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tables/table7.xml" ContentType="application/vnd.openxmlformats-officedocument.spreadsheetml.table+xml"/>
  <Override PartName="/xl/queryTables/queryTable6.xml" ContentType="application/vnd.openxmlformats-officedocument.spreadsheetml.queryTable+xml"/>
  <Override PartName="/xl/tables/table8.xml" ContentType="application/vnd.openxmlformats-officedocument.spreadsheetml.table+xml"/>
  <Override PartName="/xl/queryTables/queryTable7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UNIVERSIDAD\IFA\APLICACION\"/>
    </mc:Choice>
  </mc:AlternateContent>
  <xr:revisionPtr revIDLastSave="0" documentId="13_ncr:1_{3B5CA995-A2CE-451D-BCCC-3D44B2221C5D}" xr6:coauthVersionLast="47" xr6:coauthVersionMax="47" xr10:uidLastSave="{00000000-0000-0000-0000-000000000000}"/>
  <bookViews>
    <workbookView xWindow="-108" yWindow="-108" windowWidth="23256" windowHeight="12456" firstSheet="3" activeTab="4" xr2:uid="{3DDDC3E7-28DF-4ED3-8223-09288138F551}"/>
  </bookViews>
  <sheets>
    <sheet name="Tabla_proceso" sheetId="2" r:id="rId1"/>
    <sheet name="1-PRE-PROD" sheetId="5" r:id="rId2"/>
    <sheet name="2-PROD" sheetId="4" r:id="rId3"/>
    <sheet name="3-DESTROQ" sheetId="6" r:id="rId4"/>
    <sheet name="SEMANAL" sheetId="8" r:id="rId5"/>
    <sheet name="4-PEGADORA" sheetId="7" r:id="rId6"/>
    <sheet name="5-DEST-REV" sheetId="9" r:id="rId7"/>
    <sheet name="Tabla_producción_serigrafia" sheetId="10" r:id="rId8"/>
    <sheet name="Tabla_produccion_plasticos" sheetId="11" r:id="rId9"/>
    <sheet name="MENSUAL" sheetId="1" r:id="rId10"/>
  </sheets>
  <definedNames>
    <definedName name="DatosExternos_1" localSheetId="1" hidden="1">'1-PRE-PROD'!$A$1:$AD$906</definedName>
    <definedName name="DatosExternos_1" localSheetId="2" hidden="1">'2-PROD'!$A$1:$AN$2201</definedName>
    <definedName name="DatosExternos_1" localSheetId="3" hidden="1">'3-DESTROQ'!$A$1:$Z$435</definedName>
    <definedName name="DatosExternos_1" localSheetId="5" hidden="1">'4-PEGADORA'!$A$1:$S$769</definedName>
    <definedName name="DatosExternos_1" localSheetId="6" hidden="1">'5-DEST-REV'!$A$1:$AG$806</definedName>
    <definedName name="DatosExternos_1" localSheetId="0" hidden="1">Tabla_proceso!$A$1:$BC$966</definedName>
    <definedName name="DatosExternos_1" localSheetId="8" hidden="1">Tabla_produccion_plasticos!$A$1:$P$9</definedName>
    <definedName name="DatosExternos_1" localSheetId="7" hidden="1">Tabla_producción_serigrafia!$A$1:$U$298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V2" i="10" l="1"/>
  <c r="V3" i="10"/>
  <c r="V4" i="10"/>
  <c r="V5" i="10"/>
  <c r="V6" i="10"/>
  <c r="V7" i="10"/>
  <c r="V8" i="10"/>
  <c r="V9" i="10"/>
  <c r="V10" i="10"/>
  <c r="V11" i="10"/>
  <c r="V12" i="10"/>
  <c r="V13" i="10"/>
  <c r="V14" i="10"/>
  <c r="V15" i="10"/>
  <c r="V16" i="10"/>
  <c r="V17" i="10"/>
  <c r="V18" i="10"/>
  <c r="V19" i="10"/>
  <c r="V20" i="10"/>
  <c r="V21" i="10"/>
  <c r="V22" i="10"/>
  <c r="V23" i="10"/>
  <c r="V24" i="10"/>
  <c r="V25" i="10"/>
  <c r="V26" i="10"/>
  <c r="V27" i="10"/>
  <c r="V28" i="10"/>
  <c r="V29" i="10"/>
  <c r="V30" i="10"/>
  <c r="V31" i="10"/>
  <c r="V32" i="10"/>
  <c r="V33" i="10"/>
  <c r="V34" i="10"/>
  <c r="V35" i="10"/>
  <c r="V36" i="10"/>
  <c r="V37" i="10"/>
  <c r="V38" i="10"/>
  <c r="V39" i="10"/>
  <c r="V40" i="10"/>
  <c r="V41" i="10"/>
  <c r="V42" i="10"/>
  <c r="V43" i="10"/>
  <c r="V44" i="10"/>
  <c r="V45" i="10"/>
  <c r="V46" i="10"/>
  <c r="V47" i="10"/>
  <c r="V48" i="10"/>
  <c r="V49" i="10"/>
  <c r="V50" i="10"/>
  <c r="V51" i="10"/>
  <c r="V52" i="10"/>
  <c r="V53" i="10"/>
  <c r="V54" i="10"/>
  <c r="V55" i="10"/>
  <c r="V56" i="10"/>
  <c r="V57" i="10"/>
  <c r="V58" i="10"/>
  <c r="V59" i="10"/>
  <c r="V60" i="10"/>
  <c r="V61" i="10"/>
  <c r="V62" i="10"/>
  <c r="V63" i="10"/>
  <c r="V64" i="10"/>
  <c r="V65" i="10"/>
  <c r="V66" i="10"/>
  <c r="V67" i="10"/>
  <c r="V68" i="10"/>
  <c r="V69" i="10"/>
  <c r="V70" i="10"/>
  <c r="V71" i="10"/>
  <c r="V72" i="10"/>
  <c r="V73" i="10"/>
  <c r="V74" i="10"/>
  <c r="V75" i="10"/>
  <c r="V76" i="10"/>
  <c r="V77" i="10"/>
  <c r="V78" i="10"/>
  <c r="V79" i="10"/>
  <c r="V80" i="10"/>
  <c r="V81" i="10"/>
  <c r="V82" i="10"/>
  <c r="V83" i="10"/>
  <c r="V84" i="10"/>
  <c r="V85" i="10"/>
  <c r="V86" i="10"/>
  <c r="V87" i="10"/>
  <c r="V88" i="10"/>
  <c r="V89" i="10"/>
  <c r="V90" i="10"/>
  <c r="V91" i="10"/>
  <c r="V92" i="10"/>
  <c r="V93" i="10"/>
  <c r="V94" i="10"/>
  <c r="V95" i="10"/>
  <c r="V96" i="10"/>
  <c r="V97" i="10"/>
  <c r="V98" i="10"/>
  <c r="V99" i="10"/>
  <c r="V100" i="10"/>
  <c r="V101" i="10"/>
  <c r="V102" i="10"/>
  <c r="V103" i="10"/>
  <c r="V104" i="10"/>
  <c r="V105" i="10"/>
  <c r="V106" i="10"/>
  <c r="V107" i="10"/>
  <c r="V108" i="10"/>
  <c r="V109" i="10"/>
  <c r="V110" i="10"/>
  <c r="V111" i="10"/>
  <c r="V112" i="10"/>
  <c r="V113" i="10"/>
  <c r="V114" i="10"/>
  <c r="V115" i="10"/>
  <c r="V116" i="10"/>
  <c r="V117" i="10"/>
  <c r="V118" i="10"/>
  <c r="V119" i="10"/>
  <c r="V120" i="10"/>
  <c r="V121" i="10"/>
  <c r="V122" i="10"/>
  <c r="V123" i="10"/>
  <c r="V124" i="10"/>
  <c r="V125" i="10"/>
  <c r="V126" i="10"/>
  <c r="V127" i="10"/>
  <c r="V128" i="10"/>
  <c r="V129" i="10"/>
  <c r="V130" i="10"/>
  <c r="V131" i="10"/>
  <c r="V132" i="10"/>
  <c r="V133" i="10"/>
  <c r="V134" i="10"/>
  <c r="V135" i="10"/>
  <c r="V136" i="10"/>
  <c r="V137" i="10"/>
  <c r="V138" i="10"/>
  <c r="V139" i="10"/>
  <c r="V140" i="10"/>
  <c r="V141" i="10"/>
  <c r="V142" i="10"/>
  <c r="V143" i="10"/>
  <c r="V144" i="10"/>
  <c r="V145" i="10"/>
  <c r="V146" i="10"/>
  <c r="V147" i="10"/>
  <c r="V148" i="10"/>
  <c r="V149" i="10"/>
  <c r="V150" i="10"/>
  <c r="V151" i="10"/>
  <c r="V152" i="10"/>
  <c r="V153" i="10"/>
  <c r="V154" i="10"/>
  <c r="V155" i="10"/>
  <c r="V156" i="10"/>
  <c r="V157" i="10"/>
  <c r="V158" i="10"/>
  <c r="V159" i="10"/>
  <c r="V160" i="10"/>
  <c r="V161" i="10"/>
  <c r="V162" i="10"/>
  <c r="V163" i="10"/>
  <c r="V164" i="10"/>
  <c r="V165" i="10"/>
  <c r="V166" i="10"/>
  <c r="V167" i="10"/>
  <c r="V168" i="10"/>
  <c r="V169" i="10"/>
  <c r="V170" i="10"/>
  <c r="V171" i="10"/>
  <c r="V172" i="10"/>
  <c r="V173" i="10"/>
  <c r="V174" i="10"/>
  <c r="V175" i="10"/>
  <c r="V176" i="10"/>
  <c r="V177" i="10"/>
  <c r="V178" i="10"/>
  <c r="V179" i="10"/>
  <c r="V180" i="10"/>
  <c r="V181" i="10"/>
  <c r="V182" i="10"/>
  <c r="V183" i="10"/>
  <c r="V184" i="10"/>
  <c r="V185" i="10"/>
  <c r="V186" i="10"/>
  <c r="V187" i="10"/>
  <c r="V188" i="10"/>
  <c r="V189" i="10"/>
  <c r="V190" i="10"/>
  <c r="V191" i="10"/>
  <c r="V192" i="10"/>
  <c r="V193" i="10"/>
  <c r="V194" i="10"/>
  <c r="V195" i="10"/>
  <c r="V196" i="10"/>
  <c r="V197" i="10"/>
  <c r="V198" i="10"/>
  <c r="V199" i="10"/>
  <c r="V200" i="10"/>
  <c r="V201" i="10"/>
  <c r="V202" i="10"/>
  <c r="V203" i="10"/>
  <c r="V204" i="10"/>
  <c r="V205" i="10"/>
  <c r="V206" i="10"/>
  <c r="V207" i="10"/>
  <c r="V208" i="10"/>
  <c r="V209" i="10"/>
  <c r="V210" i="10"/>
  <c r="V211" i="10"/>
  <c r="V212" i="10"/>
  <c r="V213" i="10"/>
  <c r="V214" i="10"/>
  <c r="V215" i="10"/>
  <c r="V216" i="10"/>
  <c r="V217" i="10"/>
  <c r="V218" i="10"/>
  <c r="V219" i="10"/>
  <c r="V220" i="10"/>
  <c r="V221" i="10"/>
  <c r="V222" i="10"/>
  <c r="V223" i="10"/>
  <c r="V224" i="10"/>
  <c r="V225" i="10"/>
  <c r="V226" i="10"/>
  <c r="V227" i="10"/>
  <c r="V228" i="10"/>
  <c r="V229" i="10"/>
  <c r="V230" i="10"/>
  <c r="V231" i="10"/>
  <c r="V232" i="10"/>
  <c r="V233" i="10"/>
  <c r="V234" i="10"/>
  <c r="V235" i="10"/>
  <c r="V236" i="10"/>
  <c r="V237" i="10"/>
  <c r="V238" i="10"/>
  <c r="V239" i="10"/>
  <c r="V240" i="10"/>
  <c r="V241" i="10"/>
  <c r="V242" i="10"/>
  <c r="V243" i="10"/>
  <c r="V244" i="10"/>
  <c r="V245" i="10"/>
  <c r="V246" i="10"/>
  <c r="V247" i="10"/>
  <c r="V248" i="10"/>
  <c r="V249" i="10"/>
  <c r="V250" i="10"/>
  <c r="V251" i="10"/>
  <c r="V252" i="10"/>
  <c r="V253" i="10"/>
  <c r="V254" i="10"/>
  <c r="V255" i="10"/>
  <c r="V256" i="10"/>
  <c r="V257" i="10"/>
  <c r="V258" i="10"/>
  <c r="V259" i="10"/>
  <c r="V260" i="10"/>
  <c r="V261" i="10"/>
  <c r="V262" i="10"/>
  <c r="V263" i="10"/>
  <c r="V264" i="10"/>
  <c r="V265" i="10"/>
  <c r="V266" i="10"/>
  <c r="V267" i="10"/>
  <c r="V268" i="10"/>
  <c r="V269" i="10"/>
  <c r="V270" i="10"/>
  <c r="V271" i="10"/>
  <c r="V272" i="10"/>
  <c r="V273" i="10"/>
  <c r="V274" i="10"/>
  <c r="V275" i="10"/>
  <c r="V276" i="10"/>
  <c r="V277" i="10"/>
  <c r="V278" i="10"/>
  <c r="V279" i="10"/>
  <c r="V280" i="10"/>
  <c r="V281" i="10"/>
  <c r="V282" i="10"/>
  <c r="V283" i="10"/>
  <c r="V284" i="10"/>
  <c r="V285" i="10"/>
  <c r="V286" i="10"/>
  <c r="V287" i="10"/>
  <c r="V288" i="10"/>
  <c r="V289" i="10"/>
  <c r="V290" i="10"/>
  <c r="V291" i="10"/>
  <c r="V292" i="10"/>
  <c r="V293" i="10"/>
  <c r="V294" i="10"/>
  <c r="V295" i="10"/>
  <c r="V296" i="10"/>
  <c r="V297" i="10"/>
  <c r="V298" i="10"/>
  <c r="L11" i="8" l="1"/>
  <c r="K11" i="8"/>
  <c r="L10" i="8"/>
  <c r="K10" i="8"/>
  <c r="L9" i="8"/>
  <c r="K9" i="8"/>
  <c r="L8" i="8"/>
  <c r="K8" i="8"/>
  <c r="G11" i="8"/>
  <c r="F11" i="8"/>
  <c r="G10" i="8"/>
  <c r="F10" i="8"/>
  <c r="G9" i="8"/>
  <c r="F9" i="8"/>
  <c r="G8" i="8"/>
  <c r="F8" i="8"/>
  <c r="B54" i="8"/>
  <c r="B53" i="8"/>
  <c r="B52" i="8"/>
  <c r="H11" i="8" l="1"/>
  <c r="H10" i="8"/>
  <c r="H9" i="8"/>
  <c r="H8" i="8"/>
  <c r="C54" i="8" l="1"/>
  <c r="C53" i="8"/>
  <c r="C52" i="8"/>
  <c r="C51" i="8"/>
  <c r="F51" i="8" s="1"/>
  <c r="C11" i="8"/>
  <c r="C10" i="8"/>
  <c r="C9" i="8"/>
  <c r="C8" i="8"/>
  <c r="H34" i="8" s="1"/>
  <c r="J41" i="8"/>
  <c r="J44" i="8"/>
  <c r="D35" i="8"/>
  <c r="J42" i="8"/>
  <c r="J46" i="8"/>
  <c r="J36" i="8"/>
  <c r="J40" i="8"/>
  <c r="J43" i="8"/>
  <c r="J39" i="8"/>
  <c r="J45" i="8"/>
  <c r="J37" i="8"/>
  <c r="J38" i="8"/>
  <c r="O8" i="8"/>
  <c r="O9" i="8"/>
  <c r="O10" i="8"/>
  <c r="O11" i="8"/>
  <c r="N11" i="8"/>
  <c r="N8" i="8"/>
  <c r="N9" i="8"/>
  <c r="N10" i="8"/>
  <c r="M10" i="8"/>
  <c r="M11" i="8"/>
  <c r="M8" i="8"/>
  <c r="J8" i="8"/>
  <c r="I8" i="8"/>
  <c r="M9" i="8"/>
  <c r="J9" i="8"/>
  <c r="I9" i="8"/>
  <c r="J10" i="8"/>
  <c r="I10" i="8"/>
  <c r="J11" i="8"/>
  <c r="I11" i="8"/>
  <c r="D8" i="8"/>
  <c r="E8" i="8" s="1"/>
  <c r="D9" i="8"/>
  <c r="E9" i="8" s="1"/>
  <c r="D10" i="8"/>
  <c r="D11" i="8"/>
  <c r="E11" i="8" s="1"/>
  <c r="F52" i="8" l="1"/>
  <c r="D52" i="8"/>
  <c r="F53" i="8"/>
  <c r="D53" i="8"/>
  <c r="F54" i="8"/>
  <c r="D54" i="8"/>
  <c r="E51" i="8" a="1"/>
  <c r="E51" i="8" s="1"/>
  <c r="D51" i="8"/>
  <c r="J51" i="8" s="1"/>
  <c r="I51" i="8" a="1"/>
  <c r="I51" i="8" s="1"/>
  <c r="G51" i="8" a="1"/>
  <c r="G51" i="8" s="1"/>
  <c r="G52" i="8" a="1"/>
  <c r="G52" i="8" s="1"/>
  <c r="I52" i="8" a="1"/>
  <c r="I52" i="8" s="1"/>
  <c r="E52" i="8" a="1"/>
  <c r="E52" i="8" s="1"/>
  <c r="I53" i="8" a="1"/>
  <c r="I53" i="8" s="1"/>
  <c r="E53" i="8" a="1"/>
  <c r="E53" i="8" s="1"/>
  <c r="G53" i="8" a="1"/>
  <c r="G53" i="8" s="1"/>
  <c r="I54" i="8" a="1"/>
  <c r="I54" i="8" s="1"/>
  <c r="G54" i="8" a="1"/>
  <c r="G54" i="8" s="1"/>
  <c r="E54" i="8" a="1"/>
  <c r="E54" i="8" s="1"/>
  <c r="H54" i="8"/>
  <c r="H51" i="8"/>
  <c r="H52" i="8"/>
  <c r="H53" i="8"/>
  <c r="E10" i="8"/>
  <c r="J54" i="8" l="1"/>
  <c r="J53" i="8"/>
  <c r="J52" i="8"/>
  <c r="D42" i="8" a="1"/>
  <c r="D42" i="8" s="1"/>
  <c r="D44" i="8" a="1"/>
  <c r="D44" i="8" s="1"/>
  <c r="D40" i="8" a="1"/>
  <c r="D40" i="8" s="1"/>
  <c r="D38" i="8" a="1"/>
  <c r="D38" i="8" s="1"/>
  <c r="D43" i="8" a="1"/>
  <c r="D43" i="8" s="1"/>
  <c r="D41" i="8" a="1"/>
  <c r="D41" i="8" s="1"/>
  <c r="D45" i="8" a="1"/>
  <c r="D45" i="8" s="1"/>
  <c r="D46" i="8" a="1"/>
  <c r="D46" i="8" s="1"/>
  <c r="D36" i="8" a="1"/>
  <c r="D36" i="8" s="1"/>
  <c r="G35" i="8"/>
  <c r="G44" i="8" s="1" a="1"/>
  <c r="G44" i="8" s="1"/>
  <c r="H35" i="8"/>
  <c r="H46" i="8" s="1" a="1"/>
  <c r="H46" i="8" s="1"/>
  <c r="D39" i="8" a="1"/>
  <c r="D39" i="8" s="1"/>
  <c r="F35" i="8"/>
  <c r="F45" i="8" s="1" a="1"/>
  <c r="F45" i="8" s="1"/>
  <c r="D37" i="8" a="1"/>
  <c r="D37" i="8" s="1"/>
  <c r="E35" i="8"/>
  <c r="E40" i="8" s="1" a="1"/>
  <c r="E40" i="8" s="1"/>
  <c r="H39" i="8" l="1" a="1"/>
  <c r="H39" i="8" s="1"/>
  <c r="H44" i="8" a="1"/>
  <c r="H44" i="8" s="1"/>
  <c r="E44" i="8" a="1"/>
  <c r="E44" i="8" s="1"/>
  <c r="H38" i="8" a="1"/>
  <c r="H38" i="8" s="1"/>
  <c r="H41" i="8" a="1"/>
  <c r="H41" i="8" s="1"/>
  <c r="H45" i="8" a="1"/>
  <c r="H45" i="8" s="1"/>
  <c r="G42" i="8" a="1"/>
  <c r="G42" i="8" s="1"/>
  <c r="G41" i="8" a="1"/>
  <c r="G41" i="8" s="1"/>
  <c r="G43" i="8" a="1"/>
  <c r="G43" i="8" s="1"/>
  <c r="G37" i="8" a="1"/>
  <c r="G37" i="8" s="1"/>
  <c r="E36" i="8" a="1"/>
  <c r="E36" i="8" s="1"/>
  <c r="E43" i="8" a="1"/>
  <c r="E43" i="8" s="1"/>
  <c r="E39" i="8" a="1"/>
  <c r="E39" i="8" s="1"/>
  <c r="G40" i="8" a="1"/>
  <c r="G40" i="8" s="1"/>
  <c r="F40" i="8" a="1"/>
  <c r="F40" i="8" s="1"/>
  <c r="F36" i="8" a="1"/>
  <c r="F36" i="8" s="1"/>
  <c r="E37" i="8" a="1"/>
  <c r="E37" i="8" s="1"/>
  <c r="G45" i="8" a="1"/>
  <c r="G45" i="8" s="1"/>
  <c r="F41" i="8" a="1"/>
  <c r="F41" i="8" s="1"/>
  <c r="G46" i="8" a="1"/>
  <c r="G46" i="8" s="1"/>
  <c r="F46" i="8" a="1"/>
  <c r="F46" i="8" s="1"/>
  <c r="E45" i="8" a="1"/>
  <c r="E45" i="8" s="1"/>
  <c r="H36" i="8" a="1"/>
  <c r="H36" i="8" s="1"/>
  <c r="F43" i="8" a="1"/>
  <c r="F43" i="8" s="1"/>
  <c r="F37" i="8" a="1"/>
  <c r="F37" i="8" s="1"/>
  <c r="E46" i="8" a="1"/>
  <c r="E46" i="8" s="1"/>
  <c r="E41" i="8" a="1"/>
  <c r="E41" i="8" s="1"/>
  <c r="E42" i="8" a="1"/>
  <c r="E42" i="8" s="1"/>
  <c r="G39" i="8" a="1"/>
  <c r="G39" i="8" s="1"/>
  <c r="E38" i="8" a="1"/>
  <c r="E38" i="8" s="1"/>
  <c r="G36" i="8" a="1"/>
  <c r="G36" i="8" s="1"/>
  <c r="F39" i="8" a="1"/>
  <c r="F39" i="8" s="1"/>
  <c r="H42" i="8" a="1"/>
  <c r="H42" i="8" s="1"/>
  <c r="G38" i="8" a="1"/>
  <c r="G38" i="8" s="1"/>
  <c r="F42" i="8" a="1"/>
  <c r="F42" i="8" s="1"/>
  <c r="H43" i="8" a="1"/>
  <c r="H43" i="8" s="1"/>
  <c r="H37" i="8" a="1"/>
  <c r="H37" i="8" s="1"/>
  <c r="H40" i="8" a="1"/>
  <c r="H40" i="8" s="1"/>
  <c r="F44" i="8" a="1"/>
  <c r="F44" i="8" s="1"/>
  <c r="I44" i="8" s="1"/>
  <c r="F38" i="8" a="1"/>
  <c r="F38" i="8" s="1"/>
  <c r="I41" i="8" l="1"/>
  <c r="I45" i="8"/>
  <c r="I37" i="8"/>
  <c r="I40" i="8"/>
  <c r="I38" i="8"/>
  <c r="I39" i="8"/>
  <c r="I42" i="8"/>
  <c r="I43" i="8"/>
  <c r="I36" i="8"/>
  <c r="I46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84882E-A9F1-48E4-8B35-725FD5E4138E}" keepAlive="1" name="Consulta - 1-PRE-PROD" description="Conexión a la consulta '1-PRE-PROD' en el libro." type="5" refreshedVersion="8" background="1" saveData="1">
    <dbPr connection="Provider=Microsoft.Mashup.OleDb.1;Data Source=$Workbook$;Location=1-PRE-PROD;Extended Properties=&quot;&quot;" command="SELECT * FROM [1-PRE-PROD]"/>
  </connection>
  <connection id="2" xr16:uid="{1B507951-A2B1-4D37-8F03-75793E687158}" keepAlive="1" name="Consulta - 2-PROD" description="Conexión a la consulta '2-PROD' en el libro." type="5" refreshedVersion="8" background="1" saveData="1">
    <dbPr connection="Provider=Microsoft.Mashup.OleDb.1;Data Source=$Workbook$;Location=2-PROD;Extended Properties=&quot;&quot;" command="SELECT * FROM [2-PROD]"/>
  </connection>
  <connection id="3" xr16:uid="{919E26DA-1D70-4FE4-BFA6-74B32775F2C2}" keepAlive="1" name="Consulta - 4-PEGADORA" description="Conexión a la consulta '4-PEGADORA' en el libro." type="5" refreshedVersion="8" background="1" saveData="1">
    <dbPr connection="Provider=Microsoft.Mashup.OleDb.1;Data Source=$Workbook$;Location=4-PEGADORA;Extended Properties=&quot;&quot;" command="SELECT * FROM [4-PEGADORA]"/>
  </connection>
  <connection id="4" xr16:uid="{FED83E99-C321-4E61-965F-C68FF14513B3}" keepAlive="1" name="Consulta - 5-DEST-REV" description="Conexión a la consulta '5-DEST-REV' en el libro." type="5" refreshedVersion="8" background="1" saveData="1">
    <dbPr connection="Provider=Microsoft.Mashup.OleDb.1;Data Source=$Workbook$;Location=5-DEST-REV;Extended Properties=&quot;&quot;" command="SELECT * FROM [5-DEST-REV]"/>
  </connection>
  <connection id="5" xr16:uid="{818C59A1-EAE8-407E-BE28-FA4804B1AB57}" keepAlive="1" name="Consulta - Tabla_proceso" description="Conexión a la consulta 'Tabla_proceso' en el libro." type="5" refreshedVersion="8" background="1" saveData="1">
    <dbPr connection="Provider=Microsoft.Mashup.OleDb.1;Data Source=$Workbook$;Location=Tabla_proceso;Extended Properties=&quot;&quot;" command="SELECT * FROM [Tabla_proceso]"/>
  </connection>
  <connection id="6" xr16:uid="{206D010D-6C31-4BAB-AFDD-FBE252B3EAD6}" keepAlive="1" name="Consulta - Tabla_produccion_plasticos" description="Conexión a la consulta 'Tabla_produccion_plasticos' en el libro." type="5" refreshedVersion="8" background="1" saveData="1">
    <dbPr connection="Provider=Microsoft.Mashup.OleDb.1;Data Source=$Workbook$;Location=Tabla_produccion_plasticos;Extended Properties=&quot;&quot;" command="SELECT * FROM [Tabla_produccion_plasticos]"/>
  </connection>
  <connection id="7" xr16:uid="{9F1CEB7F-D231-43EE-A710-439A8322571B}" keepAlive="1" name="Consulta - Tabla_producción_serigrafia" description="Conexión a la consulta 'Tabla_producción_serigrafia' en el libro." type="5" refreshedVersion="8" background="1" saveData="1">
    <dbPr connection="Provider=Microsoft.Mashup.OleDb.1;Data Source=$Workbook$;Location=Tabla_producción_serigrafia;Extended Properties=&quot;&quot;" command="SELECT * FROM [Tabla_producción_serigrafia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<sst xmlns="http://schemas.openxmlformats.org/spreadsheetml/2006/main" count="91282" uniqueCount="5224">
  <si>
    <t>N</t>
  </si>
  <si>
    <t>FECHA DE INGRESO</t>
  </si>
  <si>
    <t>LOTE</t>
  </si>
  <si>
    <t>PRODUCTO</t>
  </si>
  <si>
    <t>PRODUCTO2</t>
  </si>
  <si>
    <t>FORMA FARMACEUTICA</t>
  </si>
  <si>
    <t>PRESENTACIÓN COMERCIAL</t>
  </si>
  <si>
    <t>CODIGO MATERIAL</t>
  </si>
  <si>
    <t>COD IFA</t>
  </si>
  <si>
    <t>NOMBRE DE MATERIAL</t>
  </si>
  <si>
    <t>REGISTRO SANITARIO</t>
  </si>
  <si>
    <t>VENCIMIENTO DE REGISTRO</t>
  </si>
  <si>
    <t>COSTO UNITARIO MATERIAL</t>
  </si>
  <si>
    <t>DIAS RESTANTES DEL REGISTRO</t>
  </si>
  <si>
    <t>MATERIAL REQUERIDO</t>
  </si>
  <si>
    <t>INSTITUCIÓN</t>
  </si>
  <si>
    <t>FECHA VTO.</t>
  </si>
  <si>
    <t>CANT. SOLIC. CAJAS Y POSOLOGIA</t>
  </si>
  <si>
    <t>CANTIDAD EN STOCK</t>
  </si>
  <si>
    <t>CANTIDAD REQUERIDA PARA CUBRIR</t>
  </si>
  <si>
    <t>ACCIÓN</t>
  </si>
  <si>
    <t>TOMAR EN CUENTA</t>
  </si>
  <si>
    <t>LINEA</t>
  </si>
  <si>
    <t>ESTADO OT</t>
  </si>
  <si>
    <t>CORTADO</t>
  </si>
  <si>
    <t>IMPRESIÓN OFFSET</t>
  </si>
  <si>
    <t>BARNIZADO</t>
  </si>
  <si>
    <t>TROQUELADO</t>
  </si>
  <si>
    <t>PEGADO</t>
  </si>
  <si>
    <t>CONTADO Y ENTREGA</t>
  </si>
  <si>
    <t>TIEMPO DE LIBERACIÓN (DIAS)</t>
  </si>
  <si>
    <t>MES DE ENTREGA</t>
  </si>
  <si>
    <t>CANTIDAD SOLICITADA</t>
  </si>
  <si>
    <t>CANTIDAD CORTADA</t>
  </si>
  <si>
    <t>CANTIDAD IMPRESA</t>
  </si>
  <si>
    <t>CANTIDAD BARNIZADA</t>
  </si>
  <si>
    <t>CANTIDAD TROQUELADA</t>
  </si>
  <si>
    <t>CANTIDAD DESTROQUELADA</t>
  </si>
  <si>
    <t>CANTIDAD PEGADA</t>
  </si>
  <si>
    <t>CANTIDAD CONTADA Y ENTREGADA</t>
  </si>
  <si>
    <t>CANTIDAD SOBRANTE (ALMACÉN)</t>
  </si>
  <si>
    <t>CANTIDAD EMITIDA A IMPRIMIR</t>
  </si>
  <si>
    <t>PRODUCIÓN TOTAL</t>
  </si>
  <si>
    <t xml:space="preserve">CANTIDAD DESCARTADA TOTAL </t>
  </si>
  <si>
    <t>PLIEGOS INGRESADOS</t>
  </si>
  <si>
    <t>PLIEGOS UTILIZADOS</t>
  </si>
  <si>
    <t>% CARTULINA UTILIZADA</t>
  </si>
  <si>
    <t>PLIEGOS DESCARTADOS</t>
  </si>
  <si>
    <t>% MERMA</t>
  </si>
  <si>
    <t>COSTO MATERIA PRIMA</t>
  </si>
  <si>
    <t>COSTO TOTAL PRODUCCIÓN</t>
  </si>
  <si>
    <t>COSTO TOTAL DESCARTE</t>
  </si>
  <si>
    <t>EFICIENCIA OPERATIVA</t>
  </si>
  <si>
    <t>TIPO DE MATERIAL</t>
  </si>
  <si>
    <t>COMENTARIO</t>
  </si>
  <si>
    <t>12639</t>
  </si>
  <si>
    <t>PARACETAMOL  500 mg CAJA X 500 COMP</t>
  </si>
  <si>
    <t>PARACETAMOL  500 mg</t>
  </si>
  <si>
    <t>COMPRIMIDO</t>
  </si>
  <si>
    <t>CAJA X 500 COMP</t>
  </si>
  <si>
    <t>IFA-01436</t>
  </si>
  <si>
    <t>1436</t>
  </si>
  <si>
    <t>CAJA PARACETAMOL 500 MG X 500 COMP. (PG)</t>
  </si>
  <si>
    <t>NN-20638/2025</t>
  </si>
  <si>
    <t>CAJAS</t>
  </si>
  <si>
    <t>COMERCIO</t>
  </si>
  <si>
    <t>RMA</t>
  </si>
  <si>
    <t>SON 10 LOTES DESDE EL 39 AL 48</t>
  </si>
  <si>
    <t>GENÉRICO</t>
  </si>
  <si>
    <t>ENTREGADO</t>
  </si>
  <si>
    <t>REALIZADO</t>
  </si>
  <si>
    <t>1-1</t>
  </si>
  <si>
    <t/>
  </si>
  <si>
    <t>REALIZADO (MAN.)</t>
  </si>
  <si>
    <t>ENE</t>
  </si>
  <si>
    <t>CARTULINA</t>
  </si>
  <si>
    <t>IFA-00974</t>
  </si>
  <si>
    <t>0974</t>
  </si>
  <si>
    <t>POSOLOGIA PARACETAMOL COMPRIMIDO. GOTAS . JARABE . (PG)</t>
  </si>
  <si>
    <t>POSOLOGIAS</t>
  </si>
  <si>
    <t>2-2</t>
  </si>
  <si>
    <t>PAPEL BOND</t>
  </si>
  <si>
    <t>12680</t>
  </si>
  <si>
    <t>PARACETAMOL  100 mg GOTERO 15 ML</t>
  </si>
  <si>
    <t>PARACETAMOL  100 mg</t>
  </si>
  <si>
    <t>GOTAS</t>
  </si>
  <si>
    <t>GOTERO 15 ML</t>
  </si>
  <si>
    <t>IFA-01434</t>
  </si>
  <si>
    <t>1434</t>
  </si>
  <si>
    <t>CAJA PARACETAMOL 100 MG GOTAS X 15 ML (PG)</t>
  </si>
  <si>
    <t>NN-20637/2026</t>
  </si>
  <si>
    <t>REALIZADO (MÁQ.)</t>
  </si>
  <si>
    <t>FEB</t>
  </si>
  <si>
    <t>12678</t>
  </si>
  <si>
    <t>IBUPROFENO  100 mg FRASCO X 100 ML</t>
  </si>
  <si>
    <t>IBUPROFENO  100 mg</t>
  </si>
  <si>
    <t>SUSPENSIÓN</t>
  </si>
  <si>
    <t>FRASCO X 100 ML</t>
  </si>
  <si>
    <t>IFA-01324</t>
  </si>
  <si>
    <t>1324</t>
  </si>
  <si>
    <t>CAJA IBUPROFENO 100 MG X 100 ML SUSP. (PG)</t>
  </si>
  <si>
    <t>NN-30424/2025</t>
  </si>
  <si>
    <t>IFA-00917</t>
  </si>
  <si>
    <t>0917</t>
  </si>
  <si>
    <t>POSOLOGIA IBUPROFENO SUSP. COMPRIMIDOS (PG)</t>
  </si>
  <si>
    <t>12677</t>
  </si>
  <si>
    <t>12676</t>
  </si>
  <si>
    <t>12651</t>
  </si>
  <si>
    <t>LEVOKAST® SOBRE X 2 COMPRIMIDOS</t>
  </si>
  <si>
    <t>LEVOKAST®</t>
  </si>
  <si>
    <t>COMPRIMIDO MASTICABLE</t>
  </si>
  <si>
    <t>SOBRE X 2 COMPRIMIDOS</t>
  </si>
  <si>
    <t>IFA-01372</t>
  </si>
  <si>
    <t>1372</t>
  </si>
  <si>
    <t>SOBRE MM LEVOKAST X 2 COMP. MASTICABLE (9X57X95) 2 COLORES</t>
  </si>
  <si>
    <t>NN-75226/2026</t>
  </si>
  <si>
    <t>SOBRES</t>
  </si>
  <si>
    <t>MM-2026</t>
  </si>
  <si>
    <t>LÍNEA GENERAL</t>
  </si>
  <si>
    <t>12638</t>
  </si>
  <si>
    <t>DIMENHIDRINATO 50 mg CAJA X 10 COMPRIMIDOS</t>
  </si>
  <si>
    <t>DIMENHIDRINATO 50 mg</t>
  </si>
  <si>
    <t>CAJA X 10 COMPRIMIDOS</t>
  </si>
  <si>
    <t>IFA-00858</t>
  </si>
  <si>
    <t>0858</t>
  </si>
  <si>
    <t>POSOLOGIA DIMENHIDRINATO 50 MG COMP. (PG)</t>
  </si>
  <si>
    <t>NN-50408/2024</t>
  </si>
  <si>
    <t>CUBRE CAJAS</t>
  </si>
  <si>
    <t>12611</t>
  </si>
  <si>
    <t>FENORAL® 200 mg CAJA X 10 CAPSULAS</t>
  </si>
  <si>
    <t>FENORAL® 200 mg</t>
  </si>
  <si>
    <t>CÁPSULA DE LIBERACION PROLONGADA</t>
  </si>
  <si>
    <t>CAJA X 10 CAPSULAS</t>
  </si>
  <si>
    <t>IFA-01264</t>
  </si>
  <si>
    <t>1264</t>
  </si>
  <si>
    <t>CAJA FENORAL 200 MG X 10 CAPS. (90X61X18 MM 3 COLORES)</t>
  </si>
  <si>
    <t>NN-60744/2022</t>
  </si>
  <si>
    <t>IFA-00879</t>
  </si>
  <si>
    <t>0879</t>
  </si>
  <si>
    <t>POSOLOGIA FENORAL SOL. INYECTABLE. CAPS. LIBERACION PROLONGADA</t>
  </si>
  <si>
    <t>12616</t>
  </si>
  <si>
    <t>METOCLOPRAMIDA 10 mg CAJA X 500 COMP</t>
  </si>
  <si>
    <t>METOCLOPRAMIDA 10 mg</t>
  </si>
  <si>
    <t>IFA-01396</t>
  </si>
  <si>
    <t>1396</t>
  </si>
  <si>
    <t>CAJA METOCLOPRAMIDA 10 MG X 500 COMP. ( 2 COLORES DE 83 X 120 X 6</t>
  </si>
  <si>
    <t>NN-33752/2022</t>
  </si>
  <si>
    <t>IFA-00958</t>
  </si>
  <si>
    <t>0958</t>
  </si>
  <si>
    <t>POSOLOGIA METOCLOPRAMIDA COMP.GOTAS SOL. INYECTABLE ( PG )</t>
  </si>
  <si>
    <t>12649</t>
  </si>
  <si>
    <t>COTRIMOXAZOL  800/160 mg CAJA X 100 COMPRIMIDOS</t>
  </si>
  <si>
    <t>COTRIMOXAZOL  800/160 mg</t>
  </si>
  <si>
    <t>CAJA X 100 COMPRIMIDOS</t>
  </si>
  <si>
    <t>IFA-01186</t>
  </si>
  <si>
    <t>1186</t>
  </si>
  <si>
    <t>CAJA COTRIMOXAZOL 800/16 MG X 100 COMP. (PG)</t>
  </si>
  <si>
    <t>NN-21649/2026</t>
  </si>
  <si>
    <t>IFA-06836</t>
  </si>
  <si>
    <t>6836</t>
  </si>
  <si>
    <t>PROSPECTO COTRIMOXAZOL 800-160 MG COMPRIMIDOS</t>
  </si>
  <si>
    <t>12650</t>
  </si>
  <si>
    <t>LEVOKAST® CAJA X 10 COMPRIMIDOS</t>
  </si>
  <si>
    <t>IFA-01373</t>
  </si>
  <si>
    <t>1373</t>
  </si>
  <si>
    <t>CAJA LEVOKAST X 10 COMP. MASTICABLES (103X45X15) 3 COLORES</t>
  </si>
  <si>
    <t>IFA-00945</t>
  </si>
  <si>
    <t>0945</t>
  </si>
  <si>
    <t>POSOLOGIA LEVOKAST COMPRIMIDO MASTICABLE</t>
  </si>
  <si>
    <t>12653</t>
  </si>
  <si>
    <t>HIDROCLOROTIAZIDA  50 mg CAJA X 100 COMPRIMIDOS</t>
  </si>
  <si>
    <t>HIDROCLOROTIAZIDA  50 mg</t>
  </si>
  <si>
    <t>COMPRIMIDO RANURADO</t>
  </si>
  <si>
    <t>IFA-01313</t>
  </si>
  <si>
    <t>1313</t>
  </si>
  <si>
    <t>CAJA HIDROCLOROTIAZIDA 50 MG X 100 COMP. ( 2 COLORES DE 83X43X38</t>
  </si>
  <si>
    <t>NN-26227/2023</t>
  </si>
  <si>
    <t>IFA-00911</t>
  </si>
  <si>
    <t>0911</t>
  </si>
  <si>
    <t>POSOLOGIA HIDROCLOROTIAZIDA 50 MG COMP. RANURADO (PG)</t>
  </si>
  <si>
    <t>12697</t>
  </si>
  <si>
    <t>LEVOFLOXACINA 500 mg CAJA X 100 COMPRIMIDOS</t>
  </si>
  <si>
    <t>LEVOFLOXACINA 500 mg</t>
  </si>
  <si>
    <t>COMPRIMIDO RECUBIERTO</t>
  </si>
  <si>
    <t>IFA-01371</t>
  </si>
  <si>
    <t>1371</t>
  </si>
  <si>
    <t>CAJA LEVOFLOXACINA 500 MG X 100 COMP. (60 X 78 X 83 MM) PG</t>
  </si>
  <si>
    <t>NN-58192/2021</t>
  </si>
  <si>
    <t>CUBRE POSO</t>
  </si>
  <si>
    <t>12684</t>
  </si>
  <si>
    <t>IFATRIM® FUERTE   FRASCO X 60 ML</t>
  </si>
  <si>
    <t xml:space="preserve">IFATRIM® FUERTE  </t>
  </si>
  <si>
    <t>FRASCO X 60 ML</t>
  </si>
  <si>
    <t>IFA-01346</t>
  </si>
  <si>
    <t>1346</t>
  </si>
  <si>
    <t>CAJA IFATRIM FUERTE X 60 ML</t>
  </si>
  <si>
    <t>NN-17721/2024</t>
  </si>
  <si>
    <t>PEDIÁTRICO</t>
  </si>
  <si>
    <t>3-3</t>
  </si>
  <si>
    <t>IFA-00927</t>
  </si>
  <si>
    <t>0927</t>
  </si>
  <si>
    <t>POSOLOGIA IFATRIM SUSPENSION</t>
  </si>
  <si>
    <t>12632</t>
  </si>
  <si>
    <t>MULTIGYN®  POMO X 10 G</t>
  </si>
  <si>
    <t xml:space="preserve">MULTIGYN® </t>
  </si>
  <si>
    <t>CREMA VAGINAL</t>
  </si>
  <si>
    <t>POMO X 10 G</t>
  </si>
  <si>
    <t>IFA-01414</t>
  </si>
  <si>
    <t>1414</t>
  </si>
  <si>
    <t>CAJA MM MULTIGYN CREMA VAG. X 10 GR</t>
  </si>
  <si>
    <t>NN-31520/2021</t>
  </si>
  <si>
    <t>GINECOLÓGICO</t>
  </si>
  <si>
    <t>IFA-00965</t>
  </si>
  <si>
    <t>0965</t>
  </si>
  <si>
    <t>POSOLOGIA MULTIGYN CREMA VAGINAL. OVULO VAGINAL.</t>
  </si>
  <si>
    <t>12629</t>
  </si>
  <si>
    <t>DIPROFEN® FLU FUERTE CAJA X 10 COMPRIMIDOS</t>
  </si>
  <si>
    <t>DIPROFEN® FLU FUERTE</t>
  </si>
  <si>
    <t>IFA-01208</t>
  </si>
  <si>
    <t>1208</t>
  </si>
  <si>
    <t>CAJA DIPROFEN FLU FUERTE X 10 COMP.</t>
  </si>
  <si>
    <t>NN-41982/2021</t>
  </si>
  <si>
    <t>IFA-00860</t>
  </si>
  <si>
    <t>0860</t>
  </si>
  <si>
    <t>POSOLOGIA DIPROFEN FLU COMP. RECUBIERTO SUSPENSION</t>
  </si>
  <si>
    <t>12601</t>
  </si>
  <si>
    <t>FLAMACOX® RELAX CAJA X 10 CAPSULAS</t>
  </si>
  <si>
    <t>FLAMACOX® RELAX</t>
  </si>
  <si>
    <t>CÁPSULA BLANDA</t>
  </si>
  <si>
    <t>IFA-01270</t>
  </si>
  <si>
    <t>1270</t>
  </si>
  <si>
    <t>CAJA FLAMACOX RELAX X 10 CAP. BLANDAS(83X42X20)</t>
  </si>
  <si>
    <t>NN-69176/2024</t>
  </si>
  <si>
    <t>IFA-00884</t>
  </si>
  <si>
    <t>0884</t>
  </si>
  <si>
    <t>POSOLOGIA FLAMACOX CAPS. BLANDAS</t>
  </si>
  <si>
    <t>12681</t>
  </si>
  <si>
    <t>ZITROMIN® 200 mg FRASCO X 30 ML</t>
  </si>
  <si>
    <t>ZITROMIN® 200 mg</t>
  </si>
  <si>
    <t>POLVO PARA SUSPENSIÓN</t>
  </si>
  <si>
    <t>FRASCO X 30 ML</t>
  </si>
  <si>
    <t>IFA-01595</t>
  </si>
  <si>
    <t>1595</t>
  </si>
  <si>
    <t>CAJA ZITROMIN 200 MG X 30 ML SUSP</t>
  </si>
  <si>
    <t>NN-35706/2023</t>
  </si>
  <si>
    <t>IFA-01025</t>
  </si>
  <si>
    <t>1025</t>
  </si>
  <si>
    <t>POSOLOGIA ZITROMIN COMP. RECUBIERTO POLVO PARA SUSPENSION</t>
  </si>
  <si>
    <t>12683</t>
  </si>
  <si>
    <t>MEBENDAZOL  100 mg FRASCO X 30 ML</t>
  </si>
  <si>
    <t>MEBENDAZOL  100 mg</t>
  </si>
  <si>
    <t>IFA-01385</t>
  </si>
  <si>
    <t>1385</t>
  </si>
  <si>
    <t>CAJA MEBENDAZOL 100 MG X 30 ML SUSPENSION (PG)</t>
  </si>
  <si>
    <t>NN-26222/2023</t>
  </si>
  <si>
    <t>IFA-00953</t>
  </si>
  <si>
    <t>0953</t>
  </si>
  <si>
    <t>POSOLOGIA MEBENDAZOL COMP. RECUBIERTO SUSPENSION (PG)</t>
  </si>
  <si>
    <t>12688</t>
  </si>
  <si>
    <t>IFAMET® 250 mg FRASCO 100 ML</t>
  </si>
  <si>
    <t>IFAMET® 250 mg</t>
  </si>
  <si>
    <t>FRASCO 100 ML</t>
  </si>
  <si>
    <t>IFA-01335</t>
  </si>
  <si>
    <t>1335</t>
  </si>
  <si>
    <t>CAJA IFAMET 250 MG. X 100 ML.</t>
  </si>
  <si>
    <t>NN-17718/2024</t>
  </si>
  <si>
    <t>IFA-00919</t>
  </si>
  <si>
    <t>0919</t>
  </si>
  <si>
    <t>POSOLOGIA IFAMET SUSPENSION</t>
  </si>
  <si>
    <t>12659</t>
  </si>
  <si>
    <t>CETIRIZINA 5 mg FRASCO X 100 ML</t>
  </si>
  <si>
    <t>CETIRIZINA 5 mg</t>
  </si>
  <si>
    <t>JARABE</t>
  </si>
  <si>
    <t>IFA-01143</t>
  </si>
  <si>
    <t>1143</t>
  </si>
  <si>
    <t>CAJA CETIRIZINA 5 MG JBE (2 COLORES 119 X 53 X 53 MM) PG</t>
  </si>
  <si>
    <t>NN-57785/2021</t>
  </si>
  <si>
    <t>IFA-00829</t>
  </si>
  <si>
    <t>0829</t>
  </si>
  <si>
    <t>POSOLOGIA CETIRIZINA 5 MG JARABE (PG)</t>
  </si>
  <si>
    <t>12662</t>
  </si>
  <si>
    <t>SARNOL® 20% FRASCO X 100 ML</t>
  </si>
  <si>
    <t>SARNOL® 20%</t>
  </si>
  <si>
    <t>LOCION</t>
  </si>
  <si>
    <t>IFA-00997</t>
  </si>
  <si>
    <t>0997</t>
  </si>
  <si>
    <t>POSOLOGIA SARNOL CREMA DERMICA. LOCION .</t>
  </si>
  <si>
    <t>NN-20570/2023</t>
  </si>
  <si>
    <t>PARA 4 LOTES 62,63,64,65</t>
  </si>
  <si>
    <t>12664</t>
  </si>
  <si>
    <t>IFA-04301</t>
  </si>
  <si>
    <t>4301</t>
  </si>
  <si>
    <t>CAJA SARNOL 20% LOCION X 100 ML (119X53X53) 2 COLORES</t>
  </si>
  <si>
    <t>CUBRE LAS CAJAS PARA UN LOTE 63 DE 6000</t>
  </si>
  <si>
    <t>12670</t>
  </si>
  <si>
    <t>TALCO PARA EL PITAÍ FRASCO X 70 G</t>
  </si>
  <si>
    <t>TALCO PARA EL PITAÍ</t>
  </si>
  <si>
    <t>POLVO</t>
  </si>
  <si>
    <t>FRASCO X 70 G</t>
  </si>
  <si>
    <t>IFA-03588</t>
  </si>
  <si>
    <t>3588</t>
  </si>
  <si>
    <t>POSOLOGIA TALCO PARA EL PITAI POLVO</t>
  </si>
  <si>
    <t>NN-31995/2021</t>
  </si>
  <si>
    <t>CUBRE CAJAS LOTE 70,71,,72,73</t>
  </si>
  <si>
    <t>12626</t>
  </si>
  <si>
    <t>SULFATO FERROSO COMPUESTO M.E. CAJA X 500 COMP</t>
  </si>
  <si>
    <t>SULFATO FERROSO COMPUESTO M.E.</t>
  </si>
  <si>
    <t>IFA-01557</t>
  </si>
  <si>
    <t>1557</t>
  </si>
  <si>
    <t>CAJA SULFATO FERROSO M.E. X 500 COMP. (PG)</t>
  </si>
  <si>
    <t>NN-28299/2024</t>
  </si>
  <si>
    <t>CUBRE PARA UN LOTE</t>
  </si>
  <si>
    <t>MAR</t>
  </si>
  <si>
    <t>IFA-00999</t>
  </si>
  <si>
    <t>0999</t>
  </si>
  <si>
    <t>POSOLOGIA SULFATO FERROSO COMPUESTO M.E. COMP. RECUBIERTO (</t>
  </si>
  <si>
    <t>12666</t>
  </si>
  <si>
    <t>IFASAN® 10% FRASCO X 30 ML</t>
  </si>
  <si>
    <t>IFASAN® 10%</t>
  </si>
  <si>
    <t>IFA-01341</t>
  </si>
  <si>
    <t>1341</t>
  </si>
  <si>
    <t>CAJA IFASAN LOCION X 30 ML.</t>
  </si>
  <si>
    <t>NN-22290/2022</t>
  </si>
  <si>
    <t>IFA-00925</t>
  </si>
  <si>
    <t>0925</t>
  </si>
  <si>
    <t>POSOLOGIA IFASAN 10 % LOCION</t>
  </si>
  <si>
    <t>12667</t>
  </si>
  <si>
    <t>12657</t>
  </si>
  <si>
    <t>DOLOGRIP® INFANTIL FRASCO PET X 100 ML</t>
  </si>
  <si>
    <t>DOLOGRIP® INFANTIL</t>
  </si>
  <si>
    <t>FRASCO PET X 100 ML</t>
  </si>
  <si>
    <t>IFA-01222</t>
  </si>
  <si>
    <t>1222</t>
  </si>
  <si>
    <t>CAJA DOLOGRIP INFANTIL X 100 ML</t>
  </si>
  <si>
    <t>NN-30788/2021</t>
  </si>
  <si>
    <t>IFA-00864</t>
  </si>
  <si>
    <t>0864</t>
  </si>
  <si>
    <t>PROSPECTO DOLOGRIP INFANTIL JARABE</t>
  </si>
  <si>
    <t>12658</t>
  </si>
  <si>
    <t>12603</t>
  </si>
  <si>
    <t>RELEVOX® 40 mg CAJA X 30 COMPRIMIDOS</t>
  </si>
  <si>
    <t>RELEVOX® 40 mg</t>
  </si>
  <si>
    <t>CÁPSULA DE LIBERACION RETARDADA</t>
  </si>
  <si>
    <t>CAJA X 30 COMPRIMIDOS</t>
  </si>
  <si>
    <t>IFA-01466</t>
  </si>
  <si>
    <t>1466</t>
  </si>
  <si>
    <t>CAJA RELEVOX 40 MG X 30 CAPSULAS (78X56X75) 3 COLORES</t>
  </si>
  <si>
    <t>NN-73923/2025</t>
  </si>
  <si>
    <t>IFA-00990</t>
  </si>
  <si>
    <t>0990</t>
  </si>
  <si>
    <t>POSOLOGIA RELEVOX CAPSULA LIBER. RETARDADA</t>
  </si>
  <si>
    <t>12614</t>
  </si>
  <si>
    <t>FLAMADIN® RELAX CAJA X 2 COMPRIMIDOS</t>
  </si>
  <si>
    <t>FLAMADIN® RELAX</t>
  </si>
  <si>
    <t>CAJA X 2 COMPRIMIDOS</t>
  </si>
  <si>
    <t>IFA-01516</t>
  </si>
  <si>
    <t>1516</t>
  </si>
  <si>
    <t>CAJA MM FLAMADIN RELAX X 2 COMP. (2 COLORES 95</t>
  </si>
  <si>
    <t>NN-39401/2026</t>
  </si>
  <si>
    <t>12615</t>
  </si>
  <si>
    <t>GLIBENCLAMIDA  5 mg CAJA X 100 COMPRIMIDOS</t>
  </si>
  <si>
    <t>GLIBENCLAMIDA  5 mg</t>
  </si>
  <si>
    <t>IFA-01305</t>
  </si>
  <si>
    <t>1305</t>
  </si>
  <si>
    <t>CAJA GLIBENCLAMIDA 5 MG X 100 COMP. (PG)</t>
  </si>
  <si>
    <t>NN-33767/2022</t>
  </si>
  <si>
    <t>IFA-00906</t>
  </si>
  <si>
    <t>0906</t>
  </si>
  <si>
    <t>POSOLOGIA GLIBENCLAMIDA 5 MG COMP. RECUBIERTO (PG)</t>
  </si>
  <si>
    <t>12617</t>
  </si>
  <si>
    <t>ATORVASTATINA 10 mg CAJA X 30 COMPRIMIDOS</t>
  </si>
  <si>
    <t>ATORVASTATINA 10 mg</t>
  </si>
  <si>
    <t>IFA-01084</t>
  </si>
  <si>
    <t>1084</t>
  </si>
  <si>
    <t>CAJA ATORVASTATINA 10 MG X 30 COMP. (PG)</t>
  </si>
  <si>
    <t>NN-41154/2026</t>
  </si>
  <si>
    <t>ABR</t>
  </si>
  <si>
    <t>IFA-00806</t>
  </si>
  <si>
    <t>0806</t>
  </si>
  <si>
    <t>POSOLOGIA ATORVASTATINA 10 MG COMP. RECUBIERTO (PG)</t>
  </si>
  <si>
    <t>12636</t>
  </si>
  <si>
    <t>CLOTRIM® 1% TUBO X 10 G + 1 APLICADOR</t>
  </si>
  <si>
    <t>CLOTRIM® 1%</t>
  </si>
  <si>
    <t>TUBO X 10 G + 1 APLICADOR</t>
  </si>
  <si>
    <t>IFA-01164</t>
  </si>
  <si>
    <t>1164</t>
  </si>
  <si>
    <t>CAJA MM CLOTRIM CREMA VAG. X 10 GR</t>
  </si>
  <si>
    <t>NN-17676/2024</t>
  </si>
  <si>
    <t>IFA-00841</t>
  </si>
  <si>
    <t>0841</t>
  </si>
  <si>
    <t>POSOLOGIA CLOTRIM CREMA DERMICA.CREMA VAGINAL. TALCO.</t>
  </si>
  <si>
    <t>12654</t>
  </si>
  <si>
    <t>EXAMILL®  TUBO X 10 G + 1 APLICADOR</t>
  </si>
  <si>
    <t xml:space="preserve">EXAMILL® </t>
  </si>
  <si>
    <t>FORMA COSMETICA: EMULSION</t>
  </si>
  <si>
    <t>IFA-01258</t>
  </si>
  <si>
    <t>1258</t>
  </si>
  <si>
    <t>CAJA MM EXAMILL CREMA VAGINAL POMO X 10 G (138X36X26) 4 COLORES</t>
  </si>
  <si>
    <t>NSOC78752-21BO</t>
  </si>
  <si>
    <t>MM-2025</t>
  </si>
  <si>
    <t>12652</t>
  </si>
  <si>
    <t>KALENDA® TUBO X 50 GR + 10 APLI</t>
  </si>
  <si>
    <t>KALENDA®</t>
  </si>
  <si>
    <t>TUBO X 50 GR + 10 APLI</t>
  </si>
  <si>
    <t>IFA-01354</t>
  </si>
  <si>
    <t>1354</t>
  </si>
  <si>
    <t>CAJA KALENDA CREMA VAG. X 50 GR.</t>
  </si>
  <si>
    <t>NN-42577/2021</t>
  </si>
  <si>
    <t>12660</t>
  </si>
  <si>
    <t>CODEÍNA 10 mg FRASCO X 100 ML</t>
  </si>
  <si>
    <t>CODEÍNA 10 mg</t>
  </si>
  <si>
    <t>IFA-01173</t>
  </si>
  <si>
    <t>1173</t>
  </si>
  <si>
    <t>CAJA CODEINA 10MG JBE. X 100 ML ( 2 COLORES DE 119X53X53 MM) PG</t>
  </si>
  <si>
    <t>NN-20646/2021</t>
  </si>
  <si>
    <t>IFA-00845</t>
  </si>
  <si>
    <t>0845</t>
  </si>
  <si>
    <t>POSOLOGIA CODEINA 10 MG JARABE. (PG)</t>
  </si>
  <si>
    <t>12669</t>
  </si>
  <si>
    <t>METRONIDAZOL 500 mg CAJA X 10 OVULOS</t>
  </si>
  <si>
    <t>METRONIDAZOL 500 mg</t>
  </si>
  <si>
    <t>ÓVULO VAGINAL</t>
  </si>
  <si>
    <t>CAJA X 10 OVULOS</t>
  </si>
  <si>
    <t>IFA-01405</t>
  </si>
  <si>
    <t>1405</t>
  </si>
  <si>
    <t>CAJA METRONIDAZOL 500 MG X 10 OVULOS (PG)</t>
  </si>
  <si>
    <t>NN-44623/2022</t>
  </si>
  <si>
    <t>IFA-00961</t>
  </si>
  <si>
    <t>0961</t>
  </si>
  <si>
    <t>POSOLOGIA METRONIDAZOL COMP. SUSP. OVULO.(PG)</t>
  </si>
  <si>
    <t>12679</t>
  </si>
  <si>
    <t xml:space="preserve">BACITRACINA-NEOMICINA TUBO X 10 G </t>
  </si>
  <si>
    <t>BACITRACINA-NEOMICINA</t>
  </si>
  <si>
    <t>UNGÜENTO</t>
  </si>
  <si>
    <t xml:space="preserve">TUBO X 10 G </t>
  </si>
  <si>
    <t>IFA-01092</t>
  </si>
  <si>
    <t>1092</t>
  </si>
  <si>
    <t>CAJA BACITRACINA NEOMICINA X 10 GR (PG)</t>
  </si>
  <si>
    <t>NN-37108/2024</t>
  </si>
  <si>
    <t>IFA-00808</t>
  </si>
  <si>
    <t>0808</t>
  </si>
  <si>
    <t>POSOLOGIA BACITRACINA- NEOMICINA UNGUENTO (PG)</t>
  </si>
  <si>
    <t>IFA-00934</t>
  </si>
  <si>
    <t>0934</t>
  </si>
  <si>
    <t>POSOLOGIA INSTRUCTIVOS PARA ADAPTAR JERINGAS</t>
  </si>
  <si>
    <t>INSTRUCTIVOS</t>
  </si>
  <si>
    <t>PARA AMBOS LOTES DE DOLOGRIP</t>
  </si>
  <si>
    <t>IFA-06589</t>
  </si>
  <si>
    <t>6589</t>
  </si>
  <si>
    <t>INSTRUCTIVO COLOCAR GOTERO EN FRASCO LOCION</t>
  </si>
  <si>
    <t xml:space="preserve">AMBOS LOTES </t>
  </si>
  <si>
    <t>IFA-00936</t>
  </si>
  <si>
    <t>0936</t>
  </si>
  <si>
    <t>POSOLOGIA KALENDA CREMA VAGINAL. OVULO VAGINAL</t>
  </si>
  <si>
    <t>12637</t>
  </si>
  <si>
    <t>POLIGYN CAJA X 1 TUBO + 10 APLICADORES</t>
  </si>
  <si>
    <t>POLIGYN</t>
  </si>
  <si>
    <t>CAJA X 1 TUBO + 10 APLICADORES</t>
  </si>
  <si>
    <t>IFA-00978</t>
  </si>
  <si>
    <t>0978</t>
  </si>
  <si>
    <t>POSOLOGIA POLIGYN CREMA VAGINAL</t>
  </si>
  <si>
    <t>NN-33842/2023</t>
  </si>
  <si>
    <t>CAJAS CUBRE</t>
  </si>
  <si>
    <t>MAY</t>
  </si>
  <si>
    <t>12685</t>
  </si>
  <si>
    <t>METRONIDAZOL 250 mg FRASCO X 100 ML</t>
  </si>
  <si>
    <t>METRONIDAZOL 250 mg</t>
  </si>
  <si>
    <t>IFA-01404</t>
  </si>
  <si>
    <t>1404</t>
  </si>
  <si>
    <t>CAJA METRONIDAZOL 250 MG X 100 ML SUSP. (PG)</t>
  </si>
  <si>
    <t>NN-36613/2024</t>
  </si>
  <si>
    <t>12686</t>
  </si>
  <si>
    <t>DIPROFEN® FLU FUERTE FRASCO PET X 30 ML</t>
  </si>
  <si>
    <t>FRASCO PET X 30 ML</t>
  </si>
  <si>
    <t>IFA-01209</t>
  </si>
  <si>
    <t>1209</t>
  </si>
  <si>
    <t>CAJA MM DIPROFEN FLU FUERTE X 30 ML</t>
  </si>
  <si>
    <t>NN-41974/2021</t>
  </si>
  <si>
    <t>12634</t>
  </si>
  <si>
    <t>DUFORAX® PLUS TUBO X 10 G</t>
  </si>
  <si>
    <t>DUFORAX® PLUS</t>
  </si>
  <si>
    <t>TUBO X 10 G</t>
  </si>
  <si>
    <t>IFA-04642</t>
  </si>
  <si>
    <t>4642</t>
  </si>
  <si>
    <t>CAJA MM DUFORAX PLUS CREMA VAGINAL POMO X 10 G (138X36X26) 7 COLORES</t>
  </si>
  <si>
    <t>NN-85702/2023</t>
  </si>
  <si>
    <t>12635</t>
  </si>
  <si>
    <t>DUFORAX® PLUS TUBO X 50 G + 10 APLICADORES</t>
  </si>
  <si>
    <t>TUBO X 50 G + 10 APLICADORES</t>
  </si>
  <si>
    <t>IFA-05779</t>
  </si>
  <si>
    <t>5779</t>
  </si>
  <si>
    <t>FIBRA DE VIDRIO</t>
  </si>
  <si>
    <t>12633</t>
  </si>
  <si>
    <t>MULTIGYN®  TUBO X 50 G + 10 APLICADORES</t>
  </si>
  <si>
    <t>IFA-01413</t>
  </si>
  <si>
    <t>1413</t>
  </si>
  <si>
    <t>CAJA MULTIGYN C. VAGINAL 50 GR.</t>
  </si>
  <si>
    <t>12661</t>
  </si>
  <si>
    <t>MUCOLITIC®  FRASCO X 120 ML</t>
  </si>
  <si>
    <t xml:space="preserve">MUCOLITIC® </t>
  </si>
  <si>
    <t>FRASCO X 120 ML</t>
  </si>
  <si>
    <t>IFA-00963</t>
  </si>
  <si>
    <t>0963</t>
  </si>
  <si>
    <t>POSOLOGIA MUCOLITIC JARABE.</t>
  </si>
  <si>
    <t>NN-51109/2024</t>
  </si>
  <si>
    <t>12689</t>
  </si>
  <si>
    <t>IFATRIM ®  FRASCO X 60 ML</t>
  </si>
  <si>
    <t xml:space="preserve">IFATRIM ® </t>
  </si>
  <si>
    <t>NN-17720/2024</t>
  </si>
  <si>
    <t>12687</t>
  </si>
  <si>
    <t>DIPROFEN® FUERTE  FRASCO PET X 100 ML</t>
  </si>
  <si>
    <t xml:space="preserve">DIPROFEN® FUERTE </t>
  </si>
  <si>
    <t>IFA-00862</t>
  </si>
  <si>
    <t>0862</t>
  </si>
  <si>
    <t>POSOLOGIA DIPROFEN CAPSULAS BLANDAS Y SUSPENSION</t>
  </si>
  <si>
    <t>NN-28488/2025</t>
  </si>
  <si>
    <t>12656</t>
  </si>
  <si>
    <t>BALMICIN® GOTERO X 20 ML</t>
  </si>
  <si>
    <t>BALMICIN®</t>
  </si>
  <si>
    <t>GOTERO X 20 ML</t>
  </si>
  <si>
    <t>IFA-04585</t>
  </si>
  <si>
    <t>4585</t>
  </si>
  <si>
    <t>POSOLOGIA BALMICIN GOTAS</t>
  </si>
  <si>
    <t>NN-86581/2023</t>
  </si>
  <si>
    <t>12631</t>
  </si>
  <si>
    <t>TRIOBACTER®  CAJA X 40 COMP REC 20 CAPSULAS</t>
  </si>
  <si>
    <t xml:space="preserve">TRIOBACTER® </t>
  </si>
  <si>
    <t>COMPRIMIDO RECUBIERTO - COMPRIMIDO RECUBIERTO - CÁPSULA DE LIBERACIÓN RETARDADA CON MICROGRÁNULOS</t>
  </si>
  <si>
    <t>CAJA X 40 COMP REC 20 CAPSULAS</t>
  </si>
  <si>
    <t>IFA-01580</t>
  </si>
  <si>
    <t>1580</t>
  </si>
  <si>
    <t>CAJA TRIOBACTER (ESOMEPRAZOL 20 MG.; AMOXICILINA 500 MG; CLARITRO</t>
  </si>
  <si>
    <t>NN-44534/2022</t>
  </si>
  <si>
    <t>IFA-01550</t>
  </si>
  <si>
    <t>1550</t>
  </si>
  <si>
    <t>SOBRE DE TRIOBACTER ESOMEPRAZOL 20 MG CLAROTROMICINA 500 MG</t>
  </si>
  <si>
    <t>12604</t>
  </si>
  <si>
    <t>FLUOXETINA 20 mg CAJA X 100 COMPRIMIDOS</t>
  </si>
  <si>
    <t>FLUOXETINA 20 mg</t>
  </si>
  <si>
    <t>IFA-00897</t>
  </si>
  <si>
    <t>0897</t>
  </si>
  <si>
    <t>POSOLOGIA FLUOXETINA 20 MG COMPRIMIDOS (PG)</t>
  </si>
  <si>
    <t>NN-35663/2023</t>
  </si>
  <si>
    <t>12605</t>
  </si>
  <si>
    <t>MELOXICAM  15 mg CAJA X 100 COMPRIMIDOS</t>
  </si>
  <si>
    <t>MELOXICAM  15 mg</t>
  </si>
  <si>
    <t>IFA-01387</t>
  </si>
  <si>
    <t>1387</t>
  </si>
  <si>
    <t>CAJA MELOXICAM 15 MG X 100 COMP.(PG)</t>
  </si>
  <si>
    <t>NN-31949/2021</t>
  </si>
  <si>
    <t>IFA-00954</t>
  </si>
  <si>
    <t>0954</t>
  </si>
  <si>
    <t>POSOLOGIA MELOXICAM 15 MG COMPRIMIDOS (PG)</t>
  </si>
  <si>
    <t>12606</t>
  </si>
  <si>
    <t>ZINC 20 mg CAJA X 100 COMPRIMIDOS</t>
  </si>
  <si>
    <t>ZINC 20 mg</t>
  </si>
  <si>
    <t>IFA-01588</t>
  </si>
  <si>
    <t>1588</t>
  </si>
  <si>
    <t>CAJA ZINC 20 MG X 100 COMPRIMIDOS (83X43X38) 2 COLORES (PG)</t>
  </si>
  <si>
    <t>NN-74927/2025</t>
  </si>
  <si>
    <t>IFA-01024</t>
  </si>
  <si>
    <t>1024</t>
  </si>
  <si>
    <t>POSOLOGIA ZINC COMPRIMIDO (PG)</t>
  </si>
  <si>
    <t>12607</t>
  </si>
  <si>
    <t>ZINC 50 mg CAJA X 100 COMPRIMIDOS</t>
  </si>
  <si>
    <t>ZINC 50 mg</t>
  </si>
  <si>
    <t>IFA-01591</t>
  </si>
  <si>
    <t>1591</t>
  </si>
  <si>
    <t>CAJA ZINC 50 MG X 100 COMPRIMIDOS (83X53X38)2 COLORES (PG)</t>
  </si>
  <si>
    <t>NN-74937/2026</t>
  </si>
  <si>
    <t>ORDEN ANULADA</t>
  </si>
  <si>
    <t>NO INICIADO</t>
  </si>
  <si>
    <t>PENDIENTE</t>
  </si>
  <si>
    <t>12608</t>
  </si>
  <si>
    <t>DEXAMETASONA 0,5 mg CAJA X 100 COMPRIMIDOS</t>
  </si>
  <si>
    <t>DEXAMETASONA 0,5 mg</t>
  </si>
  <si>
    <t>IFA-01189</t>
  </si>
  <si>
    <t>1189</t>
  </si>
  <si>
    <t>CAJA DEXAMETASONA 0.5 MG X 100 COMPRIMIDOS 83X43X38 MM (2 COLORES</t>
  </si>
  <si>
    <t>NN-40980/2026</t>
  </si>
  <si>
    <t>IFA-00854</t>
  </si>
  <si>
    <t>0854</t>
  </si>
  <si>
    <t>POSOLOGIA DEXAMETASONA COMP. SOLUCION INYECTABLE. (PG)</t>
  </si>
  <si>
    <t>12618</t>
  </si>
  <si>
    <t>SULFATO FERROSO  200 mg CAJA X 100 COMPRIMIDOS</t>
  </si>
  <si>
    <t>SULFATO FERROSO  200 mg</t>
  </si>
  <si>
    <t>IFA-00998</t>
  </si>
  <si>
    <t>0998</t>
  </si>
  <si>
    <t>POSOLOGIA SULFATO FERROSO 200 MG COMP. RECUBIERTO (PG)</t>
  </si>
  <si>
    <t>NN-30176/2025</t>
  </si>
  <si>
    <t>12619</t>
  </si>
  <si>
    <t>INCRETIN® COMPUESTO CAJA X 30 COMPRIMIDOS</t>
  </si>
  <si>
    <t>INCRETIN® COMPUESTO</t>
  </si>
  <si>
    <t>IFA-01350</t>
  </si>
  <si>
    <t>1350</t>
  </si>
  <si>
    <t>CAJA INCRETIN COMPUESTO X 30 COMP. (3 COLORES DE 90X61X25 MM)</t>
  </si>
  <si>
    <t>NN-62680/2022</t>
  </si>
  <si>
    <t>IFA-00930</t>
  </si>
  <si>
    <t>0930</t>
  </si>
  <si>
    <t>POSOLOGIA INCRETIN COMPUESTO COMPRIMIDO</t>
  </si>
  <si>
    <t>12624</t>
  </si>
  <si>
    <t>RETINOX®  CAJA X 30 COMPRIMIDOS</t>
  </si>
  <si>
    <t xml:space="preserve">RETINOX® </t>
  </si>
  <si>
    <t>IFA-01469</t>
  </si>
  <si>
    <t>1469</t>
  </si>
  <si>
    <t>CAJA RETINOX 500 MG X 30 COMP. RECUBIERTOS (90X61X25) 3 COLORES</t>
  </si>
  <si>
    <t>NN-74472/2026</t>
  </si>
  <si>
    <t>IFA-00992</t>
  </si>
  <si>
    <t>0992</t>
  </si>
  <si>
    <t>POSOLOGIA RETINOX COMP. RECUBIERTO</t>
  </si>
  <si>
    <t>03126</t>
  </si>
  <si>
    <t>CEFALEXINA 500 mg CAJA X 100 COMPRIMIDOS</t>
  </si>
  <si>
    <t>CEFALEXINA 500 mg</t>
  </si>
  <si>
    <t xml:space="preserve">Comprimido Recubierto </t>
  </si>
  <si>
    <t>IFA-01129</t>
  </si>
  <si>
    <t>1129</t>
  </si>
  <si>
    <t>CAJA CEFALEXINA 500 MG X 100 COMPRIMIDOS (IFAVET) (61X91X85) (2 C</t>
  </si>
  <si>
    <t>Bolivia SENASAG Reg. PUV - N˚ 008540/18</t>
  </si>
  <si>
    <t>VETERINARIO</t>
  </si>
  <si>
    <t>IFA-00820</t>
  </si>
  <si>
    <t>0820</t>
  </si>
  <si>
    <t>POSOLOGIA CEFALEXINA 500 MG COMPRIMIDOS (IFAVET)</t>
  </si>
  <si>
    <t>04126</t>
  </si>
  <si>
    <t>AMOXICILINA 250 mg + ACIDO CLAVULANICO 62,5 mg FRASCO X 60 ML</t>
  </si>
  <si>
    <t>AMOXICILINA 250 mg + ACIDO CLAVULANICO 62,5 mg</t>
  </si>
  <si>
    <t>IFA-04311</t>
  </si>
  <si>
    <t>4311</t>
  </si>
  <si>
    <t>CAJA AMOXICILINA 250 MG + AC. CLAVUL. 62,5 MG POLVO P/ SUSP. X 100 ML (119X70X54) IFAVET</t>
  </si>
  <si>
    <t>Bolivia SENASAG Reg. PUV - N˚ 010638/22</t>
  </si>
  <si>
    <t>IFA-04331</t>
  </si>
  <si>
    <t>4331</t>
  </si>
  <si>
    <t>POSOLOGIA AMOXICILINA 250 MG + ACIDO CLAVULANICO 62,5 MG POLVO P/ SUSP. (IFAVET)</t>
  </si>
  <si>
    <t>05126</t>
  </si>
  <si>
    <t>SULTRIN® FORTE  FRASCO X 100 ML</t>
  </si>
  <si>
    <t xml:space="preserve">SULTRIN® FORTE </t>
  </si>
  <si>
    <t xml:space="preserve">SUSPENSIÓN </t>
  </si>
  <si>
    <t>Bolivia SENASAG Reg. PUV - N˚  011084/22</t>
  </si>
  <si>
    <t>12623</t>
  </si>
  <si>
    <t>DICLOFENACO 75 mg CAJA X 100 COMPRIMIDOS</t>
  </si>
  <si>
    <t>DICLOFENACO 75 mg</t>
  </si>
  <si>
    <t>IFA-00856</t>
  </si>
  <si>
    <t>0856</t>
  </si>
  <si>
    <t>POSOLOGIA DICLOFENACO COMP.RECUBIERTO.GEL. SOLUCION INYECTABLE. ( PG)</t>
  </si>
  <si>
    <t>NN-31212/2021</t>
  </si>
  <si>
    <t>12609</t>
  </si>
  <si>
    <t>FUROSEMIDA 40 mg CAJA X 100 COMPRIMIDOS</t>
  </si>
  <si>
    <t>FUROSEMIDA 40 mg</t>
  </si>
  <si>
    <t>IFA-01299</t>
  </si>
  <si>
    <t>1299</t>
  </si>
  <si>
    <t>CAJA FUROSEMIDA 40 MG X 100 COMPRIMIDOS (PG) 65X83X38(2 COLORES)</t>
  </si>
  <si>
    <t>NN-40885/2021</t>
  </si>
  <si>
    <t>IFA-00901</t>
  </si>
  <si>
    <t>0901</t>
  </si>
  <si>
    <t>POSOLOGIA FUROSEMIDA 40 MG COMP. RANURADO (PG)</t>
  </si>
  <si>
    <t>02126</t>
  </si>
  <si>
    <t>Comprimidos</t>
  </si>
  <si>
    <t>IFA-00902</t>
  </si>
  <si>
    <t>0902</t>
  </si>
  <si>
    <t>POSOLOGIA FUROSEMIDA 40 MG COMPRIMIDOS ( IFAVET )</t>
  </si>
  <si>
    <t>Bolivia SENASAG Reg. PUV - N˚ 008543/18</t>
  </si>
  <si>
    <t>12613</t>
  </si>
  <si>
    <t>DORMICLON® CAJA X 20 COMPRIMIDOS</t>
  </si>
  <si>
    <t>DORMICLON®</t>
  </si>
  <si>
    <t>CAJA X 20 COMPRIMIDOS</t>
  </si>
  <si>
    <t>IFA-05670</t>
  </si>
  <si>
    <t>5670</t>
  </si>
  <si>
    <t>CAJA DORMICLON X 20 COMP.</t>
  </si>
  <si>
    <t>NN-88121/2023</t>
  </si>
  <si>
    <t>IFA-05672</t>
  </si>
  <si>
    <t>5672</t>
  </si>
  <si>
    <t>POSOLOGIA DORMICLON COMP.</t>
  </si>
  <si>
    <t>A26101</t>
  </si>
  <si>
    <t>PENICILINA 1200 CAJA X 50 VIALES</t>
  </si>
  <si>
    <t>PENICILINA 1200</t>
  </si>
  <si>
    <t>POLVO PARA INYECTABLE</t>
  </si>
  <si>
    <t>CAJA X 50 VIALES</t>
  </si>
  <si>
    <t>IFA-01437</t>
  </si>
  <si>
    <t>1437</t>
  </si>
  <si>
    <t>CAJA PENICILINA 1200 IU X 50 VIALES (PG)</t>
  </si>
  <si>
    <t>NN-37522/2024</t>
  </si>
  <si>
    <t>5 LOTES 01 AL 05</t>
  </si>
  <si>
    <t>IFA-00975</t>
  </si>
  <si>
    <t>0975</t>
  </si>
  <si>
    <t>POSOLOGIA PENICILINA POLVO PARA INYECTABLE (PG)</t>
  </si>
  <si>
    <t>A26106</t>
  </si>
  <si>
    <t>CEFTRIAXONA 1000 CAJA X 25 VIALES</t>
  </si>
  <si>
    <t>CEFTRIAXONA 1000</t>
  </si>
  <si>
    <t>CAJA X 25 VIALES</t>
  </si>
  <si>
    <t>IFA-00827</t>
  </si>
  <si>
    <t>0827</t>
  </si>
  <si>
    <t>POSOLOGIA CEFTRIAXONA 1000 POLVO PARA INYECTABLE (PG)</t>
  </si>
  <si>
    <t>NN-49230/2023</t>
  </si>
  <si>
    <t>CUBRE CAJAS DE LOS 3 LOTES</t>
  </si>
  <si>
    <t>A26109</t>
  </si>
  <si>
    <t>CEFTRIAX® 1000 CAJA X 25 VIALES</t>
  </si>
  <si>
    <t>CEFTRIAX® 1000</t>
  </si>
  <si>
    <t>IFA-00826</t>
  </si>
  <si>
    <t>0826</t>
  </si>
  <si>
    <t>POSOLOGIA CEFTRIAX POLVO PARA INYECTABLE</t>
  </si>
  <si>
    <t>NN-19859/2024</t>
  </si>
  <si>
    <t>CUBRE CAJAS SOLO DE UN LOTE 09</t>
  </si>
  <si>
    <t>A26110</t>
  </si>
  <si>
    <t>IFA-01136</t>
  </si>
  <si>
    <t>1136</t>
  </si>
  <si>
    <t>CAJA CEFTRIAX 1 GR X25 VIALES (NP)</t>
  </si>
  <si>
    <t xml:space="preserve">DOS LOTES 10 Y 11 </t>
  </si>
  <si>
    <t>A26112</t>
  </si>
  <si>
    <t>CEFTRIAX® 1000 CAJA X 1 VIAL + INYECTABLE X 5 ML</t>
  </si>
  <si>
    <t>CAJA X 1 VIAL + INYECTABLE X 5 ML</t>
  </si>
  <si>
    <t>IFA-01138</t>
  </si>
  <si>
    <t>1138</t>
  </si>
  <si>
    <t>CAJA MM CEFTRIAX 1000 X 1 VIAL INTRAVENOSO 80X45X27(3COLORES)</t>
  </si>
  <si>
    <t>12668</t>
  </si>
  <si>
    <t>CLOTRIMAZOL 100 mg CAJA X 10 OVULOS</t>
  </si>
  <si>
    <t>CLOTRIMAZOL 100 mg</t>
  </si>
  <si>
    <t>IFA-01169</t>
  </si>
  <si>
    <t>1169</t>
  </si>
  <si>
    <t>CAJA CLOTRIMAZOL 100 MG X 10 OVULOS</t>
  </si>
  <si>
    <t>NN-44533/2022</t>
  </si>
  <si>
    <t>IFA-00843</t>
  </si>
  <si>
    <t>0843</t>
  </si>
  <si>
    <t>POSOLOGIA CLOTRIMAZOL CREMA DERMICA OVULO VAGINAL (PG)</t>
  </si>
  <si>
    <t>12691</t>
  </si>
  <si>
    <t>SUPLEMENTO DIETARIO A BASE DE ACEITE DE PRÍMULA Y VITAMINA E (SANNITA®) CAJA X 30 CAP BLANDAS</t>
  </si>
  <si>
    <t>SUPLEMENTO DIETARIO A BASE DE ACEITE DE PRÍMULA Y VITAMINA E (SANNITA®)</t>
  </si>
  <si>
    <t>CAJA X 30 CAP BLANDAS</t>
  </si>
  <si>
    <t>IFA-04312</t>
  </si>
  <si>
    <t>4312</t>
  </si>
  <si>
    <t>CAJA SANNITA X 30 CAPS. BLANDAS (95X70X48) 4 COLORES</t>
  </si>
  <si>
    <t>08-01-03-24-0001</t>
  </si>
  <si>
    <t>IFALIFE</t>
  </si>
  <si>
    <t>12692</t>
  </si>
  <si>
    <t>AMOXICILINA 250 mg + ÁCIDO CLAVULÁNICO 62,5 mg FRASCO X 100 ML</t>
  </si>
  <si>
    <t>AMOXICILINA 250 mg + ÁCIDO CLAVULÁNICO 62,5 mg</t>
  </si>
  <si>
    <t>IFA-01069</t>
  </si>
  <si>
    <t>1069</t>
  </si>
  <si>
    <t>CAJA AMOXICILINA ACIDO CLAVULANICO 250/62.5 MG SUSP. 100 ML PG (1</t>
  </si>
  <si>
    <t>NN-47689/2023</t>
  </si>
  <si>
    <t>IFA-00794</t>
  </si>
  <si>
    <t>0794</t>
  </si>
  <si>
    <t>POSOLOGIA AMOXICILINA ACIDO CLAVULANICO POLVO PARA SUSP. 250/62.5 MG</t>
  </si>
  <si>
    <t>B26104</t>
  </si>
  <si>
    <t>DICLOFENACO 75 mg CAJA X 25 AMPOLLAS</t>
  </si>
  <si>
    <t>SOLUCIÓN INYECTABLE</t>
  </si>
  <si>
    <t>CAJA X 25 AMPOLLAS</t>
  </si>
  <si>
    <t>NN-36623/2024</t>
  </si>
  <si>
    <t>CUBRE CAJAS, FALTA POSOLOGIAS, 4 LOTES 04 AL 07</t>
  </si>
  <si>
    <t>B26102</t>
  </si>
  <si>
    <t>AMIKACINA 500 mg CAJA X 25 AMPOLLAS</t>
  </si>
  <si>
    <t>AMIKACINA 500 mg</t>
  </si>
  <si>
    <t>IFA-01052</t>
  </si>
  <si>
    <t>1052</t>
  </si>
  <si>
    <t>CAJA AMIKACINA 500MG X 25 AMP. (PG)</t>
  </si>
  <si>
    <t>NN-36500/2024</t>
  </si>
  <si>
    <t>IFA-00791</t>
  </si>
  <si>
    <t>0791</t>
  </si>
  <si>
    <t>POSOLOGIA AMIKACINA 500 MG SOL. INYECTABLE (PG)</t>
  </si>
  <si>
    <t>IFA-00893</t>
  </si>
  <si>
    <t>0893</t>
  </si>
  <si>
    <t>POSOLOGIA FLAMADIN RELAX COMP. RECUBIERTO</t>
  </si>
  <si>
    <t>N/A</t>
  </si>
  <si>
    <t>FRAGIL IFA GENERICO ETIQUETA</t>
  </si>
  <si>
    <t>FRAGIL IFA GENERICO</t>
  </si>
  <si>
    <t>ETIQUETA</t>
  </si>
  <si>
    <t>-</t>
  </si>
  <si>
    <t>ETIQUETAS</t>
  </si>
  <si>
    <t>03226</t>
  </si>
  <si>
    <t>PENTA FORTE® 6000 CAJA X 1 VIAL + DILUYENTE</t>
  </si>
  <si>
    <t>PENTA FORTE® 6000</t>
  </si>
  <si>
    <t>Polvo Inyectable</t>
  </si>
  <si>
    <t>CAJA X 1 VIAL + DILUYENTE</t>
  </si>
  <si>
    <t>IFA-00976</t>
  </si>
  <si>
    <t>0976</t>
  </si>
  <si>
    <t>POSOLOGIA PENTA FORTE 6.000 POLVO PARA INYECTABLE ( IFAVET )</t>
  </si>
  <si>
    <t>Bolivia SENASAG Reg. PUV - Nº  011182/23</t>
  </si>
  <si>
    <t>07226</t>
  </si>
  <si>
    <t>A26220</t>
  </si>
  <si>
    <t>VANCOMICINA 500 mg CAJA X 1 VIAL</t>
  </si>
  <si>
    <t>VANCOMICINA 500 mg</t>
  </si>
  <si>
    <t>CAJA X 1 VIAL</t>
  </si>
  <si>
    <t>IFA-01583</t>
  </si>
  <si>
    <t>1583</t>
  </si>
  <si>
    <t>CAJA VANCOMICINA 500 MG X 1 VIAL (PG)</t>
  </si>
  <si>
    <t>NN-46831/2022</t>
  </si>
  <si>
    <t>IFA-01017</t>
  </si>
  <si>
    <t>1017</t>
  </si>
  <si>
    <t>POSOLOGIA VANCOMICINA 500 MG POLVO PARA INYECTABLE ( PG )</t>
  </si>
  <si>
    <t>A26221</t>
  </si>
  <si>
    <t>A26216</t>
  </si>
  <si>
    <t>CILASTAX®  CAJA X 1 VIAL + INYECTABLE X 10 ML</t>
  </si>
  <si>
    <t xml:space="preserve">CILASTAX® </t>
  </si>
  <si>
    <t>CAJA X 1 VIAL + INYECTABLE X 10 ML</t>
  </si>
  <si>
    <t>IFA-01146</t>
  </si>
  <si>
    <t>1146</t>
  </si>
  <si>
    <t>CAJA CILASTAX DE 1 VIAL AMPOLLA (3 COLORES 97 X 57 X 37)</t>
  </si>
  <si>
    <t>NN-56187/2025</t>
  </si>
  <si>
    <t>A26215</t>
  </si>
  <si>
    <t>A26214</t>
  </si>
  <si>
    <t>IFA-00831</t>
  </si>
  <si>
    <t>0831</t>
  </si>
  <si>
    <t>POSOLOGIA CILASTAX POLVO PARA INYECTABLE</t>
  </si>
  <si>
    <t>22615</t>
  </si>
  <si>
    <t>BETAMETASONA  0,1 % TUBO X 15 G</t>
  </si>
  <si>
    <t>BETAMETASONA  0,1 %</t>
  </si>
  <si>
    <t>CREMA DÉRMICA</t>
  </si>
  <si>
    <t>TUBO X 15 G</t>
  </si>
  <si>
    <t>IFA-01095</t>
  </si>
  <si>
    <t>1095</t>
  </si>
  <si>
    <t>CAJA BETAMETASONA 0.1% CREMA DERMICA (2COLORES 138 X 36 X 26 MM )</t>
  </si>
  <si>
    <t>NN-49486/2023</t>
  </si>
  <si>
    <t>IFA-00810</t>
  </si>
  <si>
    <t>0810</t>
  </si>
  <si>
    <t>POSOLOGIA BETAMETASONA 0.1% CREMA DERMICA (PG)</t>
  </si>
  <si>
    <t>22614</t>
  </si>
  <si>
    <t>BRONCOFLU® FRASCO PET X 100 ML</t>
  </si>
  <si>
    <t>BRONCOFLU®</t>
  </si>
  <si>
    <t>IFA-01100</t>
  </si>
  <si>
    <t>1100</t>
  </si>
  <si>
    <t>CAJA BRONCOFLU X 100 ML. JBE.</t>
  </si>
  <si>
    <t>NN-31093/2025</t>
  </si>
  <si>
    <t>IFA-00815</t>
  </si>
  <si>
    <t>0815</t>
  </si>
  <si>
    <t>POSOLOGIA BRONCOFLU JARABE</t>
  </si>
  <si>
    <t>22612</t>
  </si>
  <si>
    <t>PARACETAMOL  120 mg FRASCO X 60 ML</t>
  </si>
  <si>
    <t>PARACETAMOL  120 mg</t>
  </si>
  <si>
    <t>IFA-01435</t>
  </si>
  <si>
    <t>1435</t>
  </si>
  <si>
    <t>CAJA PARACETAMOL 120 MG JBE X 60 ML(PG)</t>
  </si>
  <si>
    <t>NN-20636/2021</t>
  </si>
  <si>
    <t>22610</t>
  </si>
  <si>
    <t>DUFORAX® PLUS CAJA X 2 OVULO</t>
  </si>
  <si>
    <t>CAJA X 2 OVULO</t>
  </si>
  <si>
    <t>IFA-01509</t>
  </si>
  <si>
    <t>1509</t>
  </si>
  <si>
    <t>CAJA MM DUFORAX PLUS X 2 OVULOS (100X85X20) (3 COLORES)</t>
  </si>
  <si>
    <t>NN-44591/2022</t>
  </si>
  <si>
    <t>IFA-00873</t>
  </si>
  <si>
    <t>0873</t>
  </si>
  <si>
    <t>POSOLOGIA DUFORAX PLUS OVULO VAGINAL CREMA VAGINAL</t>
  </si>
  <si>
    <t>22609</t>
  </si>
  <si>
    <t>CLOTRIM® PLUS CAJA X 7 OVULOS</t>
  </si>
  <si>
    <t>CLOTRIM® PLUS</t>
  </si>
  <si>
    <t>CAJA X 7 OVULOS</t>
  </si>
  <si>
    <t>IFA-00842</t>
  </si>
  <si>
    <t>0842</t>
  </si>
  <si>
    <t>POSOLOGIA CLOTRIM PLUS OVULO VAGINAL</t>
  </si>
  <si>
    <t>NN-60699/2022</t>
  </si>
  <si>
    <t>22608</t>
  </si>
  <si>
    <t>KALENDA® SOBRE X 2 OVULOS</t>
  </si>
  <si>
    <t>SOBRE X 2 OVULOS</t>
  </si>
  <si>
    <t>IFA-01530</t>
  </si>
  <si>
    <t>1530</t>
  </si>
  <si>
    <t>SOBRE MM KALENDA X 2 OVULOS (17X65X100) (2 COLORES)</t>
  </si>
  <si>
    <t>NN-45117/2022</t>
  </si>
  <si>
    <t>22607</t>
  </si>
  <si>
    <t>ALYSIA ® NF CAJA X 2 OVULOS</t>
  </si>
  <si>
    <t>ALYSIA ® NF</t>
  </si>
  <si>
    <t>CAJA X 2 OVULOS</t>
  </si>
  <si>
    <t>IFA-01491</t>
  </si>
  <si>
    <t>1491</t>
  </si>
  <si>
    <t>CAJA MM DE ALYSIA NF X 2 OVULOS (3 COLORES 100X85X20)</t>
  </si>
  <si>
    <t>NN-60302/2021</t>
  </si>
  <si>
    <t>IFA-00788</t>
  </si>
  <si>
    <t>0788</t>
  </si>
  <si>
    <t>POSOLOGIA ALYSIA OVULO VAGINAL</t>
  </si>
  <si>
    <t>22616-1</t>
  </si>
  <si>
    <t>TRIOBACTER®  SOBRE X 4 COMP REC. 2 CAPSULAS</t>
  </si>
  <si>
    <t>SOBRE X 4 COMP REC. 2 CAPSULAS</t>
  </si>
  <si>
    <t>IFA-01549</t>
  </si>
  <si>
    <t>1549</t>
  </si>
  <si>
    <t>SOBRE MM TRIOBACTER ESOMEPRAZOL 20 MG CLARITROMICINA 500 MG</t>
  </si>
  <si>
    <t>22601</t>
  </si>
  <si>
    <t>IFATRIM® FUERTE   FRASCO PET X 30 ML</t>
  </si>
  <si>
    <t>IFA-05800</t>
  </si>
  <si>
    <t>5800</t>
  </si>
  <si>
    <t>CAJA MM IFATRIM FUERTE X 30 ML MM</t>
  </si>
  <si>
    <t>12620</t>
  </si>
  <si>
    <t>NIMODIPINO  30 mg CAJA X 100 COMPRIMIDOS</t>
  </si>
  <si>
    <t>NIMODIPINO  30 mg</t>
  </si>
  <si>
    <t>IFA-01421</t>
  </si>
  <si>
    <t>1421</t>
  </si>
  <si>
    <t>CAJA NIMODIPINO 30 MG X 100 COMP. (PG)</t>
  </si>
  <si>
    <t>NN-26871/2023</t>
  </si>
  <si>
    <t>IFA-00969</t>
  </si>
  <si>
    <t>0969</t>
  </si>
  <si>
    <t>POSOLOGIA NIMODIPINO 30 MG COMP. (PG)</t>
  </si>
  <si>
    <t>22621</t>
  </si>
  <si>
    <t>INCRETIN®  SOBRE X 2 COMPRIMIDOS</t>
  </si>
  <si>
    <t xml:space="preserve">INCRETIN® </t>
  </si>
  <si>
    <t>IFA-01527</t>
  </si>
  <si>
    <t>1527</t>
  </si>
  <si>
    <t>SOBRE MM INCRETIN 100 MG X 2 COMP. (2 COLORES 95</t>
  </si>
  <si>
    <t>NN-63508/2023</t>
  </si>
  <si>
    <t>22617</t>
  </si>
  <si>
    <t>AMLODIPINA 10 mg CAJA X 100 COMPRIMIDOS</t>
  </si>
  <si>
    <t>AMLODIPINA 10 mg</t>
  </si>
  <si>
    <t>IFA-01054</t>
  </si>
  <si>
    <t>1054</t>
  </si>
  <si>
    <t>CAJA AMLODIPINA 10 MG X 100 COMPRIMIDOS (83X53X38) 2 COLORES (PG)</t>
  </si>
  <si>
    <t>NN-40827/2025</t>
  </si>
  <si>
    <t>IFA-00793</t>
  </si>
  <si>
    <t>0793</t>
  </si>
  <si>
    <t>POSOLOGIA AMLODIPINA 10 MG COMP. (PG)</t>
  </si>
  <si>
    <t>22620</t>
  </si>
  <si>
    <t>INCRETIN® COMPUESTO FORTE SOBRE X 2 COMPRIMIDOS</t>
  </si>
  <si>
    <t>INCRETIN® COMPUESTO FORTE</t>
  </si>
  <si>
    <t>IFA-01529</t>
  </si>
  <si>
    <t>1529</t>
  </si>
  <si>
    <t>SOBRE MM INCRETIN COMPUESTO FORTE X 2 COMP. (2 COLORES DE 90</t>
  </si>
  <si>
    <t>NN-61949/2022</t>
  </si>
  <si>
    <t>B26212</t>
  </si>
  <si>
    <t>GLUCONATO DE CALCIO 10% CAJA X 10 AMPOLLAS</t>
  </si>
  <si>
    <t>GLUCONATO DE CALCIO 10%</t>
  </si>
  <si>
    <t>CAJA X 10 AMPOLLAS</t>
  </si>
  <si>
    <t>IFA-01307</t>
  </si>
  <si>
    <t>1307</t>
  </si>
  <si>
    <t>CAJA GLUCONATO DE CALCIO 10% X 10AMPOLLAS (2 COLORES D</t>
  </si>
  <si>
    <t>NN-43771/2021</t>
  </si>
  <si>
    <t>CUBRE PARA EL PRIMER LOTE 11 Y POSOLOGIAS CUBRE PARA LOS DOS PRIMEROS 11Y12</t>
  </si>
  <si>
    <t>B26215</t>
  </si>
  <si>
    <t>IFA-00907</t>
  </si>
  <si>
    <t>0907</t>
  </si>
  <si>
    <t>POSOLOGIA GLUCONATO DE CALCIO 10 % SOL. INYECTABLE (PG)</t>
  </si>
  <si>
    <t>POR QUE SOLO ENTREGARON 25000 DE 30000?</t>
  </si>
  <si>
    <t>12694</t>
  </si>
  <si>
    <t>DICLOXACILINA 500 mg CAJA X 100 CAPSULAS</t>
  </si>
  <si>
    <t>DICLOXACILINA 500 mg</t>
  </si>
  <si>
    <t>CÁPSULA</t>
  </si>
  <si>
    <t>CAJA X 100 CAPSULAS</t>
  </si>
  <si>
    <t>IFA-01202</t>
  </si>
  <si>
    <t>1202</t>
  </si>
  <si>
    <t>CAJA DICLOXACILINA 500 MG X 100 CAPS. (PG)</t>
  </si>
  <si>
    <t>NN-41710/2026</t>
  </si>
  <si>
    <t>IFA-00857</t>
  </si>
  <si>
    <t>0857</t>
  </si>
  <si>
    <t>POSOLOGIA DICLOXACILINA POLVO PARA SUSP. CAPSULA (PG)</t>
  </si>
  <si>
    <t>MUESTRA PARA CONTROL ETIQUETA</t>
  </si>
  <si>
    <t>MUESTRA PARA CONTROL</t>
  </si>
  <si>
    <t>FORM. PRODUCTO PARA SALA DE ACABADO ETIQUETA</t>
  </si>
  <si>
    <t>FORM. PRODUCTO PARA SALA DE ACABADO</t>
  </si>
  <si>
    <t>22644</t>
  </si>
  <si>
    <t>RELEVOX® 40 mg CAJA X 2 CAPSULAS</t>
  </si>
  <si>
    <t>CAJA X 2 CAPSULAS</t>
  </si>
  <si>
    <t>IFA-01465</t>
  </si>
  <si>
    <t>1465</t>
  </si>
  <si>
    <t>CAJA MM RELEVOX 40 MG X 2 CAPSULAS (95X57X9,5) 2 COLORES</t>
  </si>
  <si>
    <t>22641</t>
  </si>
  <si>
    <t>HISTADRYN® NF SOBRE X 2 CAPSULAS BLANDAS</t>
  </si>
  <si>
    <t>HISTADRYN® NF</t>
  </si>
  <si>
    <t>SOBRE X 2 CAPSULAS BLANDAS</t>
  </si>
  <si>
    <t>IFA-01525</t>
  </si>
  <si>
    <t>1525</t>
  </si>
  <si>
    <t>SOBRE MM HISTADRYN 10 MG X 2 CAPSULAS ( 92X60X13)</t>
  </si>
  <si>
    <t>NN-84952/2023</t>
  </si>
  <si>
    <t>22638</t>
  </si>
  <si>
    <t>CIFLOX® F SOBRE X 2 CAPSULAS BLANDAS</t>
  </si>
  <si>
    <t>CIFLOX® F</t>
  </si>
  <si>
    <t>IFA-04336</t>
  </si>
  <si>
    <t>4336</t>
  </si>
  <si>
    <t>CAJA MM CIFLOX F SOBRE X 2 CAPSULAS (110X165X11) 2 COLORES</t>
  </si>
  <si>
    <t>NN-81252/2022</t>
  </si>
  <si>
    <t>22636</t>
  </si>
  <si>
    <t>CEFIXIMA 400 mg CAJA X 100 CAPSULAS</t>
  </si>
  <si>
    <t>CEFIXIMA 400 mg</t>
  </si>
  <si>
    <t>IFA-00822</t>
  </si>
  <si>
    <t>0822</t>
  </si>
  <si>
    <t>POSOLOGIA CEFIXIMA 400 MG CAPSULAS (PG)</t>
  </si>
  <si>
    <t>NN-60860/2021</t>
  </si>
  <si>
    <t>22637</t>
  </si>
  <si>
    <t>IFA-01131</t>
  </si>
  <si>
    <t>1131</t>
  </si>
  <si>
    <t>CAJA CEFIXIMA 400 MG X 100 CAPS. PG (61X91X85 MM 2 COLORES)</t>
  </si>
  <si>
    <t>22613</t>
  </si>
  <si>
    <t>TUSSINOL® FRASCO X 100 ML</t>
  </si>
  <si>
    <t>TUSSINOL®</t>
  </si>
  <si>
    <t>IFA-01581</t>
  </si>
  <si>
    <t>1581</t>
  </si>
  <si>
    <t>CAJA TUSSINOL X 100 ML</t>
  </si>
  <si>
    <t>NN-24734/2023</t>
  </si>
  <si>
    <t>IFA-01016</t>
  </si>
  <si>
    <t>1016</t>
  </si>
  <si>
    <t>POSOLOGIA TUSSINOL JARABE.</t>
  </si>
  <si>
    <t>22602</t>
  </si>
  <si>
    <t>BROXILIN® DUO FUERTE FRASCO X 70 ML</t>
  </si>
  <si>
    <t>BROXILIN® DUO FUERTE</t>
  </si>
  <si>
    <t>FRASCO X 70 ML</t>
  </si>
  <si>
    <t>IFA-01104</t>
  </si>
  <si>
    <t>1104</t>
  </si>
  <si>
    <t>CAJA BROXILIN DUO FUERTE X 70 ML</t>
  </si>
  <si>
    <t>NN-40951/2020</t>
  </si>
  <si>
    <t>IFA-00816</t>
  </si>
  <si>
    <t>0816</t>
  </si>
  <si>
    <t>PROSPECTO BROXILIN DUO + BROXILIN DUO FUERTE</t>
  </si>
  <si>
    <t>22605</t>
  </si>
  <si>
    <t>TAMIFEN® DISPENSER X 50 SOBRES</t>
  </si>
  <si>
    <t>TAMIFEN®</t>
  </si>
  <si>
    <t>POLVO GRANULADO</t>
  </si>
  <si>
    <t>DISPENSER X 50 SOBRES</t>
  </si>
  <si>
    <t>IFA-04604</t>
  </si>
  <si>
    <t>4604</t>
  </si>
  <si>
    <t>ESTUCHES DE CARTULINAS TAMIFEN 317 X 387 X 0</t>
  </si>
  <si>
    <t>NN-71983/2026</t>
  </si>
  <si>
    <t>SOBRANTE RS ANTIGUO</t>
  </si>
  <si>
    <t>FULL COLOR</t>
  </si>
  <si>
    <t>22611</t>
  </si>
  <si>
    <t>DUFORAX® PLUS CAJA X 10 OVULOS</t>
  </si>
  <si>
    <t>IFA-01245</t>
  </si>
  <si>
    <t>1245</t>
  </si>
  <si>
    <t>CAJA DUFORAX PLUS X 10 OVULOS VAGINAL ( 4 COLORES DE 80X45X27)</t>
  </si>
  <si>
    <t>14226</t>
  </si>
  <si>
    <t>IFAMICIN  CAJA X 1 VIAL</t>
  </si>
  <si>
    <t xml:space="preserve">IFAMICIN </t>
  </si>
  <si>
    <t>SOLUCION INYECTABLE</t>
  </si>
  <si>
    <t>IFA-00922</t>
  </si>
  <si>
    <t>0922</t>
  </si>
  <si>
    <t>POSOLOGIA IFAMICIN SOL. INYECTABLE ( IFAVET )</t>
  </si>
  <si>
    <t>Bolivia SENASAG Reg. PUV - N˚ 011119/22</t>
  </si>
  <si>
    <t xml:space="preserve">CUBRE CAJAS </t>
  </si>
  <si>
    <t>A26219</t>
  </si>
  <si>
    <t>CEFAZOLINA 1000 CAJA X 25 VIALES</t>
  </si>
  <si>
    <t>CEFAZOLINA 1000</t>
  </si>
  <si>
    <t>IFA-01130</t>
  </si>
  <si>
    <t>1130</t>
  </si>
  <si>
    <t>CAJA CEFAZOLINA 1000 X 25 VIALES (2 COLORES DE 112 X 112 X 54 MM)</t>
  </si>
  <si>
    <t>NN-48121/2023</t>
  </si>
  <si>
    <t>A26218</t>
  </si>
  <si>
    <t>IFA-00664</t>
  </si>
  <si>
    <t>0664</t>
  </si>
  <si>
    <t>ETIQUETA CEFAZOLINA 1 GR VIALES (PG) (80 X 24 MM )</t>
  </si>
  <si>
    <t>22635</t>
  </si>
  <si>
    <t>CEFIXIMA 400 mg CAJA X100 CAPSULAS</t>
  </si>
  <si>
    <t>CAJA X100 CAPSULAS</t>
  </si>
  <si>
    <t>11226</t>
  </si>
  <si>
    <t>A-NIMAL FRASCO X 250 ML</t>
  </si>
  <si>
    <t>A-NIMAL</t>
  </si>
  <si>
    <t>Shampoo</t>
  </si>
  <si>
    <t>FRASCO X 250 ML</t>
  </si>
  <si>
    <t>IFA-0643</t>
  </si>
  <si>
    <t>0643</t>
  </si>
  <si>
    <t>Bolivia SENASAG Reg. PUV - Nº 011170/23</t>
  </si>
  <si>
    <t>13226</t>
  </si>
  <si>
    <t>SARNOL® FRASCO X 250 ML</t>
  </si>
  <si>
    <t>SARNOL®</t>
  </si>
  <si>
    <t>IFA-00746</t>
  </si>
  <si>
    <t>0746</t>
  </si>
  <si>
    <t>ETIQUETA SHAMPOO SARNOL AROMA LIMON X 250 ML VET</t>
  </si>
  <si>
    <t>Bolivia SENASAG Reg. PUV - Nº  011183/23</t>
  </si>
  <si>
    <t>B26210</t>
  </si>
  <si>
    <t>FLAMADIN® B12 CAJA X 3 AMPOLLAS</t>
  </si>
  <si>
    <t>FLAMADIN® B12</t>
  </si>
  <si>
    <t>CAJA X 3 AMPOLLAS</t>
  </si>
  <si>
    <t>IFA-00890</t>
  </si>
  <si>
    <t>0890</t>
  </si>
  <si>
    <t>POSOLOGIA FLAMADIN B12 SOL. INYECTABLE</t>
  </si>
  <si>
    <t>NN-46856/2023</t>
  </si>
  <si>
    <t>22639</t>
  </si>
  <si>
    <t>CIFLOX® F CAJA X 10 CAPSULAS</t>
  </si>
  <si>
    <t>IFA-04332</t>
  </si>
  <si>
    <t>4332</t>
  </si>
  <si>
    <t>POSOLOGIA CIFLOX F CAPSULA</t>
  </si>
  <si>
    <t>22640</t>
  </si>
  <si>
    <t>FLAMACOX®  CAJA X 30 CAPSULAS BLANDAS</t>
  </si>
  <si>
    <t xml:space="preserve">FLAMACOX® </t>
  </si>
  <si>
    <t>CAJA X 30 CAPSULAS BLANDAS</t>
  </si>
  <si>
    <t>NN-45641/2022</t>
  </si>
  <si>
    <t>22618</t>
  </si>
  <si>
    <t>ENALAPRIL MALEATO 10 mg CAJA X 100 COMPRIMIDOS</t>
  </si>
  <si>
    <t>ENALAPRIL MALEATO 10 mg</t>
  </si>
  <si>
    <t>IFA-00874</t>
  </si>
  <si>
    <t>0874</t>
  </si>
  <si>
    <t>POSOLOGIA ENALAPRIL MALEATO 10 MG COMP. RANURADO (PG)</t>
  </si>
  <si>
    <t>NN-26219/2023</t>
  </si>
  <si>
    <t>22682</t>
  </si>
  <si>
    <t>IBUPROFENO  200 mg FRASCO X 100 ML</t>
  </si>
  <si>
    <t>IBUPROFENO  200 mg</t>
  </si>
  <si>
    <t>IFA-01325</t>
  </si>
  <si>
    <t>1325</t>
  </si>
  <si>
    <t>CAJA IBUPROFENO 200 MG X 100 ML (PG)(119X53X53)</t>
  </si>
  <si>
    <t>NN-44624/2022</t>
  </si>
  <si>
    <t>22683</t>
  </si>
  <si>
    <t>22679</t>
  </si>
  <si>
    <t>FLAMADIN® FRASCO X 100 ML</t>
  </si>
  <si>
    <t>FLAMADIN®</t>
  </si>
  <si>
    <t>IFA-04643</t>
  </si>
  <si>
    <t>4643</t>
  </si>
  <si>
    <t>ESTUCHES DE CARTULINA FLAMADIN 100 ML 590 X 590 X 119 (EXPO)</t>
  </si>
  <si>
    <t>7563-MEE-1022</t>
  </si>
  <si>
    <t>LIQUICAPS</t>
  </si>
  <si>
    <t>IFA-04322</t>
  </si>
  <si>
    <t>4322</t>
  </si>
  <si>
    <t>POSOLOGIA FLAMADIN SUSPENSION</t>
  </si>
  <si>
    <t>22674</t>
  </si>
  <si>
    <t>TRIBENZOL 100 mg FRASCO X 60 ML</t>
  </si>
  <si>
    <t>TRIBENZOL 100 mg</t>
  </si>
  <si>
    <t>IFA-01578</t>
  </si>
  <si>
    <t>1578</t>
  </si>
  <si>
    <t>CAJA TRIBENZOL 100 MG X 60 ML</t>
  </si>
  <si>
    <t>NN-35776/2025</t>
  </si>
  <si>
    <t>IFA-01012</t>
  </si>
  <si>
    <t>1012</t>
  </si>
  <si>
    <t>POSOLOGIA TRIBENZOL COMP.RECUBIERTO POLVO PARA SUSPENSION</t>
  </si>
  <si>
    <t>22671</t>
  </si>
  <si>
    <t>DICLOFENACO 1% TUBO X 30 G</t>
  </si>
  <si>
    <t>DICLOFENACO 1%</t>
  </si>
  <si>
    <t>GEL</t>
  </si>
  <si>
    <t>TUBO X 30 G</t>
  </si>
  <si>
    <t>IFA-01194</t>
  </si>
  <si>
    <t>1194</t>
  </si>
  <si>
    <t>CAJA DICLOFENACO 1% GEL X 30 GR. (PG)</t>
  </si>
  <si>
    <t>NN-44207/2022</t>
  </si>
  <si>
    <t>22670</t>
  </si>
  <si>
    <t>22669</t>
  </si>
  <si>
    <t>22668</t>
  </si>
  <si>
    <t>AMBROXOL  15 mg FRASCO X 100 ML</t>
  </si>
  <si>
    <t>AMBROXOL  15 mg</t>
  </si>
  <si>
    <t>IFA-01051</t>
  </si>
  <si>
    <t>1051</t>
  </si>
  <si>
    <t>CAJA AMBROXOL JARABE 15 MG X 100ML (PG) (119X53X53)</t>
  </si>
  <si>
    <t>NN-30278/2025</t>
  </si>
  <si>
    <t>IFA-00789</t>
  </si>
  <si>
    <t>0789</t>
  </si>
  <si>
    <t>POSOLOGIA AMBROXOL FORTE JARABE,AMBROXOL JARABE (PG)</t>
  </si>
  <si>
    <t>22665</t>
  </si>
  <si>
    <t>LOSARTAN 50 mg CAJA X 30 COMPRIMIDOS</t>
  </si>
  <si>
    <t>LOSARTAN 50 mg</t>
  </si>
  <si>
    <t>IFA-01380</t>
  </si>
  <si>
    <t>1380</t>
  </si>
  <si>
    <t>CAJA LOSARTAN 50 MG X 30 COMP. (PG)</t>
  </si>
  <si>
    <t>NN-43279/2021</t>
  </si>
  <si>
    <t>IFA-00951</t>
  </si>
  <si>
    <t>0951</t>
  </si>
  <si>
    <t>POSOLOGIA LOSARTAN 50 MG COMP. RECUBIERTO (PG)</t>
  </si>
  <si>
    <t>22666</t>
  </si>
  <si>
    <t>REDUTEM ®  GOTERO X 20 ML</t>
  </si>
  <si>
    <t xml:space="preserve">REDUTEM ® </t>
  </si>
  <si>
    <t>IFA-01462</t>
  </si>
  <si>
    <t>1462</t>
  </si>
  <si>
    <t>CAJA REDUTEM GOTAS X 20 ML 86X35X35 MM (6 COLORES)</t>
  </si>
  <si>
    <t>NN-64210/2023</t>
  </si>
  <si>
    <t>IFA-00989</t>
  </si>
  <si>
    <t>0989</t>
  </si>
  <si>
    <t>POSOLOGIA REDUTEM GOTAS</t>
  </si>
  <si>
    <t>22661</t>
  </si>
  <si>
    <t>CIFLOX® 500 mg CAJA X 10 COMPRIMIDOS</t>
  </si>
  <si>
    <t>CIFLOX® 500 mg</t>
  </si>
  <si>
    <t>IFA-01144</t>
  </si>
  <si>
    <t>1144</t>
  </si>
  <si>
    <t>CAJA CIFLOX 500 MG X 10 COMP</t>
  </si>
  <si>
    <t>NN-19158/2025</t>
  </si>
  <si>
    <t>IFA-00830</t>
  </si>
  <si>
    <t>0830</t>
  </si>
  <si>
    <t>POSOLOGIA CIFLOX COMP. RECUBIERTO</t>
  </si>
  <si>
    <t>22657</t>
  </si>
  <si>
    <t>TANIDAX® 20 mg CAJA X 2 COMPRIMIDOS</t>
  </si>
  <si>
    <t>TANIDAX® 20 mg</t>
  </si>
  <si>
    <t>IFA-01564</t>
  </si>
  <si>
    <t>1564</t>
  </si>
  <si>
    <t>CAJA MM TANIDAX 20 MG X 2 COMP. RECUBIERTOS (9X57X95) 2 COLORE</t>
  </si>
  <si>
    <t>NN-74928/2025</t>
  </si>
  <si>
    <t>IFA-01003</t>
  </si>
  <si>
    <t>1003</t>
  </si>
  <si>
    <t>POSOLOGIA TANIDAX COMP. RECUBIERTO</t>
  </si>
  <si>
    <t>22650</t>
  </si>
  <si>
    <t>LOPERAMIDA  2 mg CAJA X 100 COMPRIMIDOS</t>
  </si>
  <si>
    <t>LOPERAMIDA  2 mg</t>
  </si>
  <si>
    <t>IFA-00950</t>
  </si>
  <si>
    <t>0950</t>
  </si>
  <si>
    <t>POSOLOGIA LOPERAMIDA 2 MG COMP. (PG)</t>
  </si>
  <si>
    <t>NN-30019/2024</t>
  </si>
  <si>
    <t>22681</t>
  </si>
  <si>
    <t>DIPROFEN® FLU FUERTE FRASCO PET X 100 ML</t>
  </si>
  <si>
    <t>IFA-01207</t>
  </si>
  <si>
    <t>1207</t>
  </si>
  <si>
    <t>CAJA DIPROFEN FLU FUERTE SUSP. X 100 ML</t>
  </si>
  <si>
    <t>FRAGIL IFA ETIQUETA</t>
  </si>
  <si>
    <t>FRAGIL IFA</t>
  </si>
  <si>
    <t>22680</t>
  </si>
  <si>
    <t>FLAMADIN® FRASCO X 30 ML</t>
  </si>
  <si>
    <t>LIQUICAPS MM</t>
  </si>
  <si>
    <t>IFA-04333</t>
  </si>
  <si>
    <t>4333</t>
  </si>
  <si>
    <t>CAJA MM FLAMADIN SUSP. X 30 ML (100X50X50) 6 COLORES</t>
  </si>
  <si>
    <t>22677</t>
  </si>
  <si>
    <t>ZITROMIN® 500 mg FRASCO X 30 ML</t>
  </si>
  <si>
    <t>ZITROMIN® 500 mg</t>
  </si>
  <si>
    <t>IFA-01598</t>
  </si>
  <si>
    <t>1598</t>
  </si>
  <si>
    <t>CAJA ZITROMIN LP 500 MG SUSP. X 30 ML (119X85X54MM 6 COLORES)</t>
  </si>
  <si>
    <t>NN-60745/2022</t>
  </si>
  <si>
    <t>22672</t>
  </si>
  <si>
    <t>MULTIGYN®  CAJA X 10  OVULOS</t>
  </si>
  <si>
    <t>CAJA X 10  OVULOS</t>
  </si>
  <si>
    <t>IFA-01415</t>
  </si>
  <si>
    <t>1415</t>
  </si>
  <si>
    <t>CAJA MULTIGYN X 10 OVULOS</t>
  </si>
  <si>
    <t>NN-44398/2021</t>
  </si>
  <si>
    <t>22667</t>
  </si>
  <si>
    <t>DOLOGRIP®  GOTERO X 15 ML</t>
  </si>
  <si>
    <t xml:space="preserve">DOLOGRIP® </t>
  </si>
  <si>
    <t>GOTERO X 15 ML</t>
  </si>
  <si>
    <t>IFA-01219</t>
  </si>
  <si>
    <t>1219</t>
  </si>
  <si>
    <t>CAJA DOLOGRIP GOTAS 15ML.</t>
  </si>
  <si>
    <t>NN-42018/2021</t>
  </si>
  <si>
    <t>IFA-04320</t>
  </si>
  <si>
    <t>4320</t>
  </si>
  <si>
    <t>PROSPECTO DOLOGRIP GOTAS</t>
  </si>
  <si>
    <t>22652</t>
  </si>
  <si>
    <t>CESTODEN® 400 mg CAJA X 3 COMPRIMIDOS</t>
  </si>
  <si>
    <t>CESTODEN® 400 mg</t>
  </si>
  <si>
    <t>CAJA X 3 COMPRIMIDOS</t>
  </si>
  <si>
    <t>IFA-01141</t>
  </si>
  <si>
    <t>1141</t>
  </si>
  <si>
    <t>CAJA CESTODEN 400 MG. X 3 COMP. (MASTICABLE)</t>
  </si>
  <si>
    <t>NN-43579/2022</t>
  </si>
  <si>
    <t>IFA-00828</t>
  </si>
  <si>
    <t>0828</t>
  </si>
  <si>
    <t>POSOLOGIA CESTODEN COMP. MASTICABLE. SUSPENSION</t>
  </si>
  <si>
    <t>22656</t>
  </si>
  <si>
    <t>TANIDAX® 15 mg CAJA X 2 COMPRIMIDOS</t>
  </si>
  <si>
    <t>TANIDAX® 15 mg</t>
  </si>
  <si>
    <t>IFA-01562</t>
  </si>
  <si>
    <t>1562</t>
  </si>
  <si>
    <t>CAJA MM TANIDAX 15 MG X 2 COMP. RECUBIERTOS (9X57X95) 2 COLORE</t>
  </si>
  <si>
    <t>NN-75463/2025</t>
  </si>
  <si>
    <t>22648</t>
  </si>
  <si>
    <t>CARBAMAZEPINA  200 mg CAJA X 100 COMPRIMIDOS</t>
  </si>
  <si>
    <t>CARBAMAZEPINA  200 mg</t>
  </si>
  <si>
    <t>IFA-01120</t>
  </si>
  <si>
    <t>1120</t>
  </si>
  <si>
    <t>CAJA CARBAMAZEPINA 200 MG X 100 COMP. (215X120X90 MM) PG</t>
  </si>
  <si>
    <t>NN-26218/2025</t>
  </si>
  <si>
    <t>IFA-00817</t>
  </si>
  <si>
    <t>0817</t>
  </si>
  <si>
    <t>POSOLOGIA CARBAMAZEPINA 200 MG COMPRIMIDO . (PG)</t>
  </si>
  <si>
    <t>22658</t>
  </si>
  <si>
    <t>TANIDAX® 20 mg CAJA X 21 COMPRIMIDOS</t>
  </si>
  <si>
    <t>CAJA X 21 COMPRIMIDOS</t>
  </si>
  <si>
    <t>IFA-01565</t>
  </si>
  <si>
    <t>1565</t>
  </si>
  <si>
    <t>CAJA TANIDAX 20 MG X 21 COMP. RECUBIERTOS (95X40X19) 3 COLORES</t>
  </si>
  <si>
    <t>22662</t>
  </si>
  <si>
    <t>COMPLEJO B CAJA X 100 COMPRIMIDOS</t>
  </si>
  <si>
    <t>COMPLEJO B</t>
  </si>
  <si>
    <t>IFA-01178</t>
  </si>
  <si>
    <t>1178</t>
  </si>
  <si>
    <t>CAJA COMPLEJO B X 100 COMP. (PG)</t>
  </si>
  <si>
    <t>NN-36574/2024</t>
  </si>
  <si>
    <t>IFA-00846</t>
  </si>
  <si>
    <t>0846</t>
  </si>
  <si>
    <t>POSOLOGIA COMPLEJO B COMP.RECUBIERTO - JARABE (PG)</t>
  </si>
  <si>
    <t>22676</t>
  </si>
  <si>
    <t>CEFALEXINA 250 mg FRASCO X 60 ML</t>
  </si>
  <si>
    <t>CEFALEXINA 250 mg</t>
  </si>
  <si>
    <t>IFA-01127</t>
  </si>
  <si>
    <t>1127</t>
  </si>
  <si>
    <t>CAJA CEFALEXINA 250 SUSP. POLVO X 60 ML (2 COLORES DE 99X47X47 MM</t>
  </si>
  <si>
    <t>IFA-00819</t>
  </si>
  <si>
    <t>0819</t>
  </si>
  <si>
    <t>POSOLOGIA CEFALEXINA COMP. RECUBIERTO POLVO PARA SUSP. (PG)</t>
  </si>
  <si>
    <t>15226</t>
  </si>
  <si>
    <t>HONGO-VET ® FRASCO X 100 ML</t>
  </si>
  <si>
    <t>HONGO-VET ®</t>
  </si>
  <si>
    <t xml:space="preserve">Locion </t>
  </si>
  <si>
    <t>IFA-01323</t>
  </si>
  <si>
    <t>1323</t>
  </si>
  <si>
    <t>CAJA HONGO-VET LOCION X 100 ML VETERINARIO 119X53X53 MM (2 COLORE</t>
  </si>
  <si>
    <t>Bolivia SENASAG Reg. PUV - Nº 011180/23</t>
  </si>
  <si>
    <t>IFA-00916</t>
  </si>
  <si>
    <t>0916</t>
  </si>
  <si>
    <t>POSOLOGIA HONGO - VET LOCION ( IFAVET )</t>
  </si>
  <si>
    <t>22645</t>
  </si>
  <si>
    <t>AMIODARONA  200 mg CAJA X 100 COMPRIMIDOS</t>
  </si>
  <si>
    <t>AMIODARONA  200 mg</t>
  </si>
  <si>
    <t>IFA-01053</t>
  </si>
  <si>
    <t>1053</t>
  </si>
  <si>
    <t>CAJA AMIODARONA 200 MG X 100 COMP. ( 2 COLORES DE 61X90X61 MM) PG</t>
  </si>
  <si>
    <t>NN-23383/2022</t>
  </si>
  <si>
    <t>22646</t>
  </si>
  <si>
    <t>COTRIMOXAZOL 400/80 mg CAJA X 100 COMPRIMIDOS</t>
  </si>
  <si>
    <t>COTRIMOXAZOL 400/80 mg</t>
  </si>
  <si>
    <t>IFA-01184</t>
  </si>
  <si>
    <t>1184</t>
  </si>
  <si>
    <t>CAJA COTRIMOXAZOL 400/80 MG X 100 COMPRIMIDOS (PG) 60X78X83 MM (2</t>
  </si>
  <si>
    <t>NN-31561/2026</t>
  </si>
  <si>
    <t>IFA-00852</t>
  </si>
  <si>
    <t>0852</t>
  </si>
  <si>
    <t>POSOLOGIA COTRIMOXAZOL COMP. SUSP. (PG)</t>
  </si>
  <si>
    <t>22647</t>
  </si>
  <si>
    <t>COTRIMOXAZOL 400/80 mg CAJA X 500 COMP</t>
  </si>
  <si>
    <t>22619</t>
  </si>
  <si>
    <t>DICLOFENACO 50 mg DISPENSER X 500 COMP</t>
  </si>
  <si>
    <t>DICLOFENACO 50 mg</t>
  </si>
  <si>
    <t>DISPENSER X 500 COMP</t>
  </si>
  <si>
    <t>NN-26221/2023</t>
  </si>
  <si>
    <t>B26220</t>
  </si>
  <si>
    <t>DEXAMETASONA 4 mg CAJA X 25 AMPOLLAS</t>
  </si>
  <si>
    <t>DEXAMETASONA 4 mg</t>
  </si>
  <si>
    <t>NN-36501/2024</t>
  </si>
  <si>
    <t>17226</t>
  </si>
  <si>
    <t>VITAVE  AVIAR FRASCO X 100 G</t>
  </si>
  <si>
    <t>VITAVE  AVIAR</t>
  </si>
  <si>
    <t>Polvo Soluble</t>
  </si>
  <si>
    <t>FRASCO X 100 G</t>
  </si>
  <si>
    <t>IFA-01022</t>
  </si>
  <si>
    <t>1022</t>
  </si>
  <si>
    <t>POSOLOGIA VITAVE AVIAR POLVO SOLUBLE ( IFAVET )</t>
  </si>
  <si>
    <t xml:space="preserve">Bolivia SENASAG Reg. PUV - Nº 002913/08
</t>
  </si>
  <si>
    <t>SOLO CUBRE PARA EL LOTE 16226</t>
  </si>
  <si>
    <t>22673</t>
  </si>
  <si>
    <t>DICLOXACILINA 250 mg  FRASCO X 60 ML</t>
  </si>
  <si>
    <t xml:space="preserve">DICLOXACILINA 250 mg </t>
  </si>
  <si>
    <t>NN-41885/2021</t>
  </si>
  <si>
    <t>ETIQUETA IDENTIFICACION DE ENVASE PRIMARIO ETIQUETA</t>
  </si>
  <si>
    <t>ETIQUETA IDENTIFICACION DE ENVASE PRIMARIO</t>
  </si>
  <si>
    <t>22664</t>
  </si>
  <si>
    <t>PIRANTEL  250 mg CAJA X 6 COMP</t>
  </si>
  <si>
    <t>PIRANTEL  250 mg</t>
  </si>
  <si>
    <t>CAJA X 6 COMP</t>
  </si>
  <si>
    <t>IFA-01441</t>
  </si>
  <si>
    <t>1441</t>
  </si>
  <si>
    <t>CAJA PIRANTEL 250 MG X 6 COMP. PG 2 COLORES DE 90 X 61</t>
  </si>
  <si>
    <t>NN-28084/2024</t>
  </si>
  <si>
    <t>IFA-00977</t>
  </si>
  <si>
    <t>0977</t>
  </si>
  <si>
    <t>POSOLOGIA PIRANTEL COMP. RECUBIERTO . SUSPENCION (PG)</t>
  </si>
  <si>
    <t>22649</t>
  </si>
  <si>
    <t>IBUPROFENO  600 mg CAJA X 100 COMPRIMIDOS</t>
  </si>
  <si>
    <t>IBUPROFENO  600 mg</t>
  </si>
  <si>
    <t>IFA-01328</t>
  </si>
  <si>
    <t>1328</t>
  </si>
  <si>
    <t>CAJA IBUPROFENO 600 MG X 100 COMPRIMIDO (PG)(119X53X53)</t>
  </si>
  <si>
    <t>NN-21330/2021</t>
  </si>
  <si>
    <t>B26221</t>
  </si>
  <si>
    <t>IFA-01191</t>
  </si>
  <si>
    <t>1191</t>
  </si>
  <si>
    <t>CAJA DEXAMETASONA 4 MG X 25 AMP. (PG)</t>
  </si>
  <si>
    <t>CAJAS YA CONTEMPLADAS PARA OTRO LOTE</t>
  </si>
  <si>
    <t>B26222</t>
  </si>
  <si>
    <t>GENTAMICINA 80 mg CAJA X 25 AMPOLLAS</t>
  </si>
  <si>
    <t>GENTAMICINA 80 mg</t>
  </si>
  <si>
    <t>IFA-01304</t>
  </si>
  <si>
    <t>1304</t>
  </si>
  <si>
    <t>CAJA GENTAMICINA 80 MG X 25 AMP. (PG)</t>
  </si>
  <si>
    <t>NN-36492/2024</t>
  </si>
  <si>
    <t>IFA-00905</t>
  </si>
  <si>
    <t>0905</t>
  </si>
  <si>
    <t>POSOLOGIA GENTAMICINA 80 MG SOL. INYECTABLE (PG)</t>
  </si>
  <si>
    <t>22623</t>
  </si>
  <si>
    <t>PREDNISONA 20 mg CAJA X 100 COMPRIMIDOS</t>
  </si>
  <si>
    <t>PREDNISONA 20 mg</t>
  </si>
  <si>
    <t>IFA-01448</t>
  </si>
  <si>
    <t>1448</t>
  </si>
  <si>
    <t>CAJA PREDNISONA 20 GR X 100 COMP. ( 2 COLORES 83 X 43 X 38 MM) PG</t>
  </si>
  <si>
    <t>NN-41416/2021</t>
  </si>
  <si>
    <t>IFA-00980</t>
  </si>
  <si>
    <t>0980</t>
  </si>
  <si>
    <t>POSOLOGIA PREDNISONA COMPRIMIDO . (PG)</t>
  </si>
  <si>
    <t>CESTODEN® 400 mg BLISTER X 3 COMP</t>
  </si>
  <si>
    <t>BLISTER X 3 COMP</t>
  </si>
  <si>
    <t>IFA-0000</t>
  </si>
  <si>
    <t>0000</t>
  </si>
  <si>
    <t xml:space="preserve"> - OTROS -</t>
  </si>
  <si>
    <t>TARJETITAS ( EN LA ORDEN PIDEN 5500)</t>
  </si>
  <si>
    <t>A26223</t>
  </si>
  <si>
    <t>CILASTAX®  CAJA X 1 VIAL + INY X 10 ML</t>
  </si>
  <si>
    <t>CAJA X 1 VIAL + INY X 10 ML</t>
  </si>
  <si>
    <t>22685</t>
  </si>
  <si>
    <t>CLORFENAMINA 2 mg FRASCO X 60 ML</t>
  </si>
  <si>
    <t>CLORFENAMINA 2 mg</t>
  </si>
  <si>
    <t>IFA-01155</t>
  </si>
  <si>
    <t>1155</t>
  </si>
  <si>
    <t>CAJA CLORFENAMINA 2 MG JBE X 60 ML (PG)</t>
  </si>
  <si>
    <t>NN-23361/2022</t>
  </si>
  <si>
    <t>IFA-00837</t>
  </si>
  <si>
    <t>0837</t>
  </si>
  <si>
    <t>POSOLOGIA CLORFENAMINA COMPRIMIDO . JARABE (PG)</t>
  </si>
  <si>
    <t>22692</t>
  </si>
  <si>
    <t>RETINOX®  SOBRE X 2 COMPRIMIDOS</t>
  </si>
  <si>
    <t>IFA-01468</t>
  </si>
  <si>
    <t>1468</t>
  </si>
  <si>
    <t>SOBRE MM RETINOX 500 MG X 2 COMP. RECUBIERTOS (95X57X10) 2 COLO</t>
  </si>
  <si>
    <t>22688</t>
  </si>
  <si>
    <t>MUCOLITIC®  FRASCO X 30 ML</t>
  </si>
  <si>
    <t>IFA-01410</t>
  </si>
  <si>
    <t>1410</t>
  </si>
  <si>
    <t>CAJA MM MUCOLITIC 36.5 MG JBE X 30 ML (6 COLORES DE 100X 50 X 50 MM)</t>
  </si>
  <si>
    <t>SE CAMBIO LA CANTIDAD A 16129</t>
  </si>
  <si>
    <t>22690</t>
  </si>
  <si>
    <t>INDOMETACINA  25 mg  CAJA X 100 COMPRIMIDOS</t>
  </si>
  <si>
    <t xml:space="preserve">INDOMETACINA  25 mg </t>
  </si>
  <si>
    <t>IFA-01352</t>
  </si>
  <si>
    <t>1352</t>
  </si>
  <si>
    <t>CAJA INDOMETACINA 25 MG X 100 COMP. ( 2 COLORES DE 83X43X38 MM) P</t>
  </si>
  <si>
    <t>NN-21331/2021</t>
  </si>
  <si>
    <t>IFA-00931</t>
  </si>
  <si>
    <t>0931</t>
  </si>
  <si>
    <t>POSOLOGIA INDOMETACINA 25 MG COMP. RECUBIERTO (PG)</t>
  </si>
  <si>
    <t>22691</t>
  </si>
  <si>
    <t>CEFALEXINA  500 mg CAJA X 100 COMPRIMIDOS</t>
  </si>
  <si>
    <t>CEFALEXINA  500 mg</t>
  </si>
  <si>
    <t>IFA-01128</t>
  </si>
  <si>
    <t>1128</t>
  </si>
  <si>
    <t>CAJA CEFALEXINA 500 MG X 100 COMP (61 X 91 X 85 MM)</t>
  </si>
  <si>
    <t>NN-24364/2022</t>
  </si>
  <si>
    <t>22695</t>
  </si>
  <si>
    <t>REMASOL® FRASCO X 30 ML</t>
  </si>
  <si>
    <t>REMASOL®</t>
  </si>
  <si>
    <t>IFA-01467</t>
  </si>
  <si>
    <t>1467</t>
  </si>
  <si>
    <t>CAJA REMASOL LOCION X 30 ML.</t>
  </si>
  <si>
    <t>IFA-00991</t>
  </si>
  <si>
    <t>0991</t>
  </si>
  <si>
    <t>POSOLOGIA REMASOL LOCION</t>
  </si>
  <si>
    <t>22687</t>
  </si>
  <si>
    <t>HIPECORT® 30 mg CAJA X 10 COMPRIMIDOS</t>
  </si>
  <si>
    <t>HIPECORT® 30 mg</t>
  </si>
  <si>
    <t>COMPRIMIDO BIRRANURADO</t>
  </si>
  <si>
    <t>IFA-04313</t>
  </si>
  <si>
    <t>4313</t>
  </si>
  <si>
    <t>CAJA HIPECORT 30 MG CAJA X 10 COMP. BIRRANURADOS (103X45X15) 3 COLORES</t>
  </si>
  <si>
    <t>NN-85067/2023</t>
  </si>
  <si>
    <t>IFA-04329</t>
  </si>
  <si>
    <t>4329</t>
  </si>
  <si>
    <t>POSOLOGIA HIPECORT 30 MG COMP. BIRRANURADO</t>
  </si>
  <si>
    <t>22693</t>
  </si>
  <si>
    <t>TERRACOLIN® 200 mg DISPENSER X 100 COMP</t>
  </si>
  <si>
    <t>TERRACOLIN® 200 mg</t>
  </si>
  <si>
    <t>DISPENSER X 100 COMP</t>
  </si>
  <si>
    <t>IFA-01006</t>
  </si>
  <si>
    <t>1006</t>
  </si>
  <si>
    <t>POSOLOGIA TERRACOLIN COMP. RECUBIERTO. SUSPENSION</t>
  </si>
  <si>
    <t>NN-23381/2022</t>
  </si>
  <si>
    <t>22686</t>
  </si>
  <si>
    <t>COMPLEJO B FRASCO X 100 ML</t>
  </si>
  <si>
    <t>IFA-00847</t>
  </si>
  <si>
    <t>0847</t>
  </si>
  <si>
    <t>POSOLOGIA COMPLEJO B JARABE (PG)</t>
  </si>
  <si>
    <t>NN-26080/2023</t>
  </si>
  <si>
    <t>22684</t>
  </si>
  <si>
    <t>ANTIGRIPAL   CAJA X 100 COMPRIMIDOS</t>
  </si>
  <si>
    <t xml:space="preserve">ANTIGRIPAL  </t>
  </si>
  <si>
    <t>IFA-00802</t>
  </si>
  <si>
    <t>0802</t>
  </si>
  <si>
    <t>POSOLOGIA ANTIGRIPAL COMPRIMIDO Y GOTAS (PG)</t>
  </si>
  <si>
    <t>NN-58722/2021</t>
  </si>
  <si>
    <t>22689</t>
  </si>
  <si>
    <t>DOLOGRIP® NOCHE DISPENSER X 50 CAPS</t>
  </si>
  <si>
    <t>DOLOGRIP® NOCHE</t>
  </si>
  <si>
    <t>DISPENSER X 50 CAPS</t>
  </si>
  <si>
    <t>IFA-04602</t>
  </si>
  <si>
    <t>4602</t>
  </si>
  <si>
    <t>ESTUCHES DE CARTULINAS DOLOGRIP NOCHE 255 X 337 X 0</t>
  </si>
  <si>
    <t>NN-55577/2026</t>
  </si>
  <si>
    <t>22643</t>
  </si>
  <si>
    <t>SUPLEMENTO DIETARIO A BASE DEL AMINOACIDO DEL EXTRACTO DE GRIFFONIA SIMPLICIFOLIA (RELAGEN® 5- HTP) CAJA X 60 CAPSULAS</t>
  </si>
  <si>
    <t>SUPLEMENTO DIETARIO A BASE DEL AMINOACIDO DEL EXTRACTO DE GRIFFONIA SIMPLICIFOLIA (RELAGEN® 5- HTP)</t>
  </si>
  <si>
    <t>CAJA X 60 CAPSULAS</t>
  </si>
  <si>
    <t>IFA-5318</t>
  </si>
  <si>
    <t>5318</t>
  </si>
  <si>
    <t>ETIQUETA SALA DE ACABADO ETIQUETA</t>
  </si>
  <si>
    <t>ETIQUETA SALA DE ACABADO</t>
  </si>
  <si>
    <t>22698</t>
  </si>
  <si>
    <t>CEFABIOTIC® 200 mg FRASCO X 20 ML</t>
  </si>
  <si>
    <t>CEFABIOTIC® 200 mg</t>
  </si>
  <si>
    <t>FRASCO X 20 ML</t>
  </si>
  <si>
    <t>IFA-01125</t>
  </si>
  <si>
    <t>1125</t>
  </si>
  <si>
    <t>CAJA MM CEFABIOTIC 200MG LP SUSP. POLVO X 20 ML (6 COLORES DE 119 X</t>
  </si>
  <si>
    <t>NN-61168/2022</t>
  </si>
  <si>
    <t>1-2</t>
  </si>
  <si>
    <t>IFA-00818</t>
  </si>
  <si>
    <t>0818</t>
  </si>
  <si>
    <t>POSOLOGIA CEFABIOTIC POLVO PARA SUSPENSION. CAPSULA</t>
  </si>
  <si>
    <t>22696</t>
  </si>
  <si>
    <t>CEFABIOTIC® 200 mg FRASCO X 50 ML</t>
  </si>
  <si>
    <t>FRASCO X 50 ML</t>
  </si>
  <si>
    <t>IFA-01124</t>
  </si>
  <si>
    <t>1124</t>
  </si>
  <si>
    <t>CAJA CEFABIOTIC 200 MG LP SUSP. POLVO X 50 ML (6 COLORES DE 119 X</t>
  </si>
  <si>
    <t>FALTA 1400 EN CONTADO Y ENTREGA</t>
  </si>
  <si>
    <t>32606</t>
  </si>
  <si>
    <t>DOMPERIDONA  10 mg GOTERO X 20 ML</t>
  </si>
  <si>
    <t>DOMPERIDONA  10 mg</t>
  </si>
  <si>
    <t>IFA-01228</t>
  </si>
  <si>
    <t>1228</t>
  </si>
  <si>
    <t>CAJA DOMPERIDONA GOTAS 10 MG X 20 ML (PG) (86X35X35)</t>
  </si>
  <si>
    <t>NN-30706/2025</t>
  </si>
  <si>
    <t>IFA-00867</t>
  </si>
  <si>
    <t>0867</t>
  </si>
  <si>
    <t>POSOLOGIA DOMPERIDONA 10 MG GOTAS (PG)</t>
  </si>
  <si>
    <t>32604</t>
  </si>
  <si>
    <t>AMBROXOL FORTE 30 mg FRASCO X 100 ML</t>
  </si>
  <si>
    <t>AMBROXOL FORTE 30 mg</t>
  </si>
  <si>
    <t>IFA-01050</t>
  </si>
  <si>
    <t>1050</t>
  </si>
  <si>
    <t>CAJA AMBROXOL FORTE 30 MG JARABE X 100 ML (PG) (119X53X53)</t>
  </si>
  <si>
    <t>NN-24363/2023</t>
  </si>
  <si>
    <t>32605</t>
  </si>
  <si>
    <t>TUSSINOL® FRASCO X 30 ML</t>
  </si>
  <si>
    <t>IFA-01582</t>
  </si>
  <si>
    <t>1582</t>
  </si>
  <si>
    <t>CAJA MM TUSSINOL X 30 ML</t>
  </si>
  <si>
    <t>22660</t>
  </si>
  <si>
    <t>ACICLOVIR 400 mg CAJA X 100 COMPRIMIDOS</t>
  </si>
  <si>
    <t>ACICLOVIR 400 mg</t>
  </si>
  <si>
    <t>IFA-01027</t>
  </si>
  <si>
    <t>1027</t>
  </si>
  <si>
    <t>CAJA ACICLOVIR 400 MG X 100 COMP. RECUBIERTOS (60X78X83) 2 COLORE</t>
  </si>
  <si>
    <t>NN-40805/2025</t>
  </si>
  <si>
    <t>DISEÑO ANTIGUO</t>
  </si>
  <si>
    <t>22659</t>
  </si>
  <si>
    <t>ACICLOVIR 400 mg CAJA X 20 COMPRIMIDOS</t>
  </si>
  <si>
    <t>IFA-01028</t>
  </si>
  <si>
    <t>1028</t>
  </si>
  <si>
    <t>CAJA ACICLOVIR 400 MG X 20 COMP. (PG)</t>
  </si>
  <si>
    <t>IFA-00778</t>
  </si>
  <si>
    <t>0778</t>
  </si>
  <si>
    <t>POSOLOGIA ACICLOVIR 400 MG COMP. RECUBIERTO ( PG )</t>
  </si>
  <si>
    <t>32621</t>
  </si>
  <si>
    <t>REPAHIL®  DISPENSER X 10 SOBRES</t>
  </si>
  <si>
    <t xml:space="preserve">REPAHIL® </t>
  </si>
  <si>
    <t>DISPENSER X 10 SOBRES</t>
  </si>
  <si>
    <t>IFA-05911</t>
  </si>
  <si>
    <t>5911</t>
  </si>
  <si>
    <t>ESTUCHE REPAHIL X 10 SOBRES</t>
  </si>
  <si>
    <t>NN-92267/2024</t>
  </si>
  <si>
    <t>AMBOS LOTES 21 Y 20</t>
  </si>
  <si>
    <t>IFA-05910</t>
  </si>
  <si>
    <t>5910</t>
  </si>
  <si>
    <t>POSOLOGIA REPAHIL</t>
  </si>
  <si>
    <t>05326</t>
  </si>
  <si>
    <t>FERROCAN GOTAS FRASCO X 30 ML</t>
  </si>
  <si>
    <t>FERROCAN GOTAS</t>
  </si>
  <si>
    <t>IFA-01266</t>
  </si>
  <si>
    <t>1266</t>
  </si>
  <si>
    <t>CAJA FERROCAN GOTAS X 30 ML VET. ( 86X35X35) 2 COLORES</t>
  </si>
  <si>
    <t>Bolivia SENASAG Reg. PUV - Nº 002208/08</t>
  </si>
  <si>
    <t>IFA-00882</t>
  </si>
  <si>
    <t>0882</t>
  </si>
  <si>
    <t>POSOLOGIA FERROCAN JARABE - GOTAS ( IFAVET )</t>
  </si>
  <si>
    <t>04326</t>
  </si>
  <si>
    <t>VETACEF ®250  FRASCO PARA 100 ML</t>
  </si>
  <si>
    <t xml:space="preserve">VETACEF ®250 </t>
  </si>
  <si>
    <t xml:space="preserve">Polvo para Suspensión  </t>
  </si>
  <si>
    <t>FRASCO PARA 100 ML</t>
  </si>
  <si>
    <t>IFA-01584</t>
  </si>
  <si>
    <t>1584</t>
  </si>
  <si>
    <t>CAJA VETACEF SUSP. VET X 100 ML.</t>
  </si>
  <si>
    <t>Bolivia SENASAG Reg. PUV - Nº  011169/23</t>
  </si>
  <si>
    <t>IFA-01018</t>
  </si>
  <si>
    <t>1018</t>
  </si>
  <si>
    <t>POSOLOGIA VETACEF 250 MG SUSP. POLVO VETERINARIO (IFAVET)</t>
  </si>
  <si>
    <t>IFA-00935</t>
  </si>
  <si>
    <t>0935</t>
  </si>
  <si>
    <t>POSOLOGIA INSTRUCTIVOS VETERINARIOS (IFAVET)</t>
  </si>
  <si>
    <t>32601</t>
  </si>
  <si>
    <t>TERMO-DIPROFEN® FRASCO X 100 ML</t>
  </si>
  <si>
    <t>TERMO-DIPROFEN®</t>
  </si>
  <si>
    <t>IFA-01567</t>
  </si>
  <si>
    <t>1567</t>
  </si>
  <si>
    <t>CAJA TERMO-DIPROFEN SUSP. X 100 ML</t>
  </si>
  <si>
    <t>NN-41926/2021</t>
  </si>
  <si>
    <t>IFA-01005</t>
  </si>
  <si>
    <t>1005</t>
  </si>
  <si>
    <t>POSOLOGIA TERMO-DIPROFEN SUSPENSION</t>
  </si>
  <si>
    <t>32602</t>
  </si>
  <si>
    <t>DIPROFEN® 100 mg FRASCO X 100 ML</t>
  </si>
  <si>
    <t>DIPROFEN® 100 mg</t>
  </si>
  <si>
    <t>IFA-01213</t>
  </si>
  <si>
    <t>1213</t>
  </si>
  <si>
    <t>CAJA DIPROFEN SUSP 100 MG X 100 ML</t>
  </si>
  <si>
    <t>NN-17683/2024</t>
  </si>
  <si>
    <t>32603</t>
  </si>
  <si>
    <t>DIPROFEN® FUERTE  FRASCO X 30 ML</t>
  </si>
  <si>
    <t>IFA-01212</t>
  </si>
  <si>
    <t>1212</t>
  </si>
  <si>
    <t>CAJA MM DIPROFEN FUERTE X 30 ML</t>
  </si>
  <si>
    <t>IFA-00861</t>
  </si>
  <si>
    <t>0861</t>
  </si>
  <si>
    <t>(NO USAR) POSOLOGIA DIPROFEN SUSP.</t>
  </si>
  <si>
    <t>18226</t>
  </si>
  <si>
    <t>IFAMETASONA®  caja x 1 vial</t>
  </si>
  <si>
    <t xml:space="preserve">IFAMETASONA® </t>
  </si>
  <si>
    <t>caja x 1 vial</t>
  </si>
  <si>
    <t>IFA-00921</t>
  </si>
  <si>
    <t>0921</t>
  </si>
  <si>
    <t>POSOLOGIA IFAMETASONA SOL. INYECTABLE ( IFAVET )</t>
  </si>
  <si>
    <t>Bolivia SENASAG Reg. PUV - Nº 011247/23</t>
  </si>
  <si>
    <t>32648</t>
  </si>
  <si>
    <t>COTRIMOXAZOL 400/80 mg FRASCO X 100 ML</t>
  </si>
  <si>
    <t>IFA-01182</t>
  </si>
  <si>
    <t>1182</t>
  </si>
  <si>
    <t>CAJA COTRIMOXAZOL 400/80 MG SUSP. LIQUIDA X 100 ML ( 2 COLORES 11</t>
  </si>
  <si>
    <t>NN-44652/2022</t>
  </si>
  <si>
    <t>32647</t>
  </si>
  <si>
    <t>COTRIMOXAZOL 200/40 mg FRASCO X 100 ML</t>
  </si>
  <si>
    <t>COTRIMOXAZOL 200/40 mg</t>
  </si>
  <si>
    <t>IFA-01181</t>
  </si>
  <si>
    <t>1181</t>
  </si>
  <si>
    <t>CAJA COTRIMOXAZOL 200/40 MG SUSP. X 100 ML (PG)</t>
  </si>
  <si>
    <t>NN-21644/2026</t>
  </si>
  <si>
    <t>32644</t>
  </si>
  <si>
    <t>ANULADO</t>
  </si>
  <si>
    <t>32643</t>
  </si>
  <si>
    <t>DOLOGRIP® INFANTIL FRASCO PET X 30 ML</t>
  </si>
  <si>
    <t>32634</t>
  </si>
  <si>
    <t>CLOTRIMAZOL  1% TUBO X 15 G</t>
  </si>
  <si>
    <t>CLOTRIMAZOL  1%</t>
  </si>
  <si>
    <t>IFA-01168</t>
  </si>
  <si>
    <t>1168</t>
  </si>
  <si>
    <t>CAJA CLOTRIMAZOL 1% CREMA DERMICA X 15 GR ( 2 COLORES DE 138 X 36</t>
  </si>
  <si>
    <t>NN-36541/2024</t>
  </si>
  <si>
    <t>32618</t>
  </si>
  <si>
    <t>32617</t>
  </si>
  <si>
    <t>GEMFIBROZILO 600 mg CAJA X 30 COMPRIMIDOS</t>
  </si>
  <si>
    <t>GEMFIBROZILO 600 mg</t>
  </si>
  <si>
    <t>IFA-01302</t>
  </si>
  <si>
    <t>1302</t>
  </si>
  <si>
    <t>CAJA GEMFIBROZILO 600 MG X 30 COMP. (PG)</t>
  </si>
  <si>
    <t>NN-42948/2021</t>
  </si>
  <si>
    <t>IFA-00904</t>
  </si>
  <si>
    <t>0904</t>
  </si>
  <si>
    <t>POSOLOGIA GEMFIBROZILO 600 MG COMP. RECUBIERTO (PG)</t>
  </si>
  <si>
    <t>32613</t>
  </si>
  <si>
    <t>LIDERMAN®  SOBRE X 1 CAPSULA</t>
  </si>
  <si>
    <t xml:space="preserve">LIDERMAN® </t>
  </si>
  <si>
    <t>SOBRE X 1 CAPSULA</t>
  </si>
  <si>
    <t>IFA-03842</t>
  </si>
  <si>
    <t>3842</t>
  </si>
  <si>
    <t>SOBRE MM LIDERMAN X 1 CAP. BLANDAS MM</t>
  </si>
  <si>
    <t>NN-81023/2022</t>
  </si>
  <si>
    <t>CMYK</t>
  </si>
  <si>
    <t>32610</t>
  </si>
  <si>
    <t>AFUNGIL®  CAJA X 12 CAPS</t>
  </si>
  <si>
    <t xml:space="preserve">AFUNGIL® </t>
  </si>
  <si>
    <t>CAJA X 12 CAPS</t>
  </si>
  <si>
    <t>IFA-01032</t>
  </si>
  <si>
    <t>1032</t>
  </si>
  <si>
    <t>CAJA AFUNGIL X 12 CAP.</t>
  </si>
  <si>
    <t>NN-46596/2022</t>
  </si>
  <si>
    <t>IFA-00781</t>
  </si>
  <si>
    <t>0781</t>
  </si>
  <si>
    <t>POSOLOGIA AFUNGIL CAPSULA / AFUNGIL FD</t>
  </si>
  <si>
    <t>32609</t>
  </si>
  <si>
    <t xml:space="preserve">AFUNGIL®  SOBRE X 2 CAPSULAS </t>
  </si>
  <si>
    <t xml:space="preserve">SOBRE X 2 CAPSULAS </t>
  </si>
  <si>
    <t>IFA-01490</t>
  </si>
  <si>
    <t>1490</t>
  </si>
  <si>
    <t>SOBRE MM AFUNGIL X 2 CAPS.</t>
  </si>
  <si>
    <t>32638</t>
  </si>
  <si>
    <t>PARACETAMOL  100 mg GOTERO X 15 ML</t>
  </si>
  <si>
    <t>32637</t>
  </si>
  <si>
    <t>03326</t>
  </si>
  <si>
    <t>METOCLOPRAMIDA INYECTABLE IFAVET  CAJA X 1 VIAL</t>
  </si>
  <si>
    <t xml:space="preserve">METOCLOPRAMIDA INYECTABLE IFAVET </t>
  </si>
  <si>
    <t>IFA-01398</t>
  </si>
  <si>
    <t>1398</t>
  </si>
  <si>
    <t>CAJA METOCLOPRAMIDA 5 MG X 50 ML INYECTABLE (IFAVET) (80X43X43) (</t>
  </si>
  <si>
    <t>Bolivia SENASAG Reg. PUV - N˚ 008553/18</t>
  </si>
  <si>
    <t>IFA-00960</t>
  </si>
  <si>
    <t>0960</t>
  </si>
  <si>
    <t>POSOLOGIA METOCLOPRAMIDA SOL. INYECTABLE ( IFAVET )</t>
  </si>
  <si>
    <t>32625</t>
  </si>
  <si>
    <t>LOSARTAN 50 mg CAJA X 500 COMP</t>
  </si>
  <si>
    <t>IFA-01381</t>
  </si>
  <si>
    <t>1381</t>
  </si>
  <si>
    <t>CAJA LOSARTAN 50 MG X 500 COMP. (2 COLORES DE 83X120X69 MM) PG</t>
  </si>
  <si>
    <t>LOTES 25,26,27,28</t>
  </si>
  <si>
    <t>LOTES, 29,30,31.</t>
  </si>
  <si>
    <t>32670</t>
  </si>
  <si>
    <t>ANTIGRIPAL   CAJA X 500 COMP</t>
  </si>
  <si>
    <t>IFA-01078</t>
  </si>
  <si>
    <t>1078</t>
  </si>
  <si>
    <t>CAJA ANTIGRIPAL X 500 COMP. RECUBIERTO ( 215X120X90) 2 COLORES (</t>
  </si>
  <si>
    <t>CUBRE PARA EL LOTE 71 CUBRE PSL PARA AMBOS</t>
  </si>
  <si>
    <t>32662</t>
  </si>
  <si>
    <t>METFORMINA 850 mg CAJA X 500 COMP</t>
  </si>
  <si>
    <t>METFORMINA 850 mg</t>
  </si>
  <si>
    <t>IFA-01393</t>
  </si>
  <si>
    <t>1393</t>
  </si>
  <si>
    <t>CAJA METFORMINA 850 MG X 500 COMP. RECUBIERTOS (215X120X90) 2 COL</t>
  </si>
  <si>
    <t>NN-41225/2026</t>
  </si>
  <si>
    <t>CUBRE PARA 2 LOTES 62 Y 69</t>
  </si>
  <si>
    <t>IFA-00957</t>
  </si>
  <si>
    <t>0957</t>
  </si>
  <si>
    <t>POSOLOGIA METFORMINA 850 MG COMP. RECUBIERTO (PG)</t>
  </si>
  <si>
    <t>32659</t>
  </si>
  <si>
    <t>MULTIVITAMINAS CAJA X 500 COMP</t>
  </si>
  <si>
    <t>MULTIVITAMINAS</t>
  </si>
  <si>
    <t>IFA-01418</t>
  </si>
  <si>
    <t>1418</t>
  </si>
  <si>
    <t>CAJA MULTIVITAMINAS X 500 COMP. (PG)</t>
  </si>
  <si>
    <t>NN-30865/2020</t>
  </si>
  <si>
    <t>32651</t>
  </si>
  <si>
    <t>COMPLEJO B CAJA X 500 COMP</t>
  </si>
  <si>
    <t>IFA-01179</t>
  </si>
  <si>
    <t>1179</t>
  </si>
  <si>
    <t>CAJA COMPLEJO B X 500 COMP. (PG)</t>
  </si>
  <si>
    <t>DOS LOTES 52 Y 51</t>
  </si>
  <si>
    <t>01326</t>
  </si>
  <si>
    <t>METRONIDAZOL 125 mg  FRASCO X 100 ML</t>
  </si>
  <si>
    <t xml:space="preserve">METRONIDAZOL 125 mg </t>
  </si>
  <si>
    <t>IFA-00962</t>
  </si>
  <si>
    <t>0962</t>
  </si>
  <si>
    <t>POSOLOGIA METRONIDAZOL SUSPENSION ( IFAVET )</t>
  </si>
  <si>
    <t>Bolivia SENASAG Reg. PUV - N˚  008567/18</t>
  </si>
  <si>
    <t>32645</t>
  </si>
  <si>
    <t>STOCK YA CONTEMPLADO PARA PRODUCTO ANTERIOR(LOTE 45 Y 46)</t>
  </si>
  <si>
    <t>LOTE 45 Y 46</t>
  </si>
  <si>
    <t>32641</t>
  </si>
  <si>
    <t>FLAMADIN® PLUS DISPENSER X 200 CAPS</t>
  </si>
  <si>
    <t>FLAMADIN® PLUS</t>
  </si>
  <si>
    <t>DISPENSER X 200 CAPS</t>
  </si>
  <si>
    <t>IFA-01285</t>
  </si>
  <si>
    <t>1285</t>
  </si>
  <si>
    <t>CAJA FLAMADIN PLUS DISPENSER X 200 CAP. BLANDAS (250X90X68) 6 COL</t>
  </si>
  <si>
    <t>NN-50864/2024</t>
  </si>
  <si>
    <t>CUBRE PARA EL PRIMER LOTE 40 FALTA PARA EL 41 Y 42</t>
  </si>
  <si>
    <t>NARANJA</t>
  </si>
  <si>
    <t>IFA-00892</t>
  </si>
  <si>
    <t>0892</t>
  </si>
  <si>
    <t>POSOLOGIA FLAMADIN PLUS CAPSULAS BLANDAS</t>
  </si>
  <si>
    <t>PARA LOS 3 LOTES</t>
  </si>
  <si>
    <t>32639</t>
  </si>
  <si>
    <t>FLAMADIN® PLUS CAJA X 10 CAPS BLANDAS</t>
  </si>
  <si>
    <t>CAJA X 10 CAPS BLANDAS</t>
  </si>
  <si>
    <t>IFA-01275</t>
  </si>
  <si>
    <t>1275</t>
  </si>
  <si>
    <t>CAJA FLAMADIN PLUS X 10 CAP. BLANDAS (4 COLORES DE 90</t>
  </si>
  <si>
    <t>32633</t>
  </si>
  <si>
    <t>IFABENA® 5% TUBO X 20 G</t>
  </si>
  <si>
    <t>IFABENA® 5%</t>
  </si>
  <si>
    <t>TUBO X 20 G</t>
  </si>
  <si>
    <t>IFA-01329</t>
  </si>
  <si>
    <t>1329</t>
  </si>
  <si>
    <t>CAJA IFABENA 5% CREMA X 20 GR.</t>
  </si>
  <si>
    <t>NN-28669/2024</t>
  </si>
  <si>
    <t>IFA-00918</t>
  </si>
  <si>
    <t>0918</t>
  </si>
  <si>
    <t>POSOLOGIA IFABENA CREMA DERMICA. SUSPENSION</t>
  </si>
  <si>
    <t>FALTA 2000 EN CONTADO Y ENTREGA</t>
  </si>
  <si>
    <t>32614</t>
  </si>
  <si>
    <t>NIMODIPINO  30 mg CAJA X 500 COMP</t>
  </si>
  <si>
    <t>IFA-01422</t>
  </si>
  <si>
    <t>1422</t>
  </si>
  <si>
    <t>CAJA NIMODIPINO 30 MG X 500 COMP(2 COLORES DE 83X120X69 MM) PG</t>
  </si>
  <si>
    <t>CUBRE 2 LOTES FALTA PARA 1</t>
  </si>
  <si>
    <t>POSO DE LOS 3 LOTES</t>
  </si>
  <si>
    <t>SOLICITUD DE ALUMINIO FORMULARIO</t>
  </si>
  <si>
    <t>SOLICITUD DE ALUMINIO</t>
  </si>
  <si>
    <t>FORMULARIO</t>
  </si>
  <si>
    <t>FORMULARIOS</t>
  </si>
  <si>
    <t>32607</t>
  </si>
  <si>
    <t>FLAMACOXINE®  CAJA X 10 CAPS BLANDAS</t>
  </si>
  <si>
    <t xml:space="preserve">FLAMACOXINE® </t>
  </si>
  <si>
    <t>IFA-05268</t>
  </si>
  <si>
    <t>5268</t>
  </si>
  <si>
    <t>ESTUCHES DE CARTULINA FLAMACOXINE 148 X 167 X 0 (EXPO)</t>
  </si>
  <si>
    <t>5874-MEE-0121</t>
  </si>
  <si>
    <t>IFA-00886</t>
  </si>
  <si>
    <t>0886</t>
  </si>
  <si>
    <t>POSOLOGIA FLAMACOXINE CAPS. BLANDA</t>
  </si>
  <si>
    <t>32608</t>
  </si>
  <si>
    <t>FLAMACOXINE®  SOBRE X 2 CAPSULAS BLANDAS</t>
  </si>
  <si>
    <t>IFA-01273</t>
  </si>
  <si>
    <t>1273</t>
  </si>
  <si>
    <t>SOBRE MM FLAMACOXINE 15 MG X 2 CAPSULAS BLANDAS (95X60X13) 4 C</t>
  </si>
  <si>
    <t>32635</t>
  </si>
  <si>
    <t>MULTIGYN®  TUBO X 10 G + 1 APLICADOR</t>
  </si>
  <si>
    <t>32623</t>
  </si>
  <si>
    <t>RISPERIDONA 3 mg CAJA X 20 COMPRIMIDOS</t>
  </si>
  <si>
    <t>RISPERIDONA 3 mg</t>
  </si>
  <si>
    <t>IFA-01478</t>
  </si>
  <si>
    <t>1478</t>
  </si>
  <si>
    <t>CAJA RISPERIDONA 3 MG X 20 COMP. ( 2 COLORES DE 90X40X13.5 MM) PG</t>
  </si>
  <si>
    <t>NN-46855/2022</t>
  </si>
  <si>
    <t>IFA-00994</t>
  </si>
  <si>
    <t>0994</t>
  </si>
  <si>
    <t>POSOLOGIA RISPERIDONA 3 MG COMP. RECUBIERTO (PG)</t>
  </si>
  <si>
    <t>32611</t>
  </si>
  <si>
    <t>FLUCOMICOL® 150 mg CAJA X 2 CAPSULAS</t>
  </si>
  <si>
    <t>FLUCOMICOL® 150 mg</t>
  </si>
  <si>
    <t>IFA-01287</t>
  </si>
  <si>
    <t>1287</t>
  </si>
  <si>
    <t>CAJA FLUCOMICOL 150 MG X 2 CAPS (4 COLORES 85 X 61 X 18)</t>
  </si>
  <si>
    <t>NN-28339/2023</t>
  </si>
  <si>
    <t>IFA-00895</t>
  </si>
  <si>
    <t>0895</t>
  </si>
  <si>
    <t>POSOLOGIA FLUCOMICOL CAPSULA</t>
  </si>
  <si>
    <t>32650</t>
  </si>
  <si>
    <t>DIPROFEN® FLU FRASCO X 100 ML</t>
  </si>
  <si>
    <t>DIPROFEN® FLU</t>
  </si>
  <si>
    <t>IFA-01206</t>
  </si>
  <si>
    <t>1206</t>
  </si>
  <si>
    <t>CAJA DIPROFEN FLU 100 MG X 100 ML</t>
  </si>
  <si>
    <t>NN-41821/2021</t>
  </si>
  <si>
    <t>32655</t>
  </si>
  <si>
    <t>HIDROCLOROTIAZIDA + AMILORIDA  CAJA X 500 COMP</t>
  </si>
  <si>
    <t xml:space="preserve">HIDROCLOROTIAZIDA + AMILORIDA </t>
  </si>
  <si>
    <t>IFA-01315</t>
  </si>
  <si>
    <t>1315</t>
  </si>
  <si>
    <t>CAJA HIDROCLOROTIAZIDA AMILORIDA 500 COMP.( 2 COLORES</t>
  </si>
  <si>
    <t>NN-42885/2021</t>
  </si>
  <si>
    <t>IFA-00912</t>
  </si>
  <si>
    <t>0912</t>
  </si>
  <si>
    <t>POSOLOGIA HIDROCLOROTIAZIDA AMILORIDA 50/5 MG COMP. (PG)</t>
  </si>
  <si>
    <t>32656</t>
  </si>
  <si>
    <t>HIDROCLOROTIAZIDA + AMILORIDA  CAJA X 30 COMPRIMIDOS</t>
  </si>
  <si>
    <t>IFA-01316</t>
  </si>
  <si>
    <t>1316</t>
  </si>
  <si>
    <t>CAJA HIDROCLOROTIAZIDA AMILORIDA 50/5 MG X 30 COMP.( 2 COLORES DE</t>
  </si>
  <si>
    <t>32672</t>
  </si>
  <si>
    <t>METRONIDAZOL  500 mg CAJA X 100 COMPRIMIDOS</t>
  </si>
  <si>
    <t>METRONIDAZOL  500 mg</t>
  </si>
  <si>
    <t>IFA-01406</t>
  </si>
  <si>
    <t>1406</t>
  </si>
  <si>
    <t>CAJA METRONIDAZOL 500 MG X 100 COMP. (PG)</t>
  </si>
  <si>
    <t>NN-20635/2026</t>
  </si>
  <si>
    <t>32673</t>
  </si>
  <si>
    <t>32619</t>
  </si>
  <si>
    <t>TRICOBIC  1 g CAJA X 2 COMPRIMIDOS</t>
  </si>
  <si>
    <t>TRICOBIC  1 g</t>
  </si>
  <si>
    <t>IFA-01579</t>
  </si>
  <si>
    <t>1579</t>
  </si>
  <si>
    <t>CAJA TRICOBIC 1 GR. X 2 COMP.</t>
  </si>
  <si>
    <t>NN-20466/2026</t>
  </si>
  <si>
    <t>IFA-01013</t>
  </si>
  <si>
    <t>1013</t>
  </si>
  <si>
    <t>POSOLOGIA TRICOBIC 1 GR COMP. RECUBIERTO</t>
  </si>
  <si>
    <t>32649</t>
  </si>
  <si>
    <t>COTRIMOXAZOL 400/80 mg FRASCO X 60 ML</t>
  </si>
  <si>
    <t>32612</t>
  </si>
  <si>
    <t>LIDERMAN®  CAJA X 20 CAPSULAS</t>
  </si>
  <si>
    <t>CAJA X 20 CAPSULAS</t>
  </si>
  <si>
    <t>IFA-03843</t>
  </si>
  <si>
    <t>3843</t>
  </si>
  <si>
    <t>CAJA LIDERMAN X 20 CAP. BLANDAS</t>
  </si>
  <si>
    <t>IFA-00946</t>
  </si>
  <si>
    <t>0946</t>
  </si>
  <si>
    <t>PROSPECTO LIDERMAN 5 MG CAPSULAS BLANDAS</t>
  </si>
  <si>
    <t>32622</t>
  </si>
  <si>
    <t>RISPERIDONA 3 mg CAJA X 100 COMPRIMIDOS</t>
  </si>
  <si>
    <t>IFA-01477</t>
  </si>
  <si>
    <t>1477</t>
  </si>
  <si>
    <t>CAJA RISPERIDONA 3 MG X 100 COMP. RECUBIERTOS (83X53X38) 2 COLORE</t>
  </si>
  <si>
    <t>32629</t>
  </si>
  <si>
    <t>B26324</t>
  </si>
  <si>
    <t>DOLOFIXIN® SOLUCIÓN INYECTABLE CAJA X 3 AMPOLLAS</t>
  </si>
  <si>
    <t>DOLOFIXIN® SOLUCIÓN INYECTABLE</t>
  </si>
  <si>
    <t>IFA-05295</t>
  </si>
  <si>
    <t>5295</t>
  </si>
  <si>
    <t>ESTUCHES DE CARTULINA DOLOFIXIN 3 AMPOLLAS 144 X 165 X 0 (EXPO)</t>
  </si>
  <si>
    <t>5857-MEE-0121</t>
  </si>
  <si>
    <t>IFA-00863</t>
  </si>
  <si>
    <t>0863</t>
  </si>
  <si>
    <t>POSOLOGIA DOLOFIXIN SOL. INYECTABLE</t>
  </si>
  <si>
    <t>B26326</t>
  </si>
  <si>
    <t>FENORAL®  CAJA X 3 AMPOLLAS</t>
  </si>
  <si>
    <t xml:space="preserve">FENORAL® </t>
  </si>
  <si>
    <t>NN-48709/2023</t>
  </si>
  <si>
    <t>CAJAS CUBRE(PSL PARA AMBOS LOTES)</t>
  </si>
  <si>
    <t>B26327</t>
  </si>
  <si>
    <t>IFA-01263</t>
  </si>
  <si>
    <t>1263</t>
  </si>
  <si>
    <t>CAJA FENORAL 100 MG X 3 AMP. (3 COLORES DE 82 X 65 X 15 MM)</t>
  </si>
  <si>
    <t>06326</t>
  </si>
  <si>
    <t xml:space="preserve">IFAMICIN  CAJA X 1 VIAL </t>
  </si>
  <si>
    <t xml:space="preserve">CAJA X 1 VIAL </t>
  </si>
  <si>
    <t>B26325</t>
  </si>
  <si>
    <t>DOLOFIXIN® SOLUCIÓN INYECTABLE CAJA X 1 AMPOLLA</t>
  </si>
  <si>
    <t>CAJA X 1 AMPOLLA</t>
  </si>
  <si>
    <t>IFA-01216</t>
  </si>
  <si>
    <t>1216</t>
  </si>
  <si>
    <t>CAJA MM DOLOFIXIN 100 MG SOL. INYECTABLE 1 AMPOLLA</t>
  </si>
  <si>
    <t>IFA-01183</t>
  </si>
  <si>
    <t>1183</t>
  </si>
  <si>
    <t>CAJA COTRIMOXAZOL 400/80 MG SUSP. LIQUIDA X 60 ML ( 2 COLORES DE</t>
  </si>
  <si>
    <t>FRAGIL GENERICO ETIQUETA</t>
  </si>
  <si>
    <t>FRAGIL GENERICO</t>
  </si>
  <si>
    <t>DORMICLON® CAJA X 2 COMPRIMIDOS</t>
  </si>
  <si>
    <t>IFA-05727</t>
  </si>
  <si>
    <t>5727</t>
  </si>
  <si>
    <t>SOBRE MM DORMICLON X 2 COMP.</t>
  </si>
  <si>
    <t>DOS LOTES DE PSL  45 Y 44</t>
  </si>
  <si>
    <t>32646</t>
  </si>
  <si>
    <t>32654</t>
  </si>
  <si>
    <t>32653</t>
  </si>
  <si>
    <t>TODAS LAS PSL DEL LOTE 46,53,54,55,56.</t>
  </si>
  <si>
    <t>32657</t>
  </si>
  <si>
    <t>FRIXADOL®  CAJA X 1 TUBO X 5 G</t>
  </si>
  <si>
    <t xml:space="preserve">FRIXADOL® </t>
  </si>
  <si>
    <t>CAJA X 1 TUBO X 5 G</t>
  </si>
  <si>
    <t>IFA-03590</t>
  </si>
  <si>
    <t>3590</t>
  </si>
  <si>
    <t>CAJA MM FRIXADOL X 5 G UNGUENTO (10X28X19)</t>
  </si>
  <si>
    <t>NN-35847/2026</t>
  </si>
  <si>
    <t>32658</t>
  </si>
  <si>
    <t>FRIXADOL®  CAJA X 1 TUBO X 50 G</t>
  </si>
  <si>
    <t>CAJA X 1 TUBO X 50 G</t>
  </si>
  <si>
    <t>IFA-01297</t>
  </si>
  <si>
    <t>1297</t>
  </si>
  <si>
    <t>CAJA FRIXADOL UNGUENTO X 50 GR ( 2 COLORES DE 147X40X37 MM ) PG</t>
  </si>
  <si>
    <t>IFA-00900</t>
  </si>
  <si>
    <t>0900</t>
  </si>
  <si>
    <t>POSOLOGIA FRIXADOL UNGUENTO (PG)</t>
  </si>
  <si>
    <t>DOS LOTES 57 Y 58</t>
  </si>
  <si>
    <t>32616</t>
  </si>
  <si>
    <t>FERRICOM® SOBRE X 2 CAPSULAS BLANDAS</t>
  </si>
  <si>
    <t>FERRICOM®</t>
  </si>
  <si>
    <t>IFA-01511</t>
  </si>
  <si>
    <t>1511</t>
  </si>
  <si>
    <t>SOBRE MM FERRICOM X 2 CAP. BLANDAS</t>
  </si>
  <si>
    <t>NN-57105/2021</t>
  </si>
  <si>
    <t>B26330</t>
  </si>
  <si>
    <t>METAMIZOL 1g CAJA X 25 AMPOLLAS</t>
  </si>
  <si>
    <t>METAMIZOL 1g</t>
  </si>
  <si>
    <t>IFA-01390</t>
  </si>
  <si>
    <t>1390</t>
  </si>
  <si>
    <t>CAJA METAMIZOL 1 G X 25 AMPOLLAS (98X81X80) 2 COLORES (PG)</t>
  </si>
  <si>
    <t>NN-43970/2022</t>
  </si>
  <si>
    <t>CUBRE LOS DOS PRIMEROS LOTES  28Y29 falta para el 30 al 34</t>
  </si>
  <si>
    <t>IFA-00956</t>
  </si>
  <si>
    <t>0956</t>
  </si>
  <si>
    <t>POSOLOGIA METAMIZOL 1 GR SOL. INYECTABLE (PG)</t>
  </si>
  <si>
    <t>32669</t>
  </si>
  <si>
    <t>32666</t>
  </si>
  <si>
    <t>IFA-01203</t>
  </si>
  <si>
    <t>1203</t>
  </si>
  <si>
    <t>CAJA DIMENHIDRINATO 50 MG X 10 COMP. (2 COLORES DE 103 X 45 X 15</t>
  </si>
  <si>
    <t>ACICLOVIR  5% TUBO X 5 G</t>
  </si>
  <si>
    <t>ACICLOVIR  5%</t>
  </si>
  <si>
    <t>TUBO X 5 G</t>
  </si>
  <si>
    <t>IFA-01029</t>
  </si>
  <si>
    <t>1029</t>
  </si>
  <si>
    <t>CAJA ACICLOVIR 5% CREMA DERMICA X 5 GR (PG)</t>
  </si>
  <si>
    <t>NN-24323/2023</t>
  </si>
  <si>
    <t>32661</t>
  </si>
  <si>
    <t>CLOTRIM® 1%   POMO X 20 G</t>
  </si>
  <si>
    <t xml:space="preserve">CLOTRIM® 1%  </t>
  </si>
  <si>
    <t>POMO X 20 G</t>
  </si>
  <si>
    <t>IFA-01163</t>
  </si>
  <si>
    <t>1163</t>
  </si>
  <si>
    <t>CAJA CLOTRIM CREMA DERMICA X 2O GR.</t>
  </si>
  <si>
    <t>NN-17679/2024</t>
  </si>
  <si>
    <t>SOLO ENTREGARON 24K DE 29K, FALTA</t>
  </si>
  <si>
    <t>32627</t>
  </si>
  <si>
    <t>SUPLEMENTO DIETARIO A BASE DE ACEITE DE PRÍMULA Y VITAMINA E (SANNITA®) CAJA X 2 CAP. BLANDAS</t>
  </si>
  <si>
    <t>CAJA X 2 CAP. BLANDAS</t>
  </si>
  <si>
    <t>IFA-05787</t>
  </si>
  <si>
    <t>5787</t>
  </si>
  <si>
    <t>CAJA SANNITA X 2 CAPS. BLANDAS</t>
  </si>
  <si>
    <t>ORDEM DE SERVICO ETIQUETA</t>
  </si>
  <si>
    <t>ORDEM DE SERVICO</t>
  </si>
  <si>
    <t>32660</t>
  </si>
  <si>
    <t>IFA-00966</t>
  </si>
  <si>
    <t>0966</t>
  </si>
  <si>
    <t>POSOLOGIA MULTIVITAMINAS COMP. RECUBIERTO JARABE (PG)</t>
  </si>
  <si>
    <t>B26335</t>
  </si>
  <si>
    <t>DEXAMETASONA 8 mg CAJA X 25 AMPOLLAS</t>
  </si>
  <si>
    <t>DEXAMETASONA 8 mg</t>
  </si>
  <si>
    <t>NN-36516/2024</t>
  </si>
  <si>
    <t>OMEGA 3 CAJA X 30 CAPSULAS BLANDAS</t>
  </si>
  <si>
    <t>OMEGA 3</t>
  </si>
  <si>
    <t>IFA-01429</t>
  </si>
  <si>
    <t>1429</t>
  </si>
  <si>
    <t>CAJA OMEGA 3 1000 MG X 30 CAPS. BLANDAS (110X65X40) 4 COLORES</t>
  </si>
  <si>
    <t>NN-75405/2026</t>
  </si>
  <si>
    <t>IFA-00971</t>
  </si>
  <si>
    <t>0971</t>
  </si>
  <si>
    <t>POSOLOGIA OMEGA 3 CAPSULA BLANDA</t>
  </si>
  <si>
    <t>32665</t>
  </si>
  <si>
    <t>32667</t>
  </si>
  <si>
    <t>ALENDRONATO 70 mg CAJA X 4 COMPRIMIDOS</t>
  </si>
  <si>
    <t>ALENDRONATO 70 mg</t>
  </si>
  <si>
    <t>CAJA X 4 COMPRIMIDOS</t>
  </si>
  <si>
    <t>IFA-01040</t>
  </si>
  <si>
    <t>1040</t>
  </si>
  <si>
    <t>CAJA ALENDRONATO 70 MG X 4 COMP. ( 2 COLORES DE 90X40X13.5 MM) PG</t>
  </si>
  <si>
    <t>NN-41020/2026</t>
  </si>
  <si>
    <t>SALE TODO NUEVO</t>
  </si>
  <si>
    <t>IFA-00785</t>
  </si>
  <si>
    <t>0785</t>
  </si>
  <si>
    <t>POSOLOGIA ALENDRONATO 70 MG COMPRIMIDOS (PG)</t>
  </si>
  <si>
    <t>32668</t>
  </si>
  <si>
    <t>DONTOFLAMON® NF CAJA X 10 COMPRIMIDOS</t>
  </si>
  <si>
    <t>DONTOFLAMON® NF</t>
  </si>
  <si>
    <t>IFA-05912</t>
  </si>
  <si>
    <t>5912</t>
  </si>
  <si>
    <t>CAJA DONTOFLAMON NF X 10 COMP.</t>
  </si>
  <si>
    <t>NN-91964/2024</t>
  </si>
  <si>
    <t>IFA-06104</t>
  </si>
  <si>
    <t>6104</t>
  </si>
  <si>
    <t>POSOLOGIA DONTOFLAMON NF COMPRIMIDO</t>
  </si>
  <si>
    <t>07326</t>
  </si>
  <si>
    <t>FUNGO-VET® TUBO X 50 G</t>
  </si>
  <si>
    <t>FUNGO-VET®</t>
  </si>
  <si>
    <t xml:space="preserve">Crema Dermica </t>
  </si>
  <si>
    <t>TUBO X 50 G</t>
  </si>
  <si>
    <t>IFA-05195</t>
  </si>
  <si>
    <t>5195</t>
  </si>
  <si>
    <t>POSOLOGIA FUNGO-VET CREMA DERMICA VETERINARIA</t>
  </si>
  <si>
    <t>Bolivia SENASAG Reg. PUV - Nº 011081/22</t>
  </si>
  <si>
    <t>32615</t>
  </si>
  <si>
    <t>FERRICOM® CAJA X 30 CAP BLANDAS</t>
  </si>
  <si>
    <t>IFA-01265</t>
  </si>
  <si>
    <t>1265</t>
  </si>
  <si>
    <t>CAJA FERRICOM X 30 CAPSULAS BLANDAS</t>
  </si>
  <si>
    <t>IFA-00881</t>
  </si>
  <si>
    <t>0881</t>
  </si>
  <si>
    <t>POSOLOGIA FERRICOM CAPSULAS BLANDAS</t>
  </si>
  <si>
    <t>B26336</t>
  </si>
  <si>
    <t>LIDOCAÍNA 2% CAJA X 1 VIAL</t>
  </si>
  <si>
    <t>LIDOCAÍNA 2%</t>
  </si>
  <si>
    <t>IFA-01375</t>
  </si>
  <si>
    <t>1375</t>
  </si>
  <si>
    <t>CAJA LIDOCAINA 2% X 1 VIAL (PG)</t>
  </si>
  <si>
    <t>NN-41500/2021</t>
  </si>
  <si>
    <t>PARA TODOS LOS LOTES DESDE EL 36 AL 45</t>
  </si>
  <si>
    <t>IFA-00948</t>
  </si>
  <si>
    <t>0948</t>
  </si>
  <si>
    <t>POSOLOGIA LIDOCAINA 2% SOL. INYECTABLE (PG)</t>
  </si>
  <si>
    <t>32671</t>
  </si>
  <si>
    <t>CLORFENAMINA 4 mg CAJA X 100 COMPRIMIDOS</t>
  </si>
  <si>
    <t>CLORFENAMINA 4 mg</t>
  </si>
  <si>
    <t>IFA-01156</t>
  </si>
  <si>
    <t>1156</t>
  </si>
  <si>
    <t>CAJA CLORFENAMINA 4 MG X 100 COMPRIMIDOS (PG) 83X43X38 (2 COLORES</t>
  </si>
  <si>
    <t>NN-23364/2021</t>
  </si>
  <si>
    <t>32696</t>
  </si>
  <si>
    <t>METOCLOPRAMIDA 10 mg CAJA X 100 COMPRIMIDOS</t>
  </si>
  <si>
    <t>IFA-01394</t>
  </si>
  <si>
    <t>1394</t>
  </si>
  <si>
    <t>CAJA METOCLOPRAMIDA 10 MG X 100 COMP. ( 2 COLORES DE 83 X 43 X 38</t>
  </si>
  <si>
    <t>32698</t>
  </si>
  <si>
    <t>PARACETAMOL  1g CAJA X 100 COMPRIMIDOS</t>
  </si>
  <si>
    <t>PARACETAMOL  1g</t>
  </si>
  <si>
    <t>IFA-01432</t>
  </si>
  <si>
    <t>1432</t>
  </si>
  <si>
    <t>CAJA PARACETAMOL 1 G X 100 COMP. RECUBIERTO ( 83X43X38 ) 2 COLORE</t>
  </si>
  <si>
    <t>NN-33753/2023</t>
  </si>
  <si>
    <t>CUBRE PSL</t>
  </si>
  <si>
    <t>A26324</t>
  </si>
  <si>
    <t>PENICILINA 2400 CAJA X 20 VIALES</t>
  </si>
  <si>
    <t>PENICILINA 2400</t>
  </si>
  <si>
    <t>CAJA X 20 VIALES</t>
  </si>
  <si>
    <t>NN-37518/2024</t>
  </si>
  <si>
    <t>CUBRE CAJAS SOLO PARA UN LOTE</t>
  </si>
  <si>
    <t>A26325</t>
  </si>
  <si>
    <t>IFA-01438</t>
  </si>
  <si>
    <t>1438</t>
  </si>
  <si>
    <t>CAJA PENICILINA 2400 IU X 20 VIALES (2 COLORES 122X99X</t>
  </si>
  <si>
    <t>32697</t>
  </si>
  <si>
    <t>TAMIFEN® FRASCO X 100 ML</t>
  </si>
  <si>
    <t>IFA-06527</t>
  </si>
  <si>
    <t>6527</t>
  </si>
  <si>
    <t>CAJA TAMIFEN X 100 ML JARABE</t>
  </si>
  <si>
    <t>NN-95154/2025</t>
  </si>
  <si>
    <t>IFA-06529</t>
  </si>
  <si>
    <t>6529</t>
  </si>
  <si>
    <t>POSOLOGIA TAMIFEN JARABE</t>
  </si>
  <si>
    <t>B26337</t>
  </si>
  <si>
    <t>B26338</t>
  </si>
  <si>
    <t>B26339</t>
  </si>
  <si>
    <t>B26340</t>
  </si>
  <si>
    <t>B26341</t>
  </si>
  <si>
    <t>B26342</t>
  </si>
  <si>
    <t>B26343</t>
  </si>
  <si>
    <t>B26344</t>
  </si>
  <si>
    <t>B26345</t>
  </si>
  <si>
    <t>B26334</t>
  </si>
  <si>
    <t>32624</t>
  </si>
  <si>
    <t>AFUNGIL® FD CAJA X 6 COMPRIMIDOS</t>
  </si>
  <si>
    <t>AFUNGIL® FD</t>
  </si>
  <si>
    <t>CAJA X 6 COMPRIMIDOS</t>
  </si>
  <si>
    <t>IFA-06380</t>
  </si>
  <si>
    <t>6380</t>
  </si>
  <si>
    <t>CAJA AFUNGIL FD X 6 COMP. RECUBIERTO</t>
  </si>
  <si>
    <t>NN-92624/2024</t>
  </si>
  <si>
    <t>42647</t>
  </si>
  <si>
    <t>DEXTROMETORFANO 10 mg FRASCO X 100 ML</t>
  </si>
  <si>
    <t>DEXTROMETORFANO 10 mg</t>
  </si>
  <si>
    <t>IFA-01193</t>
  </si>
  <si>
    <t>1193</t>
  </si>
  <si>
    <t>CAJA DEXTROMETORFANO 10 MG X 100 ML ( PG )</t>
  </si>
  <si>
    <t>NN-38324/2024</t>
  </si>
  <si>
    <t>IFA-00855</t>
  </si>
  <si>
    <t>0855</t>
  </si>
  <si>
    <t>POSOLOGIA DEXTROMETORFANO 10 MG JARABE (PG)</t>
  </si>
  <si>
    <t>RMA DE LOS 12 LOTES</t>
  </si>
  <si>
    <t>42648</t>
  </si>
  <si>
    <t>42649</t>
  </si>
  <si>
    <t>42650</t>
  </si>
  <si>
    <t>42651</t>
  </si>
  <si>
    <t>42652</t>
  </si>
  <si>
    <t>42653</t>
  </si>
  <si>
    <t>42654</t>
  </si>
  <si>
    <t>42655</t>
  </si>
  <si>
    <t>JUN</t>
  </si>
  <si>
    <t>42656</t>
  </si>
  <si>
    <t>42657</t>
  </si>
  <si>
    <t>42658</t>
  </si>
  <si>
    <t>EN PROCESO</t>
  </si>
  <si>
    <t>42660</t>
  </si>
  <si>
    <t>ZINC 20 mg FRASCO X 100 ML</t>
  </si>
  <si>
    <t>IFA-01589</t>
  </si>
  <si>
    <t>1589</t>
  </si>
  <si>
    <t>CAJA ZINC 20 MG X 100 ML (PG)</t>
  </si>
  <si>
    <t>NN-47760/2023</t>
  </si>
  <si>
    <t>IFA-01023</t>
  </si>
  <si>
    <t>1023</t>
  </si>
  <si>
    <t>POSOLOGIA ZINC 20 MG JARABE (PG)</t>
  </si>
  <si>
    <t>42635</t>
  </si>
  <si>
    <t>REZITRO® RAPID 30 CAJA X 2 COMPRIMIDOS</t>
  </si>
  <si>
    <t>REZITRO® RAPID 30</t>
  </si>
  <si>
    <t xml:space="preserve">COMPRIMIDO SUBLINGUAL     </t>
  </si>
  <si>
    <t>IFA-04335</t>
  </si>
  <si>
    <t>4335</t>
  </si>
  <si>
    <t>CAJA MM REZITRO RAPID 30 MG SOBRE X 2 COMP. SUBLINGUALES (9X57X95) 2 COLORES</t>
  </si>
  <si>
    <t>NN-79213/2021</t>
  </si>
  <si>
    <t>IFA-04328</t>
  </si>
  <si>
    <t>4328</t>
  </si>
  <si>
    <t>POSOLOGIA REZITRO RAPID 30 COMP. SUBLINGUAL</t>
  </si>
  <si>
    <t>42636</t>
  </si>
  <si>
    <t>REZITRO® RAPID 30 CAJA X 10 COMPRIMIDOS</t>
  </si>
  <si>
    <t>IFA-04309</t>
  </si>
  <si>
    <t>4309</t>
  </si>
  <si>
    <t>CAJA REZITRO RAPID 30 MG X 10 COMP. SUBLINGUALES (103X45X15) 3 COLORES</t>
  </si>
  <si>
    <t>42637</t>
  </si>
  <si>
    <t>NISTATINA 100.000 U.I. POMO X 15 G</t>
  </si>
  <si>
    <t>NISTATINA 100.000 U.I.</t>
  </si>
  <si>
    <t>POMO X 15 G</t>
  </si>
  <si>
    <t>IFA-01423</t>
  </si>
  <si>
    <t>1423</t>
  </si>
  <si>
    <t>CAJA NISTATINA 100000 UI CREMA DERMICA X 15 GR (2 COLORES DE 138</t>
  </si>
  <si>
    <t>NN-31422/2021</t>
  </si>
  <si>
    <t>IFA-00970</t>
  </si>
  <si>
    <t>0970</t>
  </si>
  <si>
    <t>POSOLOGIA NISTATINA SUSP. CREMA DERMICA OVULO VAGINAL (PG)</t>
  </si>
  <si>
    <t>42630</t>
  </si>
  <si>
    <t>TINIDAZOL  1g CAJA X 2 COMPRIMIDOS</t>
  </si>
  <si>
    <t>TINIDAZOL  1g</t>
  </si>
  <si>
    <t>IFA-01574</t>
  </si>
  <si>
    <t>1574</t>
  </si>
  <si>
    <t>CAJA TINIDAZOL 1 G X 2 COMP. (PG) ( 90X61X18)</t>
  </si>
  <si>
    <t>IFA-01010</t>
  </si>
  <si>
    <t>1010</t>
  </si>
  <si>
    <t>POSOLOGIA TINIDAZOL 1 G COMP. RECUBIERTO (PG)</t>
  </si>
  <si>
    <t>42626</t>
  </si>
  <si>
    <t>DIPROFEN® FLU FUERTE SOBRE X 2 COMPRIMIDOS</t>
  </si>
  <si>
    <t>IFA-01504</t>
  </si>
  <si>
    <t>1504</t>
  </si>
  <si>
    <t>SOBRE MM DIPROFEN FLU FUERTE X 2 COMPRIMIDOS 100X85X10 (2 CO</t>
  </si>
  <si>
    <t>42619</t>
  </si>
  <si>
    <t>TRIBENZOL 500 mg CAJA X 6 COMPRIMIDOS</t>
  </si>
  <si>
    <t>TRIBENZOL 500 mg</t>
  </si>
  <si>
    <t>IFA-01576</t>
  </si>
  <si>
    <t>1576</t>
  </si>
  <si>
    <t>CAJA TRIBENZOL X 6 COMP</t>
  </si>
  <si>
    <t>NN-34777/2025</t>
  </si>
  <si>
    <t>42610</t>
  </si>
  <si>
    <t>CEFABIOTIC® 100 mg FRASCO X 50 ML</t>
  </si>
  <si>
    <t>CEFABIOTIC® 100 mg</t>
  </si>
  <si>
    <t>NN-48843/2023</t>
  </si>
  <si>
    <t>42602</t>
  </si>
  <si>
    <t>RELEVOX® 20 mg CAJA X 2 CAPSULAS</t>
  </si>
  <si>
    <t>RELEVOX® 20 mg</t>
  </si>
  <si>
    <t>IFA-01463</t>
  </si>
  <si>
    <t>1463</t>
  </si>
  <si>
    <t>CAJA MM RELEVOX 20 MG X 2 CAPSULAS (95X57X9,5) 2 COLORES</t>
  </si>
  <si>
    <t>NN-74358/2025</t>
  </si>
  <si>
    <t>42607</t>
  </si>
  <si>
    <t>AMLODIPINA 10 mg CAJA X 30 COMPRIMIDOS</t>
  </si>
  <si>
    <t>42691</t>
  </si>
  <si>
    <t>REDUTEM ®  GOTERO X 10 ML</t>
  </si>
  <si>
    <t>GOTERO X 10 ML</t>
  </si>
  <si>
    <t>IFA-01461</t>
  </si>
  <si>
    <t>1461</t>
  </si>
  <si>
    <t>CAJA MM REDUTEM GOTAS X 10 ML 77X33X33 MM (6 COLORES)</t>
  </si>
  <si>
    <t>42663</t>
  </si>
  <si>
    <t>BRONCOFLU® FRASCO PET X 30 ML</t>
  </si>
  <si>
    <t>IFA-01101</t>
  </si>
  <si>
    <t>1101</t>
  </si>
  <si>
    <t>CAJA MM BRONCOFLU X 30 ML</t>
  </si>
  <si>
    <t>42671</t>
  </si>
  <si>
    <t>ALBENDAZOL  400 mg FRASCO X 10 ML</t>
  </si>
  <si>
    <t>ALBENDAZOL  400 mg</t>
  </si>
  <si>
    <t>FRASCO X 10 ML</t>
  </si>
  <si>
    <t>IFA-01038</t>
  </si>
  <si>
    <t>1038</t>
  </si>
  <si>
    <t>CAJA ALBENDAZOL 400 MG X 10 ML (77 X 33 X 33 2 COLORES)</t>
  </si>
  <si>
    <t>NN-24321/2023</t>
  </si>
  <si>
    <t>IFA-00784</t>
  </si>
  <si>
    <t>0784</t>
  </si>
  <si>
    <t>POSOLOGIA ALBENDAZOL COMP. MASTICABLE Y SUSP.( PG)</t>
  </si>
  <si>
    <t>42668</t>
  </si>
  <si>
    <t>NISTATINA  500.000 U.I. FRASCO X 60 ML</t>
  </si>
  <si>
    <t>NISTATINA  500.000 U.I.</t>
  </si>
  <si>
    <t>IFA-01427</t>
  </si>
  <si>
    <t>1427</t>
  </si>
  <si>
    <t>CAJA NISTATINA 500000 UI X 60 ML SUSP. (PG)</t>
  </si>
  <si>
    <t>NN-31746/2021</t>
  </si>
  <si>
    <t>42669</t>
  </si>
  <si>
    <t>MEBENDAZOL  100 mg FRASO X 30 ML</t>
  </si>
  <si>
    <t>FRASO X 30 ML</t>
  </si>
  <si>
    <t>42638</t>
  </si>
  <si>
    <t>HIDROCORTISONA  1% TUBO X 15 G</t>
  </si>
  <si>
    <t>HIDROCORTISONA  1%</t>
  </si>
  <si>
    <t>IFA-00913</t>
  </si>
  <si>
    <t>0913</t>
  </si>
  <si>
    <t>POSOLOGIA HIDROCORTISONA 1% CREMA DERMICA (PG)</t>
  </si>
  <si>
    <t>NN-36235/2024</t>
  </si>
  <si>
    <t>LOTES 38,39,40,41.</t>
  </si>
  <si>
    <t>IFA-01317</t>
  </si>
  <si>
    <t>1317</t>
  </si>
  <si>
    <t>CAJA HIDROCORTISONA 1% CREMA DERMICA X 15 GR (PG)</t>
  </si>
  <si>
    <t>42639</t>
  </si>
  <si>
    <t>42640</t>
  </si>
  <si>
    <t>42641</t>
  </si>
  <si>
    <t>42679</t>
  </si>
  <si>
    <t>CAJAS Y PSL CUBRE PARA PRIMER LOTE 78</t>
  </si>
  <si>
    <t>PSL PARA LOS LOTES 79,80,81,82.</t>
  </si>
  <si>
    <t>42680</t>
  </si>
  <si>
    <t>42681</t>
  </si>
  <si>
    <t>42682</t>
  </si>
  <si>
    <t>B26446</t>
  </si>
  <si>
    <t>KETOROLACO 30 mg 3 AMPOLLAS</t>
  </si>
  <si>
    <t>KETOROLACO 30 mg</t>
  </si>
  <si>
    <t>3 AMPOLLAS</t>
  </si>
  <si>
    <t>IFA-00939</t>
  </si>
  <si>
    <t>0939</t>
  </si>
  <si>
    <t>POSOLOGIA KETOROLACO COMP. RECUBIERTO SOLUCION INYECTABLE (</t>
  </si>
  <si>
    <t>NN-37107/2024</t>
  </si>
  <si>
    <t>PSL PARA  LOS LOTES 46,47,48,49</t>
  </si>
  <si>
    <t>IFA-01363</t>
  </si>
  <si>
    <t>1363</t>
  </si>
  <si>
    <t>CAJA KETOROLACO 30 MG X 3 AMPOLLAS (PG)</t>
  </si>
  <si>
    <t>B26447</t>
  </si>
  <si>
    <t>B26448</t>
  </si>
  <si>
    <t>B26449</t>
  </si>
  <si>
    <t>B26463</t>
  </si>
  <si>
    <t>REZITRO® 60 1 AMPOLLA</t>
  </si>
  <si>
    <t>REZITRO® 60</t>
  </si>
  <si>
    <t>1 AMPOLLA</t>
  </si>
  <si>
    <t>IFA-01475</t>
  </si>
  <si>
    <t>1475</t>
  </si>
  <si>
    <t>CAJA MM REZITRO 60 MG. X 1 AMP.(3 COLORES DE 82 X 62 X 15 MM)</t>
  </si>
  <si>
    <t>NN-46593/2022</t>
  </si>
  <si>
    <t>IFA-00993</t>
  </si>
  <si>
    <t>0993</t>
  </si>
  <si>
    <t>POSOLOGIA REZITRO COMP. RECUBIERTO SOL. INYECTABLE</t>
  </si>
  <si>
    <t>42690</t>
  </si>
  <si>
    <t>FLAMADIN® 15 mg GOTERO X 20 ML</t>
  </si>
  <si>
    <t>FLAMADIN® 15 mg</t>
  </si>
  <si>
    <t>IFA-00888</t>
  </si>
  <si>
    <t>0888</t>
  </si>
  <si>
    <t>POSOLOGIA FLAMADIN 15 MG GOTAS</t>
  </si>
  <si>
    <t>NN-36984/2024</t>
  </si>
  <si>
    <t>42689</t>
  </si>
  <si>
    <t>POLIGYN CAJA X 1 POMO X 10 G</t>
  </si>
  <si>
    <t>CAJA X 1 POMO X 10 G</t>
  </si>
  <si>
    <t>IFA-01442</t>
  </si>
  <si>
    <t>1442</t>
  </si>
  <si>
    <t>CAJA MM POLIGYN CREMA VAG. X 10 GR</t>
  </si>
  <si>
    <t>42687</t>
  </si>
  <si>
    <t>42644</t>
  </si>
  <si>
    <t>CLOTRIM® 1% TUBO X 30 G + 3 APLICADORES</t>
  </si>
  <si>
    <t>TUBO X 30 G + 3 APLICADORES</t>
  </si>
  <si>
    <t>CUBRE CAJAS PARA PRIMER LOTE</t>
  </si>
  <si>
    <t>42645</t>
  </si>
  <si>
    <t>IFA-01165</t>
  </si>
  <si>
    <t>1165</t>
  </si>
  <si>
    <t>CAJA CLOTRIM CREMA VAGINAL X 30 GR.</t>
  </si>
  <si>
    <t>42646</t>
  </si>
  <si>
    <t>SI EN PEGADO HICIERON 2800 POR QUE EN CONTADO ENTREGARON 2400</t>
  </si>
  <si>
    <t>42642</t>
  </si>
  <si>
    <t>CLOTRIM® BG POMO X 15 G</t>
  </si>
  <si>
    <t>CLOTRIM® BG</t>
  </si>
  <si>
    <t>IFA-01162</t>
  </si>
  <si>
    <t>1162</t>
  </si>
  <si>
    <t>CAJA CLOTRIM CREMA B.G. X 15 GR.</t>
  </si>
  <si>
    <t>NN-31401/2021</t>
  </si>
  <si>
    <t>IFA-00839</t>
  </si>
  <si>
    <t>0839</t>
  </si>
  <si>
    <t>POSOLOGIA CLOTRIM BG CREMA DERMICA</t>
  </si>
  <si>
    <t>B26452</t>
  </si>
  <si>
    <t>DICLOFENACO 75 mg 25 AMPOLLAS</t>
  </si>
  <si>
    <t>25 AMPOLLAS</t>
  </si>
  <si>
    <t>PSL PARA TODOS LOS LOTES DEL 50 AL 56</t>
  </si>
  <si>
    <t>IFA-01198</t>
  </si>
  <si>
    <t>1198</t>
  </si>
  <si>
    <t>CAJA DICLOFENACO 75 MG X 25 AMP. (PG)</t>
  </si>
  <si>
    <t>CUBRE CAJAS PARA LOS DOS PRIMEROS LOTES 50 Y 51</t>
  </si>
  <si>
    <t>B26458</t>
  </si>
  <si>
    <t>METOCLOPRAMIDA 10 mg 25 AMPOLLAS</t>
  </si>
  <si>
    <t>IFA-01395</t>
  </si>
  <si>
    <t>1395</t>
  </si>
  <si>
    <t>CAJA METOCLOPRAMIDA 10 MG X 25 AMP. (PG)</t>
  </si>
  <si>
    <t>NN-36592/2024</t>
  </si>
  <si>
    <t>B26457</t>
  </si>
  <si>
    <t>PSL PARA LOS LOTES 57,58,59,60</t>
  </si>
  <si>
    <t>B26462</t>
  </si>
  <si>
    <t>REZITRO® 30 3 AMPOLLAS</t>
  </si>
  <si>
    <t>REZITRO® 30</t>
  </si>
  <si>
    <t>NN-46929/2022</t>
  </si>
  <si>
    <t>B26464</t>
  </si>
  <si>
    <t>REZITRO® 60 3 AMPOLLAS</t>
  </si>
  <si>
    <t>IFA-01474</t>
  </si>
  <si>
    <t>1474</t>
  </si>
  <si>
    <t>CAJA REZITRO 60 MG X 3 AMP (3 COLORES DE 82 X 62 X 15 MM.)</t>
  </si>
  <si>
    <t>05426</t>
  </si>
  <si>
    <t>LIDOCAINA 2 % IFAVET 1 VIAL</t>
  </si>
  <si>
    <t>LIDOCAINA 2 % IFAVET</t>
  </si>
  <si>
    <t>1 VIAL</t>
  </si>
  <si>
    <t>IFA-01376</t>
  </si>
  <si>
    <t>1376</t>
  </si>
  <si>
    <t>CAJA LIDOCAINA 2% X 50 ML INYECTABLE (IFAVET) (80X43X43) (2 COLOR</t>
  </si>
  <si>
    <t>Bolivia SENASAG Reg. PUV - N˚ 008572/18</t>
  </si>
  <si>
    <t>IFA-00949</t>
  </si>
  <si>
    <t>0949</t>
  </si>
  <si>
    <t>POSOLOGIA LIDOCAINA 2% SOL. INYECTABLE ( IFAVET )</t>
  </si>
  <si>
    <t>42675</t>
  </si>
  <si>
    <t>DICLOXACILINA 250 mg  FRASCO X 100ML</t>
  </si>
  <si>
    <t>FRASCO X 100ML</t>
  </si>
  <si>
    <t>IFA-01200</t>
  </si>
  <si>
    <t>1200</t>
  </si>
  <si>
    <t>CAJA DICLOXACILINA 250 MG SUSP. POLVO X 100 ML ( 2 COLORES DE 119</t>
  </si>
  <si>
    <t>2 LOTES ,75 Y 76</t>
  </si>
  <si>
    <t>42677</t>
  </si>
  <si>
    <t>AMOXICILINA 250 mg FRASCO P/60ML</t>
  </si>
  <si>
    <t>AMOXICILINA 250 mg</t>
  </si>
  <si>
    <t>FRASCO P/60ML</t>
  </si>
  <si>
    <t>IFA-01064</t>
  </si>
  <si>
    <t>1064</t>
  </si>
  <si>
    <t>CAJA AMOXICILINA 250 MG. X 60 ML. SUSP. (PG) (99X47X47)</t>
  </si>
  <si>
    <t>NN-21647/2021</t>
  </si>
  <si>
    <t>IFA-00797</t>
  </si>
  <si>
    <t>0797</t>
  </si>
  <si>
    <t>POSOLOGIA AMOXICILINA SUSPARACAP</t>
  </si>
  <si>
    <t>42666</t>
  </si>
  <si>
    <t>DONTOFLAMON® FRASCO X 100 ML</t>
  </si>
  <si>
    <t>DONTOFLAMON®</t>
  </si>
  <si>
    <t>IFA-01231</t>
  </si>
  <si>
    <t>1231</t>
  </si>
  <si>
    <t>CAJA DONTOFLAMON 125 MG. X 100 ML.</t>
  </si>
  <si>
    <t>NN-31518/2021</t>
  </si>
  <si>
    <t>IFA-00869</t>
  </si>
  <si>
    <t>0869</t>
  </si>
  <si>
    <t>POSOLOGIA DONTOFLAMON COMP. RECUBIERTO SUSPENSION</t>
  </si>
  <si>
    <t>42667</t>
  </si>
  <si>
    <t>CESTODEN® 400 mg CAJA X 3 FRASCOS</t>
  </si>
  <si>
    <t>CAJA X 3 FRASCOS</t>
  </si>
  <si>
    <t>NN-19173/2025</t>
  </si>
  <si>
    <t>42670</t>
  </si>
  <si>
    <t>TERRACOLIN® 200 mg FRASCO X 60 ML</t>
  </si>
  <si>
    <t>NN-30930/2025</t>
  </si>
  <si>
    <t>42662</t>
  </si>
  <si>
    <t>IFA-01175</t>
  </si>
  <si>
    <t>1175</t>
  </si>
  <si>
    <t>CAJA COMPLEJO B JARABE 100 ML (PG)( 119X53X53)(2COLORE</t>
  </si>
  <si>
    <t>42643</t>
  </si>
  <si>
    <t>KETOCONAZOL  2% TUBO X 15 G</t>
  </si>
  <si>
    <t>KETOCONAZOL  2%</t>
  </si>
  <si>
    <t>IFA-01357</t>
  </si>
  <si>
    <t>1357</t>
  </si>
  <si>
    <t>CAJA KETOCONAZOL 2 % X 15 G CREMA DERMICA (PG)(138X36X26)</t>
  </si>
  <si>
    <t>NN-21642/2021</t>
  </si>
  <si>
    <t>42659</t>
  </si>
  <si>
    <t>PARACETAMOL  120 mg FRASCO X 100 ML</t>
  </si>
  <si>
    <t>IFA-01431</t>
  </si>
  <si>
    <t>1431</t>
  </si>
  <si>
    <t>CAJA PARACETAMOL 120 MG JBE X 100 ML (PG)</t>
  </si>
  <si>
    <t>42623</t>
  </si>
  <si>
    <t>LEVODOPA-CARBIDOPA 250/25 mg CAJA X 30 COMPRIMIDOS</t>
  </si>
  <si>
    <t>LEVODOPA-CARBIDOPA 250/25 mg</t>
  </si>
  <si>
    <t>IFA-01370</t>
  </si>
  <si>
    <t>1370</t>
  </si>
  <si>
    <t>CAJA LEVODOPA CARBIDOPA X 30 COMP. (PG)</t>
  </si>
  <si>
    <t>NN-27097/2023</t>
  </si>
  <si>
    <t>FALTA 5000 EN CONTADO Y ENTREGA</t>
  </si>
  <si>
    <t>IFA-00943</t>
  </si>
  <si>
    <t>0943</t>
  </si>
  <si>
    <t>POSOLOGIA LEVODOPA CARBIDOPA 250/25 COMP. RECUBIERTO (PG)</t>
  </si>
  <si>
    <t>42613</t>
  </si>
  <si>
    <t>IFA-01559</t>
  </si>
  <si>
    <t>1559</t>
  </si>
  <si>
    <t>CAJA TAMIFEN 1 G X 50 SOBRES</t>
  </si>
  <si>
    <t>DOS LOTES 13 Y 14</t>
  </si>
  <si>
    <t>42616</t>
  </si>
  <si>
    <t>FLAMADIN® PLUS FORTE CAJA X 10 COMPRIMIDOS</t>
  </si>
  <si>
    <t>FLAMADIN® PLUS FORTE</t>
  </si>
  <si>
    <t>NN-92312/2024</t>
  </si>
  <si>
    <t>42683</t>
  </si>
  <si>
    <t>CLARIMEX 250 mg FRASCO X 80 ML</t>
  </si>
  <si>
    <t>CLARIMEX 250 mg</t>
  </si>
  <si>
    <t>GRANULOS PARA SUSPENSIÓN</t>
  </si>
  <si>
    <t>FRASCO X 80 ML</t>
  </si>
  <si>
    <t>IFA-00834</t>
  </si>
  <si>
    <t>0834</t>
  </si>
  <si>
    <t>POSOLOGIA CLARIMEX GRANULOS PARA SUSPENSION. COMP. RECUBIERTO</t>
  </si>
  <si>
    <t>NN-39486/2025</t>
  </si>
  <si>
    <t>CUBRE CAJAS AMBOS LOTES 83 Y 85</t>
  </si>
  <si>
    <t>42605</t>
  </si>
  <si>
    <t>42622</t>
  </si>
  <si>
    <t>MEBENDAZOL  500 mg CAJA X 100 COMPRIMIDOS</t>
  </si>
  <si>
    <t>MEBENDAZOL  500 mg</t>
  </si>
  <si>
    <t>IFA-01386</t>
  </si>
  <si>
    <t>1386</t>
  </si>
  <si>
    <t>CAJA MEBENDAZOL 500 MG X 100 COMP. (2 COLORES DE 61X91X76 MM) PG</t>
  </si>
  <si>
    <t>NN-57945/2021</t>
  </si>
  <si>
    <t>42617</t>
  </si>
  <si>
    <t>REZITRO® 20 mg CAJA X 10 COMPRIMIDOS</t>
  </si>
  <si>
    <t>REZITRO® 20 mg</t>
  </si>
  <si>
    <t>IFA-01476</t>
  </si>
  <si>
    <t>1476</t>
  </si>
  <si>
    <t>CAJA REZITRO DE 20 MG X 10 COMP (3 COLORES DE 103 X 45 X 15 MM)</t>
  </si>
  <si>
    <t>NN-46930/2024</t>
  </si>
  <si>
    <t>42608</t>
  </si>
  <si>
    <t>42603</t>
  </si>
  <si>
    <t>IFA-01292</t>
  </si>
  <si>
    <t>1292</t>
  </si>
  <si>
    <t>CAJA FLUOXETINA 20 MG X 100 COMPRIMIDOS (83X53X38) 2</t>
  </si>
  <si>
    <t>42604</t>
  </si>
  <si>
    <t>FLUOXETINA 20 mg CAJA X 20 COMPRIMIDOS</t>
  </si>
  <si>
    <t>CUBRE CAJAS Y ORDEN DE PSL PARA DOS LOTES 03 Y 04</t>
  </si>
  <si>
    <t>42673</t>
  </si>
  <si>
    <t>AMOXICILINA 250 mg FRASCO P/ 100 ML</t>
  </si>
  <si>
    <t>FRASCO P/ 100 ML</t>
  </si>
  <si>
    <t>IFA-01065</t>
  </si>
  <si>
    <t>1065</t>
  </si>
  <si>
    <t>CAJA AMOXICILINA 250MG SUSP.X100 ML (PG)</t>
  </si>
  <si>
    <t>42664</t>
  </si>
  <si>
    <t>TUSSINOL® INFANTIL FRASCO PET X 100 ML</t>
  </si>
  <si>
    <t>TUSSINOL® INFANTIL</t>
  </si>
  <si>
    <t>IFA-06475</t>
  </si>
  <si>
    <t>6475</t>
  </si>
  <si>
    <t>POSOLOGIA TUSSINOL INFANTIL JARABE</t>
  </si>
  <si>
    <t>NN-93593/2025</t>
  </si>
  <si>
    <t>42615</t>
  </si>
  <si>
    <t>FLAMADIN® RELAX CAJA X 10 COMPRIMIDOS</t>
  </si>
  <si>
    <t>IFA-01276</t>
  </si>
  <si>
    <t>1276</t>
  </si>
  <si>
    <t>CAJA FLAMADIN RELAX X 10 COMP</t>
  </si>
  <si>
    <t xml:space="preserve">CAJAS CON RS 2020 </t>
  </si>
  <si>
    <t>IFA-00885</t>
  </si>
  <si>
    <t>0885</t>
  </si>
  <si>
    <t>POSOLOGIA FLAMACOX RELAX CAPS. BLANDAS</t>
  </si>
  <si>
    <t>42688</t>
  </si>
  <si>
    <t>42672</t>
  </si>
  <si>
    <t>IFABENA® 500 mg FRASCO X 30 ML</t>
  </si>
  <si>
    <t>IFABENA® 500 mg</t>
  </si>
  <si>
    <t>NN-18508/2024</t>
  </si>
  <si>
    <t>42633</t>
  </si>
  <si>
    <t>QUINOSIL 750 mg CAJA X 5 COMPRIMIDOS</t>
  </si>
  <si>
    <t>QUINOSIL 750 mg</t>
  </si>
  <si>
    <t>CAJA X 5 COMPRIMIDOS</t>
  </si>
  <si>
    <t>IFA-00986</t>
  </si>
  <si>
    <t>0986</t>
  </si>
  <si>
    <t>PROSPECTO QUINOSIL 500 MG COMP. RECUBIERTO</t>
  </si>
  <si>
    <t>NN-42240/2022</t>
  </si>
  <si>
    <t>42632</t>
  </si>
  <si>
    <t>CIPROFLOXACINA  500 mg  CAJA X 100 COMPRIMIDOS</t>
  </si>
  <si>
    <t xml:space="preserve">CIPROFLOXACINA  500 mg </t>
  </si>
  <si>
    <t>IFA-01148</t>
  </si>
  <si>
    <t>1148</t>
  </si>
  <si>
    <t>CAJA CIPROFLOXACINA 500 MG X 100 COMP. (2 COLORES DE 60 X 78 X 83</t>
  </si>
  <si>
    <t>NN-23382/2021</t>
  </si>
  <si>
    <t>DOS LOTES 31 Y 32</t>
  </si>
  <si>
    <t>IFA-00832</t>
  </si>
  <si>
    <t>0832</t>
  </si>
  <si>
    <t>POSOLOGIA CIPROFLOXACINA 500 MG COMP. RECUBIERTO (PG)</t>
  </si>
  <si>
    <t>42628</t>
  </si>
  <si>
    <t>ERITROMICINA  500 mg  CAJA X 100 COMPRIMIDOS</t>
  </si>
  <si>
    <t xml:space="preserve">ERITROMICINA  500 mg </t>
  </si>
  <si>
    <t>IFA-01250</t>
  </si>
  <si>
    <t>1250</t>
  </si>
  <si>
    <t>CAJA ERITROMICINA 500 MG X 100 COMP. ( 2 COLORES DE 60X78X83 MM)</t>
  </si>
  <si>
    <t>NN-21027/2021</t>
  </si>
  <si>
    <t>IFA-00875</t>
  </si>
  <si>
    <t>0875</t>
  </si>
  <si>
    <t>POSOLOGIA ERITROMICINA COMP. RECUBIERTO POLVO PARA SUSP. (PG)</t>
  </si>
  <si>
    <t>42625</t>
  </si>
  <si>
    <t>AMOXICILINA  1 g CAJA X 100 COMPRIMIDOS</t>
  </si>
  <si>
    <t>AMOXICILINA  1 g</t>
  </si>
  <si>
    <t>IFA-01057</t>
  </si>
  <si>
    <t>1057</t>
  </si>
  <si>
    <t>CAJA AMOXICILINA 1 GR X 100 COMP. ( 2 COLORES DE 63 X 91 X 90 MM)</t>
  </si>
  <si>
    <t>NN-33854/2022</t>
  </si>
  <si>
    <t>IFA-00795</t>
  </si>
  <si>
    <t>0795</t>
  </si>
  <si>
    <t>POSOLOGIA AMOXICILINA COMP. SUSP.INYECT.CAPS. (PG)</t>
  </si>
  <si>
    <t>42661</t>
  </si>
  <si>
    <t>HISTADRYN® NF FRASCO PET X 100 ML</t>
  </si>
  <si>
    <t>IFA-04321</t>
  </si>
  <si>
    <t>4321</t>
  </si>
  <si>
    <t>POSOLOGIA HISTADRYN NF / NF FORTE CAPS. BLANDA JARABE GOTAS</t>
  </si>
  <si>
    <t>NN-84633/2023</t>
  </si>
  <si>
    <t>42618</t>
  </si>
  <si>
    <t>PARACETAMOL  1g CAJA X 500 COMP</t>
  </si>
  <si>
    <t>IFA-01433</t>
  </si>
  <si>
    <t>1433</t>
  </si>
  <si>
    <t>CAJA PARACETAMOL 1 G X 500 COMP. ( 2 COLORES DE 83 X 120 X 69 MM)</t>
  </si>
  <si>
    <t>42621</t>
  </si>
  <si>
    <t>MULTIVITAMINAS CAJA X 100 COMPRIMIDOS</t>
  </si>
  <si>
    <t>IFA-01417</t>
  </si>
  <si>
    <t>1417</t>
  </si>
  <si>
    <t>CAJA MULTIVITAMINAS X 100 COMP. (PG)</t>
  </si>
  <si>
    <t xml:space="preserve">CUBRE PSL </t>
  </si>
  <si>
    <t>42606</t>
  </si>
  <si>
    <t>ATENOLOL  100 mg CAJA X 100 COMPRIMIDOS</t>
  </si>
  <si>
    <t>ATENOLOL  100 mg</t>
  </si>
  <si>
    <t>IFA-00805</t>
  </si>
  <si>
    <t>0805</t>
  </si>
  <si>
    <t>POSOLOGIA ATENOLOL 100 MG COMPRIMIDOS (PG)</t>
  </si>
  <si>
    <t>NN-28191/2024</t>
  </si>
  <si>
    <t>CUBRE CAJAS CON 8 DE MAS</t>
  </si>
  <si>
    <t>13426</t>
  </si>
  <si>
    <t>AMOXICILINA 125 mg FRASCO PARA 60 ML</t>
  </si>
  <si>
    <t>AMOXICILINA 125 mg</t>
  </si>
  <si>
    <t>FRASCO PARA 60 ML</t>
  </si>
  <si>
    <t>IFA-01060</t>
  </si>
  <si>
    <t>1060</t>
  </si>
  <si>
    <t>CAJA AMOXICILINA 125 MG SUSP. POLVO X 60 ML IFAVET (111X62X48) (2</t>
  </si>
  <si>
    <t>Bolivia SENASAG Reg. PUV - N˚ 008545/18</t>
  </si>
  <si>
    <t>IFA-00796</t>
  </si>
  <si>
    <t>0796</t>
  </si>
  <si>
    <t>POSOLOGIA AMOXICILINA SUSP. POLVO ( IFAVET )</t>
  </si>
  <si>
    <t>07426</t>
  </si>
  <si>
    <t>03426</t>
  </si>
  <si>
    <t>FERROCAN COMPUESTO CAJA X 100 COMPRIMIDOS</t>
  </si>
  <si>
    <t>FERROCAN COMPUESTO</t>
  </si>
  <si>
    <t>IFA-01556</t>
  </si>
  <si>
    <t>1556</t>
  </si>
  <si>
    <t>CAJA SULFATO FERROSO COMPUESTO X 100 COMPRIMIDOS (IFAVET) (110X57</t>
  </si>
  <si>
    <t>Bolivia SENASAG Reg PUV - N˚ 008571/18</t>
  </si>
  <si>
    <t>IFA-01000</t>
  </si>
  <si>
    <t>1000</t>
  </si>
  <si>
    <t>POSOLOGIA SULFATO FERROSO COMPUESTO COMPRIMIDOS (IFAVET)</t>
  </si>
  <si>
    <t>04426</t>
  </si>
  <si>
    <t>CIPROFLOXACINA  CAJA X 10 COMPRIMIDOS</t>
  </si>
  <si>
    <t xml:space="preserve">CIPROFLOXACINA </t>
  </si>
  <si>
    <t>IFA-01147</t>
  </si>
  <si>
    <t>1147</t>
  </si>
  <si>
    <t>CAJA CIPROFLOXACINA 500 MG X 10 COMP VET.</t>
  </si>
  <si>
    <t>Bolivia SENASAG Reg. PUV - Nº 005899/14</t>
  </si>
  <si>
    <t>IFA-00833</t>
  </si>
  <si>
    <t>0833</t>
  </si>
  <si>
    <t>POSOLOGIA CIPROFLOXACINA 500 MG COMPRIMIDOS (IFAVET)</t>
  </si>
  <si>
    <t>06426</t>
  </si>
  <si>
    <t>COMPLEJO B POTENCIADO  FRASCO X 100 ML</t>
  </si>
  <si>
    <t xml:space="preserve">COMPLEJO B POTENCIADO </t>
  </si>
  <si>
    <t xml:space="preserve">Jarabe </t>
  </si>
  <si>
    <t>IFA-01176</t>
  </si>
  <si>
    <t>1176</t>
  </si>
  <si>
    <t>CAJA COMPLEJO B POTENCIADO JARABE X 100 ML (IFAVET) (119X70X54) (</t>
  </si>
  <si>
    <t>Bolivia SENASAG Reg. PUV - N˚ 008551/18</t>
  </si>
  <si>
    <t>IFA-00848</t>
  </si>
  <si>
    <t>0848</t>
  </si>
  <si>
    <t>POSOLOGIA COMPLEJO B POTENCIADO JARABE (IFAVET)</t>
  </si>
  <si>
    <t>15426</t>
  </si>
  <si>
    <t>LEVOCAN® GOTERO X 15 ML</t>
  </si>
  <si>
    <t>LEVOCAN®</t>
  </si>
  <si>
    <t>IFA-01369</t>
  </si>
  <si>
    <t>1369</t>
  </si>
  <si>
    <t>CAJA LEVOCAN GOTAS VET. X 15 ML.</t>
  </si>
  <si>
    <t>Bolivia SENASAG Reg. PUV - Nº 011186/23</t>
  </si>
  <si>
    <t>IFA-00942</t>
  </si>
  <si>
    <t>0942</t>
  </si>
  <si>
    <t>POSOLOGIA LEVOCAN GOTAS ( IFAVET )</t>
  </si>
  <si>
    <t>16426</t>
  </si>
  <si>
    <t>METOCLOPRAMIDA GOTAS IFAVET  FRASCO X 20 ML</t>
  </si>
  <si>
    <t xml:space="preserve">METOCLOPRAMIDA GOTAS IFAVET </t>
  </si>
  <si>
    <t>IFA-01399</t>
  </si>
  <si>
    <t>1399</t>
  </si>
  <si>
    <t>CAJA METOCLOPRAMIDA GOTAS IFAVET X 20 ML (86X35X35 MM) (2 COLORES</t>
  </si>
  <si>
    <t>Bolivia SENASAG Reg. PUV - N˚ 008552/18</t>
  </si>
  <si>
    <t>IFA-00959</t>
  </si>
  <si>
    <t>0959</t>
  </si>
  <si>
    <t>POSOLOGIA METOCLOPRAMIDA GOTAS ( IFAVET )</t>
  </si>
  <si>
    <t>42624</t>
  </si>
  <si>
    <t>KETOCONAZOL  200 mg CAJA X 100 COMPRIMIDOS</t>
  </si>
  <si>
    <t>KETOCONAZOL  200 mg</t>
  </si>
  <si>
    <t>IFA-01361</t>
  </si>
  <si>
    <t>1361</t>
  </si>
  <si>
    <t>CAJA KETOCONAZOL 200 MG X 100 COMPRIMIDOS (PG) (66X95X39)</t>
  </si>
  <si>
    <t>NN-21329/2021</t>
  </si>
  <si>
    <t>IFA-00937</t>
  </si>
  <si>
    <t>0937</t>
  </si>
  <si>
    <t>POSOLOGIA KETOCONAZOL COMP.RECUEBIERTO, CREMA DERMICA (PG)</t>
  </si>
  <si>
    <t>42609</t>
  </si>
  <si>
    <t>11426</t>
  </si>
  <si>
    <t>METRONIDAZOL 250 mg  FRASCO X 100 ML</t>
  </si>
  <si>
    <t xml:space="preserve">METRONIDAZOL 250 mg </t>
  </si>
  <si>
    <t>Bolivia SENASAG Reg. PUV - N˚  008566/18</t>
  </si>
  <si>
    <t>14426</t>
  </si>
  <si>
    <t>DERMO-VET  FRASCO X 100 ML</t>
  </si>
  <si>
    <t xml:space="preserve">DERMO-VET </t>
  </si>
  <si>
    <t>IFA-00853</t>
  </si>
  <si>
    <t>0853</t>
  </si>
  <si>
    <t>POSOLOGIA DERMO VET LOCION ( IFAVET )</t>
  </si>
  <si>
    <t>Bolivia SENASAG Reg. PUV - Nº 011187/23</t>
  </si>
  <si>
    <t>42692</t>
  </si>
  <si>
    <t>FLUCONAZOL  150 mg CAJA X 2 CAPSULAS</t>
  </si>
  <si>
    <t>FLUCONAZOL  150 mg</t>
  </si>
  <si>
    <t>IFA-01290</t>
  </si>
  <si>
    <t>1290</t>
  </si>
  <si>
    <t>CAJA FLUCONAZOL 150 MG X 2 CAPS. (2 COLORES DE 90X60X18 MM) PG</t>
  </si>
  <si>
    <t>NN-50824/2023</t>
  </si>
  <si>
    <t>IFA-00896</t>
  </si>
  <si>
    <t>0896</t>
  </si>
  <si>
    <t>POSOLOGIA FLUCONAZOL CAPSULAS (PG)</t>
  </si>
  <si>
    <t>42693</t>
  </si>
  <si>
    <t>CEFABIOTIC® 400 mg SOBRE X 2 CAPSULAS</t>
  </si>
  <si>
    <t>CEFABIOTIC® 400 mg</t>
  </si>
  <si>
    <t>SOBRE X 2 CAPSULAS</t>
  </si>
  <si>
    <t>IFA-01498</t>
  </si>
  <si>
    <t>1498</t>
  </si>
  <si>
    <t>SOBRE MM CEFABIOTIC 400 MG X 2 CAPSULAS (2 COLORES 100X85X10</t>
  </si>
  <si>
    <t>NN-47373/2022</t>
  </si>
  <si>
    <t>42698</t>
  </si>
  <si>
    <t>426106</t>
  </si>
  <si>
    <t>DONTOFLAMON® NF CAJA X 2 COMPRIMIDOS</t>
  </si>
  <si>
    <t>IFA-05913</t>
  </si>
  <si>
    <t>5913</t>
  </si>
  <si>
    <t>CAJA MM DONTOFLAMON NF X 2 COMP.</t>
  </si>
  <si>
    <t>42694</t>
  </si>
  <si>
    <t>42696</t>
  </si>
  <si>
    <t>IFA-01077</t>
  </si>
  <si>
    <t>1077</t>
  </si>
  <si>
    <t>CAJA ANTIGRIPAL X 100 COMP. (2 COLORES DE 60 X 78 X 83 ) PG</t>
  </si>
  <si>
    <t>42699</t>
  </si>
  <si>
    <t>RMA DE 6 LOTES DEL 99 AL 04</t>
  </si>
  <si>
    <t>A26426</t>
  </si>
  <si>
    <t>IFA-01139</t>
  </si>
  <si>
    <t>1139</t>
  </si>
  <si>
    <t>CAJA CEFTRIAXONA 1000 X 25 VIALES ( 2 COLORES DE 112X112X54 MM) P</t>
  </si>
  <si>
    <t>RMA DE LOS LOTES 26 AL 30</t>
  </si>
  <si>
    <t>18426</t>
  </si>
  <si>
    <t>CEFOTAXIMA 1 g CAJA X 1 VIAL + DILUYENTE</t>
  </si>
  <si>
    <t>CEFOTAXIMA 1 g</t>
  </si>
  <si>
    <t>IFA-01134</t>
  </si>
  <si>
    <t>1134</t>
  </si>
  <si>
    <t>CAJA CEFOTAXIMA 1G X 1 VIAL INYECTABLE (IFAVET) (80X45X27) (2 COL</t>
  </si>
  <si>
    <t>Bolivia SENASAG Reg. PUV - N˚ 008541/18</t>
  </si>
  <si>
    <t>IFA-00823</t>
  </si>
  <si>
    <t>0823</t>
  </si>
  <si>
    <t>POSOLOGIA CEFOTAXIMA 1 G SOL. INYECTABLE ( IFAVET )</t>
  </si>
  <si>
    <t>42634</t>
  </si>
  <si>
    <t>QUINOSIL  500 mg CAJA X 10 COMPRIMIDOS</t>
  </si>
  <si>
    <t>QUINOSIL  500 mg</t>
  </si>
  <si>
    <t>NN-30768/2025</t>
  </si>
  <si>
    <t>42612</t>
  </si>
  <si>
    <t>MUCOL® 600 mg DISPENSER X 20 SOBRES</t>
  </si>
  <si>
    <t>MUCOL® 600 mg</t>
  </si>
  <si>
    <t>DISPENSER X 20 SOBRES</t>
  </si>
  <si>
    <t>IFA-05902</t>
  </si>
  <si>
    <t>5902</t>
  </si>
  <si>
    <t>ESTUCHE MUCOL 600 X 20 SOBRES</t>
  </si>
  <si>
    <t>NN-91916/2024</t>
  </si>
  <si>
    <t>42620</t>
  </si>
  <si>
    <t>TRIBENZOL 500 mg CAJA X 2 COMPRIMIDOS</t>
  </si>
  <si>
    <t>IFA-01545</t>
  </si>
  <si>
    <t>1545</t>
  </si>
  <si>
    <t>CAJA MM TRIBENZOL 500 MG X 2 COMP.</t>
  </si>
  <si>
    <t>426107</t>
  </si>
  <si>
    <t>reduccion de cantidad</t>
  </si>
  <si>
    <t>IFA-05907</t>
  </si>
  <si>
    <t>5907</t>
  </si>
  <si>
    <t>POSOLOGIA MUCOL POLVO GRANULADO</t>
  </si>
  <si>
    <t>52601</t>
  </si>
  <si>
    <t>AMOXICILINA 500 mg FRASCO X 60 ML</t>
  </si>
  <si>
    <t>AMOXICILINA 500 mg</t>
  </si>
  <si>
    <t>NN-28386/2024</t>
  </si>
  <si>
    <t>DEL LOTE 01 AL 06</t>
  </si>
  <si>
    <t>IFA-01068</t>
  </si>
  <si>
    <t>1068</t>
  </si>
  <si>
    <t>CAJA AMOXICILINA 500 MG X 60 ML (PG)</t>
  </si>
  <si>
    <t>52602</t>
  </si>
  <si>
    <t>52603</t>
  </si>
  <si>
    <t>52604</t>
  </si>
  <si>
    <t>52605</t>
  </si>
  <si>
    <t>52606</t>
  </si>
  <si>
    <t>52609</t>
  </si>
  <si>
    <t>POLIGYN® PLUS CAJA X 10 OVULOS</t>
  </si>
  <si>
    <t>POLIGYN® PLUS</t>
  </si>
  <si>
    <t>IFA-01443</t>
  </si>
  <si>
    <t>1443</t>
  </si>
  <si>
    <t>CAJA POLY GYN PLUS X 10 OVULOS VAGINALES (4 COLORES 105 X 72 X 30</t>
  </si>
  <si>
    <t>NN-55003/2020</t>
  </si>
  <si>
    <t>IFA-00979</t>
  </si>
  <si>
    <t>0979</t>
  </si>
  <si>
    <t>POSOLOGIA POLIGYN PLUS OVULO VAGINAL</t>
  </si>
  <si>
    <t>52620</t>
  </si>
  <si>
    <t>FLAMACOX® RELAX SOBRE X 2 CAPSULAS BLANDAS</t>
  </si>
  <si>
    <t>IFA-01512</t>
  </si>
  <si>
    <t>1512</t>
  </si>
  <si>
    <t>SOBRE MM FLAMACOX RELAX X 2 CAPSULAS BLANDAS (95X</t>
  </si>
  <si>
    <t>52617</t>
  </si>
  <si>
    <t>DIPROFEN® 400 mg CAJA X 10 CAP BLANDAS</t>
  </si>
  <si>
    <t>DIPROFEN® 400 mg</t>
  </si>
  <si>
    <t>CAJA X 10 CAP BLANDAS</t>
  </si>
  <si>
    <t>IFA-04314</t>
  </si>
  <si>
    <t>4314</t>
  </si>
  <si>
    <t>CAJA DIPROFEN 400 MG X 10 CAPS. BLANDAS (18X67X93) 3 COLORES</t>
  </si>
  <si>
    <t>NN-81991/2022</t>
  </si>
  <si>
    <t>IFA-06822</t>
  </si>
  <si>
    <t>6822</t>
  </si>
  <si>
    <t>PROSPECTO DIPROFEN 400 MG CPB</t>
  </si>
  <si>
    <t>52616</t>
  </si>
  <si>
    <t>DIPROFEN® 600 mg CAJA X 10 CAP BLANDAS</t>
  </si>
  <si>
    <t>DIPROFEN® 600 mg</t>
  </si>
  <si>
    <t>IFA-04298</t>
  </si>
  <si>
    <t>4298</t>
  </si>
  <si>
    <t>CAJA DIPROFEN 600 MG X 10 CAPS. BLANDAS (19X65X110) 4 COLORES</t>
  </si>
  <si>
    <t>NN-82494/2022</t>
  </si>
  <si>
    <t>MANDAR A BOTAR</t>
  </si>
  <si>
    <t>52613</t>
  </si>
  <si>
    <t>GRISEOVINA® 20 mg SOBRE X CAPSULAS</t>
  </si>
  <si>
    <t>GRISEOVINA® 20 mg</t>
  </si>
  <si>
    <t>SOBRE X CAPSULAS</t>
  </si>
  <si>
    <t>IFA-01522</t>
  </si>
  <si>
    <t>1522</t>
  </si>
  <si>
    <t>SOBRE MM GRISEOVINA 20 MG X 2 CAPSULAS BLANDAS ( 95X60X13) 3</t>
  </si>
  <si>
    <t>NN-50197/2024</t>
  </si>
  <si>
    <t>52610</t>
  </si>
  <si>
    <t>ALYSIA ® NF CAJA X 10 OVULOS</t>
  </si>
  <si>
    <t>IFA-01046</t>
  </si>
  <si>
    <t>1046</t>
  </si>
  <si>
    <t>CAJA ALYSIA NF X 10 OVULOS</t>
  </si>
  <si>
    <t>52621</t>
  </si>
  <si>
    <t>FLAMACOX® RELAX CAJA X 10 CAPSULAS BLANDAS</t>
  </si>
  <si>
    <t>CAJA X 10 CAPSULAS BLANDAS</t>
  </si>
  <si>
    <t>52624</t>
  </si>
  <si>
    <t xml:space="preserve">DICLOFENACO 1% TUBO X 30 G </t>
  </si>
  <si>
    <t xml:space="preserve">TUBO X 30 G </t>
  </si>
  <si>
    <t>DE LOS LOTES 24 25 26 27</t>
  </si>
  <si>
    <t>52625</t>
  </si>
  <si>
    <t>52626</t>
  </si>
  <si>
    <t>52627</t>
  </si>
  <si>
    <t>52628</t>
  </si>
  <si>
    <t>LIDOCAÍNA 4% TUBO X 20 G</t>
  </si>
  <si>
    <t>LIDOCAÍNA 4%</t>
  </si>
  <si>
    <t>IFA-01377</t>
  </si>
  <si>
    <t>1377</t>
  </si>
  <si>
    <t>CAJA LIDOCAINA 4% GEL 20 G (PG) (138X36X26)</t>
  </si>
  <si>
    <t>NN-36311/2023</t>
  </si>
  <si>
    <t>IFA-00947</t>
  </si>
  <si>
    <t>0947</t>
  </si>
  <si>
    <t>POSOLOGIA LIDOCAINA 4% GEL (PG)</t>
  </si>
  <si>
    <t>52632</t>
  </si>
  <si>
    <t>SARNOL® 5% TUBO X 30 G</t>
  </si>
  <si>
    <t>SARNOL® 5%</t>
  </si>
  <si>
    <t>IFA-01486</t>
  </si>
  <si>
    <t>1486</t>
  </si>
  <si>
    <t>CAJA SARNOL CREMA X 30 GR.</t>
  </si>
  <si>
    <t>NN-31094/2026</t>
  </si>
  <si>
    <t>52633</t>
  </si>
  <si>
    <t>DOS LOTES 32 Y 33</t>
  </si>
  <si>
    <t>52649</t>
  </si>
  <si>
    <t>ZITROMIN® 500 mg CAJA X 3 COMPRIMIDOS</t>
  </si>
  <si>
    <t>NN-25318/2023</t>
  </si>
  <si>
    <t>CAJAS CUBRE CON RS 2018</t>
  </si>
  <si>
    <t>52648</t>
  </si>
  <si>
    <t>ZITROMIN® 500 mg CAJA X 1 COMPRIMIDO</t>
  </si>
  <si>
    <t>CAJA X 1 COMPRIMIDO</t>
  </si>
  <si>
    <t>IFA-01552</t>
  </si>
  <si>
    <t>1552</t>
  </si>
  <si>
    <t>CAJA MM ZITROMIN 500 G X 1 COMPRIMIDO 100X85X10 MM (2 COLOR</t>
  </si>
  <si>
    <t>52629</t>
  </si>
  <si>
    <t>FLAMADIN® 1% TUBO X 30 G</t>
  </si>
  <si>
    <t>FLAMADIN® 1%</t>
  </si>
  <si>
    <t>IFA-00887</t>
  </si>
  <si>
    <t>0887</t>
  </si>
  <si>
    <t>POSOLOGIA FLAMADIN 1 % GEL</t>
  </si>
  <si>
    <t>NN-34476/2023</t>
  </si>
  <si>
    <t>52618</t>
  </si>
  <si>
    <t>52631</t>
  </si>
  <si>
    <t>CUBRE CAJAS LOTE 30</t>
  </si>
  <si>
    <t>52630</t>
  </si>
  <si>
    <t>AMBOS LOTES 30 Y 31</t>
  </si>
  <si>
    <t>52635</t>
  </si>
  <si>
    <t>CUBRE PRIMER LOTE 34</t>
  </si>
  <si>
    <t>52634</t>
  </si>
  <si>
    <t>AMBOS LOTES 34 Y 35</t>
  </si>
  <si>
    <t>52660</t>
  </si>
  <si>
    <t>52651</t>
  </si>
  <si>
    <t>52656</t>
  </si>
  <si>
    <t>52659</t>
  </si>
  <si>
    <t>ALBENDAZOL 200 mg  CAJA X 10 COMPRIMIDOS</t>
  </si>
  <si>
    <t xml:space="preserve">ALBENDAZOL 200 mg </t>
  </si>
  <si>
    <t>IFA-01035</t>
  </si>
  <si>
    <t>1035</t>
  </si>
  <si>
    <t>CAJA ALBENDAZOL 200 MG X 10 COMP. ( 2 COLORES DE 90X61X25 MM) PG</t>
  </si>
  <si>
    <t>NN-44143/2022</t>
  </si>
  <si>
    <t>0</t>
  </si>
  <si>
    <t>TARJETITAS</t>
  </si>
  <si>
    <t>52680</t>
  </si>
  <si>
    <t>52678</t>
  </si>
  <si>
    <t>52677</t>
  </si>
  <si>
    <t>52676</t>
  </si>
  <si>
    <t>52675</t>
  </si>
  <si>
    <t>METOCLOPRAMIDA 5 mg FRASCO X 20 ML</t>
  </si>
  <si>
    <t>METOCLOPRAMIDA 5 mg</t>
  </si>
  <si>
    <t>IFA-01397</t>
  </si>
  <si>
    <t>1397</t>
  </si>
  <si>
    <t>CAJA METOCLOPRAMIDA 5 MG GOTAS X 20 ML ( 2 COLORES DE 86 X 35 X 3</t>
  </si>
  <si>
    <t>NN-31512/2021</t>
  </si>
  <si>
    <t>52687</t>
  </si>
  <si>
    <t>2 LOTES DE PSL</t>
  </si>
  <si>
    <t>SEP</t>
  </si>
  <si>
    <t>52686</t>
  </si>
  <si>
    <t>52689</t>
  </si>
  <si>
    <t>CUBRE PRIMER LOTE 88</t>
  </si>
  <si>
    <t>DOS LOTES DE PSL</t>
  </si>
  <si>
    <t>52639</t>
  </si>
  <si>
    <t>PIRANTEL  250 mg FRASCO X 15 ML</t>
  </si>
  <si>
    <t>FRASCO X 15 ML</t>
  </si>
  <si>
    <t>NN-28387/2024</t>
  </si>
  <si>
    <t>HOJA MEMBRETADA FORMULARIO</t>
  </si>
  <si>
    <t>HOJA MEMBRETADA</t>
  </si>
  <si>
    <t>52691</t>
  </si>
  <si>
    <t>PREDNISOX® 20 mg FRASCO X 30 ML</t>
  </si>
  <si>
    <t>PREDNISOX® 20 mg</t>
  </si>
  <si>
    <t>IFA-05799</t>
  </si>
  <si>
    <t>5799</t>
  </si>
  <si>
    <t>CAJA MM PREDNISOX 20 MG SUSPENSION MM</t>
  </si>
  <si>
    <t>NN-91371/2024</t>
  </si>
  <si>
    <t>IFA-00982</t>
  </si>
  <si>
    <t>0982</t>
  </si>
  <si>
    <t>POSOLOGIA PREDNISOX 20 MG COMP./SUSP.</t>
  </si>
  <si>
    <t>52698</t>
  </si>
  <si>
    <t>TRIBENZOL 100 mg FRASCO P 60 ML</t>
  </si>
  <si>
    <t>FRASCO P 60 ML</t>
  </si>
  <si>
    <t>526100</t>
  </si>
  <si>
    <t>ZITROMIN® 500 mg FRASCO X 1O ML</t>
  </si>
  <si>
    <t>FRASCO X 1O ML</t>
  </si>
  <si>
    <t>IFA-01597</t>
  </si>
  <si>
    <t>1597</t>
  </si>
  <si>
    <t>CAJA MM ZITROMIN LP 500 MG SUSP. X 10 ML (119X76X50 MM 6 COLORES)</t>
  </si>
  <si>
    <t>52671</t>
  </si>
  <si>
    <t>KALENDA® TUBO X 10 GR + 1 APL</t>
  </si>
  <si>
    <t>TUBO X 10 GR + 1 APL</t>
  </si>
  <si>
    <t>IFA-01355</t>
  </si>
  <si>
    <t>1355</t>
  </si>
  <si>
    <t>CAJA MM KALENDA CREMA X 10 GR</t>
  </si>
  <si>
    <t>52646</t>
  </si>
  <si>
    <t>52679</t>
  </si>
  <si>
    <t>IFA-01409</t>
  </si>
  <si>
    <t>1409</t>
  </si>
  <si>
    <t>CAJA MUCOLITIC 36.5 JBE X 120 ML (6 COLORES DE 119 X 53 X 53 MM)</t>
  </si>
  <si>
    <t>52681</t>
  </si>
  <si>
    <t>TAMIFEN® FRASCO PET X 100 ML</t>
  </si>
  <si>
    <t>52682</t>
  </si>
  <si>
    <t>REDUTEM ®  FRASCO PET X 60 ML</t>
  </si>
  <si>
    <t>FRASCO PET X 60 ML</t>
  </si>
  <si>
    <t>IFA-06825</t>
  </si>
  <si>
    <t>6825</t>
  </si>
  <si>
    <t>PROSPECTO REDUTEM JARABE</t>
  </si>
  <si>
    <t>NN-95495/2025</t>
  </si>
  <si>
    <t>52684</t>
  </si>
  <si>
    <t>52685</t>
  </si>
  <si>
    <t>52669</t>
  </si>
  <si>
    <t>IFA-01444</t>
  </si>
  <si>
    <t>1444</t>
  </si>
  <si>
    <t>CAJA POLY-GYN CREMA VAG. X 50 GR.</t>
  </si>
  <si>
    <t>DOS LOTES</t>
  </si>
  <si>
    <t>52674</t>
  </si>
  <si>
    <t>52672</t>
  </si>
  <si>
    <t>EXAMILL® DERM  TUBO X 10 G</t>
  </si>
  <si>
    <t xml:space="preserve">EXAMILL® DERM </t>
  </si>
  <si>
    <t>IFA-01260</t>
  </si>
  <si>
    <t>1260</t>
  </si>
  <si>
    <t>CAJA MM EXAMILL DERM CREMA DERMICA POMO X 10 G (100X28X19) 3 COLORES</t>
  </si>
  <si>
    <t>NSOC78375-21BO</t>
  </si>
  <si>
    <t>52622</t>
  </si>
  <si>
    <t>KALENDA® CAJA X 10 OVULOS</t>
  </si>
  <si>
    <t>IFA-01356</t>
  </si>
  <si>
    <t>1356</t>
  </si>
  <si>
    <t>CAJA KALENDA X 10 OVULOS.</t>
  </si>
  <si>
    <t>52663</t>
  </si>
  <si>
    <t>DOXICICLINA  100 mg CAJA X 100 COMPRIMIDOS</t>
  </si>
  <si>
    <t>DOXICICLINA  100 mg</t>
  </si>
  <si>
    <t>IFA-01234</t>
  </si>
  <si>
    <t>1234</t>
  </si>
  <si>
    <t>CAJA DOXICICLINA 100 MG X 100 COMP. (2 COLORES DE 83 X 43 X 38 MM</t>
  </si>
  <si>
    <t>NN-28297/2024</t>
  </si>
  <si>
    <t>IFA-00870</t>
  </si>
  <si>
    <t>0870</t>
  </si>
  <si>
    <t>POSOLOGIA DOXICICLINA 100 MG COMP. (PG)</t>
  </si>
  <si>
    <t>04526</t>
  </si>
  <si>
    <t>IFA-01558</t>
  </si>
  <si>
    <t>1558</t>
  </si>
  <si>
    <t>CAJA SULTRIN FORTE X 100 ML (VET )</t>
  </si>
  <si>
    <t>IFA-01002</t>
  </si>
  <si>
    <t>1002</t>
  </si>
  <si>
    <t>POSOLOGIA SULTRIN FORTE SUSPENSION ( IFAVET )</t>
  </si>
  <si>
    <t>52645</t>
  </si>
  <si>
    <t>IFA-01246</t>
  </si>
  <si>
    <t>1246</t>
  </si>
  <si>
    <t>CAJA ENALAPRIL MALEATO 10 MG X 100 COMP. (PG)</t>
  </si>
  <si>
    <t>52644</t>
  </si>
  <si>
    <t>52638</t>
  </si>
  <si>
    <t>52661</t>
  </si>
  <si>
    <t>CAJAS 2020 SE VAN A UTILIZAR</t>
  </si>
  <si>
    <t>11526</t>
  </si>
  <si>
    <t>TETRACICLINA  POTENCIADA  FRASCO  X 1000G</t>
  </si>
  <si>
    <t xml:space="preserve">TETRACICLINA  POTENCIADA </t>
  </si>
  <si>
    <t>FRASCO  X 1000G</t>
  </si>
  <si>
    <t>IFA-01007</t>
  </si>
  <si>
    <t>1007</t>
  </si>
  <si>
    <t>POSOLOGIA TETRACICLINA POLVO SOLUBLE ( IFAVET )</t>
  </si>
  <si>
    <t xml:space="preserve">Bolivia SENASAG Reg. PUV - Nº  006461/15
</t>
  </si>
  <si>
    <t>6 LOTES DE TETRACICLINA Y TETRACICLINA POT</t>
  </si>
  <si>
    <t>B26566</t>
  </si>
  <si>
    <t>DEXAMETASONA 4 mg 25 AMPOLLAS</t>
  </si>
  <si>
    <t>3 LOTES 66-68-69</t>
  </si>
  <si>
    <t>B26570</t>
  </si>
  <si>
    <t>AMIKACINA 500 mg 25 AMPOLLAS</t>
  </si>
  <si>
    <t>B26571</t>
  </si>
  <si>
    <t>AGUA ANESTESICA 1% 25 AMPOLLAS</t>
  </si>
  <si>
    <t>AGUA ANESTESICA 1%</t>
  </si>
  <si>
    <t>IFA-01033</t>
  </si>
  <si>
    <t>1033</t>
  </si>
  <si>
    <t>CAJA AGUA ANESTESICA X 25 AMPOLLAS</t>
  </si>
  <si>
    <t>NN-33744/2022</t>
  </si>
  <si>
    <t>IFA-00782</t>
  </si>
  <si>
    <t>0782</t>
  </si>
  <si>
    <t>POSOLOGIA AGUA ANESTESICA 1 % SOL. INYECTABLE</t>
  </si>
  <si>
    <t>B26565</t>
  </si>
  <si>
    <t>GENTAMICINA 80 mg 25 AMPOLLAS</t>
  </si>
  <si>
    <t>52654</t>
  </si>
  <si>
    <t>05526</t>
  </si>
  <si>
    <t>TENACAR® OMEGA 3,6 &amp; 9 GATO FRASCO X 120 ML</t>
  </si>
  <si>
    <t>TENACAR® OMEGA 3,6 &amp; 9 GATO</t>
  </si>
  <si>
    <t>Solucion Oral</t>
  </si>
  <si>
    <t>IFA-04528</t>
  </si>
  <si>
    <t>4528</t>
  </si>
  <si>
    <t>CAJA TENACAR OMEGA 3, 6 &amp; 9 GATO FRASCO X 120 ML (120X62X62) 4 COLORES (IFAVET)</t>
  </si>
  <si>
    <t>Bolivia SENASAG Reg. PUV - N˚  010985/22</t>
  </si>
  <si>
    <t>IFA-04559</t>
  </si>
  <si>
    <t>4559</t>
  </si>
  <si>
    <t>POSOLOGIA TENACAR OMEGA 3, 6 &amp; 9 GATO (IFAVET)</t>
  </si>
  <si>
    <t>01526</t>
  </si>
  <si>
    <t>VETODOLIC-K® FRASCO X 30 ML</t>
  </si>
  <si>
    <t>VETODOLIC-K®</t>
  </si>
  <si>
    <t>IFA-01019</t>
  </si>
  <si>
    <t>1019</t>
  </si>
  <si>
    <t>POSOLOGIA VETODOLIC-K GOTAS ( IFAVET )</t>
  </si>
  <si>
    <t>Bolivia SENASAG Reg. PUV - Nº  011098/22</t>
  </si>
  <si>
    <t>ETIQUETA IDENTIFICACION DE PRODUCTO EN PROCESO. MATERIA PRIMA ETIQUETA</t>
  </si>
  <si>
    <t>ETIQUETA IDENTIFICACION DE PRODUCTO EN PROCESO. MATERIA PRIMA</t>
  </si>
  <si>
    <t>52637</t>
  </si>
  <si>
    <t>IFA-00944</t>
  </si>
  <si>
    <t>0944</t>
  </si>
  <si>
    <t>POSOLOGIA LEVOFLOXACINA 500 MG COMP. RECUBIERTO (PG)</t>
  </si>
  <si>
    <t>52662</t>
  </si>
  <si>
    <t>INCRETIN®  CAJA X 30 COMPRIMIDOS</t>
  </si>
  <si>
    <t>IFA-00929</t>
  </si>
  <si>
    <t>0929</t>
  </si>
  <si>
    <t>POSOLOGIA INCRETIN COMP. RECUBIERTO</t>
  </si>
  <si>
    <t>52696</t>
  </si>
  <si>
    <t>CEFABIOTIC® 100 mg FRASCO X 100 ML</t>
  </si>
  <si>
    <t>IFA-01121</t>
  </si>
  <si>
    <t>1121</t>
  </si>
  <si>
    <t>CAJA CEFABIOTIC 100 MG X 100 ML SUSP. (6 COLORES DE 119 X 105 X 5</t>
  </si>
  <si>
    <t>52694</t>
  </si>
  <si>
    <t>BROXILIN® DUO  FRASCO X 70 ML</t>
  </si>
  <si>
    <t xml:space="preserve">BROXILIN® DUO </t>
  </si>
  <si>
    <t>IFA-01105</t>
  </si>
  <si>
    <t>1105</t>
  </si>
  <si>
    <t>CAJA BROXILIN DUO SUSP. X 70 ML</t>
  </si>
  <si>
    <t>NN-39260/2026</t>
  </si>
  <si>
    <t>52619</t>
  </si>
  <si>
    <t>HISTADRYN® NF CAJA X 10 CAPSULAS</t>
  </si>
  <si>
    <t>52614</t>
  </si>
  <si>
    <t>ROSUVAST® 20 mg CAJA X 30 CAPSULAS</t>
  </si>
  <si>
    <t>ROSUVAST® 20 mg</t>
  </si>
  <si>
    <t>CAJA X 30 CAPSULAS</t>
  </si>
  <si>
    <t>IFA-01483</t>
  </si>
  <si>
    <t>1483</t>
  </si>
  <si>
    <t>CAJA ROSUVAST 20 MG X 30 CAPSULAS BLANDAS (4 COLORES 83 X 42 X 37</t>
  </si>
  <si>
    <t>NN-55237/2026</t>
  </si>
  <si>
    <t xml:space="preserve">CAJAS RS 2020 </t>
  </si>
  <si>
    <t>52666</t>
  </si>
  <si>
    <t>IBUPROFENO  400 mg  CAJA X 100 COMPRIMIDOS</t>
  </si>
  <si>
    <t xml:space="preserve">IBUPROFENO  400 mg </t>
  </si>
  <si>
    <t>IFA-01326</t>
  </si>
  <si>
    <t>1326</t>
  </si>
  <si>
    <t>CAJA IBUPROFENO 400 MG X 100 COMP. (PG)</t>
  </si>
  <si>
    <t>NN-21328/2021</t>
  </si>
  <si>
    <t>52690</t>
  </si>
  <si>
    <t>COTRIMOXAZOL 200/40 mg FRASCO X 60 ML</t>
  </si>
  <si>
    <t>IFA-01180</t>
  </si>
  <si>
    <t>1180</t>
  </si>
  <si>
    <t>CAJA COTRIMOXAZOL 200/40 MG SUSP. LIQUIDA X 60 ML ( 2 COLORES DE</t>
  </si>
  <si>
    <t>52693</t>
  </si>
  <si>
    <t>52636</t>
  </si>
  <si>
    <t>IFA-01554</t>
  </si>
  <si>
    <t>1554</t>
  </si>
  <si>
    <t>CAJA SULFATO FERROSO 200 MG X 100 COMP ( 2 COLORES DE 110 X 57 X</t>
  </si>
  <si>
    <t>IFA-00098</t>
  </si>
  <si>
    <t>0098</t>
  </si>
  <si>
    <t>DOXICICLINA HCL</t>
  </si>
  <si>
    <t>52667</t>
  </si>
  <si>
    <t>52670</t>
  </si>
  <si>
    <t>52647</t>
  </si>
  <si>
    <t>FINASTERIDA 5 mg CAJA X 100 COMPRIMIDOS</t>
  </si>
  <si>
    <t>FINASTERIDA 5 mg</t>
  </si>
  <si>
    <t>IFA-01268</t>
  </si>
  <si>
    <t>1268</t>
  </si>
  <si>
    <t>CAJA FINASTERIDA 5 MG X 100 COMP. (2 COLORES DE 83 X 43 X 38 MM)</t>
  </si>
  <si>
    <t>NN-57748/2021</t>
  </si>
  <si>
    <t>IFA-00883</t>
  </si>
  <si>
    <t>0883</t>
  </si>
  <si>
    <t>POSOLOGIA FINASTERIDA 5 MG COMP. RECUBIERTO (PG)</t>
  </si>
  <si>
    <t>52650</t>
  </si>
  <si>
    <t>ALOPURINOL  300 mg CAJA X 100 COMPRIMIDOS</t>
  </si>
  <si>
    <t>ALOPURINOL  300 mg</t>
  </si>
  <si>
    <t>IFA-00786</t>
  </si>
  <si>
    <t>0786</t>
  </si>
  <si>
    <t>POSOLOGIA ALOPURINOL 300 MG COMP. (PG)</t>
  </si>
  <si>
    <t>NN-28298/2024</t>
  </si>
  <si>
    <t>52658</t>
  </si>
  <si>
    <t>52665</t>
  </si>
  <si>
    <t>CIPROFLOXACINA  500 mg  CAJA X 500 COMP</t>
  </si>
  <si>
    <t>IFA-01149</t>
  </si>
  <si>
    <t>1149</t>
  </si>
  <si>
    <t>CAJA CIPROFLOXACINA 500 MG X 500 COMP (PG)</t>
  </si>
  <si>
    <t>CUBRE CAJAS PRIMER LOTE 64</t>
  </si>
  <si>
    <t>A26532</t>
  </si>
  <si>
    <t>PROCAINICA 800 CAJA X 25 VIALES</t>
  </si>
  <si>
    <t>PROCAINICA 800</t>
  </si>
  <si>
    <t>IFA-01456</t>
  </si>
  <si>
    <t>1456</t>
  </si>
  <si>
    <t>CAJA PROCAINICA 800000 UI X 25 VIALES (2 COLORES DE 112 X X 112 X</t>
  </si>
  <si>
    <t>NN-41938/2021</t>
  </si>
  <si>
    <t>52657</t>
  </si>
  <si>
    <t>GRISEOFULVINA 500 mg CAJA X 100 COMPRIMIDOS</t>
  </si>
  <si>
    <t>GRISEOFULVINA 500 mg</t>
  </si>
  <si>
    <t>IFA-01308</t>
  </si>
  <si>
    <t>1308</t>
  </si>
  <si>
    <t>CAJA GRISEOFULVINA 500 MG X 100 COMP.( 2 COLORES DE 60X78X83 MM)</t>
  </si>
  <si>
    <t>NN-41415/2021</t>
  </si>
  <si>
    <t>52612</t>
  </si>
  <si>
    <t>GRISEOVINA® 20 mg CAJA X 30 CAPSULAS BLANDAS</t>
  </si>
  <si>
    <t>IFA-00910</t>
  </si>
  <si>
    <t>0910</t>
  </si>
  <si>
    <t>PROSPECTO GRISEOVINA 10 MG + GRIOSEVINA 20 MG</t>
  </si>
  <si>
    <t>DOS LOTES 11 Y 12</t>
  </si>
  <si>
    <t>52611</t>
  </si>
  <si>
    <t>GRISEOVINA® 40 mg CAJA X 30 CAPSULAS BLANDAS</t>
  </si>
  <si>
    <t>GRISEOVINA® 40 mg</t>
  </si>
  <si>
    <t>IFA-01312</t>
  </si>
  <si>
    <t>1312</t>
  </si>
  <si>
    <t>CAJA GRISEOVINA 40 MG X 30 CAP. BLANDAS (4 COLORES DE 83 X 42 X 3</t>
  </si>
  <si>
    <t>NN-52793/2025</t>
  </si>
  <si>
    <t>526105</t>
  </si>
  <si>
    <t>DOS LOTES PSL 04-05</t>
  </si>
  <si>
    <t>526103</t>
  </si>
  <si>
    <t>CAJAS CON RS 2021 SE OCUPARA</t>
  </si>
  <si>
    <t>526102</t>
  </si>
  <si>
    <t>ARTROFLEXIN® CAJA X 30 COMPRIMIDOS</t>
  </si>
  <si>
    <t>ARTROFLEXIN®</t>
  </si>
  <si>
    <t>IFA-01080</t>
  </si>
  <si>
    <t>1080</t>
  </si>
  <si>
    <t>CAJA ARTROFLEXIN 200 MG X 30 COMP. RECUBIERTOS</t>
  </si>
  <si>
    <t>NN-73253/2025</t>
  </si>
  <si>
    <t>IFA-00804</t>
  </si>
  <si>
    <t>0804</t>
  </si>
  <si>
    <t>POSOLOGIA ARTROFLEXIN COMP. RECUBIERTO</t>
  </si>
  <si>
    <t>526104</t>
  </si>
  <si>
    <t>526106</t>
  </si>
  <si>
    <t>526107</t>
  </si>
  <si>
    <t>CLOTRIM®  CAJA X 1 OVULO</t>
  </si>
  <si>
    <t xml:space="preserve">CLOTRIM® </t>
  </si>
  <si>
    <t>OVULO VAGINAL</t>
  </si>
  <si>
    <t>CAJA X 1 OVULO</t>
  </si>
  <si>
    <t>IFA-06535</t>
  </si>
  <si>
    <t>6535</t>
  </si>
  <si>
    <t>CAJA CLOTRIM EXPORT X 1 OVULO VAGINAL</t>
  </si>
  <si>
    <t>9770-MEE-0225</t>
  </si>
  <si>
    <t>IFA-06537</t>
  </si>
  <si>
    <t>6537</t>
  </si>
  <si>
    <t>POSOLOGIA CLOTRIM EXPORT OVULO VAGINAL</t>
  </si>
  <si>
    <t>42674</t>
  </si>
  <si>
    <t>B26567</t>
  </si>
  <si>
    <t>B26572</t>
  </si>
  <si>
    <t>METAMIZOL 1g 10 AMPOLLAS</t>
  </si>
  <si>
    <t>10 AMPOLLAS</t>
  </si>
  <si>
    <t>A26431</t>
  </si>
  <si>
    <t>CEFOTAXIMA 1000 25 VIAL</t>
  </si>
  <si>
    <t>CEFOTAXIMA 1000</t>
  </si>
  <si>
    <t>25 VIAL</t>
  </si>
  <si>
    <t>IFA-00824</t>
  </si>
  <si>
    <t>0824</t>
  </si>
  <si>
    <t>POSOLOGIA CEFOTAXIMA 1000 POLVO PARA INYECTABLE (PG)</t>
  </si>
  <si>
    <t>NN-37516/2024</t>
  </si>
  <si>
    <t>IFA-06821</t>
  </si>
  <si>
    <t>6821</t>
  </si>
  <si>
    <t>PROSPECTO DIPROFEN 600 MG CPB</t>
  </si>
  <si>
    <t>52683</t>
  </si>
  <si>
    <t>526128</t>
  </si>
  <si>
    <t>IFOZILINA® 10 mg CAJA X 30 COMPRIMIDOS</t>
  </si>
  <si>
    <t>IFOZILINA® 10 mg</t>
  </si>
  <si>
    <t>IFA-05188</t>
  </si>
  <si>
    <t>5188</t>
  </si>
  <si>
    <t>CAJA IFOZILINA 10 MG X 30 COMP. RECUBIERTOS ( 105X45X25) 3 COLORES</t>
  </si>
  <si>
    <t>NN-87720/2023</t>
  </si>
  <si>
    <t>IFA-05189</t>
  </si>
  <si>
    <t>5189</t>
  </si>
  <si>
    <t>POSOLOGIA IFOZILINA COMP. RECUBIERTOS</t>
  </si>
  <si>
    <t>526127</t>
  </si>
  <si>
    <t>IFOZILINA® 25 mg CAJA X 30 COMPRIMIDOS</t>
  </si>
  <si>
    <t>IFOZILINA® 25 mg</t>
  </si>
  <si>
    <t>IFA-05186</t>
  </si>
  <si>
    <t>5186</t>
  </si>
  <si>
    <t>CAJA IFOZILINA 25 MG X 30 COMP. RECUBIERTOS ( 105X45X25) 3 COLORES</t>
  </si>
  <si>
    <t>NN-87779/2023</t>
  </si>
  <si>
    <t>526126</t>
  </si>
  <si>
    <t>DOLOGRIP® DÍA DISPENSER X 50 SOBRES</t>
  </si>
  <si>
    <t>DOLOGRIP® DÍA</t>
  </si>
  <si>
    <t>IFA-06660</t>
  </si>
  <si>
    <t>6660</t>
  </si>
  <si>
    <t>CAJA DOLOGRIP DIA X 6 G X 50 SOBRES</t>
  </si>
  <si>
    <t>NN-97197/2026</t>
  </si>
  <si>
    <t>526131</t>
  </si>
  <si>
    <t>52608</t>
  </si>
  <si>
    <t>52615</t>
  </si>
  <si>
    <t>ROSUVAST® 10 mg CAJA X 30 CAPSULAS</t>
  </si>
  <si>
    <t>ROSUVAST® 10 mg</t>
  </si>
  <si>
    <t>IFA-00995</t>
  </si>
  <si>
    <t>0995</t>
  </si>
  <si>
    <t>POSOLOGIA ROSUVAST CAPS. BLANDAS</t>
  </si>
  <si>
    <t>NN-55343/2026</t>
  </si>
  <si>
    <t>CONSOLIDAR EL LOTE  52414 DE ROSUVAST 20 MG</t>
  </si>
  <si>
    <t>IFA-01481</t>
  </si>
  <si>
    <t>1481</t>
  </si>
  <si>
    <t>CAJA ROSUVAST 10 MG X 30 CAPSULAS BLANDAS (4 COLORES 83 X 42 X 37</t>
  </si>
  <si>
    <t>62601</t>
  </si>
  <si>
    <t>62602</t>
  </si>
  <si>
    <t>62664</t>
  </si>
  <si>
    <t>62665</t>
  </si>
  <si>
    <t>62603</t>
  </si>
  <si>
    <t>DOLOGRIP®  GOTERO 15 ML</t>
  </si>
  <si>
    <t>62620</t>
  </si>
  <si>
    <t>62626</t>
  </si>
  <si>
    <t>AMOXICILINA 500 mg FRASCO X 100 ML</t>
  </si>
  <si>
    <t>IFA-01066</t>
  </si>
  <si>
    <t>1066</t>
  </si>
  <si>
    <t>CAJA AMOXICILINA 500 MG X 100 ML SUSP. (PG)</t>
  </si>
  <si>
    <t>62627</t>
  </si>
  <si>
    <t>62628</t>
  </si>
  <si>
    <t>62652</t>
  </si>
  <si>
    <t>62606</t>
  </si>
  <si>
    <t>62607</t>
  </si>
  <si>
    <t>62622</t>
  </si>
  <si>
    <t>62623</t>
  </si>
  <si>
    <t>62624</t>
  </si>
  <si>
    <t>62625</t>
  </si>
  <si>
    <t>62636</t>
  </si>
  <si>
    <t>62637</t>
  </si>
  <si>
    <t>IBUPROFENO  400 mg  CAJA X 500 COMP</t>
  </si>
  <si>
    <t>62638</t>
  </si>
  <si>
    <t>62639</t>
  </si>
  <si>
    <t>62640</t>
  </si>
  <si>
    <t>62641</t>
  </si>
  <si>
    <t>62642</t>
  </si>
  <si>
    <t>62643</t>
  </si>
  <si>
    <t>62644</t>
  </si>
  <si>
    <t>62645</t>
  </si>
  <si>
    <t>62646</t>
  </si>
  <si>
    <t>62647</t>
  </si>
  <si>
    <t>62648</t>
  </si>
  <si>
    <t>IFA-01327</t>
  </si>
  <si>
    <t>1327</t>
  </si>
  <si>
    <t>CAJA IBUPROFENO 400 MG X 500 COMP.( 2 COLORES DE 80 X213X112 MM)</t>
  </si>
  <si>
    <t>B26673</t>
  </si>
  <si>
    <t>B26674</t>
  </si>
  <si>
    <t>B26675</t>
  </si>
  <si>
    <t>B26676</t>
  </si>
  <si>
    <t>B26677</t>
  </si>
  <si>
    <t>B26678</t>
  </si>
  <si>
    <t>FLAMADIN® B12 FORTE CAJA X 1 AMPOLLA</t>
  </si>
  <si>
    <t>FLAMADIN® B12 FORTE</t>
  </si>
  <si>
    <t>IFA-01278</t>
  </si>
  <si>
    <t>1278</t>
  </si>
  <si>
    <t>CAJA FLAMADIN B12 FORTE X 1 AMPOLLA (100X28X19) (3 COLORES)</t>
  </si>
  <si>
    <t>NN-68442/2024</t>
  </si>
  <si>
    <t>B26679</t>
  </si>
  <si>
    <t>IFA-01280</t>
  </si>
  <si>
    <t>1280</t>
  </si>
  <si>
    <t>CAJA FLAMADIN B12 X 3 AMP.</t>
  </si>
  <si>
    <t>62649</t>
  </si>
  <si>
    <t>62650</t>
  </si>
  <si>
    <t>A26634</t>
  </si>
  <si>
    <t>CEFOTAXIMA 1000 CAJA X 25 VIALES</t>
  </si>
  <si>
    <t>62609</t>
  </si>
  <si>
    <t>62610</t>
  </si>
  <si>
    <t>62616</t>
  </si>
  <si>
    <t>IFA-01123</t>
  </si>
  <si>
    <t>1123</t>
  </si>
  <si>
    <t>CAJA CEFABIOTIC 100 MG. X 50 ML. SUSP.</t>
  </si>
  <si>
    <t>62618</t>
  </si>
  <si>
    <t>03626</t>
  </si>
  <si>
    <t>IFAMICIN  1 VIAL</t>
  </si>
  <si>
    <t>IFA-01338</t>
  </si>
  <si>
    <t>1338</t>
  </si>
  <si>
    <t>CAJA IFAMICIN VETERINARIO X 50 ML ( 2 COLORES DE 80 X 43 X 43 MM)</t>
  </si>
  <si>
    <t>05626</t>
  </si>
  <si>
    <t>AMOXICILINA 250 mg  FRASCO X 60 ML</t>
  </si>
  <si>
    <t xml:space="preserve">AMOXICILINA 250 mg </t>
  </si>
  <si>
    <t>IFA-01062</t>
  </si>
  <si>
    <t>1062</t>
  </si>
  <si>
    <t>CAJA AMOXICILINA 250 MG SUSP. POLVO X 60 ML IFAVET (111X62X48) (2</t>
  </si>
  <si>
    <t>Bolivia SENASAG Reg. PUV - N˚ 008546/18</t>
  </si>
  <si>
    <t>62611</t>
  </si>
  <si>
    <t>IFA-06473</t>
  </si>
  <si>
    <t>6473</t>
  </si>
  <si>
    <t>CAJA TUSSINOL INFANTIL JARABE X 100 ML</t>
  </si>
  <si>
    <t>62608</t>
  </si>
  <si>
    <t>1-3</t>
  </si>
  <si>
    <t>62604</t>
  </si>
  <si>
    <t>FERRASOL® FN FRASCO X 30 ML</t>
  </si>
  <si>
    <t>FERRASOL® FN</t>
  </si>
  <si>
    <t>IFA-05872</t>
  </si>
  <si>
    <t>5872</t>
  </si>
  <si>
    <t>CAJA FERRASOL FN GOTAS X 30 ML X 20</t>
  </si>
  <si>
    <t>NN-29053/2024</t>
  </si>
  <si>
    <t>62605</t>
  </si>
  <si>
    <t>IFA-04300</t>
  </si>
  <si>
    <t>4300</t>
  </si>
  <si>
    <t>CAJA FLAMADIN 15 MG GOTAS X 20 ML (86X35X35MM) 6 COLORES</t>
  </si>
  <si>
    <t>62612</t>
  </si>
  <si>
    <t>LOCIÓN</t>
  </si>
  <si>
    <t>NN-24319/2026</t>
  </si>
  <si>
    <t>62613</t>
  </si>
  <si>
    <t>62614</t>
  </si>
  <si>
    <t>IFA-06835</t>
  </si>
  <si>
    <t>6835</t>
  </si>
  <si>
    <t>PROSPECTO COTRIMOXAZOL 200-40 MG SUSPENSION</t>
  </si>
  <si>
    <t>CREAR NUEVA  POSOLOGIA</t>
  </si>
  <si>
    <t>62615</t>
  </si>
  <si>
    <t>AMOXICILINA 250 mg + ÁCIDO CLAVULÁNICO 62,5 mg FRASCO X 60 ML</t>
  </si>
  <si>
    <t>62629</t>
  </si>
  <si>
    <t>IFA-01269</t>
  </si>
  <si>
    <t>1269</t>
  </si>
  <si>
    <t>CAJA FLAMACOX 15 MG. X 30 CAPS.</t>
  </si>
  <si>
    <t>62631</t>
  </si>
  <si>
    <t>PREDNISONA 5 mg CAJA X 100 COMPRIMIDOS</t>
  </si>
  <si>
    <t>PREDNISONA 5 mg</t>
  </si>
  <si>
    <t>IFA-01451</t>
  </si>
  <si>
    <t>1451</t>
  </si>
  <si>
    <t>CAJA PREDNISONA 5 GR X 100 COMP. ( 2 COLORES 83 X 43 X 38 MM) PG</t>
  </si>
  <si>
    <t>NN-41116/2021</t>
  </si>
  <si>
    <t>62632</t>
  </si>
  <si>
    <t>62633</t>
  </si>
  <si>
    <t>62634</t>
  </si>
  <si>
    <t>62653</t>
  </si>
  <si>
    <t>62654</t>
  </si>
  <si>
    <t>POSOLOGIA INSTRUCTIVOS PARA ADAPTAR JERINGAS INSTRUCTIVOS</t>
  </si>
  <si>
    <t>POSOLOGIA INSTRUCTIVO PARA PREPARAR LA SUSPENSION INSTRUCTIVOS</t>
  </si>
  <si>
    <t>POSOLOGIA INSTRUCTIVO PARA PREPARAR LA SUSPENSION</t>
  </si>
  <si>
    <t>IFA-00933</t>
  </si>
  <si>
    <t>0933</t>
  </si>
  <si>
    <t>62661</t>
  </si>
  <si>
    <t>62662</t>
  </si>
  <si>
    <t>62663</t>
  </si>
  <si>
    <t>B26680</t>
  </si>
  <si>
    <t>DEXAMETASONA 8 mg 25 AMPOLLAS</t>
  </si>
  <si>
    <t>IFA-01192</t>
  </si>
  <si>
    <t>1192</t>
  </si>
  <si>
    <t>CAJA DEXAMETASONA 8 MG X 25 AMP. ( 2 COLORES DE 98X81X</t>
  </si>
  <si>
    <t>62660</t>
  </si>
  <si>
    <t>CETIRIZINA 10 mg CAJA X 100 COMPRIMIDOS</t>
  </si>
  <si>
    <t>CETIRIZINA 10 mg</t>
  </si>
  <si>
    <t>NN-86343/2023</t>
  </si>
  <si>
    <t>TOMAR EN CUENTA COMPRIMIDOS</t>
  </si>
  <si>
    <t>62659</t>
  </si>
  <si>
    <t>62658</t>
  </si>
  <si>
    <t>62657</t>
  </si>
  <si>
    <t>62656</t>
  </si>
  <si>
    <t>ETIQUETA PRECAUCION ETIQUETA</t>
  </si>
  <si>
    <t>ETIQUETA PRECAUCION</t>
  </si>
  <si>
    <t>ETIQUETA DE IDENTIFICACION DE PRODUCTO INTERMEDIO ZONA ESTERIL ETIQUETA</t>
  </si>
  <si>
    <t>ETIQUETA DE IDENTIFICACION DE PRODUCTO INTERMEDIO ZONA ESTERIL</t>
  </si>
  <si>
    <t>17426</t>
  </si>
  <si>
    <t>VITAVE  AVIAR FRASCO X 1000 G</t>
  </si>
  <si>
    <t>FRASCO X 1000 G</t>
  </si>
  <si>
    <t>IFA-06134</t>
  </si>
  <si>
    <t>6134</t>
  </si>
  <si>
    <t>ETIQUETA VITAVE AVIAR X 1000 G POLVO VETERINARIO (IFAVET)</t>
  </si>
  <si>
    <t>TETRACICLINA  POTENCIADA  FRASCO X 1000 G</t>
  </si>
  <si>
    <t>IFA-06365</t>
  </si>
  <si>
    <t>6365</t>
  </si>
  <si>
    <t>ETIQUETA TETRACICLINA POTENCIADA 1000 G IFAVET</t>
  </si>
  <si>
    <t>10526</t>
  </si>
  <si>
    <t>09526</t>
  </si>
  <si>
    <t>TETRACICLINA FRASCO X 1 KG</t>
  </si>
  <si>
    <t>TETRACICLINA</t>
  </si>
  <si>
    <t>FRASCO X 1 KG</t>
  </si>
  <si>
    <t>IFA-06397</t>
  </si>
  <si>
    <t>6397</t>
  </si>
  <si>
    <t>ETIQUETA TETRACICLINA 1000 G (IFAVET)</t>
  </si>
  <si>
    <t xml:space="preserve">Bolivia SENASAG Reg. PUV - Nº  002910/08
</t>
  </si>
  <si>
    <t>08526</t>
  </si>
  <si>
    <t>GRISEOVINA® 40 mg CAJA X 30 CAP. BLANDAS</t>
  </si>
  <si>
    <t>CAJA X 30 CAP. BLANDAS</t>
  </si>
  <si>
    <t>IFA-06829</t>
  </si>
  <si>
    <t>6829</t>
  </si>
  <si>
    <t>PROSPECTO GRISEOVINA 40 MG</t>
  </si>
  <si>
    <t>MARCA IFA</t>
  </si>
  <si>
    <t>MARCA GENERICO</t>
  </si>
  <si>
    <t>62669</t>
  </si>
  <si>
    <t>N-A</t>
  </si>
  <si>
    <t xml:space="preserve">URGENTE TARJETAS PARA CESTODEN </t>
  </si>
  <si>
    <t>04626</t>
  </si>
  <si>
    <t>IFA-06630</t>
  </si>
  <si>
    <t>6630</t>
  </si>
  <si>
    <t>CAJA AMOXICILINA 250 MG + AC. CLAVUL. 62,5 MG POLVO P/ SUSP. X 60 ML IFAVET</t>
  </si>
  <si>
    <t>01626</t>
  </si>
  <si>
    <t>AMBROXOL 30 mg FRASCO X 100 ML</t>
  </si>
  <si>
    <t>AMBROXOL 30 mg</t>
  </si>
  <si>
    <t>IFA-00790</t>
  </si>
  <si>
    <t>0790</t>
  </si>
  <si>
    <t>POSOLOGIA AMBROXOL JARABE ( IFAVET )</t>
  </si>
  <si>
    <t>Bolivia SENASAG Reg. PUV - N˚ 008539/18</t>
  </si>
  <si>
    <t>REGISTRO DIARIO DE PREPARACION DE SANITIZANTES Y DETERGENTES FORMULARIO</t>
  </si>
  <si>
    <t>REGISTRO DIARIO DE PREPARACION DE SANITIZANTES Y DETERGENTES</t>
  </si>
  <si>
    <t>FECHA</t>
  </si>
  <si>
    <t>MÁQUINA</t>
  </si>
  <si>
    <t>OPERARIO</t>
  </si>
  <si>
    <t>CODIGO IFA</t>
  </si>
  <si>
    <t>PR</t>
  </si>
  <si>
    <t>PRESENTACION COMERCIAL</t>
  </si>
  <si>
    <t>MATERIAL</t>
  </si>
  <si>
    <t>MATERIAL CORTADO</t>
  </si>
  <si>
    <t>CANTIDAD OBTENIDA</t>
  </si>
  <si>
    <t>MATERIAL OBTENIDO</t>
  </si>
  <si>
    <t>CAJAS POR TIRAJE (DATO REAL)</t>
  </si>
  <si>
    <t>CAJAS POR TIRAJE (DATO DE TABLA)</t>
  </si>
  <si>
    <t>TIRAJES POR PLIEGO</t>
  </si>
  <si>
    <t>CAJAS OBTENIDAS</t>
  </si>
  <si>
    <t>N° CORTES DEL GUILLOTINISTA</t>
  </si>
  <si>
    <t>RELACIÓN</t>
  </si>
  <si>
    <t>CRITERIO</t>
  </si>
  <si>
    <t>REVISIÓN</t>
  </si>
  <si>
    <t>OBSERVACIÓN</t>
  </si>
  <si>
    <t>COSTO POR CORTE</t>
  </si>
  <si>
    <t>COSTO POR CORTE + DESPERDICIOS</t>
  </si>
  <si>
    <t>QZYK</t>
  </si>
  <si>
    <t>OLIVA ANTELO JONNY</t>
  </si>
  <si>
    <t>PLIEGO</t>
  </si>
  <si>
    <t>TIRAJE</t>
  </si>
  <si>
    <t>CAJA</t>
  </si>
  <si>
    <t>Son iguales</t>
  </si>
  <si>
    <t>POSOLOGIA</t>
  </si>
  <si>
    <t>CORTE DE POSOLOGIA</t>
  </si>
  <si>
    <t>SOBRE</t>
  </si>
  <si>
    <t>INSTRUCTIVO</t>
  </si>
  <si>
    <t>CORTE DE INSTRUCTIVO</t>
  </si>
  <si>
    <t>Son diferentes</t>
  </si>
  <si>
    <t>OTRO</t>
  </si>
  <si>
    <t>CUNA</t>
  </si>
  <si>
    <t>GLUCONATO DE CALCIO</t>
  </si>
  <si>
    <t>CUNAS 25X15</t>
  </si>
  <si>
    <t>CUNAS 18X27</t>
  </si>
  <si>
    <t>TIRAJE PAPEL BOND</t>
  </si>
  <si>
    <t>P/IMPRESIÓN</t>
  </si>
  <si>
    <t>RETAZOS</t>
  </si>
  <si>
    <t>PORTA AMPOLLA</t>
  </si>
  <si>
    <t>P/TROQUELAR</t>
  </si>
  <si>
    <t>PROTOTIPO</t>
  </si>
  <si>
    <t xml:space="preserve">1RA PRUEBA MUCOL 200 MG, PARA PRESENTAR DIVERSOS TIPOS DE BARNIZADOS </t>
  </si>
  <si>
    <t>ETIQUETA PAPEL BOND</t>
  </si>
  <si>
    <t>CAMBIO DE CUCHILLA</t>
  </si>
  <si>
    <t>PAPEL ADHESIVO</t>
  </si>
  <si>
    <t>ETIQUETA ADHESIVA</t>
  </si>
  <si>
    <t>SEPARADORES</t>
  </si>
  <si>
    <t>RETAZO</t>
  </si>
  <si>
    <t>SON SOBRAS DEL ANTRIOR PRODUCTO</t>
  </si>
  <si>
    <t>TIRAJE PAPEL ADHESIVO</t>
  </si>
  <si>
    <t>CORTE DE FORMULARIO</t>
  </si>
  <si>
    <t>CARTONCITO</t>
  </si>
  <si>
    <t>CORTE DE CARTONCITO</t>
  </si>
  <si>
    <t>ADHESIVO</t>
  </si>
  <si>
    <t>CORTE DE ETIQUETA</t>
  </si>
  <si>
    <t>ETAPA</t>
  </si>
  <si>
    <t>INICIO</t>
  </si>
  <si>
    <t>FIN</t>
  </si>
  <si>
    <t>CONSUMO DE HORA</t>
  </si>
  <si>
    <t>Columna3</t>
  </si>
  <si>
    <t>Columna1</t>
  </si>
  <si>
    <t>Columna2</t>
  </si>
  <si>
    <t>TURNO</t>
  </si>
  <si>
    <t>CANTIDAD PRODUCIDA</t>
  </si>
  <si>
    <t>CANTIDAD RECHAZADA</t>
  </si>
  <si>
    <t>COLORES</t>
  </si>
  <si>
    <t>CICLOS</t>
  </si>
  <si>
    <t>UNIDADES X TIRAJE</t>
  </si>
  <si>
    <t>UNIDADES X TIRAJE (CORREGIDO)</t>
  </si>
  <si>
    <t>PRODUCCIÓN BRUTA (UNIDADES POR CICLO)</t>
  </si>
  <si>
    <t>PRODUCCIÓN NETA (UNIDADES FÍSICAS)</t>
  </si>
  <si>
    <t>OBSERVACIONES</t>
  </si>
  <si>
    <t>MES</t>
  </si>
  <si>
    <t>AÑO</t>
  </si>
  <si>
    <t>PLIEGOS INGRESADOS REAL</t>
  </si>
  <si>
    <t xml:space="preserve">PLIEGOS UTILIZADOS </t>
  </si>
  <si>
    <t>PLIEGOS DESCARTADOS REAL</t>
  </si>
  <si>
    <t>PLIEGOS INGRESADOS (CORREGIDO)</t>
  </si>
  <si>
    <t>PLIEGOS UTILIZADOSCOPI (CORREGIDO)</t>
  </si>
  <si>
    <t>PLIEGOS DESCARTADOS (CORREGIDO)</t>
  </si>
  <si>
    <t>COMPLEJIDAD DEL TROQUELADO</t>
  </si>
  <si>
    <t>REVISION</t>
  </si>
  <si>
    <t>KORD 1</t>
  </si>
  <si>
    <t>ESTEVEZ MONTAÑO JUAN JESUS</t>
  </si>
  <si>
    <t>DIURNO</t>
  </si>
  <si>
    <t>PRODUCCIÓN</t>
  </si>
  <si>
    <t>ARMADO DE TINTEROS, KOMPAC, COLOCADO DE PLACAS Y CARGA DE MATERIAL</t>
  </si>
  <si>
    <t>SI</t>
  </si>
  <si>
    <t>x2</t>
  </si>
  <si>
    <t>X2</t>
  </si>
  <si>
    <t>MOZP</t>
  </si>
  <si>
    <t>VILLEGAS ANDRADE WILLIAN</t>
  </si>
  <si>
    <t>GTO 52</t>
  </si>
  <si>
    <t>LANZA TOLEDO FABIAN EDGAR</t>
  </si>
  <si>
    <t>ARAY CARTAGENA FRANKLIN</t>
  </si>
  <si>
    <t>NOCTURNO</t>
  </si>
  <si>
    <t>RETIRA. SE CALZO PLACAS</t>
  </si>
  <si>
    <t>TROQ 57</t>
  </si>
  <si>
    <t>SUAREZ CHUVE JHONNY PERCY</t>
  </si>
  <si>
    <t>NO</t>
  </si>
  <si>
    <t>X2 ALMACEN NO PUSO EL DATO DE CANTIDAD REQUERIDA PARA CUBRIR, POR ESO SALE GUION</t>
  </si>
  <si>
    <t>KORD 3</t>
  </si>
  <si>
    <t>SEGALES SILVA MARCELO</t>
  </si>
  <si>
    <t>3 DE 3</t>
  </si>
  <si>
    <t>3 DE 3. SE CAMBIO PLACA 186 C POR OTRA. SE CAMBIO CAMA Y MANTILLA AL CUERPO #4.</t>
  </si>
  <si>
    <t>3 DE 3. SE CAMBIO TODOS LOS CHUPADORES DE ENTRDAS DE MATERIAL</t>
  </si>
  <si>
    <t>SIN LOTE Y VENCE</t>
  </si>
  <si>
    <t>TROQ 77</t>
  </si>
  <si>
    <t>ARANCIBIA MELGAR  WALDO</t>
  </si>
  <si>
    <t>4 DE 4</t>
  </si>
  <si>
    <t>MANTENIMIENTO</t>
  </si>
  <si>
    <t>CAMBIO DE PAÑO ESTATICO</t>
  </si>
  <si>
    <t>NO SE TERMINO EL LOTE</t>
  </si>
  <si>
    <t>SPEEDMASTER</t>
  </si>
  <si>
    <t>VELASCO VILLARROEL HUGO DARLING</t>
  </si>
  <si>
    <t>2 DE 2 355-280</t>
  </si>
  <si>
    <t>KORD 2</t>
  </si>
  <si>
    <t>CHAPPI HURTADO  JESUS</t>
  </si>
  <si>
    <t>CON LOTE Y VENCE</t>
  </si>
  <si>
    <t>SIN LOTE Y VENCE- FALTA COMPLETAR</t>
  </si>
  <si>
    <t>CON LOTE Y VENCE- FALTA COMPLETAR</t>
  </si>
  <si>
    <t>TROQ 72</t>
  </si>
  <si>
    <t>ROJAS GUTIERREZ EVERT</t>
  </si>
  <si>
    <t>6 DE 6</t>
  </si>
  <si>
    <t>COMPLETADO</t>
  </si>
  <si>
    <t>CON LOTE Y VENCE FALTA</t>
  </si>
  <si>
    <t>CON LOTE Y VENCE COMPLETO</t>
  </si>
  <si>
    <t>FALTA</t>
  </si>
  <si>
    <t>COMPLETO</t>
  </si>
  <si>
    <t>X1</t>
  </si>
  <si>
    <t>2 DE 4 M - Y</t>
  </si>
  <si>
    <t>4 DE 4 K - C</t>
  </si>
  <si>
    <t>LIMPIEZA</t>
  </si>
  <si>
    <t>AVADO DE MAQUINA, COMPAC, TINTEROS Y LAVADORES</t>
  </si>
  <si>
    <t xml:space="preserve">RETIRA  </t>
  </si>
  <si>
    <t>LAVADO DE MAQUINA, TINTEROS Y LAVADORES</t>
  </si>
  <si>
    <t>TIRA</t>
  </si>
  <si>
    <t>SE CORTO MATERIAL PARA FLAMADIN</t>
  </si>
  <si>
    <t xml:space="preserve">SIN LOTE Y VENCE </t>
  </si>
  <si>
    <t>REGULADO</t>
  </si>
  <si>
    <t>CAMBIO DE MANTILLA, MOTIVO DE LINEA EN LA IMPRESIÓN DE COLOR VERDE</t>
  </si>
  <si>
    <t>LAVADO DE MAQUINA, TINTEROS, CILINDROS, DEPOSITO DE TINTA</t>
  </si>
  <si>
    <t>LAVADO DE MAQUINA PARA EL COLOR ROJO</t>
  </si>
  <si>
    <t>PREPARADO DE FOSA DE AIRE EN EL MARCADOR</t>
  </si>
  <si>
    <t>ESPERA</t>
  </si>
  <si>
    <t>ESPERA DE MATERIAL</t>
  </si>
  <si>
    <t>2 DE 6 K - 186</t>
  </si>
  <si>
    <t>ASISTENCIA A GTO, REPARO DE CLAVISA DE ENCENDIDO</t>
  </si>
  <si>
    <t>LAVADO DE RODILLOS, MAQUINA, RELAVADO DE RODILLOS</t>
  </si>
  <si>
    <t>TROQ MERCEDES</t>
  </si>
  <si>
    <t>PORTA AMPOLLA 10 ML X 10 AMP</t>
  </si>
  <si>
    <t>2 DE 2 LA MAQUINA PRESENTO PROBLEMAS DE AIRE Y SE DETUVO LA IMPRESIÓN</t>
  </si>
  <si>
    <t>MANGUERA ROTA QUE ORIGINO EL PROBLEMA DE AIRE EN LA MAQUINA</t>
  </si>
  <si>
    <t>2 DE 2</t>
  </si>
  <si>
    <t xml:space="preserve">3 DE 3 </t>
  </si>
  <si>
    <t>LIMPIEZA DE LOS TAMBORES DE IMPRESIÓN</t>
  </si>
  <si>
    <t xml:space="preserve">2 DE 2  </t>
  </si>
  <si>
    <t>FALTA COMPLETAR</t>
  </si>
  <si>
    <t>4 DE 6 C - 3005</t>
  </si>
  <si>
    <t>4 DE 6 C - 3005 ESPERANDO ALCOHOL</t>
  </si>
  <si>
    <t>LIMPIEZA DE MAQUINA Y REGULADO DE RODILLOS</t>
  </si>
  <si>
    <t>6 DE 6 M - Y</t>
  </si>
  <si>
    <t>CAMBIADO DE MANTILLA. SE LAVOLA MAQUINA POR EL COLOR VERDE SUCIO</t>
  </si>
  <si>
    <t>SE PREPARO TINTA VERDE GENERICO 3 KILOS</t>
  </si>
  <si>
    <t>PORTA AMPOLLA 5 ML X 5 AMP</t>
  </si>
  <si>
    <t>REMPLAZANDO LA PLATINA (LA LONA SE ROMPIO)</t>
  </si>
  <si>
    <t>2 ETIQUETAS EN UN TIRAJE</t>
  </si>
  <si>
    <t xml:space="preserve">LAVADO DE RODILLOS Y COMPAC </t>
  </si>
  <si>
    <t>REGULADO DEENTRADA Y COLOCADO DE PLACA Y REGISTRO</t>
  </si>
  <si>
    <t xml:space="preserve">SE AYUDO A COLOCAR PLATINA A JUAN EN LA KORD 1 </t>
  </si>
  <si>
    <t>LAVADO DE MAQUINA, TINTEROS. LIMPIEZA TOTAL</t>
  </si>
  <si>
    <t>ESPERA DE MATERIAL Y LAVADO DE MAQUINA</t>
  </si>
  <si>
    <t>ARMADO DE TROQUEL Y REGULADO DE MAQUINA</t>
  </si>
  <si>
    <t>CON LOTE Y VENCE. FALTA COMPLETAR</t>
  </si>
  <si>
    <t>POR EL REGISTRO DE IMPRESIÓN, SE DESCARTO LOS 20 IMPRESOS</t>
  </si>
  <si>
    <t>COMPLETANDO EL PEDIDO</t>
  </si>
  <si>
    <t>LAVADO DE MAQUINA  Y COMPAC</t>
  </si>
  <si>
    <t>PREPARADO DE TINTA AZUL PANTONE 3005</t>
  </si>
  <si>
    <t xml:space="preserve">LIMPIEZA DEL TALCO </t>
  </si>
  <si>
    <t>PLACA DEL CIAN DEBIL, SE LO RETIRO</t>
  </si>
  <si>
    <t>ENGRASE DE LA MAQUINA DE LA ARTE DE ENTRADA, TODOS LOS PUNTOS DE LA MAQUINA</t>
  </si>
  <si>
    <t>ESPERA DEL MATERIAL, POR CAMBIO DE CUCHILLA</t>
  </si>
  <si>
    <t>SE LAVO LA MAQUINA PARA CAMBIAR DE COLOR</t>
  </si>
  <si>
    <t>2 DE 2 280-355</t>
  </si>
  <si>
    <t>LAVADO DE MAQUINA Y COMPAC, TINTA SUCIA</t>
  </si>
  <si>
    <t>LAVADO DE MAQUINA, COMPAC Y TINTEROS</t>
  </si>
  <si>
    <t>PREPARADO DE TINTA ROJO 178-186</t>
  </si>
  <si>
    <t>CON LOTE Y VENCE (FALTA)</t>
  </si>
  <si>
    <t>CON LOTE Y VENCE (COMPLETADO)</t>
  </si>
  <si>
    <t xml:space="preserve">CON LOTE Y VENCE </t>
  </si>
  <si>
    <t>LAVADO DE MAQUINA</t>
  </si>
  <si>
    <t>MENDOZA LEÓN CARLOS</t>
  </si>
  <si>
    <t xml:space="preserve">LADO A </t>
  </si>
  <si>
    <t>LADO B</t>
  </si>
  <si>
    <t>COSIO VIANA CARLOS DANIEL</t>
  </si>
  <si>
    <t>LAVADO MAQUINA-COMPAC Y TINTERO CUERPO 3</t>
  </si>
  <si>
    <t xml:space="preserve">LAVADO DE MAQUINA PARA EL TAMIFEN </t>
  </si>
  <si>
    <t>PRUEBA DE COLOR: PRODUCTO DISPENSER DE TAMIFEN</t>
  </si>
  <si>
    <t xml:space="preserve">NO SIRVE LA PLACA DE COLOR NEGRO, LETRAS DEBILES </t>
  </si>
  <si>
    <t>LAVADO DE MAQUINA-COMPAC-TINTEROS Y LAVADORES DE TINTA</t>
  </si>
  <si>
    <t>CON LOTE Y VENCE.VARIOS LOTES</t>
  </si>
  <si>
    <t>3 DE 7</t>
  </si>
  <si>
    <t>LIMPIEZA DE PLACAS, MANTILLAS Y CILINDROS</t>
  </si>
  <si>
    <t>4 DE 7</t>
  </si>
  <si>
    <t>ESPERA POR MATERIAL, HASTA ESO SE LAVO TABLERO DE CONTROL DE ENTRADA Y SALIDA DE LA MO</t>
  </si>
  <si>
    <t>2 DE 6  C-3005</t>
  </si>
  <si>
    <t>LAVADO DE MAQUINA, COMPAC, TINTEROS Y LAVADORES DE TINTA, 2 VECES</t>
  </si>
  <si>
    <t>LAVADO DE MAQUINA Y COMPAC DEL CUERPO #3, POR TERCERA VEZ</t>
  </si>
  <si>
    <t>PRUEBA DE REGISTRO Y COLOR</t>
  </si>
  <si>
    <t>TAPA GLUCONATO</t>
  </si>
  <si>
    <t>2 DE 6 3005-C</t>
  </si>
  <si>
    <t>4 DE 6 M-Y</t>
  </si>
  <si>
    <t>6 DE 6 K-186</t>
  </si>
  <si>
    <t>SOLO DE UN LADO</t>
  </si>
  <si>
    <t>PLACA DEBIL</t>
  </si>
  <si>
    <t>DEMORA POR ESPERA DEL MATERIAL</t>
  </si>
  <si>
    <t>PORTA AMPOLLA 2 ML X 5 AMP</t>
  </si>
  <si>
    <t>4 DE 6 K-186</t>
  </si>
  <si>
    <t>2 DE 6 M-Y</t>
  </si>
  <si>
    <t>IFA-05318</t>
  </si>
  <si>
    <t>2 DE 4 M-Y</t>
  </si>
  <si>
    <t>4 DE 6 3005-CYAN</t>
  </si>
  <si>
    <t>4 DE 6  3005-CYAN</t>
  </si>
  <si>
    <t>4 DE 4  3005-CYAN</t>
  </si>
  <si>
    <t>6 DE 6 NEGRO-186</t>
  </si>
  <si>
    <t xml:space="preserve">2 DE 2 </t>
  </si>
  <si>
    <t xml:space="preserve">4 DE 4 </t>
  </si>
  <si>
    <t>LADO A, COLOR NEGRO</t>
  </si>
  <si>
    <t>ARMANDO COMPAC Y REGULANDO EN MAQ. 2 DE 2 355-280</t>
  </si>
  <si>
    <t>2 DE 6 C-3005</t>
  </si>
  <si>
    <t>LIMPIEZA, DESEMPOLVADO, CUERPO N4. COLOR NEGRO DEL C1 IMPRIME CON DEMASIADA AGUA, POR ENDE SE DESCARTO 40 TIRAJES. SE LAVO COMPAC N1</t>
  </si>
  <si>
    <t>2 de 6 c-3005</t>
  </si>
  <si>
    <t>LAVADO DE RODILLOS, LIMPIEZA DE MAQUINA Y RELAVADO</t>
  </si>
  <si>
    <t>4 DE 6 NEGRO-186</t>
  </si>
  <si>
    <t xml:space="preserve">LAVADO, LIMPIEZA DE MAQUINA Y RELAVADO DE RODILLOS </t>
  </si>
  <si>
    <t>6 DE 6 MAGENTA-AMARILLO</t>
  </si>
  <si>
    <t xml:space="preserve">SE ARMO Y SE HIZO PRUEBAS </t>
  </si>
  <si>
    <t>2 DE 2 SOBRE LADO B</t>
  </si>
  <si>
    <t xml:space="preserve">4 DE 4 LADO A </t>
  </si>
  <si>
    <t xml:space="preserve">SALIO RAYA SE LIMPIO TODOS LOS TAMBORES DEL LIDERMAN </t>
  </si>
  <si>
    <t>NO SIRVIO LA PLACA DE COLOR DE NEGRO DE FRIXADOL</t>
  </si>
  <si>
    <t>4 DE 4 SE BUSCO EL TONO DE COLOR DE NEGRO Y SE CAMBIO MANTILLA DEL FRIXADOL</t>
  </si>
  <si>
    <t>CIAN MAGENTA AMARILLO</t>
  </si>
  <si>
    <t>LAVADO DE MAQUINA, ARMADO, REGISTRO Y REGULADO DE TINTAS</t>
  </si>
  <si>
    <t>SOBRE LADO B</t>
  </si>
  <si>
    <t xml:space="preserve">3 DE 3 165-163-186 </t>
  </si>
  <si>
    <t>COLOCADO DE PLACAS, ARMADO DE MATERIAL Y SE LAVO COMPAC</t>
  </si>
  <si>
    <t xml:space="preserve">3 DE 3SOBRE LADO A SE LAVO EL CUERPO N°4 </t>
  </si>
  <si>
    <t xml:space="preserve">3 DE 3 SOBRE LADO A </t>
  </si>
  <si>
    <t>CORTADO DE VENAS Y REGULADO DE TROQUEL</t>
  </si>
  <si>
    <t>PORTA AMPOLLA 2 ML X 3 AMP</t>
  </si>
  <si>
    <t>SE TERMINO EL PEDIDO TOTAL</t>
  </si>
  <si>
    <t>COMPLETAR PEDIDO CON LOTE Y VENCE</t>
  </si>
  <si>
    <t>SIN LOTE</t>
  </si>
  <si>
    <t>PARA COMPLETAR EL TIRAJE PEDIDO</t>
  </si>
  <si>
    <t xml:space="preserve">REGULADO DE TINTAS-Y SE LAVO LA MAQUINA </t>
  </si>
  <si>
    <t>FALTA TERMINAR</t>
  </si>
  <si>
    <t>CAMBIO DE MANTILLA, Y REGULADO DE PISTONES</t>
  </si>
  <si>
    <t>LAVADO DE MAQUINA, MAS LOS TINTAROS Y LIMPIEZA DE CILINDRO</t>
  </si>
  <si>
    <t>3 DE 6 NEGRO, MAGENTA Y ROJO IFA</t>
  </si>
  <si>
    <t>COCLUYENDO EL PEDIDO 3 DE 6 NGRO, MAGENTA Y ROJO IFA</t>
  </si>
  <si>
    <t>CON LOTE Y VENCE (35 PARA PRUEBA DE LA BARNIZADORA)</t>
  </si>
  <si>
    <t>SE COMPLETO</t>
  </si>
  <si>
    <t>REGUALDO DE MAQUINA Y LA CAJA</t>
  </si>
  <si>
    <t>EN MANTENIMIENTO</t>
  </si>
  <si>
    <t>KORD 2 ADADTANDO UN RODILLO PARA LA BARNISADORA</t>
  </si>
  <si>
    <t xml:space="preserve">ARAMADO DE MOTOR DE AIRE Y BRAZO DE CHUPADORES </t>
  </si>
  <si>
    <t>CAMBIO DE TAMAÑO DE FORMATO, Y REGULADO</t>
  </si>
  <si>
    <t>LAVADO DE MAQUINA Y TINTEROS</t>
  </si>
  <si>
    <t>355-280</t>
  </si>
  <si>
    <t>3 DE 5</t>
  </si>
  <si>
    <t>ARREGLO EN EL COMPAC N°3 MANCHA UN LADO</t>
  </si>
  <si>
    <t>3 DE 5 SE COMPLETO EL TIRAJE</t>
  </si>
  <si>
    <t>5 DE 5</t>
  </si>
  <si>
    <t>LADO B CONCLUYENDO EL PEDIDO</t>
  </si>
  <si>
    <t>SE CAMBIO DE FORMATO Y REGULADO DE ENTRADA</t>
  </si>
  <si>
    <t>CAMBIO DE PLACA, REGULADO DE MAQUINA Y TINTA</t>
  </si>
  <si>
    <t>ESPERA DE MATERIAL DE PARACETAMOL</t>
  </si>
  <si>
    <t>ASISTENCIA A GTO</t>
  </si>
  <si>
    <t>REGISTRO DE TINTAS, SE DESTAPO LA MAQUINA DE CUERPOS 1 Y2 POR PROBLEMAS EN LA CORREA</t>
  </si>
  <si>
    <t>SOBRE DE LADO B</t>
  </si>
  <si>
    <t xml:space="preserve">SOBRE DE LADO A </t>
  </si>
  <si>
    <t>FALTA COMPLETAR EL PEDIDO</t>
  </si>
  <si>
    <t>CONTINUANDO</t>
  </si>
  <si>
    <t>NUÑEZ GUALLANI CRISTHIAN</t>
  </si>
  <si>
    <t>- -</t>
  </si>
  <si>
    <t>CAMBIO DE PLACA PARA OTRO PRODUCTO</t>
  </si>
  <si>
    <t>ESPERA DE MATERIAL PARA IMPRIMIR</t>
  </si>
  <si>
    <t>LAVADO MAQUINA-COMPAC Y TINTEROS</t>
  </si>
  <si>
    <t>SOBRE LADO A</t>
  </si>
  <si>
    <t>COMPLETADO EL PEDIDO</t>
  </si>
  <si>
    <t>SACANDO LA CUCHILLA DE LA GUILLOTINA COMO 115</t>
  </si>
  <si>
    <t>FALTA TERMINAR CON LOTE Y VENCE</t>
  </si>
  <si>
    <t xml:space="preserve">NO HABIA MATERIAL PARA IMPRIMIR </t>
  </si>
  <si>
    <t>FALTO MATERIAL PARA COMPLETAR EL PEDIDO</t>
  </si>
  <si>
    <t>SE CAMBIO A CORREA A 3 CUERPOS RODILLO</t>
  </si>
  <si>
    <t>TALONARIO</t>
  </si>
  <si>
    <t>FALTO TERMNIAR EL PEDIDO</t>
  </si>
  <si>
    <t>SE COLOCO GOMA AL TROQUELADOR NUEVO</t>
  </si>
  <si>
    <t>NO SE PUDO REALIZAR EL TRABAJO POR MOTIVO.  TRAMA UN PUNTO</t>
  </si>
  <si>
    <t>REGISTRO DE IMPRESIÓN DE TONO DE COLOR</t>
  </si>
  <si>
    <t>Y-M C-K</t>
  </si>
  <si>
    <t>LAVADO DE MAQUINA Y RODILLOS</t>
  </si>
  <si>
    <t>REGULADO DE MAQUINA</t>
  </si>
  <si>
    <t xml:space="preserve">LA PRIMERA PARTE LADO A </t>
  </si>
  <si>
    <t>SEGUNDA PARTE LADO B FALTO TERMINAR EL PEDIDO</t>
  </si>
  <si>
    <t>SE TERMINO EL PEDIDO</t>
  </si>
  <si>
    <t xml:space="preserve">ESPERANDO EL MATERIAL </t>
  </si>
  <si>
    <t>SE TERMINO EL PEDIDO Y SE PROCEDIO A LAVAR LA MAQUINA 2 PARA EL COLOR ROJO</t>
  </si>
  <si>
    <t>SE COMPLETO EL PEDIDO</t>
  </si>
  <si>
    <t>355 C-280 C</t>
  </si>
  <si>
    <t xml:space="preserve">IMPRIMIENDO EN LA MAQUINA DE POSOLOGIA </t>
  </si>
  <si>
    <t>LAVADO DE MAQUINA COMPAC Y TINTEROS CUERPO N° 3</t>
  </si>
  <si>
    <t>LADO A</t>
  </si>
  <si>
    <t>RETIFICANDO PIEZA DEL ALINEADOR DE BARNIS/ REGULANDO</t>
  </si>
  <si>
    <t>MANTENIMIENTO GUILLOTINA COMO115</t>
  </si>
  <si>
    <t>MUCOL DE 200 MG, NO TENIA ORDEN DE TRABAJO SE PASO A BARNIZAR/ SIN LOTE</t>
  </si>
  <si>
    <t>SIN  LOTE Y VENCE</t>
  </si>
  <si>
    <t>SE CORTO VENAS Y SE PUSO CORTA VENAS AL TROQUEL (POR QUE NO CORTA)</t>
  </si>
  <si>
    <t>SE CORTO VENAS Y REGULADO DE MAQUINA</t>
  </si>
  <si>
    <t xml:space="preserve">LAVADO DE MAQUINA, Y TINTEROS  PARA EL CAMBIO DE COLOR </t>
  </si>
  <si>
    <t>SE LAVO LA MAQUINA PARA CAMBIAR DE COLOR VERDE</t>
  </si>
  <si>
    <t>355 - 280 C</t>
  </si>
  <si>
    <t>REPARACIÓN DE RODILLOS Y ESPERANDO MATERIAL</t>
  </si>
  <si>
    <t>LIMPIEZA DE RODILLOS Y LIMPIEZA DE TINTEROS</t>
  </si>
  <si>
    <t>MANTENIMIENTO DEL MOTOR, RATIFICANDO EL EJE CENTRAL (POR DESGASTE DE LA CORREA)</t>
  </si>
  <si>
    <t>MUCOL DE 200 MG, NO TENIA ORDEN DE TRABAJO SE PASO A TROQUELAR/ SIN LOTE</t>
  </si>
  <si>
    <t>SE COMPLETO EL PEDIDO ES CON LOTE</t>
  </si>
  <si>
    <t>CON LOTE Y VENCE (NO SE TERMINO EL PEDIDO)</t>
  </si>
  <si>
    <t>NO HABIA AIRE</t>
  </si>
  <si>
    <t>CON LOT E Y VENCE</t>
  </si>
  <si>
    <t>FALTO COMPLETAR</t>
  </si>
  <si>
    <t>REPARACIÓN DE RODILLOS DE LA GTO. NO HABIA AIRE</t>
  </si>
  <si>
    <t>LIMPIEZA DE EXTERIOR DE MAQUINA</t>
  </si>
  <si>
    <t>SOBRE SOLAMENTE LADO B</t>
  </si>
  <si>
    <t>3,7450000000000001</t>
  </si>
  <si>
    <t>MANTENIMIENTO DE LA CORREA CON JUAN ESTEVEZ</t>
  </si>
  <si>
    <t xml:space="preserve">LADO B  FALTA TERMINAR EL PEDIDO </t>
  </si>
  <si>
    <t>LADO A FALTA TERMINAR EL PEDIDO</t>
  </si>
  <si>
    <t>UNA PARTE</t>
  </si>
  <si>
    <t>MANTENIMIENTO TROQ MERCEDES (MOTOR DE AIRE)</t>
  </si>
  <si>
    <t>MANTENIMINETO  A LA KORD 3 (RETIFICANDO RODILLO, METAICO)</t>
  </si>
  <si>
    <t>SE PREPARO TINTEROS . REGULADO DE MAQUINA</t>
  </si>
  <si>
    <t>LAVADO DE MAQUINA Y COMPAC DEL CUERPO # 3 PARA EL CAMBIO DE COLOR</t>
  </si>
  <si>
    <t xml:space="preserve">REGISTRO DE PRUEBA DE COLOR </t>
  </si>
  <si>
    <t>CAMBIO DE PLATIANA CUERPO IMPRIMIR N°4</t>
  </si>
  <si>
    <t>LAVADO DE MAQUINA Y COMPAC DE CUERPOS  N|3 Y N°2</t>
  </si>
  <si>
    <t xml:space="preserve">LAVADO DE MAQUINA COMPAC Y TINTEROS </t>
  </si>
  <si>
    <t>SE PROCEDIO A DESMONTAR PIEZAS DE LA MAQUINA PARA EL MATENIMIENTO</t>
  </si>
  <si>
    <t>KORD 1 MANTENIMIENTO (CALIBRACIÓN Y REGULADO)</t>
  </si>
  <si>
    <t>LIMPIEZA DE OPTICOS DE LA ENTRADA DE MATERIAL-CAMBIO DE TAMAÑO DE MATERIAL PARA OTRO PRODUCTO -LAVADO DE MAQUINA-MAS TINTEROS-COLOCADO DE LA PLACAS DEL OTRO PRODUCTO</t>
  </si>
  <si>
    <t>ESPERANDO EL MATERIAL-DESMONTAJE "GTO"</t>
  </si>
  <si>
    <t xml:space="preserve">MANTENIMIENTO DE DORILLOS </t>
  </si>
  <si>
    <t>SE COMPLETO CON LOTE</t>
  </si>
  <si>
    <t>CAMBIO DE VENA Y CINTA</t>
  </si>
  <si>
    <t>DESMONTAJE A "GTO"</t>
  </si>
  <si>
    <t>LIMPIEZA DE MAQUINA-LIMPIEZA DE TINTEROS</t>
  </si>
  <si>
    <t xml:space="preserve">FALTA </t>
  </si>
  <si>
    <t>SE COMPLETO-SIN LOTE Y VENCE</t>
  </si>
  <si>
    <t>FALTA COMPLETAR-SIN LOTE Y VENCE</t>
  </si>
  <si>
    <t>CORTE DE VENA-REGULADO DE TROQUEL-Y DE MAQUINA</t>
  </si>
  <si>
    <t>LIMPIEZA DE MAQUINA-TINTEROS</t>
  </si>
  <si>
    <t>SIN LOTE Y VENCE-EN PROCESO</t>
  </si>
  <si>
    <t>2 DE 4</t>
  </si>
  <si>
    <t>SE LAVO LA MAQUINA PARA EL CAMBIO DE COLOR</t>
  </si>
  <si>
    <t>CON LTE Y VENCE</t>
  </si>
  <si>
    <t>SIN LOTE EN PROCESO</t>
  </si>
  <si>
    <t xml:space="preserve">SIN LOTE Y VENCE CONTINUACIÓN </t>
  </si>
  <si>
    <t>LAVADO DE MAQUINA-CAMBIO DE COLOR</t>
  </si>
  <si>
    <t>CON LOTE Y VENCE-EN PROCESO</t>
  </si>
  <si>
    <t>PLACA EN MAL ESTADO TIENE LINEA EN UNA TRAMA-SE PREPARO UNA NUEVA ORDEN</t>
  </si>
  <si>
    <t>NO TIENE ORDEN</t>
  </si>
  <si>
    <t>MONTAJE DE PLACAS-PRUEBAS DE IMPRESIÓN-REGULAOS DE RODILLOS-TINTEROS</t>
  </si>
  <si>
    <t>1 DE 4</t>
  </si>
  <si>
    <t>LAVADO DE MAQUINA-COMPAC-REGISTRO-REGULADO DE TINTAS</t>
  </si>
  <si>
    <t>ARRGLO DEL SERVO DE MOTOR DE TINTA N°2 Y N°3-REGULACIONES DE PLACAS</t>
  </si>
  <si>
    <t>SE LAVO LA MAQUINA-SE REGULO EL COLOR</t>
  </si>
  <si>
    <t xml:space="preserve">SE CORTO VENA Y REGULADO DEL TROQUEL </t>
  </si>
  <si>
    <t>CAPACITACIÓN 8:00 A 8:50</t>
  </si>
  <si>
    <t>IMPRESO DEL LADO A</t>
  </si>
  <si>
    <t>COMPLETO CON LOTE Y VENCE</t>
  </si>
  <si>
    <t>CAMBIO DE PLACA-Y ENTRADA MAS REGULADO DE TINTA Y TONO</t>
  </si>
  <si>
    <t>4 DE 6 C-M-A-N</t>
  </si>
  <si>
    <t>DOLOGRIP DÍA-(RECHAZADOS)</t>
  </si>
  <si>
    <t>DOLOGRIP DÍA</t>
  </si>
  <si>
    <t>6 DE 6 211-213</t>
  </si>
  <si>
    <t xml:space="preserve">LIMPIEZA AREA DE TRABAJO-LAVADO DE MAQUINA </t>
  </si>
  <si>
    <t>REGISTRO DE TINTA-LAVADO DEL CUERPO N°2</t>
  </si>
  <si>
    <t>PRODUCTO TERMINADO</t>
  </si>
  <si>
    <t>UN LADO</t>
  </si>
  <si>
    <t>SIN LOTE Y VENCE (FALTA)</t>
  </si>
  <si>
    <t>CON LOTE Y VENCE (FLABIO PEÑA)</t>
  </si>
  <si>
    <t>SIN LOTE Y VENCE (FLABIO PEÑA)</t>
  </si>
  <si>
    <t>LIMPIEZA GENERAL</t>
  </si>
  <si>
    <t>LAVADO DE MAQUINA-TINTEROS</t>
  </si>
  <si>
    <t>REGULADO DE PLACAS-LAVADO DE MAQUINA-COMPAC N°1 Y N°4</t>
  </si>
  <si>
    <t>ARREGLO DE RODILLO  BATEDOR COMPAC N°4</t>
  </si>
  <si>
    <t>NO SE IMPRIME EL TEXTO DE COLOR NEGRO</t>
  </si>
  <si>
    <t>1 DE 1 LADO B</t>
  </si>
  <si>
    <t>2 DE 2 LADO A</t>
  </si>
  <si>
    <t>LAVADO MAQUINA-COMPAC-TNITEROS</t>
  </si>
  <si>
    <t>4 DE 6 C-M-3005-YELLOW</t>
  </si>
  <si>
    <t>4 DE 5 C-M-A-3005</t>
  </si>
  <si>
    <t>CON LOTE Y VENCE (YHONATAN MAMANI)</t>
  </si>
  <si>
    <t>SIN LOTE Y VENCE (YHONATAN MAMANI)</t>
  </si>
  <si>
    <t>SIN LOTE Y VENCE (COMPLETO)</t>
  </si>
  <si>
    <t>CON LOTE Y VENCE (COMPLETO)</t>
  </si>
  <si>
    <t>SE CORTO VENAS Y REGULADO DE TROQUEL</t>
  </si>
  <si>
    <t>CON LOTE Y VENCE (FALTA) FLABIO PEÑA</t>
  </si>
  <si>
    <t>NEGRO-ROJO IFA</t>
  </si>
  <si>
    <t>NEGRO</t>
  </si>
  <si>
    <t>LIMPIEZA DE MAQUINA</t>
  </si>
  <si>
    <t>4 DE 5 C-M-3005-YELLOW</t>
  </si>
  <si>
    <t>C-M-3005-YELLOW</t>
  </si>
  <si>
    <t>PRUEBA</t>
  </si>
  <si>
    <t>SE ARREGLO RL RODILLOS-CAMBIO DE SOPORTE BUJE DE RODILLOS</t>
  </si>
  <si>
    <t>LAVADO DE MAQUINA-PRUEBAS DE REGISTRO</t>
  </si>
  <si>
    <t>SE COMPLETO-SIN LOTE Y VENCE (YHONATAN MAMANI)</t>
  </si>
  <si>
    <t>CON LOTE Y VENCE (YHONATAN MAMANI) FALTA</t>
  </si>
  <si>
    <t>CON LOTE Y VENCE COMPLETO (LUIS MONTERO)</t>
  </si>
  <si>
    <t xml:space="preserve">SIN LOTE Y VENCE COMPLETO (LUIS MONTERO) </t>
  </si>
  <si>
    <t>CAMBIO DE COLOR-LAVADO DE MAQUINA-TINTEROS</t>
  </si>
  <si>
    <t>CAMBIO DE PLACA A OTRO PORDUCTO</t>
  </si>
  <si>
    <t>SE LAVO NUEVAMENTE MAQUINA COMPAC 2,3,4,</t>
  </si>
  <si>
    <t>CON LOTE Y VENCE (YHONATAN MAMANI) SE COMPLETO</t>
  </si>
  <si>
    <t>SIN LOTE Y VENCE (LUIS MONTERO)</t>
  </si>
  <si>
    <t>SIN LOTE Y VENCE (LUIS MONTERO) FALTA</t>
  </si>
  <si>
    <t>SIN LOTE Y VENCE (LUIS MONTERO) COMPLETO</t>
  </si>
  <si>
    <t>SIN LOTE Y VENCE (FLABIO PEÑA) FALTA</t>
  </si>
  <si>
    <t>SIN LOTE Y VENCE (FLABIO PEÑA) COMPLETO</t>
  </si>
  <si>
    <t>LAVADO DE MAQUINA-COMPAC TINTEROS Y LAVADORES DE TINTA</t>
  </si>
  <si>
    <t>F</t>
  </si>
  <si>
    <t>REGISTRO DE TRABAJO SE CAMBIO DE LADO MANTILLA CUERPO 1</t>
  </si>
  <si>
    <t>NO REGISTRA AL 100 % (DOLOGRIP)</t>
  </si>
  <si>
    <t xml:space="preserve">LAVADO DE MAQUINA COMPAC-TINTEROS </t>
  </si>
  <si>
    <t>SIN LOTE Y VENCE (YHONATAN MAMANI) FALTA</t>
  </si>
  <si>
    <t>SIN LOTE Y VENCE (YHONATAN MAMANI) COMPLETO</t>
  </si>
  <si>
    <t>TRABAJO PARA COMPLETAR EL SALDO PENDIENTE</t>
  </si>
  <si>
    <t>2 DE 4 CIAN-NEGRO</t>
  </si>
  <si>
    <t>4 DE 4 MAGENTA-YELLOW</t>
  </si>
  <si>
    <t>2 D E 6 MAGENTA-YELLOW</t>
  </si>
  <si>
    <t>Column27</t>
  </si>
  <si>
    <t>Column28</t>
  </si>
  <si>
    <t>Column29</t>
  </si>
  <si>
    <t>Column30</t>
  </si>
  <si>
    <t>CANTIDAD RECIBIDA</t>
  </si>
  <si>
    <t>CANTIDAD DESTOQUELADA</t>
  </si>
  <si>
    <t>PERSONAL AYUDANTE</t>
  </si>
  <si>
    <t>MOTIVO DEL DESCARTE</t>
  </si>
  <si>
    <t>TIEMPO TRABAJADO (HR)</t>
  </si>
  <si>
    <t>N° OPER</t>
  </si>
  <si>
    <t>troq 57</t>
  </si>
  <si>
    <t>troq 72</t>
  </si>
  <si>
    <t>troq 77</t>
  </si>
  <si>
    <t>N° MAQ TRABAJANDO</t>
  </si>
  <si>
    <t>PROD/HORA</t>
  </si>
  <si>
    <t>PROD/PERSONA</t>
  </si>
  <si>
    <t>PROD/PERSONA/MAQ</t>
  </si>
  <si>
    <t>DES TROQUELADO</t>
  </si>
  <si>
    <t>JULIO-ESTEBAN-MARCELO</t>
  </si>
  <si>
    <t>ENRIQUE-JOSE-ESTEBAN-ELMER</t>
  </si>
  <si>
    <t>ENRIQUE-ESTEBAN-ELMER</t>
  </si>
  <si>
    <t>ENRIQUE-ESTEBAN-ELMER-SANTIAGO</t>
  </si>
  <si>
    <t>PRENSITA NUEVO DE LA GTO, PRESENCIA DE VELO</t>
  </si>
  <si>
    <t>ELMER-JULIO-ESTEBAN-ANTONIOO</t>
  </si>
  <si>
    <t>ELMER-JULIO-ESTEBAN-ENRIQUE</t>
  </si>
  <si>
    <t>JULIO-ERMER-ESTEBAN</t>
  </si>
  <si>
    <t>JULIO-ELMER-ESTEBAN-ANTONIOO</t>
  </si>
  <si>
    <t>JULIO-ESTEBAN-ANTONIOO</t>
  </si>
  <si>
    <t>942, IMPRESIÓN INVERTIDA EN LOS SOBRES</t>
  </si>
  <si>
    <t>JUAN-ESTEBAN-JULIO-ELMER-JOSE-DENILSON</t>
  </si>
  <si>
    <t>JUAN-ESTEBAN-ELMER-JOSE-DENILSON</t>
  </si>
  <si>
    <t>ENRIQUE-ESTEBAN-EDUARDO-JOSE-JULIO</t>
  </si>
  <si>
    <t>JUAN-ESTEBAN-ANTONIOO-JOSE-DENILSON</t>
  </si>
  <si>
    <t>ANTONIOO-JUAN-ESTEBAN-ELMER-JOSIAS</t>
  </si>
  <si>
    <t>ANTONIOO-JUAN-ESTEBAN-ELMER-JOSIAS-JOSE</t>
  </si>
  <si>
    <t>BARNIZ CON RELIEVE, SOBRE CARGA</t>
  </si>
  <si>
    <t>ESTEBAN-ELMER-ANTONIOO-JUAN</t>
  </si>
  <si>
    <t>JUAN-ANTONIOO-ELMER-ESTEBAN</t>
  </si>
  <si>
    <t>JUAN-ESTEBAN-ELMER-JOSIAS</t>
  </si>
  <si>
    <t>MANCHAS DE IMPRESIÓN DE LA UNIDAD #4 POR LA GTO Y ROTOS POR LA TROQ 72</t>
  </si>
  <si>
    <t>MARIANA-NATALY-SARA-DIDIES</t>
  </si>
  <si>
    <t>ESTEBAN-ELMER-GARY-JUAN-EDIBERTO</t>
  </si>
  <si>
    <t>ESTEBAN-ELMER-GARY-JUAN-EDIBERTOANTONIOO</t>
  </si>
  <si>
    <t>ANTONIOO-JUAN-ESTEBAN-ELMER</t>
  </si>
  <si>
    <t>EDIBERTO-GARY-JOSIAS</t>
  </si>
  <si>
    <t>EDIBERTO-GARY</t>
  </si>
  <si>
    <t>ESTEBAN-JUAN-EDIBERTO-ELMER</t>
  </si>
  <si>
    <t>GARY-ANTONIOO-ESTEBAN-ELMER</t>
  </si>
  <si>
    <t>ANTONIOO-ESTEBAN-ELMER-GARY</t>
  </si>
  <si>
    <t>ANTONIOO-ESTEBAN-ELMER</t>
  </si>
  <si>
    <t>ELMER-ESTEBAN-ENRIQUE-ANTONIOO-JUAN-DANIEL-GARY-FLAVIO</t>
  </si>
  <si>
    <t>ESTEBAN-ELMER-GARY-JOSIAS-JUAN.ANTONIOO-ENRIQUE-DANIEL</t>
  </si>
  <si>
    <t>ESTEBAN-ELMER-JUAN-NATALY-ANTONIOO-ENRIQUE-DANIEL-MIRANDA</t>
  </si>
  <si>
    <t>ENRIQUE.DANIEL-NATALY-MARIANA</t>
  </si>
  <si>
    <t>ELMER-ESTEBAN-JUAN-ENRIQUE</t>
  </si>
  <si>
    <t>DANIEL-ENRIQUE</t>
  </si>
  <si>
    <t>ESTEBAN-ELMER-JUAN-GARY-ESTEBAN</t>
  </si>
  <si>
    <t>ESTEBAN-ELMER-JUAN-GARY</t>
  </si>
  <si>
    <t>ESTEBAN-ELMER-JUAN</t>
  </si>
  <si>
    <t>ESTEBAN-ELMER-JUAN-GARY-ANTONY</t>
  </si>
  <si>
    <t>JUAN-ANTONY-ESTEBAN-GARY</t>
  </si>
  <si>
    <t>ESTEBAN-ELMER-JUAN-ANTONY</t>
  </si>
  <si>
    <t>ESTEBAN-GARY-JUAN-ANTONY</t>
  </si>
  <si>
    <t>ESTEBAN</t>
  </si>
  <si>
    <t>ESTEBAN-ELMER-JUAN-ANTONY-ABRAHAM</t>
  </si>
  <si>
    <t>ANTONIOO-LEONARDO-EDIBERTO-ENRIQUE-YEFER</t>
  </si>
  <si>
    <t>YEFERSON-EDIBERTO-ANTONIOO-LEONARDO</t>
  </si>
  <si>
    <t>ENRIQUE-EDIBERTO-LEONARDO-JAIME</t>
  </si>
  <si>
    <t>ANTONIOO-GARY-LEONARDO</t>
  </si>
  <si>
    <t>Rotos y barniz</t>
  </si>
  <si>
    <t>ANTONIOO-GARY-LEONARDO-JAIME</t>
  </si>
  <si>
    <t xml:space="preserve">Rotos  </t>
  </si>
  <si>
    <t>DIDIER-ABRAHAM-JOSIAS-ISAIAS-LIDER</t>
  </si>
  <si>
    <t>ENRIQUE-ROMINA</t>
  </si>
  <si>
    <t>ENRIQUE</t>
  </si>
  <si>
    <t xml:space="preserve">manchas  </t>
  </si>
  <si>
    <t>DIDIER-ABRAHAM-ISAIAS</t>
  </si>
  <si>
    <t>DIDIER-ABRAHAM-ISAIAS-JOSIAS-CARLOS</t>
  </si>
  <si>
    <t>LEONARDO GARY-ANTONIOO-YEFERSON-EDIBERTO</t>
  </si>
  <si>
    <t>DIDIER-ABRAHAM-ISAIAS-CARLOS</t>
  </si>
  <si>
    <t>ANTONIO-GARY-LEONARDO</t>
  </si>
  <si>
    <t xml:space="preserve">DIDIER-ABRAHAM-JOSIAS-ISAIAS  </t>
  </si>
  <si>
    <t>ANTONIO-GARY-EDIBERTO-LEONARDO-YEFERSON</t>
  </si>
  <si>
    <t>ISAIAS-CARLOS</t>
  </si>
  <si>
    <t>ANTONIO-GARY-ENRQUE-YEFERSON-EDIBERTO-DIDIER-LEONARDO-MAURICIO</t>
  </si>
  <si>
    <t>ANTONIOO-MAURICIO-GARY-LEONARDO-ABRAHAM</t>
  </si>
  <si>
    <t>DIDIER-JOSIAS-ISAIAS</t>
  </si>
  <si>
    <t>DIDIER-JOSIAS-ISAIAS-CARLOS</t>
  </si>
  <si>
    <t>DIDIER-JOSIAS-ISAIAS-ABRAHAM</t>
  </si>
  <si>
    <t>DIDIER-JOSIAS-ISAIAS-FLABIO</t>
  </si>
  <si>
    <t>ANTONIOO-GARY-LEONARDO-ABRAHAM</t>
  </si>
  <si>
    <t>DIDIER-JOSIAS-ISAIAS-ABRAHAM-ANTONIOO-GARY</t>
  </si>
  <si>
    <t>ANTONIOO-ABRAHAM-LEONARDO-GARY</t>
  </si>
  <si>
    <t>ANTONIOO-ABRAHAM-LEONARDO-GARY-EDIBERTO-CARLOS</t>
  </si>
  <si>
    <t>MANCHAS</t>
  </si>
  <si>
    <t>GARY-ANTONIOO-LEONARDO-EDIBERTO</t>
  </si>
  <si>
    <t>ANTONIOO-GARY-LEONARDO-JOSIAS</t>
  </si>
  <si>
    <t>MANCHAS Y RAYA</t>
  </si>
  <si>
    <t>ANTONIOO-GARY-CARLOS</t>
  </si>
  <si>
    <t>ANTONIOO-GARY-CARLOS-JUAN PABLO</t>
  </si>
  <si>
    <t>ANTONIOO-GARY-JUAN PABLO</t>
  </si>
  <si>
    <t>ANTONIOO-YEFERSON-ENRIQUE-JUAN PABLO</t>
  </si>
  <si>
    <t>ANTONIOO-GARY-JUAN PABLO-LEONARDO</t>
  </si>
  <si>
    <t>ROBETO-LUIS YONATHAN-RODRIGO-JOSE</t>
  </si>
  <si>
    <t>211 ROTAS Y 529 MANCHAS</t>
  </si>
  <si>
    <t>ANTONIOO-GARY-JOSIAS-ROBERTO</t>
  </si>
  <si>
    <t>ANTONIOO-GARY-JUAN PABLO-ROBERTO</t>
  </si>
  <si>
    <t>HUGO-GARY</t>
  </si>
  <si>
    <t>GARY-ESTEBAN-JOSIAS</t>
  </si>
  <si>
    <t>GARY-ESTEBAN-JOSIAS-DIDIER-CARLOS</t>
  </si>
  <si>
    <t>DIEGO-SILVER-REODRIGO</t>
  </si>
  <si>
    <t>DANIEL-DIDIER-CARLOS-HUGO-EDIBERTO</t>
  </si>
  <si>
    <t>JOSIAS-DIEGO</t>
  </si>
  <si>
    <t>SILVER-LUIS-JOSIAS-DIGEO</t>
  </si>
  <si>
    <t>JOSIAS-SILVER-LUIS</t>
  </si>
  <si>
    <t>SILVER-LUIS-JOSIAS</t>
  </si>
  <si>
    <t>SILVER-LUIS-JOSIAS-DANIEL</t>
  </si>
  <si>
    <t>SILVER-ADRIAN-JUAN</t>
  </si>
  <si>
    <t>CRISTIAN-SILVER-ADRIAN-CARLOS-JUAN</t>
  </si>
  <si>
    <t>CRISTIAN</t>
  </si>
  <si>
    <t>SILVER-JUAN-ADRIAN-CARLOS</t>
  </si>
  <si>
    <t>JUAN-SILVER-ADRIAN-CRISTIAN</t>
  </si>
  <si>
    <t>JUAN-SILVER-ADRIAN-CRISTIAN-LUIS</t>
  </si>
  <si>
    <t>JUAN-ADRIAN</t>
  </si>
  <si>
    <t>JUAN-SILVER-ADRIAN</t>
  </si>
  <si>
    <t>JUAN-DIEGO-ADRIAN-LUIS</t>
  </si>
  <si>
    <t>JUAN-ESTEBAN</t>
  </si>
  <si>
    <t>JUAN-ADRIAN-CRISTIAN</t>
  </si>
  <si>
    <t>CRISTIAN-ADRIAN-SILVER-LUIS</t>
  </si>
  <si>
    <t>SILVER-ADRIAN-JUAN-CRISTIAN</t>
  </si>
  <si>
    <t>JUAN-SILVER-CRISTIAN-ADRIAN-LUIS</t>
  </si>
  <si>
    <t>JUAN-SILVER-ADRIAN-LUIS</t>
  </si>
  <si>
    <t>LUIS-JOSIAS-ESTEBAN-ISMAEL-GABRIEL-ADRIAN</t>
  </si>
  <si>
    <t>NOEL-ISMAEL-JULIO-JOSIAS-ESTEBAN</t>
  </si>
  <si>
    <t>JOSIAS-ESTEBAN-NOEL-ISMAEL-JULIO</t>
  </si>
  <si>
    <t>ESTEBAN-JOSIAS-ISMAEL</t>
  </si>
  <si>
    <t>LUIS-JOSIAS-ISMAEL-JULIO-ESTEBAN-ROBER-GABRIEL-JOSE</t>
  </si>
  <si>
    <t>JULIO-JOSIAS-LUIS-ESTEBAN-JOSE-ROBER-GABRIEL</t>
  </si>
  <si>
    <t>LUIS-JOSIAS-JULIO-ROBER-ESTEBAN-JOSE</t>
  </si>
  <si>
    <t>LUIS-JULIO-ROBER-JOSIAS-ESTEBAN-JOSE</t>
  </si>
  <si>
    <t>LUIS-JOSIAS-ADRIAN-JULIO-ROBER-JOSE-DIEGO-ESTEBAN</t>
  </si>
  <si>
    <t>MATERIAL MUY DURO PARA DESPICAR</t>
  </si>
  <si>
    <t>NOEL-ISMAEL-JULIO-JOSIAS-JOSE-GABRIEL-ESTEBAN-ROBER</t>
  </si>
  <si>
    <t>JULIO-JOSIAS-JOSE-ROBER-GABRIEL-ESTEBAN</t>
  </si>
  <si>
    <t>SILVER-JULIO-JOSIAS-GARY-JOSE-GABRIEL-ROBER-DIEGO-ESTEBAN</t>
  </si>
  <si>
    <t>JULIO-JOSIAS-JOSE-GABRIEL-ROBER-ESTEBAN-SILVER</t>
  </si>
  <si>
    <t>GARY-DIEGO-ROMINA</t>
  </si>
  <si>
    <t>JULIO-JOSIAS-JOSE-GABRIEL-ROBER-ESTEBAN-DIEGO</t>
  </si>
  <si>
    <t>MARCO-GARY-SILVER</t>
  </si>
  <si>
    <t>JULIO-JOSIAS-JOSE-GABRIEROBER-ESTEBAN</t>
  </si>
  <si>
    <t>ESTEBAN-JULIO-ISMAEL</t>
  </si>
  <si>
    <t>ESTEBAN -JULIO-ISMAEL</t>
  </si>
  <si>
    <t>ESTEBAN -JULIO-ISMAEL-ADRIAN</t>
  </si>
  <si>
    <t>SILVER-GARY-MARCO-FLAVIO</t>
  </si>
  <si>
    <t>LUIS-ESTEBAN-JULIO-ISMAEL</t>
  </si>
  <si>
    <t>MARCO-JULIO-ISMAEL</t>
  </si>
  <si>
    <t>GARY-SILVER</t>
  </si>
  <si>
    <t>GARY-SILVER-HUGO</t>
  </si>
  <si>
    <t>ISMAEL-JULIO-MARCO</t>
  </si>
  <si>
    <t>ISMAEL-JULIO-ESTEBAN</t>
  </si>
  <si>
    <t>JULIO-ISMAEL-ESTEBAN-GARY-SILVER</t>
  </si>
  <si>
    <t>JULIO-STEBAN-ISMAEL</t>
  </si>
  <si>
    <t>ISMAEL-JULIO-CARLOS</t>
  </si>
  <si>
    <t>ESTEBAN-ISMAEL</t>
  </si>
  <si>
    <t>ESTEBAN-ISAMEL-JULIO-DANIEL</t>
  </si>
  <si>
    <t>ESTEBAN-ISMAEL-JULIO-DANIEL-MARCO</t>
  </si>
  <si>
    <t>GELGA-MAYERLI-LUPE-AYDEE-NATALY</t>
  </si>
  <si>
    <t>JULIO-SILVER-GARY-MARCO-DANIEL</t>
  </si>
  <si>
    <t>JULIO--GARY-MARCO-DANIEL</t>
  </si>
  <si>
    <t>JULIO-MARCO-ESTEBAN-DANIEL</t>
  </si>
  <si>
    <t>MARCO-ESTEBAN-DANIEL</t>
  </si>
  <si>
    <t>MARCO-DANIEL-JULIO</t>
  </si>
  <si>
    <t>MARCO-ESTEBAN-DANIEL-JULIO-ISMAEL</t>
  </si>
  <si>
    <t>ESTEBAN-ISMAEL-DANIEL</t>
  </si>
  <si>
    <t>ESTEBAN-DANIEL-ISAMEL-JULIO</t>
  </si>
  <si>
    <t>ESTEBAN-DANIEL-ISMAEL</t>
  </si>
  <si>
    <t>ROTAS</t>
  </si>
  <si>
    <t>SILVER-JULIO-CARLOS</t>
  </si>
  <si>
    <t>ESTEBAN-JULIO-ISMAEL-DANIEL-CARLOS</t>
  </si>
  <si>
    <t>CARLOS-DIEGO-ISAMEL-JULIO-MARCO-DANIEL</t>
  </si>
  <si>
    <t>CARLOS-ISAMEL-JULIO-MARCO-DANIEL</t>
  </si>
  <si>
    <t>DANIEL-ESTEBAN-ISMAEL-JULIO-MARCO</t>
  </si>
  <si>
    <t>REGISTRO MOVIDO-MAS ROTAS</t>
  </si>
  <si>
    <t>ESTEBAN-CARLOS-JULIO-ISMAEL</t>
  </si>
  <si>
    <t>JULIO-ISMAEL-DANIEL</t>
  </si>
  <si>
    <t>MARCO-ISMAEL-JULIO</t>
  </si>
  <si>
    <t>ESTEBAN-ISMAEL-JULIO</t>
  </si>
  <si>
    <t>ESTEBAN-ISMAEL-JULIO-DIEGO</t>
  </si>
  <si>
    <t>MARCO-ROMINA-DIEGO</t>
  </si>
  <si>
    <t>MARCO-ESTEBAN-DIEGO</t>
  </si>
  <si>
    <t>ISMAEL-DANIEL-CARLOS-DIEGO-ESTEBAN</t>
  </si>
  <si>
    <t>MARCO-DIEGO-JULIO-ISMAEL-DANIEL</t>
  </si>
  <si>
    <t>MUY DURO EN DESPICAR</t>
  </si>
  <si>
    <t>ISMAEL-JULIO-DANIEL-ESTEBAN</t>
  </si>
  <si>
    <t>MARCO-DIEGO</t>
  </si>
  <si>
    <t>EXCESO DE BARNIS</t>
  </si>
  <si>
    <t>JULIO-ESTEBAN-ISMAEL</t>
  </si>
  <si>
    <t>MARCO-CARLOS</t>
  </si>
  <si>
    <t>ESTEBAN-JULIO-ISMAEL-DANIEL</t>
  </si>
  <si>
    <t>ISMAEL-JULIO-DANIEL-ESTEBAN-DIEGO</t>
  </si>
  <si>
    <t>ESTEBAN-DIEGO-MARCO</t>
  </si>
  <si>
    <t>JULIO-ESTEBAN-ISMAEL-DANIEL</t>
  </si>
  <si>
    <t>ISMAEL-JULIO-MARCO-DANIEL-ESTEBAN-DIEGO</t>
  </si>
  <si>
    <t>ISMAEL-JULIO-DANIEL</t>
  </si>
  <si>
    <t>JULIO-DANIEL-ISMAEL-ESTEBAN</t>
  </si>
  <si>
    <t>JULIO-DANIEL-ISMAEL</t>
  </si>
  <si>
    <t>ESTEBAN-DANIEL-JULIO-ISMAEL</t>
  </si>
  <si>
    <t>MARCO-ESTEBAN-JONATHAN</t>
  </si>
  <si>
    <t>MARCO-ESTEBAN-JHONATAN-SILVER</t>
  </si>
  <si>
    <t>MARCO-ESTEBAN-JHONATAN</t>
  </si>
  <si>
    <t>MARCO-ETSEBAN-JULIO</t>
  </si>
  <si>
    <t>ESTEBAN-JULIO-ISMAEL-MARCO</t>
  </si>
  <si>
    <t>JULIO-ISMAEL-ESTEBAN</t>
  </si>
  <si>
    <t>MATERIAL MUY DURO</t>
  </si>
  <si>
    <t>ISMAEL-JULIO</t>
  </si>
  <si>
    <t>MARCO-ESTEBAN</t>
  </si>
  <si>
    <t>JULIO-ISMAEL</t>
  </si>
  <si>
    <t>EN ESPERA DE LA CANTIDAD EXACTA DESPUES DEL PEGADO</t>
  </si>
  <si>
    <t>DIEGO</t>
  </si>
  <si>
    <t>JULIO-DANIEL</t>
  </si>
  <si>
    <t>MARCO-JULIO-ISMAEL-LUIS-ESTEBAN</t>
  </si>
  <si>
    <t>JULIO-ISMAEL-LUIS-ESTEBAN</t>
  </si>
  <si>
    <t>MARCO-LUIS</t>
  </si>
  <si>
    <t>LUIS-JULIO</t>
  </si>
  <si>
    <t>ESTEBAN-DANIEL-ISMAEL-LUIS</t>
  </si>
  <si>
    <t>DANIEL</t>
  </si>
  <si>
    <t>LUCAS-MARCO</t>
  </si>
  <si>
    <t>ESTEBAN-ISMAEL-DANIEL-MARCO-LUCAS</t>
  </si>
  <si>
    <t>ESTEBAN-ISMAEL-LUIS</t>
  </si>
  <si>
    <t>MARCO-LUIS-ESTEBAN-ISMAEL-LUCAS-DANIEL</t>
  </si>
  <si>
    <t>MARCO-ESTEBAN-ISMAEL-LUCAS-DANIEL</t>
  </si>
  <si>
    <t>MARCO-SILVER-CARLOS-LUCAS-JULIO</t>
  </si>
  <si>
    <t>ESTEBAN-LUIS</t>
  </si>
  <si>
    <t>ESTEBAN-LUCAS</t>
  </si>
  <si>
    <t>ISMAEL-CARLOS-LUCAS-ESTEBAN</t>
  </si>
  <si>
    <t>NARCO</t>
  </si>
  <si>
    <t>ISMAEL-CARLOS-LUCAS-ESTEBAN-JULIO</t>
  </si>
  <si>
    <t>FLABIO-ESTEBAN-MARCO</t>
  </si>
  <si>
    <t>CARLOS-LUCAS-ESTEBAN</t>
  </si>
  <si>
    <t>DANIEL-ESTEBAN-LUCAS</t>
  </si>
  <si>
    <t>CARLOS-ESTEBAN-JULIO-MARCO</t>
  </si>
  <si>
    <t>ESTEBAN-CARLOS</t>
  </si>
  <si>
    <t>ESTEBAN-CARLOS-JULIO-MARCO-SEBASTIAN</t>
  </si>
  <si>
    <t>ESTEBAN-CARLOS-JULIO</t>
  </si>
  <si>
    <t>ESTEBAN-CARLOS-LUCAS</t>
  </si>
  <si>
    <t>DANIEL-ESTEBAN-CARLOS-LUCAS</t>
  </si>
  <si>
    <t>572 MANCHA-RAYA</t>
  </si>
  <si>
    <t>ESTEBAN-CARLOS-LUCAS-DANIEL</t>
  </si>
  <si>
    <t>ESTEBAN-CAROS-LUCAS-NELSON</t>
  </si>
  <si>
    <t>MARCOS -CARLOS-JULIO</t>
  </si>
  <si>
    <t>ESTEBAN-LUCAS-NELSON</t>
  </si>
  <si>
    <t>LUCAS-MARCO-NELSON</t>
  </si>
  <si>
    <t>SILVER-DIDIER-CARLOS-JULIO</t>
  </si>
  <si>
    <t>MARCO-JONATHAN</t>
  </si>
  <si>
    <t>ESTEBAN-LUCAS-JULIO-SILVER</t>
  </si>
  <si>
    <t>ESTEBAN-JULIO-LUCAS</t>
  </si>
  <si>
    <t>LUCAS-ESTEBAN</t>
  </si>
  <si>
    <t>DANIEL-JULIO</t>
  </si>
  <si>
    <t>MARCO-DANIEL-ESTEBAN-JULIO</t>
  </si>
  <si>
    <t>LUCAS-DANIEL-ESTEBAN</t>
  </si>
  <si>
    <t>JULIO-DANIEL-ESTEBAN-LUIS</t>
  </si>
  <si>
    <t>AUN EN ESPERA POR MOTIVOS DE DESCARTE</t>
  </si>
  <si>
    <t>JULIO-DANIEL-ESTEBAN-JONTHAN</t>
  </si>
  <si>
    <t>JULIO-DANIEL-ESTEBAN</t>
  </si>
  <si>
    <t>290 MOVIDOS</t>
  </si>
  <si>
    <t>ESTEBAN-JULIO-DANIEL-JONATHAN</t>
  </si>
  <si>
    <t>ESTEBAN-DANIEL-JULIO</t>
  </si>
  <si>
    <t>JULIO-DANIEL-JONATHAN</t>
  </si>
  <si>
    <t>JULIO-JOTATHAN-DANIEL-LUCAS</t>
  </si>
  <si>
    <t>JULIO-JONATHAN</t>
  </si>
  <si>
    <t>JULIO-JONATHAN-ESTEBAN</t>
  </si>
  <si>
    <t>ESTEBAN-DIDIER</t>
  </si>
  <si>
    <t>SAUCEDO DANIEL</t>
  </si>
  <si>
    <t>DESPEJE</t>
  </si>
  <si>
    <t>OK</t>
  </si>
  <si>
    <t>ALMUERZO</t>
  </si>
  <si>
    <t>CENA</t>
  </si>
  <si>
    <t>EVERT ROJAS</t>
  </si>
  <si>
    <t>REGULADO DE DIPROFEN FUERTE</t>
  </si>
  <si>
    <t>REGULADO DE FENORAL</t>
  </si>
  <si>
    <t>REGULADO DE COTRIMOXAZOL</t>
  </si>
  <si>
    <t>REGULADO DE FLAMADIN PLUS</t>
  </si>
  <si>
    <t>REGULADO DE SANNITA</t>
  </si>
  <si>
    <t>REFRIGERIO</t>
  </si>
  <si>
    <t>MANTENIMIENTO Y CAMBIO DE RODAMIENTOS</t>
  </si>
  <si>
    <t>CAPACITACIÓN</t>
  </si>
  <si>
    <t>ARMADO DE CAJA DE CARPICOLA</t>
  </si>
  <si>
    <t>LIMPIEZA DE LA CAJA DE CARPICOLA</t>
  </si>
  <si>
    <t>ARMADO DE LA CAJA DE CARPICOLA</t>
  </si>
  <si>
    <t>ERROR</t>
  </si>
  <si>
    <t>ORDEN Y LIMPIEZA</t>
  </si>
  <si>
    <t>CAMBIO DE CORREA</t>
  </si>
  <si>
    <t>LAVADO DE CAJA DE CARPICOLA</t>
  </si>
  <si>
    <t>ARMADO DE CARPICOLA</t>
  </si>
  <si>
    <t>LAVADO CAJA DE CARPICOLA</t>
  </si>
  <si>
    <t>CANTIDAD CONTADA/PEGADA</t>
  </si>
  <si>
    <t>SALA</t>
  </si>
  <si>
    <t>ALMACEN</t>
  </si>
  <si>
    <t>CANTIDAD TOTAL</t>
  </si>
  <si>
    <t>CORTADO (GUILLOTINA)</t>
  </si>
  <si>
    <t>CUANDO HAY 2 REGISTROS (CAJAS Y SOBRES)</t>
  </si>
  <si>
    <t>CUANDO HAY 1 REGISTRO (CAJAS Y SOBRES)</t>
  </si>
  <si>
    <t>DESCARTE (CAJAS Y SOBRES)</t>
  </si>
  <si>
    <t>DESCARTE (POS. INST.FORM)</t>
  </si>
  <si>
    <t>DESCARTE TOTAL</t>
  </si>
  <si>
    <t>PRODUCION GLOBAL (SALA+ALM)</t>
  </si>
  <si>
    <t>N° OPERARIOS</t>
  </si>
  <si>
    <t>PROD/OPERARIO/HR</t>
  </si>
  <si>
    <t>MERMA DE CARTULINA</t>
  </si>
  <si>
    <t>DETALLE</t>
  </si>
  <si>
    <t>23529 SALA 735 ALM</t>
  </si>
  <si>
    <t>ROMINA</t>
  </si>
  <si>
    <t>12000 SALA 910 ALM</t>
  </si>
  <si>
    <t>8000 SALA 347 ALM</t>
  </si>
  <si>
    <t>3000 SALA 500 ALM</t>
  </si>
  <si>
    <t>3500 SALA 325 ALM</t>
  </si>
  <si>
    <t>2600 SALA 755 ALM</t>
  </si>
  <si>
    <t>1500 SALA 250 ALM</t>
  </si>
  <si>
    <t>3000 SALA 187 ALM</t>
  </si>
  <si>
    <t>9000 SALA 745 ALM</t>
  </si>
  <si>
    <t>3115 SALA 1195 ALM</t>
  </si>
  <si>
    <t>8000 SALA 675 ALM</t>
  </si>
  <si>
    <t>4959 SALA 300 ALM</t>
  </si>
  <si>
    <t>400 SALA 410 ALM</t>
  </si>
  <si>
    <t>4902 SALA 410 ALM</t>
  </si>
  <si>
    <t>4902 SALA 1490 ALM</t>
  </si>
  <si>
    <t>700 SALA 1632 ALM</t>
  </si>
  <si>
    <t>LIZ-MARIA-KEIVI-NATALY-SARA-MARIANA</t>
  </si>
  <si>
    <t>14383 SALA 1800 ALM</t>
  </si>
  <si>
    <t>FLAVIO-MARCO-YEFERSON</t>
  </si>
  <si>
    <t>5000 SALA 1860 ALM</t>
  </si>
  <si>
    <t>MARCO-SANTIAGO</t>
  </si>
  <si>
    <t>PEGADO MANUAL</t>
  </si>
  <si>
    <t>1000 SALA 371 ALM</t>
  </si>
  <si>
    <t>LIZ-KEIVI-NATALY-SARA-MARCO-EDIBERTO-FLAVIO-YEFERSON</t>
  </si>
  <si>
    <t>7643 ALM</t>
  </si>
  <si>
    <t>LIZ-NATALY-SARA-MARIANA-MARIA-KEIVI</t>
  </si>
  <si>
    <t>3500 SALA 150 ALM</t>
  </si>
  <si>
    <t>4839 SALA 800 ALM</t>
  </si>
  <si>
    <t>8500 SALA 380 ALM</t>
  </si>
  <si>
    <t>700 SALA 268 ALM</t>
  </si>
  <si>
    <t>6000 SALA 320 ALM</t>
  </si>
  <si>
    <t>1000 SALA 500 ALM</t>
  </si>
  <si>
    <t>4902 SALA 755 ALM</t>
  </si>
  <si>
    <t>9000 SALA 950 ALM</t>
  </si>
  <si>
    <t>10000 SALA 540 ALM</t>
  </si>
  <si>
    <t>10000 SALA 355 ALM</t>
  </si>
  <si>
    <t>5000 SALA 645 ALM</t>
  </si>
  <si>
    <t>1000 SALA 260 ALM</t>
  </si>
  <si>
    <t>8000 SALA 550</t>
  </si>
  <si>
    <t>25500 SALA 685 ALM</t>
  </si>
  <si>
    <t>22000 SALA</t>
  </si>
  <si>
    <t>14706 SALA 545 ALM</t>
  </si>
  <si>
    <t>1700 SALA 300 ALM</t>
  </si>
  <si>
    <t>700 SALA 1330 ALM</t>
  </si>
  <si>
    <t>2850 SALA 700 ALM</t>
  </si>
  <si>
    <t>1500 SALA 375 ALM</t>
  </si>
  <si>
    <t>9800 SALA 1000 ALM</t>
  </si>
  <si>
    <t>1000 SALA 359 ALM</t>
  </si>
  <si>
    <t>LIZ-KEIVI-MARIA-MARIANA-SARA-NATALY</t>
  </si>
  <si>
    <t>1000 SALA 1727 ALM</t>
  </si>
  <si>
    <t>1700 SALA 400 ALM</t>
  </si>
  <si>
    <t>3000 SALA 529 ALM</t>
  </si>
  <si>
    <t xml:space="preserve">4000 ALM </t>
  </si>
  <si>
    <t>14030 ALM</t>
  </si>
  <si>
    <t>800 SALA 473 ALM</t>
  </si>
  <si>
    <t>FLAVIO-ENRIQUE-ROMMA-SARA-MARIANA-CARLOS</t>
  </si>
  <si>
    <t>100 SALA 800 ALM</t>
  </si>
  <si>
    <t>FLAVIO-ENRIQUE-SARA-MARIANA-CARLOS</t>
  </si>
  <si>
    <t>12000 SALA 360 ALM</t>
  </si>
  <si>
    <t>9901 SALA 745 ALM</t>
  </si>
  <si>
    <t xml:space="preserve">5000 SALA </t>
  </si>
  <si>
    <t>59406 SALA 1245 ALM</t>
  </si>
  <si>
    <t>4839 SALA 1000 ALM</t>
  </si>
  <si>
    <t>4902 SALA 1000 ALM</t>
  </si>
  <si>
    <t>24376 SALA 115 ALM</t>
  </si>
  <si>
    <t>9000 SALA 1000 ALM</t>
  </si>
  <si>
    <t>5000 SALA 1111 ALM</t>
  </si>
  <si>
    <t>8000 SALA 300 ALM</t>
  </si>
  <si>
    <t>9520 SALA</t>
  </si>
  <si>
    <t>FLAVIO-SANTIAGO-MARCO-ENRIQUE</t>
  </si>
  <si>
    <t>4650 SALA 6578 ALM</t>
  </si>
  <si>
    <t>KEIVI-MARIA-SARA-NATALY-MARIANA-LIZ</t>
  </si>
  <si>
    <t>11089 ALM</t>
  </si>
  <si>
    <t>FLAVIO-ENRIQUE</t>
  </si>
  <si>
    <t>5500 SALA 640 ALM</t>
  </si>
  <si>
    <t>5000 SALA 9370 ALM</t>
  </si>
  <si>
    <t>23176 SALA</t>
  </si>
  <si>
    <t>20033 SALA 923 ALM</t>
  </si>
  <si>
    <t>YEFERSON</t>
  </si>
  <si>
    <t>21731 SALA 1047 ALM</t>
  </si>
  <si>
    <t>FLAVIO-ENRIQUE-CARLOS-YEFERSON</t>
  </si>
  <si>
    <t>9890 SALA 10880 ALM</t>
  </si>
  <si>
    <t>8115 SALA</t>
  </si>
  <si>
    <t>MARCO-FLAVIO</t>
  </si>
  <si>
    <t>9901 SALA 519 ALM</t>
  </si>
  <si>
    <t>13000 SALA</t>
  </si>
  <si>
    <t>FLAVIO-ENRIQUE-ANTONIO</t>
  </si>
  <si>
    <t>16703 SALA 1322 ALM</t>
  </si>
  <si>
    <t>6163 ALM</t>
  </si>
  <si>
    <t>SARA MARIANA-NATALY</t>
  </si>
  <si>
    <t>3000 SALA 3521 ALM</t>
  </si>
  <si>
    <t>5000 SALA 5807 ALM</t>
  </si>
  <si>
    <t>ENRIQUE-YEFERSON</t>
  </si>
  <si>
    <t>3500 SALA 357 ALM</t>
  </si>
  <si>
    <t xml:space="preserve">FLAVIO-MARCO  </t>
  </si>
  <si>
    <t>23326 SALA</t>
  </si>
  <si>
    <t>SARA-MARIANA-NATALY</t>
  </si>
  <si>
    <t>23113 SALA</t>
  </si>
  <si>
    <t>ENRIQUE-FLAVIO</t>
  </si>
  <si>
    <t>23361 SALA 3227 ALM</t>
  </si>
  <si>
    <t>RENRIQUE-MARCO</t>
  </si>
  <si>
    <t>11400 SALA 8689 ALM</t>
  </si>
  <si>
    <t>ENRIQUE-NATALY</t>
  </si>
  <si>
    <t>3939 ALM</t>
  </si>
  <si>
    <t>10000 SALA 10372 ALM</t>
  </si>
  <si>
    <t>ENRIQUE-FLAVIO-YEFERSON</t>
  </si>
  <si>
    <t xml:space="preserve">56019 SALA </t>
  </si>
  <si>
    <t>1246 ALM</t>
  </si>
  <si>
    <t xml:space="preserve"> 1164 ALM</t>
  </si>
  <si>
    <t>9280 SALA</t>
  </si>
  <si>
    <t>24709 SALA 530 ALM</t>
  </si>
  <si>
    <t>800 SALA 4042 ALM</t>
  </si>
  <si>
    <t>23529 SALA 490 ALM</t>
  </si>
  <si>
    <t>23524 SALA</t>
  </si>
  <si>
    <t>1500 SALA 815 ALM</t>
  </si>
  <si>
    <t>1500 SALA 1290 ALM</t>
  </si>
  <si>
    <t>2400 SALA 320 ALM</t>
  </si>
  <si>
    <t>56250 SALA</t>
  </si>
  <si>
    <t>2711 ALM</t>
  </si>
  <si>
    <t>MARIANA-DFER-SARA-NATALY</t>
  </si>
  <si>
    <t>1500 SALA 3482 ALM</t>
  </si>
  <si>
    <t>MARIANA-NATALY-SARA-DIDIER-JOSIAS</t>
  </si>
  <si>
    <t>1250 SALA 487 ALM</t>
  </si>
  <si>
    <t>29703 SALA</t>
  </si>
  <si>
    <t>9804 SALA</t>
  </si>
  <si>
    <t>29703 SALA 735 ALM</t>
  </si>
  <si>
    <t>5000 SALA 333 ALM</t>
  </si>
  <si>
    <t>12188 SALA</t>
  </si>
  <si>
    <t>30000 SALA 1385 ALM</t>
  </si>
  <si>
    <t>4000 SALA 450 ALM</t>
  </si>
  <si>
    <t>3743 SALA 1422 ALM</t>
  </si>
  <si>
    <t>MARIO-FLAVIO</t>
  </si>
  <si>
    <t>3500 SALA 4899 ALM</t>
  </si>
  <si>
    <t xml:space="preserve">FAVIO-ENRIQUE </t>
  </si>
  <si>
    <t>16443 SALA</t>
  </si>
  <si>
    <t>ENRIQUE-ANTONIO</t>
  </si>
  <si>
    <t>9804 SALA 8162 ALM</t>
  </si>
  <si>
    <t>6155 ALM</t>
  </si>
  <si>
    <t>29063 SALA 1744 ALM</t>
  </si>
  <si>
    <t>14515 SALA</t>
  </si>
  <si>
    <t>15000 SALA</t>
  </si>
  <si>
    <t>21137 ALM</t>
  </si>
  <si>
    <t>ENRIQUE-MARINA-NATALY-FLAVIO</t>
  </si>
  <si>
    <t>6000 SALA 3639 ALM</t>
  </si>
  <si>
    <t>MARCO-EDIBERTO</t>
  </si>
  <si>
    <t>12980 SALA 6703 ALM</t>
  </si>
  <si>
    <t>38931 SALA 1072 ALM</t>
  </si>
  <si>
    <t>DANIEL-ENRIQUE-ROMINA</t>
  </si>
  <si>
    <t>38900 SALA 2315 ALM</t>
  </si>
  <si>
    <t>ENRIQUE-DANIEL</t>
  </si>
  <si>
    <t>4748 ALM</t>
  </si>
  <si>
    <t>22416 SALA 1736 ALM</t>
  </si>
  <si>
    <t>ENRIQUE-DANIEL-ANTONIO</t>
  </si>
  <si>
    <t>10200 SALA</t>
  </si>
  <si>
    <t>1200 SALA 4074 ALM</t>
  </si>
  <si>
    <t>3950 SALA 1067 ALM</t>
  </si>
  <si>
    <t>1667 SALA 650 ALM</t>
  </si>
  <si>
    <t>MARIANA-NATALY-ENRIQUE-EDIBERTO</t>
  </si>
  <si>
    <t>1917 ALM</t>
  </si>
  <si>
    <t>NATALY-MARIANA-EDIBERTO</t>
  </si>
  <si>
    <t>6800 SALA</t>
  </si>
  <si>
    <t>ENRIQUE-DAMIEÑ-NATALY-MARIANA</t>
  </si>
  <si>
    <t>5200 SALA 113 ALM</t>
  </si>
  <si>
    <t>NATALY-MERIANA-EDIBERTO-ENRIQUE-DANIEL</t>
  </si>
  <si>
    <t>15000 SALA 900 ALM</t>
  </si>
  <si>
    <t>20000 SALA 933 ALM</t>
  </si>
  <si>
    <t>20000 SALA 383 ALM</t>
  </si>
  <si>
    <t>1667 SALA 315 ALM</t>
  </si>
  <si>
    <t>3000 SALA 400 ALM</t>
  </si>
  <si>
    <t>17100 SALA 765 ALM</t>
  </si>
  <si>
    <t>23000 SALA 1736 ALM</t>
  </si>
  <si>
    <t>4000 SALA 455 ALM</t>
  </si>
  <si>
    <t>1700 SALA</t>
  </si>
  <si>
    <t>7000 SALA 630 ALM</t>
  </si>
  <si>
    <t>2500 SALA 440 ALM</t>
  </si>
  <si>
    <t>3000 SALA 205 ALM</t>
  </si>
  <si>
    <t>12000 SALA 500 ALM</t>
  </si>
  <si>
    <t>10180 ALM</t>
  </si>
  <si>
    <t>10000 ALM</t>
  </si>
  <si>
    <t>7150 ALM</t>
  </si>
  <si>
    <t>2300 SALA 253 ALM</t>
  </si>
  <si>
    <t>9000 SALA 550 ALM</t>
  </si>
  <si>
    <t>8200 SALA 280 ALM</t>
  </si>
  <si>
    <t>12300 SALA 1000 ALM</t>
  </si>
  <si>
    <t>8200 SALA</t>
  </si>
  <si>
    <t>FLABIO</t>
  </si>
  <si>
    <t>12300 SALA</t>
  </si>
  <si>
    <t>15300 SALA</t>
  </si>
  <si>
    <t>2675 ALM</t>
  </si>
  <si>
    <t>10500 SALA 865 ALM</t>
  </si>
  <si>
    <t>5000 SALA 790 ALM</t>
  </si>
  <si>
    <t>3666 ALM</t>
  </si>
  <si>
    <t>2073 ALM</t>
  </si>
  <si>
    <t>10000 SALA 10600 ALM</t>
  </si>
  <si>
    <t>10000 SALA 610 ALM</t>
  </si>
  <si>
    <t>4200 SALA 785 ALM</t>
  </si>
  <si>
    <t>5000 SALA 690 ALM</t>
  </si>
  <si>
    <t>24376 SALA 2000 ALM</t>
  </si>
  <si>
    <t>10990 ALM</t>
  </si>
  <si>
    <t>5600 SALA 630 ALM</t>
  </si>
  <si>
    <t>2800 SALA</t>
  </si>
  <si>
    <t>3000 SALA 550 ALM</t>
  </si>
  <si>
    <t>6000 SALA 300 ALM</t>
  </si>
  <si>
    <t>2000 SALA 315 ALM</t>
  </si>
  <si>
    <t>6667 SALA 1975 ALM</t>
  </si>
  <si>
    <t>2500 SALA 577 ALM</t>
  </si>
  <si>
    <t>6000 SALA 228 ALM</t>
  </si>
  <si>
    <t>25000 SALA 1000 ALM</t>
  </si>
  <si>
    <t>4000 SALA 665 ALM</t>
  </si>
  <si>
    <t>7521 ALM</t>
  </si>
  <si>
    <t>2200 SALA 800 ALM</t>
  </si>
  <si>
    <t>1400 SALA</t>
  </si>
  <si>
    <t xml:space="preserve">4200 SALA  </t>
  </si>
  <si>
    <t>4200 SALA 800 ALM</t>
  </si>
  <si>
    <t>7200 SALA 490 ALM</t>
  </si>
  <si>
    <t>5000 SALA 675 ALM</t>
  </si>
  <si>
    <t>9804 SALA 600 ALM</t>
  </si>
  <si>
    <t>3600 SALA 122 ALM</t>
  </si>
  <si>
    <t>10000 SALA</t>
  </si>
  <si>
    <t>7500 SALA 180 ALM</t>
  </si>
  <si>
    <t>714 SALA 700 ALM</t>
  </si>
  <si>
    <t>ROMINA-FRANKLIN</t>
  </si>
  <si>
    <t>15400 ALM</t>
  </si>
  <si>
    <t>2000 SALA 695 ALM</t>
  </si>
  <si>
    <t>17000 SALA 38 ALM</t>
  </si>
  <si>
    <t>1980 SALA 500 ALM</t>
  </si>
  <si>
    <t>12188 SALA 1090 ALM</t>
  </si>
  <si>
    <t>2000 SALA 2836 ALM</t>
  </si>
  <si>
    <t>16667 SALA 1355 ALM</t>
  </si>
  <si>
    <t>5000 SALA 550 ALM</t>
  </si>
  <si>
    <t>3000 SALA 620 ALM</t>
  </si>
  <si>
    <t>5000 SALA</t>
  </si>
  <si>
    <t>6900 SALA</t>
  </si>
  <si>
    <t>12000 SALA 665 ALM</t>
  </si>
  <si>
    <t>17000 SALA 560 ALM</t>
  </si>
  <si>
    <t>6117 SALA</t>
  </si>
  <si>
    <t>3200 SALA 1097 ALM</t>
  </si>
  <si>
    <t xml:space="preserve">3200 SALA  </t>
  </si>
  <si>
    <t>7500 SALA 1390 ALM</t>
  </si>
  <si>
    <t>13900 SALA 555 ALM</t>
  </si>
  <si>
    <t>2419 SALA</t>
  </si>
  <si>
    <t>11764 SALA</t>
  </si>
  <si>
    <t>1100 SALA 560 ALM</t>
  </si>
  <si>
    <t>15686 SALA 1000 ALM</t>
  </si>
  <si>
    <t>5000 SALA 436 ALM</t>
  </si>
  <si>
    <t>10000 SALA 505 ALM</t>
  </si>
  <si>
    <t>1800 SALA 615 ALM</t>
  </si>
  <si>
    <t>4000 SALA 350 ALM</t>
  </si>
  <si>
    <t>12000 ALM</t>
  </si>
  <si>
    <t xml:space="preserve">10500 SALA  </t>
  </si>
  <si>
    <t>4800 SALA</t>
  </si>
  <si>
    <t>15291 ALM</t>
  </si>
  <si>
    <t>12130 SALA 11107 ALM</t>
  </si>
  <si>
    <t>2800 SALA 6000 ALM</t>
  </si>
  <si>
    <t>7091 ALM</t>
  </si>
  <si>
    <t>ENRIQUE-DANIEL-EDIBERTO</t>
  </si>
  <si>
    <t>9921 SALA 6333 ALM</t>
  </si>
  <si>
    <t>2312 ALM</t>
  </si>
  <si>
    <t>ENRIQUE-DANIEL-ROMINA</t>
  </si>
  <si>
    <t>1600 SALA 2665 ALM</t>
  </si>
  <si>
    <t>YEFERSON-DANIEL-EDIBERTO</t>
  </si>
  <si>
    <t>23700 SALA</t>
  </si>
  <si>
    <t>1850 SALA 7800 ALM</t>
  </si>
  <si>
    <t>18842 SALA 6539 ALM</t>
  </si>
  <si>
    <t xml:space="preserve">9500 SALA </t>
  </si>
  <si>
    <t>9326 SALA 6534 ALM</t>
  </si>
  <si>
    <t>ENRIQUE-DANIEL-FLAVIO</t>
  </si>
  <si>
    <t>8754 SALA 1400 ALM</t>
  </si>
  <si>
    <t>9804 SALA 8849 ALM</t>
  </si>
  <si>
    <t>4100 SALA 5071 ALM</t>
  </si>
  <si>
    <t>17039 SALA</t>
  </si>
  <si>
    <t>714 SALA 2011 ALM</t>
  </si>
  <si>
    <t>14215 ALM</t>
  </si>
  <si>
    <t>5090 ALM</t>
  </si>
  <si>
    <t>19528 SALA 1503 ALM</t>
  </si>
  <si>
    <t>ENRIQUE-FLAVIO-DANIEL</t>
  </si>
  <si>
    <t>3150 SALA 624 ALM</t>
  </si>
  <si>
    <t>800 SALA 2804 ALM</t>
  </si>
  <si>
    <t>3150 SALA 5086 ALM</t>
  </si>
  <si>
    <t>2500 SALA 844 ALM</t>
  </si>
  <si>
    <t>900 SALA 7380 ALM</t>
  </si>
  <si>
    <t>1370 SALA 710 ALM</t>
  </si>
  <si>
    <t>650 SALA 7030 ALM</t>
  </si>
  <si>
    <t>13630 SALA 4900 ALM</t>
  </si>
  <si>
    <t>1600 SALA 302 ALM</t>
  </si>
  <si>
    <t>270 SALA 195 ALM</t>
  </si>
  <si>
    <t>950 SALA 226 ALM</t>
  </si>
  <si>
    <t xml:space="preserve">7000 SALA  </t>
  </si>
  <si>
    <t>9379 SALA</t>
  </si>
  <si>
    <t>ENRIQUE-DANIEL-FLAVIO-MARCO-DANIEL</t>
  </si>
  <si>
    <t>4964 ALM</t>
  </si>
  <si>
    <t>800 SALA 3095 ALM</t>
  </si>
  <si>
    <t>520 SALA 3550 ALM</t>
  </si>
  <si>
    <t>19139 SALA</t>
  </si>
  <si>
    <t>1656 SALA 2025 ALM</t>
  </si>
  <si>
    <t>6608 ALM</t>
  </si>
  <si>
    <t>ENRIQUE-DANIEL-FLAVIO-DANIEL</t>
  </si>
  <si>
    <t>11771 SALA</t>
  </si>
  <si>
    <t>12470 SALA</t>
  </si>
  <si>
    <t>7016 ALM</t>
  </si>
  <si>
    <t>2700 SALA 8500 ALM</t>
  </si>
  <si>
    <t>15546 ALM</t>
  </si>
  <si>
    <t>1300 SALA 15050 ALM</t>
  </si>
  <si>
    <t>8801 SALA 9410 ALM</t>
  </si>
  <si>
    <t>ENRIQUE-DANIEL-FLAVIO-MARCO-DANIEL-EDIBERTO</t>
  </si>
  <si>
    <t>17177 ALM</t>
  </si>
  <si>
    <t>6000 SALA 5529 ALM</t>
  </si>
  <si>
    <t>3105 ALM</t>
  </si>
  <si>
    <t>ENRIQUE-DANIEL-FLAVIO-YEFERSON</t>
  </si>
  <si>
    <t xml:space="preserve">20000 SALA </t>
  </si>
  <si>
    <t>16213 ALM</t>
  </si>
  <si>
    <t>18646 SALA 1900 ALM</t>
  </si>
  <si>
    <t>4120 SALA 967 ALM</t>
  </si>
  <si>
    <t>FLAVIO-YEFERSON</t>
  </si>
  <si>
    <t>4825 ALM</t>
  </si>
  <si>
    <t>5600 ALM</t>
  </si>
  <si>
    <t>27492 SALA</t>
  </si>
  <si>
    <t>FLAVIO-DIDIER-JOSIAS</t>
  </si>
  <si>
    <t>10647 SALA 11066 ALM</t>
  </si>
  <si>
    <t>350 SALA 6857 ALM</t>
  </si>
  <si>
    <t>6641 ALM</t>
  </si>
  <si>
    <t>NATALY-MARIANA-EDIBERTO-DIDIER-GARY-ROMINA</t>
  </si>
  <si>
    <t>8556 ALM</t>
  </si>
  <si>
    <t>FLAVIO-DIDIER-JOSIAS-ISAIAS-CARLOS-GARY</t>
  </si>
  <si>
    <t>311 SALA 313 ALM</t>
  </si>
  <si>
    <t>451 ALM</t>
  </si>
  <si>
    <t>3530 SALA 820 ALM</t>
  </si>
  <si>
    <t>FLAVIO-DIDIER-JOSIAS-ISAIAS-CARLOS</t>
  </si>
  <si>
    <t>1400 SALA 265 ALM</t>
  </si>
  <si>
    <t>850 ALM</t>
  </si>
  <si>
    <t>1320 SALA 2331 ALM</t>
  </si>
  <si>
    <t>FLAVIO-DIDIER-JOSIAS-ISAIAS</t>
  </si>
  <si>
    <t>11000 SALA</t>
  </si>
  <si>
    <t>3420 SALA 180 ALM</t>
  </si>
  <si>
    <t>6900 SALA 9200 ALM</t>
  </si>
  <si>
    <t>7800 SALA 8140 ALM</t>
  </si>
  <si>
    <t>9901 SALA 670 ALM</t>
  </si>
  <si>
    <t>21650 SALA</t>
  </si>
  <si>
    <t>6000 SALA 598 ALM</t>
  </si>
  <si>
    <t>60700 SALA 425 ALM</t>
  </si>
  <si>
    <t>30000 SALA 1695 ALM</t>
  </si>
  <si>
    <t xml:space="preserve">25000 SALA 680 ALM </t>
  </si>
  <si>
    <t>5510 SALA 173 ALM</t>
  </si>
  <si>
    <t>2941 SALA 790 ALM</t>
  </si>
  <si>
    <t>2500 SALA 425 ALM</t>
  </si>
  <si>
    <t>2000 SALA 605 ALM</t>
  </si>
  <si>
    <t>1600 SALA 445 ALM</t>
  </si>
  <si>
    <t>29508 SALA 785 ALM</t>
  </si>
  <si>
    <t>11000 SALA 820 ALM</t>
  </si>
  <si>
    <t>5500 SALA 7208 ALM</t>
  </si>
  <si>
    <t>FLAVIO</t>
  </si>
  <si>
    <t>28570 SALA 1755 ALM</t>
  </si>
  <si>
    <t>16667 SALA 445 ALM</t>
  </si>
  <si>
    <t>44262 SALA 1635 ALM</t>
  </si>
  <si>
    <t>1800 SALA 540 ALM</t>
  </si>
  <si>
    <t>9000 SALA 2000 ALM</t>
  </si>
  <si>
    <t>1350 SALA 950 ALM</t>
  </si>
  <si>
    <t>5000 ALM</t>
  </si>
  <si>
    <t>9856 ALM</t>
  </si>
  <si>
    <t>12900 SALA 370 ALM</t>
  </si>
  <si>
    <t>18000 SALA 820 ALM</t>
  </si>
  <si>
    <t>4902 SALA</t>
  </si>
  <si>
    <t xml:space="preserve">2941 SALA </t>
  </si>
  <si>
    <t>7000 SALA</t>
  </si>
  <si>
    <t>2500 SALA 6000 ALM</t>
  </si>
  <si>
    <t>3000 ALM</t>
  </si>
  <si>
    <t>1700 SALA 550 ALM</t>
  </si>
  <si>
    <t>7000 SALA 343 ALM</t>
  </si>
  <si>
    <t>2941 SALA 840 ALM</t>
  </si>
  <si>
    <t>4602 SALA</t>
  </si>
  <si>
    <t>34000 SALA 1193 ALM</t>
  </si>
  <si>
    <t>30000 SALA 715 ALM</t>
  </si>
  <si>
    <t>3500 SALA 430 ALM</t>
  </si>
  <si>
    <t>1000 SALA 4220 ALM</t>
  </si>
  <si>
    <t>4000 SALA 550 ALM</t>
  </si>
  <si>
    <t>6000 SALA 525 ALM</t>
  </si>
  <si>
    <t>5000 SALA 500 ALM</t>
  </si>
  <si>
    <t>4839 SALA 595 ALM</t>
  </si>
  <si>
    <t>4000 SALA 430 ALM</t>
  </si>
  <si>
    <t>3000 SALA 525 ALM</t>
  </si>
  <si>
    <t>8000 SALA 630 ALM</t>
  </si>
  <si>
    <t>7280 SALA 1750 ALM</t>
  </si>
  <si>
    <t>JOSIAS-DIDIER-CARLOS-DANIEL-YEFERSON</t>
  </si>
  <si>
    <t>3435 ALM</t>
  </si>
  <si>
    <t>MARCO-CARLOS YEFERSON-EDIBERTO</t>
  </si>
  <si>
    <t xml:space="preserve">2500 SALA </t>
  </si>
  <si>
    <t xml:space="preserve">ENRIQUE-CARLOS-DIDIER-DANIEL </t>
  </si>
  <si>
    <t>1800 SALA</t>
  </si>
  <si>
    <t>680 SALA 909 ALM</t>
  </si>
  <si>
    <t>CARLOS-EDIBERTO-DIDIER</t>
  </si>
  <si>
    <t xml:space="preserve">11760 SALA </t>
  </si>
  <si>
    <t>DANIEL-EDIBERTO-DIDIER-CARLOS-YEFERSON</t>
  </si>
  <si>
    <t>4318 SALA</t>
  </si>
  <si>
    <t>MARCO-CARLOS-SANTIAGO</t>
  </si>
  <si>
    <t>1500 SALA 2298 ALM</t>
  </si>
  <si>
    <t>DIDIER-CARLOS-DANIEL</t>
  </si>
  <si>
    <t>3902 SALA 1169 ALM</t>
  </si>
  <si>
    <t>DIDIER-CARLOS-JOSIAS-DIEGO-DANIEL-GARY</t>
  </si>
  <si>
    <t>3150 SALA 907 ALM</t>
  </si>
  <si>
    <t>DIDIER-CARLOS-JOSIAS-DIEGO-DANIEL-GARY-ANTONIO-LEO</t>
  </si>
  <si>
    <t>2000 SALA 3000 ALM</t>
  </si>
  <si>
    <t>DANIEL-CARLOS-DIEGO</t>
  </si>
  <si>
    <t>12809 SALA 2925 ALM</t>
  </si>
  <si>
    <t>23563 SALA</t>
  </si>
  <si>
    <t>CARLOS-ENRIQUE-DANIEL</t>
  </si>
  <si>
    <t>19907 SALA</t>
  </si>
  <si>
    <t>16658 SALA</t>
  </si>
  <si>
    <t>20561 SALA</t>
  </si>
  <si>
    <t>13080 SALA</t>
  </si>
  <si>
    <t>DANIEL-CARLOS</t>
  </si>
  <si>
    <t>1440 SALA</t>
  </si>
  <si>
    <t>12399 SALA</t>
  </si>
  <si>
    <t>ENRIQUE-DIDIER-CARLOS</t>
  </si>
  <si>
    <t>20481 SALA</t>
  </si>
  <si>
    <t>DIDIER-SANTIAGO-DANIEL</t>
  </si>
  <si>
    <t>1677 SALA</t>
  </si>
  <si>
    <t>14724 SALA</t>
  </si>
  <si>
    <t>ANTONIO-CARY-LEONARDO-DIDIER</t>
  </si>
  <si>
    <t>10531 SALA 2618 ALM</t>
  </si>
  <si>
    <t>GARY-ANTONIO-NOBERTO</t>
  </si>
  <si>
    <t xml:space="preserve">5380 SALA 12182 ALM </t>
  </si>
  <si>
    <t>DIDIER-ABRAHAM-CARLOS</t>
  </si>
  <si>
    <t>1921 SALA 18980 ALM</t>
  </si>
  <si>
    <t>DANIE-DIEGO</t>
  </si>
  <si>
    <t xml:space="preserve">6730 SALA 607 ALM </t>
  </si>
  <si>
    <t>ANTONIO-DIDIER</t>
  </si>
  <si>
    <t>43687 SALA</t>
  </si>
  <si>
    <t>DIDER-CARLOS-EDIBERTO-DANIEL</t>
  </si>
  <si>
    <t>19802 SALA 210 ALM</t>
  </si>
  <si>
    <t>3600 SALA 630 ALM</t>
  </si>
  <si>
    <t>11000 SALA 445 ALM</t>
  </si>
  <si>
    <t>3000 SALA 520 ALM</t>
  </si>
  <si>
    <t>29703 SALA 850 ALM</t>
  </si>
  <si>
    <t>18000 SALA 1000 ALM</t>
  </si>
  <si>
    <t>20000 SALA</t>
  </si>
  <si>
    <t>84600 SALA 1535 ALM</t>
  </si>
  <si>
    <t>3770 SALA</t>
  </si>
  <si>
    <t>10000 SALA 380 ALM</t>
  </si>
  <si>
    <t>6000 SALA 1365 ALM</t>
  </si>
  <si>
    <t>6000 SALA 340 ALM</t>
  </si>
  <si>
    <t>10320 SALA 260 ALM</t>
  </si>
  <si>
    <t>6700 SALA 4037 ALM</t>
  </si>
  <si>
    <t>27355 SALA 4325 ALM</t>
  </si>
  <si>
    <t xml:space="preserve">7500 SALA </t>
  </si>
  <si>
    <t>4048 SALA 5517 ALM</t>
  </si>
  <si>
    <t xml:space="preserve">19172 SALA </t>
  </si>
  <si>
    <t xml:space="preserve">9900 ALM </t>
  </si>
  <si>
    <t xml:space="preserve">3831 ALM </t>
  </si>
  <si>
    <t xml:space="preserve">50 SALA 5203 ALM </t>
  </si>
  <si>
    <t>DIDIER-CARLOS</t>
  </si>
  <si>
    <t>10875 ALM</t>
  </si>
  <si>
    <t>DIDIER-CARLOS-DANIEL-HUGO</t>
  </si>
  <si>
    <t>7640 SALA 213 ALM</t>
  </si>
  <si>
    <t>MARCO-HUGO</t>
  </si>
  <si>
    <t>3100 SALA 7054 ALM</t>
  </si>
  <si>
    <t>CARLOS-DIDIER</t>
  </si>
  <si>
    <t>9444 ALM</t>
  </si>
  <si>
    <t>5851 ALM</t>
  </si>
  <si>
    <t>DIDIER-CARLOS-SANTIAGO</t>
  </si>
  <si>
    <t>28046 SALA</t>
  </si>
  <si>
    <t>DIDER-CARLOS-DANIEL</t>
  </si>
  <si>
    <t>14072 SALA</t>
  </si>
  <si>
    <t>DIDER-CARLOS-DANIEL-EDIBERTO</t>
  </si>
  <si>
    <t>14073 SALA</t>
  </si>
  <si>
    <t>5333 SALA 610 ALM</t>
  </si>
  <si>
    <t>6000 SALA 780 ALM</t>
  </si>
  <si>
    <t>10500 SALA 375 ALM</t>
  </si>
  <si>
    <t>4190 SALA</t>
  </si>
  <si>
    <t>2333 ALM</t>
  </si>
  <si>
    <t>3000 SALA 560 ALM</t>
  </si>
  <si>
    <t>24000 SALA 780 ALM</t>
  </si>
  <si>
    <t>18000 SALA 780 ALM</t>
  </si>
  <si>
    <t>1000 SALA 710 ALM</t>
  </si>
  <si>
    <t>5000 SALA 700 ALM</t>
  </si>
  <si>
    <t>15000 SALA 675 ALM</t>
  </si>
  <si>
    <t>8750 SALA 9430 ALM</t>
  </si>
  <si>
    <t>2000 SALA 600 ALM</t>
  </si>
  <si>
    <t>MARCO</t>
  </si>
  <si>
    <t>2000 SALA 650 ALM</t>
  </si>
  <si>
    <t>1000 SALA 600 ALM</t>
  </si>
  <si>
    <t>15000 SALA 810 ALM</t>
  </si>
  <si>
    <t>4000 SALA 530 ALM</t>
  </si>
  <si>
    <t>4000 SALA 2000 ALM</t>
  </si>
  <si>
    <t>18000 SALA</t>
  </si>
  <si>
    <t>7742 SALA</t>
  </si>
  <si>
    <t>4800 SALA 635 ALM</t>
  </si>
  <si>
    <t>28024 SALA</t>
  </si>
  <si>
    <t>DIDIER-EDIBERTO-JOSIAS-ESTEBAN</t>
  </si>
  <si>
    <t>28961 SALA</t>
  </si>
  <si>
    <t>EDIBERTO-JOSIAS-DIDIER-MARCO</t>
  </si>
  <si>
    <t>1319 ALM</t>
  </si>
  <si>
    <t>DIDIER-GARY-ESTEBAN</t>
  </si>
  <si>
    <t>15619 SALA</t>
  </si>
  <si>
    <t>11150 ALM</t>
  </si>
  <si>
    <t>MARCO-ABRAHAM-DIEGO</t>
  </si>
  <si>
    <t>23866 SALA</t>
  </si>
  <si>
    <t>10579 SALA 12491 ALM</t>
  </si>
  <si>
    <t>MARCO-ABRAHAM-JUAN-ADRIAN</t>
  </si>
  <si>
    <t>13110 ALM</t>
  </si>
  <si>
    <t>JUAN-ABRAHAM-ADRIAN</t>
  </si>
  <si>
    <t>17335 SALA</t>
  </si>
  <si>
    <t>3957 ALM</t>
  </si>
  <si>
    <t>MARCO-ABRAHAM-GARY-JUAN ADRIAN-DIEGO</t>
  </si>
  <si>
    <t>16490 SALA 591 ALM</t>
  </si>
  <si>
    <t>ESTEBAN-DIDER-ABRAHAM-JUAN-ADRIAN</t>
  </si>
  <si>
    <t>955 SALA 7346 ALM</t>
  </si>
  <si>
    <t>SILVER-LUIS-GARY-JOSIAS</t>
  </si>
  <si>
    <t>2080 SALA 70 ALM</t>
  </si>
  <si>
    <t>MARCO-ABRAHAM</t>
  </si>
  <si>
    <t>2400 SALA 457</t>
  </si>
  <si>
    <t>20300 SALA 1530 ALM</t>
  </si>
  <si>
    <t>7000 SALA 410 ALM</t>
  </si>
  <si>
    <t>12500 SALA 645 ALM</t>
  </si>
  <si>
    <t>700 SALA 1745 ALM</t>
  </si>
  <si>
    <t>8000 SALA 500 ALM</t>
  </si>
  <si>
    <t>1353 ALM</t>
  </si>
  <si>
    <t>DIGEO-DANIEL-CARLOS</t>
  </si>
  <si>
    <t xml:space="preserve">2700 SALA </t>
  </si>
  <si>
    <t>3240 SALA</t>
  </si>
  <si>
    <t>DIDIER-CARLOS-DANIEL-ROMINA</t>
  </si>
  <si>
    <t>10493 ALM</t>
  </si>
  <si>
    <t>DIDIER-HUGO-GARY-JOSIAS-DIEGO</t>
  </si>
  <si>
    <t>11478 SALA</t>
  </si>
  <si>
    <t>DIDIER-HUEGO-GARY-JOSIAS-DANIEL -DANIEL-DIEGO</t>
  </si>
  <si>
    <t>19355 SALA 500 ALM</t>
  </si>
  <si>
    <t>6290 SALA</t>
  </si>
  <si>
    <t>3000 SALA 2570 ALM</t>
  </si>
  <si>
    <t>4167 SALA 365 ALM</t>
  </si>
  <si>
    <t>7000 SALA 300 ALM</t>
  </si>
  <si>
    <t>500 SALA</t>
  </si>
  <si>
    <t>HUGO-GARY-JOSIAS-DANIEL. A-DIDIER-DANIEL</t>
  </si>
  <si>
    <t>8700 SALA 1083 ALM</t>
  </si>
  <si>
    <t>HUGO-GARY-JOSIAS-DIDIER-YHONATAN</t>
  </si>
  <si>
    <t>1987 SALA</t>
  </si>
  <si>
    <t>AYDEE-NATALY-MAYERLI-ABIGAIL-GELGA-LUPE</t>
  </si>
  <si>
    <t>4759 SALA</t>
  </si>
  <si>
    <t>6103 ALM</t>
  </si>
  <si>
    <t>3969 ALM</t>
  </si>
  <si>
    <t>NATALY-MAYERLI-AYDER-ABIGAIL</t>
  </si>
  <si>
    <t>5767 ALM</t>
  </si>
  <si>
    <t>100 SALA 250 ALM</t>
  </si>
  <si>
    <t>SANTIAGO-ROMINA</t>
  </si>
  <si>
    <t>2192 ALM</t>
  </si>
  <si>
    <t>SANTIAGO-ROMINA-EDIBERTO</t>
  </si>
  <si>
    <t>500 SALA 2975 ALM</t>
  </si>
  <si>
    <t>AYDEE-NATALY-MAYERLI-ABIGAIL-GELGA-LUPE-EDIBERTO</t>
  </si>
  <si>
    <t>4122 ALM</t>
  </si>
  <si>
    <t>1700 SALA 815 ALM</t>
  </si>
  <si>
    <t>23529 SALA 1000 ALM</t>
  </si>
  <si>
    <t>29703 SALA 2440 ALM</t>
  </si>
  <si>
    <t>94116 SALA 4645 ALM</t>
  </si>
  <si>
    <t>2000 ALM</t>
  </si>
  <si>
    <t>31655 SALA</t>
  </si>
  <si>
    <t>3600 SALA 2515 ALM</t>
  </si>
  <si>
    <t>1500 SALA 2026 ALM</t>
  </si>
  <si>
    <t>5000 SALA 745 ALM</t>
  </si>
  <si>
    <t>14382 SALA</t>
  </si>
  <si>
    <t>GARY-ESTEBAN -CRISTIAN</t>
  </si>
  <si>
    <t>23066 SALA</t>
  </si>
  <si>
    <t>GARY-ESTEBAN -GELGA-LUPE-MARCO</t>
  </si>
  <si>
    <t>23085 SALA</t>
  </si>
  <si>
    <t>MARCO-EDIBERTO-DIEGO-GARY-GELGA-AYDEE-MAYERLI-NATALY-ABIGAIL</t>
  </si>
  <si>
    <t>28485 SALA</t>
  </si>
  <si>
    <t>GELGA-GARY-DIEGO-SILVER</t>
  </si>
  <si>
    <t>14451 SALA</t>
  </si>
  <si>
    <t>MARCO-DIEGO-JUAN-SILVER-GARY</t>
  </si>
  <si>
    <t>15819 SALA</t>
  </si>
  <si>
    <t>GELGA-AYDEE-LUPE-MAYERLI-NATALY-ABIGAIL</t>
  </si>
  <si>
    <t>12333 ALM</t>
  </si>
  <si>
    <t>SILVER-DIEGO-GARY-EDIBERTO</t>
  </si>
  <si>
    <t>17468 SALA</t>
  </si>
  <si>
    <t>RAYA EN EL AZUL</t>
  </si>
  <si>
    <t>2700 SALA 847 ALM</t>
  </si>
  <si>
    <t>3233 SALA</t>
  </si>
  <si>
    <t>23050 SALA</t>
  </si>
  <si>
    <t>GARY-DIEGO-SILVER</t>
  </si>
  <si>
    <t>17985 SALA</t>
  </si>
  <si>
    <t>5000 SALA 856 ALM</t>
  </si>
  <si>
    <t>1600 SALA 4630 ALM</t>
  </si>
  <si>
    <t>ESTEBAN-JOSIAS-JULIO-ISMAEL-NOEL</t>
  </si>
  <si>
    <t>4000 SALA 507 ALM</t>
  </si>
  <si>
    <t>DIEGO-GARY-SILVER-MARCO</t>
  </si>
  <si>
    <t>5119 ALM</t>
  </si>
  <si>
    <t>DIEGO-GARY-SILVER-EDIBERTO</t>
  </si>
  <si>
    <t>1700 SALA 462 ALM</t>
  </si>
  <si>
    <t>12300 SALA 690 ALM</t>
  </si>
  <si>
    <t>37500 SALA 950 ALM</t>
  </si>
  <si>
    <t>56250 SALA 1390 ALM</t>
  </si>
  <si>
    <t>3000 SALA 583 ALM</t>
  </si>
  <si>
    <t>92000 SALA 2545 ALM</t>
  </si>
  <si>
    <t>2000 SALA 590 ALM</t>
  </si>
  <si>
    <t>8500 SALA 1225 ALM</t>
  </si>
  <si>
    <t>28000 SALA</t>
  </si>
  <si>
    <t>14063 SALA 885 ALM</t>
  </si>
  <si>
    <t>28976 SALA</t>
  </si>
  <si>
    <t>LUPE-AYDEE-GELGA-MAYERLI-NATALY</t>
  </si>
  <si>
    <t>4741 ALM</t>
  </si>
  <si>
    <t>37151 SALA</t>
  </si>
  <si>
    <t>SILVER-GARY-DIEGO</t>
  </si>
  <si>
    <t>42000 SALA</t>
  </si>
  <si>
    <t>SILVER-GARY-DIEGO-MARCO-JUAN</t>
  </si>
  <si>
    <t>14200 SALA 2164 ALM</t>
  </si>
  <si>
    <t>SILVER-DIEGO-GARY</t>
  </si>
  <si>
    <t>18207 ALM</t>
  </si>
  <si>
    <t>13955 ALM</t>
  </si>
  <si>
    <t>20260 ALM</t>
  </si>
  <si>
    <t>5649 ALM</t>
  </si>
  <si>
    <t>LUPE-AYDEE-MAYERLI-NATALY</t>
  </si>
  <si>
    <t>840 SALA 3786 ALM</t>
  </si>
  <si>
    <t xml:space="preserve">8237 SALA </t>
  </si>
  <si>
    <t>10287 ALM</t>
  </si>
  <si>
    <t>FLAVIO-EDIBERTO-SILVER-GARY</t>
  </si>
  <si>
    <t>8331 SALA</t>
  </si>
  <si>
    <t>FLAVIO-MARCO-SILVER-GARY</t>
  </si>
  <si>
    <t>8315 SALA</t>
  </si>
  <si>
    <t>8362 SALA</t>
  </si>
  <si>
    <t>FLAVIO-MARCO-SILVER-GARY-HUGO</t>
  </si>
  <si>
    <t>8243 SALA</t>
  </si>
  <si>
    <t>11410 SALA</t>
  </si>
  <si>
    <t>8350 SALA</t>
  </si>
  <si>
    <t>FLAVIO-EDIBERTO-SILVER-GARY-HUGO</t>
  </si>
  <si>
    <t>8440 SALA</t>
  </si>
  <si>
    <t>FLAVIO-GARY-SILVER</t>
  </si>
  <si>
    <t xml:space="preserve">NOSE REGISTRO LA CANTIDAD DE PEGADO </t>
  </si>
  <si>
    <t>11475 SALA</t>
  </si>
  <si>
    <t>16987 SALA</t>
  </si>
  <si>
    <t>17200 SALA</t>
  </si>
  <si>
    <t>103 DEMAS</t>
  </si>
  <si>
    <t>2000 SALA 212 ALM</t>
  </si>
  <si>
    <t>2000 SALA 482 ALM</t>
  </si>
  <si>
    <t>1100 SALA 2600 ALM</t>
  </si>
  <si>
    <t>17100 SALA</t>
  </si>
  <si>
    <t>SILVER-GARY-FLAVIO-EDIBERTO</t>
  </si>
  <si>
    <t>163 DEMAS</t>
  </si>
  <si>
    <t xml:space="preserve">8383 SALA </t>
  </si>
  <si>
    <t>FLAVIO-GARY-EDIBERTO-HUGO-SILVER</t>
  </si>
  <si>
    <t>19786 SALA</t>
  </si>
  <si>
    <t>8447 SALA</t>
  </si>
  <si>
    <t xml:space="preserve">GARY-EDIBERTO-SILVER </t>
  </si>
  <si>
    <t>9700 SALA 14740 ALM</t>
  </si>
  <si>
    <t>3345 SALA</t>
  </si>
  <si>
    <t>SANTIAGO-SILVER-EDIBERTO-GARY</t>
  </si>
  <si>
    <t>8000 SALA 565 ALM</t>
  </si>
  <si>
    <t>57000 SALA 1070 ALM</t>
  </si>
  <si>
    <t>17400 SALA 700 ALM</t>
  </si>
  <si>
    <t>5650 SALA</t>
  </si>
  <si>
    <t>12500 SALA 615 ALM</t>
  </si>
  <si>
    <t>1100 SALA</t>
  </si>
  <si>
    <t>19802 SALA 350 ALM</t>
  </si>
  <si>
    <t>2000 SALA 750 ALM</t>
  </si>
  <si>
    <t>3750 SALA 585 ALM</t>
  </si>
  <si>
    <t>13000 SALA 990 ALM</t>
  </si>
  <si>
    <t>8000 SALA</t>
  </si>
  <si>
    <t>12636 SALA</t>
  </si>
  <si>
    <t>SILVER-GARY</t>
  </si>
  <si>
    <t>5750 SALA</t>
  </si>
  <si>
    <t>29465 SALA 7091 ALM</t>
  </si>
  <si>
    <t>LUPE-MAYERLI-NATALY-GELGA-LUPE</t>
  </si>
  <si>
    <t>CON LOTE Y SIN LOTE</t>
  </si>
  <si>
    <t>15841 ALM</t>
  </si>
  <si>
    <t>EDIBERTO-YEFERSON-GARY-SILVER-FLAVIO</t>
  </si>
  <si>
    <t>2600 SALA 400 ALM</t>
  </si>
  <si>
    <t>4766 ALM</t>
  </si>
  <si>
    <t>EDIBERTO-YEFERSON-GARY-SILVER</t>
  </si>
  <si>
    <t>7202 ALM</t>
  </si>
  <si>
    <t>4500 SALA 1107 ALM</t>
  </si>
  <si>
    <t>MARCO-SILVER</t>
  </si>
  <si>
    <t>1300 SALA 223 ALM</t>
  </si>
  <si>
    <t>6000 ALM</t>
  </si>
  <si>
    <t>7500 SALA 350 ALM</t>
  </si>
  <si>
    <t>3000 SALA 440 ALM</t>
  </si>
  <si>
    <t xml:space="preserve">4500 SALA </t>
  </si>
  <si>
    <t>3600 SALA</t>
  </si>
  <si>
    <t>12000 SALA  885 ALM</t>
  </si>
  <si>
    <t>390 SALA 830 ALM</t>
  </si>
  <si>
    <t>4800 SALA 1250 ALM</t>
  </si>
  <si>
    <t>2300 SALA 390 ALM</t>
  </si>
  <si>
    <t>9901 SALA 442 ALM</t>
  </si>
  <si>
    <t>1900 SALA 510 ALM</t>
  </si>
  <si>
    <t>7742 SALA 535 ALM</t>
  </si>
  <si>
    <t>1700 SALA 4279 ALM</t>
  </si>
  <si>
    <t>GELGA-LUPE-MAYERLI-AYDEE-NATALY</t>
  </si>
  <si>
    <t>4663 SALA 824 ALM</t>
  </si>
  <si>
    <t>GELGA-LUPE-MAYERLI-AYDEE-NATALY EDIBERTO-DIEGO</t>
  </si>
  <si>
    <t>2500 SALA 4000 ALM</t>
  </si>
  <si>
    <t>200 SALA 290 ALM</t>
  </si>
  <si>
    <t>2000 SALA 510 ALM</t>
  </si>
  <si>
    <t>4000 SALA 6895 ALM</t>
  </si>
  <si>
    <t>11000 SALA 755 ALM</t>
  </si>
  <si>
    <t>6800 SALA 490 ALM</t>
  </si>
  <si>
    <t>186668 SALA  2810 ALM</t>
  </si>
  <si>
    <t>37500 SALA 1084 ALM</t>
  </si>
  <si>
    <t xml:space="preserve">17200 SALA 970 ALM </t>
  </si>
  <si>
    <t xml:space="preserve">17200 SALA 960 ALM </t>
  </si>
  <si>
    <t>2700 SALA 600 ALM</t>
  </si>
  <si>
    <t>50000 SALA SALA 2400 ALM</t>
  </si>
  <si>
    <t>21000 SALA 430 ALM</t>
  </si>
  <si>
    <t>8717 SALA 443 ALM</t>
  </si>
  <si>
    <t>MARCO-YEFERSON</t>
  </si>
  <si>
    <t>4500 SALA 362 ALM</t>
  </si>
  <si>
    <t>GARY-SILVER-EDIBERTO-FLAVIO</t>
  </si>
  <si>
    <t>1800 SALA 328 ALM</t>
  </si>
  <si>
    <t>SILVER-GARY-EDIBERTO-SANTIAGO-FLAVIO</t>
  </si>
  <si>
    <t>4000 SALA 167 ALM</t>
  </si>
  <si>
    <t>23051 SALA</t>
  </si>
  <si>
    <t>3934 ALM</t>
  </si>
  <si>
    <t>SANTIAGO-EDIBERTO</t>
  </si>
  <si>
    <t>21000 SALA</t>
  </si>
  <si>
    <t>YEFERSON-FLAVIO-GARY-SILVER</t>
  </si>
  <si>
    <t>270 DEMASIA</t>
  </si>
  <si>
    <t>12000 SALA</t>
  </si>
  <si>
    <t>GARY-SILVER-MARCO</t>
  </si>
  <si>
    <t>65 DEMASIA</t>
  </si>
  <si>
    <t>29510 SALA</t>
  </si>
  <si>
    <t>GARY-SILVER-SANTIAGO</t>
  </si>
  <si>
    <t>90 SALA 2907 ALM</t>
  </si>
  <si>
    <t>42352 SALA 20276 ALM</t>
  </si>
  <si>
    <t>16500 SALA</t>
  </si>
  <si>
    <t>SILVER-GARY-EDIBERTO-SANTIAGO</t>
  </si>
  <si>
    <t>25936 SALA</t>
  </si>
  <si>
    <t>GELGA-LUPE-AYDEE-MAYERLI-NATALY</t>
  </si>
  <si>
    <t>42320 SALA</t>
  </si>
  <si>
    <t>16000 SALA</t>
  </si>
  <si>
    <t>26464 SALA</t>
  </si>
  <si>
    <t>MARCO-SILVER-GARY</t>
  </si>
  <si>
    <t>1596 ALM</t>
  </si>
  <si>
    <t>319 DEMASIA</t>
  </si>
  <si>
    <t>24501 SALA</t>
  </si>
  <si>
    <t>SILVER-CARLOS-SANTIAGO</t>
  </si>
  <si>
    <t>4723 SALA 843 ALM</t>
  </si>
  <si>
    <t>16035 SALA</t>
  </si>
  <si>
    <t>MARCO-SILVER-HUGO-CARLOS</t>
  </si>
  <si>
    <t>5500 ALM</t>
  </si>
  <si>
    <t>8639 SALA</t>
  </si>
  <si>
    <t>29439 SALA</t>
  </si>
  <si>
    <t>CARLOS-SILVER</t>
  </si>
  <si>
    <t>6487 ALM</t>
  </si>
  <si>
    <t>LUPE-GELGA-ROMINA</t>
  </si>
  <si>
    <t>37100 SALA</t>
  </si>
  <si>
    <t>SILVER-HUGO-CARLOS</t>
  </si>
  <si>
    <t>18808 SALA 1763 ALM</t>
  </si>
  <si>
    <t>47808 SALA</t>
  </si>
  <si>
    <t>14057 ALM</t>
  </si>
  <si>
    <t>10730 SALA</t>
  </si>
  <si>
    <t>29600 SALA</t>
  </si>
  <si>
    <t>7533 SALA 8880 ALM</t>
  </si>
  <si>
    <t>SILVER-CARLOS</t>
  </si>
  <si>
    <t>1110 SALA 744 ALM</t>
  </si>
  <si>
    <t>9800 SALA 11110 ALM</t>
  </si>
  <si>
    <t>168 REVENT.</t>
  </si>
  <si>
    <t>14948 SALA</t>
  </si>
  <si>
    <t>SILVER-MARCO</t>
  </si>
  <si>
    <t>15139 SALA</t>
  </si>
  <si>
    <t>15201 SALA</t>
  </si>
  <si>
    <t xml:space="preserve">10225 SALA </t>
  </si>
  <si>
    <t>20000 SALA 1000 ALM</t>
  </si>
  <si>
    <t>20833 SALA 1560 ALM</t>
  </si>
  <si>
    <t>1800 SALA 850 ALM</t>
  </si>
  <si>
    <t>10200 SALA 740 ALM</t>
  </si>
  <si>
    <t>4000 SALA 570 ALM</t>
  </si>
  <si>
    <t>8333 SALA 735 ALM</t>
  </si>
  <si>
    <t>10000 SALA 685 ALM</t>
  </si>
  <si>
    <t>53900 ALM</t>
  </si>
  <si>
    <t>JHONY</t>
  </si>
  <si>
    <t>5000 SALA 650 ALM</t>
  </si>
  <si>
    <t>1000 SALA 980 ALM</t>
  </si>
  <si>
    <t>9901 SALA 575 ALM</t>
  </si>
  <si>
    <t>56100 SALA 1021 ALM</t>
  </si>
  <si>
    <t>15080 SALA 1000 ALM</t>
  </si>
  <si>
    <t>22000 SALA 1380 ALM</t>
  </si>
  <si>
    <t>10000 SALA 650 ALM</t>
  </si>
  <si>
    <t>9901 SALA</t>
  </si>
  <si>
    <t>1900 SALA</t>
  </si>
  <si>
    <t>10000 SALA 608 ALM</t>
  </si>
  <si>
    <t>3200 SALA 600 ALM</t>
  </si>
  <si>
    <t>19354 SALA 750 ALM</t>
  </si>
  <si>
    <t>3600 SALA 590 ALM</t>
  </si>
  <si>
    <t>1500 SALA 495 ALM</t>
  </si>
  <si>
    <t>4000 SALA</t>
  </si>
  <si>
    <t>10000 SALA 1000 ALM</t>
  </si>
  <si>
    <t>4902 SALA 485 ALM</t>
  </si>
  <si>
    <t>667 SALA 890 ALM</t>
  </si>
  <si>
    <t>70 SALA 1495 ALM</t>
  </si>
  <si>
    <t>13000 SALA 610 ALM</t>
  </si>
  <si>
    <t>4959 SALA 445 ALM</t>
  </si>
  <si>
    <t>16800 SALA 500 ALM</t>
  </si>
  <si>
    <t>5600 SALA 500 ALM</t>
  </si>
  <si>
    <t>98205 SALA 825 ALM</t>
  </si>
  <si>
    <t>5000 SALA  625 ALM</t>
  </si>
  <si>
    <t>9901 SALA 610 ALM</t>
  </si>
  <si>
    <t>3000 SALA 530 ALM</t>
  </si>
  <si>
    <t>15000 SALA 1095 ALM</t>
  </si>
  <si>
    <t>8000 SALA 1000 ALM</t>
  </si>
  <si>
    <t>2150 ALM</t>
  </si>
  <si>
    <t>GELGA-AYDEE-NATALY-LUPE-MAYERLI</t>
  </si>
  <si>
    <t>1330 ALM</t>
  </si>
  <si>
    <t>212 SALA 584 ALM</t>
  </si>
  <si>
    <t>1400 SALA 462 ALM</t>
  </si>
  <si>
    <t>1565 ALM</t>
  </si>
  <si>
    <t>9071 ALM</t>
  </si>
  <si>
    <t>MANCHAS Y ROTAS</t>
  </si>
  <si>
    <t>200 SALA 469 ALM</t>
  </si>
  <si>
    <t>7572 ALM</t>
  </si>
  <si>
    <t>1400 SALA 12097 ALM</t>
  </si>
  <si>
    <t>6000 SALA</t>
  </si>
  <si>
    <t>6500 ALM</t>
  </si>
  <si>
    <t>DIEGO-SILVER</t>
  </si>
  <si>
    <t>6000 SALA 762 ALM</t>
  </si>
  <si>
    <t>MARCO-DANIEL</t>
  </si>
  <si>
    <t>5753 SALA 13200 ALM</t>
  </si>
  <si>
    <t>54285 SALA</t>
  </si>
  <si>
    <t>19542 SALA</t>
  </si>
  <si>
    <t>1850 SALA 3928 ALM</t>
  </si>
  <si>
    <t>SILVER-DIEGO</t>
  </si>
  <si>
    <t>9330 SALA</t>
  </si>
  <si>
    <t>9648 SALA 11004 ALM</t>
  </si>
  <si>
    <t>15390 SALA 2740 ALM</t>
  </si>
  <si>
    <t>MARCO-ROMINA-SILVER</t>
  </si>
  <si>
    <t>430 ALM</t>
  </si>
  <si>
    <t>18624 SALA</t>
  </si>
  <si>
    <t>MATERIAL DURO TROQUEL</t>
  </si>
  <si>
    <t>356436 SALA 4403 ALM</t>
  </si>
  <si>
    <t>10500 SALA</t>
  </si>
  <si>
    <t>15900 SALA 1000 ALM</t>
  </si>
  <si>
    <t xml:space="preserve">3500 SALA </t>
  </si>
  <si>
    <t>7500 ALM</t>
  </si>
  <si>
    <t>1542 ALM</t>
  </si>
  <si>
    <t>4902 SALA 72 ALM</t>
  </si>
  <si>
    <t>4370 ALM</t>
  </si>
  <si>
    <t>1700 SALA 450 ALM</t>
  </si>
  <si>
    <t xml:space="preserve">72000 SALA </t>
  </si>
  <si>
    <t xml:space="preserve">4280 SALA </t>
  </si>
  <si>
    <t>5000 SALA 6115 ALM</t>
  </si>
  <si>
    <t>1000 SALA 590 ALM</t>
  </si>
  <si>
    <t>14000 SALA 870 ALM</t>
  </si>
  <si>
    <t>10000 SALA 825 ALM</t>
  </si>
  <si>
    <t>14500 SALA 175 ALM</t>
  </si>
  <si>
    <t>18000 SALA 290 ALM</t>
  </si>
  <si>
    <t>9000 SALA 560 ALM</t>
  </si>
  <si>
    <t>29508 SALA 530 ALM</t>
  </si>
  <si>
    <t>13000 SALA 1195 ALM</t>
  </si>
  <si>
    <t>3225 SALA 247 ALM</t>
  </si>
  <si>
    <t>2333 SALA</t>
  </si>
  <si>
    <t xml:space="preserve">2250 SALA </t>
  </si>
  <si>
    <t>11000 SALA 370 ALM</t>
  </si>
  <si>
    <t>4902 SALA 220 ALM</t>
  </si>
  <si>
    <t>12500 SALA 450 ALM</t>
  </si>
  <si>
    <t>2000 SALA 570 ALM</t>
  </si>
  <si>
    <t>680 SALA 2944 ALM</t>
  </si>
  <si>
    <t>8870 SALA 745 ALM</t>
  </si>
  <si>
    <t>3665 SALA 5927 ALM</t>
  </si>
  <si>
    <t>SILVER-ROMINA-CARLOS</t>
  </si>
  <si>
    <t>70 SALA 5878 ALM</t>
  </si>
  <si>
    <t>12600 SALA</t>
  </si>
  <si>
    <t>CARLOS-SILVER-SANTIAGO</t>
  </si>
  <si>
    <t xml:space="preserve">17076 SALA </t>
  </si>
  <si>
    <t>SILVER-CARLOS-JULIO</t>
  </si>
  <si>
    <t>23210 SALA 3093 ALM</t>
  </si>
  <si>
    <t>400 ROTAS</t>
  </si>
  <si>
    <t>23471 SALA</t>
  </si>
  <si>
    <t>29547 SALA</t>
  </si>
  <si>
    <t>14000 SALA</t>
  </si>
  <si>
    <t>750 DEMASIA</t>
  </si>
  <si>
    <t>11695 ALM</t>
  </si>
  <si>
    <t>3130 SALA 10283 ALM</t>
  </si>
  <si>
    <t>12206 SALA 5696 ALM</t>
  </si>
  <si>
    <t>1700 SALA 2362 ALM</t>
  </si>
  <si>
    <t>MARCO-DANIEL-MARCO</t>
  </si>
  <si>
    <t>3276 ALM</t>
  </si>
  <si>
    <t>MARCO-JULIO-ROMINA</t>
  </si>
  <si>
    <t xml:space="preserve">9277 SALA </t>
  </si>
  <si>
    <t>NATALY-MAYERLI-AYDEE GELGA-LUPE</t>
  </si>
  <si>
    <t>FALTA (3600 TONO OSCURO)</t>
  </si>
  <si>
    <t>1680 SALA 525 ALM</t>
  </si>
  <si>
    <t>14860 ALM</t>
  </si>
  <si>
    <t>3815 SALA 3088 ALM</t>
  </si>
  <si>
    <t>29662 SALA</t>
  </si>
  <si>
    <t>DIDIER-JULIO-SILVER-MARCO-JONATHAN-SEBASTIAN</t>
  </si>
  <si>
    <t>20376 ALM</t>
  </si>
  <si>
    <t>GELGA-DIDIER- NATALIA</t>
  </si>
  <si>
    <t>29508 SALA</t>
  </si>
  <si>
    <t>NATALY-MAYERLI-AYDEE GELGA-LUPE-DIDIER-JULIO-SILVER-MARCO-JONATHAN-SEBASTIAN</t>
  </si>
  <si>
    <t>750 SALA 5031 ALM</t>
  </si>
  <si>
    <t>MARCO-SEBASTIAN-JONATHAN</t>
  </si>
  <si>
    <t>23170 SALA</t>
  </si>
  <si>
    <t>GELGA-AYDEE-LUPE-SILVER-JULIO-MAYERLI-NATALY-NATALIA</t>
  </si>
  <si>
    <t>23281 SALA</t>
  </si>
  <si>
    <t>12500 SALA</t>
  </si>
  <si>
    <t>3225 SALA 3956 ALM</t>
  </si>
  <si>
    <t>23380 SALA</t>
  </si>
  <si>
    <t>12575 SALA</t>
  </si>
  <si>
    <t>28200 SALA</t>
  </si>
  <si>
    <t>SILVER-JULIO-MARCO-YEFERSON-JONATHAN-SEBASTIAN</t>
  </si>
  <si>
    <t>20121 SALA 4930 ALM</t>
  </si>
  <si>
    <t>AYDEE-LUPE-MAYERLI-NATALY-NATALIA</t>
  </si>
  <si>
    <t>MARCO-JULIO-SILVER-YEFERSON</t>
  </si>
  <si>
    <t>GELGA-AYDEE-LUPE-SILVER-JULIO-MAYERLI-NATALY-NATALIA-JONATHAN-SEBASTIAN</t>
  </si>
  <si>
    <t>29240 SALA</t>
  </si>
  <si>
    <t>1000 SALA 2286 ALM</t>
  </si>
  <si>
    <t>MARCO-SEBASTIAN</t>
  </si>
  <si>
    <t>9813 ALM</t>
  </si>
  <si>
    <t>GELGA-AYDEE-LUPE-MAYERLI-NATALY-NATALIA-JONATHAN</t>
  </si>
  <si>
    <t>500 SALA 1657 ALM</t>
  </si>
  <si>
    <t>11877 SALA</t>
  </si>
  <si>
    <t>26784 SALA 9240 ALM</t>
  </si>
  <si>
    <t>GELGA-AYDEE-LUPE-MAYERLI-NATALY-NATALIA</t>
  </si>
  <si>
    <t>8000 SALA 400 ALM</t>
  </si>
  <si>
    <t>12500 SALA 403 ALM</t>
  </si>
  <si>
    <t>3333 SALA 1385 ALM</t>
  </si>
  <si>
    <t>21333 SALA 380 ALM</t>
  </si>
  <si>
    <t>7000 SALA 200 ALM</t>
  </si>
  <si>
    <t>12900 SALA 590 ALM</t>
  </si>
  <si>
    <t>144000 SALA 6980 ALM</t>
  </si>
  <si>
    <t>29703 SALA 7870 ALM</t>
  </si>
  <si>
    <t>518 ALM</t>
  </si>
  <si>
    <t>2000 SALA 340 ALM</t>
  </si>
  <si>
    <t>NATALY-AYDEE-LUPE-MAYERLI</t>
  </si>
  <si>
    <t>100 SALA 134 ALM</t>
  </si>
  <si>
    <t>540 ALM</t>
  </si>
  <si>
    <t xml:space="preserve">360 ALM </t>
  </si>
  <si>
    <t>702 ALM</t>
  </si>
  <si>
    <t>GELGA-ROMINA-DIDIER-CARLOS</t>
  </si>
  <si>
    <t>20833 SALA 1195 ALM</t>
  </si>
  <si>
    <t>3186 ALM</t>
  </si>
  <si>
    <t>3312 ALM</t>
  </si>
  <si>
    <t>1600 SALA 410 ALM</t>
  </si>
  <si>
    <t>6900 SALA 192 ALM</t>
  </si>
  <si>
    <t>19608 SALA 820 ALM</t>
  </si>
  <si>
    <t>340 SALA 315 ALM</t>
  </si>
  <si>
    <t>39604 SALA 103 ALM</t>
  </si>
  <si>
    <t>219 ALM</t>
  </si>
  <si>
    <t>213 ALM</t>
  </si>
  <si>
    <t>318 ALM</t>
  </si>
  <si>
    <t>216 ALM</t>
  </si>
  <si>
    <t>207 ALM</t>
  </si>
  <si>
    <t>8000 SALA 357 ALM</t>
  </si>
  <si>
    <t>2700 SALA 180 ALM</t>
  </si>
  <si>
    <t>1800 SALA 475 ALM</t>
  </si>
  <si>
    <t>19608 SALA</t>
  </si>
  <si>
    <t>MUCHAS MANCHAS</t>
  </si>
  <si>
    <t>1500 SALA 155 ALM</t>
  </si>
  <si>
    <t>14400 SALA 500 ALM</t>
  </si>
  <si>
    <t>7050 SALA</t>
  </si>
  <si>
    <t>14285 SALA 635 ALM</t>
  </si>
  <si>
    <t>1500 SALA 178 ALM</t>
  </si>
  <si>
    <t>8333 SALA 585 ALM</t>
  </si>
  <si>
    <t>MARCO SILVER</t>
  </si>
  <si>
    <t>2095 SALA 2440 ALM</t>
  </si>
  <si>
    <t>GELGA-ROMINA</t>
  </si>
  <si>
    <t>1314 SALA 2740 ALM</t>
  </si>
  <si>
    <t>2836 SALA 13561 ALM</t>
  </si>
  <si>
    <t>CARLOS-GELGA-YEFERSON</t>
  </si>
  <si>
    <t>269 SALA 3680 ALM</t>
  </si>
  <si>
    <t>MARCO-ROMINA</t>
  </si>
  <si>
    <t>1600 SALA 2174 ALM</t>
  </si>
  <si>
    <t>19126 ALM</t>
  </si>
  <si>
    <t>MARCO-ROMINA-YEFERSON</t>
  </si>
  <si>
    <t>10105 ALM</t>
  </si>
  <si>
    <t>AYDEE-LUPE-MAYERLI-NATALY-NATALIA-GELGA</t>
  </si>
  <si>
    <t>4278 SALA 1294 ALM</t>
  </si>
  <si>
    <t>665 SALA 9540 ALM</t>
  </si>
  <si>
    <t>CARLOS-YEFERSON-MARCO</t>
  </si>
  <si>
    <t>3529 SALA 5458 ALM</t>
  </si>
  <si>
    <t>MARCO-YEFERSON-JONATHAN</t>
  </si>
  <si>
    <t>4002 SALA 1388 ALM</t>
  </si>
  <si>
    <t xml:space="preserve">12631 SALA </t>
  </si>
  <si>
    <t>MARCO-CARLOS-YEFERSON</t>
  </si>
  <si>
    <t>5925 ALM</t>
  </si>
  <si>
    <t>OPERADOR</t>
  </si>
  <si>
    <t>HORA</t>
  </si>
  <si>
    <t>FORMATO DE FRASCO</t>
  </si>
  <si>
    <t>TIPO DE FRASCO</t>
  </si>
  <si>
    <t>FORMATO Y TIPO DE FRASCO</t>
  </si>
  <si>
    <t>ESTADO</t>
  </si>
  <si>
    <t>UNIDADES PRODUCIDAS</t>
  </si>
  <si>
    <t>TIEMPO DE LIBERACIÓN</t>
  </si>
  <si>
    <t>PRODUCCION TOTAL</t>
  </si>
  <si>
    <t>SF-ASP/3</t>
  </si>
  <si>
    <t>MENDIETA DAVID</t>
  </si>
  <si>
    <t>CETIRIZINA 5 MG X 100 ML JARABE</t>
  </si>
  <si>
    <t>120 ML</t>
  </si>
  <si>
    <t>FRASCO BLANCO</t>
  </si>
  <si>
    <t>120 ML FRASCO BLANCO</t>
  </si>
  <si>
    <t>CAMBIO FORMATO</t>
  </si>
  <si>
    <t>120 ML A 15 ML</t>
  </si>
  <si>
    <t>PARACETAMOL 100 MG X 15 ML GOTAS</t>
  </si>
  <si>
    <t>15 ML</t>
  </si>
  <si>
    <t>15 ML FRASCO BLANCO</t>
  </si>
  <si>
    <t>GARRIDO JORGE</t>
  </si>
  <si>
    <t>15 ML A 30 ML</t>
  </si>
  <si>
    <t>FERRASOL FN X 30 ML GOTAS</t>
  </si>
  <si>
    <t>30 ML</t>
  </si>
  <si>
    <t>30 ML FRASCO BLANCO</t>
  </si>
  <si>
    <t>REGULADO DE PLACAS</t>
  </si>
  <si>
    <t>IFASAN 10% X 30 ML LOCION</t>
  </si>
  <si>
    <t>30 M A 40 ML</t>
  </si>
  <si>
    <t>MEBENDAZOL 100 MG X 30 ML SUSP.</t>
  </si>
  <si>
    <t>40 ML</t>
  </si>
  <si>
    <t>40 ML FRASCO BLANCO</t>
  </si>
  <si>
    <t>40 ML A 120 ML</t>
  </si>
  <si>
    <t>AMOXICILINA 250 MG + ACIDO CLAVULANICO 62,5 MG. X 60 ML POLVO PARA SUSP. VETERINARIO</t>
  </si>
  <si>
    <t>FRASCO NATURAL</t>
  </si>
  <si>
    <t>120 ML FRASCO NATURAL</t>
  </si>
  <si>
    <t>SULTRIN FORTE 400/80 MG X 100 ML SUSP. VETERINARIO</t>
  </si>
  <si>
    <t>IBUPROFENO 100 MG X 100 ML SUSP.</t>
  </si>
  <si>
    <t>120 ML A 100 GR</t>
  </si>
  <si>
    <t>TALCO PARA EL PITAI X 70 G POLVO</t>
  </si>
  <si>
    <t>100 GR</t>
  </si>
  <si>
    <t>100 GR FRASCO BLANCO</t>
  </si>
  <si>
    <t>100 GR A 120 ML</t>
  </si>
  <si>
    <t>CODEINA 10 MG X 100 ML JARABE</t>
  </si>
  <si>
    <t>METRONIDAZOL 250 MG X 100 ML SUSP.</t>
  </si>
  <si>
    <t>SARNOL 20% X 100 ML LOCION</t>
  </si>
  <si>
    <t>120 ML A 170 ML</t>
  </si>
  <si>
    <t>AMOXICILINA-ACIDO CLAVULANICO 250/62,5 MG X 100 ML POLVO PARA SUSP.</t>
  </si>
  <si>
    <t>170 ML</t>
  </si>
  <si>
    <t>170 ML FRASCO NATURAL</t>
  </si>
  <si>
    <t>DUBUIT/1</t>
  </si>
  <si>
    <t>ABENDAZOL 400 ML</t>
  </si>
  <si>
    <t>15 ML FRASCO BLANCO (P)</t>
  </si>
  <si>
    <t>1° CICLO AZUL</t>
  </si>
  <si>
    <t>2° CICLO VERDE</t>
  </si>
  <si>
    <t>2° CICLO VERDE, SE ENTREGO UNA PARTE, TODAVIA FALTA</t>
  </si>
  <si>
    <t>40 ML A 1 KG</t>
  </si>
  <si>
    <t>PARACETAMOL 120 MG X 60 ML JARABE</t>
  </si>
  <si>
    <t>80 ML</t>
  </si>
  <si>
    <t>80 ML FRASCO BLANCO</t>
  </si>
  <si>
    <t>CEFALEXINA 250 MG X 60 ML POLVO PARA SUSP.</t>
  </si>
  <si>
    <t>80 ML FRASCO NATURAL</t>
  </si>
  <si>
    <t>DICLOXACILINA 250 MG X 60 ML POLVO PARA SUSP.</t>
  </si>
  <si>
    <t>CLORFENAMINA 2 MG X 60 ML JARABE</t>
  </si>
  <si>
    <t>SE PELO LA PLACA DE COLOR AZUL</t>
  </si>
  <si>
    <t>80 ML A 120 ML</t>
  </si>
  <si>
    <t>TUSSINOL X 100 ML JARABE</t>
  </si>
  <si>
    <t>VITAVE AVIAR X 100 G POLVO VETERINARIO</t>
  </si>
  <si>
    <t>IBUPROFENO 200 MG X 100 ML SUSP.</t>
  </si>
  <si>
    <t>CAMBIADO DE PLACA</t>
  </si>
  <si>
    <t>AMBROXOL 15 MG X 100 ML JARABE</t>
  </si>
  <si>
    <t>COMPLEJO B X 100 ML JARABE</t>
  </si>
  <si>
    <t>HONGO-VET X 100 ML LOCION VETERINARIO</t>
  </si>
  <si>
    <t>METRONIDAZOL 125 MG X 100 ML SUSP. VETERINARIO</t>
  </si>
  <si>
    <t>VETACEF 250 MG/5ML X 100 ML POLVO PARA SUSP. VETERINARIO</t>
  </si>
  <si>
    <t>AMBROXOL FORTE 30 MG X 100 ML JARABE</t>
  </si>
  <si>
    <t>COTRIMOXAZOL 200/40 MG X 100 ML SUSP.</t>
  </si>
  <si>
    <t>COTRIMOXAZOL 400/80 MG X 100 ML SUSP.</t>
  </si>
  <si>
    <t>120 ML A 40 ML</t>
  </si>
  <si>
    <t>REMASOL X 30 ML LOCION</t>
  </si>
  <si>
    <t>COLOR ROJO</t>
  </si>
  <si>
    <t>COLOR NEGRO</t>
  </si>
  <si>
    <t>ZINC 20 MG X 100 ML JARABE</t>
  </si>
  <si>
    <t>120ML A 40 ML</t>
  </si>
  <si>
    <t>IFABENA 500 MG X 30 ML SUSP.</t>
  </si>
  <si>
    <t>40 ML A 30 ML</t>
  </si>
  <si>
    <t>DOMPERIDONA 10 MG X 20 ML GOTAS</t>
  </si>
  <si>
    <t>METOCLOPRAMIDA X 20 ML GOTAS VETERINARIO</t>
  </si>
  <si>
    <t>30 ML A 15 ML</t>
  </si>
  <si>
    <t>LEVOCAN X 15 ML GOTAS VETERINARIO</t>
  </si>
  <si>
    <t>15 ML A 120 ML</t>
  </si>
  <si>
    <t>PARACETAMOL 120 MG X 100 ML JARABE</t>
  </si>
  <si>
    <t>DEXTROMETORFANO 10 MG X 100 ML JARABE</t>
  </si>
  <si>
    <t>DICLOXACILINA 250 MG X 100 ML POLVO PARA SUSP.</t>
  </si>
  <si>
    <t>AMOXICILINA 250 MG X 100 ML POLVO PARA SUSP.</t>
  </si>
  <si>
    <t>CAMBIO DE FORMATO DE 120 ML A 80 ML</t>
  </si>
  <si>
    <t>AMOXICILINA 500 MG X 60 ML POLVO PARA SUSP.</t>
  </si>
  <si>
    <t>PROBLEMAS EN EL COMPRESOR</t>
  </si>
  <si>
    <t>AMOXICILINA 250 MG X 60 ML POLVO PARA SUSP.</t>
  </si>
  <si>
    <t>AMOXICILINA 125 MG X 60 ML POLVO PARA SUSP. VETERINARIO</t>
  </si>
  <si>
    <t>NISTATINA 500.000 UI X 60 ML SUSP.</t>
  </si>
  <si>
    <t>COTRIMOXAZOL 200/40 MG X 60 ML SUSP.</t>
  </si>
  <si>
    <t>CAMBIO DE FORMATO DE 80 ML A 120 ML</t>
  </si>
  <si>
    <t>COMPLEJO B POTENCIADO X 100 ML JARABE VETERINARIO</t>
  </si>
  <si>
    <t>METRONIDAZOL 250 MG X 100 ML SUSP. VETERINARIO</t>
  </si>
  <si>
    <t>DERMO VET X 100 ML LOCION VETERINARIO</t>
  </si>
  <si>
    <t>TETRACICLINA X 100 G POLVO VETERINARIO</t>
  </si>
  <si>
    <t>PIRANTEL 250 MG X 15 ML SUSP.</t>
  </si>
  <si>
    <t>VETODOLIC-K X 30 ML GOTAS VETERINARIO</t>
  </si>
  <si>
    <t xml:space="preserve"> FRASCO BLANCO</t>
  </si>
  <si>
    <t>30 ML  FRASCO BLANCO</t>
  </si>
  <si>
    <t>ORDEN DE TRABAJO</t>
  </si>
  <si>
    <t>LOTE INTERNO</t>
  </si>
  <si>
    <t>FORMATO</t>
  </si>
  <si>
    <t xml:space="preserve">TIPO </t>
  </si>
  <si>
    <t>ACTIVIDAD</t>
  </si>
  <si>
    <t>MAQUINA</t>
  </si>
  <si>
    <t>FECHA INICIADA</t>
  </si>
  <si>
    <t>HORA INICIO</t>
  </si>
  <si>
    <t>FECHA FINALIZADA</t>
  </si>
  <si>
    <t>HORA FIN</t>
  </si>
  <si>
    <t>CANTIDAD ENTREGADA</t>
  </si>
  <si>
    <t>CANTIDAD DESCARTADA</t>
  </si>
  <si>
    <t>HR TRABAJADAS</t>
  </si>
  <si>
    <t>UNID/HR</t>
  </si>
  <si>
    <t>UNID/DIA</t>
  </si>
  <si>
    <t>0126-01</t>
  </si>
  <si>
    <t>NATURAL</t>
  </si>
  <si>
    <t>FRASCO 80 ML NATURAL</t>
  </si>
  <si>
    <t>SOPLADO</t>
  </si>
  <si>
    <t>0126-02</t>
  </si>
  <si>
    <t>BLANCO</t>
  </si>
  <si>
    <t>FRASCO 120 ML BLANCO</t>
  </si>
  <si>
    <t>JG2S2L</t>
  </si>
  <si>
    <t>0226-01</t>
  </si>
  <si>
    <t>FRASCO 120 ML NATURAL</t>
  </si>
  <si>
    <t>0326-01</t>
  </si>
  <si>
    <t>FRASCO 40 ML NATURAL</t>
  </si>
  <si>
    <t>FRASCO 15 ML BLANCO</t>
  </si>
  <si>
    <t>FRASCO 40 ML BLANCO</t>
  </si>
  <si>
    <t>0426-01</t>
  </si>
  <si>
    <t>FRASCO 100 GR BLANCO</t>
  </si>
  <si>
    <t>FRASCO 80 ML BLANCO</t>
  </si>
  <si>
    <t>TN</t>
  </si>
  <si>
    <t>GAOTIAN</t>
  </si>
  <si>
    <t>N°</t>
  </si>
  <si>
    <t>INFORME SEMANAL - IMPRENTA</t>
  </si>
  <si>
    <t>I. POR ETAPA</t>
  </si>
  <si>
    <t>Máquina</t>
  </si>
  <si>
    <t>∑</t>
  </si>
  <si>
    <t>∑ Hrs. Mtto.</t>
  </si>
  <si>
    <t>Sem.1</t>
  </si>
  <si>
    <t>Sem.2</t>
  </si>
  <si>
    <t>Sem.3</t>
  </si>
  <si>
    <t>Sem.4</t>
  </si>
  <si>
    <t>Cartulina</t>
  </si>
  <si>
    <t>Semana</t>
  </si>
  <si>
    <t>Barnizado</t>
  </si>
  <si>
    <t>Troquelado</t>
  </si>
  <si>
    <t>C. Cajas y sobres</t>
  </si>
  <si>
    <t>Posologias e Inst.</t>
  </si>
  <si>
    <t>Impresión Diurno</t>
  </si>
  <si>
    <t>Impresión Nocturno</t>
  </si>
  <si>
    <t>Impresión Total</t>
  </si>
  <si>
    <t>Pegado Diurno</t>
  </si>
  <si>
    <t>Pegado Nocturno</t>
  </si>
  <si>
    <t>Pegado Total</t>
  </si>
  <si>
    <t>∑Hrs. Trab. Día</t>
  </si>
  <si>
    <t>∑Hrs. Trab. Noche</t>
  </si>
  <si>
    <t>Prod. Día</t>
  </si>
  <si>
    <t>Prod. Noche</t>
  </si>
  <si>
    <t>III. SERIGRAFIA</t>
  </si>
  <si>
    <t>Prod.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</si>
</sst>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5" formatCode="_-* #,##0_-;\-* #,##0_-;_-* &quot;-&quot;??_-;_-@_-"/>
    <numFmt numFmtId="166" formatCode="[$-F400]h:mm:ss\ AM/PM"/>
    <numFmt numFmtId="167" formatCode="d/m/yy;@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"/>
      <color theme="1"/>
      <name val="Calibri"/>
      <family val="2"/>
    </font>
    <font>
      <sz val="8"/>
      <color theme="1"/>
      <name val="Calibri"/>
      <family val="2"/>
    </font>
    <font>
      <sz val="11"/>
      <color theme="1"/>
      <name val="Calibri"/>
      <family val="2"/>
    </font>
    <font>
      <b/>
      <sz val="7"/>
      <color theme="1"/>
      <name val="Calibri"/>
      <family val="2"/>
    </font>
    <font>
      <sz val="16"/>
      <color theme="1"/>
      <name val="Calibri"/>
      <family val="2"/>
    </font>
    <font>
      <b/>
      <sz val="8"/>
      <color theme="0"/>
      <name val="Calibri"/>
      <family val="2"/>
    </font>
    <font>
      <b/>
      <sz val="7"/>
      <color theme="0"/>
      <name val="Calibri"/>
      <family val="2"/>
    </font>
    <font>
      <sz val="8"/>
      <color theme="0"/>
      <name val="Calibri"/>
      <family val="2"/>
    </font>
    <font>
      <i/>
      <sz val="8"/>
      <color theme="1"/>
      <name val="Calibri"/>
      <family val="2"/>
    </font>
    <font>
      <sz val="7"/>
      <color theme="0"/>
      <name val="Calibri"/>
      <family val="2"/>
    </font>
    <font>
      <u/>
      <sz val="16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9">
    <xf numFmtId="0" fontId="0" fillId="0" borderId="0" xfId="0"/>
    <xf numFmtId="14" fontId="0" fillId="0" borderId="0" xfId="0" applyNumberFormat="1"/>
    <xf numFmtId="0" fontId="0" fillId="0" borderId="0" xfId="0" applyNumberFormat="1"/>
    <xf numFmtId="22" fontId="0" fillId="0" borderId="0" xfId="0" applyNumberFormat="1"/>
    <xf numFmtId="0" fontId="5" fillId="0" borderId="1" xfId="0" applyFont="1" applyBorder="1" applyAlignment="1">
      <alignment horizontal="center" vertical="center" wrapText="1"/>
    </xf>
    <xf numFmtId="0" fontId="6" fillId="0" borderId="0" xfId="0" applyFont="1"/>
    <xf numFmtId="0" fontId="5" fillId="0" borderId="0" xfId="0" applyFont="1"/>
    <xf numFmtId="14" fontId="5" fillId="0" borderId="0" xfId="0" applyNumberFormat="1" applyFont="1"/>
    <xf numFmtId="0" fontId="7" fillId="0" borderId="0" xfId="0" applyFont="1" applyFill="1" applyBorder="1" applyAlignment="1">
      <alignment horizontal="center" vertical="center" wrapText="1"/>
    </xf>
    <xf numFmtId="165" fontId="5" fillId="0" borderId="1" xfId="1" applyNumberFormat="1" applyFont="1" applyBorder="1" applyAlignment="1">
      <alignment horizontal="center" vertical="center" wrapText="1"/>
    </xf>
    <xf numFmtId="165" fontId="5" fillId="0" borderId="3" xfId="1" applyNumberFormat="1" applyFont="1" applyBorder="1" applyAlignment="1">
      <alignment horizontal="center" vertical="center" wrapText="1"/>
    </xf>
    <xf numFmtId="166" fontId="0" fillId="0" borderId="0" xfId="0" applyNumberFormat="1"/>
    <xf numFmtId="0" fontId="5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0" xfId="0" applyFont="1" applyBorder="1"/>
    <xf numFmtId="0" fontId="0" fillId="0" borderId="0" xfId="0" applyBorder="1"/>
    <xf numFmtId="14" fontId="5" fillId="0" borderId="0" xfId="0" applyNumberFormat="1" applyFont="1" applyBorder="1" applyAlignment="1"/>
    <xf numFmtId="14" fontId="5" fillId="0" borderId="0" xfId="0" applyNumberFormat="1" applyFont="1" applyBorder="1"/>
    <xf numFmtId="14" fontId="5" fillId="0" borderId="0" xfId="0" applyNumberFormat="1" applyFont="1" applyBorder="1" applyAlignment="1">
      <alignment horizontal="center"/>
    </xf>
    <xf numFmtId="0" fontId="4" fillId="0" borderId="0" xfId="0" applyFont="1" applyBorder="1" applyAlignment="1"/>
    <xf numFmtId="0" fontId="5" fillId="0" borderId="0" xfId="0" applyFont="1" applyBorder="1" applyAlignment="1"/>
    <xf numFmtId="14" fontId="5" fillId="0" borderId="3" xfId="0" applyNumberFormat="1" applyFont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167" fontId="10" fillId="3" borderId="1" xfId="0" applyNumberFormat="1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6" fillId="0" borderId="0" xfId="0" applyFont="1" applyBorder="1" applyAlignment="1"/>
    <xf numFmtId="0" fontId="8" fillId="0" borderId="0" xfId="0" applyFont="1" applyBorder="1" applyAlignment="1"/>
    <xf numFmtId="14" fontId="5" fillId="0" borderId="0" xfId="0" applyNumberFormat="1" applyFont="1" applyBorder="1" applyAlignment="1">
      <alignment horizontal="center" wrapText="1"/>
    </xf>
    <xf numFmtId="14" fontId="5" fillId="0" borderId="0" xfId="0" applyNumberFormat="1" applyFont="1" applyBorder="1" applyAlignment="1">
      <alignment wrapText="1"/>
    </xf>
    <xf numFmtId="0" fontId="5" fillId="0" borderId="1" xfId="0" applyFont="1" applyBorder="1" applyAlignment="1"/>
    <xf numFmtId="0" fontId="9" fillId="3" borderId="1" xfId="0" applyFont="1" applyFill="1" applyBorder="1" applyAlignment="1">
      <alignment vertical="center"/>
    </xf>
    <xf numFmtId="0" fontId="0" fillId="0" borderId="0" xfId="0" applyAlignment="1"/>
    <xf numFmtId="165" fontId="5" fillId="0" borderId="1" xfId="1" applyNumberFormat="1" applyFont="1" applyBorder="1" applyAlignment="1">
      <alignment vertical="center" wrapText="1"/>
    </xf>
    <xf numFmtId="0" fontId="10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0" fillId="0" borderId="0" xfId="0" applyFill="1" applyBorder="1"/>
    <xf numFmtId="0" fontId="3" fillId="0" borderId="0" xfId="0" applyFont="1" applyFill="1" applyBorder="1" applyAlignment="1"/>
    <xf numFmtId="0" fontId="9" fillId="0" borderId="0" xfId="0" applyFont="1" applyFill="1" applyBorder="1" applyAlignment="1">
      <alignment vertical="center"/>
    </xf>
    <xf numFmtId="0" fontId="5" fillId="0" borderId="0" xfId="0" applyFont="1" applyFill="1" applyBorder="1" applyAlignment="1"/>
    <xf numFmtId="0" fontId="0" fillId="0" borderId="0" xfId="0" applyFill="1" applyBorder="1" applyAlignment="1"/>
    <xf numFmtId="0" fontId="5" fillId="0" borderId="0" xfId="0" applyFont="1" applyFill="1" applyBorder="1"/>
    <xf numFmtId="0" fontId="6" fillId="0" borderId="0" xfId="0" applyFont="1" applyFill="1" applyBorder="1" applyAlignment="1"/>
    <xf numFmtId="0" fontId="3" fillId="0" borderId="0" xfId="0" applyFont="1" applyFill="1" applyBorder="1"/>
    <xf numFmtId="0" fontId="10" fillId="0" borderId="0" xfId="0" applyFont="1" applyFill="1" applyBorder="1" applyAlignment="1">
      <alignment vertical="center" wrapText="1"/>
    </xf>
    <xf numFmtId="9" fontId="5" fillId="0" borderId="0" xfId="2" applyFont="1" applyFill="1" applyBorder="1" applyAlignment="1">
      <alignment horizontal="center" vertical="center" wrapText="1"/>
    </xf>
    <xf numFmtId="0" fontId="2" fillId="0" borderId="0" xfId="0" applyFont="1" applyFill="1" applyBorder="1"/>
    <xf numFmtId="165" fontId="5" fillId="0" borderId="0" xfId="1" applyNumberFormat="1" applyFont="1" applyFill="1" applyBorder="1" applyAlignment="1">
      <alignment vertical="center"/>
    </xf>
    <xf numFmtId="0" fontId="5" fillId="0" borderId="0" xfId="0" applyFont="1" applyFill="1" applyBorder="1" applyAlignment="1">
      <alignment horizontal="left"/>
    </xf>
    <xf numFmtId="165" fontId="5" fillId="0" borderId="0" xfId="1" applyNumberFormat="1" applyFont="1" applyFill="1" applyBorder="1" applyAlignment="1"/>
    <xf numFmtId="0" fontId="11" fillId="2" borderId="3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14" fontId="11" fillId="2" borderId="3" xfId="0" applyNumberFormat="1" applyFont="1" applyFill="1" applyBorder="1" applyAlignment="1">
      <alignment horizontal="center" vertical="center"/>
    </xf>
    <xf numFmtId="165" fontId="5" fillId="0" borderId="0" xfId="1" applyNumberFormat="1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/>
    </xf>
    <xf numFmtId="2" fontId="12" fillId="0" borderId="2" xfId="0" applyNumberFormat="1" applyFont="1" applyFill="1" applyBorder="1" applyAlignment="1">
      <alignment horizontal="center" vertical="center" wrapText="1"/>
    </xf>
    <xf numFmtId="165" fontId="12" fillId="0" borderId="3" xfId="1" applyNumberFormat="1" applyFont="1" applyBorder="1" applyAlignment="1">
      <alignment horizontal="center" vertical="center" wrapText="1"/>
    </xf>
    <xf numFmtId="165" fontId="12" fillId="0" borderId="1" xfId="1" applyNumberFormat="1" applyFont="1" applyBorder="1" applyAlignment="1">
      <alignment horizontal="center" vertical="center" wrapText="1"/>
    </xf>
    <xf numFmtId="165" fontId="12" fillId="0" borderId="3" xfId="1" applyNumberFormat="1" applyFont="1" applyBorder="1" applyAlignment="1">
      <alignment vertical="center" wrapText="1"/>
    </xf>
    <xf numFmtId="165" fontId="12" fillId="0" borderId="3" xfId="1" applyNumberFormat="1" applyFont="1" applyBorder="1" applyAlignment="1">
      <alignment vertical="center"/>
    </xf>
    <xf numFmtId="165" fontId="12" fillId="0" borderId="1" xfId="1" applyNumberFormat="1" applyFont="1" applyBorder="1" applyAlignment="1">
      <alignment vertical="center"/>
    </xf>
    <xf numFmtId="0" fontId="12" fillId="0" borderId="1" xfId="0" applyFont="1" applyBorder="1" applyAlignment="1">
      <alignment horizontal="center"/>
    </xf>
    <xf numFmtId="0" fontId="10" fillId="4" borderId="3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165" fontId="5" fillId="0" borderId="1" xfId="1" applyNumberFormat="1" applyFont="1" applyFill="1" applyBorder="1" applyAlignment="1">
      <alignment horizontal="center"/>
    </xf>
    <xf numFmtId="165" fontId="5" fillId="5" borderId="1" xfId="1" applyNumberFormat="1" applyFont="1" applyFill="1" applyBorder="1" applyAlignment="1">
      <alignment horizontal="center"/>
    </xf>
    <xf numFmtId="0" fontId="5" fillId="0" borderId="0" xfId="0" applyFont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165" fontId="12" fillId="5" borderId="1" xfId="0" applyNumberFormat="1" applyFont="1" applyFill="1" applyBorder="1" applyAlignment="1">
      <alignment horizontal="center" vertical="center"/>
    </xf>
    <xf numFmtId="165" fontId="5" fillId="5" borderId="3" xfId="1" applyNumberFormat="1" applyFont="1" applyFill="1" applyBorder="1" applyAlignment="1">
      <alignment horizontal="center" vertical="center" wrapText="1"/>
    </xf>
    <xf numFmtId="165" fontId="5" fillId="5" borderId="1" xfId="1" applyNumberFormat="1" applyFont="1" applyFill="1" applyBorder="1" applyAlignment="1">
      <alignment horizontal="center" vertical="center" wrapText="1"/>
    </xf>
    <xf numFmtId="0" fontId="8" fillId="0" borderId="0" xfId="0" applyFont="1" applyBorder="1" applyAlignment="1">
      <alignment vertical="center"/>
    </xf>
    <xf numFmtId="0" fontId="14" fillId="0" borderId="0" xfId="0" applyFont="1" applyBorder="1" applyAlignment="1">
      <alignment horizontal="center" vertical="center"/>
    </xf>
  </cellXfs>
  <cellStyles count="3">
    <cellStyle name="Millares" xfId="1" builtinId="3"/>
    <cellStyle name="Normal" xfId="0" builtinId="0"/>
    <cellStyle name="Porcentaje" xfId="2" builtinId="5"/>
  </cellStyles>
  <dxfs count="115">
    <dxf>
      <numFmt numFmtId="0" formatCode="General"/>
    </dxf>
    <dxf>
      <numFmt numFmtId="168" formatCode="d/m/yyyy\ hh:mm"/>
    </dxf>
    <dxf>
      <numFmt numFmtId="169" formatCode="d/m/yyyy"/>
    </dxf>
    <dxf>
      <numFmt numFmtId="168" formatCode="d/m/yyyy\ hh:mm"/>
    </dxf>
    <dxf>
      <numFmt numFmtId="16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8" formatCode="d/m/yyyy\ hh:mm"/>
    </dxf>
    <dxf>
      <numFmt numFmtId="168" formatCode="d/m/yyyy\ hh:mm"/>
    </dxf>
    <dxf>
      <numFmt numFmtId="0" formatCode="General"/>
    </dxf>
    <dxf>
      <numFmt numFmtId="0" formatCode="General"/>
    </dxf>
    <dxf>
      <numFmt numFmtId="16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8" formatCode="d/m/yyyy\ hh:mm"/>
    </dxf>
    <dxf>
      <numFmt numFmtId="168" formatCode="d/m/yyyy\ hh:mm"/>
    </dxf>
    <dxf>
      <numFmt numFmtId="0" formatCode="General"/>
    </dxf>
    <dxf>
      <numFmt numFmtId="16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8" formatCode="d/m/yyyy\ hh:mm"/>
    </dxf>
    <dxf>
      <numFmt numFmtId="168" formatCode="d/m/yyyy\ hh:mm"/>
    </dxf>
    <dxf>
      <numFmt numFmtId="0" formatCode="General"/>
    </dxf>
    <dxf>
      <numFmt numFmtId="16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8" formatCode="d/m/yyyy\ hh:mm"/>
    </dxf>
    <dxf>
      <numFmt numFmtId="168" formatCode="d/m/yyyy\ hh:mm"/>
    </dxf>
    <dxf>
      <numFmt numFmtId="0" formatCode="General"/>
    </dxf>
    <dxf>
      <numFmt numFmtId="16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6" formatCode="[$-F400]h:mm:ss\ AM/PM"/>
    </dxf>
    <dxf>
      <numFmt numFmtId="166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16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9" formatCode="d/m/yyyy"/>
    </dxf>
    <dxf>
      <numFmt numFmtId="0" formatCode="General"/>
    </dxf>
    <dxf>
      <numFmt numFmtId="16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4.4270233684313353E-3"/>
          <c:y val="5.6354710800394245E-4"/>
          <c:w val="0.85112794797652602"/>
          <c:h val="0.8763748354659382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SEMANAL!$B$8</c:f>
              <c:strCache>
                <c:ptCount val="1"/>
                <c:pt idx="0">
                  <c:v>Sem.1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4.2948833059914581E-3"/>
                  <c:y val="0.1932366230949146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F81-4F14-85B8-AE76E45A80FC}"/>
                </c:ext>
              </c:extLst>
            </c:dLbl>
            <c:spPr>
              <a:solidFill>
                <a:schemeClr val="bg1">
                  <a:lumMod val="9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SEMANAL!$M$7</c:f>
              <c:strCache>
                <c:ptCount val="1"/>
                <c:pt idx="0">
                  <c:v>Pegado Total</c:v>
                </c:pt>
              </c:strCache>
            </c:strRef>
          </c:cat>
          <c:val>
            <c:numRef>
              <c:f>SEMANAL!$M$8</c:f>
              <c:numCache>
                <c:formatCode>_-* #,##0_-;\-* #,##0_-;_-* "-"??_-;_-@_-</c:formatCode>
                <c:ptCount val="1"/>
                <c:pt idx="0">
                  <c:v>165158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81-4F14-85B8-AE76E45A80FC}"/>
            </c:ext>
          </c:extLst>
        </c:ser>
        <c:ser>
          <c:idx val="1"/>
          <c:order val="1"/>
          <c:tx>
            <c:strRef>
              <c:f>SEMANAL!$B$9</c:f>
              <c:strCache>
                <c:ptCount val="1"/>
                <c:pt idx="0">
                  <c:v>Sem.2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SEMANAL!$M$7</c:f>
              <c:strCache>
                <c:ptCount val="1"/>
                <c:pt idx="0">
                  <c:v>Pegado Total</c:v>
                </c:pt>
              </c:strCache>
            </c:strRef>
          </c:cat>
          <c:val>
            <c:numRef>
              <c:f>SEMANAL!$M$9</c:f>
              <c:numCache>
                <c:formatCode>_-* #,##0_-;\-* #,##0_-;_-* "-"??_-;_-@_-</c:formatCode>
                <c:ptCount val="1"/>
                <c:pt idx="0">
                  <c:v>333006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81-4F14-85B8-AE76E45A80FC}"/>
            </c:ext>
          </c:extLst>
        </c:ser>
        <c:ser>
          <c:idx val="2"/>
          <c:order val="2"/>
          <c:tx>
            <c:strRef>
              <c:f>SEMANAL!$B$10</c:f>
              <c:strCache>
                <c:ptCount val="1"/>
                <c:pt idx="0">
                  <c:v>Sem.3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SEMANAL!$M$7</c:f>
              <c:strCache>
                <c:ptCount val="1"/>
                <c:pt idx="0">
                  <c:v>Pegado Total</c:v>
                </c:pt>
              </c:strCache>
            </c:strRef>
          </c:cat>
          <c:val>
            <c:numRef>
              <c:f>SEMANAL!$M$10</c:f>
              <c:numCache>
                <c:formatCode>_-* #,##0_-;\-* #,##0_-;_-* "-"??_-;_-@_-</c:formatCode>
                <c:ptCount val="1"/>
                <c:pt idx="0">
                  <c:v>246800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81-4F14-85B8-AE76E45A80FC}"/>
            </c:ext>
          </c:extLst>
        </c:ser>
        <c:ser>
          <c:idx val="3"/>
          <c:order val="3"/>
          <c:tx>
            <c:strRef>
              <c:f>SEMANAL!$B$11</c:f>
              <c:strCache>
                <c:ptCount val="1"/>
                <c:pt idx="0">
                  <c:v>Sem.4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SEMANAL!$M$7</c:f>
              <c:strCache>
                <c:ptCount val="1"/>
                <c:pt idx="0">
                  <c:v>Pegado Total</c:v>
                </c:pt>
              </c:strCache>
            </c:strRef>
          </c:cat>
          <c:val>
            <c:numRef>
              <c:f>SEMANAL!$M$11</c:f>
              <c:numCache>
                <c:formatCode>_-* #,##0_-;\-* #,##0_-;_-* "-"??_-;_-@_-</c:formatCode>
                <c:ptCount val="1"/>
                <c:pt idx="0">
                  <c:v>200237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F81-4F14-85B8-AE76E45A80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985456"/>
        <c:axId val="11987536"/>
        <c:axId val="16174384"/>
      </c:bar3DChart>
      <c:catAx>
        <c:axId val="11985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1987536"/>
        <c:crosses val="autoZero"/>
        <c:auto val="1"/>
        <c:lblAlgn val="ctr"/>
        <c:lblOffset val="100"/>
        <c:noMultiLvlLbl val="0"/>
      </c:catAx>
      <c:valAx>
        <c:axId val="119875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crossAx val="11985456"/>
        <c:crosses val="autoZero"/>
        <c:crossBetween val="between"/>
      </c:valAx>
      <c:serAx>
        <c:axId val="161743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1987536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 sz="1050"/>
              <a:t>CONTADO</a:t>
            </a:r>
            <a:r>
              <a:rPr lang="es-BO" sz="1050" baseline="0"/>
              <a:t> Y ENTREGA (UNID.)</a:t>
            </a:r>
            <a:endParaRPr lang="es-BO" sz="1050"/>
          </a:p>
        </c:rich>
      </c:tx>
      <c:layout>
        <c:manualLayout>
          <c:xMode val="edge"/>
          <c:yMode val="edge"/>
          <c:x val="0.273631889763779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>
        <c:manualLayout>
          <c:layoutTarget val="inner"/>
          <c:xMode val="edge"/>
          <c:yMode val="edge"/>
          <c:x val="0.12675808818419357"/>
          <c:y val="0.12289585685342842"/>
          <c:w val="0.86986026891782886"/>
          <c:h val="0.72436904173729477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SEMANAL!$N$7</c:f>
              <c:strCache>
                <c:ptCount val="1"/>
                <c:pt idx="0">
                  <c:v>C. Cajas y sobres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SEMANAL!$B$8:$B$11</c:f>
              <c:strCache>
                <c:ptCount val="4"/>
                <c:pt idx="0">
                  <c:v>Sem.1</c:v>
                </c:pt>
                <c:pt idx="1">
                  <c:v>Sem.2</c:v>
                </c:pt>
                <c:pt idx="2">
                  <c:v>Sem.3</c:v>
                </c:pt>
                <c:pt idx="3">
                  <c:v>Sem.4</c:v>
                </c:pt>
              </c:strCache>
            </c:strRef>
          </c:cat>
          <c:val>
            <c:numRef>
              <c:f>SEMANAL!$N$8:$N$11</c:f>
              <c:numCache>
                <c:formatCode>_-* #,##0_-;\-* #,##0_-;_-* "-"??_-;_-@_-</c:formatCode>
                <c:ptCount val="4"/>
                <c:pt idx="0">
                  <c:v>120270</c:v>
                </c:pt>
                <c:pt idx="1">
                  <c:v>391968</c:v>
                </c:pt>
                <c:pt idx="2">
                  <c:v>245322</c:v>
                </c:pt>
                <c:pt idx="3">
                  <c:v>248944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8E-46E5-8B37-CC68E93F1AE2}"/>
            </c:ext>
          </c:extLst>
        </c:ser>
        <c:ser>
          <c:idx val="1"/>
          <c:order val="1"/>
          <c:tx>
            <c:strRef>
              <c:f>SEMANAL!$O$7</c:f>
              <c:strCache>
                <c:ptCount val="1"/>
                <c:pt idx="0">
                  <c:v>Posologias e Inst.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SEMANAL!$B$8:$B$11</c:f>
              <c:strCache>
                <c:ptCount val="4"/>
                <c:pt idx="0">
                  <c:v>Sem.1</c:v>
                </c:pt>
                <c:pt idx="1">
                  <c:v>Sem.2</c:v>
                </c:pt>
                <c:pt idx="2">
                  <c:v>Sem.3</c:v>
                </c:pt>
                <c:pt idx="3">
                  <c:v>Sem.4</c:v>
                </c:pt>
              </c:strCache>
            </c:strRef>
          </c:cat>
          <c:val>
            <c:numRef>
              <c:f>SEMANAL!$O$8:$O$11</c:f>
              <c:numCache>
                <c:formatCode>_-* #,##0_-;\-* #,##0_-;_-* "-"??_-;_-@_-</c:formatCode>
                <c:ptCount val="4"/>
                <c:pt idx="0">
                  <c:v>142913</c:v>
                </c:pt>
                <c:pt idx="1">
                  <c:v>273877</c:v>
                </c:pt>
                <c:pt idx="2">
                  <c:v>301981</c:v>
                </c:pt>
                <c:pt idx="3">
                  <c:v>689850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8E-46E5-8B37-CC68E93F1A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44788864"/>
        <c:axId val="9620864"/>
      </c:barChart>
      <c:catAx>
        <c:axId val="20447888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9620864"/>
        <c:crosses val="autoZero"/>
        <c:auto val="1"/>
        <c:lblAlgn val="ctr"/>
        <c:lblOffset val="100"/>
        <c:noMultiLvlLbl val="0"/>
      </c:catAx>
      <c:valAx>
        <c:axId val="9620864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crossAx val="2044788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SEMANAL!$B$8</c:f>
              <c:strCache>
                <c:ptCount val="1"/>
                <c:pt idx="0">
                  <c:v>Sem.1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solidFill>
                <a:schemeClr val="bg1">
                  <a:lumMod val="9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SEMANAL!$H$7:$J$7</c:f>
              <c:strCache>
                <c:ptCount val="3"/>
                <c:pt idx="0">
                  <c:v>Impresión Total</c:v>
                </c:pt>
                <c:pt idx="1">
                  <c:v>Barnizado</c:v>
                </c:pt>
                <c:pt idx="2">
                  <c:v>Troquelado</c:v>
                </c:pt>
              </c:strCache>
            </c:strRef>
          </c:cat>
          <c:val>
            <c:numRef>
              <c:f>SEMANAL!$H$8:$J$8</c:f>
              <c:numCache>
                <c:formatCode>_-* #,##0_-;\-* #,##0_-;_-* "-"??_-;_-@_-</c:formatCode>
                <c:ptCount val="3"/>
                <c:pt idx="0">
                  <c:v>84840</c:v>
                </c:pt>
                <c:pt idx="1">
                  <c:v>71068</c:v>
                </c:pt>
                <c:pt idx="2">
                  <c:v>86220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3E-4C3C-B262-1943DC6F564C}"/>
            </c:ext>
          </c:extLst>
        </c:ser>
        <c:ser>
          <c:idx val="1"/>
          <c:order val="1"/>
          <c:tx>
            <c:strRef>
              <c:f>SEMANAL!$B$9</c:f>
              <c:strCache>
                <c:ptCount val="1"/>
                <c:pt idx="0">
                  <c:v>Sem.2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SEMANAL!$H$7:$J$7</c:f>
              <c:strCache>
                <c:ptCount val="3"/>
                <c:pt idx="0">
                  <c:v>Impresión Total</c:v>
                </c:pt>
                <c:pt idx="1">
                  <c:v>Barnizado</c:v>
                </c:pt>
                <c:pt idx="2">
                  <c:v>Troquelado</c:v>
                </c:pt>
              </c:strCache>
            </c:strRef>
          </c:cat>
          <c:val>
            <c:numRef>
              <c:f>SEMANAL!$H$9:$J$9</c:f>
              <c:numCache>
                <c:formatCode>_-* #,##0_-;\-* #,##0_-;_-* "-"??_-;_-@_-</c:formatCode>
                <c:ptCount val="3"/>
                <c:pt idx="0">
                  <c:v>66820</c:v>
                </c:pt>
                <c:pt idx="1">
                  <c:v>58842</c:v>
                </c:pt>
                <c:pt idx="2">
                  <c:v>79147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3E-4C3C-B262-1943DC6F564C}"/>
            </c:ext>
          </c:extLst>
        </c:ser>
        <c:ser>
          <c:idx val="2"/>
          <c:order val="2"/>
          <c:tx>
            <c:strRef>
              <c:f>SEMANAL!$B$10</c:f>
              <c:strCache>
                <c:ptCount val="1"/>
                <c:pt idx="0">
                  <c:v>Sem.3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SEMANAL!$H$7:$J$7</c:f>
              <c:strCache>
                <c:ptCount val="3"/>
                <c:pt idx="0">
                  <c:v>Impresión Total</c:v>
                </c:pt>
                <c:pt idx="1">
                  <c:v>Barnizado</c:v>
                </c:pt>
                <c:pt idx="2">
                  <c:v>Troquelado</c:v>
                </c:pt>
              </c:strCache>
            </c:strRef>
          </c:cat>
          <c:val>
            <c:numRef>
              <c:f>SEMANAL!$H$10:$J$10</c:f>
              <c:numCache>
                <c:formatCode>_-* #,##0_-;\-* #,##0_-;_-* "-"??_-;_-@_-</c:formatCode>
                <c:ptCount val="3"/>
                <c:pt idx="0">
                  <c:v>142708</c:v>
                </c:pt>
                <c:pt idx="1">
                  <c:v>100669</c:v>
                </c:pt>
                <c:pt idx="2">
                  <c:v>127560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3E-4C3C-B262-1943DC6F564C}"/>
            </c:ext>
          </c:extLst>
        </c:ser>
        <c:ser>
          <c:idx val="3"/>
          <c:order val="3"/>
          <c:tx>
            <c:strRef>
              <c:f>SEMANAL!$B$11</c:f>
              <c:strCache>
                <c:ptCount val="1"/>
                <c:pt idx="0">
                  <c:v>Sem.4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SEMANAL!$H$7:$J$7</c:f>
              <c:strCache>
                <c:ptCount val="3"/>
                <c:pt idx="0">
                  <c:v>Impresión Total</c:v>
                </c:pt>
                <c:pt idx="1">
                  <c:v>Barnizado</c:v>
                </c:pt>
                <c:pt idx="2">
                  <c:v>Troquelado</c:v>
                </c:pt>
              </c:strCache>
            </c:strRef>
          </c:cat>
          <c:val>
            <c:numRef>
              <c:f>SEMANAL!$H$11:$J$11</c:f>
              <c:numCache>
                <c:formatCode>_-* #,##0_-;\-* #,##0_-;_-* "-"??_-;_-@_-</c:formatCode>
                <c:ptCount val="3"/>
                <c:pt idx="0">
                  <c:v>53245</c:v>
                </c:pt>
                <c:pt idx="1">
                  <c:v>116400</c:v>
                </c:pt>
                <c:pt idx="2">
                  <c:v>136399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13E-4C3C-B262-1943DC6F56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486432"/>
        <c:axId val="6479360"/>
        <c:axId val="596363824"/>
      </c:bar3DChart>
      <c:catAx>
        <c:axId val="6486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6479360"/>
        <c:crosses val="autoZero"/>
        <c:auto val="1"/>
        <c:lblAlgn val="ctr"/>
        <c:lblOffset val="100"/>
        <c:noMultiLvlLbl val="0"/>
      </c:catAx>
      <c:valAx>
        <c:axId val="647936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crossAx val="6486432"/>
        <c:crosses val="autoZero"/>
        <c:crossBetween val="between"/>
      </c:valAx>
      <c:serAx>
        <c:axId val="5963638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6479360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CONSUMO</a:t>
            </a:r>
            <a:r>
              <a:rPr lang="en-US" sz="1000" baseline="0"/>
              <a:t> DE CARTULINA</a:t>
            </a:r>
            <a:r>
              <a:rPr lang="en-US" sz="1000"/>
              <a:t> (TN)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SEMANAL!$E$7</c:f>
              <c:strCache>
                <c:ptCount val="1"/>
                <c:pt idx="0">
                  <c:v>TN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5.4706076374359425E-2"/>
                  <c:y val="-0.1335381867258466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025-4D3A-AA78-66CCF2463300}"/>
                </c:ext>
              </c:extLst>
            </c:dLbl>
            <c:dLbl>
              <c:idx val="1"/>
              <c:layout>
                <c:manualLayout>
                  <c:x val="-6.6428807026007841E-2"/>
                  <c:y val="-0.1178278118169234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025-4D3A-AA78-66CCF2463300}"/>
                </c:ext>
              </c:extLst>
            </c:dLbl>
            <c:dLbl>
              <c:idx val="2"/>
              <c:layout>
                <c:manualLayout>
                  <c:x val="-4.2983345722711105E-2"/>
                  <c:y val="-0.1099726243624618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025-4D3A-AA78-66CCF2463300}"/>
                </c:ext>
              </c:extLst>
            </c:dLbl>
            <c:dLbl>
              <c:idx val="3"/>
              <c:layout>
                <c:manualLayout>
                  <c:x val="-5.7483840477327582E-2"/>
                  <c:y val="-8.69760992005027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025-4D3A-AA78-66CCF246330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SEMANAL!$B$8:$B$11</c:f>
              <c:strCache>
                <c:ptCount val="4"/>
                <c:pt idx="0">
                  <c:v>Sem.1</c:v>
                </c:pt>
                <c:pt idx="1">
                  <c:v>Sem.2</c:v>
                </c:pt>
                <c:pt idx="2">
                  <c:v>Sem.3</c:v>
                </c:pt>
                <c:pt idx="3">
                  <c:v>Sem.4</c:v>
                </c:pt>
              </c:strCache>
            </c:strRef>
          </c:cat>
          <c:val>
            <c:numRef>
              <c:f>SEMANAL!$E$8:$E$11</c:f>
              <c:numCache>
                <c:formatCode>0.00</c:formatCode>
                <c:ptCount val="4"/>
                <c:pt idx="0">
                  <c:v>1.52199675</c:v>
                </c:pt>
                <c:pt idx="1">
                  <c:v>1.6392419999999999</c:v>
                </c:pt>
                <c:pt idx="2">
                  <c:v>4.3687552499999995</c:v>
                </c:pt>
                <c:pt idx="3">
                  <c:v>1.9767329999999999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25-4D3A-AA78-66CCF24633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5634544"/>
        <c:axId val="585629552"/>
      </c:lineChart>
      <c:catAx>
        <c:axId val="585634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85629552"/>
        <c:crosses val="autoZero"/>
        <c:auto val="1"/>
        <c:lblAlgn val="ctr"/>
        <c:lblOffset val="100"/>
        <c:noMultiLvlLbl val="0"/>
      </c:catAx>
      <c:valAx>
        <c:axId val="58562955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585634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SEMANAL!$J$50</c:f>
              <c:strCache>
                <c:ptCount val="1"/>
                <c:pt idx="0">
                  <c:v>Prod. 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80-4109-B5E4-5057154A841B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3980-4109-B5E4-5057154A841B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980-4109-B5E4-5057154A841B}"/>
              </c:ext>
            </c:extLst>
          </c:dPt>
          <c:dLbls>
            <c:spPr>
              <a:solidFill>
                <a:schemeClr val="bg1">
                  <a:lumMod val="9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SEMANAL!$B$51:$B$54</c:f>
              <c:strCache>
                <c:ptCount val="4"/>
                <c:pt idx="0">
                  <c:v>Sem.1</c:v>
                </c:pt>
                <c:pt idx="1">
                  <c:v>Sem.2</c:v>
                </c:pt>
                <c:pt idx="2">
                  <c:v>Sem.3</c:v>
                </c:pt>
                <c:pt idx="3">
                  <c:v>Sem.4</c:v>
                </c:pt>
              </c:strCache>
            </c:strRef>
          </c:cat>
          <c:val>
            <c:numRef>
              <c:f>SEMANAL!$J$51:$J$54</c:f>
              <c:numCache>
                <c:formatCode>_-* #,##0_-;\-* #,##0_-;_-* "-"??_-;_-@_-</c:formatCode>
                <c:ptCount val="4"/>
                <c:pt idx="0">
                  <c:v>5800</c:v>
                </c:pt>
                <c:pt idx="1">
                  <c:v>32120</c:v>
                </c:pt>
                <c:pt idx="2">
                  <c:v>76478</c:v>
                </c:pt>
                <c:pt idx="3">
                  <c:v>99550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80-4109-B5E4-5057154A84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27455024"/>
        <c:axId val="727457104"/>
      </c:barChart>
      <c:catAx>
        <c:axId val="7274550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727457104"/>
        <c:crosses val="autoZero"/>
        <c:auto val="1"/>
        <c:lblAlgn val="ctr"/>
        <c:lblOffset val="100"/>
        <c:noMultiLvlLbl val="0"/>
      </c:catAx>
      <c:valAx>
        <c:axId val="727457104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crossAx val="727455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694</xdr:colOff>
      <xdr:row>20</xdr:row>
      <xdr:rowOff>39118</xdr:rowOff>
    </xdr:from>
    <xdr:to>
      <xdr:col>6</xdr:col>
      <xdr:colOff>164123</xdr:colOff>
      <xdr:row>32</xdr:row>
      <xdr:rowOff>39119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61D73DF-841D-4D67-98AC-171D3343E0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146539</xdr:colOff>
      <xdr:row>21</xdr:row>
      <xdr:rowOff>53788</xdr:rowOff>
    </xdr:from>
    <xdr:to>
      <xdr:col>14</xdr:col>
      <xdr:colOff>430306</xdr:colOff>
      <xdr:row>32</xdr:row>
      <xdr:rowOff>152400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A101701-0120-42F4-8E46-937D34E7EC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180864</xdr:colOff>
      <xdr:row>11</xdr:row>
      <xdr:rowOff>38100</xdr:rowOff>
    </xdr:from>
    <xdr:to>
      <xdr:col>15</xdr:col>
      <xdr:colOff>1</xdr:colOff>
      <xdr:row>21</xdr:row>
      <xdr:rowOff>83820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EBAE4B85-C407-4D2E-9F0F-8B7538A926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106017</xdr:colOff>
      <xdr:row>11</xdr:row>
      <xdr:rowOff>66260</xdr:rowOff>
    </xdr:from>
    <xdr:to>
      <xdr:col>7</xdr:col>
      <xdr:colOff>374374</xdr:colOff>
      <xdr:row>20</xdr:row>
      <xdr:rowOff>119269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989ACC18-AD67-4C55-8896-B46E47B01C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83820</xdr:colOff>
      <xdr:row>47</xdr:row>
      <xdr:rowOff>30480</xdr:rowOff>
    </xdr:from>
    <xdr:to>
      <xdr:col>6</xdr:col>
      <xdr:colOff>396240</xdr:colOff>
      <xdr:row>47</xdr:row>
      <xdr:rowOff>167640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2FFA2065-3E37-4336-9137-910A9BA8EA3B}"/>
            </a:ext>
          </a:extLst>
        </xdr:cNvPr>
        <xdr:cNvSpPr txBox="1"/>
      </xdr:nvSpPr>
      <xdr:spPr>
        <a:xfrm>
          <a:off x="1356360" y="7871460"/>
          <a:ext cx="1645920" cy="1371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BO" sz="800"/>
            <a:t>SF-ASP/3</a:t>
          </a:r>
        </a:p>
      </xdr:txBody>
    </xdr:sp>
    <xdr:clientData/>
  </xdr:twoCellAnchor>
  <xdr:twoCellAnchor>
    <xdr:from>
      <xdr:col>7</xdr:col>
      <xdr:colOff>48409</xdr:colOff>
      <xdr:row>47</xdr:row>
      <xdr:rowOff>63650</xdr:rowOff>
    </xdr:from>
    <xdr:to>
      <xdr:col>9</xdr:col>
      <xdr:colOff>0</xdr:colOff>
      <xdr:row>47</xdr:row>
      <xdr:rowOff>177950</xdr:rowOff>
    </xdr:to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6043E327-67AF-4AFD-B2D7-2A69F1BE8522}"/>
            </a:ext>
          </a:extLst>
        </xdr:cNvPr>
        <xdr:cNvSpPr txBox="1"/>
      </xdr:nvSpPr>
      <xdr:spPr>
        <a:xfrm>
          <a:off x="3141233" y="8060168"/>
          <a:ext cx="892885" cy="1143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BO" sz="800"/>
            <a:t>DUBUIT/1</a:t>
          </a:r>
        </a:p>
      </xdr:txBody>
    </xdr:sp>
    <xdr:clientData/>
  </xdr:twoCellAnchor>
  <xdr:twoCellAnchor>
    <xdr:from>
      <xdr:col>0</xdr:col>
      <xdr:colOff>170328</xdr:colOff>
      <xdr:row>33</xdr:row>
      <xdr:rowOff>15240</xdr:rowOff>
    </xdr:from>
    <xdr:to>
      <xdr:col>6</xdr:col>
      <xdr:colOff>143436</xdr:colOff>
      <xdr:row>33</xdr:row>
      <xdr:rowOff>125506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BBC3F8F6-38D5-490B-BEE0-FE33C635517E}"/>
            </a:ext>
          </a:extLst>
        </xdr:cNvPr>
        <xdr:cNvSpPr txBox="1"/>
      </xdr:nvSpPr>
      <xdr:spPr>
        <a:xfrm>
          <a:off x="170328" y="5618181"/>
          <a:ext cx="2581837" cy="11026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s-BO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II. HORAS</a:t>
          </a:r>
          <a:r>
            <a:rPr lang="es-BO" sz="1100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TRABAJADAS POR MÁQUINA</a:t>
          </a:r>
          <a:endParaRPr lang="es-BO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10</xdr:col>
      <xdr:colOff>51719</xdr:colOff>
      <xdr:row>45</xdr:row>
      <xdr:rowOff>152400</xdr:rowOff>
    </xdr:from>
    <xdr:to>
      <xdr:col>14</xdr:col>
      <xdr:colOff>478232</xdr:colOff>
      <xdr:row>54</xdr:row>
      <xdr:rowOff>164123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B2E2BF2C-B369-492E-BAD1-C2B45ED421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5" xr16:uid="{9CC9134F-06B5-425A-A0C9-3C07D38E420A}" autoFormatId="16" applyNumberFormats="0" applyBorderFormats="0" applyFontFormats="0" applyPatternFormats="0" applyAlignmentFormats="0" applyWidthHeightFormats="0">
  <queryTableRefresh nextId="56">
    <queryTableFields count="55">
      <queryTableField id="1" name="N" tableColumnId="1"/>
      <queryTableField id="2" name="FECHA DE INGRESO" tableColumnId="2"/>
      <queryTableField id="3" name="LOTE" tableColumnId="3"/>
      <queryTableField id="4" name="PRODUCTO" tableColumnId="4"/>
      <queryTableField id="5" name="PRODUCTO2" tableColumnId="5"/>
      <queryTableField id="6" name="FORMA FARMACEUTICA" tableColumnId="6"/>
      <queryTableField id="7" name="PRESENTACIÓN COMERCIAL" tableColumnId="7"/>
      <queryTableField id="8" name="CODIGO MATERIAL" tableColumnId="8"/>
      <queryTableField id="9" name="COD IFA" tableColumnId="9"/>
      <queryTableField id="10" name="NOMBRE DE MATERIAL" tableColumnId="10"/>
      <queryTableField id="11" name="REGISTRO SANITARIO" tableColumnId="11"/>
      <queryTableField id="12" name="VENCIMIENTO DE REGISTRO" tableColumnId="12"/>
      <queryTableField id="13" name="COSTO UNITARIO MATERIAL" tableColumnId="13"/>
      <queryTableField id="14" name="DIAS RESTANTES DEL REGISTRO" tableColumnId="14"/>
      <queryTableField id="15" name="MATERIAL REQUERIDO" tableColumnId="15"/>
      <queryTableField id="16" name="INSTITUCIÓN" tableColumnId="16"/>
      <queryTableField id="17" name="FECHA VTO." tableColumnId="17"/>
      <queryTableField id="18" name="CANT. SOLIC. CAJAS Y POSOLOGIA" tableColumnId="18"/>
      <queryTableField id="19" name="CANTIDAD EN STOCK" tableColumnId="19"/>
      <queryTableField id="20" name="CANTIDAD REQUERIDA PARA CUBRIR" tableColumnId="20"/>
      <queryTableField id="21" name="ACCIÓN" tableColumnId="21"/>
      <queryTableField id="22" name="TOMAR EN CUENTA" tableColumnId="22"/>
      <queryTableField id="23" name="LINEA" tableColumnId="23"/>
      <queryTableField id="24" name="ESTADO OT" tableColumnId="24"/>
      <queryTableField id="25" name="CORTADO" tableColumnId="25"/>
      <queryTableField id="26" name="IMPRESIÓN OFFSET" tableColumnId="26"/>
      <queryTableField id="27" name="BARNIZADO" tableColumnId="27"/>
      <queryTableField id="28" name="TROQUELADO" tableColumnId="28"/>
      <queryTableField id="29" name="PEGADO" tableColumnId="29"/>
      <queryTableField id="30" name="CONTADO Y ENTREGA" tableColumnId="30"/>
      <queryTableField id="31" name="TIEMPO DE LIBERACIÓN (DIAS)" tableColumnId="31"/>
      <queryTableField id="32" name="MES DE ENTREGA" tableColumnId="32"/>
      <queryTableField id="33" name="CANTIDAD SOLICITADA" tableColumnId="33"/>
      <queryTableField id="34" name="CANTIDAD CORTADA" tableColumnId="34"/>
      <queryTableField id="35" name="CANTIDAD IMPRESA" tableColumnId="35"/>
      <queryTableField id="36" name="CANTIDAD BARNIZADA" tableColumnId="36"/>
      <queryTableField id="37" name="CANTIDAD TROQUELADA" tableColumnId="37"/>
      <queryTableField id="38" name="CANTIDAD DESTROQUELADA" tableColumnId="38"/>
      <queryTableField id="39" name="CANTIDAD PEGADA" tableColumnId="39"/>
      <queryTableField id="40" name="CANTIDAD CONTADA Y ENTREGADA" tableColumnId="40"/>
      <queryTableField id="41" name="CANTIDAD SOBRANTE (ALMACÉN)" tableColumnId="41"/>
      <queryTableField id="42" name="CANTIDAD EMITIDA A IMPRIMIR" tableColumnId="42"/>
      <queryTableField id="43" name="PRODUCIÓN TOTAL" tableColumnId="43"/>
      <queryTableField id="44" name="CANTIDAD DESCARTADA TOTAL " tableColumnId="44"/>
      <queryTableField id="45" name="PLIEGOS INGRESADOS" tableColumnId="45"/>
      <queryTableField id="46" name="PLIEGOS UTILIZADOS" tableColumnId="46"/>
      <queryTableField id="47" name="% CARTULINA UTILIZADA" tableColumnId="47"/>
      <queryTableField id="48" name="PLIEGOS DESCARTADOS" tableColumnId="48"/>
      <queryTableField id="49" name="% MERMA" tableColumnId="49"/>
      <queryTableField id="50" name="COSTO MATERIA PRIMA" tableColumnId="50"/>
      <queryTableField id="51" name="COSTO TOTAL PRODUCCIÓN" tableColumnId="51"/>
      <queryTableField id="52" name="COSTO TOTAL DESCARTE" tableColumnId="52"/>
      <queryTableField id="53" name="EFICIENCIA OPERATIVA" tableColumnId="53"/>
      <queryTableField id="54" name="TIPO DE MATERIAL" tableColumnId="54"/>
      <queryTableField id="55" name="COMENTARIO" tableColumnId="5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7D863BE5-2F4F-495B-B411-7ECA8928F2FA}" autoFormatId="16" applyNumberFormats="0" applyBorderFormats="0" applyFontFormats="0" applyPatternFormats="0" applyAlignmentFormats="0" applyWidthHeightFormats="0">
  <queryTableRefresh nextId="31">
    <queryTableFields count="30">
      <queryTableField id="1" name="FECHA" tableColumnId="1"/>
      <queryTableField id="2" name="MÁQUINA" tableColumnId="2"/>
      <queryTableField id="3" name="OPERARIO" tableColumnId="3"/>
      <queryTableField id="4" name="RMA" tableColumnId="4"/>
      <queryTableField id="5" name="CODIGO IFA" tableColumnId="5"/>
      <queryTableField id="6" name="LOTE" tableColumnId="6"/>
      <queryTableField id="7" name="PR" tableColumnId="7"/>
      <queryTableField id="8" name="PRESENTACION COMERCIAL" tableColumnId="8"/>
      <queryTableField id="9" name="PRODUCTO" tableColumnId="9"/>
      <queryTableField id="10" name="MATERIAL" tableColumnId="10"/>
      <queryTableField id="11" name="CANTIDAD CORTADA" tableColumnId="11"/>
      <queryTableField id="12" name="MATERIAL CORTADO" tableColumnId="12"/>
      <queryTableField id="13" name="CANTIDAD OBTENIDA" tableColumnId="13"/>
      <queryTableField id="14" name="MATERIAL OBTENIDO" tableColumnId="14"/>
      <queryTableField id="15" name="CAJAS POR TIRAJE (DATO REAL)" tableColumnId="15"/>
      <queryTableField id="16" name="CAJAS POR TIRAJE (DATO DE TABLA)" tableColumnId="16"/>
      <queryTableField id="17" name="TIRAJES POR PLIEGO" tableColumnId="17"/>
      <queryTableField id="18" name="CAJAS OBTENIDAS" tableColumnId="18"/>
      <queryTableField id="19" name="N° CORTES DEL GUILLOTINISTA" tableColumnId="19"/>
      <queryTableField id="20" name="RELACIÓN" tableColumnId="20"/>
      <queryTableField id="21" name="CANTIDAD EMITIDA A IMPRIMIR" tableColumnId="21"/>
      <queryTableField id="22" name="CRITERIO" tableColumnId="22"/>
      <queryTableField id="23" name="REVISIÓN" tableColumnId="23"/>
      <queryTableField id="24" name="OBSERVACIÓN" tableColumnId="24"/>
      <queryTableField id="25" name="COSTO POR CORTE" tableColumnId="25"/>
      <queryTableField id="26" name="COSTO POR CORTE + DESPERDICIOS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F1BC3BD1-7B6C-432C-98C4-A0A7FC33AACE}" autoFormatId="16" applyNumberFormats="0" applyBorderFormats="0" applyFontFormats="0" applyPatternFormats="0" applyAlignmentFormats="0" applyWidthHeightFormats="0">
  <queryTableRefresh nextId="41">
    <queryTableFields count="40">
      <queryTableField id="1" name="FECHA" tableColumnId="1"/>
      <queryTableField id="2" name="ETAPA" tableColumnId="2"/>
      <queryTableField id="3" name="MÁQUINA" tableColumnId="3"/>
      <queryTableField id="4" name="OPERARIO" tableColumnId="4"/>
      <queryTableField id="5" name="INICIO" tableColumnId="5"/>
      <queryTableField id="6" name="FIN" tableColumnId="6"/>
      <queryTableField id="7" name="CONSUMO DE HORA" tableColumnId="7"/>
      <queryTableField id="8" name="Columna3" tableColumnId="8"/>
      <queryTableField id="9" name="Columna1" tableColumnId="9"/>
      <queryTableField id="10" name="Columna2" tableColumnId="10"/>
      <queryTableField id="11" name="TURNO" tableColumnId="11"/>
      <queryTableField id="12" name="ACCIÓN" tableColumnId="12"/>
      <queryTableField id="13" name="RMA" tableColumnId="13"/>
      <queryTableField id="14" name="LOTE" tableColumnId="14"/>
      <queryTableField id="15" name="CODIGO IFA" tableColumnId="15"/>
      <queryTableField id="16" name="PR" tableColumnId="16"/>
      <queryTableField id="17" name="PRESENTACIÓN COMERCIAL" tableColumnId="17"/>
      <queryTableField id="18" name="PRODUCTO" tableColumnId="18"/>
      <queryTableField id="19" name="MATERIAL" tableColumnId="19"/>
      <queryTableField id="20" name="CANTIDAD PRODUCIDA" tableColumnId="20"/>
      <queryTableField id="21" name="CANTIDAD RECHAZADA" tableColumnId="21"/>
      <queryTableField id="22" name="COLORES" tableColumnId="22"/>
      <queryTableField id="23" name="CICLOS" tableColumnId="23"/>
      <queryTableField id="24" name="UNIDADES X TIRAJE" tableColumnId="24"/>
      <queryTableField id="25" name="UNIDADES X TIRAJE (CORREGIDO)" tableColumnId="25"/>
      <queryTableField id="26" name="PRODUCCIÓN BRUTA (UNIDADES POR CICLO)" tableColumnId="26"/>
      <queryTableField id="27" name="PRODUCCIÓN NETA (UNIDADES FÍSICAS)" tableColumnId="27"/>
      <queryTableField id="28" name="CANTIDAD EMITIDA A IMPRIMIR" tableColumnId="28"/>
      <queryTableField id="29" name="OBSERVACIONES" tableColumnId="29"/>
      <queryTableField id="30" name="MES" tableColumnId="30"/>
      <queryTableField id="31" name="AÑO" tableColumnId="31"/>
      <queryTableField id="32" name="PLIEGOS INGRESADOS REAL" tableColumnId="32"/>
      <queryTableField id="33" name="PLIEGOS UTILIZADOS " tableColumnId="33"/>
      <queryTableField id="34" name="PLIEGOS DESCARTADOS REAL" tableColumnId="34"/>
      <queryTableField id="35" name="PLIEGOS INGRESADOS (CORREGIDO)" tableColumnId="35"/>
      <queryTableField id="36" name="PLIEGOS UTILIZADOSCOPI (CORREGIDO)" tableColumnId="36"/>
      <queryTableField id="37" name="PLIEGOS DESCARTADOS (CORREGIDO)" tableColumnId="37"/>
      <queryTableField id="38" name="COMPLEJIDAD DEL TROQUELADO" tableColumnId="38"/>
      <queryTableField id="39" name="LINEA" tableColumnId="39"/>
      <queryTableField id="40" name="REVISION" tableColumnId="4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F89F3065-27FD-42C4-92F7-554FEC93C94F}" autoFormatId="16" applyNumberFormats="0" applyBorderFormats="0" applyFontFormats="0" applyPatternFormats="0" applyAlignmentFormats="0" applyWidthHeightFormats="0">
  <queryTableRefresh nextId="20">
    <queryTableFields count="19">
      <queryTableField id="1" name="FECHA" tableColumnId="1"/>
      <queryTableField id="2" name="OPERARIO" tableColumnId="2"/>
      <queryTableField id="3" name="INICIO" tableColumnId="3"/>
      <queryTableField id="4" name="FIN" tableColumnId="4"/>
      <queryTableField id="5" name="CONSUMO DE HORA" tableColumnId="5"/>
      <queryTableField id="6" name="TURNO" tableColumnId="6"/>
      <queryTableField id="7" name="ACCIÓN" tableColumnId="7"/>
      <queryTableField id="8" name="RMA" tableColumnId="8"/>
      <queryTableField id="9" name="CODIGO IFA" tableColumnId="9"/>
      <queryTableField id="10" name="LOTE" tableColumnId="10"/>
      <queryTableField id="11" name="PR" tableColumnId="11"/>
      <queryTableField id="12" name="PRESENTACIÓN COMERCIAL" tableColumnId="12"/>
      <queryTableField id="13" name="PRODUCTO" tableColumnId="13"/>
      <queryTableField id="14" name="MATERIAL" tableColumnId="14"/>
      <queryTableField id="15" name="CANTIDAD EMITIDA A IMPRIMIR" tableColumnId="15"/>
      <queryTableField id="16" name="CANTIDAD PRODUCIDA" tableColumnId="16"/>
      <queryTableField id="17" name="CANTIDAD RECHAZADA" tableColumnId="17"/>
      <queryTableField id="18" name="OBSERVACIONES" tableColumnId="18"/>
      <queryTableField id="19" name="REVISION" tableColumnId="19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4" xr16:uid="{F9AC3792-6D23-40F8-8AD1-AFD514D1C0EF}" autoFormatId="16" applyNumberFormats="0" applyBorderFormats="0" applyFontFormats="0" applyPatternFormats="0" applyAlignmentFormats="0" applyWidthHeightFormats="0">
  <queryTableRefresh nextId="34">
    <queryTableFields count="33">
      <queryTableField id="1" name="FECHA" tableColumnId="1"/>
      <queryTableField id="2" name="ETAPA" tableColumnId="2"/>
      <queryTableField id="3" name="INICIO" tableColumnId="3"/>
      <queryTableField id="4" name="FIN" tableColumnId="4"/>
      <queryTableField id="5" name="RMA" tableColumnId="5"/>
      <queryTableField id="6" name="CODIGO IFA" tableColumnId="6"/>
      <queryTableField id="7" name="LOTE" tableColumnId="7"/>
      <queryTableField id="8" name="PR" tableColumnId="8"/>
      <queryTableField id="9" name="PRESENTACIÓN COMERCIAL" tableColumnId="9"/>
      <queryTableField id="10" name="PRODUCTO" tableColumnId="10"/>
      <queryTableField id="11" name="MATERIAL" tableColumnId="11"/>
      <queryTableField id="12" name="CANTIDAD EMITIDA A IMPRIMIR" tableColumnId="12"/>
      <queryTableField id="13" name="CANTIDAD RECIBIDA" tableColumnId="13"/>
      <queryTableField id="14" name="CANTIDAD CONTADA/PEGADA" tableColumnId="14"/>
      <queryTableField id="15" name="SALA" tableColumnId="15"/>
      <queryTableField id="16" name="ALMACEN" tableColumnId="16"/>
      <queryTableField id="17" name="CANTIDAD TOTAL" tableColumnId="17"/>
      <queryTableField id="18" name="OBSERVACIÓN" tableColumnId="18"/>
      <queryTableField id="19" name="CANTIDAD RECHAZADA" tableColumnId="19"/>
      <queryTableField id="20" name="PERSONAL AYUDANTE" tableColumnId="20"/>
      <queryTableField id="21" name="CORTADO (GUILLOTINA)" tableColumnId="21"/>
      <queryTableField id="22" name="CUANDO HAY 2 REGISTROS (CAJAS Y SOBRES)" tableColumnId="22"/>
      <queryTableField id="23" name="CUANDO HAY 1 REGISTRO (CAJAS Y SOBRES)" tableColumnId="23"/>
      <queryTableField id="24" name="DESCARTE (CAJAS Y SOBRES)" tableColumnId="24"/>
      <queryTableField id="25" name="DESCARTE (POS. INST.FORM)" tableColumnId="25"/>
      <queryTableField id="26" name="DESCARTE TOTAL" tableColumnId="26"/>
      <queryTableField id="27" name="PRODUCION GLOBAL (SALA+ALM)" tableColumnId="27"/>
      <queryTableField id="28" name="CONSUMO DE HORA" tableColumnId="28"/>
      <queryTableField id="29" name="N° OPERARIOS" tableColumnId="29"/>
      <queryTableField id="30" name="PROD/HORA" tableColumnId="30"/>
      <queryTableField id="31" name="PROD/OPERARIO/HR" tableColumnId="31"/>
      <queryTableField id="32" name="MERMA DE CARTULINA" tableColumnId="32"/>
      <queryTableField id="33" name="DETALLE" tableColumnId="3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7" xr16:uid="{28192BC6-BA0C-4135-AB9A-5315699A44A1}" autoFormatId="16" applyNumberFormats="0" applyBorderFormats="0" applyFontFormats="0" applyPatternFormats="0" applyAlignmentFormats="0" applyWidthHeightFormats="0">
  <queryTableRefresh nextId="23" unboundColumnsRight="1">
    <queryTableFields count="22">
      <queryTableField id="1" name="FECHA" tableColumnId="1"/>
      <queryTableField id="2" name="MÁQUINA" tableColumnId="2"/>
      <queryTableField id="3" name="OPERADOR" tableColumnId="3"/>
      <queryTableField id="4" name="INICIO" tableColumnId="4"/>
      <queryTableField id="5" name="FIN" tableColumnId="5"/>
      <queryTableField id="6" name="HORA" tableColumnId="6"/>
      <queryTableField id="7" name="ACCIÓN" tableColumnId="7"/>
      <queryTableField id="8" name="LOTE" tableColumnId="8"/>
      <queryTableField id="9" name="PRODUCTO" tableColumnId="9"/>
      <queryTableField id="10" name="FORMATO DE FRASCO" tableColumnId="10"/>
      <queryTableField id="11" name="TIPO DE FRASCO" tableColumnId="11"/>
      <queryTableField id="12" name="FORMATO Y TIPO DE FRASCO" tableColumnId="12"/>
      <queryTableField id="13" name="CANTIDAD SOLICITADA" tableColumnId="13"/>
      <queryTableField id="14" name="CANTIDAD PRODUCIDA" tableColumnId="14"/>
      <queryTableField id="15" name="CANTIDAD RECHAZADA" tableColumnId="15"/>
      <queryTableField id="16" name="ESTADO" tableColumnId="16"/>
      <queryTableField id="17" name="UNIDADES PRODUCIDAS" tableColumnId="17"/>
      <queryTableField id="18" name="TIEMPO DE LIBERACIÓN" tableColumnId="18"/>
      <queryTableField id="19" name="OBSERVACIONES" tableColumnId="19"/>
      <queryTableField id="20" name="MES" tableColumnId="20"/>
      <queryTableField id="21" name="PRODUCCION TOTAL" tableColumnId="21"/>
      <queryTableField id="22" dataBound="0" tableColumnId="2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6" xr16:uid="{9279B961-0D82-4C1A-B154-09F7D46B4703}" autoFormatId="16" applyNumberFormats="0" applyBorderFormats="0" applyFontFormats="0" applyPatternFormats="0" applyAlignmentFormats="0" applyWidthHeightFormats="0">
  <queryTableRefresh nextId="17">
    <queryTableFields count="16">
      <queryTableField id="1" name="ORDEN DE TRABAJO" tableColumnId="1"/>
      <queryTableField id="2" name="LOTE INTERNO" tableColumnId="2"/>
      <queryTableField id="3" name="FORMATO" tableColumnId="3"/>
      <queryTableField id="4" name="TIPO " tableColumnId="4"/>
      <queryTableField id="5" name="PRODUCTO" tableColumnId="5"/>
      <queryTableField id="6" name="ACTIVIDAD" tableColumnId="6"/>
      <queryTableField id="7" name="MAQUINA" tableColumnId="7"/>
      <queryTableField id="8" name="FECHA INICIADA" tableColumnId="8"/>
      <queryTableField id="9" name="HORA INICIO" tableColumnId="9"/>
      <queryTableField id="10" name="FECHA FINALIZADA" tableColumnId="10"/>
      <queryTableField id="11" name="HORA FIN" tableColumnId="11"/>
      <queryTableField id="12" name="CANTIDAD ENTREGADA" tableColumnId="12"/>
      <queryTableField id="13" name="CANTIDAD DESCARTADA" tableColumnId="13"/>
      <queryTableField id="14" name="HR TRABAJADAS" tableColumnId="14"/>
      <queryTableField id="15" name="UNID/HR" tableColumnId="15"/>
      <queryTableField id="16" name="UNID/DIA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3DA128-BA83-4D55-AB56-F0DF6D26D1E7}" name="Tabla_proceso" displayName="Tabla_proceso" ref="A1:BC966" tableType="queryTable" totalsRowShown="0">
  <autoFilter ref="A1:BC966" xr:uid="{303DA128-BA83-4D55-AB56-F0DF6D26D1E7}"/>
  <tableColumns count="55">
    <tableColumn id="1" xr3:uid="{D4A734BB-D66F-4643-83B8-31F95E9E773A}" uniqueName="1" name="N" queryTableFieldId="1"/>
    <tableColumn id="2" xr3:uid="{A3F7ECC4-B105-433C-A84B-0D43BB3F28A4}" uniqueName="2" name="FECHA DE INGRESO" queryTableFieldId="2" dataDxfId="114"/>
    <tableColumn id="3" xr3:uid="{24EDDC80-D8F0-452F-B9B1-03F69A31A279}" uniqueName="3" name="LOTE" queryTableFieldId="3" dataDxfId="113"/>
    <tableColumn id="4" xr3:uid="{C04777F8-E360-4443-BEFC-D6CFFFBACEEC}" uniqueName="4" name="PRODUCTO" queryTableFieldId="4" dataDxfId="112"/>
    <tableColumn id="5" xr3:uid="{FCFF62E9-0426-4EC2-9519-C90290380CAD}" uniqueName="5" name="PRODUCTO2" queryTableFieldId="5" dataDxfId="111"/>
    <tableColumn id="6" xr3:uid="{E07DF112-193A-4EC4-8633-7C0BEA48ACBF}" uniqueName="6" name="FORMA FARMACEUTICA" queryTableFieldId="6" dataDxfId="110"/>
    <tableColumn id="7" xr3:uid="{C341D828-01AB-4B73-AA59-11090FBC246A}" uniqueName="7" name="PRESENTACIÓN COMERCIAL" queryTableFieldId="7" dataDxfId="109"/>
    <tableColumn id="8" xr3:uid="{583F6E6D-41C6-466A-9677-BFF7C2935DF4}" uniqueName="8" name="CODIGO MATERIAL" queryTableFieldId="8" dataDxfId="108"/>
    <tableColumn id="9" xr3:uid="{97C934BA-B16E-4C62-B2CE-834D8E34EDC5}" uniqueName="9" name="COD IFA" queryTableFieldId="9" dataDxfId="107"/>
    <tableColumn id="10" xr3:uid="{48D35A67-093D-4BB4-8495-E680CBFD9610}" uniqueName="10" name="NOMBRE DE MATERIAL" queryTableFieldId="10"/>
    <tableColumn id="11" xr3:uid="{0E95F264-81E6-4495-B29B-C5F447F3900F}" uniqueName="11" name="REGISTRO SANITARIO" queryTableFieldId="11" dataDxfId="106"/>
    <tableColumn id="12" xr3:uid="{C649A390-FF17-4614-9F79-0A90BE7C0A42}" uniqueName="12" name="VENCIMIENTO DE REGISTRO" queryTableFieldId="12" dataDxfId="105"/>
    <tableColumn id="13" xr3:uid="{1DA12E1F-6BA5-47C4-827B-0D71F79FFE8C}" uniqueName="13" name="COSTO UNITARIO MATERIAL" queryTableFieldId="13"/>
    <tableColumn id="14" xr3:uid="{6F7AAABA-2D57-4C6C-9138-687064569215}" uniqueName="14" name="DIAS RESTANTES DEL REGISTRO" queryTableFieldId="14"/>
    <tableColumn id="15" xr3:uid="{C80F65E3-5BEF-41F2-B66F-43A82B82C364}" uniqueName="15" name="MATERIAL REQUERIDO" queryTableFieldId="15" dataDxfId="104"/>
    <tableColumn id="16" xr3:uid="{47756ED2-0C7E-4856-8339-D4FE234120A6}" uniqueName="16" name="INSTITUCIÓN" queryTableFieldId="16"/>
    <tableColumn id="17" xr3:uid="{D9855CCE-8092-4EBE-914E-7A91887FDF17}" uniqueName="17" name="FECHA VTO." queryTableFieldId="17" dataDxfId="103"/>
    <tableColumn id="18" xr3:uid="{11E1BCFE-EADC-4FEE-91AC-98AE1D0129DF}" uniqueName="18" name="CANT. SOLIC. CAJAS Y POSOLOGIA" queryTableFieldId="18"/>
    <tableColumn id="19" xr3:uid="{9247C3C1-F4D9-45C4-8BED-84D6754D704B}" uniqueName="19" name="CANTIDAD EN STOCK" queryTableFieldId="19"/>
    <tableColumn id="20" xr3:uid="{4A982D42-B68D-48C9-838D-D9C494E11CEF}" uniqueName="20" name="CANTIDAD REQUERIDA PARA CUBRIR" queryTableFieldId="20"/>
    <tableColumn id="21" xr3:uid="{70844ACD-E500-455B-A84F-D25965EB6209}" uniqueName="21" name="ACCIÓN" queryTableFieldId="21" dataDxfId="102"/>
    <tableColumn id="22" xr3:uid="{E8D62F08-C870-45DD-9CDD-9F11B1BC4653}" uniqueName="22" name="TOMAR EN CUENTA" queryTableFieldId="22" dataDxfId="101"/>
    <tableColumn id="23" xr3:uid="{186719FF-31FB-434D-B2F9-D61199CF0B54}" uniqueName="23" name="LINEA" queryTableFieldId="23" dataDxfId="100"/>
    <tableColumn id="24" xr3:uid="{D96D968F-DF46-49D3-BABD-1E8786066C5F}" uniqueName="24" name="ESTADO OT" queryTableFieldId="24" dataDxfId="99"/>
    <tableColumn id="25" xr3:uid="{532A79F6-0300-43D3-8592-457F79DF723E}" uniqueName="25" name="CORTADO" queryTableFieldId="25" dataDxfId="98"/>
    <tableColumn id="26" xr3:uid="{0EA7FF58-7605-43CE-98D5-B4F73A7E549F}" uniqueName="26" name="IMPRESIÓN OFFSET" queryTableFieldId="26" dataDxfId="97"/>
    <tableColumn id="27" xr3:uid="{EE514872-62C3-455A-8872-6D9C850B313F}" uniqueName="27" name="BARNIZADO" queryTableFieldId="27" dataDxfId="96"/>
    <tableColumn id="28" xr3:uid="{FD49E907-6909-4894-BA23-251CB56F1196}" uniqueName="28" name="TROQUELADO" queryTableFieldId="28" dataDxfId="95"/>
    <tableColumn id="29" xr3:uid="{50973095-CE4E-45E5-83CD-C07729BC1606}" uniqueName="29" name="PEGADO" queryTableFieldId="29" dataDxfId="94"/>
    <tableColumn id="30" xr3:uid="{6A6AE7CC-8B9F-4FC3-ACDC-493E9EC3619C}" uniqueName="30" name="CONTADO Y ENTREGA" queryTableFieldId="30" dataDxfId="93"/>
    <tableColumn id="31" xr3:uid="{8E004054-F2EA-4815-8350-0F961DDF35AA}" uniqueName="31" name="TIEMPO DE LIBERACIÓN (DIAS)" queryTableFieldId="31"/>
    <tableColumn id="32" xr3:uid="{9DFC5219-FF99-4BEB-8F86-8765EAED35F9}" uniqueName="32" name="MES DE ENTREGA" queryTableFieldId="32" dataDxfId="92"/>
    <tableColumn id="33" xr3:uid="{E3CBE527-E4A2-4AA1-9E43-5D38C35EF5A8}" uniqueName="33" name="CANTIDAD SOLICITADA" queryTableFieldId="33"/>
    <tableColumn id="34" xr3:uid="{74FC8518-1DB6-4CD0-8E0D-EFF2991447CA}" uniqueName="34" name="CANTIDAD CORTADA" queryTableFieldId="34"/>
    <tableColumn id="35" xr3:uid="{F61ACA3B-36FC-43A4-B60B-5BF81D2B10C0}" uniqueName="35" name="CANTIDAD IMPRESA" queryTableFieldId="35"/>
    <tableColumn id="36" xr3:uid="{D18A09E7-E336-4FEA-9B8C-BD7561023747}" uniqueName="36" name="CANTIDAD BARNIZADA" queryTableFieldId="36"/>
    <tableColumn id="37" xr3:uid="{4DCF3D30-03F5-4AB1-9530-441F59303164}" uniqueName="37" name="CANTIDAD TROQUELADA" queryTableFieldId="37"/>
    <tableColumn id="38" xr3:uid="{6933F875-CA8F-4C05-9892-1D1BE2271C83}" uniqueName="38" name="CANTIDAD DESTROQUELADA" queryTableFieldId="38"/>
    <tableColumn id="39" xr3:uid="{A1420E95-E334-4934-9BE8-342F1EF32B84}" uniqueName="39" name="CANTIDAD PEGADA" queryTableFieldId="39"/>
    <tableColumn id="40" xr3:uid="{BF8E69B7-126F-45A8-8F0D-5E2F652A5A75}" uniqueName="40" name="CANTIDAD CONTADA Y ENTREGADA" queryTableFieldId="40"/>
    <tableColumn id="41" xr3:uid="{A1ABBE15-0E69-4C3A-BCBA-BAFC5DEE0CE8}" uniqueName="41" name="CANTIDAD SOBRANTE (ALMACÉN)" queryTableFieldId="41"/>
    <tableColumn id="42" xr3:uid="{802BE658-594D-42C8-8605-035758E7EDCF}" uniqueName="42" name="CANTIDAD EMITIDA A IMPRIMIR" queryTableFieldId="42"/>
    <tableColumn id="43" xr3:uid="{0E683D9D-4A1A-4C1D-A678-0686FDCFC955}" uniqueName="43" name="PRODUCIÓN TOTAL" queryTableFieldId="43"/>
    <tableColumn id="44" xr3:uid="{6D67FF66-79E3-464E-9714-D8CD9523FE02}" uniqueName="44" name="CANTIDAD DESCARTADA TOTAL " queryTableFieldId="44"/>
    <tableColumn id="45" xr3:uid="{14B6EFF4-07F6-4FF7-87E3-0A3EB4140E3C}" uniqueName="45" name="PLIEGOS INGRESADOS" queryTableFieldId="45"/>
    <tableColumn id="46" xr3:uid="{52F88F50-C8CC-4960-A198-6B40BD44A529}" uniqueName="46" name="PLIEGOS UTILIZADOS" queryTableFieldId="46"/>
    <tableColumn id="47" xr3:uid="{D4931A83-648D-40E8-A5C4-55FC7A2A389E}" uniqueName="47" name="% CARTULINA UTILIZADA" queryTableFieldId="47"/>
    <tableColumn id="48" xr3:uid="{B32EE149-27C3-4E61-B16D-145B59BD2C70}" uniqueName="48" name="PLIEGOS DESCARTADOS" queryTableFieldId="48"/>
    <tableColumn id="49" xr3:uid="{1634583F-157C-45E5-899C-1360C2FF6C0A}" uniqueName="49" name="% MERMA" queryTableFieldId="49"/>
    <tableColumn id="50" xr3:uid="{75A87B73-CD44-4AC9-B723-F9E04DF4B932}" uniqueName="50" name="COSTO MATERIA PRIMA" queryTableFieldId="50"/>
    <tableColumn id="51" xr3:uid="{00AFD980-9AE8-44B7-80C1-38E97F351196}" uniqueName="51" name="COSTO TOTAL PRODUCCIÓN" queryTableFieldId="51"/>
    <tableColumn id="52" xr3:uid="{BD60F3E6-79C7-461A-B1C3-0E21EACCCF86}" uniqueName="52" name="COSTO TOTAL DESCARTE" queryTableFieldId="52"/>
    <tableColumn id="53" xr3:uid="{EF1B805F-C549-4AA1-AEBF-E50952F2ADB9}" uniqueName="53" name="EFICIENCIA OPERATIVA" queryTableFieldId="53"/>
    <tableColumn id="54" xr3:uid="{81F06DD1-68CD-4051-A38F-9298D1540F7A}" uniqueName="54" name="TIPO DE MATERIAL" queryTableFieldId="54" dataDxfId="91"/>
    <tableColumn id="55" xr3:uid="{93AAAAF5-9023-4482-8D48-83378387C984}" uniqueName="55" name="COMENTARIO" queryTableFieldId="55" dataDxfId="9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9FDB03C-5437-4DA8-ADC7-98162AA4871A}" name="TABLA_1_PRE_PROD" displayName="TABLA_1_PRE_PROD" ref="A1:AD906" tableType="queryTable" totalsRowShown="0">
  <autoFilter ref="A1:AD906" xr:uid="{19FDB03C-5437-4DA8-ADC7-98162AA4871A}"/>
  <tableColumns count="30">
    <tableColumn id="1" xr3:uid="{7B306C61-7C09-4054-BA4B-111AB14D3A21}" uniqueName="1" name="FECHA" queryTableFieldId="1" dataDxfId="89"/>
    <tableColumn id="2" xr3:uid="{39D2D544-B48F-4815-9B89-D9148B697243}" uniqueName="2" name="MÁQUINA" queryTableFieldId="2" dataDxfId="88"/>
    <tableColumn id="3" xr3:uid="{DA073B65-A483-48A1-8EAC-E1EF5E089F0B}" uniqueName="3" name="OPERARIO" queryTableFieldId="3" dataDxfId="87"/>
    <tableColumn id="4" xr3:uid="{45E8A2EA-1ECA-4FB1-BB65-945EFABE84A4}" uniqueName="4" name="RMA" queryTableFieldId="4"/>
    <tableColumn id="5" xr3:uid="{B513CA2F-DFED-40B8-A611-3A062B95F238}" uniqueName="5" name="CODIGO IFA" queryTableFieldId="5" dataDxfId="86"/>
    <tableColumn id="6" xr3:uid="{8A6F78FD-1C6D-4C6C-B9E3-3BDE3C1AA311}" uniqueName="6" name="LOTE" queryTableFieldId="6" dataDxfId="85"/>
    <tableColumn id="7" xr3:uid="{EC84490D-5B3F-43CE-B697-3EDE33479877}" uniqueName="7" name="PR" queryTableFieldId="7"/>
    <tableColumn id="8" xr3:uid="{C35BC683-AF33-468B-A59E-7D3E3184A29A}" uniqueName="8" name="PRESENTACION COMERCIAL" queryTableFieldId="8"/>
    <tableColumn id="9" xr3:uid="{60CFBC84-ED45-4231-9D29-7965913812DD}" uniqueName="9" name="PRODUCTO" queryTableFieldId="9" dataDxfId="84"/>
    <tableColumn id="10" xr3:uid="{CBC09ED3-6A20-4E0B-92A6-C469D5791F86}" uniqueName="10" name="MATERIAL" queryTableFieldId="10" dataDxfId="83"/>
    <tableColumn id="11" xr3:uid="{6CB75BB9-65DC-4D2D-8312-EBAC4D625C68}" uniqueName="11" name="CANTIDAD CORTADA" queryTableFieldId="11"/>
    <tableColumn id="12" xr3:uid="{60AEA706-13B5-478C-A7BE-427762C3B10C}" uniqueName="12" name="MATERIAL CORTADO" queryTableFieldId="12"/>
    <tableColumn id="13" xr3:uid="{00E09284-13BB-49E0-A1CB-5BFDF770F630}" uniqueName="13" name="CANTIDAD OBTENIDA" queryTableFieldId="13"/>
    <tableColumn id="14" xr3:uid="{D90589E7-B74F-40C5-8D8A-A53F2D297866}" uniqueName="14" name="MATERIAL OBTENIDO" queryTableFieldId="14"/>
    <tableColumn id="15" xr3:uid="{D47E1266-0E49-4850-85B5-4E77774A4B4A}" uniqueName="15" name="CAJAS POR TIRAJE (DATO REAL)" queryTableFieldId="15"/>
    <tableColumn id="16" xr3:uid="{AB0A2256-7DCF-46E7-B0BD-C9F5B318DC6D}" uniqueName="16" name="CAJAS POR TIRAJE (DATO DE TABLA)" queryTableFieldId="16"/>
    <tableColumn id="17" xr3:uid="{9142E8D3-9BC8-4655-AD12-0DB1B2EE9ECA}" uniqueName="17" name="TIRAJES POR PLIEGO" queryTableFieldId="17"/>
    <tableColumn id="18" xr3:uid="{B983D954-1BE6-4491-A056-27FF36914FCA}" uniqueName="18" name="CAJAS OBTENIDAS" queryTableFieldId="18"/>
    <tableColumn id="19" xr3:uid="{917ADF29-3613-4613-A534-056F3388DAD0}" uniqueName="19" name="N° CORTES DEL GUILLOTINISTA" queryTableFieldId="19"/>
    <tableColumn id="20" xr3:uid="{5C79F2F1-22B8-4067-89B9-10A7C41646D2}" uniqueName="20" name="RELACIÓN" queryTableFieldId="20"/>
    <tableColumn id="21" xr3:uid="{57865BBF-91AE-4D04-9FFC-B188E75D782B}" uniqueName="21" name="CANTIDAD EMITIDA A IMPRIMIR" queryTableFieldId="21"/>
    <tableColumn id="22" xr3:uid="{A4489271-3D57-4155-9043-ECBB65486767}" uniqueName="22" name="CRITERIO" queryTableFieldId="22" dataDxfId="82"/>
    <tableColumn id="23" xr3:uid="{0F0BC2B6-4CAC-4E6B-B07E-5BBF37447BDD}" uniqueName="23" name="REVISIÓN" queryTableFieldId="23" dataDxfId="81"/>
    <tableColumn id="24" xr3:uid="{E1374EF7-66B5-47F9-ABE5-736E1F3C38BB}" uniqueName="24" name="OBSERVACIÓN" queryTableFieldId="24" dataDxfId="80"/>
    <tableColumn id="25" xr3:uid="{4C6DC351-7746-405F-BF30-67836D9B2858}" uniqueName="25" name="COSTO POR CORTE" queryTableFieldId="25"/>
    <tableColumn id="26" xr3:uid="{07D23D4B-4099-4FC9-82BA-E17525EB24B5}" uniqueName="26" name="COSTO POR CORTE + DESPERDICIOS" queryTableFieldId="26"/>
    <tableColumn id="27" xr3:uid="{022C2AC2-CAA8-4619-AF1D-78F8E8D91276}" uniqueName="27" name="Column27" queryTableFieldId="27"/>
    <tableColumn id="28" xr3:uid="{4CCC5E06-1A57-4013-B7BD-745F8EAD0016}" uniqueName="28" name="Column28" queryTableFieldId="28"/>
    <tableColumn id="29" xr3:uid="{1B2580DB-3772-4B1D-8DE0-654A0606FCDB}" uniqueName="29" name="Column29" queryTableFieldId="29"/>
    <tableColumn id="30" xr3:uid="{966A4DC4-583A-470C-B788-6184885AD8AE}" uniqueName="30" name="Column30" queryTableFieldId="3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40A77BF-5ED8-4C17-894F-D741F6D9A817}" name="TABLA_2_PROD" displayName="TABLA_2_PROD" ref="A1:AN2201" tableType="queryTable" totalsRowShown="0">
  <autoFilter ref="A1:AN2201" xr:uid="{240A77BF-5ED8-4C17-894F-D741F6D9A817}"/>
  <tableColumns count="40">
    <tableColumn id="1" xr3:uid="{4B107EA8-46FD-465D-86A5-661DB7E56FBA}" uniqueName="1" name="FECHA" queryTableFieldId="1" dataDxfId="79"/>
    <tableColumn id="2" xr3:uid="{8542F501-D183-4E42-BA87-8D6E51D04D7B}" uniqueName="2" name="ETAPA" queryTableFieldId="2" dataDxfId="78"/>
    <tableColumn id="3" xr3:uid="{B85BF406-545B-4FB2-930A-016F646573B3}" uniqueName="3" name="MÁQUINA" queryTableFieldId="3" dataDxfId="77"/>
    <tableColumn id="4" xr3:uid="{79A8A046-35FE-466D-890E-6811147DF161}" uniqueName="4" name="OPERARIO" queryTableFieldId="4" dataDxfId="76"/>
    <tableColumn id="5" xr3:uid="{926ED7E9-343B-4A2E-ACF6-A733D8EE74A9}" uniqueName="5" name="INICIO" queryTableFieldId="5" dataDxfId="75"/>
    <tableColumn id="6" xr3:uid="{CAE1D993-ACC7-4988-98CA-EF1D084B8F48}" uniqueName="6" name="FIN" queryTableFieldId="6" dataDxfId="74"/>
    <tableColumn id="7" xr3:uid="{B8505BF9-B629-4C27-B611-313429DB8F94}" uniqueName="7" name="CONSUMO DE HORA" queryTableFieldId="7"/>
    <tableColumn id="8" xr3:uid="{704E6580-EE87-420A-9E93-31F94C71B0FF}" uniqueName="8" name="Columna3" queryTableFieldId="8"/>
    <tableColumn id="9" xr3:uid="{C3415F4E-0D21-471A-BD93-C5EE1FCF7AE5}" uniqueName="9" name="Columna1" queryTableFieldId="9"/>
    <tableColumn id="10" xr3:uid="{E0F4105B-5C60-48E7-8A12-69D404075AC9}" uniqueName="10" name="Columna2" queryTableFieldId="10"/>
    <tableColumn id="11" xr3:uid="{83925C47-2966-410B-B128-4B119070F72B}" uniqueName="11" name="TURNO" queryTableFieldId="11" dataDxfId="73"/>
    <tableColumn id="12" xr3:uid="{BD5C044F-425C-48D5-8A47-BAB747F046A7}" uniqueName="12" name="ACCIÓN" queryTableFieldId="12" dataDxfId="72"/>
    <tableColumn id="13" xr3:uid="{26BDBD53-461A-4D1A-8D5A-002942A979D8}" uniqueName="13" name="RMA" queryTableFieldId="13"/>
    <tableColumn id="14" xr3:uid="{2EF381BB-4226-4F99-8D7C-557E843F9ED0}" uniqueName="14" name="LOTE" queryTableFieldId="14" dataDxfId="71"/>
    <tableColumn id="15" xr3:uid="{293E7BF6-2769-44A5-B3C8-B5156DA23DAC}" uniqueName="15" name="CODIGO IFA" queryTableFieldId="15" dataDxfId="70"/>
    <tableColumn id="16" xr3:uid="{3D2E8661-FC0F-4FBD-9DB5-5AE9CAC3CF00}" uniqueName="16" name="PR" queryTableFieldId="16" dataDxfId="69"/>
    <tableColumn id="17" xr3:uid="{57455485-66DF-4BA4-9321-5A24F8C4EBEF}" uniqueName="17" name="PRESENTACIÓN COMERCIAL" queryTableFieldId="17" dataDxfId="68"/>
    <tableColumn id="18" xr3:uid="{F547D0ED-D920-4B12-9C74-74F0079B33E9}" uniqueName="18" name="PRODUCTO" queryTableFieldId="18" dataDxfId="67"/>
    <tableColumn id="19" xr3:uid="{907A5909-7565-417C-8B43-3E9EF3B55482}" uniqueName="19" name="MATERIAL" queryTableFieldId="19" dataDxfId="66"/>
    <tableColumn id="20" xr3:uid="{5EE47DB5-0308-4E0B-839D-008D1AC5C484}" uniqueName="20" name="CANTIDAD PRODUCIDA" queryTableFieldId="20"/>
    <tableColumn id="21" xr3:uid="{2C89E140-1849-46F2-928E-66EF7EFEDC37}" uniqueName="21" name="CANTIDAD RECHAZADA" queryTableFieldId="21"/>
    <tableColumn id="22" xr3:uid="{05091EF0-0BC0-4CEF-B795-F18919F75B3F}" uniqueName="22" name="COLORES" queryTableFieldId="22"/>
    <tableColumn id="23" xr3:uid="{1644725D-BD13-46BE-9210-EFC01A680D4F}" uniqueName="23" name="CICLOS" queryTableFieldId="23"/>
    <tableColumn id="24" xr3:uid="{CE13C791-F602-42B9-A597-D1078C14D580}" uniqueName="24" name="UNIDADES X TIRAJE" queryTableFieldId="24"/>
    <tableColumn id="25" xr3:uid="{59C3B136-6A6D-4E94-837E-22867C71586A}" uniqueName="25" name="UNIDADES X TIRAJE (CORREGIDO)" queryTableFieldId="25"/>
    <tableColumn id="26" xr3:uid="{8A0F69BC-C081-40F5-9219-FE4821149D1D}" uniqueName="26" name="PRODUCCIÓN BRUTA (UNIDADES POR CICLO)" queryTableFieldId="26"/>
    <tableColumn id="27" xr3:uid="{2930A468-044C-4C8E-888C-C0DBF2CD2BC5}" uniqueName="27" name="PRODUCCIÓN NETA (UNIDADES FÍSICAS)" queryTableFieldId="27"/>
    <tableColumn id="28" xr3:uid="{D2C363AF-F35F-43B3-A624-7F27A75F5AC4}" uniqueName="28" name="CANTIDAD EMITIDA A IMPRIMIR" queryTableFieldId="28"/>
    <tableColumn id="29" xr3:uid="{8BC1A46F-A4E3-4B82-833E-85DC00E37FD3}" uniqueName="29" name="OBSERVACIONES" queryTableFieldId="29" dataDxfId="65"/>
    <tableColumn id="30" xr3:uid="{4DA55FBE-A343-456D-A84C-9C22863B3E0D}" uniqueName="30" name="MES" queryTableFieldId="30" dataDxfId="64"/>
    <tableColumn id="31" xr3:uid="{C8772908-3191-47C5-B945-DD76029CC555}" uniqueName="31" name="AÑO" queryTableFieldId="31"/>
    <tableColumn id="32" xr3:uid="{EE661A0A-392D-4E2B-96CD-82630AE60D1A}" uniqueName="32" name="PLIEGOS INGRESADOS REAL" queryTableFieldId="32"/>
    <tableColumn id="33" xr3:uid="{CC63D4C1-ED4B-469C-BCED-7DCA6086F3D9}" uniqueName="33" name="PLIEGOS UTILIZADOS " queryTableFieldId="33"/>
    <tableColumn id="34" xr3:uid="{0521DF8D-D1C3-404D-BDF9-A0C1917DAED3}" uniqueName="34" name="PLIEGOS DESCARTADOS REAL" queryTableFieldId="34"/>
    <tableColumn id="35" xr3:uid="{C1476830-7684-4476-9747-162D56F43309}" uniqueName="35" name="PLIEGOS INGRESADOS (CORREGIDO)" queryTableFieldId="35"/>
    <tableColumn id="36" xr3:uid="{A2B9AB8F-D39A-4A1C-A420-E87EBFBF8BD0}" uniqueName="36" name="PLIEGOS UTILIZADOSCOPI (CORREGIDO)" queryTableFieldId="36"/>
    <tableColumn id="37" xr3:uid="{6DBED6A2-F620-4850-B236-FA8CD4DEB4D4}" uniqueName="37" name="PLIEGOS DESCARTADOS (CORREGIDO)" queryTableFieldId="37"/>
    <tableColumn id="38" xr3:uid="{2D851055-248D-4505-9E07-7FF17C2C5401}" uniqueName="38" name="COMPLEJIDAD DEL TROQUELADO" queryTableFieldId="38" dataDxfId="63"/>
    <tableColumn id="39" xr3:uid="{E664E0D6-61D3-4A93-BAE7-979D41ED222C}" uniqueName="39" name="LINEA" queryTableFieldId="39"/>
    <tableColumn id="40" xr3:uid="{5AEEDADA-45AA-4A86-82BE-9D17BBE85824}" uniqueName="40" name="REVISION" queryTableFieldId="40" dataDxfId="6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F1388C5-7D38-451F-834E-CABA7F1107C1}" name="TABLA_3_DESTROQ" displayName="TABLA_3_DESTROQ" ref="A1:Z435" totalsRowShown="0">
  <autoFilter ref="A1:Z435" xr:uid="{9F1388C5-7D38-451F-834E-CABA7F1107C1}"/>
  <tableColumns count="26">
    <tableColumn id="1" xr3:uid="{04543BBE-1ADB-45A2-A9FF-E93D18186989}" name="FECHA" dataDxfId="61"/>
    <tableColumn id="2" xr3:uid="{A6C89887-9411-4C24-910D-5078E323A268}" name="ETAPA" dataDxfId="60"/>
    <tableColumn id="3" xr3:uid="{CF3D9E66-C520-419C-BD11-A52CA77DE9C4}" name="INICIO" dataDxfId="59"/>
    <tableColumn id="4" xr3:uid="{28B80C84-C4BD-4E08-89AB-7BEE4D4074EF}" name="FIN" dataDxfId="58"/>
    <tableColumn id="5" xr3:uid="{14ADC544-A5D1-4D97-8FE3-0426FD8EF5C0}" name="RMA"/>
    <tableColumn id="6" xr3:uid="{581C7305-5261-42F8-A26C-E30EC9CF80B3}" name="LOTE" dataDxfId="57"/>
    <tableColumn id="7" xr3:uid="{F1E7CFB5-B018-481C-9574-F80E0E2B4FB8}" name="PR" dataDxfId="56"/>
    <tableColumn id="8" xr3:uid="{3439FF7E-9342-4320-BD8A-CC2871496395}" name="PRESENTACIÓN COMERCIAL" dataDxfId="55"/>
    <tableColumn id="9" xr3:uid="{6F985DE5-A52B-492A-8DC9-F45D74EEB85E}" name="PRODUCTO" dataDxfId="54"/>
    <tableColumn id="10" xr3:uid="{ED918F46-8FEE-4083-8BA6-FF25D906271F}" name="MATERIAL" dataDxfId="53"/>
    <tableColumn id="11" xr3:uid="{B5C5D261-0E6A-4DB2-8F51-6E551F75EA01}" name="CANTIDAD EMITIDA A IMPRIMIR"/>
    <tableColumn id="12" xr3:uid="{F9233929-6382-4AF1-9286-0C169001E856}" name="CANTIDAD RECIBIDA"/>
    <tableColumn id="13" xr3:uid="{1DACEECC-AC5E-46E6-BC37-4A82A03E5B9C}" name="CANTIDAD DESTOQUELADA"/>
    <tableColumn id="14" xr3:uid="{D57306AA-BB25-4F0A-B702-CB171F14D7CC}" name="OBSERVACIONES"/>
    <tableColumn id="15" xr3:uid="{160F1014-75DE-4B6D-9EDF-719745F10E1E}" name="CANTIDAD RECHAZADA"/>
    <tableColumn id="16" xr3:uid="{2FB08FED-FC09-49BD-9235-B8966DEC5D95}" name="PERSONAL AYUDANTE" dataDxfId="52"/>
    <tableColumn id="17" xr3:uid="{9810F811-34D5-438A-B2EB-293F40381EA0}" name="MOTIVO DEL DESCARTE" dataDxfId="51"/>
    <tableColumn id="18" xr3:uid="{EBB476AA-FBFF-4957-AFB8-6B5F0812C212}" name="TIEMPO TRABAJADO (HR)"/>
    <tableColumn id="19" xr3:uid="{83244845-2EEA-4339-9983-13D296D73BAD}" name="N° OPER"/>
    <tableColumn id="20" xr3:uid="{69119D84-4AF6-4D2F-9C70-2827D67850B2}" name="troq 57" dataDxfId="50"/>
    <tableColumn id="21" xr3:uid="{5C1031F2-C4BC-40A1-9244-1A7A274B42D9}" name="troq 72" dataDxfId="49"/>
    <tableColumn id="22" xr3:uid="{73F03467-D163-4341-BF1D-565CB7370A84}" name="troq 77" dataDxfId="48"/>
    <tableColumn id="23" xr3:uid="{0AE440C2-384B-4545-B3D4-D2887D8C9700}" name="N° MAQ TRABAJANDO"/>
    <tableColumn id="24" xr3:uid="{A5D31B67-36A6-48AF-B4E5-8AEE25E25DD8}" name="PROD/HORA"/>
    <tableColumn id="25" xr3:uid="{738DC3D6-B0AA-4A04-A991-BB30760B5D5E}" name="PROD/PERSONA"/>
    <tableColumn id="26" xr3:uid="{9D41F5F3-B7D4-4E6F-A440-F442E5D98854}" name="PROD/PERSONA/MAQ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FC66555-69EE-48E4-B0E8-585C3152545F}" name="TABLA_4_PEGADORA" displayName="TABLA_4_PEGADORA" ref="A1:S769" tableType="queryTable" totalsRowShown="0">
  <autoFilter ref="A1:S769" xr:uid="{AFC66555-69EE-48E4-B0E8-585C3152545F}"/>
  <tableColumns count="19">
    <tableColumn id="1" xr3:uid="{90C78B5D-6AC2-4666-B653-6F490DB0E937}" uniqueName="1" name="FECHA" queryTableFieldId="1" dataDxfId="47"/>
    <tableColumn id="2" xr3:uid="{07F9E80D-B63C-4230-B8AA-A8C5C9838116}" uniqueName="2" name="OPERARIO" queryTableFieldId="2" dataDxfId="46"/>
    <tableColumn id="3" xr3:uid="{4C755248-F9F4-4AA3-97B0-87E5618464EB}" uniqueName="3" name="INICIO" queryTableFieldId="3" dataDxfId="45"/>
    <tableColumn id="4" xr3:uid="{7979A8E7-4403-4E22-B6AA-E81C9CBA8C54}" uniqueName="4" name="FIN" queryTableFieldId="4" dataDxfId="44"/>
    <tableColumn id="5" xr3:uid="{AB97A6DD-5258-49C3-9AE4-24B225028BA8}" uniqueName="5" name="CONSUMO DE HORA" queryTableFieldId="5"/>
    <tableColumn id="6" xr3:uid="{5BFEB32B-F92D-4445-B5DF-E5B2872C9B3E}" uniqueName="6" name="TURNO" queryTableFieldId="6" dataDxfId="43"/>
    <tableColumn id="7" xr3:uid="{960D26D2-AC17-4617-96D1-962D0DB64627}" uniqueName="7" name="ACCIÓN" queryTableFieldId="7" dataDxfId="42"/>
    <tableColumn id="8" xr3:uid="{5A651536-F258-4210-9D18-AC7A5EDACFF8}" uniqueName="8" name="RMA" queryTableFieldId="8"/>
    <tableColumn id="9" xr3:uid="{F4AA3CAE-FB4E-4816-BC7D-3EBCF676C858}" uniqueName="9" name="CODIGO IFA" queryTableFieldId="9" dataDxfId="41"/>
    <tableColumn id="10" xr3:uid="{FB5F1E4A-8936-42A6-BFCD-5AD249DAE716}" uniqueName="10" name="LOTE" queryTableFieldId="10" dataDxfId="40"/>
    <tableColumn id="11" xr3:uid="{2F7519FC-1550-41D9-95EA-C5778864B8FC}" uniqueName="11" name="PR" queryTableFieldId="11"/>
    <tableColumn id="12" xr3:uid="{E10DB034-9D09-46FF-B180-7C10CC258A89}" uniqueName="12" name="PRESENTACIÓN COMERCIAL" queryTableFieldId="12"/>
    <tableColumn id="13" xr3:uid="{573E036F-E6F1-46B9-B318-379D48FB5921}" uniqueName="13" name="PRODUCTO" queryTableFieldId="13" dataDxfId="39"/>
    <tableColumn id="14" xr3:uid="{DA55DEFD-5281-46E9-B741-27293D0AFC53}" uniqueName="14" name="MATERIAL" queryTableFieldId="14" dataDxfId="38"/>
    <tableColumn id="15" xr3:uid="{21F9BB90-BACA-4C21-8214-7BA4750CFD7A}" uniqueName="15" name="CANTIDAD EMITIDA A IMPRIMIR" queryTableFieldId="15"/>
    <tableColumn id="16" xr3:uid="{BE4FBC27-8D2A-4561-8E77-F14C5682CD74}" uniqueName="16" name="CANTIDAD PRODUCIDA" queryTableFieldId="16"/>
    <tableColumn id="17" xr3:uid="{3BC33455-03A6-4841-AEA9-233D2695009A}" uniqueName="17" name="CANTIDAD RECHAZADA" queryTableFieldId="17"/>
    <tableColumn id="18" xr3:uid="{76E7B9A4-14FD-4248-B9A5-9B7DF4C0262D}" uniqueName="18" name="OBSERVACIONES" queryTableFieldId="18" dataDxfId="37"/>
    <tableColumn id="19" xr3:uid="{DB387C91-6070-4AEE-86EA-4F709684EB05}" uniqueName="19" name="REVISION" queryTableFieldId="19" dataDxfId="3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A28BB8A-C9C5-4040-82E0-46725961FD8A}" name="TABLA_5_DEST_REV" displayName="TABLA_5_DEST_REV" ref="A1:AG806" tableType="queryTable" totalsRowShown="0">
  <autoFilter ref="A1:AG806" xr:uid="{1A28BB8A-C9C5-4040-82E0-46725961FD8A}"/>
  <tableColumns count="33">
    <tableColumn id="1" xr3:uid="{0B289D18-33A1-459F-BA02-B6DE10579CAC}" uniqueName="1" name="FECHA" queryTableFieldId="1" dataDxfId="35"/>
    <tableColumn id="2" xr3:uid="{10F914CA-B5FF-41FB-A004-67DA4941E923}" uniqueName="2" name="ETAPA" queryTableFieldId="2" dataDxfId="34"/>
    <tableColumn id="3" xr3:uid="{04125BDB-9226-44EF-8B73-B184EF80B19D}" uniqueName="3" name="INICIO" queryTableFieldId="3" dataDxfId="33"/>
    <tableColumn id="4" xr3:uid="{5047F864-0664-4B06-83F7-162C214C1962}" uniqueName="4" name="FIN" queryTableFieldId="4" dataDxfId="32"/>
    <tableColumn id="5" xr3:uid="{4D21B353-1DC1-4E31-9EB1-8BCA1CF54A3A}" uniqueName="5" name="RMA" queryTableFieldId="5"/>
    <tableColumn id="6" xr3:uid="{0135E25D-EA21-4A8E-B778-330DB9867983}" uniqueName="6" name="CODIGO IFA" queryTableFieldId="6" dataDxfId="31"/>
    <tableColumn id="7" xr3:uid="{F1F66CF2-3E89-4C01-8FEA-62FEA8AD64DC}" uniqueName="7" name="LOTE" queryTableFieldId="7" dataDxfId="30"/>
    <tableColumn id="8" xr3:uid="{40067012-4D9C-4FED-A88E-F92EC7CB33D0}" uniqueName="8" name="PR" queryTableFieldId="8" dataDxfId="29"/>
    <tableColumn id="9" xr3:uid="{6FAC4034-8790-45E3-84F6-68AE9D5D7C30}" uniqueName="9" name="PRESENTACIÓN COMERCIAL" queryTableFieldId="9" dataDxfId="28"/>
    <tableColumn id="10" xr3:uid="{6E143CE9-C682-4A5F-92B4-EB34746F0F1C}" uniqueName="10" name="PRODUCTO" queryTableFieldId="10" dataDxfId="27"/>
    <tableColumn id="11" xr3:uid="{548FC67F-5430-4216-AAF6-CD71144B86C4}" uniqueName="11" name="MATERIAL" queryTableFieldId="11" dataDxfId="26"/>
    <tableColumn id="12" xr3:uid="{1078C7FB-22E7-48CD-82E5-2B49FE0EAEB8}" uniqueName="12" name="CANTIDAD EMITIDA A IMPRIMIR" queryTableFieldId="12"/>
    <tableColumn id="13" xr3:uid="{8BC25FF7-41D5-427A-ABC6-897E9943EAE8}" uniqueName="13" name="CANTIDAD RECIBIDA" queryTableFieldId="13"/>
    <tableColumn id="14" xr3:uid="{6244987E-5CE2-4DF8-8331-F7519A169352}" uniqueName="14" name="CANTIDAD CONTADA/PEGADA" queryTableFieldId="14" dataDxfId="25"/>
    <tableColumn id="15" xr3:uid="{72CF0D95-2B4D-48C4-9EAB-0157968B116B}" uniqueName="15" name="SALA" queryTableFieldId="15"/>
    <tableColumn id="16" xr3:uid="{D7393570-07B0-4B51-822C-D83AEFBC8AF0}" uniqueName="16" name="ALMACEN" queryTableFieldId="16"/>
    <tableColumn id="17" xr3:uid="{DE9FAB44-429F-442E-9B9A-B824D488D597}" uniqueName="17" name="CANTIDAD TOTAL" queryTableFieldId="17"/>
    <tableColumn id="18" xr3:uid="{FE10267A-7167-464D-9ACA-91643CF452E9}" uniqueName="18" name="OBSERVACIÓN" queryTableFieldId="18" dataDxfId="24"/>
    <tableColumn id="19" xr3:uid="{F1E465FD-25BD-4584-ADD6-FA42E875FD76}" uniqueName="19" name="CANTIDAD RECHAZADA" queryTableFieldId="19"/>
    <tableColumn id="20" xr3:uid="{B80D80DA-9B2D-479E-9F7E-D3D3B62721D7}" uniqueName="20" name="PERSONAL AYUDANTE" queryTableFieldId="20" dataDxfId="23"/>
    <tableColumn id="21" xr3:uid="{A4F1D4CD-BC20-4144-AF04-85D6144B0DE4}" uniqueName="21" name="CORTADO (GUILLOTINA)" queryTableFieldId="21"/>
    <tableColumn id="22" xr3:uid="{F9F2F0DE-1A1D-476F-8971-561940C9BC4A}" uniqueName="22" name="CUANDO HAY 2 REGISTROS (CAJAS Y SOBRES)" queryTableFieldId="22"/>
    <tableColumn id="23" xr3:uid="{0172E9FD-B0A4-42BB-8862-FB11209664D7}" uniqueName="23" name="CUANDO HAY 1 REGISTRO (CAJAS Y SOBRES)" queryTableFieldId="23"/>
    <tableColumn id="24" xr3:uid="{16A1701F-CC48-4C1B-8330-678433DD9C5B}" uniqueName="24" name="DESCARTE (CAJAS Y SOBRES)" queryTableFieldId="24"/>
    <tableColumn id="25" xr3:uid="{315D972C-C429-4F78-B5A5-D1BBC3A0AA90}" uniqueName="25" name="DESCARTE (POS. INST.FORM)" queryTableFieldId="25"/>
    <tableColumn id="26" xr3:uid="{1013353F-FB9B-4D3E-A2E5-CF311D3D7FB9}" uniqueName="26" name="DESCARTE TOTAL" queryTableFieldId="26"/>
    <tableColumn id="27" xr3:uid="{3451401C-9866-45BD-88C1-0B3F41D9855C}" uniqueName="27" name="PRODUCION GLOBAL (SALA+ALM)" queryTableFieldId="27"/>
    <tableColumn id="28" xr3:uid="{AD1742A8-F959-4CB9-B93C-6B14566AFE3C}" uniqueName="28" name="CONSUMO DE HORA" queryTableFieldId="28"/>
    <tableColumn id="29" xr3:uid="{EFBC520F-62DE-4D2A-9A97-07626CA78BDA}" uniqueName="29" name="N° OPERARIOS" queryTableFieldId="29"/>
    <tableColumn id="30" xr3:uid="{5CDCC125-BDFB-47A2-A172-07BAC2E33845}" uniqueName="30" name="PROD/HORA" queryTableFieldId="30"/>
    <tableColumn id="31" xr3:uid="{553DC01A-9576-4079-A538-BD2803EF4C5D}" uniqueName="31" name="PROD/OPERARIO/HR" queryTableFieldId="31"/>
    <tableColumn id="32" xr3:uid="{EF7C70B9-09B1-46D5-9968-6496E3CCE4E8}" uniqueName="32" name="MERMA DE CARTULINA" queryTableFieldId="32"/>
    <tableColumn id="33" xr3:uid="{0597A5E3-D1C6-4334-B475-9F14E8FDDE59}" uniqueName="33" name="DETALLE" queryTableFieldId="33" dataDxfId="2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58A6E67-C2AC-4C1F-98BD-21D9E0DEABC5}" name="Tabla_producción_serigrafia" displayName="Tabla_producción_serigrafia" ref="A1:V298" tableType="queryTable" totalsRowShown="0">
  <autoFilter ref="A1:V298" xr:uid="{358A6E67-C2AC-4C1F-98BD-21D9E0DEABC5}">
    <filterColumn colId="21">
      <filters>
        <filter val="NOCTURNO"/>
      </filters>
    </filterColumn>
  </autoFilter>
  <tableColumns count="22">
    <tableColumn id="1" xr3:uid="{549CAFFA-EC45-448A-B418-E90ED527FA70}" uniqueName="1" name="FECHA" queryTableFieldId="1" dataDxfId="21"/>
    <tableColumn id="2" xr3:uid="{514096AF-30C6-49CF-988D-53E60B163032}" uniqueName="2" name="MÁQUINA" queryTableFieldId="2" dataDxfId="20"/>
    <tableColumn id="3" xr3:uid="{444F232F-95F0-49DE-805F-46215190B62B}" uniqueName="3" name="OPERADOR" queryTableFieldId="3" dataDxfId="19"/>
    <tableColumn id="4" xr3:uid="{2FC4E77B-0CC7-4CEA-9AEF-1417B79AF7A6}" uniqueName="4" name="INICIO" queryTableFieldId="4" dataDxfId="18"/>
    <tableColumn id="5" xr3:uid="{9ADF894A-3779-41DE-852F-B4CE7C38BCDF}" uniqueName="5" name="FIN" queryTableFieldId="5" dataDxfId="17"/>
    <tableColumn id="6" xr3:uid="{21CD3AF2-4868-4350-B4C3-4BA208170F89}" uniqueName="6" name="HORA" queryTableFieldId="6"/>
    <tableColumn id="7" xr3:uid="{53F22343-DAD8-482C-B2DB-BE9B0B0CA14D}" uniqueName="7" name="ACCIÓN" queryTableFieldId="7" dataDxfId="16"/>
    <tableColumn id="8" xr3:uid="{EF8F7E18-E8CC-4719-8C12-6AD32D0C9AD9}" uniqueName="8" name="LOTE" queryTableFieldId="8"/>
    <tableColumn id="9" xr3:uid="{583C82DB-8DE8-4327-A6D3-61DBC3D3D8D7}" uniqueName="9" name="PRODUCTO" queryTableFieldId="9" dataDxfId="15"/>
    <tableColumn id="10" xr3:uid="{036A25EA-C96F-4C0C-9B12-51FBB3BC8E47}" uniqueName="10" name="FORMATO DE FRASCO" queryTableFieldId="10" dataDxfId="14"/>
    <tableColumn id="11" xr3:uid="{229E470B-4D92-49B6-88A0-4C6888169341}" uniqueName="11" name="TIPO DE FRASCO" queryTableFieldId="11" dataDxfId="13"/>
    <tableColumn id="12" xr3:uid="{076733C6-A6E3-4A62-9DB0-11109758A6DA}" uniqueName="12" name="FORMATO Y TIPO DE FRASCO" queryTableFieldId="12" dataDxfId="12"/>
    <tableColumn id="13" xr3:uid="{F94364EE-B7B5-459A-A466-DDCCF4B1E8DD}" uniqueName="13" name="CANTIDAD SOLICITADA" queryTableFieldId="13"/>
    <tableColumn id="14" xr3:uid="{D5074CAA-9AF6-46F6-8E18-E9E736A35DEE}" uniqueName="14" name="CANTIDAD PRODUCIDA" queryTableFieldId="14"/>
    <tableColumn id="15" xr3:uid="{28C7FECE-C100-48EB-9AED-2F3A49647C7D}" uniqueName="15" name="CANTIDAD RECHAZADA" queryTableFieldId="15"/>
    <tableColumn id="16" xr3:uid="{6190F1BD-B758-4A36-831C-248EACADE250}" uniqueName="16" name="ESTADO" queryTableFieldId="16"/>
    <tableColumn id="17" xr3:uid="{E22372CD-F0DF-4130-ACC5-716442E63DA1}" uniqueName="17" name="UNIDADES PRODUCIDAS" queryTableFieldId="17"/>
    <tableColumn id="18" xr3:uid="{3DD65CD0-2794-439F-B6B8-16A142FEC6B3}" uniqueName="18" name="TIEMPO DE LIBERACIÓN" queryTableFieldId="18"/>
    <tableColumn id="19" xr3:uid="{D8C00F84-27BE-40B6-9160-DD98DEEB190E}" uniqueName="19" name="OBSERVACIONES" queryTableFieldId="19" dataDxfId="11"/>
    <tableColumn id="20" xr3:uid="{0FAC34CF-7DD0-4F1D-8198-312306564630}" uniqueName="20" name="MES" queryTableFieldId="20" dataDxfId="10"/>
    <tableColumn id="21" xr3:uid="{815F7D1C-5CC7-46D9-8C63-77F1B3279B17}" uniqueName="21" name="PRODUCCION TOTAL" queryTableFieldId="21"/>
    <tableColumn id="22" xr3:uid="{EA48E0BA-9416-45CC-8C0A-90507965E6C4}" uniqueName="22" name="TURNO" queryTableFieldId="22" dataDxfId="0">
      <calculatedColumnFormula>IF(OR(Tabla_producción_serigrafia[[#This Row],[FIN]]&gt;=VALUE("18:50"),Tabla_producción_serigrafia[[#This Row],[FIN]]&lt;VALUE("08:00")),"NOCTURNO","DIURNO")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6329CA4-D7A7-471A-926B-BE1CB1C7FF71}" name="Tabla_produccion_plasticos" displayName="Tabla_produccion_plasticos" ref="A1:P9" tableType="queryTable" totalsRowShown="0">
  <autoFilter ref="A1:P9" xr:uid="{46329CA4-D7A7-471A-926B-BE1CB1C7FF71}"/>
  <tableColumns count="16">
    <tableColumn id="1" xr3:uid="{35FC83BF-F12D-47C7-AF18-ACF95389545C}" uniqueName="1" name="ORDEN DE TRABAJO" queryTableFieldId="1"/>
    <tableColumn id="2" xr3:uid="{24B48736-1FD2-4DD7-AE71-1A8E1D49E6E6}" uniqueName="2" name="LOTE INTERNO" queryTableFieldId="2" dataDxfId="9"/>
    <tableColumn id="3" xr3:uid="{90EE709E-234E-4B82-AA7B-77F5FA920989}" uniqueName="3" name="FORMATO" queryTableFieldId="3" dataDxfId="8"/>
    <tableColumn id="4" xr3:uid="{1445CB5E-53D1-4B78-9303-8B28A01C1925}" uniqueName="4" name="TIPO " queryTableFieldId="4" dataDxfId="7"/>
    <tableColumn id="5" xr3:uid="{A65B8B4F-C73B-4684-91B9-48897F0CAC70}" uniqueName="5" name="PRODUCTO" queryTableFieldId="5" dataDxfId="6"/>
    <tableColumn id="6" xr3:uid="{689A7047-56F7-42D8-8F78-49B35E8B207C}" uniqueName="6" name="ACTIVIDAD" queryTableFieldId="6" dataDxfId="5"/>
    <tableColumn id="7" xr3:uid="{B062AF9C-B758-407E-AC3F-5CD3C3BD417B}" uniqueName="7" name="MAQUINA" queryTableFieldId="7"/>
    <tableColumn id="8" xr3:uid="{0B96C911-FFAB-469B-8ED9-FB407871DFE8}" uniqueName="8" name="FECHA INICIADA" queryTableFieldId="8" dataDxfId="4"/>
    <tableColumn id="9" xr3:uid="{0C11DBE1-F8E3-4FF7-B348-FE2DED88D5A2}" uniqueName="9" name="HORA INICIO" queryTableFieldId="9" dataDxfId="3"/>
    <tableColumn id="10" xr3:uid="{B03026AE-6731-45ED-AE4F-49CC1983B0E5}" uniqueName="10" name="FECHA FINALIZADA" queryTableFieldId="10" dataDxfId="2"/>
    <tableColumn id="11" xr3:uid="{E1592FC1-1D91-4081-8AB9-C104E212E0C6}" uniqueName="11" name="HORA FIN" queryTableFieldId="11" dataDxfId="1"/>
    <tableColumn id="12" xr3:uid="{6E3D2D81-1912-4E5C-AE94-C49531889B80}" uniqueName="12" name="CANTIDAD ENTREGADA" queryTableFieldId="12"/>
    <tableColumn id="13" xr3:uid="{2AE93706-B181-466F-A187-E03E116FA9B3}" uniqueName="13" name="CANTIDAD DESCARTADA" queryTableFieldId="13"/>
    <tableColumn id="14" xr3:uid="{1ED9273A-6349-4489-883E-1AFE1BA79FC9}" uniqueName="14" name="HR TRABAJADAS" queryTableFieldId="14"/>
    <tableColumn id="15" xr3:uid="{9FB7633D-A84D-4E65-863A-D58165BD216F}" uniqueName="15" name="UNID/HR" queryTableFieldId="15"/>
    <tableColumn id="16" xr3:uid="{6BFD5A0A-6D38-457A-A793-E76ECF805F0F}" uniqueName="16" name="UNID/DIA" queryTableFieldId="1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66309-6DFD-4870-B5C4-3ED5185AB218}">
  <dimension ref="A1:BC966"/>
  <sheetViews>
    <sheetView topLeftCell="AU1" workbookViewId="0">
      <selection activeCell="AW3" sqref="AW3"/>
    </sheetView>
  </sheetViews>
  <sheetFormatPr baseColWidth="10" defaultRowHeight="13.8"/>
  <cols>
    <col min="1" max="1" width="4.69921875" bestFit="1" customWidth="1"/>
    <col min="2" max="2" width="21.3984375" bestFit="1" customWidth="1"/>
    <col min="3" max="3" width="7.8984375" bestFit="1" customWidth="1"/>
    <col min="4" max="6" width="81.09765625" bestFit="1" customWidth="1"/>
    <col min="7" max="7" width="31.8984375" bestFit="1" customWidth="1"/>
    <col min="8" max="8" width="20.3984375" bestFit="1" customWidth="1"/>
    <col min="9" max="9" width="10.69921875" bestFit="1" customWidth="1"/>
    <col min="10" max="10" width="81.09765625" bestFit="1" customWidth="1"/>
    <col min="11" max="11" width="37.8984375" bestFit="1" customWidth="1"/>
    <col min="12" max="12" width="29.296875" bestFit="1" customWidth="1"/>
    <col min="13" max="13" width="28.3984375" bestFit="1" customWidth="1"/>
    <col min="14" max="14" width="32.59765625" bestFit="1" customWidth="1"/>
    <col min="15" max="15" width="23.8984375" bestFit="1" customWidth="1"/>
    <col min="16" max="16" width="15.09765625" bestFit="1" customWidth="1"/>
    <col min="17" max="17" width="14" bestFit="1" customWidth="1"/>
    <col min="18" max="18" width="34.69921875" bestFit="1" customWidth="1"/>
    <col min="19" max="19" width="22.59765625" bestFit="1" customWidth="1"/>
    <col min="20" max="20" width="37.09765625" bestFit="1" customWidth="1"/>
    <col min="21" max="21" width="10.69921875" bestFit="1" customWidth="1"/>
    <col min="22" max="22" width="76.8984375" bestFit="1" customWidth="1"/>
    <col min="23" max="23" width="14.59765625" bestFit="1" customWidth="1"/>
    <col min="24" max="24" width="13.3984375" bestFit="1" customWidth="1"/>
    <col min="25" max="25" width="12.3984375" bestFit="1" customWidth="1"/>
    <col min="26" max="26" width="20.8984375" bestFit="1" customWidth="1"/>
    <col min="27" max="27" width="13.8984375" bestFit="1" customWidth="1"/>
    <col min="28" max="28" width="15.8984375" bestFit="1" customWidth="1"/>
    <col min="29" max="29" width="17.296875" bestFit="1" customWidth="1"/>
    <col min="30" max="30" width="23.296875" bestFit="1" customWidth="1"/>
    <col min="31" max="31" width="31.296875" bestFit="1" customWidth="1"/>
    <col min="32" max="32" width="19.296875" bestFit="1" customWidth="1"/>
    <col min="33" max="33" width="24.3984375" bestFit="1" customWidth="1"/>
    <col min="34" max="34" width="22.296875" bestFit="1" customWidth="1"/>
    <col min="35" max="35" width="21.3984375" bestFit="1" customWidth="1"/>
    <col min="36" max="36" width="23.8984375" bestFit="1" customWidth="1"/>
    <col min="37" max="37" width="25.8984375" bestFit="1" customWidth="1"/>
    <col min="38" max="38" width="29.69921875" bestFit="1" customWidth="1"/>
    <col min="39" max="39" width="20.8984375" bestFit="1" customWidth="1"/>
    <col min="40" max="40" width="36" bestFit="1" customWidth="1"/>
    <col min="41" max="41" width="34.296875" bestFit="1" customWidth="1"/>
    <col min="42" max="42" width="31.69921875" bestFit="1" customWidth="1"/>
    <col min="43" max="43" width="20.8984375" bestFit="1" customWidth="1"/>
    <col min="44" max="44" width="32.3984375" bestFit="1" customWidth="1"/>
    <col min="45" max="45" width="24" bestFit="1" customWidth="1"/>
    <col min="46" max="46" width="22.296875" bestFit="1" customWidth="1"/>
    <col min="47" max="47" width="25.3984375" bestFit="1" customWidth="1"/>
    <col min="48" max="48" width="25.59765625" bestFit="1" customWidth="1"/>
    <col min="49" max="49" width="12.69921875" bestFit="1" customWidth="1"/>
    <col min="50" max="50" width="24.3984375" bestFit="1" customWidth="1"/>
    <col min="51" max="51" width="29.3984375" bestFit="1" customWidth="1"/>
    <col min="52" max="52" width="26.09765625" bestFit="1" customWidth="1"/>
    <col min="53" max="53" width="24.3984375" bestFit="1" customWidth="1"/>
    <col min="54" max="54" width="19.8984375" bestFit="1" customWidth="1"/>
    <col min="55" max="55" width="65.296875" bestFit="1" customWidth="1"/>
  </cols>
  <sheetData>
    <row r="1" spans="1:5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>
      <c r="A2">
        <v>1</v>
      </c>
      <c r="B2" s="1">
        <v>46010</v>
      </c>
      <c r="C2" s="2" t="s">
        <v>55</v>
      </c>
      <c r="D2" s="2" t="s">
        <v>56</v>
      </c>
      <c r="E2" s="2" t="s">
        <v>57</v>
      </c>
      <c r="F2" s="2" t="s">
        <v>58</v>
      </c>
      <c r="G2" s="2" t="s">
        <v>59</v>
      </c>
      <c r="H2" s="2" t="s">
        <v>60</v>
      </c>
      <c r="I2" s="2" t="s">
        <v>61</v>
      </c>
      <c r="J2" t="s">
        <v>62</v>
      </c>
      <c r="K2" s="2" t="s">
        <v>63</v>
      </c>
      <c r="L2" s="1">
        <v>47822</v>
      </c>
      <c r="M2">
        <v>1.3551222641252554</v>
      </c>
      <c r="N2">
        <v>1812</v>
      </c>
      <c r="O2" s="2" t="s">
        <v>64</v>
      </c>
      <c r="P2" t="s">
        <v>65</v>
      </c>
      <c r="Q2" s="1">
        <v>47484</v>
      </c>
      <c r="R2">
        <v>12000</v>
      </c>
      <c r="S2">
        <v>0</v>
      </c>
      <c r="T2">
        <v>12000</v>
      </c>
      <c r="U2" s="2" t="s">
        <v>66</v>
      </c>
      <c r="V2" s="2" t="s">
        <v>67</v>
      </c>
      <c r="W2" s="2" t="s">
        <v>68</v>
      </c>
      <c r="X2" s="2" t="s">
        <v>69</v>
      </c>
      <c r="Y2" s="2" t="s">
        <v>70</v>
      </c>
      <c r="Z2" s="2" t="s">
        <v>71</v>
      </c>
      <c r="AA2" s="2" t="s">
        <v>72</v>
      </c>
      <c r="AB2" s="2" t="s">
        <v>70</v>
      </c>
      <c r="AC2" s="2" t="s">
        <v>73</v>
      </c>
      <c r="AD2" s="2" t="s">
        <v>70</v>
      </c>
      <c r="AE2">
        <v>40</v>
      </c>
      <c r="AF2" s="2" t="s">
        <v>74</v>
      </c>
      <c r="AG2">
        <v>12000</v>
      </c>
      <c r="AH2">
        <v>18110</v>
      </c>
      <c r="AI2">
        <v>18100</v>
      </c>
      <c r="AK2">
        <v>18108</v>
      </c>
      <c r="AL2">
        <v>18060</v>
      </c>
      <c r="AM2">
        <v>18030</v>
      </c>
      <c r="AO2">
        <v>18030</v>
      </c>
      <c r="AP2">
        <v>18000</v>
      </c>
      <c r="AQ2">
        <v>18030</v>
      </c>
      <c r="AR2">
        <v>80</v>
      </c>
      <c r="AS2">
        <v>9055</v>
      </c>
      <c r="AT2">
        <v>9015</v>
      </c>
      <c r="AU2">
        <v>0.9955825510767532</v>
      </c>
      <c r="AV2">
        <v>40</v>
      </c>
      <c r="AW2">
        <v>4.4174489232468254E-3</v>
      </c>
      <c r="AX2">
        <v>3</v>
      </c>
      <c r="AY2">
        <v>27045</v>
      </c>
      <c r="AZ2">
        <v>120</v>
      </c>
      <c r="BA2">
        <v>0.9955825510767532</v>
      </c>
      <c r="BB2" s="2" t="s">
        <v>75</v>
      </c>
      <c r="BC2" s="2"/>
    </row>
    <row r="3" spans="1:55">
      <c r="A3">
        <v>2</v>
      </c>
      <c r="B3" s="1">
        <v>46010</v>
      </c>
      <c r="C3" s="2" t="s">
        <v>55</v>
      </c>
      <c r="D3" s="2" t="s">
        <v>56</v>
      </c>
      <c r="E3" s="2" t="s">
        <v>57</v>
      </c>
      <c r="F3" s="2" t="s">
        <v>58</v>
      </c>
      <c r="G3" s="2" t="s">
        <v>59</v>
      </c>
      <c r="H3" s="2" t="s">
        <v>76</v>
      </c>
      <c r="I3" s="2" t="s">
        <v>77</v>
      </c>
      <c r="J3" t="s">
        <v>78</v>
      </c>
      <c r="K3" s="2" t="s">
        <v>63</v>
      </c>
      <c r="L3" s="1">
        <v>47822</v>
      </c>
      <c r="M3">
        <v>0.50600000000000001</v>
      </c>
      <c r="N3">
        <v>1812</v>
      </c>
      <c r="O3" s="2" t="s">
        <v>79</v>
      </c>
      <c r="P3" t="s">
        <v>65</v>
      </c>
      <c r="Q3" s="1">
        <v>47484</v>
      </c>
      <c r="R3">
        <v>12000</v>
      </c>
      <c r="S3">
        <v>0</v>
      </c>
      <c r="T3">
        <v>12000</v>
      </c>
      <c r="U3" s="2" t="s">
        <v>66</v>
      </c>
      <c r="V3" s="2" t="s">
        <v>67</v>
      </c>
      <c r="W3" s="2"/>
      <c r="X3" s="2" t="s">
        <v>69</v>
      </c>
      <c r="Y3" s="2" t="s">
        <v>70</v>
      </c>
      <c r="Z3" s="2" t="s">
        <v>80</v>
      </c>
      <c r="AA3" s="2" t="s">
        <v>72</v>
      </c>
      <c r="AB3" s="2" t="s">
        <v>72</v>
      </c>
      <c r="AC3" s="2" t="s">
        <v>72</v>
      </c>
      <c r="AD3" s="2" t="s">
        <v>70</v>
      </c>
      <c r="AE3">
        <v>40</v>
      </c>
      <c r="AF3" s="2" t="s">
        <v>74</v>
      </c>
      <c r="AG3">
        <v>12000</v>
      </c>
      <c r="AH3">
        <v>12320</v>
      </c>
      <c r="AI3">
        <v>12400</v>
      </c>
      <c r="AN3">
        <v>12000</v>
      </c>
      <c r="AO3">
        <v>360</v>
      </c>
      <c r="AP3">
        <v>12100</v>
      </c>
      <c r="AQ3">
        <v>12360</v>
      </c>
      <c r="AR3">
        <v>80</v>
      </c>
      <c r="AS3">
        <v>392</v>
      </c>
      <c r="AT3">
        <v>387</v>
      </c>
      <c r="AU3">
        <v>0.98724489795918369</v>
      </c>
      <c r="AV3">
        <v>5</v>
      </c>
      <c r="AW3">
        <v>1.2755102040816327E-2</v>
      </c>
      <c r="AX3">
        <v>0.54</v>
      </c>
      <c r="AY3">
        <v>208.98000000000002</v>
      </c>
      <c r="AZ3">
        <v>2.7</v>
      </c>
      <c r="BA3">
        <v>0.98724489795918369</v>
      </c>
      <c r="BB3" s="2" t="s">
        <v>81</v>
      </c>
      <c r="BC3" s="2"/>
    </row>
    <row r="4" spans="1:55">
      <c r="A4">
        <v>3</v>
      </c>
      <c r="B4" s="1">
        <v>46010</v>
      </c>
      <c r="C4" s="2" t="s">
        <v>82</v>
      </c>
      <c r="D4" s="2" t="s">
        <v>83</v>
      </c>
      <c r="E4" s="2" t="s">
        <v>84</v>
      </c>
      <c r="F4" s="2" t="s">
        <v>85</v>
      </c>
      <c r="G4" s="2" t="s">
        <v>86</v>
      </c>
      <c r="H4" s="2" t="s">
        <v>87</v>
      </c>
      <c r="I4" s="2" t="s">
        <v>88</v>
      </c>
      <c r="J4" t="s">
        <v>89</v>
      </c>
      <c r="K4" s="2" t="s">
        <v>90</v>
      </c>
      <c r="L4" s="1">
        <v>47868</v>
      </c>
      <c r="M4">
        <v>0.22674484275017023</v>
      </c>
      <c r="N4">
        <v>1858</v>
      </c>
      <c r="O4" s="2" t="s">
        <v>64</v>
      </c>
      <c r="P4" t="s">
        <v>65</v>
      </c>
      <c r="Q4" s="1">
        <v>47484</v>
      </c>
      <c r="R4">
        <v>56250</v>
      </c>
      <c r="S4">
        <v>0</v>
      </c>
      <c r="T4">
        <v>56250</v>
      </c>
      <c r="U4" s="2" t="s">
        <v>66</v>
      </c>
      <c r="V4" s="2"/>
      <c r="W4" s="2" t="s">
        <v>68</v>
      </c>
      <c r="X4" s="2" t="s">
        <v>69</v>
      </c>
      <c r="Y4" s="2" t="s">
        <v>70</v>
      </c>
      <c r="Z4" s="2" t="s">
        <v>71</v>
      </c>
      <c r="AA4" s="2" t="s">
        <v>70</v>
      </c>
      <c r="AB4" s="2" t="s">
        <v>70</v>
      </c>
      <c r="AC4" s="2" t="s">
        <v>91</v>
      </c>
      <c r="AD4" s="2" t="s">
        <v>70</v>
      </c>
      <c r="AE4">
        <v>54</v>
      </c>
      <c r="AF4" s="2" t="s">
        <v>92</v>
      </c>
      <c r="AG4">
        <v>56250</v>
      </c>
      <c r="AH4">
        <v>58560</v>
      </c>
      <c r="AI4">
        <v>57600</v>
      </c>
      <c r="AJ4">
        <v>57600</v>
      </c>
      <c r="AK4">
        <v>57756</v>
      </c>
      <c r="AL4">
        <v>57420</v>
      </c>
      <c r="AM4">
        <v>57308</v>
      </c>
      <c r="AN4">
        <v>56019</v>
      </c>
      <c r="AO4">
        <v>1246</v>
      </c>
      <c r="AP4">
        <v>57000</v>
      </c>
      <c r="AQ4">
        <v>57265</v>
      </c>
      <c r="AR4">
        <v>1295</v>
      </c>
      <c r="AS4">
        <v>2440</v>
      </c>
      <c r="AT4">
        <v>2387</v>
      </c>
      <c r="AU4">
        <v>0.97827868852459021</v>
      </c>
      <c r="AV4">
        <v>54</v>
      </c>
      <c r="AW4">
        <v>2.2131147540983605E-2</v>
      </c>
      <c r="AX4">
        <v>3</v>
      </c>
      <c r="AY4">
        <v>7161</v>
      </c>
      <c r="AZ4">
        <v>162</v>
      </c>
      <c r="BA4">
        <v>0.97827868852459021</v>
      </c>
      <c r="BB4" s="2" t="s">
        <v>75</v>
      </c>
      <c r="BC4" s="2"/>
    </row>
    <row r="5" spans="1:55">
      <c r="A5">
        <v>4</v>
      </c>
      <c r="B5" s="1">
        <v>46010</v>
      </c>
      <c r="C5" s="2" t="s">
        <v>82</v>
      </c>
      <c r="D5" s="2" t="s">
        <v>83</v>
      </c>
      <c r="E5" s="2" t="s">
        <v>84</v>
      </c>
      <c r="F5" s="2" t="s">
        <v>85</v>
      </c>
      <c r="G5" s="2" t="s">
        <v>86</v>
      </c>
      <c r="H5" s="2" t="s">
        <v>76</v>
      </c>
      <c r="I5" s="2" t="s">
        <v>77</v>
      </c>
      <c r="J5" t="s">
        <v>78</v>
      </c>
      <c r="K5" s="2" t="s">
        <v>90</v>
      </c>
      <c r="L5" s="1">
        <v>47868</v>
      </c>
      <c r="M5">
        <v>0.50600000000000001</v>
      </c>
      <c r="N5">
        <v>1858</v>
      </c>
      <c r="O5" s="2" t="s">
        <v>79</v>
      </c>
      <c r="P5" t="s">
        <v>65</v>
      </c>
      <c r="Q5" s="1">
        <v>47484</v>
      </c>
      <c r="R5">
        <v>56250</v>
      </c>
      <c r="S5">
        <v>0</v>
      </c>
      <c r="T5">
        <v>56250</v>
      </c>
      <c r="U5" s="2" t="s">
        <v>66</v>
      </c>
      <c r="V5" s="2"/>
      <c r="W5" s="2"/>
      <c r="X5" s="2" t="s">
        <v>69</v>
      </c>
      <c r="Y5" s="2" t="s">
        <v>70</v>
      </c>
      <c r="Z5" s="2" t="s">
        <v>80</v>
      </c>
      <c r="AA5" s="2" t="s">
        <v>72</v>
      </c>
      <c r="AB5" s="2" t="s">
        <v>72</v>
      </c>
      <c r="AC5" s="2" t="s">
        <v>72</v>
      </c>
      <c r="AD5" s="2" t="s">
        <v>70</v>
      </c>
      <c r="AE5">
        <v>54</v>
      </c>
      <c r="AF5" s="2" t="s">
        <v>92</v>
      </c>
      <c r="AG5">
        <v>56250</v>
      </c>
      <c r="AH5">
        <v>56640</v>
      </c>
      <c r="AI5">
        <v>56800</v>
      </c>
      <c r="AN5">
        <v>56250</v>
      </c>
      <c r="AP5">
        <v>56350</v>
      </c>
      <c r="AQ5">
        <v>56250</v>
      </c>
      <c r="AR5">
        <v>80</v>
      </c>
      <c r="AS5">
        <v>1775</v>
      </c>
      <c r="AT5">
        <v>1758</v>
      </c>
      <c r="AU5">
        <v>0.99042253521126755</v>
      </c>
      <c r="AV5">
        <v>17</v>
      </c>
      <c r="AW5">
        <v>9.5774647887323944E-3</v>
      </c>
      <c r="AX5">
        <v>0.54</v>
      </c>
      <c r="AY5">
        <v>949.32</v>
      </c>
      <c r="AZ5">
        <v>9.18</v>
      </c>
      <c r="BA5">
        <v>0.99042253521126755</v>
      </c>
      <c r="BB5" s="2" t="s">
        <v>81</v>
      </c>
      <c r="BC5" s="2"/>
    </row>
    <row r="6" spans="1:55">
      <c r="A6">
        <v>5</v>
      </c>
      <c r="B6" s="1">
        <v>46010</v>
      </c>
      <c r="C6" s="2" t="s">
        <v>93</v>
      </c>
      <c r="D6" s="2" t="s">
        <v>94</v>
      </c>
      <c r="E6" s="2" t="s">
        <v>95</v>
      </c>
      <c r="F6" s="2" t="s">
        <v>96</v>
      </c>
      <c r="G6" s="2" t="s">
        <v>97</v>
      </c>
      <c r="H6" s="2" t="s">
        <v>98</v>
      </c>
      <c r="I6" s="2" t="s">
        <v>99</v>
      </c>
      <c r="J6" t="s">
        <v>100</v>
      </c>
      <c r="K6" s="2" t="s">
        <v>101</v>
      </c>
      <c r="L6" s="1">
        <v>47590</v>
      </c>
      <c r="M6">
        <v>0.46920265486725665</v>
      </c>
      <c r="N6">
        <v>1580</v>
      </c>
      <c r="O6" s="2" t="s">
        <v>64</v>
      </c>
      <c r="P6" t="s">
        <v>65</v>
      </c>
      <c r="Q6" s="1">
        <v>46753</v>
      </c>
      <c r="R6">
        <v>23529</v>
      </c>
      <c r="S6">
        <v>0</v>
      </c>
      <c r="T6">
        <v>23529</v>
      </c>
      <c r="U6" s="2" t="s">
        <v>66</v>
      </c>
      <c r="V6" s="2"/>
      <c r="W6" s="2" t="s">
        <v>68</v>
      </c>
      <c r="X6" s="2" t="s">
        <v>69</v>
      </c>
      <c r="Y6" s="2" t="s">
        <v>70</v>
      </c>
      <c r="Z6" s="2" t="s">
        <v>71</v>
      </c>
      <c r="AA6" s="2" t="s">
        <v>70</v>
      </c>
      <c r="AB6" s="2" t="s">
        <v>70</v>
      </c>
      <c r="AC6" s="2" t="s">
        <v>91</v>
      </c>
      <c r="AD6" s="2" t="s">
        <v>70</v>
      </c>
      <c r="AE6">
        <v>52</v>
      </c>
      <c r="AF6" s="2" t="s">
        <v>92</v>
      </c>
      <c r="AG6">
        <v>23529</v>
      </c>
      <c r="AH6">
        <v>27000</v>
      </c>
      <c r="AI6">
        <v>26680</v>
      </c>
      <c r="AJ6">
        <v>26676</v>
      </c>
      <c r="AK6">
        <v>26660</v>
      </c>
      <c r="AL6">
        <v>26640</v>
      </c>
      <c r="AM6">
        <v>26580</v>
      </c>
      <c r="AN6">
        <v>23361</v>
      </c>
      <c r="AO6">
        <v>3227</v>
      </c>
      <c r="AP6">
        <v>26000</v>
      </c>
      <c r="AQ6">
        <v>26588</v>
      </c>
      <c r="AR6">
        <v>412</v>
      </c>
      <c r="AS6">
        <v>2250</v>
      </c>
      <c r="AT6">
        <v>2216</v>
      </c>
      <c r="AU6">
        <v>0.98488888888888892</v>
      </c>
      <c r="AV6">
        <v>34</v>
      </c>
      <c r="AW6">
        <v>1.5111111111111112E-2</v>
      </c>
      <c r="AX6">
        <v>3</v>
      </c>
      <c r="AY6">
        <v>6648</v>
      </c>
      <c r="AZ6">
        <v>102</v>
      </c>
      <c r="BA6">
        <v>0.98488888888888892</v>
      </c>
      <c r="BB6" s="2" t="s">
        <v>75</v>
      </c>
      <c r="BC6" s="2"/>
    </row>
    <row r="7" spans="1:55">
      <c r="A7">
        <v>6</v>
      </c>
      <c r="B7" s="1">
        <v>46010</v>
      </c>
      <c r="C7" s="2" t="s">
        <v>93</v>
      </c>
      <c r="D7" s="2" t="s">
        <v>94</v>
      </c>
      <c r="E7" s="2" t="s">
        <v>95</v>
      </c>
      <c r="F7" s="2" t="s">
        <v>96</v>
      </c>
      <c r="G7" s="2" t="s">
        <v>97</v>
      </c>
      <c r="H7" s="2" t="s">
        <v>102</v>
      </c>
      <c r="I7" s="2" t="s">
        <v>103</v>
      </c>
      <c r="J7" t="s">
        <v>104</v>
      </c>
      <c r="K7" s="2" t="s">
        <v>101</v>
      </c>
      <c r="L7" s="1">
        <v>47590</v>
      </c>
      <c r="M7">
        <v>0.50600000000000001</v>
      </c>
      <c r="N7">
        <v>1580</v>
      </c>
      <c r="O7" s="2" t="s">
        <v>79</v>
      </c>
      <c r="P7" t="s">
        <v>65</v>
      </c>
      <c r="Q7" s="1">
        <v>46753</v>
      </c>
      <c r="R7">
        <v>23529</v>
      </c>
      <c r="S7">
        <v>0</v>
      </c>
      <c r="T7">
        <v>23529</v>
      </c>
      <c r="U7" s="2" t="s">
        <v>66</v>
      </c>
      <c r="V7" s="2"/>
      <c r="W7" s="2"/>
      <c r="X7" s="2" t="s">
        <v>69</v>
      </c>
      <c r="Y7" s="2" t="s">
        <v>70</v>
      </c>
      <c r="Z7" s="2" t="s">
        <v>80</v>
      </c>
      <c r="AA7" s="2" t="s">
        <v>72</v>
      </c>
      <c r="AB7" s="2" t="s">
        <v>72</v>
      </c>
      <c r="AC7" s="2" t="s">
        <v>72</v>
      </c>
      <c r="AD7" s="2" t="s">
        <v>70</v>
      </c>
      <c r="AE7">
        <v>53</v>
      </c>
      <c r="AF7" s="2" t="s">
        <v>92</v>
      </c>
      <c r="AG7">
        <v>23529</v>
      </c>
      <c r="AH7">
        <v>23840</v>
      </c>
      <c r="AI7">
        <v>23920</v>
      </c>
      <c r="AN7">
        <v>23524</v>
      </c>
      <c r="AP7">
        <v>23700</v>
      </c>
      <c r="AQ7">
        <v>23524</v>
      </c>
      <c r="AR7">
        <v>80</v>
      </c>
      <c r="AS7">
        <v>748</v>
      </c>
      <c r="AT7">
        <v>736</v>
      </c>
      <c r="AU7">
        <v>0.98395721925133695</v>
      </c>
      <c r="AV7">
        <v>12</v>
      </c>
      <c r="AW7">
        <v>1.6042780748663103E-2</v>
      </c>
      <c r="AX7">
        <v>0.54</v>
      </c>
      <c r="AY7">
        <v>397.44000000000005</v>
      </c>
      <c r="AZ7">
        <v>6.48</v>
      </c>
      <c r="BA7">
        <v>0.98395721925133695</v>
      </c>
      <c r="BB7" s="2" t="s">
        <v>81</v>
      </c>
      <c r="BC7" s="2"/>
    </row>
    <row r="8" spans="1:55">
      <c r="A8">
        <v>7</v>
      </c>
      <c r="B8" s="1">
        <v>46010</v>
      </c>
      <c r="C8" s="2" t="s">
        <v>105</v>
      </c>
      <c r="D8" s="2" t="s">
        <v>94</v>
      </c>
      <c r="E8" s="2" t="s">
        <v>95</v>
      </c>
      <c r="F8" s="2" t="s">
        <v>96</v>
      </c>
      <c r="G8" s="2" t="s">
        <v>97</v>
      </c>
      <c r="H8" s="2" t="s">
        <v>98</v>
      </c>
      <c r="I8" s="2" t="s">
        <v>99</v>
      </c>
      <c r="J8" t="s">
        <v>100</v>
      </c>
      <c r="K8" s="2" t="s">
        <v>101</v>
      </c>
      <c r="L8" s="1">
        <v>47590</v>
      </c>
      <c r="M8">
        <v>0.46920265486725665</v>
      </c>
      <c r="N8">
        <v>1580</v>
      </c>
      <c r="O8" s="2" t="s">
        <v>64</v>
      </c>
      <c r="P8" t="s">
        <v>65</v>
      </c>
      <c r="Q8" s="1">
        <v>46753</v>
      </c>
      <c r="R8">
        <v>23529</v>
      </c>
      <c r="S8">
        <v>0</v>
      </c>
      <c r="T8">
        <v>23529</v>
      </c>
      <c r="U8" s="2" t="s">
        <v>66</v>
      </c>
      <c r="V8" s="2"/>
      <c r="W8" s="2" t="s">
        <v>68</v>
      </c>
      <c r="X8" s="2" t="s">
        <v>69</v>
      </c>
      <c r="Y8" s="2" t="s">
        <v>70</v>
      </c>
      <c r="Z8" s="2" t="s">
        <v>71</v>
      </c>
      <c r="AA8" s="2" t="s">
        <v>70</v>
      </c>
      <c r="AB8" s="2" t="s">
        <v>70</v>
      </c>
      <c r="AC8" s="2" t="s">
        <v>91</v>
      </c>
      <c r="AD8" s="2" t="s">
        <v>70</v>
      </c>
      <c r="AE8">
        <v>49</v>
      </c>
      <c r="AF8" s="2" t="s">
        <v>92</v>
      </c>
      <c r="AG8">
        <v>23529</v>
      </c>
      <c r="AH8">
        <v>23400</v>
      </c>
      <c r="AI8">
        <v>23250</v>
      </c>
      <c r="AJ8">
        <v>23310</v>
      </c>
      <c r="AK8">
        <v>23300</v>
      </c>
      <c r="AL8">
        <v>23271</v>
      </c>
      <c r="AM8">
        <v>23180</v>
      </c>
      <c r="AN8">
        <v>23113</v>
      </c>
      <c r="AP8">
        <v>23000</v>
      </c>
      <c r="AQ8">
        <v>23113</v>
      </c>
      <c r="AR8">
        <v>287</v>
      </c>
      <c r="AS8">
        <v>1950</v>
      </c>
      <c r="AT8">
        <v>1927</v>
      </c>
      <c r="AU8">
        <v>0.98820512820512818</v>
      </c>
      <c r="AV8">
        <v>24</v>
      </c>
      <c r="AW8">
        <v>1.2307692307692308E-2</v>
      </c>
      <c r="AX8">
        <v>3</v>
      </c>
      <c r="AY8">
        <v>5781</v>
      </c>
      <c r="AZ8">
        <v>72</v>
      </c>
      <c r="BA8">
        <v>0.98820512820512818</v>
      </c>
      <c r="BB8" s="2" t="s">
        <v>75</v>
      </c>
      <c r="BC8" s="2"/>
    </row>
    <row r="9" spans="1:55">
      <c r="A9">
        <v>8</v>
      </c>
      <c r="B9" s="1">
        <v>46010</v>
      </c>
      <c r="C9" s="2" t="s">
        <v>105</v>
      </c>
      <c r="D9" s="2" t="s">
        <v>94</v>
      </c>
      <c r="E9" s="2" t="s">
        <v>95</v>
      </c>
      <c r="F9" s="2" t="s">
        <v>96</v>
      </c>
      <c r="G9" s="2" t="s">
        <v>97</v>
      </c>
      <c r="H9" s="2" t="s">
        <v>102</v>
      </c>
      <c r="I9" s="2" t="s">
        <v>103</v>
      </c>
      <c r="J9" t="s">
        <v>104</v>
      </c>
      <c r="K9" s="2" t="s">
        <v>101</v>
      </c>
      <c r="L9" s="1">
        <v>47590</v>
      </c>
      <c r="M9">
        <v>0.50600000000000001</v>
      </c>
      <c r="N9">
        <v>1580</v>
      </c>
      <c r="O9" s="2" t="s">
        <v>79</v>
      </c>
      <c r="P9" t="s">
        <v>65</v>
      </c>
      <c r="Q9" s="1">
        <v>46753</v>
      </c>
      <c r="R9">
        <v>23529</v>
      </c>
      <c r="S9">
        <v>0</v>
      </c>
      <c r="T9">
        <v>23529</v>
      </c>
      <c r="U9" s="2" t="s">
        <v>66</v>
      </c>
      <c r="V9" s="2"/>
      <c r="W9" s="2"/>
      <c r="X9" s="2" t="s">
        <v>69</v>
      </c>
      <c r="Y9" s="2" t="s">
        <v>70</v>
      </c>
      <c r="Z9" s="2" t="s">
        <v>80</v>
      </c>
      <c r="AA9" s="2" t="s">
        <v>72</v>
      </c>
      <c r="AB9" s="2" t="s">
        <v>72</v>
      </c>
      <c r="AC9" s="2" t="s">
        <v>72</v>
      </c>
      <c r="AD9" s="2" t="s">
        <v>70</v>
      </c>
      <c r="AE9">
        <v>53</v>
      </c>
      <c r="AF9" s="2" t="s">
        <v>92</v>
      </c>
      <c r="AG9">
        <v>23529</v>
      </c>
      <c r="AH9">
        <v>23920</v>
      </c>
      <c r="AI9">
        <v>23920</v>
      </c>
      <c r="AN9">
        <v>23529</v>
      </c>
      <c r="AO9">
        <v>490</v>
      </c>
      <c r="AP9">
        <v>23700</v>
      </c>
      <c r="AQ9">
        <v>24019</v>
      </c>
      <c r="AR9">
        <v>80</v>
      </c>
      <c r="AS9">
        <v>754</v>
      </c>
      <c r="AT9">
        <v>751</v>
      </c>
      <c r="AU9">
        <v>0.99602122015915118</v>
      </c>
      <c r="AV9">
        <v>3</v>
      </c>
      <c r="AW9">
        <v>3.9787798408488064E-3</v>
      </c>
      <c r="AX9">
        <v>0.54</v>
      </c>
      <c r="AY9">
        <v>405.54</v>
      </c>
      <c r="AZ9">
        <v>1.62</v>
      </c>
      <c r="BA9">
        <v>0.99602122015915118</v>
      </c>
      <c r="BB9" s="2" t="s">
        <v>81</v>
      </c>
      <c r="BC9" s="2"/>
    </row>
    <row r="10" spans="1:55">
      <c r="A10">
        <v>9</v>
      </c>
      <c r="B10" s="1">
        <v>46010</v>
      </c>
      <c r="C10" s="2" t="s">
        <v>106</v>
      </c>
      <c r="D10" s="2" t="s">
        <v>94</v>
      </c>
      <c r="E10" s="2" t="s">
        <v>95</v>
      </c>
      <c r="F10" s="2" t="s">
        <v>96</v>
      </c>
      <c r="G10" s="2" t="s">
        <v>97</v>
      </c>
      <c r="H10" s="2" t="s">
        <v>98</v>
      </c>
      <c r="I10" s="2" t="s">
        <v>99</v>
      </c>
      <c r="J10" t="s">
        <v>100</v>
      </c>
      <c r="K10" s="2" t="s">
        <v>101</v>
      </c>
      <c r="L10" s="1">
        <v>47590</v>
      </c>
      <c r="M10">
        <v>0.46920265486725665</v>
      </c>
      <c r="N10">
        <v>1580</v>
      </c>
      <c r="O10" s="2" t="s">
        <v>64</v>
      </c>
      <c r="P10" t="s">
        <v>65</v>
      </c>
      <c r="Q10" s="1">
        <v>46753</v>
      </c>
      <c r="R10">
        <v>23529</v>
      </c>
      <c r="S10">
        <v>0</v>
      </c>
      <c r="T10">
        <v>23529</v>
      </c>
      <c r="U10" s="2" t="s">
        <v>66</v>
      </c>
      <c r="V10" s="2"/>
      <c r="W10" s="2" t="s">
        <v>68</v>
      </c>
      <c r="X10" s="2" t="s">
        <v>69</v>
      </c>
      <c r="Y10" s="2" t="s">
        <v>70</v>
      </c>
      <c r="Z10" s="2" t="s">
        <v>71</v>
      </c>
      <c r="AA10" s="2" t="s">
        <v>70</v>
      </c>
      <c r="AB10" s="2" t="s">
        <v>70</v>
      </c>
      <c r="AC10" s="2" t="s">
        <v>91</v>
      </c>
      <c r="AD10" s="2" t="s">
        <v>70</v>
      </c>
      <c r="AE10">
        <v>48</v>
      </c>
      <c r="AF10" s="2" t="s">
        <v>92</v>
      </c>
      <c r="AG10">
        <v>23529</v>
      </c>
      <c r="AH10">
        <v>23880</v>
      </c>
      <c r="AI10">
        <v>23250</v>
      </c>
      <c r="AJ10">
        <v>23418</v>
      </c>
      <c r="AK10">
        <v>23400</v>
      </c>
      <c r="AL10">
        <v>22385</v>
      </c>
      <c r="AM10">
        <v>23350</v>
      </c>
      <c r="AN10">
        <v>23326</v>
      </c>
      <c r="AP10">
        <v>23000</v>
      </c>
      <c r="AQ10">
        <v>23326</v>
      </c>
      <c r="AR10">
        <v>554</v>
      </c>
      <c r="AS10">
        <v>1990</v>
      </c>
      <c r="AT10">
        <v>1944</v>
      </c>
      <c r="AU10">
        <v>0.97688442211055282</v>
      </c>
      <c r="AV10">
        <v>46</v>
      </c>
      <c r="AW10">
        <v>2.3115577889447236E-2</v>
      </c>
      <c r="AX10">
        <v>3</v>
      </c>
      <c r="AY10">
        <v>5832</v>
      </c>
      <c r="AZ10">
        <v>138</v>
      </c>
      <c r="BA10">
        <v>0.97688442211055282</v>
      </c>
      <c r="BB10" s="2" t="s">
        <v>75</v>
      </c>
      <c r="BC10" s="2"/>
    </row>
    <row r="11" spans="1:55">
      <c r="A11">
        <v>10</v>
      </c>
      <c r="B11" s="1">
        <v>46010</v>
      </c>
      <c r="C11" s="2" t="s">
        <v>106</v>
      </c>
      <c r="D11" s="2" t="s">
        <v>94</v>
      </c>
      <c r="E11" s="2" t="s">
        <v>95</v>
      </c>
      <c r="F11" s="2" t="s">
        <v>96</v>
      </c>
      <c r="G11" s="2" t="s">
        <v>97</v>
      </c>
      <c r="H11" s="2" t="s">
        <v>102</v>
      </c>
      <c r="I11" s="2" t="s">
        <v>103</v>
      </c>
      <c r="J11" t="s">
        <v>104</v>
      </c>
      <c r="K11" s="2" t="s">
        <v>101</v>
      </c>
      <c r="L11" s="1">
        <v>47590</v>
      </c>
      <c r="M11">
        <v>0.50600000000000001</v>
      </c>
      <c r="N11">
        <v>1580</v>
      </c>
      <c r="O11" s="2" t="s">
        <v>79</v>
      </c>
      <c r="P11" t="s">
        <v>65</v>
      </c>
      <c r="Q11" s="1">
        <v>46753</v>
      </c>
      <c r="R11">
        <v>23529</v>
      </c>
      <c r="S11">
        <v>0</v>
      </c>
      <c r="T11">
        <v>23529</v>
      </c>
      <c r="U11" s="2" t="s">
        <v>66</v>
      </c>
      <c r="V11" s="2"/>
      <c r="W11" s="2"/>
      <c r="X11" s="2" t="s">
        <v>69</v>
      </c>
      <c r="Y11" s="2" t="s">
        <v>70</v>
      </c>
      <c r="Z11" s="2" t="s">
        <v>80</v>
      </c>
      <c r="AA11" s="2" t="s">
        <v>72</v>
      </c>
      <c r="AB11" s="2" t="s">
        <v>72</v>
      </c>
      <c r="AC11" s="2" t="s">
        <v>72</v>
      </c>
      <c r="AD11" s="2" t="s">
        <v>70</v>
      </c>
      <c r="AE11">
        <v>25</v>
      </c>
      <c r="AF11" s="2" t="s">
        <v>74</v>
      </c>
      <c r="AG11">
        <v>23529</v>
      </c>
      <c r="AH11">
        <v>23920</v>
      </c>
      <c r="AI11">
        <v>24000</v>
      </c>
      <c r="AN11">
        <v>23529</v>
      </c>
      <c r="AO11">
        <v>735</v>
      </c>
      <c r="AP11">
        <v>23700</v>
      </c>
      <c r="AQ11">
        <v>24264</v>
      </c>
      <c r="AR11">
        <v>80</v>
      </c>
      <c r="AS11">
        <v>762</v>
      </c>
      <c r="AT11">
        <v>759</v>
      </c>
      <c r="AU11">
        <v>0.99606299212598426</v>
      </c>
      <c r="AV11">
        <v>3</v>
      </c>
      <c r="AW11">
        <v>3.937007874015748E-3</v>
      </c>
      <c r="AX11">
        <v>0.54</v>
      </c>
      <c r="AY11">
        <v>409.86</v>
      </c>
      <c r="AZ11">
        <v>1.62</v>
      </c>
      <c r="BA11">
        <v>0.99606299212598426</v>
      </c>
      <c r="BB11" s="2" t="s">
        <v>81</v>
      </c>
      <c r="BC11" s="2"/>
    </row>
    <row r="12" spans="1:55">
      <c r="A12">
        <v>11</v>
      </c>
      <c r="B12" s="1">
        <v>46010</v>
      </c>
      <c r="C12" s="2" t="s">
        <v>107</v>
      </c>
      <c r="D12" s="2" t="s">
        <v>108</v>
      </c>
      <c r="E12" s="2" t="s">
        <v>109</v>
      </c>
      <c r="F12" s="2" t="s">
        <v>110</v>
      </c>
      <c r="G12" s="2" t="s">
        <v>111</v>
      </c>
      <c r="H12" s="2" t="s">
        <v>112</v>
      </c>
      <c r="I12" s="2" t="s">
        <v>113</v>
      </c>
      <c r="J12" t="s">
        <v>114</v>
      </c>
      <c r="K12" s="2" t="s">
        <v>115</v>
      </c>
      <c r="L12" s="1">
        <v>47925</v>
      </c>
      <c r="M12">
        <v>0.19643273269798053</v>
      </c>
      <c r="N12">
        <v>1915</v>
      </c>
      <c r="O12" s="2" t="s">
        <v>116</v>
      </c>
      <c r="P12" t="s">
        <v>117</v>
      </c>
      <c r="Q12" s="1">
        <v>47119</v>
      </c>
      <c r="R12">
        <v>21500</v>
      </c>
      <c r="S12">
        <v>0</v>
      </c>
      <c r="T12">
        <v>21500</v>
      </c>
      <c r="U12" s="2" t="s">
        <v>66</v>
      </c>
      <c r="V12" s="2"/>
      <c r="W12" s="2" t="s">
        <v>118</v>
      </c>
      <c r="X12" s="2" t="s">
        <v>69</v>
      </c>
      <c r="Y12" s="2" t="s">
        <v>70</v>
      </c>
      <c r="Z12" s="2" t="s">
        <v>80</v>
      </c>
      <c r="AA12" s="2" t="s">
        <v>70</v>
      </c>
      <c r="AB12" s="2" t="s">
        <v>70</v>
      </c>
      <c r="AC12" s="2" t="s">
        <v>72</v>
      </c>
      <c r="AD12" s="2" t="s">
        <v>70</v>
      </c>
      <c r="AE12">
        <v>40</v>
      </c>
      <c r="AF12" s="2" t="s">
        <v>74</v>
      </c>
      <c r="AG12">
        <v>21500</v>
      </c>
      <c r="AH12">
        <v>22360</v>
      </c>
      <c r="AI12">
        <v>22325</v>
      </c>
      <c r="AJ12">
        <v>22065</v>
      </c>
      <c r="AK12">
        <v>22015</v>
      </c>
      <c r="AL12">
        <v>21016</v>
      </c>
      <c r="AN12">
        <v>20033</v>
      </c>
      <c r="AO12">
        <v>923</v>
      </c>
      <c r="AP12">
        <v>22000</v>
      </c>
      <c r="AQ12">
        <v>20956</v>
      </c>
      <c r="AR12">
        <v>1404</v>
      </c>
      <c r="AS12">
        <v>559</v>
      </c>
      <c r="AT12">
        <v>524</v>
      </c>
      <c r="AU12">
        <v>0.93738819320214672</v>
      </c>
      <c r="AV12">
        <v>35</v>
      </c>
      <c r="AW12">
        <v>6.2611806797853303E-2</v>
      </c>
      <c r="AX12">
        <v>3</v>
      </c>
      <c r="AY12">
        <v>1572</v>
      </c>
      <c r="AZ12">
        <v>105</v>
      </c>
      <c r="BA12">
        <v>0.93738819320214672</v>
      </c>
      <c r="BB12" s="2" t="s">
        <v>75</v>
      </c>
      <c r="BC12" s="2"/>
    </row>
    <row r="13" spans="1:55">
      <c r="A13">
        <v>12</v>
      </c>
      <c r="B13" s="1">
        <v>46010</v>
      </c>
      <c r="C13" s="2" t="s">
        <v>119</v>
      </c>
      <c r="D13" s="2" t="s">
        <v>120</v>
      </c>
      <c r="E13" s="2" t="s">
        <v>121</v>
      </c>
      <c r="F13" s="2" t="s">
        <v>58</v>
      </c>
      <c r="G13" s="2" t="s">
        <v>122</v>
      </c>
      <c r="H13" s="2" t="s">
        <v>123</v>
      </c>
      <c r="I13" s="2" t="s">
        <v>124</v>
      </c>
      <c r="J13" t="s">
        <v>125</v>
      </c>
      <c r="K13" s="2" t="s">
        <v>126</v>
      </c>
      <c r="L13" s="1">
        <v>47258</v>
      </c>
      <c r="M13">
        <v>0.50600000000000001</v>
      </c>
      <c r="N13">
        <v>1248</v>
      </c>
      <c r="O13" s="2" t="s">
        <v>79</v>
      </c>
      <c r="P13" t="s">
        <v>65</v>
      </c>
      <c r="Q13" s="1">
        <v>47484</v>
      </c>
      <c r="R13">
        <v>12000</v>
      </c>
      <c r="S13">
        <v>0</v>
      </c>
      <c r="T13">
        <v>12000</v>
      </c>
      <c r="U13" s="2" t="s">
        <v>66</v>
      </c>
      <c r="V13" s="2" t="s">
        <v>127</v>
      </c>
      <c r="W13" s="2"/>
      <c r="X13" s="2" t="s">
        <v>69</v>
      </c>
      <c r="Y13" s="2" t="s">
        <v>70</v>
      </c>
      <c r="Z13" s="2" t="s">
        <v>80</v>
      </c>
      <c r="AA13" s="2" t="s">
        <v>72</v>
      </c>
      <c r="AB13" s="2" t="s">
        <v>72</v>
      </c>
      <c r="AC13" s="2" t="s">
        <v>72</v>
      </c>
      <c r="AD13" s="2" t="s">
        <v>70</v>
      </c>
      <c r="AE13">
        <v>25</v>
      </c>
      <c r="AF13" s="2" t="s">
        <v>74</v>
      </c>
      <c r="AG13">
        <v>12000</v>
      </c>
      <c r="AH13">
        <v>12720</v>
      </c>
      <c r="AI13">
        <v>12320</v>
      </c>
      <c r="AN13">
        <v>12000</v>
      </c>
      <c r="AO13">
        <v>910</v>
      </c>
      <c r="AP13">
        <v>12200</v>
      </c>
      <c r="AQ13">
        <v>12910</v>
      </c>
      <c r="AR13">
        <v>80</v>
      </c>
      <c r="AS13">
        <v>407</v>
      </c>
      <c r="AT13">
        <v>404</v>
      </c>
      <c r="AU13">
        <v>0.99262899262899262</v>
      </c>
      <c r="AV13">
        <v>3</v>
      </c>
      <c r="AW13">
        <v>7.3710073710073713E-3</v>
      </c>
      <c r="AX13">
        <v>0.54</v>
      </c>
      <c r="AY13">
        <v>218.16000000000003</v>
      </c>
      <c r="AZ13">
        <v>1.62</v>
      </c>
      <c r="BA13">
        <v>0.99262899262899262</v>
      </c>
      <c r="BB13" s="2" t="s">
        <v>81</v>
      </c>
      <c r="BC13" s="2"/>
    </row>
    <row r="14" spans="1:55">
      <c r="A14">
        <v>13</v>
      </c>
      <c r="B14" s="1">
        <v>46010</v>
      </c>
      <c r="C14" s="2" t="s">
        <v>128</v>
      </c>
      <c r="D14" s="2" t="s">
        <v>129</v>
      </c>
      <c r="E14" s="2" t="s">
        <v>130</v>
      </c>
      <c r="F14" s="2" t="s">
        <v>131</v>
      </c>
      <c r="G14" s="2" t="s">
        <v>132</v>
      </c>
      <c r="H14" s="2" t="s">
        <v>133</v>
      </c>
      <c r="I14" s="2" t="s">
        <v>134</v>
      </c>
      <c r="J14" t="s">
        <v>135</v>
      </c>
      <c r="K14" s="2" t="s">
        <v>136</v>
      </c>
      <c r="L14" s="1">
        <v>46390</v>
      </c>
      <c r="M14">
        <v>0.35527232471068759</v>
      </c>
      <c r="N14">
        <v>380</v>
      </c>
      <c r="O14" s="2" t="s">
        <v>64</v>
      </c>
      <c r="P14" t="s">
        <v>65</v>
      </c>
      <c r="Q14" s="1">
        <v>46753</v>
      </c>
      <c r="R14">
        <v>3000</v>
      </c>
      <c r="S14">
        <v>0</v>
      </c>
      <c r="T14">
        <v>3000</v>
      </c>
      <c r="U14" s="2" t="s">
        <v>66</v>
      </c>
      <c r="V14" s="2"/>
      <c r="W14" s="2" t="s">
        <v>118</v>
      </c>
      <c r="X14" s="2" t="s">
        <v>69</v>
      </c>
      <c r="Y14" s="2" t="s">
        <v>70</v>
      </c>
      <c r="Z14" s="2" t="s">
        <v>71</v>
      </c>
      <c r="AA14" s="2" t="s">
        <v>70</v>
      </c>
      <c r="AB14" s="2" t="s">
        <v>70</v>
      </c>
      <c r="AC14" s="2" t="s">
        <v>91</v>
      </c>
      <c r="AD14" s="2" t="s">
        <v>70</v>
      </c>
      <c r="AE14">
        <v>46</v>
      </c>
      <c r="AF14" s="2" t="s">
        <v>92</v>
      </c>
      <c r="AG14">
        <v>3000</v>
      </c>
      <c r="AH14">
        <v>6800</v>
      </c>
      <c r="AI14">
        <v>6760</v>
      </c>
      <c r="AJ14">
        <v>6644</v>
      </c>
      <c r="AK14">
        <v>6600</v>
      </c>
      <c r="AL14">
        <v>6760</v>
      </c>
      <c r="AM14">
        <v>6548</v>
      </c>
      <c r="AN14">
        <v>3000</v>
      </c>
      <c r="AO14">
        <v>3521</v>
      </c>
      <c r="AP14">
        <v>6500</v>
      </c>
      <c r="AQ14">
        <v>6521</v>
      </c>
      <c r="AR14">
        <v>279</v>
      </c>
      <c r="AS14">
        <v>425</v>
      </c>
      <c r="AT14">
        <v>408</v>
      </c>
      <c r="AU14">
        <v>0.96</v>
      </c>
      <c r="AV14">
        <v>17</v>
      </c>
      <c r="AW14">
        <v>0.04</v>
      </c>
      <c r="AX14">
        <v>3</v>
      </c>
      <c r="AY14">
        <v>1224</v>
      </c>
      <c r="AZ14">
        <v>51</v>
      </c>
      <c r="BA14">
        <v>0.96</v>
      </c>
      <c r="BB14" s="2" t="s">
        <v>75</v>
      </c>
      <c r="BC14" s="2"/>
    </row>
    <row r="15" spans="1:55">
      <c r="A15">
        <v>14</v>
      </c>
      <c r="B15" s="1">
        <v>46010</v>
      </c>
      <c r="C15" s="2" t="s">
        <v>128</v>
      </c>
      <c r="D15" s="2" t="s">
        <v>129</v>
      </c>
      <c r="E15" s="2" t="s">
        <v>130</v>
      </c>
      <c r="F15" s="2" t="s">
        <v>131</v>
      </c>
      <c r="G15" s="2" t="s">
        <v>132</v>
      </c>
      <c r="H15" s="2" t="s">
        <v>137</v>
      </c>
      <c r="I15" s="2" t="s">
        <v>138</v>
      </c>
      <c r="J15" t="s">
        <v>139</v>
      </c>
      <c r="K15" s="2" t="s">
        <v>136</v>
      </c>
      <c r="L15" s="1">
        <v>46390</v>
      </c>
      <c r="M15">
        <v>0.50600000000000001</v>
      </c>
      <c r="N15">
        <v>380</v>
      </c>
      <c r="O15" s="2" t="s">
        <v>79</v>
      </c>
      <c r="P15" t="s">
        <v>65</v>
      </c>
      <c r="Q15" s="1">
        <v>46753</v>
      </c>
      <c r="R15">
        <v>3000</v>
      </c>
      <c r="S15">
        <v>0</v>
      </c>
      <c r="T15">
        <v>3000</v>
      </c>
      <c r="U15" s="2" t="s">
        <v>66</v>
      </c>
      <c r="V15" s="2"/>
      <c r="W15" s="2"/>
      <c r="X15" s="2" t="s">
        <v>69</v>
      </c>
      <c r="Y15" s="2" t="s">
        <v>70</v>
      </c>
      <c r="Z15" s="2" t="s">
        <v>80</v>
      </c>
      <c r="AA15" s="2" t="s">
        <v>72</v>
      </c>
      <c r="AB15" s="2" t="s">
        <v>72</v>
      </c>
      <c r="AC15" s="2" t="s">
        <v>72</v>
      </c>
      <c r="AD15" s="2" t="s">
        <v>70</v>
      </c>
      <c r="AE15">
        <v>26</v>
      </c>
      <c r="AF15" s="2" t="s">
        <v>74</v>
      </c>
      <c r="AG15">
        <v>3000</v>
      </c>
      <c r="AH15">
        <v>3400</v>
      </c>
      <c r="AI15">
        <v>3400</v>
      </c>
      <c r="AN15">
        <v>3000</v>
      </c>
      <c r="AO15">
        <v>500</v>
      </c>
      <c r="AP15">
        <v>3100</v>
      </c>
      <c r="AQ15">
        <v>3500</v>
      </c>
      <c r="AR15">
        <v>80</v>
      </c>
      <c r="AS15">
        <v>113</v>
      </c>
      <c r="AT15">
        <v>110</v>
      </c>
      <c r="AU15">
        <v>0.97345132743362828</v>
      </c>
      <c r="AV15">
        <v>3</v>
      </c>
      <c r="AW15">
        <v>2.6548672566371681E-2</v>
      </c>
      <c r="AX15">
        <v>0.54</v>
      </c>
      <c r="AY15">
        <v>59.400000000000006</v>
      </c>
      <c r="AZ15">
        <v>1.62</v>
      </c>
      <c r="BA15">
        <v>0.97345132743362828</v>
      </c>
      <c r="BB15" s="2" t="s">
        <v>81</v>
      </c>
      <c r="BC15" s="2"/>
    </row>
    <row r="16" spans="1:55">
      <c r="A16">
        <v>15</v>
      </c>
      <c r="B16" s="1">
        <v>46010</v>
      </c>
      <c r="C16" s="2" t="s">
        <v>140</v>
      </c>
      <c r="D16" s="2" t="s">
        <v>141</v>
      </c>
      <c r="E16" s="2" t="s">
        <v>142</v>
      </c>
      <c r="F16" s="2" t="s">
        <v>58</v>
      </c>
      <c r="G16" s="2" t="s">
        <v>59</v>
      </c>
      <c r="H16" s="2" t="s">
        <v>143</v>
      </c>
      <c r="I16" s="2" t="s">
        <v>144</v>
      </c>
      <c r="J16" t="s">
        <v>145</v>
      </c>
      <c r="K16" s="2" t="s">
        <v>146</v>
      </c>
      <c r="L16" s="1">
        <v>46586</v>
      </c>
      <c r="M16">
        <v>0.72878940390288194</v>
      </c>
      <c r="N16">
        <v>576</v>
      </c>
      <c r="O16" s="2" t="s">
        <v>64</v>
      </c>
      <c r="P16" t="s">
        <v>65</v>
      </c>
      <c r="Q16" s="1">
        <v>46753</v>
      </c>
      <c r="R16">
        <v>700</v>
      </c>
      <c r="S16">
        <v>0</v>
      </c>
      <c r="T16">
        <v>700</v>
      </c>
      <c r="U16" s="2" t="s">
        <v>66</v>
      </c>
      <c r="V16" s="2"/>
      <c r="W16" s="2" t="s">
        <v>68</v>
      </c>
      <c r="X16" s="2" t="s">
        <v>69</v>
      </c>
      <c r="Y16" s="2" t="s">
        <v>70</v>
      </c>
      <c r="Z16" s="2" t="s">
        <v>71</v>
      </c>
      <c r="AA16" s="2" t="s">
        <v>70</v>
      </c>
      <c r="AB16" s="2" t="s">
        <v>70</v>
      </c>
      <c r="AC16" s="2" t="s">
        <v>91</v>
      </c>
      <c r="AD16" s="2" t="s">
        <v>70</v>
      </c>
      <c r="AE16">
        <v>34</v>
      </c>
      <c r="AF16" s="2" t="s">
        <v>74</v>
      </c>
      <c r="AG16">
        <v>700</v>
      </c>
      <c r="AH16">
        <v>2400</v>
      </c>
      <c r="AI16">
        <v>2400</v>
      </c>
      <c r="AJ16">
        <v>2380</v>
      </c>
      <c r="AK16">
        <v>2380</v>
      </c>
      <c r="AL16">
        <v>2389</v>
      </c>
      <c r="AM16">
        <v>2300</v>
      </c>
      <c r="AN16">
        <v>700</v>
      </c>
      <c r="AO16">
        <v>1632</v>
      </c>
      <c r="AP16">
        <v>2300</v>
      </c>
      <c r="AQ16">
        <v>2332</v>
      </c>
      <c r="AR16">
        <v>68</v>
      </c>
      <c r="AS16">
        <v>600</v>
      </c>
      <c r="AT16">
        <v>583</v>
      </c>
      <c r="AU16">
        <v>0.97166666666666668</v>
      </c>
      <c r="AV16">
        <v>17</v>
      </c>
      <c r="AW16">
        <v>2.8333333333333332E-2</v>
      </c>
      <c r="AX16">
        <v>3</v>
      </c>
      <c r="AY16">
        <v>1749</v>
      </c>
      <c r="AZ16">
        <v>51</v>
      </c>
      <c r="BA16">
        <v>0.97166666666666668</v>
      </c>
      <c r="BB16" s="2" t="s">
        <v>75</v>
      </c>
      <c r="BC16" s="2"/>
    </row>
    <row r="17" spans="1:55">
      <c r="A17">
        <v>16</v>
      </c>
      <c r="B17" s="1">
        <v>46010</v>
      </c>
      <c r="C17" s="2" t="s">
        <v>140</v>
      </c>
      <c r="D17" s="2" t="s">
        <v>141</v>
      </c>
      <c r="E17" s="2" t="s">
        <v>142</v>
      </c>
      <c r="F17" s="2" t="s">
        <v>58</v>
      </c>
      <c r="G17" s="2" t="s">
        <v>59</v>
      </c>
      <c r="H17" s="2" t="s">
        <v>147</v>
      </c>
      <c r="I17" s="2" t="s">
        <v>148</v>
      </c>
      <c r="J17" t="s">
        <v>149</v>
      </c>
      <c r="K17" s="2" t="s">
        <v>146</v>
      </c>
      <c r="L17" s="1">
        <v>46586</v>
      </c>
      <c r="M17">
        <v>0.50600000000000001</v>
      </c>
      <c r="N17">
        <v>576</v>
      </c>
      <c r="O17" s="2" t="s">
        <v>79</v>
      </c>
      <c r="P17" t="s">
        <v>65</v>
      </c>
      <c r="Q17" s="1">
        <v>46753</v>
      </c>
      <c r="R17">
        <v>700</v>
      </c>
      <c r="S17">
        <v>0</v>
      </c>
      <c r="T17">
        <v>700</v>
      </c>
      <c r="U17" s="2" t="s">
        <v>66</v>
      </c>
      <c r="V17" s="2"/>
      <c r="W17" s="2"/>
      <c r="X17" s="2" t="s">
        <v>69</v>
      </c>
      <c r="Y17" s="2" t="s">
        <v>70</v>
      </c>
      <c r="Z17" s="2" t="s">
        <v>80</v>
      </c>
      <c r="AA17" s="2" t="s">
        <v>72</v>
      </c>
      <c r="AB17" s="2" t="s">
        <v>72</v>
      </c>
      <c r="AC17" s="2" t="s">
        <v>72</v>
      </c>
      <c r="AD17" s="2" t="s">
        <v>70</v>
      </c>
      <c r="AE17">
        <v>34</v>
      </c>
      <c r="AF17" s="2" t="s">
        <v>74</v>
      </c>
      <c r="AG17">
        <v>700</v>
      </c>
      <c r="AH17">
        <v>960</v>
      </c>
      <c r="AI17">
        <v>1040</v>
      </c>
      <c r="AN17">
        <v>700</v>
      </c>
      <c r="AO17">
        <v>268</v>
      </c>
      <c r="AP17">
        <v>800</v>
      </c>
      <c r="AQ17">
        <v>968</v>
      </c>
      <c r="AR17">
        <v>80</v>
      </c>
      <c r="AS17">
        <v>33</v>
      </c>
      <c r="AT17">
        <v>31</v>
      </c>
      <c r="AU17">
        <v>0.93939393939393945</v>
      </c>
      <c r="AV17">
        <v>2</v>
      </c>
      <c r="AW17">
        <v>6.0606060606060608E-2</v>
      </c>
      <c r="AX17">
        <v>0.54</v>
      </c>
      <c r="AY17">
        <v>16.740000000000002</v>
      </c>
      <c r="AZ17">
        <v>1.08</v>
      </c>
      <c r="BA17">
        <v>0.93939393939393945</v>
      </c>
      <c r="BB17" s="2" t="s">
        <v>81</v>
      </c>
      <c r="BC17" s="2"/>
    </row>
    <row r="18" spans="1:55">
      <c r="A18">
        <v>17</v>
      </c>
      <c r="B18" s="1">
        <v>46010</v>
      </c>
      <c r="C18" s="2" t="s">
        <v>150</v>
      </c>
      <c r="D18" s="2" t="s">
        <v>151</v>
      </c>
      <c r="E18" s="2" t="s">
        <v>152</v>
      </c>
      <c r="F18" s="2" t="s">
        <v>58</v>
      </c>
      <c r="G18" s="2" t="s">
        <v>153</v>
      </c>
      <c r="H18" s="2" t="s">
        <v>154</v>
      </c>
      <c r="I18" s="2" t="s">
        <v>155</v>
      </c>
      <c r="J18" t="s">
        <v>156</v>
      </c>
      <c r="K18" s="2" t="s">
        <v>157</v>
      </c>
      <c r="L18" s="1">
        <v>47959</v>
      </c>
      <c r="M18">
        <v>0.62528665759019741</v>
      </c>
      <c r="N18">
        <v>1949</v>
      </c>
      <c r="O18" s="2" t="s">
        <v>64</v>
      </c>
      <c r="P18" t="s">
        <v>65</v>
      </c>
      <c r="Q18" s="1">
        <v>47484</v>
      </c>
      <c r="R18">
        <v>3000</v>
      </c>
      <c r="S18">
        <v>0</v>
      </c>
      <c r="T18">
        <v>3000</v>
      </c>
      <c r="U18" s="2" t="s">
        <v>66</v>
      </c>
      <c r="V18" s="2"/>
      <c r="W18" s="2" t="s">
        <v>68</v>
      </c>
      <c r="X18" s="2" t="s">
        <v>69</v>
      </c>
      <c r="Y18" s="2" t="s">
        <v>70</v>
      </c>
      <c r="Z18" s="2" t="s">
        <v>71</v>
      </c>
      <c r="AA18" s="2" t="s">
        <v>70</v>
      </c>
      <c r="AB18" s="2" t="s">
        <v>70</v>
      </c>
      <c r="AC18" s="2" t="s">
        <v>73</v>
      </c>
      <c r="AD18" s="2" t="s">
        <v>70</v>
      </c>
      <c r="AE18">
        <v>40</v>
      </c>
      <c r="AF18" s="2" t="s">
        <v>74</v>
      </c>
      <c r="AG18">
        <v>3000</v>
      </c>
      <c r="AH18">
        <v>3640</v>
      </c>
      <c r="AI18">
        <v>3640</v>
      </c>
      <c r="AJ18">
        <v>3624</v>
      </c>
      <c r="AK18">
        <v>3614</v>
      </c>
      <c r="AL18">
        <v>3594</v>
      </c>
      <c r="AM18">
        <v>3529</v>
      </c>
      <c r="AN18">
        <v>3000</v>
      </c>
      <c r="AO18">
        <v>529</v>
      </c>
      <c r="AP18">
        <v>3300</v>
      </c>
      <c r="AQ18">
        <v>3529</v>
      </c>
      <c r="AR18">
        <v>111</v>
      </c>
      <c r="AS18">
        <v>455</v>
      </c>
      <c r="AT18">
        <v>442</v>
      </c>
      <c r="AU18">
        <v>0.97142857142857142</v>
      </c>
      <c r="AV18">
        <v>14</v>
      </c>
      <c r="AW18">
        <v>3.0769230769230771E-2</v>
      </c>
      <c r="AX18">
        <v>3</v>
      </c>
      <c r="AY18">
        <v>1326</v>
      </c>
      <c r="AZ18">
        <v>42</v>
      </c>
      <c r="BA18">
        <v>0.97142857142857142</v>
      </c>
      <c r="BB18" s="2" t="s">
        <v>75</v>
      </c>
      <c r="BC18" s="2"/>
    </row>
    <row r="19" spans="1:55">
      <c r="A19">
        <v>18</v>
      </c>
      <c r="B19" s="1">
        <v>46010</v>
      </c>
      <c r="C19" s="2" t="s">
        <v>150</v>
      </c>
      <c r="D19" s="2" t="s">
        <v>151</v>
      </c>
      <c r="E19" s="2" t="s">
        <v>152</v>
      </c>
      <c r="F19" s="2" t="s">
        <v>58</v>
      </c>
      <c r="G19" s="2" t="s">
        <v>153</v>
      </c>
      <c r="H19" s="2" t="s">
        <v>158</v>
      </c>
      <c r="I19" s="2" t="s">
        <v>159</v>
      </c>
      <c r="J19" t="s">
        <v>160</v>
      </c>
      <c r="K19" s="2" t="s">
        <v>157</v>
      </c>
      <c r="L19" s="1">
        <v>47959</v>
      </c>
      <c r="M19">
        <v>0.50600000000000001</v>
      </c>
      <c r="N19">
        <v>1949</v>
      </c>
      <c r="O19" s="2" t="s">
        <v>79</v>
      </c>
      <c r="P19" t="s">
        <v>65</v>
      </c>
      <c r="Q19" s="1">
        <v>47484</v>
      </c>
      <c r="R19">
        <v>3000</v>
      </c>
      <c r="S19">
        <v>0</v>
      </c>
      <c r="T19">
        <v>3000</v>
      </c>
      <c r="U19" s="2" t="s">
        <v>66</v>
      </c>
      <c r="V19" s="2"/>
      <c r="W19" s="2"/>
      <c r="X19" s="2" t="s">
        <v>69</v>
      </c>
      <c r="Y19" s="2" t="s">
        <v>70</v>
      </c>
      <c r="Z19" s="2" t="s">
        <v>80</v>
      </c>
      <c r="AA19" s="2" t="s">
        <v>72</v>
      </c>
      <c r="AB19" s="2" t="s">
        <v>72</v>
      </c>
      <c r="AC19" s="2" t="s">
        <v>72</v>
      </c>
      <c r="AD19" s="2" t="s">
        <v>70</v>
      </c>
      <c r="AE19">
        <v>28</v>
      </c>
      <c r="AF19" s="2" t="s">
        <v>74</v>
      </c>
      <c r="AG19">
        <v>3000</v>
      </c>
      <c r="AH19">
        <v>3200</v>
      </c>
      <c r="AI19">
        <v>3200</v>
      </c>
      <c r="AN19">
        <v>3000</v>
      </c>
      <c r="AO19">
        <v>187</v>
      </c>
      <c r="AP19">
        <v>3100</v>
      </c>
      <c r="AQ19">
        <v>3187</v>
      </c>
      <c r="AR19">
        <v>80</v>
      </c>
      <c r="AS19">
        <v>103</v>
      </c>
      <c r="AT19">
        <v>100</v>
      </c>
      <c r="AU19">
        <v>0.970873786407767</v>
      </c>
      <c r="AV19">
        <v>3</v>
      </c>
      <c r="AW19">
        <v>2.9126213592233011E-2</v>
      </c>
      <c r="AX19">
        <v>0.54</v>
      </c>
      <c r="AY19">
        <v>54</v>
      </c>
      <c r="AZ19">
        <v>1.62</v>
      </c>
      <c r="BA19">
        <v>0.970873786407767</v>
      </c>
      <c r="BB19" s="2" t="s">
        <v>81</v>
      </c>
      <c r="BC19" s="2"/>
    </row>
    <row r="20" spans="1:55">
      <c r="A20">
        <v>19</v>
      </c>
      <c r="B20" s="1">
        <v>46010</v>
      </c>
      <c r="C20" s="2" t="s">
        <v>161</v>
      </c>
      <c r="D20" s="2" t="s">
        <v>162</v>
      </c>
      <c r="E20" s="2" t="s">
        <v>109</v>
      </c>
      <c r="F20" s="2" t="s">
        <v>110</v>
      </c>
      <c r="G20" s="2" t="s">
        <v>122</v>
      </c>
      <c r="H20" s="2" t="s">
        <v>163</v>
      </c>
      <c r="I20" s="2" t="s">
        <v>164</v>
      </c>
      <c r="J20" t="s">
        <v>165</v>
      </c>
      <c r="K20" s="2" t="s">
        <v>115</v>
      </c>
      <c r="L20" s="1">
        <v>47925</v>
      </c>
      <c r="M20">
        <v>0.23298820285908781</v>
      </c>
      <c r="N20">
        <v>1915</v>
      </c>
      <c r="O20" s="2" t="s">
        <v>64</v>
      </c>
      <c r="P20" t="s">
        <v>65</v>
      </c>
      <c r="Q20" s="1">
        <v>47119</v>
      </c>
      <c r="R20">
        <v>3500</v>
      </c>
      <c r="S20">
        <v>0</v>
      </c>
      <c r="T20">
        <v>3500</v>
      </c>
      <c r="U20" s="2" t="s">
        <v>66</v>
      </c>
      <c r="V20" s="2"/>
      <c r="W20" s="2" t="s">
        <v>118</v>
      </c>
      <c r="X20" s="2" t="s">
        <v>69</v>
      </c>
      <c r="Y20" s="2" t="s">
        <v>70</v>
      </c>
      <c r="Z20" s="2" t="s">
        <v>71</v>
      </c>
      <c r="AA20" s="2" t="s">
        <v>70</v>
      </c>
      <c r="AB20" s="2" t="s">
        <v>70</v>
      </c>
      <c r="AC20" s="2" t="s">
        <v>91</v>
      </c>
      <c r="AD20" s="2" t="s">
        <v>70</v>
      </c>
      <c r="AE20">
        <v>47</v>
      </c>
      <c r="AF20" s="2" t="s">
        <v>92</v>
      </c>
      <c r="AG20">
        <v>3500</v>
      </c>
      <c r="AH20">
        <v>4320</v>
      </c>
      <c r="AI20">
        <v>4240</v>
      </c>
      <c r="AJ20">
        <v>3936</v>
      </c>
      <c r="AK20">
        <v>3968</v>
      </c>
      <c r="AL20">
        <v>3874</v>
      </c>
      <c r="AM20">
        <v>3892</v>
      </c>
      <c r="AN20">
        <v>3500</v>
      </c>
      <c r="AO20">
        <v>357</v>
      </c>
      <c r="AP20">
        <v>3800</v>
      </c>
      <c r="AQ20">
        <v>3857</v>
      </c>
      <c r="AR20">
        <v>463</v>
      </c>
      <c r="AS20">
        <v>180</v>
      </c>
      <c r="AT20">
        <v>161</v>
      </c>
      <c r="AU20">
        <v>0.89444444444444449</v>
      </c>
      <c r="AV20">
        <v>19</v>
      </c>
      <c r="AW20">
        <v>0.10555555555555556</v>
      </c>
      <c r="AX20">
        <v>3</v>
      </c>
      <c r="AY20">
        <v>483</v>
      </c>
      <c r="AZ20">
        <v>57</v>
      </c>
      <c r="BA20">
        <v>0.89444444444444449</v>
      </c>
      <c r="BB20" s="2" t="s">
        <v>75</v>
      </c>
      <c r="BC20" s="2"/>
    </row>
    <row r="21" spans="1:55">
      <c r="A21">
        <v>20</v>
      </c>
      <c r="B21" s="1">
        <v>46010</v>
      </c>
      <c r="C21" s="2" t="s">
        <v>161</v>
      </c>
      <c r="D21" s="2" t="s">
        <v>162</v>
      </c>
      <c r="E21" s="2" t="s">
        <v>109</v>
      </c>
      <c r="F21" s="2" t="s">
        <v>110</v>
      </c>
      <c r="G21" s="2" t="s">
        <v>122</v>
      </c>
      <c r="H21" s="2" t="s">
        <v>166</v>
      </c>
      <c r="I21" s="2" t="s">
        <v>167</v>
      </c>
      <c r="J21" t="s">
        <v>168</v>
      </c>
      <c r="K21" s="2" t="s">
        <v>115</v>
      </c>
      <c r="L21" s="1">
        <v>47925</v>
      </c>
      <c r="M21">
        <v>0.50600000000000001</v>
      </c>
      <c r="N21">
        <v>1915</v>
      </c>
      <c r="O21" s="2" t="s">
        <v>79</v>
      </c>
      <c r="P21" t="s">
        <v>65</v>
      </c>
      <c r="Q21" s="1">
        <v>47119</v>
      </c>
      <c r="R21">
        <v>3500</v>
      </c>
      <c r="S21">
        <v>0</v>
      </c>
      <c r="T21">
        <v>3500</v>
      </c>
      <c r="U21" s="2" t="s">
        <v>66</v>
      </c>
      <c r="V21" s="2"/>
      <c r="W21" s="2"/>
      <c r="X21" s="2" t="s">
        <v>69</v>
      </c>
      <c r="Y21" s="2" t="s">
        <v>70</v>
      </c>
      <c r="Z21" s="2" t="s">
        <v>80</v>
      </c>
      <c r="AA21" s="2" t="s">
        <v>72</v>
      </c>
      <c r="AB21" s="2" t="s">
        <v>72</v>
      </c>
      <c r="AC21" s="2" t="s">
        <v>72</v>
      </c>
      <c r="AD21" s="2" t="s">
        <v>70</v>
      </c>
      <c r="AE21">
        <v>26</v>
      </c>
      <c r="AF21" s="2" t="s">
        <v>74</v>
      </c>
      <c r="AG21">
        <v>3500</v>
      </c>
      <c r="AH21">
        <v>3760</v>
      </c>
      <c r="AI21">
        <v>3840</v>
      </c>
      <c r="AN21">
        <v>3500</v>
      </c>
      <c r="AO21">
        <v>325</v>
      </c>
      <c r="AP21">
        <v>3600</v>
      </c>
      <c r="AQ21">
        <v>3825</v>
      </c>
      <c r="AR21">
        <v>80</v>
      </c>
      <c r="AS21">
        <v>123</v>
      </c>
      <c r="AT21">
        <v>120</v>
      </c>
      <c r="AU21">
        <v>0.97560975609756095</v>
      </c>
      <c r="AV21">
        <v>3</v>
      </c>
      <c r="AW21">
        <v>2.4390243902439025E-2</v>
      </c>
      <c r="AX21">
        <v>0.54</v>
      </c>
      <c r="AY21">
        <v>64.800000000000011</v>
      </c>
      <c r="AZ21">
        <v>1.62</v>
      </c>
      <c r="BA21">
        <v>0.97560975609756095</v>
      </c>
      <c r="BB21" s="2" t="s">
        <v>81</v>
      </c>
      <c r="BC21" s="2"/>
    </row>
    <row r="22" spans="1:55">
      <c r="A22">
        <v>21</v>
      </c>
      <c r="B22" s="1">
        <v>46010</v>
      </c>
      <c r="C22" s="2" t="s">
        <v>169</v>
      </c>
      <c r="D22" s="2" t="s">
        <v>170</v>
      </c>
      <c r="E22" s="2" t="s">
        <v>171</v>
      </c>
      <c r="F22" s="2" t="s">
        <v>172</v>
      </c>
      <c r="G22" s="2" t="s">
        <v>153</v>
      </c>
      <c r="H22" s="2" t="s">
        <v>173</v>
      </c>
      <c r="I22" s="2" t="s">
        <v>174</v>
      </c>
      <c r="J22" t="s">
        <v>175</v>
      </c>
      <c r="K22" s="2" t="s">
        <v>176</v>
      </c>
      <c r="L22" s="1">
        <v>46987</v>
      </c>
      <c r="M22">
        <v>0.35440397004765145</v>
      </c>
      <c r="N22">
        <v>977</v>
      </c>
      <c r="O22" s="2" t="s">
        <v>64</v>
      </c>
      <c r="P22" t="s">
        <v>65</v>
      </c>
      <c r="Q22" s="1">
        <v>46753</v>
      </c>
      <c r="R22">
        <v>5000</v>
      </c>
      <c r="S22">
        <v>0</v>
      </c>
      <c r="T22">
        <v>5000</v>
      </c>
      <c r="U22" s="2" t="s">
        <v>66</v>
      </c>
      <c r="V22" s="2"/>
      <c r="W22" s="2" t="s">
        <v>68</v>
      </c>
      <c r="X22" s="2" t="s">
        <v>69</v>
      </c>
      <c r="Y22" s="2" t="s">
        <v>70</v>
      </c>
      <c r="Z22" s="2" t="s">
        <v>71</v>
      </c>
      <c r="AA22" s="2" t="s">
        <v>70</v>
      </c>
      <c r="AB22" s="2" t="s">
        <v>70</v>
      </c>
      <c r="AC22" s="2" t="s">
        <v>91</v>
      </c>
      <c r="AD22" s="2" t="s">
        <v>70</v>
      </c>
      <c r="AE22">
        <v>39</v>
      </c>
      <c r="AF22" s="2" t="s">
        <v>74</v>
      </c>
      <c r="AG22">
        <v>5000</v>
      </c>
      <c r="AH22">
        <v>11440</v>
      </c>
      <c r="AI22">
        <v>11400</v>
      </c>
      <c r="AJ22">
        <v>11260</v>
      </c>
      <c r="AK22">
        <v>11328</v>
      </c>
      <c r="AL22">
        <v>11286</v>
      </c>
      <c r="AM22">
        <v>11305</v>
      </c>
      <c r="AN22">
        <v>4650</v>
      </c>
      <c r="AO22">
        <v>6578</v>
      </c>
      <c r="AP22">
        <v>11000</v>
      </c>
      <c r="AQ22">
        <v>11228</v>
      </c>
      <c r="AR22">
        <v>212</v>
      </c>
      <c r="AS22">
        <v>715</v>
      </c>
      <c r="AT22">
        <v>702</v>
      </c>
      <c r="AU22">
        <v>0.98181818181818181</v>
      </c>
      <c r="AV22">
        <v>13</v>
      </c>
      <c r="AW22">
        <v>1.8181818181818181E-2</v>
      </c>
      <c r="AX22">
        <v>3</v>
      </c>
      <c r="AY22">
        <v>2106</v>
      </c>
      <c r="AZ22">
        <v>39</v>
      </c>
      <c r="BA22">
        <v>0.98181818181818181</v>
      </c>
      <c r="BB22" s="2" t="s">
        <v>75</v>
      </c>
      <c r="BC22" s="2"/>
    </row>
    <row r="23" spans="1:55">
      <c r="A23">
        <v>22</v>
      </c>
      <c r="B23" s="1">
        <v>46010</v>
      </c>
      <c r="C23" s="2" t="s">
        <v>169</v>
      </c>
      <c r="D23" s="2" t="s">
        <v>170</v>
      </c>
      <c r="E23" s="2" t="s">
        <v>171</v>
      </c>
      <c r="F23" s="2" t="s">
        <v>172</v>
      </c>
      <c r="G23" s="2" t="s">
        <v>153</v>
      </c>
      <c r="H23" s="2" t="s">
        <v>177</v>
      </c>
      <c r="I23" s="2" t="s">
        <v>178</v>
      </c>
      <c r="J23" t="s">
        <v>179</v>
      </c>
      <c r="K23" s="2" t="s">
        <v>176</v>
      </c>
      <c r="L23" s="1">
        <v>46987</v>
      </c>
      <c r="M23">
        <v>0.50600000000000001</v>
      </c>
      <c r="N23">
        <v>977</v>
      </c>
      <c r="O23" s="2" t="s">
        <v>79</v>
      </c>
      <c r="P23" t="s">
        <v>65</v>
      </c>
      <c r="Q23" s="1">
        <v>46753</v>
      </c>
      <c r="R23">
        <v>5000</v>
      </c>
      <c r="S23">
        <v>0</v>
      </c>
      <c r="T23">
        <v>5000</v>
      </c>
      <c r="U23" s="2" t="s">
        <v>66</v>
      </c>
      <c r="V23" s="2"/>
      <c r="W23" s="2"/>
      <c r="X23" s="2" t="s">
        <v>69</v>
      </c>
      <c r="Y23" s="2" t="s">
        <v>70</v>
      </c>
      <c r="Z23" s="2" t="s">
        <v>80</v>
      </c>
      <c r="AA23" s="2" t="s">
        <v>72</v>
      </c>
      <c r="AB23" s="2" t="s">
        <v>72</v>
      </c>
      <c r="AC23" s="2" t="s">
        <v>72</v>
      </c>
      <c r="AD23" s="2" t="s">
        <v>70</v>
      </c>
      <c r="AE23">
        <v>38</v>
      </c>
      <c r="AF23" s="2" t="s">
        <v>74</v>
      </c>
      <c r="AG23">
        <v>5000</v>
      </c>
      <c r="AH23">
        <v>5280</v>
      </c>
      <c r="AI23">
        <v>5360</v>
      </c>
      <c r="AN23">
        <v>5000</v>
      </c>
      <c r="AO23">
        <v>645</v>
      </c>
      <c r="AP23">
        <v>5100</v>
      </c>
      <c r="AQ23">
        <v>5645</v>
      </c>
      <c r="AR23">
        <v>80</v>
      </c>
      <c r="AS23">
        <v>180</v>
      </c>
      <c r="AT23">
        <v>177</v>
      </c>
      <c r="AU23">
        <v>0.98333333333333328</v>
      </c>
      <c r="AV23">
        <v>3</v>
      </c>
      <c r="AW23">
        <v>1.6666666666666666E-2</v>
      </c>
      <c r="AX23">
        <v>0.54</v>
      </c>
      <c r="AY23">
        <v>95.580000000000013</v>
      </c>
      <c r="AZ23">
        <v>1.62</v>
      </c>
      <c r="BA23">
        <v>0.98333333333333328</v>
      </c>
      <c r="BB23" s="2" t="s">
        <v>81</v>
      </c>
      <c r="BC23" s="2"/>
    </row>
    <row r="24" spans="1:55">
      <c r="A24">
        <v>23</v>
      </c>
      <c r="B24" s="1">
        <v>46010</v>
      </c>
      <c r="C24" s="2" t="s">
        <v>180</v>
      </c>
      <c r="D24" s="2" t="s">
        <v>181</v>
      </c>
      <c r="E24" s="2" t="s">
        <v>182</v>
      </c>
      <c r="F24" s="2" t="s">
        <v>183</v>
      </c>
      <c r="G24" s="2" t="s">
        <v>153</v>
      </c>
      <c r="H24" s="2" t="s">
        <v>184</v>
      </c>
      <c r="I24" s="2" t="s">
        <v>185</v>
      </c>
      <c r="J24" t="s">
        <v>186</v>
      </c>
      <c r="K24" s="2" t="s">
        <v>187</v>
      </c>
      <c r="L24" s="1">
        <v>46152</v>
      </c>
      <c r="M24">
        <v>0.62528665759019741</v>
      </c>
      <c r="N24">
        <v>142</v>
      </c>
      <c r="O24" s="2" t="s">
        <v>64</v>
      </c>
      <c r="P24" t="s">
        <v>65</v>
      </c>
      <c r="Q24" s="1">
        <v>46753</v>
      </c>
      <c r="R24">
        <v>1000</v>
      </c>
      <c r="S24">
        <v>0</v>
      </c>
      <c r="T24">
        <v>1000</v>
      </c>
      <c r="U24" s="2" t="s">
        <v>66</v>
      </c>
      <c r="V24" s="2" t="s">
        <v>188</v>
      </c>
      <c r="W24" s="2" t="s">
        <v>68</v>
      </c>
      <c r="X24" s="2" t="s">
        <v>69</v>
      </c>
      <c r="Y24" s="2" t="s">
        <v>70</v>
      </c>
      <c r="Z24" s="2" t="s">
        <v>71</v>
      </c>
      <c r="AA24" s="2" t="s">
        <v>70</v>
      </c>
      <c r="AB24" s="2" t="s">
        <v>70</v>
      </c>
      <c r="AC24" s="2" t="s">
        <v>73</v>
      </c>
      <c r="AD24" s="2" t="s">
        <v>70</v>
      </c>
      <c r="AE24">
        <v>27</v>
      </c>
      <c r="AF24" s="2" t="s">
        <v>74</v>
      </c>
      <c r="AG24">
        <v>1000</v>
      </c>
      <c r="AH24">
        <v>1456</v>
      </c>
      <c r="AI24">
        <v>1400</v>
      </c>
      <c r="AJ24">
        <v>1414</v>
      </c>
      <c r="AK24">
        <v>1402</v>
      </c>
      <c r="AL24">
        <v>1406</v>
      </c>
      <c r="AM24">
        <v>1371</v>
      </c>
      <c r="AN24">
        <v>1000</v>
      </c>
      <c r="AO24">
        <v>371</v>
      </c>
      <c r="AP24">
        <v>1200</v>
      </c>
      <c r="AQ24">
        <v>1371</v>
      </c>
      <c r="AR24">
        <v>85</v>
      </c>
      <c r="AS24">
        <v>182</v>
      </c>
      <c r="AT24">
        <v>172</v>
      </c>
      <c r="AU24">
        <v>0.94505494505494503</v>
      </c>
      <c r="AV24">
        <v>11</v>
      </c>
      <c r="AW24">
        <v>6.043956043956044E-2</v>
      </c>
      <c r="AX24">
        <v>3</v>
      </c>
      <c r="AY24">
        <v>516</v>
      </c>
      <c r="AZ24">
        <v>33</v>
      </c>
      <c r="BA24">
        <v>0.94505494505494503</v>
      </c>
      <c r="BB24" s="2" t="s">
        <v>75</v>
      </c>
      <c r="BC24" s="2"/>
    </row>
    <row r="25" spans="1:55">
      <c r="A25">
        <v>24</v>
      </c>
      <c r="B25" s="1">
        <v>46015</v>
      </c>
      <c r="C25" s="2" t="s">
        <v>189</v>
      </c>
      <c r="D25" s="2" t="s">
        <v>190</v>
      </c>
      <c r="E25" s="2" t="s">
        <v>191</v>
      </c>
      <c r="F25" s="2" t="s">
        <v>96</v>
      </c>
      <c r="G25" s="2" t="s">
        <v>192</v>
      </c>
      <c r="H25" s="2" t="s">
        <v>193</v>
      </c>
      <c r="I25" s="2" t="s">
        <v>194</v>
      </c>
      <c r="J25" t="s">
        <v>195</v>
      </c>
      <c r="K25" s="2" t="s">
        <v>196</v>
      </c>
      <c r="L25" s="1">
        <v>47245</v>
      </c>
      <c r="M25">
        <v>0.50593369071931027</v>
      </c>
      <c r="N25">
        <v>1230</v>
      </c>
      <c r="O25" s="2" t="s">
        <v>64</v>
      </c>
      <c r="P25" t="s">
        <v>65</v>
      </c>
      <c r="Q25" s="1">
        <v>47119</v>
      </c>
      <c r="R25">
        <v>3500</v>
      </c>
      <c r="S25">
        <v>0</v>
      </c>
      <c r="T25">
        <v>3500</v>
      </c>
      <c r="U25" s="2" t="s">
        <v>66</v>
      </c>
      <c r="V25" s="2"/>
      <c r="W25" s="2" t="s">
        <v>197</v>
      </c>
      <c r="X25" s="2" t="s">
        <v>69</v>
      </c>
      <c r="Y25" s="2" t="s">
        <v>70</v>
      </c>
      <c r="Z25" s="2" t="s">
        <v>198</v>
      </c>
      <c r="AA25" s="2" t="s">
        <v>70</v>
      </c>
      <c r="AB25" s="2" t="s">
        <v>70</v>
      </c>
      <c r="AC25" s="2" t="s">
        <v>91</v>
      </c>
      <c r="AD25" s="2" t="s">
        <v>70</v>
      </c>
      <c r="AE25">
        <v>50</v>
      </c>
      <c r="AF25" s="2" t="s">
        <v>92</v>
      </c>
      <c r="AG25">
        <v>3500</v>
      </c>
      <c r="AH25">
        <v>8520</v>
      </c>
      <c r="AI25">
        <v>8486</v>
      </c>
      <c r="AJ25">
        <v>8440</v>
      </c>
      <c r="AK25">
        <v>8454</v>
      </c>
      <c r="AL25">
        <v>8438</v>
      </c>
      <c r="AM25">
        <v>8430</v>
      </c>
      <c r="AN25">
        <v>3500</v>
      </c>
      <c r="AO25">
        <v>4899</v>
      </c>
      <c r="AP25">
        <v>8000</v>
      </c>
      <c r="AQ25">
        <v>8399</v>
      </c>
      <c r="AR25">
        <v>121</v>
      </c>
      <c r="AS25">
        <v>710</v>
      </c>
      <c r="AT25">
        <v>700</v>
      </c>
      <c r="AU25">
        <v>0.9859154929577465</v>
      </c>
      <c r="AV25">
        <v>10</v>
      </c>
      <c r="AW25">
        <v>1.4084507042253521E-2</v>
      </c>
      <c r="AX25">
        <v>3</v>
      </c>
      <c r="AY25">
        <v>2100</v>
      </c>
      <c r="AZ25">
        <v>30</v>
      </c>
      <c r="BA25">
        <v>0.9859154929577465</v>
      </c>
      <c r="BB25" s="2" t="s">
        <v>75</v>
      </c>
      <c r="BC25" s="2"/>
    </row>
    <row r="26" spans="1:55">
      <c r="A26">
        <v>25</v>
      </c>
      <c r="B26" s="1">
        <v>46015</v>
      </c>
      <c r="C26" s="2" t="s">
        <v>189</v>
      </c>
      <c r="D26" s="2" t="s">
        <v>190</v>
      </c>
      <c r="E26" s="2" t="s">
        <v>191</v>
      </c>
      <c r="F26" s="2" t="s">
        <v>96</v>
      </c>
      <c r="G26" s="2" t="s">
        <v>192</v>
      </c>
      <c r="H26" s="2" t="s">
        <v>199</v>
      </c>
      <c r="I26" s="2" t="s">
        <v>200</v>
      </c>
      <c r="J26" t="s">
        <v>201</v>
      </c>
      <c r="K26" s="2" t="s">
        <v>196</v>
      </c>
      <c r="L26" s="1">
        <v>47245</v>
      </c>
      <c r="M26">
        <v>0.50600000000000001</v>
      </c>
      <c r="N26">
        <v>1230</v>
      </c>
      <c r="O26" s="2" t="s">
        <v>79</v>
      </c>
      <c r="P26" t="s">
        <v>65</v>
      </c>
      <c r="Q26" s="1">
        <v>47119</v>
      </c>
      <c r="R26">
        <v>3500</v>
      </c>
      <c r="S26">
        <v>0</v>
      </c>
      <c r="T26">
        <v>3500</v>
      </c>
      <c r="U26" s="2" t="s">
        <v>66</v>
      </c>
      <c r="V26" s="2"/>
      <c r="W26" s="2"/>
      <c r="X26" s="2" t="s">
        <v>69</v>
      </c>
      <c r="Y26" s="2" t="s">
        <v>70</v>
      </c>
      <c r="Z26" s="2" t="s">
        <v>80</v>
      </c>
      <c r="AA26" s="2" t="s">
        <v>72</v>
      </c>
      <c r="AB26" s="2" t="s">
        <v>72</v>
      </c>
      <c r="AC26" s="2" t="s">
        <v>72</v>
      </c>
      <c r="AD26" s="2" t="s">
        <v>70</v>
      </c>
      <c r="AE26">
        <v>28</v>
      </c>
      <c r="AF26" s="2" t="s">
        <v>74</v>
      </c>
      <c r="AG26">
        <v>3500</v>
      </c>
      <c r="AH26">
        <v>3680</v>
      </c>
      <c r="AI26">
        <v>3760</v>
      </c>
      <c r="AN26">
        <v>3500</v>
      </c>
      <c r="AO26">
        <v>150</v>
      </c>
      <c r="AP26">
        <v>3600</v>
      </c>
      <c r="AQ26">
        <v>3650</v>
      </c>
      <c r="AR26">
        <v>80</v>
      </c>
      <c r="AS26">
        <v>118</v>
      </c>
      <c r="AT26">
        <v>115</v>
      </c>
      <c r="AU26">
        <v>0.97457627118644063</v>
      </c>
      <c r="AV26">
        <v>3</v>
      </c>
      <c r="AW26">
        <v>2.5423728813559324E-2</v>
      </c>
      <c r="AX26">
        <v>0.54</v>
      </c>
      <c r="AY26">
        <v>62.1</v>
      </c>
      <c r="AZ26">
        <v>1.62</v>
      </c>
      <c r="BA26">
        <v>0.97457627118644063</v>
      </c>
      <c r="BB26" s="2" t="s">
        <v>81</v>
      </c>
      <c r="BC26" s="2"/>
    </row>
    <row r="27" spans="1:55">
      <c r="A27">
        <v>26</v>
      </c>
      <c r="B27" s="1">
        <v>46015</v>
      </c>
      <c r="C27" s="2" t="s">
        <v>202</v>
      </c>
      <c r="D27" s="2" t="s">
        <v>203</v>
      </c>
      <c r="E27" s="2" t="s">
        <v>204</v>
      </c>
      <c r="F27" s="2" t="s">
        <v>205</v>
      </c>
      <c r="G27" s="2" t="s">
        <v>206</v>
      </c>
      <c r="H27" s="2" t="s">
        <v>207</v>
      </c>
      <c r="I27" s="2" t="s">
        <v>208</v>
      </c>
      <c r="J27" t="s">
        <v>209</v>
      </c>
      <c r="K27" s="2" t="s">
        <v>210</v>
      </c>
      <c r="L27" s="1">
        <v>46063</v>
      </c>
      <c r="M27">
        <v>0.28160873610165649</v>
      </c>
      <c r="N27">
        <v>48</v>
      </c>
      <c r="O27" s="2" t="s">
        <v>64</v>
      </c>
      <c r="P27" t="s">
        <v>117</v>
      </c>
      <c r="Q27" s="1">
        <v>46753</v>
      </c>
      <c r="R27">
        <v>6000</v>
      </c>
      <c r="S27">
        <v>0</v>
      </c>
      <c r="T27">
        <v>6000</v>
      </c>
      <c r="U27" s="2" t="s">
        <v>66</v>
      </c>
      <c r="V27" s="2"/>
      <c r="W27" s="2" t="s">
        <v>211</v>
      </c>
      <c r="X27" s="2" t="s">
        <v>69</v>
      </c>
      <c r="Y27" s="2" t="s">
        <v>70</v>
      </c>
      <c r="Z27" s="2" t="s">
        <v>71</v>
      </c>
      <c r="AA27" s="2" t="s">
        <v>70</v>
      </c>
      <c r="AB27" s="2" t="s">
        <v>70</v>
      </c>
      <c r="AC27" s="2" t="s">
        <v>91</v>
      </c>
      <c r="AD27" s="2" t="s">
        <v>70</v>
      </c>
      <c r="AE27">
        <v>29</v>
      </c>
      <c r="AF27" s="2" t="s">
        <v>74</v>
      </c>
      <c r="AG27">
        <v>6000</v>
      </c>
      <c r="AH27">
        <v>7100</v>
      </c>
      <c r="AI27">
        <v>6960</v>
      </c>
      <c r="AJ27">
        <v>7008</v>
      </c>
      <c r="AK27">
        <v>7008</v>
      </c>
      <c r="AL27">
        <v>7003</v>
      </c>
      <c r="AM27">
        <v>6985</v>
      </c>
      <c r="AN27">
        <v>5000</v>
      </c>
      <c r="AO27">
        <v>1860</v>
      </c>
      <c r="AP27">
        <v>6500</v>
      </c>
      <c r="AQ27">
        <v>6860</v>
      </c>
      <c r="AR27">
        <v>240</v>
      </c>
      <c r="AS27">
        <v>355</v>
      </c>
      <c r="AT27">
        <v>343</v>
      </c>
      <c r="AU27">
        <v>0.96619718309859159</v>
      </c>
      <c r="AV27">
        <v>12</v>
      </c>
      <c r="AW27">
        <v>3.3802816901408447E-2</v>
      </c>
      <c r="AX27">
        <v>3</v>
      </c>
      <c r="AY27">
        <v>1029</v>
      </c>
      <c r="AZ27">
        <v>36</v>
      </c>
      <c r="BA27">
        <v>0.96619718309859159</v>
      </c>
      <c r="BB27" s="2" t="s">
        <v>75</v>
      </c>
      <c r="BC27" s="2"/>
    </row>
    <row r="28" spans="1:55">
      <c r="A28">
        <v>27</v>
      </c>
      <c r="B28" s="1">
        <v>46015</v>
      </c>
      <c r="C28" s="2" t="s">
        <v>202</v>
      </c>
      <c r="D28" s="2" t="s">
        <v>203</v>
      </c>
      <c r="E28" s="2" t="s">
        <v>204</v>
      </c>
      <c r="F28" s="2" t="s">
        <v>205</v>
      </c>
      <c r="G28" s="2" t="s">
        <v>206</v>
      </c>
      <c r="H28" s="2" t="s">
        <v>212</v>
      </c>
      <c r="I28" s="2" t="s">
        <v>213</v>
      </c>
      <c r="J28" t="s">
        <v>214</v>
      </c>
      <c r="K28" s="2" t="s">
        <v>210</v>
      </c>
      <c r="L28" s="1">
        <v>46063</v>
      </c>
      <c r="M28">
        <v>0.50600000000000001</v>
      </c>
      <c r="N28">
        <v>48</v>
      </c>
      <c r="O28" s="2" t="s">
        <v>79</v>
      </c>
      <c r="P28" t="s">
        <v>117</v>
      </c>
      <c r="Q28" s="1">
        <v>46753</v>
      </c>
      <c r="R28">
        <v>6000</v>
      </c>
      <c r="S28">
        <v>0</v>
      </c>
      <c r="T28">
        <v>6000</v>
      </c>
      <c r="U28" s="2" t="s">
        <v>66</v>
      </c>
      <c r="V28" s="2"/>
      <c r="W28" s="2"/>
      <c r="X28" s="2" t="s">
        <v>69</v>
      </c>
      <c r="Y28" s="2" t="s">
        <v>70</v>
      </c>
      <c r="Z28" s="2" t="s">
        <v>80</v>
      </c>
      <c r="AA28" s="2" t="s">
        <v>72</v>
      </c>
      <c r="AB28" s="2" t="s">
        <v>72</v>
      </c>
      <c r="AC28" s="2" t="s">
        <v>72</v>
      </c>
      <c r="AD28" s="2" t="s">
        <v>70</v>
      </c>
      <c r="AE28">
        <v>29</v>
      </c>
      <c r="AF28" s="2" t="s">
        <v>74</v>
      </c>
      <c r="AG28">
        <v>6000</v>
      </c>
      <c r="AH28">
        <v>6280</v>
      </c>
      <c r="AI28">
        <v>6320</v>
      </c>
      <c r="AN28">
        <v>6000</v>
      </c>
      <c r="AO28">
        <v>320</v>
      </c>
      <c r="AP28">
        <v>6100</v>
      </c>
      <c r="AQ28">
        <v>6320</v>
      </c>
      <c r="AR28">
        <v>80</v>
      </c>
      <c r="AS28">
        <v>201</v>
      </c>
      <c r="AT28">
        <v>198</v>
      </c>
      <c r="AU28">
        <v>0.9850746268656716</v>
      </c>
      <c r="AV28">
        <v>3</v>
      </c>
      <c r="AW28">
        <v>1.4925373134328358E-2</v>
      </c>
      <c r="AX28">
        <v>0.54</v>
      </c>
      <c r="AY28">
        <v>106.92</v>
      </c>
      <c r="AZ28">
        <v>1.62</v>
      </c>
      <c r="BA28">
        <v>0.9850746268656716</v>
      </c>
      <c r="BB28" s="2" t="s">
        <v>81</v>
      </c>
      <c r="BC28" s="2"/>
    </row>
    <row r="29" spans="1:55">
      <c r="A29">
        <v>28</v>
      </c>
      <c r="B29" s="1">
        <v>46015</v>
      </c>
      <c r="C29" s="2" t="s">
        <v>215</v>
      </c>
      <c r="D29" s="2" t="s">
        <v>216</v>
      </c>
      <c r="E29" s="2" t="s">
        <v>217</v>
      </c>
      <c r="F29" s="2" t="s">
        <v>183</v>
      </c>
      <c r="G29" s="2" t="s">
        <v>122</v>
      </c>
      <c r="H29" s="2" t="s">
        <v>218</v>
      </c>
      <c r="I29" s="2" t="s">
        <v>219</v>
      </c>
      <c r="J29" t="s">
        <v>220</v>
      </c>
      <c r="K29" s="2" t="s">
        <v>221</v>
      </c>
      <c r="L29" s="1">
        <v>46190</v>
      </c>
      <c r="M29">
        <v>0.24936603131381899</v>
      </c>
      <c r="N29">
        <v>175</v>
      </c>
      <c r="O29" s="2" t="s">
        <v>64</v>
      </c>
      <c r="P29" t="s">
        <v>65</v>
      </c>
      <c r="Q29" s="1">
        <v>47484</v>
      </c>
      <c r="R29">
        <v>8000</v>
      </c>
      <c r="S29">
        <v>2500</v>
      </c>
      <c r="T29">
        <v>5500</v>
      </c>
      <c r="U29" s="2" t="s">
        <v>66</v>
      </c>
      <c r="V29" s="2"/>
      <c r="W29" s="2" t="s">
        <v>118</v>
      </c>
      <c r="X29" s="2" t="s">
        <v>69</v>
      </c>
      <c r="Y29" s="2" t="s">
        <v>70</v>
      </c>
      <c r="Z29" s="2" t="s">
        <v>71</v>
      </c>
      <c r="AA29" s="2" t="s">
        <v>70</v>
      </c>
      <c r="AB29" s="2" t="s">
        <v>70</v>
      </c>
      <c r="AC29" s="2" t="s">
        <v>91</v>
      </c>
      <c r="AD29" s="2" t="s">
        <v>70</v>
      </c>
      <c r="AE29">
        <v>34</v>
      </c>
      <c r="AF29" s="2" t="s">
        <v>74</v>
      </c>
      <c r="AG29">
        <v>5500</v>
      </c>
      <c r="AH29">
        <v>6480</v>
      </c>
      <c r="AI29">
        <v>6360</v>
      </c>
      <c r="AJ29">
        <v>6330</v>
      </c>
      <c r="AK29">
        <v>6315</v>
      </c>
      <c r="AL29">
        <v>6297</v>
      </c>
      <c r="AM29">
        <v>6300</v>
      </c>
      <c r="AN29">
        <v>5500</v>
      </c>
      <c r="AO29">
        <v>640</v>
      </c>
      <c r="AP29">
        <v>6000</v>
      </c>
      <c r="AQ29">
        <v>6140</v>
      </c>
      <c r="AR29">
        <v>340</v>
      </c>
      <c r="AS29">
        <v>270</v>
      </c>
      <c r="AT29">
        <v>256</v>
      </c>
      <c r="AU29">
        <v>0.94814814814814818</v>
      </c>
      <c r="AV29">
        <v>14</v>
      </c>
      <c r="AW29">
        <v>5.185185185185185E-2</v>
      </c>
      <c r="AX29">
        <v>3</v>
      </c>
      <c r="AY29">
        <v>768</v>
      </c>
      <c r="AZ29">
        <v>42</v>
      </c>
      <c r="BA29">
        <v>0.94814814814814818</v>
      </c>
      <c r="BB29" s="2" t="s">
        <v>75</v>
      </c>
      <c r="BC29" s="2"/>
    </row>
    <row r="30" spans="1:55">
      <c r="A30">
        <v>29</v>
      </c>
      <c r="B30" s="1">
        <v>46015</v>
      </c>
      <c r="C30" s="2" t="s">
        <v>215</v>
      </c>
      <c r="D30" s="2" t="s">
        <v>216</v>
      </c>
      <c r="E30" s="2" t="s">
        <v>217</v>
      </c>
      <c r="F30" s="2" t="s">
        <v>183</v>
      </c>
      <c r="G30" s="2" t="s">
        <v>122</v>
      </c>
      <c r="H30" s="2" t="s">
        <v>222</v>
      </c>
      <c r="I30" s="2" t="s">
        <v>223</v>
      </c>
      <c r="J30" t="s">
        <v>224</v>
      </c>
      <c r="K30" s="2" t="s">
        <v>221</v>
      </c>
      <c r="L30" s="1">
        <v>46190</v>
      </c>
      <c r="M30">
        <v>0.50600000000000001</v>
      </c>
      <c r="N30">
        <v>175</v>
      </c>
      <c r="O30" s="2" t="s">
        <v>79</v>
      </c>
      <c r="P30" t="s">
        <v>65</v>
      </c>
      <c r="Q30" s="1">
        <v>47484</v>
      </c>
      <c r="R30">
        <v>8000</v>
      </c>
      <c r="S30">
        <v>0</v>
      </c>
      <c r="T30">
        <v>8000</v>
      </c>
      <c r="U30" s="2" t="s">
        <v>66</v>
      </c>
      <c r="V30" s="2"/>
      <c r="W30" s="2"/>
      <c r="X30" s="2" t="s">
        <v>69</v>
      </c>
      <c r="Y30" s="2" t="s">
        <v>70</v>
      </c>
      <c r="Z30" s="2" t="s">
        <v>80</v>
      </c>
      <c r="AA30" s="2" t="s">
        <v>72</v>
      </c>
      <c r="AB30" s="2" t="s">
        <v>72</v>
      </c>
      <c r="AC30" s="2" t="s">
        <v>72</v>
      </c>
      <c r="AD30" s="2" t="s">
        <v>70</v>
      </c>
      <c r="AE30">
        <v>34</v>
      </c>
      <c r="AF30" s="2" t="s">
        <v>74</v>
      </c>
      <c r="AG30">
        <v>8000</v>
      </c>
      <c r="AH30">
        <v>8320</v>
      </c>
      <c r="AI30">
        <v>8400</v>
      </c>
      <c r="AN30">
        <v>8000</v>
      </c>
      <c r="AP30">
        <v>8100</v>
      </c>
      <c r="AQ30">
        <v>8000</v>
      </c>
      <c r="AR30">
        <v>80</v>
      </c>
      <c r="AS30">
        <v>263</v>
      </c>
      <c r="AT30">
        <v>250</v>
      </c>
      <c r="AU30">
        <v>0.95057034220532322</v>
      </c>
      <c r="AV30">
        <v>13</v>
      </c>
      <c r="AW30">
        <v>4.9429657794676805E-2</v>
      </c>
      <c r="AX30">
        <v>0.54</v>
      </c>
      <c r="AY30">
        <v>135</v>
      </c>
      <c r="AZ30">
        <v>7.0200000000000005</v>
      </c>
      <c r="BA30">
        <v>0.95057034220532322</v>
      </c>
      <c r="BB30" s="2" t="s">
        <v>81</v>
      </c>
      <c r="BC30" s="2"/>
    </row>
    <row r="31" spans="1:55">
      <c r="A31">
        <v>30</v>
      </c>
      <c r="B31" s="1">
        <v>46015</v>
      </c>
      <c r="C31" s="2" t="s">
        <v>225</v>
      </c>
      <c r="D31" s="2" t="s">
        <v>226</v>
      </c>
      <c r="E31" s="2" t="s">
        <v>227</v>
      </c>
      <c r="F31" s="2" t="s">
        <v>228</v>
      </c>
      <c r="G31" s="2" t="s">
        <v>132</v>
      </c>
      <c r="H31" s="2" t="s">
        <v>229</v>
      </c>
      <c r="I31" s="2" t="s">
        <v>230</v>
      </c>
      <c r="J31" t="s">
        <v>231</v>
      </c>
      <c r="K31" s="2" t="s">
        <v>232</v>
      </c>
      <c r="L31" s="1">
        <v>47302</v>
      </c>
      <c r="M31">
        <v>0.28826490053702442</v>
      </c>
      <c r="N31">
        <v>1287</v>
      </c>
      <c r="O31" s="2" t="s">
        <v>64</v>
      </c>
      <c r="P31" t="s">
        <v>65</v>
      </c>
      <c r="Q31" s="1">
        <v>46753</v>
      </c>
      <c r="R31">
        <v>9000</v>
      </c>
      <c r="S31">
        <v>4000</v>
      </c>
      <c r="T31">
        <v>5000</v>
      </c>
      <c r="U31" s="2" t="s">
        <v>66</v>
      </c>
      <c r="V31" s="2"/>
      <c r="W31" s="2" t="s">
        <v>118</v>
      </c>
      <c r="X31" s="2" t="s">
        <v>69</v>
      </c>
      <c r="Y31" s="2" t="s">
        <v>70</v>
      </c>
      <c r="Z31" s="2" t="s">
        <v>71</v>
      </c>
      <c r="AA31" s="2" t="s">
        <v>70</v>
      </c>
      <c r="AB31" s="2" t="s">
        <v>70</v>
      </c>
      <c r="AC31" s="2" t="s">
        <v>91</v>
      </c>
      <c r="AD31" s="2" t="s">
        <v>70</v>
      </c>
      <c r="AE31">
        <v>34</v>
      </c>
      <c r="AF31" s="2" t="s">
        <v>74</v>
      </c>
      <c r="AG31">
        <v>5000</v>
      </c>
      <c r="AH31">
        <v>14880</v>
      </c>
      <c r="AI31">
        <v>14940</v>
      </c>
      <c r="AJ31">
        <v>14604</v>
      </c>
      <c r="AK31">
        <v>14550</v>
      </c>
      <c r="AL31">
        <v>14443</v>
      </c>
      <c r="AM31">
        <v>14400</v>
      </c>
      <c r="AN31">
        <v>5000</v>
      </c>
      <c r="AO31">
        <v>9370</v>
      </c>
      <c r="AP31">
        <v>14500</v>
      </c>
      <c r="AQ31">
        <v>14370</v>
      </c>
      <c r="AR31">
        <v>510</v>
      </c>
      <c r="AS31">
        <v>620</v>
      </c>
      <c r="AT31">
        <v>599</v>
      </c>
      <c r="AU31">
        <v>0.96612903225806457</v>
      </c>
      <c r="AV31">
        <v>21</v>
      </c>
      <c r="AW31">
        <v>3.3870967741935487E-2</v>
      </c>
      <c r="AX31">
        <v>3</v>
      </c>
      <c r="AY31">
        <v>1797</v>
      </c>
      <c r="AZ31">
        <v>63</v>
      </c>
      <c r="BA31">
        <v>0.96612903225806457</v>
      </c>
      <c r="BB31" s="2" t="s">
        <v>75</v>
      </c>
      <c r="BC31" s="2"/>
    </row>
    <row r="32" spans="1:55">
      <c r="A32">
        <v>31</v>
      </c>
      <c r="B32" s="1">
        <v>46015</v>
      </c>
      <c r="C32" s="2" t="s">
        <v>225</v>
      </c>
      <c r="D32" s="2" t="s">
        <v>226</v>
      </c>
      <c r="E32" s="2" t="s">
        <v>227</v>
      </c>
      <c r="F32" s="2" t="s">
        <v>228</v>
      </c>
      <c r="G32" s="2" t="s">
        <v>132</v>
      </c>
      <c r="H32" s="2" t="s">
        <v>233</v>
      </c>
      <c r="I32" s="2" t="s">
        <v>234</v>
      </c>
      <c r="J32" t="s">
        <v>235</v>
      </c>
      <c r="K32" s="2" t="s">
        <v>232</v>
      </c>
      <c r="L32" s="1">
        <v>47302</v>
      </c>
      <c r="M32">
        <v>0.50600000000000001</v>
      </c>
      <c r="N32">
        <v>1287</v>
      </c>
      <c r="O32" s="2" t="s">
        <v>79</v>
      </c>
      <c r="P32" t="s">
        <v>65</v>
      </c>
      <c r="Q32" s="1">
        <v>46753</v>
      </c>
      <c r="R32">
        <v>9000</v>
      </c>
      <c r="S32">
        <v>0</v>
      </c>
      <c r="T32">
        <v>9000</v>
      </c>
      <c r="U32" s="2" t="s">
        <v>66</v>
      </c>
      <c r="V32" s="2"/>
      <c r="W32" s="2"/>
      <c r="X32" s="2" t="s">
        <v>69</v>
      </c>
      <c r="Y32" s="2" t="s">
        <v>70</v>
      </c>
      <c r="Z32" s="2" t="s">
        <v>80</v>
      </c>
      <c r="AA32" s="2" t="s">
        <v>72</v>
      </c>
      <c r="AB32" s="2" t="s">
        <v>72</v>
      </c>
      <c r="AC32" s="2" t="s">
        <v>72</v>
      </c>
      <c r="AD32" s="2" t="s">
        <v>70</v>
      </c>
      <c r="AE32">
        <v>26</v>
      </c>
      <c r="AF32" s="2" t="s">
        <v>74</v>
      </c>
      <c r="AG32">
        <v>9000</v>
      </c>
      <c r="AH32">
        <v>9360</v>
      </c>
      <c r="AI32">
        <v>9440</v>
      </c>
      <c r="AN32">
        <v>9000</v>
      </c>
      <c r="AO32">
        <v>745</v>
      </c>
      <c r="AP32">
        <v>9100</v>
      </c>
      <c r="AQ32">
        <v>9745</v>
      </c>
      <c r="AR32">
        <v>80</v>
      </c>
      <c r="AS32">
        <v>308</v>
      </c>
      <c r="AT32">
        <v>305</v>
      </c>
      <c r="AU32">
        <v>0.99025974025974028</v>
      </c>
      <c r="AV32">
        <v>3</v>
      </c>
      <c r="AW32">
        <v>9.74025974025974E-3</v>
      </c>
      <c r="AX32">
        <v>0.54</v>
      </c>
      <c r="AY32">
        <v>164.70000000000002</v>
      </c>
      <c r="AZ32">
        <v>1.62</v>
      </c>
      <c r="BA32">
        <v>0.99025974025974028</v>
      </c>
      <c r="BB32" s="2" t="s">
        <v>81</v>
      </c>
      <c r="BC32" s="2"/>
    </row>
    <row r="33" spans="1:55">
      <c r="A33">
        <v>32</v>
      </c>
      <c r="B33" s="1">
        <v>46015</v>
      </c>
      <c r="C33" s="2" t="s">
        <v>236</v>
      </c>
      <c r="D33" s="2" t="s">
        <v>237</v>
      </c>
      <c r="E33" s="2" t="s">
        <v>238</v>
      </c>
      <c r="F33" s="2" t="s">
        <v>239</v>
      </c>
      <c r="G33" s="2" t="s">
        <v>240</v>
      </c>
      <c r="H33" s="2" t="s">
        <v>241</v>
      </c>
      <c r="I33" s="2" t="s">
        <v>242</v>
      </c>
      <c r="J33" t="s">
        <v>243</v>
      </c>
      <c r="K33" s="2" t="s">
        <v>244</v>
      </c>
      <c r="L33" s="1">
        <v>47100</v>
      </c>
      <c r="M33">
        <v>0.56785433968686194</v>
      </c>
      <c r="N33">
        <v>1085</v>
      </c>
      <c r="O33" s="2" t="s">
        <v>64</v>
      </c>
      <c r="P33" t="s">
        <v>65</v>
      </c>
      <c r="Q33" s="1">
        <v>46753</v>
      </c>
      <c r="R33">
        <v>9000</v>
      </c>
      <c r="S33">
        <v>0</v>
      </c>
      <c r="T33">
        <v>9000</v>
      </c>
      <c r="U33" s="2" t="s">
        <v>66</v>
      </c>
      <c r="V33" s="2"/>
      <c r="W33" s="2" t="s">
        <v>197</v>
      </c>
      <c r="X33" s="2" t="s">
        <v>69</v>
      </c>
      <c r="Y33" s="2" t="s">
        <v>70</v>
      </c>
      <c r="Z33" s="2" t="s">
        <v>198</v>
      </c>
      <c r="AA33" s="2" t="s">
        <v>70</v>
      </c>
      <c r="AB33" s="2" t="s">
        <v>70</v>
      </c>
      <c r="AC33" s="2" t="s">
        <v>91</v>
      </c>
      <c r="AD33" s="2" t="s">
        <v>70</v>
      </c>
      <c r="AE33">
        <v>49</v>
      </c>
      <c r="AF33" s="2" t="s">
        <v>92</v>
      </c>
      <c r="AG33">
        <v>9000</v>
      </c>
      <c r="AH33">
        <v>20520</v>
      </c>
      <c r="AI33">
        <v>20339</v>
      </c>
      <c r="AJ33">
        <v>20554</v>
      </c>
      <c r="AK33">
        <v>20400</v>
      </c>
      <c r="AL33">
        <v>20453</v>
      </c>
      <c r="AM33">
        <v>20420</v>
      </c>
      <c r="AN33">
        <v>10000</v>
      </c>
      <c r="AO33">
        <v>10372</v>
      </c>
      <c r="AP33">
        <v>18500</v>
      </c>
      <c r="AQ33">
        <v>20372</v>
      </c>
      <c r="AR33">
        <v>148</v>
      </c>
      <c r="AS33">
        <v>2565</v>
      </c>
      <c r="AT33">
        <v>2547</v>
      </c>
      <c r="AU33">
        <v>0.99298245614035086</v>
      </c>
      <c r="AV33">
        <v>19</v>
      </c>
      <c r="AW33">
        <v>7.4074074074074077E-3</v>
      </c>
      <c r="AX33">
        <v>3</v>
      </c>
      <c r="AY33">
        <v>7641</v>
      </c>
      <c r="AZ33">
        <v>57</v>
      </c>
      <c r="BA33">
        <v>0.99298245614035086</v>
      </c>
      <c r="BB33" s="2" t="s">
        <v>75</v>
      </c>
      <c r="BC33" s="2"/>
    </row>
    <row r="34" spans="1:55">
      <c r="A34">
        <v>33</v>
      </c>
      <c r="B34" s="1">
        <v>46015</v>
      </c>
      <c r="C34" s="2" t="s">
        <v>236</v>
      </c>
      <c r="D34" s="2" t="s">
        <v>237</v>
      </c>
      <c r="E34" s="2" t="s">
        <v>238</v>
      </c>
      <c r="F34" s="2" t="s">
        <v>239</v>
      </c>
      <c r="G34" s="2" t="s">
        <v>240</v>
      </c>
      <c r="H34" s="2" t="s">
        <v>245</v>
      </c>
      <c r="I34" s="2" t="s">
        <v>246</v>
      </c>
      <c r="J34" t="s">
        <v>247</v>
      </c>
      <c r="K34" s="2" t="s">
        <v>244</v>
      </c>
      <c r="L34" s="1">
        <v>47100</v>
      </c>
      <c r="M34">
        <v>0.50600000000000001</v>
      </c>
      <c r="N34">
        <v>1085</v>
      </c>
      <c r="O34" s="2" t="s">
        <v>79</v>
      </c>
      <c r="P34" t="s">
        <v>65</v>
      </c>
      <c r="Q34" s="1">
        <v>46753</v>
      </c>
      <c r="R34">
        <v>9000</v>
      </c>
      <c r="S34">
        <v>0</v>
      </c>
      <c r="T34">
        <v>9000</v>
      </c>
      <c r="U34" s="2" t="s">
        <v>66</v>
      </c>
      <c r="V34" s="2"/>
      <c r="W34" s="2"/>
      <c r="X34" s="2" t="s">
        <v>69</v>
      </c>
      <c r="Y34" s="2" t="s">
        <v>70</v>
      </c>
      <c r="Z34" s="2" t="s">
        <v>80</v>
      </c>
      <c r="AA34" s="2" t="s">
        <v>72</v>
      </c>
      <c r="AB34" s="2" t="s">
        <v>72</v>
      </c>
      <c r="AC34" s="2" t="s">
        <v>72</v>
      </c>
      <c r="AD34" s="2" t="s">
        <v>70</v>
      </c>
      <c r="AE34">
        <v>29</v>
      </c>
      <c r="AF34" s="2" t="s">
        <v>74</v>
      </c>
      <c r="AG34">
        <v>9000</v>
      </c>
      <c r="AH34">
        <v>9400</v>
      </c>
      <c r="AI34">
        <v>9040</v>
      </c>
      <c r="AN34">
        <v>9000</v>
      </c>
      <c r="AO34">
        <v>950</v>
      </c>
      <c r="AP34">
        <v>9100</v>
      </c>
      <c r="AQ34">
        <v>9950</v>
      </c>
      <c r="AR34">
        <v>80</v>
      </c>
      <c r="AS34">
        <v>314</v>
      </c>
      <c r="AT34">
        <v>311</v>
      </c>
      <c r="AU34">
        <v>0.99044585987261147</v>
      </c>
      <c r="AV34">
        <v>3</v>
      </c>
      <c r="AW34">
        <v>9.5541401273885346E-3</v>
      </c>
      <c r="AX34">
        <v>0.54</v>
      </c>
      <c r="AY34">
        <v>167.94</v>
      </c>
      <c r="AZ34">
        <v>1.62</v>
      </c>
      <c r="BA34">
        <v>0.99044585987261147</v>
      </c>
      <c r="BB34" s="2" t="s">
        <v>81</v>
      </c>
      <c r="BC34" s="2"/>
    </row>
    <row r="35" spans="1:55">
      <c r="A35">
        <v>34</v>
      </c>
      <c r="B35" s="1">
        <v>46015</v>
      </c>
      <c r="C35" s="2" t="s">
        <v>248</v>
      </c>
      <c r="D35" s="2" t="s">
        <v>249</v>
      </c>
      <c r="E35" s="2" t="s">
        <v>250</v>
      </c>
      <c r="F35" s="2" t="s">
        <v>96</v>
      </c>
      <c r="G35" s="2" t="s">
        <v>240</v>
      </c>
      <c r="H35" s="2" t="s">
        <v>251</v>
      </c>
      <c r="I35" s="2" t="s">
        <v>252</v>
      </c>
      <c r="J35" t="s">
        <v>253</v>
      </c>
      <c r="K35" s="2" t="s">
        <v>254</v>
      </c>
      <c r="L35" s="1">
        <v>47021</v>
      </c>
      <c r="M35">
        <v>0.3377403539823009</v>
      </c>
      <c r="N35">
        <v>1006</v>
      </c>
      <c r="O35" s="2" t="s">
        <v>64</v>
      </c>
      <c r="P35" t="s">
        <v>65</v>
      </c>
      <c r="Q35" s="1">
        <v>46753</v>
      </c>
      <c r="R35">
        <v>9800</v>
      </c>
      <c r="S35">
        <v>0</v>
      </c>
      <c r="T35">
        <v>9800</v>
      </c>
      <c r="U35" s="2" t="s">
        <v>66</v>
      </c>
      <c r="V35" s="2"/>
      <c r="W35" s="2" t="s">
        <v>68</v>
      </c>
      <c r="X35" s="2" t="s">
        <v>69</v>
      </c>
      <c r="Y35" s="2" t="s">
        <v>70</v>
      </c>
      <c r="Z35" s="2" t="s">
        <v>71</v>
      </c>
      <c r="AA35" s="2" t="s">
        <v>70</v>
      </c>
      <c r="AB35" s="2" t="s">
        <v>70</v>
      </c>
      <c r="AC35" s="2" t="s">
        <v>91</v>
      </c>
      <c r="AD35" s="2" t="s">
        <v>70</v>
      </c>
      <c r="AE35">
        <v>48</v>
      </c>
      <c r="AF35" s="2" t="s">
        <v>92</v>
      </c>
      <c r="AG35">
        <v>9800</v>
      </c>
      <c r="AH35">
        <v>20448</v>
      </c>
      <c r="AI35">
        <v>20400</v>
      </c>
      <c r="AJ35">
        <v>20400</v>
      </c>
      <c r="AK35">
        <v>20440</v>
      </c>
      <c r="AL35">
        <v>20320</v>
      </c>
      <c r="AM35">
        <v>20250</v>
      </c>
      <c r="AN35">
        <v>11400</v>
      </c>
      <c r="AO35">
        <v>8689</v>
      </c>
      <c r="AP35">
        <v>20000</v>
      </c>
      <c r="AQ35">
        <v>20089</v>
      </c>
      <c r="AR35">
        <v>359</v>
      </c>
      <c r="AS35">
        <v>1278</v>
      </c>
      <c r="AT35">
        <v>1256</v>
      </c>
      <c r="AU35">
        <v>0.98278560250391234</v>
      </c>
      <c r="AV35">
        <v>22</v>
      </c>
      <c r="AW35">
        <v>1.7214397496087636E-2</v>
      </c>
      <c r="AX35">
        <v>3</v>
      </c>
      <c r="AY35">
        <v>3768</v>
      </c>
      <c r="AZ35">
        <v>66</v>
      </c>
      <c r="BA35">
        <v>0.98278560250391234</v>
      </c>
      <c r="BB35" s="2" t="s">
        <v>75</v>
      </c>
      <c r="BC35" s="2"/>
    </row>
    <row r="36" spans="1:55">
      <c r="A36">
        <v>35</v>
      </c>
      <c r="B36" s="1">
        <v>46015</v>
      </c>
      <c r="C36" s="2" t="s">
        <v>248</v>
      </c>
      <c r="D36" s="2" t="s">
        <v>249</v>
      </c>
      <c r="E36" s="2" t="s">
        <v>250</v>
      </c>
      <c r="F36" s="2" t="s">
        <v>96</v>
      </c>
      <c r="G36" s="2" t="s">
        <v>240</v>
      </c>
      <c r="H36" s="2" t="s">
        <v>255</v>
      </c>
      <c r="I36" s="2" t="s">
        <v>256</v>
      </c>
      <c r="J36" t="s">
        <v>257</v>
      </c>
      <c r="K36" s="2" t="s">
        <v>254</v>
      </c>
      <c r="L36" s="1">
        <v>47021</v>
      </c>
      <c r="M36">
        <v>0.50600000000000001</v>
      </c>
      <c r="N36">
        <v>1006</v>
      </c>
      <c r="O36" s="2" t="s">
        <v>79</v>
      </c>
      <c r="P36" t="s">
        <v>65</v>
      </c>
      <c r="Q36" s="1">
        <v>46753</v>
      </c>
      <c r="R36">
        <v>9800</v>
      </c>
      <c r="S36">
        <v>0</v>
      </c>
      <c r="T36">
        <v>9800</v>
      </c>
      <c r="U36" s="2" t="s">
        <v>66</v>
      </c>
      <c r="V36" s="2"/>
      <c r="W36" s="2"/>
      <c r="X36" s="2" t="s">
        <v>69</v>
      </c>
      <c r="Y36" s="2" t="s">
        <v>70</v>
      </c>
      <c r="Z36" s="2" t="s">
        <v>80</v>
      </c>
      <c r="AA36" s="2" t="s">
        <v>72</v>
      </c>
      <c r="AB36" s="2" t="s">
        <v>72</v>
      </c>
      <c r="AC36" s="2" t="s">
        <v>72</v>
      </c>
      <c r="AD36" s="2" t="s">
        <v>70</v>
      </c>
      <c r="AE36">
        <v>35</v>
      </c>
      <c r="AF36" s="2" t="s">
        <v>74</v>
      </c>
      <c r="AG36">
        <v>9800</v>
      </c>
      <c r="AH36">
        <v>10320</v>
      </c>
      <c r="AI36">
        <v>10400</v>
      </c>
      <c r="AN36">
        <v>9800</v>
      </c>
      <c r="AO36">
        <v>1000</v>
      </c>
      <c r="AP36">
        <v>10100</v>
      </c>
      <c r="AQ36">
        <v>10800</v>
      </c>
      <c r="AR36">
        <v>80</v>
      </c>
      <c r="AS36">
        <v>341</v>
      </c>
      <c r="AT36">
        <v>338</v>
      </c>
      <c r="AU36">
        <v>0.99120234604105573</v>
      </c>
      <c r="AV36">
        <v>3</v>
      </c>
      <c r="AW36">
        <v>8.7976539589442824E-3</v>
      </c>
      <c r="AX36">
        <v>0.54</v>
      </c>
      <c r="AY36">
        <v>182.52</v>
      </c>
      <c r="AZ36">
        <v>1.62</v>
      </c>
      <c r="BA36">
        <v>0.99120234604105573</v>
      </c>
      <c r="BB36" s="2" t="s">
        <v>81</v>
      </c>
      <c r="BC36" s="2"/>
    </row>
    <row r="37" spans="1:55">
      <c r="A37">
        <v>36</v>
      </c>
      <c r="B37" s="1">
        <v>46015</v>
      </c>
      <c r="C37" s="2" t="s">
        <v>258</v>
      </c>
      <c r="D37" s="2" t="s">
        <v>259</v>
      </c>
      <c r="E37" s="2" t="s">
        <v>260</v>
      </c>
      <c r="F37" s="2" t="s">
        <v>96</v>
      </c>
      <c r="G37" s="2" t="s">
        <v>261</v>
      </c>
      <c r="H37" s="2" t="s">
        <v>262</v>
      </c>
      <c r="I37" s="2" t="s">
        <v>263</v>
      </c>
      <c r="J37" t="s">
        <v>264</v>
      </c>
      <c r="K37" s="2" t="s">
        <v>265</v>
      </c>
      <c r="L37" s="1">
        <v>47304</v>
      </c>
      <c r="M37">
        <v>0.50593369071931027</v>
      </c>
      <c r="N37">
        <v>1289</v>
      </c>
      <c r="O37" s="2" t="s">
        <v>64</v>
      </c>
      <c r="P37" t="s">
        <v>65</v>
      </c>
      <c r="Q37" s="1">
        <v>47119</v>
      </c>
      <c r="R37">
        <v>9804</v>
      </c>
      <c r="S37">
        <v>3000</v>
      </c>
      <c r="T37">
        <v>6804</v>
      </c>
      <c r="U37" s="2" t="s">
        <v>66</v>
      </c>
      <c r="V37" s="2"/>
      <c r="W37" s="2" t="s">
        <v>197</v>
      </c>
      <c r="X37" s="2" t="s">
        <v>69</v>
      </c>
      <c r="Y37" s="2" t="s">
        <v>70</v>
      </c>
      <c r="Z37" s="2" t="s">
        <v>198</v>
      </c>
      <c r="AA37" s="2" t="s">
        <v>70</v>
      </c>
      <c r="AB37" s="2" t="s">
        <v>70</v>
      </c>
      <c r="AC37" s="2" t="s">
        <v>91</v>
      </c>
      <c r="AD37" s="2" t="s">
        <v>70</v>
      </c>
      <c r="AE37">
        <v>51</v>
      </c>
      <c r="AF37" s="2" t="s">
        <v>92</v>
      </c>
      <c r="AG37">
        <v>6804</v>
      </c>
      <c r="AH37">
        <v>18480</v>
      </c>
      <c r="AI37">
        <v>18000</v>
      </c>
      <c r="AJ37">
        <v>18000</v>
      </c>
      <c r="AK37">
        <v>18038</v>
      </c>
      <c r="AL37">
        <v>18019</v>
      </c>
      <c r="AM37">
        <v>17990</v>
      </c>
      <c r="AN37">
        <v>9804</v>
      </c>
      <c r="AO37">
        <v>8162</v>
      </c>
      <c r="AP37">
        <v>17500</v>
      </c>
      <c r="AQ37">
        <v>17966</v>
      </c>
      <c r="AR37">
        <v>514</v>
      </c>
      <c r="AS37">
        <v>1540</v>
      </c>
      <c r="AT37">
        <v>1498</v>
      </c>
      <c r="AU37">
        <v>0.97272727272727277</v>
      </c>
      <c r="AV37">
        <v>43</v>
      </c>
      <c r="AW37">
        <v>2.7922077922077921E-2</v>
      </c>
      <c r="AX37">
        <v>3</v>
      </c>
      <c r="AY37">
        <v>4494</v>
      </c>
      <c r="AZ37">
        <v>129</v>
      </c>
      <c r="BA37">
        <v>0.97272727272727277</v>
      </c>
      <c r="BB37" s="2" t="s">
        <v>75</v>
      </c>
      <c r="BC37" s="2"/>
    </row>
    <row r="38" spans="1:55">
      <c r="A38">
        <v>37</v>
      </c>
      <c r="B38" s="1">
        <v>46015</v>
      </c>
      <c r="C38" s="2" t="s">
        <v>258</v>
      </c>
      <c r="D38" s="2" t="s">
        <v>259</v>
      </c>
      <c r="E38" s="2" t="s">
        <v>260</v>
      </c>
      <c r="F38" s="2" t="s">
        <v>96</v>
      </c>
      <c r="G38" s="2" t="s">
        <v>261</v>
      </c>
      <c r="H38" s="2" t="s">
        <v>266</v>
      </c>
      <c r="I38" s="2" t="s">
        <v>267</v>
      </c>
      <c r="J38" t="s">
        <v>268</v>
      </c>
      <c r="K38" s="2" t="s">
        <v>265</v>
      </c>
      <c r="L38" s="1">
        <v>47304</v>
      </c>
      <c r="M38">
        <v>0.50600000000000001</v>
      </c>
      <c r="N38">
        <v>1289</v>
      </c>
      <c r="O38" s="2" t="s">
        <v>79</v>
      </c>
      <c r="P38" t="s">
        <v>65</v>
      </c>
      <c r="Q38" s="1">
        <v>47119</v>
      </c>
      <c r="R38">
        <v>9804</v>
      </c>
      <c r="S38">
        <v>0</v>
      </c>
      <c r="T38">
        <v>9804</v>
      </c>
      <c r="U38" s="2" t="s">
        <v>66</v>
      </c>
      <c r="V38" s="2"/>
      <c r="W38" s="2"/>
      <c r="X38" s="2" t="s">
        <v>69</v>
      </c>
      <c r="Y38" s="2" t="s">
        <v>70</v>
      </c>
      <c r="Z38" s="2" t="s">
        <v>80</v>
      </c>
      <c r="AA38" s="2" t="s">
        <v>72</v>
      </c>
      <c r="AB38" s="2" t="s">
        <v>72</v>
      </c>
      <c r="AC38" s="2" t="s">
        <v>72</v>
      </c>
      <c r="AD38" s="2" t="s">
        <v>70</v>
      </c>
      <c r="AE38">
        <v>50</v>
      </c>
      <c r="AF38" s="2" t="s">
        <v>92</v>
      </c>
      <c r="AG38">
        <v>9804</v>
      </c>
      <c r="AH38">
        <v>10320</v>
      </c>
      <c r="AI38">
        <v>10400</v>
      </c>
      <c r="AN38">
        <v>9804</v>
      </c>
      <c r="AP38">
        <v>10100</v>
      </c>
      <c r="AQ38">
        <v>9804</v>
      </c>
      <c r="AR38">
        <v>80</v>
      </c>
      <c r="AS38">
        <v>325</v>
      </c>
      <c r="AT38">
        <v>307</v>
      </c>
      <c r="AU38">
        <v>0.94461538461538463</v>
      </c>
      <c r="AV38">
        <v>18</v>
      </c>
      <c r="AW38">
        <v>5.5384615384615386E-2</v>
      </c>
      <c r="AX38">
        <v>0.54</v>
      </c>
      <c r="AY38">
        <v>165.78</v>
      </c>
      <c r="AZ38">
        <v>9.7200000000000006</v>
      </c>
      <c r="BA38">
        <v>0.94461538461538463</v>
      </c>
      <c r="BB38" s="2" t="s">
        <v>81</v>
      </c>
      <c r="BC38" s="2"/>
    </row>
    <row r="39" spans="1:55">
      <c r="A39">
        <v>38</v>
      </c>
      <c r="B39" s="1">
        <v>46015</v>
      </c>
      <c r="C39" s="2" t="s">
        <v>269</v>
      </c>
      <c r="D39" s="2" t="s">
        <v>270</v>
      </c>
      <c r="E39" s="2" t="s">
        <v>271</v>
      </c>
      <c r="F39" s="2" t="s">
        <v>272</v>
      </c>
      <c r="G39" s="2" t="s">
        <v>97</v>
      </c>
      <c r="H39" s="2" t="s">
        <v>273</v>
      </c>
      <c r="I39" s="2" t="s">
        <v>274</v>
      </c>
      <c r="J39" t="s">
        <v>275</v>
      </c>
      <c r="K39" s="2" t="s">
        <v>276</v>
      </c>
      <c r="L39" s="1">
        <v>46166</v>
      </c>
      <c r="M39">
        <v>0.46920265486725665</v>
      </c>
      <c r="N39">
        <v>151</v>
      </c>
      <c r="O39" s="2" t="s">
        <v>64</v>
      </c>
      <c r="P39" t="s">
        <v>65</v>
      </c>
      <c r="Q39" s="1">
        <v>46753</v>
      </c>
      <c r="R39">
        <v>9901</v>
      </c>
      <c r="S39">
        <v>0</v>
      </c>
      <c r="T39">
        <v>9901</v>
      </c>
      <c r="U39" s="2" t="s">
        <v>66</v>
      </c>
      <c r="V39" s="2"/>
      <c r="W39" s="2" t="s">
        <v>68</v>
      </c>
      <c r="X39" s="2" t="s">
        <v>69</v>
      </c>
      <c r="Y39" s="2" t="s">
        <v>70</v>
      </c>
      <c r="Z39" s="2" t="s">
        <v>71</v>
      </c>
      <c r="AA39" s="2" t="s">
        <v>70</v>
      </c>
      <c r="AB39" s="2" t="s">
        <v>70</v>
      </c>
      <c r="AC39" s="2" t="s">
        <v>91</v>
      </c>
      <c r="AD39" s="2" t="s">
        <v>70</v>
      </c>
      <c r="AE39">
        <v>40</v>
      </c>
      <c r="AF39" s="2" t="s">
        <v>92</v>
      </c>
      <c r="AG39">
        <v>9901</v>
      </c>
      <c r="AH39">
        <v>10500</v>
      </c>
      <c r="AI39">
        <v>10460</v>
      </c>
      <c r="AJ39">
        <v>10466</v>
      </c>
      <c r="AK39">
        <v>10460</v>
      </c>
      <c r="AL39">
        <v>10435</v>
      </c>
      <c r="AM39">
        <v>10433</v>
      </c>
      <c r="AN39">
        <v>9901</v>
      </c>
      <c r="AO39">
        <v>519</v>
      </c>
      <c r="AP39">
        <v>10300</v>
      </c>
      <c r="AQ39">
        <v>10420</v>
      </c>
      <c r="AR39">
        <v>80</v>
      </c>
      <c r="AS39">
        <v>875</v>
      </c>
      <c r="AT39">
        <v>869</v>
      </c>
      <c r="AU39">
        <v>0.99314285714285711</v>
      </c>
      <c r="AV39">
        <v>7</v>
      </c>
      <c r="AW39">
        <v>8.0000000000000002E-3</v>
      </c>
      <c r="AX39">
        <v>3</v>
      </c>
      <c r="AY39">
        <v>2607</v>
      </c>
      <c r="AZ39">
        <v>21</v>
      </c>
      <c r="BA39">
        <v>0.99314285714285711</v>
      </c>
      <c r="BB39" s="2" t="s">
        <v>75</v>
      </c>
      <c r="BC39" s="2"/>
    </row>
    <row r="40" spans="1:55">
      <c r="A40">
        <v>39</v>
      </c>
      <c r="B40" s="1">
        <v>46015</v>
      </c>
      <c r="C40" s="2" t="s">
        <v>269</v>
      </c>
      <c r="D40" s="2" t="s">
        <v>270</v>
      </c>
      <c r="E40" s="2" t="s">
        <v>271</v>
      </c>
      <c r="F40" s="2" t="s">
        <v>272</v>
      </c>
      <c r="G40" s="2" t="s">
        <v>97</v>
      </c>
      <c r="H40" s="2" t="s">
        <v>277</v>
      </c>
      <c r="I40" s="2" t="s">
        <v>278</v>
      </c>
      <c r="J40" t="s">
        <v>279</v>
      </c>
      <c r="K40" s="2" t="s">
        <v>276</v>
      </c>
      <c r="L40" s="1">
        <v>46166</v>
      </c>
      <c r="M40">
        <v>0.50600000000000001</v>
      </c>
      <c r="N40">
        <v>151</v>
      </c>
      <c r="O40" s="2" t="s">
        <v>79</v>
      </c>
      <c r="P40" t="s">
        <v>65</v>
      </c>
      <c r="Q40" s="1">
        <v>46753</v>
      </c>
      <c r="R40">
        <v>9901</v>
      </c>
      <c r="S40">
        <v>0</v>
      </c>
      <c r="T40">
        <v>9901</v>
      </c>
      <c r="U40" s="2" t="s">
        <v>66</v>
      </c>
      <c r="V40" s="2"/>
      <c r="W40" s="2"/>
      <c r="X40" s="2" t="s">
        <v>69</v>
      </c>
      <c r="Y40" s="2" t="s">
        <v>70</v>
      </c>
      <c r="Z40" s="2" t="s">
        <v>80</v>
      </c>
      <c r="AA40" s="2" t="s">
        <v>72</v>
      </c>
      <c r="AB40" s="2" t="s">
        <v>72</v>
      </c>
      <c r="AC40" s="2" t="s">
        <v>72</v>
      </c>
      <c r="AD40" s="2" t="s">
        <v>70</v>
      </c>
      <c r="AE40">
        <v>36</v>
      </c>
      <c r="AF40" s="2" t="s">
        <v>74</v>
      </c>
      <c r="AG40">
        <v>9901</v>
      </c>
      <c r="AH40">
        <v>10320</v>
      </c>
      <c r="AI40">
        <v>10400</v>
      </c>
      <c r="AN40">
        <v>9901</v>
      </c>
      <c r="AO40">
        <v>745</v>
      </c>
      <c r="AP40">
        <v>10100</v>
      </c>
      <c r="AQ40">
        <v>10646</v>
      </c>
      <c r="AR40">
        <v>80</v>
      </c>
      <c r="AS40">
        <v>336</v>
      </c>
      <c r="AT40">
        <v>333</v>
      </c>
      <c r="AU40">
        <v>0.9910714285714286</v>
      </c>
      <c r="AV40">
        <v>3</v>
      </c>
      <c r="AW40">
        <v>8.9285714285714281E-3</v>
      </c>
      <c r="AX40">
        <v>0.54</v>
      </c>
      <c r="AY40">
        <v>179.82000000000002</v>
      </c>
      <c r="AZ40">
        <v>1.62</v>
      </c>
      <c r="BA40">
        <v>0.9910714285714286</v>
      </c>
      <c r="BB40" s="2" t="s">
        <v>81</v>
      </c>
      <c r="BC40" s="2"/>
    </row>
    <row r="41" spans="1:55">
      <c r="A41">
        <v>40</v>
      </c>
      <c r="B41" s="1">
        <v>46030</v>
      </c>
      <c r="C41" s="2" t="s">
        <v>280</v>
      </c>
      <c r="D41" s="2" t="s">
        <v>281</v>
      </c>
      <c r="E41" s="2" t="s">
        <v>282</v>
      </c>
      <c r="F41" s="2" t="s">
        <v>283</v>
      </c>
      <c r="G41" s="2" t="s">
        <v>97</v>
      </c>
      <c r="H41" s="2" t="s">
        <v>284</v>
      </c>
      <c r="I41" s="2" t="s">
        <v>285</v>
      </c>
      <c r="J41" t="s">
        <v>286</v>
      </c>
      <c r="K41" s="2" t="s">
        <v>287</v>
      </c>
      <c r="L41" s="1">
        <v>46930</v>
      </c>
      <c r="M41">
        <v>0.50600000000000001</v>
      </c>
      <c r="N41">
        <v>900</v>
      </c>
      <c r="O41" s="2" t="s">
        <v>79</v>
      </c>
      <c r="P41" t="s">
        <v>65</v>
      </c>
      <c r="Q41" s="1">
        <v>46753</v>
      </c>
      <c r="R41">
        <v>20000</v>
      </c>
      <c r="S41">
        <v>0</v>
      </c>
      <c r="T41">
        <v>20000</v>
      </c>
      <c r="U41" s="2" t="s">
        <v>66</v>
      </c>
      <c r="V41" s="2" t="s">
        <v>288</v>
      </c>
      <c r="W41" s="2"/>
      <c r="X41" s="2" t="s">
        <v>69</v>
      </c>
      <c r="Y41" s="2" t="s">
        <v>70</v>
      </c>
      <c r="Z41" s="2" t="s">
        <v>80</v>
      </c>
      <c r="AA41" s="2" t="s">
        <v>72</v>
      </c>
      <c r="AB41" s="2" t="s">
        <v>72</v>
      </c>
      <c r="AC41" s="2" t="s">
        <v>72</v>
      </c>
      <c r="AD41" s="2" t="s">
        <v>70</v>
      </c>
      <c r="AE41">
        <v>43</v>
      </c>
      <c r="AF41" s="2" t="s">
        <v>92</v>
      </c>
      <c r="AG41">
        <v>20000</v>
      </c>
      <c r="AH41">
        <v>20360</v>
      </c>
      <c r="AI41">
        <v>20360</v>
      </c>
      <c r="AN41">
        <v>20000</v>
      </c>
      <c r="AO41">
        <v>383</v>
      </c>
      <c r="AP41">
        <v>20200</v>
      </c>
      <c r="AQ41">
        <v>20383</v>
      </c>
      <c r="AR41">
        <v>80</v>
      </c>
      <c r="AS41">
        <v>640</v>
      </c>
      <c r="AT41">
        <v>637</v>
      </c>
      <c r="AU41">
        <v>0.99531250000000004</v>
      </c>
      <c r="AV41">
        <v>3</v>
      </c>
      <c r="AW41">
        <v>4.6874999999999998E-3</v>
      </c>
      <c r="AX41">
        <v>0.54</v>
      </c>
      <c r="AY41">
        <v>343.98</v>
      </c>
      <c r="AZ41">
        <v>1.62</v>
      </c>
      <c r="BA41">
        <v>0.99531250000000004</v>
      </c>
      <c r="BB41" s="2" t="s">
        <v>81</v>
      </c>
      <c r="BC41" s="2"/>
    </row>
    <row r="42" spans="1:55">
      <c r="A42">
        <v>41</v>
      </c>
      <c r="B42" s="1">
        <v>46030</v>
      </c>
      <c r="C42" s="2" t="s">
        <v>289</v>
      </c>
      <c r="D42" s="2" t="s">
        <v>281</v>
      </c>
      <c r="E42" s="2" t="s">
        <v>282</v>
      </c>
      <c r="F42" s="2" t="s">
        <v>283</v>
      </c>
      <c r="G42" s="2" t="s">
        <v>97</v>
      </c>
      <c r="H42" s="2" t="s">
        <v>290</v>
      </c>
      <c r="I42" s="2" t="s">
        <v>291</v>
      </c>
      <c r="J42" t="s">
        <v>292</v>
      </c>
      <c r="K42" s="2" t="s">
        <v>287</v>
      </c>
      <c r="L42" s="1">
        <v>46930</v>
      </c>
      <c r="M42">
        <v>0.46920265486725665</v>
      </c>
      <c r="N42">
        <v>900</v>
      </c>
      <c r="O42" s="2" t="s">
        <v>64</v>
      </c>
      <c r="P42" t="s">
        <v>65</v>
      </c>
      <c r="Q42" s="1">
        <v>46753</v>
      </c>
      <c r="R42">
        <v>13000</v>
      </c>
      <c r="S42">
        <v>0</v>
      </c>
      <c r="T42">
        <v>13000</v>
      </c>
      <c r="U42" s="2" t="s">
        <v>66</v>
      </c>
      <c r="V42" s="2" t="s">
        <v>293</v>
      </c>
      <c r="W42" s="2" t="s">
        <v>118</v>
      </c>
      <c r="X42" s="2" t="s">
        <v>69</v>
      </c>
      <c r="Y42" s="2" t="s">
        <v>70</v>
      </c>
      <c r="Z42" s="2" t="s">
        <v>71</v>
      </c>
      <c r="AA42" s="2" t="s">
        <v>70</v>
      </c>
      <c r="AB42" s="2" t="s">
        <v>70</v>
      </c>
      <c r="AC42" s="2" t="s">
        <v>91</v>
      </c>
      <c r="AD42" s="2" t="s">
        <v>70</v>
      </c>
      <c r="AE42">
        <v>46</v>
      </c>
      <c r="AF42" s="2" t="s">
        <v>92</v>
      </c>
      <c r="AG42">
        <v>13000</v>
      </c>
      <c r="AH42">
        <v>19920</v>
      </c>
      <c r="AI42">
        <v>19820</v>
      </c>
      <c r="AJ42">
        <v>19758</v>
      </c>
      <c r="AK42">
        <v>19780</v>
      </c>
      <c r="AL42">
        <v>19758</v>
      </c>
      <c r="AM42">
        <v>19730</v>
      </c>
      <c r="AN42">
        <v>12980</v>
      </c>
      <c r="AO42">
        <v>6703</v>
      </c>
      <c r="AP42">
        <v>19500</v>
      </c>
      <c r="AQ42">
        <v>19683</v>
      </c>
      <c r="AR42">
        <v>237</v>
      </c>
      <c r="AS42">
        <v>1660</v>
      </c>
      <c r="AT42">
        <v>1641</v>
      </c>
      <c r="AU42">
        <v>0.98855421686746991</v>
      </c>
      <c r="AV42">
        <v>20</v>
      </c>
      <c r="AW42">
        <v>1.2048192771084338E-2</v>
      </c>
      <c r="AX42">
        <v>3</v>
      </c>
      <c r="AY42">
        <v>4923</v>
      </c>
      <c r="AZ42">
        <v>60</v>
      </c>
      <c r="BA42">
        <v>0.98855421686746991</v>
      </c>
      <c r="BB42" s="2" t="s">
        <v>75</v>
      </c>
      <c r="BC42" s="2"/>
    </row>
    <row r="43" spans="1:55">
      <c r="A43">
        <v>42</v>
      </c>
      <c r="B43" s="1">
        <v>46030</v>
      </c>
      <c r="C43" s="2" t="s">
        <v>294</v>
      </c>
      <c r="D43" s="2" t="s">
        <v>295</v>
      </c>
      <c r="E43" s="2" t="s">
        <v>296</v>
      </c>
      <c r="F43" s="2" t="s">
        <v>297</v>
      </c>
      <c r="G43" s="2" t="s">
        <v>298</v>
      </c>
      <c r="H43" s="2" t="s">
        <v>299</v>
      </c>
      <c r="I43" s="2" t="s">
        <v>300</v>
      </c>
      <c r="J43" t="s">
        <v>301</v>
      </c>
      <c r="K43" s="2" t="s">
        <v>302</v>
      </c>
      <c r="L43" s="1">
        <v>46337</v>
      </c>
      <c r="M43">
        <v>0.50600000000000001</v>
      </c>
      <c r="N43">
        <v>307</v>
      </c>
      <c r="O43" s="2" t="s">
        <v>79</v>
      </c>
      <c r="P43" t="s">
        <v>65</v>
      </c>
      <c r="Q43" s="1">
        <v>46753</v>
      </c>
      <c r="R43">
        <v>8000</v>
      </c>
      <c r="S43">
        <v>0</v>
      </c>
      <c r="T43">
        <v>8000</v>
      </c>
      <c r="U43" s="2" t="s">
        <v>66</v>
      </c>
      <c r="V43" s="2" t="s">
        <v>303</v>
      </c>
      <c r="W43" s="2"/>
      <c r="X43" s="2" t="s">
        <v>69</v>
      </c>
      <c r="Y43" s="2" t="s">
        <v>70</v>
      </c>
      <c r="Z43" s="2" t="s">
        <v>80</v>
      </c>
      <c r="AA43" s="2" t="s">
        <v>72</v>
      </c>
      <c r="AB43" s="2" t="s">
        <v>72</v>
      </c>
      <c r="AC43" s="2" t="s">
        <v>72</v>
      </c>
      <c r="AD43" s="2" t="s">
        <v>70</v>
      </c>
      <c r="AE43">
        <v>5</v>
      </c>
      <c r="AF43" s="2" t="s">
        <v>74</v>
      </c>
      <c r="AG43">
        <v>8000</v>
      </c>
      <c r="AH43">
        <v>8280</v>
      </c>
      <c r="AI43">
        <v>8400</v>
      </c>
      <c r="AN43">
        <v>8000</v>
      </c>
      <c r="AO43">
        <v>347</v>
      </c>
      <c r="AP43">
        <v>8100</v>
      </c>
      <c r="AQ43">
        <v>8347</v>
      </c>
      <c r="AR43">
        <v>80</v>
      </c>
      <c r="AS43">
        <v>263</v>
      </c>
      <c r="AT43">
        <v>261</v>
      </c>
      <c r="AU43">
        <v>0.99239543726235746</v>
      </c>
      <c r="AV43">
        <v>2</v>
      </c>
      <c r="AW43">
        <v>7.6045627376425855E-3</v>
      </c>
      <c r="AX43">
        <v>0.54</v>
      </c>
      <c r="AY43">
        <v>140.94</v>
      </c>
      <c r="AZ43">
        <v>1.08</v>
      </c>
      <c r="BA43">
        <v>0.99239543726235746</v>
      </c>
      <c r="BB43" s="2" t="s">
        <v>81</v>
      </c>
      <c r="BC43" s="2"/>
    </row>
    <row r="44" spans="1:55">
      <c r="A44">
        <v>43</v>
      </c>
      <c r="B44" s="1">
        <v>46030</v>
      </c>
      <c r="C44" s="2" t="s">
        <v>304</v>
      </c>
      <c r="D44" s="2" t="s">
        <v>305</v>
      </c>
      <c r="E44" s="2" t="s">
        <v>306</v>
      </c>
      <c r="F44" s="2" t="s">
        <v>183</v>
      </c>
      <c r="G44" s="2" t="s">
        <v>59</v>
      </c>
      <c r="H44" s="2" t="s">
        <v>307</v>
      </c>
      <c r="I44" s="2" t="s">
        <v>308</v>
      </c>
      <c r="J44" t="s">
        <v>309</v>
      </c>
      <c r="K44" s="2" t="s">
        <v>310</v>
      </c>
      <c r="L44" s="1">
        <v>47428</v>
      </c>
      <c r="M44">
        <v>1.3393599782164736</v>
      </c>
      <c r="N44">
        <v>1398</v>
      </c>
      <c r="O44" s="2" t="s">
        <v>64</v>
      </c>
      <c r="P44" t="s">
        <v>65</v>
      </c>
      <c r="Q44" s="1">
        <v>46753</v>
      </c>
      <c r="R44">
        <v>4000</v>
      </c>
      <c r="S44">
        <v>2000</v>
      </c>
      <c r="T44">
        <v>2000</v>
      </c>
      <c r="U44" s="2" t="s">
        <v>66</v>
      </c>
      <c r="V44" s="2" t="s">
        <v>311</v>
      </c>
      <c r="W44" s="2" t="s">
        <v>68</v>
      </c>
      <c r="X44" s="2" t="s">
        <v>69</v>
      </c>
      <c r="Y44" s="2" t="s">
        <v>70</v>
      </c>
      <c r="Z44" s="2" t="s">
        <v>71</v>
      </c>
      <c r="AA44" s="2" t="s">
        <v>70</v>
      </c>
      <c r="AB44" s="2" t="s">
        <v>70</v>
      </c>
      <c r="AC44" s="2" t="s">
        <v>73</v>
      </c>
      <c r="AD44" s="2" t="s">
        <v>70</v>
      </c>
      <c r="AE44">
        <v>78</v>
      </c>
      <c r="AF44" s="2" t="s">
        <v>312</v>
      </c>
      <c r="AG44">
        <v>2000</v>
      </c>
      <c r="AH44">
        <v>6920</v>
      </c>
      <c r="AI44">
        <v>6550</v>
      </c>
      <c r="AJ44">
        <v>6940</v>
      </c>
      <c r="AK44">
        <v>6940</v>
      </c>
      <c r="AL44">
        <v>6859</v>
      </c>
      <c r="AM44">
        <v>6641</v>
      </c>
      <c r="AO44">
        <v>6641</v>
      </c>
      <c r="AP44">
        <v>6500</v>
      </c>
      <c r="AQ44">
        <v>6641</v>
      </c>
      <c r="AR44">
        <v>279</v>
      </c>
      <c r="AS44">
        <v>1730</v>
      </c>
      <c r="AT44">
        <v>1661</v>
      </c>
      <c r="AU44">
        <v>0.96011560693641618</v>
      </c>
      <c r="AV44">
        <v>70</v>
      </c>
      <c r="AW44">
        <v>4.046242774566474E-2</v>
      </c>
      <c r="AX44">
        <v>3</v>
      </c>
      <c r="AY44">
        <v>4983</v>
      </c>
      <c r="AZ44">
        <v>210</v>
      </c>
      <c r="BA44">
        <v>0.96011560693641618</v>
      </c>
      <c r="BB44" s="2" t="s">
        <v>75</v>
      </c>
      <c r="BC44" s="2"/>
    </row>
    <row r="45" spans="1:55">
      <c r="A45">
        <v>44</v>
      </c>
      <c r="B45" s="1">
        <v>46030</v>
      </c>
      <c r="C45" s="2" t="s">
        <v>304</v>
      </c>
      <c r="D45" s="2" t="s">
        <v>305</v>
      </c>
      <c r="E45" s="2" t="s">
        <v>306</v>
      </c>
      <c r="F45" s="2" t="s">
        <v>183</v>
      </c>
      <c r="G45" s="2" t="s">
        <v>59</v>
      </c>
      <c r="H45" s="2" t="s">
        <v>313</v>
      </c>
      <c r="I45" s="2" t="s">
        <v>314</v>
      </c>
      <c r="J45" t="s">
        <v>315</v>
      </c>
      <c r="K45" s="2" t="s">
        <v>310</v>
      </c>
      <c r="L45" s="1">
        <v>47428</v>
      </c>
      <c r="M45">
        <v>0.50600000000000001</v>
      </c>
      <c r="N45">
        <v>1398</v>
      </c>
      <c r="O45" s="2" t="s">
        <v>79</v>
      </c>
      <c r="P45" t="s">
        <v>65</v>
      </c>
      <c r="Q45" s="1">
        <v>46753</v>
      </c>
      <c r="R45">
        <v>4000</v>
      </c>
      <c r="S45">
        <v>0</v>
      </c>
      <c r="T45">
        <v>4000</v>
      </c>
      <c r="U45" s="2" t="s">
        <v>66</v>
      </c>
      <c r="V45" s="2"/>
      <c r="W45" s="2"/>
      <c r="X45" s="2" t="s">
        <v>69</v>
      </c>
      <c r="Y45" s="2" t="s">
        <v>70</v>
      </c>
      <c r="Z45" s="2" t="s">
        <v>80</v>
      </c>
      <c r="AA45" s="2" t="s">
        <v>72</v>
      </c>
      <c r="AB45" s="2" t="s">
        <v>72</v>
      </c>
      <c r="AC45" s="2" t="s">
        <v>72</v>
      </c>
      <c r="AD45" s="2" t="s">
        <v>70</v>
      </c>
      <c r="AE45">
        <v>43</v>
      </c>
      <c r="AF45" s="2" t="s">
        <v>92</v>
      </c>
      <c r="AG45">
        <v>4000</v>
      </c>
      <c r="AH45">
        <v>4320</v>
      </c>
      <c r="AI45">
        <v>4320</v>
      </c>
      <c r="AN45">
        <v>4000</v>
      </c>
      <c r="AO45">
        <v>455</v>
      </c>
      <c r="AP45">
        <v>4100</v>
      </c>
      <c r="AQ45">
        <v>4455</v>
      </c>
      <c r="AR45">
        <v>80</v>
      </c>
      <c r="AS45">
        <v>143</v>
      </c>
      <c r="AT45">
        <v>140</v>
      </c>
      <c r="AU45">
        <v>0.97902097902097907</v>
      </c>
      <c r="AV45">
        <v>3</v>
      </c>
      <c r="AW45">
        <v>2.097902097902098E-2</v>
      </c>
      <c r="AX45">
        <v>0.54</v>
      </c>
      <c r="AY45">
        <v>75.600000000000009</v>
      </c>
      <c r="AZ45">
        <v>1.62</v>
      </c>
      <c r="BA45">
        <v>0.97902097902097907</v>
      </c>
      <c r="BB45" s="2" t="s">
        <v>81</v>
      </c>
      <c r="BC45" s="2"/>
    </row>
    <row r="46" spans="1:55">
      <c r="A46">
        <v>45</v>
      </c>
      <c r="B46" s="1">
        <v>46030</v>
      </c>
      <c r="C46" s="2" t="s">
        <v>316</v>
      </c>
      <c r="D46" s="2" t="s">
        <v>317</v>
      </c>
      <c r="E46" s="2" t="s">
        <v>318</v>
      </c>
      <c r="F46" s="2" t="s">
        <v>283</v>
      </c>
      <c r="G46" s="2" t="s">
        <v>240</v>
      </c>
      <c r="H46" s="2" t="s">
        <v>319</v>
      </c>
      <c r="I46" s="2" t="s">
        <v>320</v>
      </c>
      <c r="J46" t="s">
        <v>321</v>
      </c>
      <c r="K46" s="2" t="s">
        <v>322</v>
      </c>
      <c r="L46" s="1">
        <v>46561</v>
      </c>
      <c r="M46">
        <v>0.26817427577339087</v>
      </c>
      <c r="N46">
        <v>531</v>
      </c>
      <c r="O46" s="2" t="s">
        <v>64</v>
      </c>
      <c r="P46" t="s">
        <v>65</v>
      </c>
      <c r="Q46" s="1">
        <v>47484</v>
      </c>
      <c r="R46">
        <v>15000</v>
      </c>
      <c r="S46">
        <v>1000</v>
      </c>
      <c r="T46">
        <v>14000</v>
      </c>
      <c r="U46" s="2" t="s">
        <v>66</v>
      </c>
      <c r="V46" s="2"/>
      <c r="W46" s="2" t="s">
        <v>118</v>
      </c>
      <c r="X46" s="2" t="s">
        <v>69</v>
      </c>
      <c r="Y46" s="2" t="s">
        <v>70</v>
      </c>
      <c r="Z46" s="2" t="s">
        <v>71</v>
      </c>
      <c r="AA46" s="2" t="s">
        <v>70</v>
      </c>
      <c r="AB46" s="2" t="s">
        <v>70</v>
      </c>
      <c r="AC46" s="2" t="s">
        <v>91</v>
      </c>
      <c r="AD46" s="2" t="s">
        <v>70</v>
      </c>
      <c r="AE46">
        <v>43</v>
      </c>
      <c r="AF46" s="2" t="s">
        <v>92</v>
      </c>
      <c r="AG46">
        <v>14000</v>
      </c>
      <c r="AH46">
        <v>15360</v>
      </c>
      <c r="AI46">
        <v>15360</v>
      </c>
      <c r="AJ46">
        <v>14760</v>
      </c>
      <c r="AK46">
        <v>14700</v>
      </c>
      <c r="AL46">
        <v>14535</v>
      </c>
      <c r="AM46">
        <v>14500</v>
      </c>
      <c r="AN46">
        <v>14515</v>
      </c>
      <c r="AP46">
        <v>14800</v>
      </c>
      <c r="AQ46">
        <v>14515</v>
      </c>
      <c r="AR46">
        <v>845</v>
      </c>
      <c r="AS46">
        <v>640</v>
      </c>
      <c r="AT46">
        <v>605</v>
      </c>
      <c r="AU46">
        <v>0.9453125</v>
      </c>
      <c r="AV46">
        <v>35</v>
      </c>
      <c r="AW46">
        <v>5.46875E-2</v>
      </c>
      <c r="AX46">
        <v>3</v>
      </c>
      <c r="AY46">
        <v>1815</v>
      </c>
      <c r="AZ46">
        <v>105</v>
      </c>
      <c r="BA46">
        <v>0.9453125</v>
      </c>
      <c r="BB46" s="2" t="s">
        <v>75</v>
      </c>
      <c r="BC46" s="2"/>
    </row>
    <row r="47" spans="1:55">
      <c r="A47">
        <v>46</v>
      </c>
      <c r="B47" s="1">
        <v>46030</v>
      </c>
      <c r="C47" s="2" t="s">
        <v>316</v>
      </c>
      <c r="D47" s="2" t="s">
        <v>317</v>
      </c>
      <c r="E47" s="2" t="s">
        <v>318</v>
      </c>
      <c r="F47" s="2" t="s">
        <v>283</v>
      </c>
      <c r="G47" s="2" t="s">
        <v>240</v>
      </c>
      <c r="H47" s="2" t="s">
        <v>323</v>
      </c>
      <c r="I47" s="2" t="s">
        <v>324</v>
      </c>
      <c r="J47" t="s">
        <v>325</v>
      </c>
      <c r="K47" s="2" t="s">
        <v>322</v>
      </c>
      <c r="L47" s="1">
        <v>46561</v>
      </c>
      <c r="M47">
        <v>0.50600000000000001</v>
      </c>
      <c r="N47">
        <v>531</v>
      </c>
      <c r="O47" s="2" t="s">
        <v>79</v>
      </c>
      <c r="P47" t="s">
        <v>65</v>
      </c>
      <c r="Q47" s="1">
        <v>47484</v>
      </c>
      <c r="R47">
        <v>15000</v>
      </c>
      <c r="S47">
        <v>0</v>
      </c>
      <c r="T47">
        <v>15000</v>
      </c>
      <c r="U47" s="2" t="s">
        <v>66</v>
      </c>
      <c r="V47" s="2"/>
      <c r="W47" s="2"/>
      <c r="X47" s="2" t="s">
        <v>69</v>
      </c>
      <c r="Y47" s="2" t="s">
        <v>70</v>
      </c>
      <c r="Z47" s="2" t="s">
        <v>80</v>
      </c>
      <c r="AA47" s="2" t="s">
        <v>72</v>
      </c>
      <c r="AB47" s="2" t="s">
        <v>72</v>
      </c>
      <c r="AC47" s="2" t="s">
        <v>72</v>
      </c>
      <c r="AD47" s="2" t="s">
        <v>70</v>
      </c>
      <c r="AE47">
        <v>42</v>
      </c>
      <c r="AF47" s="2" t="s">
        <v>92</v>
      </c>
      <c r="AG47">
        <v>15000</v>
      </c>
      <c r="AH47">
        <v>15280</v>
      </c>
      <c r="AI47">
        <v>15360</v>
      </c>
      <c r="AN47">
        <v>15000</v>
      </c>
      <c r="AP47">
        <v>15100</v>
      </c>
      <c r="AQ47">
        <v>15000</v>
      </c>
      <c r="AR47">
        <v>80</v>
      </c>
      <c r="AS47">
        <v>480</v>
      </c>
      <c r="AT47">
        <v>469</v>
      </c>
      <c r="AU47">
        <v>0.9770833333333333</v>
      </c>
      <c r="AV47">
        <v>11</v>
      </c>
      <c r="AW47">
        <v>2.2916666666666665E-2</v>
      </c>
      <c r="AX47">
        <v>0.54</v>
      </c>
      <c r="AY47">
        <v>253.26000000000002</v>
      </c>
      <c r="AZ47">
        <v>5.94</v>
      </c>
      <c r="BA47">
        <v>0.9770833333333333</v>
      </c>
      <c r="BB47" s="2" t="s">
        <v>81</v>
      </c>
      <c r="BC47" s="2"/>
    </row>
    <row r="48" spans="1:55">
      <c r="A48">
        <v>47</v>
      </c>
      <c r="B48" s="1">
        <v>46030</v>
      </c>
      <c r="C48" s="2" t="s">
        <v>326</v>
      </c>
      <c r="D48" s="2" t="s">
        <v>317</v>
      </c>
      <c r="E48" s="2" t="s">
        <v>318</v>
      </c>
      <c r="F48" s="2" t="s">
        <v>283</v>
      </c>
      <c r="G48" s="2" t="s">
        <v>240</v>
      </c>
      <c r="H48" s="2" t="s">
        <v>319</v>
      </c>
      <c r="I48" s="2" t="s">
        <v>320</v>
      </c>
      <c r="J48" t="s">
        <v>321</v>
      </c>
      <c r="K48" s="2" t="s">
        <v>322</v>
      </c>
      <c r="L48" s="1">
        <v>46561</v>
      </c>
      <c r="M48">
        <v>0.26817427577339087</v>
      </c>
      <c r="N48">
        <v>531</v>
      </c>
      <c r="O48" s="2" t="s">
        <v>64</v>
      </c>
      <c r="P48" t="s">
        <v>65</v>
      </c>
      <c r="Q48" s="1">
        <v>47484</v>
      </c>
      <c r="R48">
        <v>15000</v>
      </c>
      <c r="S48">
        <v>0</v>
      </c>
      <c r="T48">
        <v>15000</v>
      </c>
      <c r="U48" s="2" t="s">
        <v>66</v>
      </c>
      <c r="V48" s="2"/>
      <c r="W48" s="2" t="s">
        <v>118</v>
      </c>
      <c r="X48" s="2" t="s">
        <v>69</v>
      </c>
      <c r="Y48" s="2" t="s">
        <v>70</v>
      </c>
      <c r="Z48" s="2" t="s">
        <v>71</v>
      </c>
      <c r="AA48" s="2" t="s">
        <v>70</v>
      </c>
      <c r="AB48" s="2" t="s">
        <v>70</v>
      </c>
      <c r="AC48" s="2" t="s">
        <v>91</v>
      </c>
      <c r="AD48" s="2" t="s">
        <v>70</v>
      </c>
      <c r="AE48">
        <v>43</v>
      </c>
      <c r="AF48" s="2" t="s">
        <v>92</v>
      </c>
      <c r="AG48">
        <v>15000</v>
      </c>
      <c r="AH48">
        <v>15480</v>
      </c>
      <c r="AI48">
        <v>15480</v>
      </c>
      <c r="AJ48">
        <v>15360</v>
      </c>
      <c r="AK48">
        <v>15300</v>
      </c>
      <c r="AL48">
        <v>15226</v>
      </c>
      <c r="AM48">
        <v>15380</v>
      </c>
      <c r="AN48">
        <v>15000</v>
      </c>
      <c r="AP48">
        <v>14800</v>
      </c>
      <c r="AQ48">
        <v>15000</v>
      </c>
      <c r="AR48">
        <v>480</v>
      </c>
      <c r="AS48">
        <v>645</v>
      </c>
      <c r="AT48">
        <v>625</v>
      </c>
      <c r="AU48">
        <v>0.96899224806201545</v>
      </c>
      <c r="AV48">
        <v>20</v>
      </c>
      <c r="AW48">
        <v>3.1007751937984496E-2</v>
      </c>
      <c r="AX48">
        <v>3</v>
      </c>
      <c r="AY48">
        <v>1875</v>
      </c>
      <c r="AZ48">
        <v>60</v>
      </c>
      <c r="BA48">
        <v>0.96899224806201545</v>
      </c>
      <c r="BB48" s="2" t="s">
        <v>75</v>
      </c>
      <c r="BC48" s="2"/>
    </row>
    <row r="49" spans="1:55">
      <c r="A49">
        <v>48</v>
      </c>
      <c r="B49" s="1">
        <v>46030</v>
      </c>
      <c r="C49" s="2" t="s">
        <v>326</v>
      </c>
      <c r="D49" s="2" t="s">
        <v>317</v>
      </c>
      <c r="E49" s="2" t="s">
        <v>318</v>
      </c>
      <c r="F49" s="2" t="s">
        <v>283</v>
      </c>
      <c r="G49" s="2" t="s">
        <v>240</v>
      </c>
      <c r="H49" s="2" t="s">
        <v>323</v>
      </c>
      <c r="I49" s="2" t="s">
        <v>324</v>
      </c>
      <c r="J49" t="s">
        <v>325</v>
      </c>
      <c r="K49" s="2" t="s">
        <v>322</v>
      </c>
      <c r="L49" s="1">
        <v>46561</v>
      </c>
      <c r="M49">
        <v>0.50600000000000001</v>
      </c>
      <c r="N49">
        <v>531</v>
      </c>
      <c r="O49" s="2" t="s">
        <v>79</v>
      </c>
      <c r="P49" t="s">
        <v>65</v>
      </c>
      <c r="Q49" s="1">
        <v>47484</v>
      </c>
      <c r="R49">
        <v>15000</v>
      </c>
      <c r="S49">
        <v>0</v>
      </c>
      <c r="T49">
        <v>15000</v>
      </c>
      <c r="U49" s="2" t="s">
        <v>66</v>
      </c>
      <c r="V49" s="2"/>
      <c r="W49" s="2"/>
      <c r="X49" s="2" t="s">
        <v>69</v>
      </c>
      <c r="Y49" s="2" t="s">
        <v>70</v>
      </c>
      <c r="Z49" s="2" t="s">
        <v>80</v>
      </c>
      <c r="AA49" s="2" t="s">
        <v>72</v>
      </c>
      <c r="AB49" s="2" t="s">
        <v>72</v>
      </c>
      <c r="AC49" s="2" t="s">
        <v>72</v>
      </c>
      <c r="AD49" s="2" t="s">
        <v>70</v>
      </c>
      <c r="AE49">
        <v>42</v>
      </c>
      <c r="AF49" s="2" t="s">
        <v>92</v>
      </c>
      <c r="AG49">
        <v>15000</v>
      </c>
      <c r="AH49">
        <v>15200</v>
      </c>
      <c r="AI49">
        <v>15440</v>
      </c>
      <c r="AN49">
        <v>15000</v>
      </c>
      <c r="AO49">
        <v>900</v>
      </c>
      <c r="AP49">
        <v>15100</v>
      </c>
      <c r="AQ49">
        <v>15900</v>
      </c>
      <c r="AR49">
        <v>80</v>
      </c>
      <c r="AS49">
        <v>500</v>
      </c>
      <c r="AT49">
        <v>497</v>
      </c>
      <c r="AU49">
        <v>0.99399999999999999</v>
      </c>
      <c r="AV49">
        <v>3</v>
      </c>
      <c r="AW49">
        <v>6.0000000000000001E-3</v>
      </c>
      <c r="AX49">
        <v>0.54</v>
      </c>
      <c r="AY49">
        <v>268.38</v>
      </c>
      <c r="AZ49">
        <v>1.62</v>
      </c>
      <c r="BA49">
        <v>0.99399999999999999</v>
      </c>
      <c r="BB49" s="2" t="s">
        <v>81</v>
      </c>
      <c r="BC49" s="2"/>
    </row>
    <row r="50" spans="1:55">
      <c r="A50">
        <v>49</v>
      </c>
      <c r="B50" s="1">
        <v>46030</v>
      </c>
      <c r="C50" s="2" t="s">
        <v>327</v>
      </c>
      <c r="D50" s="2" t="s">
        <v>328</v>
      </c>
      <c r="E50" s="2" t="s">
        <v>329</v>
      </c>
      <c r="F50" s="2" t="s">
        <v>272</v>
      </c>
      <c r="G50" s="2" t="s">
        <v>330</v>
      </c>
      <c r="H50" s="2" t="s">
        <v>331</v>
      </c>
      <c r="I50" s="2" t="s">
        <v>332</v>
      </c>
      <c r="J50" t="s">
        <v>333</v>
      </c>
      <c r="K50" s="2" t="s">
        <v>334</v>
      </c>
      <c r="L50" s="1">
        <v>46300</v>
      </c>
      <c r="M50">
        <v>0.50593369071931027</v>
      </c>
      <c r="N50">
        <v>270</v>
      </c>
      <c r="O50" s="2" t="s">
        <v>64</v>
      </c>
      <c r="P50" t="s">
        <v>65</v>
      </c>
      <c r="Q50" s="1">
        <v>46753</v>
      </c>
      <c r="R50">
        <v>29703</v>
      </c>
      <c r="S50">
        <v>0</v>
      </c>
      <c r="T50">
        <v>29703</v>
      </c>
      <c r="U50" s="2" t="s">
        <v>66</v>
      </c>
      <c r="V50" s="2"/>
      <c r="W50" s="2" t="s">
        <v>197</v>
      </c>
      <c r="X50" s="2" t="s">
        <v>69</v>
      </c>
      <c r="Y50" s="2" t="s">
        <v>70</v>
      </c>
      <c r="Z50" s="2" t="s">
        <v>80</v>
      </c>
      <c r="AA50" s="2" t="s">
        <v>70</v>
      </c>
      <c r="AB50" s="2" t="s">
        <v>70</v>
      </c>
      <c r="AC50" s="2" t="s">
        <v>91</v>
      </c>
      <c r="AD50" s="2" t="s">
        <v>70</v>
      </c>
      <c r="AE50">
        <v>42</v>
      </c>
      <c r="AF50" s="2" t="s">
        <v>92</v>
      </c>
      <c r="AG50">
        <v>29703</v>
      </c>
      <c r="AH50">
        <v>31200</v>
      </c>
      <c r="AI50">
        <v>30040</v>
      </c>
      <c r="AJ50">
        <v>30880</v>
      </c>
      <c r="AK50">
        <v>30712</v>
      </c>
      <c r="AL50">
        <v>30810</v>
      </c>
      <c r="AM50">
        <v>30867</v>
      </c>
      <c r="AN50">
        <v>29063</v>
      </c>
      <c r="AO50">
        <v>1744</v>
      </c>
      <c r="AP50">
        <v>30500</v>
      </c>
      <c r="AQ50">
        <v>30807</v>
      </c>
      <c r="AR50">
        <v>393</v>
      </c>
      <c r="AS50">
        <v>2600</v>
      </c>
      <c r="AT50">
        <v>2568</v>
      </c>
      <c r="AU50">
        <v>0.98769230769230765</v>
      </c>
      <c r="AV50">
        <v>33</v>
      </c>
      <c r="AW50">
        <v>1.2692307692307692E-2</v>
      </c>
      <c r="AX50">
        <v>3</v>
      </c>
      <c r="AY50">
        <v>7704</v>
      </c>
      <c r="AZ50">
        <v>99</v>
      </c>
      <c r="BA50">
        <v>0.98769230769230765</v>
      </c>
      <c r="BB50" s="2" t="s">
        <v>75</v>
      </c>
      <c r="BC50" s="2"/>
    </row>
    <row r="51" spans="1:55">
      <c r="A51">
        <v>50</v>
      </c>
      <c r="B51" s="1">
        <v>46030</v>
      </c>
      <c r="C51" s="2" t="s">
        <v>327</v>
      </c>
      <c r="D51" s="2" t="s">
        <v>328</v>
      </c>
      <c r="E51" s="2" t="s">
        <v>329</v>
      </c>
      <c r="F51" s="2" t="s">
        <v>272</v>
      </c>
      <c r="G51" s="2" t="s">
        <v>330</v>
      </c>
      <c r="H51" s="2" t="s">
        <v>335</v>
      </c>
      <c r="I51" s="2" t="s">
        <v>336</v>
      </c>
      <c r="J51" t="s">
        <v>337</v>
      </c>
      <c r="K51" s="2" t="s">
        <v>334</v>
      </c>
      <c r="L51" s="1">
        <v>46300</v>
      </c>
      <c r="M51">
        <v>0.50600000000000001</v>
      </c>
      <c r="N51">
        <v>270</v>
      </c>
      <c r="O51" s="2" t="s">
        <v>79</v>
      </c>
      <c r="P51" t="s">
        <v>65</v>
      </c>
      <c r="Q51" s="1">
        <v>46753</v>
      </c>
      <c r="R51">
        <v>29703</v>
      </c>
      <c r="S51">
        <v>0</v>
      </c>
      <c r="T51">
        <v>29703</v>
      </c>
      <c r="U51" s="2" t="s">
        <v>66</v>
      </c>
      <c r="V51" s="2"/>
      <c r="W51" s="2"/>
      <c r="X51" s="2" t="s">
        <v>69</v>
      </c>
      <c r="Y51" s="2" t="s">
        <v>70</v>
      </c>
      <c r="Z51" s="2" t="s">
        <v>80</v>
      </c>
      <c r="AA51" s="2" t="s">
        <v>72</v>
      </c>
      <c r="AB51" s="2" t="s">
        <v>72</v>
      </c>
      <c r="AC51" s="2" t="s">
        <v>72</v>
      </c>
      <c r="AD51" s="2" t="s">
        <v>70</v>
      </c>
      <c r="AE51">
        <v>35</v>
      </c>
      <c r="AF51" s="2" t="s">
        <v>92</v>
      </c>
      <c r="AG51">
        <v>29703</v>
      </c>
      <c r="AH51">
        <v>30080</v>
      </c>
      <c r="AI51">
        <v>30160</v>
      </c>
      <c r="AN51">
        <v>29703</v>
      </c>
      <c r="AO51">
        <v>735</v>
      </c>
      <c r="AP51">
        <v>30000</v>
      </c>
      <c r="AQ51">
        <v>30438</v>
      </c>
      <c r="AR51">
        <v>80</v>
      </c>
      <c r="AS51">
        <v>955</v>
      </c>
      <c r="AT51">
        <v>952</v>
      </c>
      <c r="AU51">
        <v>0.99685863874345548</v>
      </c>
      <c r="AV51">
        <v>3</v>
      </c>
      <c r="AW51">
        <v>3.1413612565445027E-3</v>
      </c>
      <c r="AX51">
        <v>0.54</v>
      </c>
      <c r="AY51">
        <v>514.08000000000004</v>
      </c>
      <c r="AZ51">
        <v>1.62</v>
      </c>
      <c r="BA51">
        <v>0.99685863874345548</v>
      </c>
      <c r="BB51" s="2" t="s">
        <v>81</v>
      </c>
      <c r="BC51" s="2"/>
    </row>
    <row r="52" spans="1:55">
      <c r="A52">
        <v>51</v>
      </c>
      <c r="B52" s="1">
        <v>46030</v>
      </c>
      <c r="C52" s="2" t="s">
        <v>338</v>
      </c>
      <c r="D52" s="2" t="s">
        <v>328</v>
      </c>
      <c r="E52" s="2" t="s">
        <v>329</v>
      </c>
      <c r="F52" s="2" t="s">
        <v>272</v>
      </c>
      <c r="G52" s="2" t="s">
        <v>330</v>
      </c>
      <c r="H52" s="2" t="s">
        <v>331</v>
      </c>
      <c r="I52" s="2" t="s">
        <v>332</v>
      </c>
      <c r="J52" t="s">
        <v>333</v>
      </c>
      <c r="K52" s="2" t="s">
        <v>334</v>
      </c>
      <c r="L52" s="1">
        <v>46300</v>
      </c>
      <c r="M52">
        <v>0.50593369071931027</v>
      </c>
      <c r="N52">
        <v>270</v>
      </c>
      <c r="O52" s="2" t="s">
        <v>64</v>
      </c>
      <c r="P52" t="s">
        <v>65</v>
      </c>
      <c r="Q52" s="1">
        <v>46753</v>
      </c>
      <c r="R52">
        <v>29703</v>
      </c>
      <c r="S52">
        <v>0</v>
      </c>
      <c r="T52">
        <v>29703</v>
      </c>
      <c r="U52" s="2" t="s">
        <v>66</v>
      </c>
      <c r="V52" s="2"/>
      <c r="W52" s="2" t="s">
        <v>197</v>
      </c>
      <c r="X52" s="2" t="s">
        <v>69</v>
      </c>
      <c r="Y52" s="2" t="s">
        <v>70</v>
      </c>
      <c r="Z52" s="2" t="s">
        <v>80</v>
      </c>
      <c r="AA52" s="2" t="s">
        <v>70</v>
      </c>
      <c r="AB52" s="2" t="s">
        <v>70</v>
      </c>
      <c r="AC52" s="2" t="s">
        <v>91</v>
      </c>
      <c r="AD52" s="2" t="s">
        <v>70</v>
      </c>
      <c r="AE52">
        <v>35</v>
      </c>
      <c r="AF52" s="2" t="s">
        <v>92</v>
      </c>
      <c r="AG52">
        <v>29703</v>
      </c>
      <c r="AH52">
        <v>30840</v>
      </c>
      <c r="AI52">
        <v>29860</v>
      </c>
      <c r="AJ52">
        <v>29546</v>
      </c>
      <c r="AK52">
        <v>29620</v>
      </c>
      <c r="AL52">
        <v>29499</v>
      </c>
      <c r="AM52">
        <v>29445</v>
      </c>
      <c r="AN52">
        <v>29443</v>
      </c>
      <c r="AP52">
        <v>29600</v>
      </c>
      <c r="AQ52">
        <v>29443</v>
      </c>
      <c r="AR52">
        <v>1397</v>
      </c>
      <c r="AS52">
        <v>2570</v>
      </c>
      <c r="AT52">
        <v>2454</v>
      </c>
      <c r="AU52">
        <v>0.95486381322957203</v>
      </c>
      <c r="AV52">
        <v>116</v>
      </c>
      <c r="AW52">
        <v>4.5136186770428015E-2</v>
      </c>
      <c r="AX52">
        <v>3</v>
      </c>
      <c r="AY52">
        <v>7362</v>
      </c>
      <c r="AZ52">
        <v>348</v>
      </c>
      <c r="BA52">
        <v>0.95486381322957203</v>
      </c>
      <c r="BB52" s="2" t="s">
        <v>75</v>
      </c>
      <c r="BC52" s="2"/>
    </row>
    <row r="53" spans="1:55">
      <c r="A53">
        <v>52</v>
      </c>
      <c r="B53" s="1">
        <v>46030</v>
      </c>
      <c r="C53" s="2" t="s">
        <v>338</v>
      </c>
      <c r="D53" s="2" t="s">
        <v>328</v>
      </c>
      <c r="E53" s="2" t="s">
        <v>329</v>
      </c>
      <c r="F53" s="2" t="s">
        <v>272</v>
      </c>
      <c r="G53" s="2" t="s">
        <v>330</v>
      </c>
      <c r="H53" s="2" t="s">
        <v>335</v>
      </c>
      <c r="I53" s="2" t="s">
        <v>336</v>
      </c>
      <c r="J53" t="s">
        <v>337</v>
      </c>
      <c r="K53" s="2" t="s">
        <v>334</v>
      </c>
      <c r="L53" s="1">
        <v>46300</v>
      </c>
      <c r="M53">
        <v>0.50600000000000001</v>
      </c>
      <c r="N53">
        <v>270</v>
      </c>
      <c r="O53" s="2" t="s">
        <v>79</v>
      </c>
      <c r="P53" t="s">
        <v>65</v>
      </c>
      <c r="Q53" s="1">
        <v>46753</v>
      </c>
      <c r="R53">
        <v>29703</v>
      </c>
      <c r="S53">
        <v>0</v>
      </c>
      <c r="T53">
        <v>29703</v>
      </c>
      <c r="U53" s="2" t="s">
        <v>66</v>
      </c>
      <c r="V53" s="2"/>
      <c r="W53" s="2"/>
      <c r="X53" s="2" t="s">
        <v>69</v>
      </c>
      <c r="Y53" s="2" t="s">
        <v>70</v>
      </c>
      <c r="Z53" s="2" t="s">
        <v>80</v>
      </c>
      <c r="AA53" s="2" t="s">
        <v>72</v>
      </c>
      <c r="AB53" s="2" t="s">
        <v>72</v>
      </c>
      <c r="AC53" s="2" t="s">
        <v>72</v>
      </c>
      <c r="AD53" s="2" t="s">
        <v>70</v>
      </c>
      <c r="AE53">
        <v>35</v>
      </c>
      <c r="AF53" s="2" t="s">
        <v>92</v>
      </c>
      <c r="AG53">
        <v>29703</v>
      </c>
      <c r="AH53">
        <v>29920</v>
      </c>
      <c r="AI53">
        <v>30000</v>
      </c>
      <c r="AN53">
        <v>29703</v>
      </c>
      <c r="AP53">
        <v>29700</v>
      </c>
      <c r="AQ53">
        <v>29703</v>
      </c>
      <c r="AR53">
        <v>80</v>
      </c>
      <c r="AS53">
        <v>938</v>
      </c>
      <c r="AT53">
        <v>929</v>
      </c>
      <c r="AU53">
        <v>0.99040511727078895</v>
      </c>
      <c r="AV53">
        <v>9</v>
      </c>
      <c r="AW53">
        <v>9.5948827292110881E-3</v>
      </c>
      <c r="AX53">
        <v>0.54</v>
      </c>
      <c r="AY53">
        <v>501.66</v>
      </c>
      <c r="AZ53">
        <v>4.8600000000000003</v>
      </c>
      <c r="BA53">
        <v>0.99040511727078895</v>
      </c>
      <c r="BB53" s="2" t="s">
        <v>81</v>
      </c>
      <c r="BC53" s="2"/>
    </row>
    <row r="54" spans="1:55">
      <c r="A54">
        <v>53</v>
      </c>
      <c r="B54" s="1">
        <v>46030</v>
      </c>
      <c r="C54" s="2" t="s">
        <v>339</v>
      </c>
      <c r="D54" s="2" t="s">
        <v>340</v>
      </c>
      <c r="E54" s="2" t="s">
        <v>341</v>
      </c>
      <c r="F54" s="2" t="s">
        <v>342</v>
      </c>
      <c r="G54" s="2" t="s">
        <v>343</v>
      </c>
      <c r="H54" s="2" t="s">
        <v>344</v>
      </c>
      <c r="I54" s="2" t="s">
        <v>345</v>
      </c>
      <c r="J54" t="s">
        <v>346</v>
      </c>
      <c r="K54" s="2" t="s">
        <v>347</v>
      </c>
      <c r="L54" s="1">
        <v>47735</v>
      </c>
      <c r="M54">
        <v>0.57692260040844123</v>
      </c>
      <c r="N54">
        <v>1705</v>
      </c>
      <c r="O54" s="2" t="s">
        <v>64</v>
      </c>
      <c r="P54" t="s">
        <v>65</v>
      </c>
      <c r="Q54" s="1">
        <v>47484</v>
      </c>
      <c r="R54">
        <v>1000</v>
      </c>
      <c r="S54">
        <v>0</v>
      </c>
      <c r="T54">
        <v>1000</v>
      </c>
      <c r="U54" s="2" t="s">
        <v>66</v>
      </c>
      <c r="V54" s="2"/>
      <c r="W54" s="2" t="s">
        <v>118</v>
      </c>
      <c r="X54" s="2" t="s">
        <v>69</v>
      </c>
      <c r="Y54" s="2" t="s">
        <v>70</v>
      </c>
      <c r="Z54" s="2" t="s">
        <v>71</v>
      </c>
      <c r="AA54" s="2" t="s">
        <v>70</v>
      </c>
      <c r="AB54" s="2" t="s">
        <v>70</v>
      </c>
      <c r="AC54" s="2" t="s">
        <v>73</v>
      </c>
      <c r="AD54" s="2" t="s">
        <v>70</v>
      </c>
      <c r="AE54">
        <v>20</v>
      </c>
      <c r="AF54" s="2" t="s">
        <v>74</v>
      </c>
      <c r="AG54">
        <v>1000</v>
      </c>
      <c r="AH54">
        <v>2840</v>
      </c>
      <c r="AI54">
        <v>2840</v>
      </c>
      <c r="AJ54">
        <v>2824</v>
      </c>
      <c r="AK54">
        <v>2816</v>
      </c>
      <c r="AL54">
        <v>2798</v>
      </c>
      <c r="AM54">
        <v>2727</v>
      </c>
      <c r="AN54">
        <v>1000</v>
      </c>
      <c r="AO54">
        <v>1727</v>
      </c>
      <c r="AP54">
        <v>2500</v>
      </c>
      <c r="AQ54">
        <v>2727</v>
      </c>
      <c r="AR54">
        <v>113</v>
      </c>
      <c r="AS54">
        <v>355</v>
      </c>
      <c r="AT54">
        <v>341</v>
      </c>
      <c r="AU54">
        <v>0.96056338028169019</v>
      </c>
      <c r="AV54">
        <v>14</v>
      </c>
      <c r="AW54">
        <v>3.9436619718309862E-2</v>
      </c>
      <c r="AX54">
        <v>3</v>
      </c>
      <c r="AY54">
        <v>1023</v>
      </c>
      <c r="AZ54">
        <v>42</v>
      </c>
      <c r="BA54">
        <v>0.96056338028169019</v>
      </c>
      <c r="BB54" s="2" t="s">
        <v>75</v>
      </c>
      <c r="BC54" s="2"/>
    </row>
    <row r="55" spans="1:55">
      <c r="A55">
        <v>54</v>
      </c>
      <c r="B55" s="1">
        <v>46030</v>
      </c>
      <c r="C55" s="2" t="s">
        <v>339</v>
      </c>
      <c r="D55" s="2" t="s">
        <v>340</v>
      </c>
      <c r="E55" s="2" t="s">
        <v>341</v>
      </c>
      <c r="F55" s="2" t="s">
        <v>342</v>
      </c>
      <c r="G55" s="2" t="s">
        <v>343</v>
      </c>
      <c r="H55" s="2" t="s">
        <v>348</v>
      </c>
      <c r="I55" s="2" t="s">
        <v>349</v>
      </c>
      <c r="J55" t="s">
        <v>350</v>
      </c>
      <c r="K55" s="2" t="s">
        <v>347</v>
      </c>
      <c r="L55" s="1">
        <v>47735</v>
      </c>
      <c r="M55">
        <v>0.50600000000000001</v>
      </c>
      <c r="N55">
        <v>1705</v>
      </c>
      <c r="O55" s="2" t="s">
        <v>79</v>
      </c>
      <c r="P55" t="s">
        <v>65</v>
      </c>
      <c r="Q55" s="1">
        <v>47484</v>
      </c>
      <c r="R55">
        <v>1000</v>
      </c>
      <c r="S55">
        <v>0</v>
      </c>
      <c r="T55">
        <v>1000</v>
      </c>
      <c r="U55" s="2" t="s">
        <v>66</v>
      </c>
      <c r="V55" s="2"/>
      <c r="W55" s="2"/>
      <c r="X55" s="2" t="s">
        <v>69</v>
      </c>
      <c r="Y55" s="2" t="s">
        <v>70</v>
      </c>
      <c r="Z55" s="2" t="s">
        <v>80</v>
      </c>
      <c r="AA55" s="2" t="s">
        <v>72</v>
      </c>
      <c r="AB55" s="2" t="s">
        <v>72</v>
      </c>
      <c r="AC55" s="2" t="s">
        <v>72</v>
      </c>
      <c r="AD55" s="2" t="s">
        <v>70</v>
      </c>
      <c r="AE55">
        <v>18</v>
      </c>
      <c r="AF55" s="2" t="s">
        <v>74</v>
      </c>
      <c r="AG55">
        <v>1000</v>
      </c>
      <c r="AH55">
        <v>1240</v>
      </c>
      <c r="AI55">
        <v>1360</v>
      </c>
      <c r="AN55">
        <v>1000</v>
      </c>
      <c r="AO55">
        <v>260</v>
      </c>
      <c r="AP55">
        <v>1100</v>
      </c>
      <c r="AQ55">
        <v>1260</v>
      </c>
      <c r="AR55">
        <v>80</v>
      </c>
      <c r="AS55">
        <v>43</v>
      </c>
      <c r="AT55">
        <v>40</v>
      </c>
      <c r="AU55">
        <v>0.93023255813953487</v>
      </c>
      <c r="AV55">
        <v>3</v>
      </c>
      <c r="AW55">
        <v>6.9767441860465115E-2</v>
      </c>
      <c r="AX55">
        <v>0.54</v>
      </c>
      <c r="AY55">
        <v>21.6</v>
      </c>
      <c r="AZ55">
        <v>1.62</v>
      </c>
      <c r="BA55">
        <v>0.93023255813953487</v>
      </c>
      <c r="BB55" s="2" t="s">
        <v>81</v>
      </c>
      <c r="BC55" s="2"/>
    </row>
    <row r="56" spans="1:55">
      <c r="A56">
        <v>55</v>
      </c>
      <c r="B56" s="1">
        <v>46030</v>
      </c>
      <c r="C56" s="2" t="s">
        <v>351</v>
      </c>
      <c r="D56" s="2" t="s">
        <v>352</v>
      </c>
      <c r="E56" s="2" t="s">
        <v>353</v>
      </c>
      <c r="F56" s="2" t="s">
        <v>183</v>
      </c>
      <c r="G56" s="2" t="s">
        <v>354</v>
      </c>
      <c r="H56" s="2" t="s">
        <v>355</v>
      </c>
      <c r="I56" s="2" t="s">
        <v>356</v>
      </c>
      <c r="J56" t="s">
        <v>357</v>
      </c>
      <c r="K56" s="2" t="s">
        <v>358</v>
      </c>
      <c r="L56" s="1">
        <v>47853</v>
      </c>
      <c r="M56">
        <v>0.19643273269798053</v>
      </c>
      <c r="N56">
        <v>1823</v>
      </c>
      <c r="O56" s="2" t="s">
        <v>64</v>
      </c>
      <c r="P56" t="s">
        <v>117</v>
      </c>
      <c r="Q56" s="1">
        <v>46753</v>
      </c>
      <c r="R56">
        <v>23000</v>
      </c>
      <c r="S56">
        <v>0</v>
      </c>
      <c r="T56">
        <v>23000</v>
      </c>
      <c r="U56" s="2" t="s">
        <v>66</v>
      </c>
      <c r="V56" s="2"/>
      <c r="W56" s="2" t="s">
        <v>118</v>
      </c>
      <c r="X56" s="2" t="s">
        <v>69</v>
      </c>
      <c r="Y56" s="2" t="s">
        <v>70</v>
      </c>
      <c r="Z56" s="2" t="s">
        <v>71</v>
      </c>
      <c r="AA56" s="2" t="s">
        <v>70</v>
      </c>
      <c r="AB56" s="2" t="s">
        <v>70</v>
      </c>
      <c r="AC56" s="2" t="s">
        <v>91</v>
      </c>
      <c r="AD56" s="2" t="s">
        <v>70</v>
      </c>
      <c r="AE56">
        <v>49</v>
      </c>
      <c r="AF56" s="2" t="s">
        <v>92</v>
      </c>
      <c r="AG56">
        <v>23000</v>
      </c>
      <c r="AH56">
        <v>25200</v>
      </c>
      <c r="AI56">
        <v>25320</v>
      </c>
      <c r="AJ56">
        <v>24660</v>
      </c>
      <c r="AK56">
        <v>24660</v>
      </c>
      <c r="AL56">
        <v>24619</v>
      </c>
      <c r="AM56">
        <v>24365</v>
      </c>
      <c r="AN56">
        <v>22416</v>
      </c>
      <c r="AO56">
        <v>1736</v>
      </c>
      <c r="AP56">
        <v>24000</v>
      </c>
      <c r="AQ56">
        <v>24152</v>
      </c>
      <c r="AR56">
        <v>1048</v>
      </c>
      <c r="AS56">
        <v>700</v>
      </c>
      <c r="AT56">
        <v>671</v>
      </c>
      <c r="AU56">
        <v>0.95857142857142852</v>
      </c>
      <c r="AV56">
        <v>29</v>
      </c>
      <c r="AW56">
        <v>4.1428571428571426E-2</v>
      </c>
      <c r="AX56">
        <v>3</v>
      </c>
      <c r="AY56">
        <v>2013</v>
      </c>
      <c r="AZ56">
        <v>87</v>
      </c>
      <c r="BA56">
        <v>0.95857142857142852</v>
      </c>
      <c r="BB56" s="2" t="s">
        <v>75</v>
      </c>
      <c r="BC56" s="2"/>
    </row>
    <row r="57" spans="1:55">
      <c r="A57">
        <v>56</v>
      </c>
      <c r="B57" s="1">
        <v>46030</v>
      </c>
      <c r="C57" s="2" t="s">
        <v>359</v>
      </c>
      <c r="D57" s="2" t="s">
        <v>360</v>
      </c>
      <c r="E57" s="2" t="s">
        <v>361</v>
      </c>
      <c r="F57" s="2" t="s">
        <v>183</v>
      </c>
      <c r="G57" s="2" t="s">
        <v>153</v>
      </c>
      <c r="H57" s="2" t="s">
        <v>362</v>
      </c>
      <c r="I57" s="2" t="s">
        <v>363</v>
      </c>
      <c r="J57" t="s">
        <v>364</v>
      </c>
      <c r="K57" s="2" t="s">
        <v>365</v>
      </c>
      <c r="L57" s="1">
        <v>46646</v>
      </c>
      <c r="M57">
        <v>0.35982660676196959</v>
      </c>
      <c r="N57">
        <v>616</v>
      </c>
      <c r="O57" s="2" t="s">
        <v>64</v>
      </c>
      <c r="P57" t="s">
        <v>65</v>
      </c>
      <c r="Q57" s="1">
        <v>46753</v>
      </c>
      <c r="R57">
        <v>10000</v>
      </c>
      <c r="S57">
        <v>0</v>
      </c>
      <c r="T57">
        <v>10000</v>
      </c>
      <c r="U57" s="2" t="s">
        <v>66</v>
      </c>
      <c r="V57" s="2"/>
      <c r="W57" s="2" t="s">
        <v>68</v>
      </c>
      <c r="X57" s="2" t="s">
        <v>69</v>
      </c>
      <c r="Y57" s="2" t="s">
        <v>70</v>
      </c>
      <c r="Z57" s="2" t="s">
        <v>71</v>
      </c>
      <c r="AA57" s="2" t="s">
        <v>70</v>
      </c>
      <c r="AB57" s="2" t="s">
        <v>70</v>
      </c>
      <c r="AC57" s="2" t="s">
        <v>91</v>
      </c>
      <c r="AD57" s="2" t="s">
        <v>70</v>
      </c>
      <c r="AE57">
        <v>18</v>
      </c>
      <c r="AF57" s="2" t="s">
        <v>74</v>
      </c>
      <c r="AG57">
        <v>10000</v>
      </c>
      <c r="AH57">
        <v>20800</v>
      </c>
      <c r="AI57">
        <v>20800</v>
      </c>
      <c r="AJ57">
        <v>20824</v>
      </c>
      <c r="AK57">
        <v>20780</v>
      </c>
      <c r="AL57">
        <v>20737</v>
      </c>
      <c r="AM57">
        <v>20659</v>
      </c>
      <c r="AN57">
        <v>9520</v>
      </c>
      <c r="AO57">
        <v>11089</v>
      </c>
      <c r="AP57">
        <v>20500</v>
      </c>
      <c r="AQ57">
        <v>20609</v>
      </c>
      <c r="AR57">
        <v>191</v>
      </c>
      <c r="AS57">
        <v>1300</v>
      </c>
      <c r="AT57">
        <v>1289</v>
      </c>
      <c r="AU57">
        <v>0.99153846153846159</v>
      </c>
      <c r="AV57">
        <v>12</v>
      </c>
      <c r="AW57">
        <v>9.2307692307692316E-3</v>
      </c>
      <c r="AX57">
        <v>3</v>
      </c>
      <c r="AY57">
        <v>3867</v>
      </c>
      <c r="AZ57">
        <v>36</v>
      </c>
      <c r="BA57">
        <v>0.99153846153846159</v>
      </c>
      <c r="BB57" s="2" t="s">
        <v>75</v>
      </c>
      <c r="BC57" s="2"/>
    </row>
    <row r="58" spans="1:55">
      <c r="A58">
        <v>57</v>
      </c>
      <c r="B58" s="1">
        <v>46030</v>
      </c>
      <c r="C58" s="2" t="s">
        <v>359</v>
      </c>
      <c r="D58" s="2" t="s">
        <v>360</v>
      </c>
      <c r="E58" s="2" t="s">
        <v>361</v>
      </c>
      <c r="F58" s="2" t="s">
        <v>183</v>
      </c>
      <c r="G58" s="2" t="s">
        <v>153</v>
      </c>
      <c r="H58" s="2" t="s">
        <v>366</v>
      </c>
      <c r="I58" s="2" t="s">
        <v>367</v>
      </c>
      <c r="J58" t="s">
        <v>368</v>
      </c>
      <c r="K58" s="2" t="s">
        <v>365</v>
      </c>
      <c r="L58" s="1">
        <v>46646</v>
      </c>
      <c r="M58">
        <v>0.50600000000000001</v>
      </c>
      <c r="N58">
        <v>616</v>
      </c>
      <c r="O58" s="2" t="s">
        <v>79</v>
      </c>
      <c r="P58" t="s">
        <v>65</v>
      </c>
      <c r="Q58" s="1">
        <v>46753</v>
      </c>
      <c r="R58">
        <v>10000</v>
      </c>
      <c r="S58">
        <v>0</v>
      </c>
      <c r="T58">
        <v>10000</v>
      </c>
      <c r="U58" s="2" t="s">
        <v>66</v>
      </c>
      <c r="V58" s="2"/>
      <c r="W58" s="2"/>
      <c r="X58" s="2" t="s">
        <v>69</v>
      </c>
      <c r="Y58" s="2" t="s">
        <v>70</v>
      </c>
      <c r="Z58" s="2" t="s">
        <v>80</v>
      </c>
      <c r="AA58" s="2" t="s">
        <v>72</v>
      </c>
      <c r="AB58" s="2" t="s">
        <v>72</v>
      </c>
      <c r="AC58" s="2" t="s">
        <v>72</v>
      </c>
      <c r="AD58" s="2" t="s">
        <v>70</v>
      </c>
      <c r="AE58">
        <v>18</v>
      </c>
      <c r="AF58" s="2" t="s">
        <v>74</v>
      </c>
      <c r="AG58">
        <v>10000</v>
      </c>
      <c r="AH58">
        <v>10320</v>
      </c>
      <c r="AI58">
        <v>10400</v>
      </c>
      <c r="AN58">
        <v>10000</v>
      </c>
      <c r="AO58">
        <v>355</v>
      </c>
      <c r="AP58">
        <v>10100</v>
      </c>
      <c r="AQ58">
        <v>10355</v>
      </c>
      <c r="AR58">
        <v>80</v>
      </c>
      <c r="AS58">
        <v>329</v>
      </c>
      <c r="AT58">
        <v>324</v>
      </c>
      <c r="AU58">
        <v>0.98480243161094227</v>
      </c>
      <c r="AV58">
        <v>5</v>
      </c>
      <c r="AW58">
        <v>1.5197568389057751E-2</v>
      </c>
      <c r="AX58">
        <v>0.54</v>
      </c>
      <c r="AY58">
        <v>174.96</v>
      </c>
      <c r="AZ58">
        <v>2.7</v>
      </c>
      <c r="BA58">
        <v>0.98480243161094227</v>
      </c>
      <c r="BB58" s="2" t="s">
        <v>81</v>
      </c>
      <c r="BC58" s="2"/>
    </row>
    <row r="59" spans="1:55">
      <c r="A59">
        <v>58</v>
      </c>
      <c r="B59" s="1">
        <v>46030</v>
      </c>
      <c r="C59" s="2" t="s">
        <v>369</v>
      </c>
      <c r="D59" s="2" t="s">
        <v>370</v>
      </c>
      <c r="E59" s="2" t="s">
        <v>371</v>
      </c>
      <c r="F59" s="2" t="s">
        <v>183</v>
      </c>
      <c r="G59" s="2" t="s">
        <v>343</v>
      </c>
      <c r="H59" s="2" t="s">
        <v>372</v>
      </c>
      <c r="I59" s="2" t="s">
        <v>373</v>
      </c>
      <c r="J59" t="s">
        <v>374</v>
      </c>
      <c r="K59" s="2" t="s">
        <v>375</v>
      </c>
      <c r="L59" s="1">
        <v>47940</v>
      </c>
      <c r="M59">
        <v>0.21876477331518043</v>
      </c>
      <c r="N59">
        <v>1910</v>
      </c>
      <c r="O59" s="2" t="s">
        <v>64</v>
      </c>
      <c r="P59" t="s">
        <v>65</v>
      </c>
      <c r="Q59" s="1">
        <v>46753</v>
      </c>
      <c r="R59">
        <v>16667</v>
      </c>
      <c r="S59">
        <v>0</v>
      </c>
      <c r="T59">
        <v>16667</v>
      </c>
      <c r="U59" s="2" t="s">
        <v>66</v>
      </c>
      <c r="V59" s="2"/>
      <c r="W59" s="2" t="s">
        <v>68</v>
      </c>
      <c r="X59" s="2" t="s">
        <v>69</v>
      </c>
      <c r="Y59" s="2" t="s">
        <v>70</v>
      </c>
      <c r="Z59" s="2" t="s">
        <v>71</v>
      </c>
      <c r="AA59" s="2" t="s">
        <v>70</v>
      </c>
      <c r="AB59" s="2" t="s">
        <v>70</v>
      </c>
      <c r="AC59" s="2" t="s">
        <v>91</v>
      </c>
      <c r="AD59" s="2" t="s">
        <v>70</v>
      </c>
      <c r="AE59">
        <v>97</v>
      </c>
      <c r="AF59" s="2" t="s">
        <v>376</v>
      </c>
      <c r="AG59">
        <v>16667</v>
      </c>
      <c r="AH59">
        <v>18000</v>
      </c>
      <c r="AI59">
        <v>16600</v>
      </c>
      <c r="AJ59">
        <v>17280</v>
      </c>
      <c r="AK59">
        <v>17820</v>
      </c>
      <c r="AL59">
        <v>17170</v>
      </c>
      <c r="AM59">
        <v>17150</v>
      </c>
      <c r="AN59">
        <v>16490</v>
      </c>
      <c r="AO59">
        <v>591</v>
      </c>
      <c r="AP59">
        <v>17000</v>
      </c>
      <c r="AQ59">
        <v>17081</v>
      </c>
      <c r="AR59">
        <v>919</v>
      </c>
      <c r="AS59">
        <v>750</v>
      </c>
      <c r="AT59">
        <v>712</v>
      </c>
      <c r="AU59">
        <v>0.94933333333333336</v>
      </c>
      <c r="AV59">
        <v>38</v>
      </c>
      <c r="AW59">
        <v>5.0666666666666665E-2</v>
      </c>
      <c r="AX59">
        <v>3</v>
      </c>
      <c r="AY59">
        <v>2136</v>
      </c>
      <c r="AZ59">
        <v>114</v>
      </c>
      <c r="BA59">
        <v>0.94933333333333336</v>
      </c>
      <c r="BB59" s="2" t="s">
        <v>75</v>
      </c>
      <c r="BC59" s="2"/>
    </row>
    <row r="60" spans="1:55">
      <c r="A60">
        <v>59</v>
      </c>
      <c r="B60" s="1">
        <v>46030</v>
      </c>
      <c r="C60" s="2" t="s">
        <v>369</v>
      </c>
      <c r="D60" s="2" t="s">
        <v>370</v>
      </c>
      <c r="E60" s="2" t="s">
        <v>371</v>
      </c>
      <c r="F60" s="2" t="s">
        <v>183</v>
      </c>
      <c r="G60" s="2" t="s">
        <v>343</v>
      </c>
      <c r="H60" s="2" t="s">
        <v>377</v>
      </c>
      <c r="I60" s="2" t="s">
        <v>378</v>
      </c>
      <c r="J60" t="s">
        <v>379</v>
      </c>
      <c r="K60" s="2" t="s">
        <v>375</v>
      </c>
      <c r="L60" s="1">
        <v>47940</v>
      </c>
      <c r="M60">
        <v>0.50600000000000001</v>
      </c>
      <c r="N60">
        <v>1910</v>
      </c>
      <c r="O60" s="2" t="s">
        <v>79</v>
      </c>
      <c r="P60" t="s">
        <v>65</v>
      </c>
      <c r="Q60" s="1">
        <v>46753</v>
      </c>
      <c r="R60">
        <v>16667</v>
      </c>
      <c r="S60">
        <v>0</v>
      </c>
      <c r="T60">
        <v>16667</v>
      </c>
      <c r="U60" s="2" t="s">
        <v>66</v>
      </c>
      <c r="V60" s="2"/>
      <c r="W60" s="2"/>
      <c r="X60" s="2" t="s">
        <v>69</v>
      </c>
      <c r="Y60" s="2" t="s">
        <v>70</v>
      </c>
      <c r="Z60" s="2" t="s">
        <v>80</v>
      </c>
      <c r="AA60" s="2" t="s">
        <v>72</v>
      </c>
      <c r="AB60" s="2" t="s">
        <v>72</v>
      </c>
      <c r="AC60" s="2" t="s">
        <v>72</v>
      </c>
      <c r="AD60" s="2" t="s">
        <v>70</v>
      </c>
      <c r="AE60">
        <v>75</v>
      </c>
      <c r="AF60" s="2" t="s">
        <v>312</v>
      </c>
      <c r="AG60">
        <v>16667</v>
      </c>
      <c r="AH60">
        <v>17040</v>
      </c>
      <c r="AI60">
        <v>17040</v>
      </c>
      <c r="AN60">
        <v>16667</v>
      </c>
      <c r="AO60">
        <v>445</v>
      </c>
      <c r="AP60">
        <v>16800</v>
      </c>
      <c r="AQ60">
        <v>17112</v>
      </c>
      <c r="AR60">
        <v>80</v>
      </c>
      <c r="AS60">
        <v>538</v>
      </c>
      <c r="AT60">
        <v>535</v>
      </c>
      <c r="AU60">
        <v>0.99442379182156138</v>
      </c>
      <c r="AV60">
        <v>3</v>
      </c>
      <c r="AW60">
        <v>5.5762081784386614E-3</v>
      </c>
      <c r="AX60">
        <v>0.54</v>
      </c>
      <c r="AY60">
        <v>288.90000000000003</v>
      </c>
      <c r="AZ60">
        <v>1.62</v>
      </c>
      <c r="BA60">
        <v>0.99442379182156138</v>
      </c>
      <c r="BB60" s="2" t="s">
        <v>81</v>
      </c>
      <c r="BC60" s="2"/>
    </row>
    <row r="61" spans="1:55">
      <c r="A61">
        <v>60</v>
      </c>
      <c r="B61" s="1">
        <v>46030</v>
      </c>
      <c r="C61" s="2" t="s">
        <v>380</v>
      </c>
      <c r="D61" s="2" t="s">
        <v>381</v>
      </c>
      <c r="E61" s="2" t="s">
        <v>382</v>
      </c>
      <c r="F61" s="2" t="s">
        <v>205</v>
      </c>
      <c r="G61" s="2" t="s">
        <v>383</v>
      </c>
      <c r="H61" s="2" t="s">
        <v>384</v>
      </c>
      <c r="I61" s="2" t="s">
        <v>385</v>
      </c>
      <c r="J61" t="s">
        <v>386</v>
      </c>
      <c r="K61" s="2" t="s">
        <v>387</v>
      </c>
      <c r="L61" s="1">
        <v>47407</v>
      </c>
      <c r="M61">
        <v>0.28160873610165649</v>
      </c>
      <c r="N61">
        <v>1377</v>
      </c>
      <c r="O61" s="2" t="s">
        <v>64</v>
      </c>
      <c r="P61" t="s">
        <v>117</v>
      </c>
      <c r="Q61" s="1">
        <v>47119</v>
      </c>
      <c r="R61">
        <v>10000</v>
      </c>
      <c r="S61">
        <v>0</v>
      </c>
      <c r="T61">
        <v>10000</v>
      </c>
      <c r="U61" s="2" t="s">
        <v>66</v>
      </c>
      <c r="V61" s="2"/>
      <c r="W61" s="2" t="s">
        <v>211</v>
      </c>
      <c r="X61" s="2" t="s">
        <v>69</v>
      </c>
      <c r="Y61" s="2" t="s">
        <v>70</v>
      </c>
      <c r="Z61" s="2" t="s">
        <v>71</v>
      </c>
      <c r="AA61" s="2" t="s">
        <v>70</v>
      </c>
      <c r="AB61" s="2" t="s">
        <v>70</v>
      </c>
      <c r="AC61" s="2" t="s">
        <v>91</v>
      </c>
      <c r="AD61" s="2" t="s">
        <v>70</v>
      </c>
      <c r="AE61">
        <v>21</v>
      </c>
      <c r="AF61" s="2" t="s">
        <v>74</v>
      </c>
      <c r="AG61">
        <v>10000</v>
      </c>
      <c r="AH61">
        <v>21312</v>
      </c>
      <c r="AI61">
        <v>21000</v>
      </c>
      <c r="AJ61">
        <v>21292</v>
      </c>
      <c r="AK61">
        <v>21336</v>
      </c>
      <c r="AL61">
        <v>20884</v>
      </c>
      <c r="AM61">
        <v>20874</v>
      </c>
      <c r="AN61">
        <v>9890</v>
      </c>
      <c r="AO61">
        <v>10880</v>
      </c>
      <c r="AP61">
        <v>20500</v>
      </c>
      <c r="AQ61">
        <v>20770</v>
      </c>
      <c r="AR61">
        <v>542</v>
      </c>
      <c r="AS61">
        <v>1332</v>
      </c>
      <c r="AT61">
        <v>1299</v>
      </c>
      <c r="AU61">
        <v>0.97522522522522526</v>
      </c>
      <c r="AV61">
        <v>34</v>
      </c>
      <c r="AW61">
        <v>2.5525525525525526E-2</v>
      </c>
      <c r="AX61">
        <v>3</v>
      </c>
      <c r="AY61">
        <v>3897</v>
      </c>
      <c r="AZ61">
        <v>102</v>
      </c>
      <c r="BA61">
        <v>0.97522522522522526</v>
      </c>
      <c r="BB61" s="2" t="s">
        <v>75</v>
      </c>
      <c r="BC61" s="2"/>
    </row>
    <row r="62" spans="1:55">
      <c r="A62">
        <v>61</v>
      </c>
      <c r="B62" s="1">
        <v>46030</v>
      </c>
      <c r="C62" s="2" t="s">
        <v>380</v>
      </c>
      <c r="D62" s="2" t="s">
        <v>381</v>
      </c>
      <c r="E62" s="2" t="s">
        <v>382</v>
      </c>
      <c r="F62" s="2" t="s">
        <v>205</v>
      </c>
      <c r="G62" s="2" t="s">
        <v>383</v>
      </c>
      <c r="H62" s="2" t="s">
        <v>388</v>
      </c>
      <c r="I62" s="2" t="s">
        <v>389</v>
      </c>
      <c r="J62" t="s">
        <v>390</v>
      </c>
      <c r="K62" s="2" t="s">
        <v>387</v>
      </c>
      <c r="L62" s="1">
        <v>47407</v>
      </c>
      <c r="M62">
        <v>0.50600000000000001</v>
      </c>
      <c r="N62">
        <v>1377</v>
      </c>
      <c r="O62" s="2" t="s">
        <v>79</v>
      </c>
      <c r="P62" t="s">
        <v>117</v>
      </c>
      <c r="Q62" s="1">
        <v>47119</v>
      </c>
      <c r="R62">
        <v>10000</v>
      </c>
      <c r="S62">
        <v>0</v>
      </c>
      <c r="T62">
        <v>10000</v>
      </c>
      <c r="U62" s="2" t="s">
        <v>66</v>
      </c>
      <c r="V62" s="2"/>
      <c r="W62" s="2"/>
      <c r="X62" s="2" t="s">
        <v>69</v>
      </c>
      <c r="Y62" s="2" t="s">
        <v>70</v>
      </c>
      <c r="Z62" s="2" t="s">
        <v>80</v>
      </c>
      <c r="AA62" s="2" t="s">
        <v>72</v>
      </c>
      <c r="AB62" s="2" t="s">
        <v>72</v>
      </c>
      <c r="AC62" s="2" t="s">
        <v>72</v>
      </c>
      <c r="AD62" s="2" t="s">
        <v>70</v>
      </c>
      <c r="AE62">
        <v>18</v>
      </c>
      <c r="AF62" s="2" t="s">
        <v>74</v>
      </c>
      <c r="AG62">
        <v>10000</v>
      </c>
      <c r="AH62">
        <v>10256</v>
      </c>
      <c r="AI62">
        <v>10336</v>
      </c>
      <c r="AN62">
        <v>10000</v>
      </c>
      <c r="AO62">
        <v>540</v>
      </c>
      <c r="AP62">
        <v>10100</v>
      </c>
      <c r="AQ62">
        <v>10540</v>
      </c>
      <c r="AR62">
        <v>80</v>
      </c>
      <c r="AS62">
        <v>333</v>
      </c>
      <c r="AT62">
        <v>330</v>
      </c>
      <c r="AU62">
        <v>0.99099099099099097</v>
      </c>
      <c r="AV62">
        <v>3</v>
      </c>
      <c r="AW62">
        <v>9.0090090090090089E-3</v>
      </c>
      <c r="AX62">
        <v>0.54</v>
      </c>
      <c r="AY62">
        <v>178.20000000000002</v>
      </c>
      <c r="AZ62">
        <v>1.62</v>
      </c>
      <c r="BA62">
        <v>0.99099099099099097</v>
      </c>
      <c r="BB62" s="2" t="s">
        <v>81</v>
      </c>
      <c r="BC62" s="2"/>
    </row>
    <row r="63" spans="1:55">
      <c r="A63">
        <v>62</v>
      </c>
      <c r="B63" s="1">
        <v>46030</v>
      </c>
      <c r="C63" s="2" t="s">
        <v>391</v>
      </c>
      <c r="D63" s="2" t="s">
        <v>392</v>
      </c>
      <c r="E63" s="2" t="s">
        <v>393</v>
      </c>
      <c r="F63" s="2" t="s">
        <v>394</v>
      </c>
      <c r="G63" s="2" t="s">
        <v>383</v>
      </c>
      <c r="H63" s="2" t="s">
        <v>395</v>
      </c>
      <c r="I63" s="2" t="s">
        <v>396</v>
      </c>
      <c r="J63" t="s">
        <v>397</v>
      </c>
      <c r="K63" s="2" t="s">
        <v>398</v>
      </c>
      <c r="L63" s="1">
        <v>47003</v>
      </c>
      <c r="M63">
        <v>0.28160873610165649</v>
      </c>
      <c r="N63">
        <v>973</v>
      </c>
      <c r="O63" s="2" t="s">
        <v>64</v>
      </c>
      <c r="P63" t="s">
        <v>399</v>
      </c>
      <c r="Q63" s="1">
        <v>47119</v>
      </c>
      <c r="R63">
        <v>15000</v>
      </c>
      <c r="S63">
        <v>0</v>
      </c>
      <c r="T63">
        <v>15000</v>
      </c>
      <c r="U63" s="2" t="s">
        <v>66</v>
      </c>
      <c r="V63" s="2"/>
      <c r="W63" s="2" t="s">
        <v>211</v>
      </c>
      <c r="X63" s="2" t="s">
        <v>69</v>
      </c>
      <c r="Y63" s="2" t="s">
        <v>70</v>
      </c>
      <c r="Z63" s="2" t="s">
        <v>71</v>
      </c>
      <c r="AA63" s="2" t="s">
        <v>70</v>
      </c>
      <c r="AB63" s="2" t="s">
        <v>70</v>
      </c>
      <c r="AC63" s="2" t="s">
        <v>91</v>
      </c>
      <c r="AD63" s="2" t="s">
        <v>70</v>
      </c>
      <c r="AE63">
        <v>14</v>
      </c>
      <c r="AF63" s="2" t="s">
        <v>74</v>
      </c>
      <c r="AG63">
        <v>15000</v>
      </c>
      <c r="AH63">
        <v>16640</v>
      </c>
      <c r="AI63">
        <v>16640</v>
      </c>
      <c r="AJ63">
        <v>16228</v>
      </c>
      <c r="AK63">
        <v>16280</v>
      </c>
      <c r="AL63">
        <v>16321</v>
      </c>
      <c r="AM63">
        <v>16200</v>
      </c>
      <c r="AN63">
        <v>14383</v>
      </c>
      <c r="AO63">
        <v>1800</v>
      </c>
      <c r="AP63">
        <v>15500</v>
      </c>
      <c r="AQ63">
        <v>16183</v>
      </c>
      <c r="AR63">
        <v>457</v>
      </c>
      <c r="AS63">
        <v>1040</v>
      </c>
      <c r="AT63">
        <v>1012</v>
      </c>
      <c r="AU63">
        <v>0.97307692307692306</v>
      </c>
      <c r="AV63">
        <v>29</v>
      </c>
      <c r="AW63">
        <v>2.7884615384615386E-2</v>
      </c>
      <c r="AX63">
        <v>3</v>
      </c>
      <c r="AY63">
        <v>3036</v>
      </c>
      <c r="AZ63">
        <v>87</v>
      </c>
      <c r="BA63">
        <v>0.97307692307692306</v>
      </c>
      <c r="BB63" s="2" t="s">
        <v>75</v>
      </c>
      <c r="BC63" s="2"/>
    </row>
    <row r="64" spans="1:55">
      <c r="A64">
        <v>63</v>
      </c>
      <c r="B64" s="1">
        <v>46030</v>
      </c>
      <c r="C64" s="2" t="s">
        <v>400</v>
      </c>
      <c r="D64" s="2" t="s">
        <v>401</v>
      </c>
      <c r="E64" s="2" t="s">
        <v>402</v>
      </c>
      <c r="F64" s="2" t="s">
        <v>205</v>
      </c>
      <c r="G64" s="2" t="s">
        <v>403</v>
      </c>
      <c r="H64" s="2" t="s">
        <v>404</v>
      </c>
      <c r="I64" s="2" t="s">
        <v>405</v>
      </c>
      <c r="J64" t="s">
        <v>406</v>
      </c>
      <c r="K64" s="2" t="s">
        <v>407</v>
      </c>
      <c r="L64" s="1">
        <v>46334</v>
      </c>
      <c r="M64">
        <v>0.86704099251191291</v>
      </c>
      <c r="N64">
        <v>304</v>
      </c>
      <c r="O64" s="2" t="s">
        <v>64</v>
      </c>
      <c r="P64" t="s">
        <v>65</v>
      </c>
      <c r="Q64" s="1">
        <v>46753</v>
      </c>
      <c r="R64">
        <v>1700</v>
      </c>
      <c r="S64">
        <v>0</v>
      </c>
      <c r="T64">
        <v>1700</v>
      </c>
      <c r="U64" s="2" t="s">
        <v>66</v>
      </c>
      <c r="V64" s="2"/>
      <c r="W64" s="2" t="s">
        <v>211</v>
      </c>
      <c r="X64" s="2" t="s">
        <v>69</v>
      </c>
      <c r="Y64" s="2" t="s">
        <v>70</v>
      </c>
      <c r="Z64" s="2" t="s">
        <v>71</v>
      </c>
      <c r="AA64" s="2" t="s">
        <v>70</v>
      </c>
      <c r="AB64" s="2" t="s">
        <v>70</v>
      </c>
      <c r="AC64" s="2" t="s">
        <v>73</v>
      </c>
      <c r="AD64" s="2" t="s">
        <v>70</v>
      </c>
      <c r="AE64">
        <v>20</v>
      </c>
      <c r="AF64" s="2" t="s">
        <v>74</v>
      </c>
      <c r="AG64">
        <v>1700</v>
      </c>
      <c r="AH64">
        <v>2148</v>
      </c>
      <c r="AI64">
        <v>2158</v>
      </c>
      <c r="AJ64">
        <v>2135</v>
      </c>
      <c r="AK64">
        <v>2120</v>
      </c>
      <c r="AL64">
        <v>2120</v>
      </c>
      <c r="AM64">
        <v>2100</v>
      </c>
      <c r="AN64">
        <v>1700</v>
      </c>
      <c r="AO64">
        <v>400</v>
      </c>
      <c r="AP64">
        <v>2000</v>
      </c>
      <c r="AQ64">
        <v>2100</v>
      </c>
      <c r="AR64">
        <v>48</v>
      </c>
      <c r="AS64">
        <v>358</v>
      </c>
      <c r="AT64">
        <v>350</v>
      </c>
      <c r="AU64">
        <v>0.97765363128491622</v>
      </c>
      <c r="AV64">
        <v>8</v>
      </c>
      <c r="AW64">
        <v>2.23463687150838E-2</v>
      </c>
      <c r="AX64">
        <v>3</v>
      </c>
      <c r="AY64">
        <v>1050</v>
      </c>
      <c r="AZ64">
        <v>24</v>
      </c>
      <c r="BA64">
        <v>0.97765363128491622</v>
      </c>
      <c r="BB64" s="2" t="s">
        <v>75</v>
      </c>
      <c r="BC64" s="2"/>
    </row>
    <row r="65" spans="1:55">
      <c r="A65">
        <v>64</v>
      </c>
      <c r="B65" s="1">
        <v>46030</v>
      </c>
      <c r="C65" s="2" t="s">
        <v>408</v>
      </c>
      <c r="D65" s="2" t="s">
        <v>409</v>
      </c>
      <c r="E65" s="2" t="s">
        <v>410</v>
      </c>
      <c r="F65" s="2" t="s">
        <v>272</v>
      </c>
      <c r="G65" s="2" t="s">
        <v>97</v>
      </c>
      <c r="H65" s="2" t="s">
        <v>411</v>
      </c>
      <c r="I65" s="2" t="s">
        <v>412</v>
      </c>
      <c r="J65" t="s">
        <v>413</v>
      </c>
      <c r="K65" s="2" t="s">
        <v>414</v>
      </c>
      <c r="L65" s="1">
        <v>46212</v>
      </c>
      <c r="M65">
        <v>0.46920265486725665</v>
      </c>
      <c r="N65">
        <v>182</v>
      </c>
      <c r="O65" s="2" t="s">
        <v>64</v>
      </c>
      <c r="P65" t="s">
        <v>65</v>
      </c>
      <c r="Q65" s="1">
        <v>46753</v>
      </c>
      <c r="R65">
        <v>29703</v>
      </c>
      <c r="S65">
        <v>0</v>
      </c>
      <c r="T65">
        <v>29703</v>
      </c>
      <c r="U65" s="2" t="s">
        <v>66</v>
      </c>
      <c r="V65" s="2"/>
      <c r="W65" s="2" t="s">
        <v>68</v>
      </c>
      <c r="X65" s="2" t="s">
        <v>69</v>
      </c>
      <c r="Y65" s="2" t="s">
        <v>70</v>
      </c>
      <c r="Z65" s="2" t="s">
        <v>71</v>
      </c>
      <c r="AA65" s="2" t="s">
        <v>70</v>
      </c>
      <c r="AB65" s="2" t="s">
        <v>70</v>
      </c>
      <c r="AC65" s="2" t="s">
        <v>91</v>
      </c>
      <c r="AD65" s="2" t="s">
        <v>70</v>
      </c>
      <c r="AE65">
        <v>25</v>
      </c>
      <c r="AF65" s="2" t="s">
        <v>92</v>
      </c>
      <c r="AG65">
        <v>29703</v>
      </c>
      <c r="AH65">
        <v>31560</v>
      </c>
      <c r="AI65">
        <v>31100</v>
      </c>
      <c r="AJ65">
        <v>31160</v>
      </c>
      <c r="AK65">
        <v>31000</v>
      </c>
      <c r="AL65">
        <v>31083</v>
      </c>
      <c r="AM65">
        <v>31025</v>
      </c>
      <c r="AN65">
        <v>29703</v>
      </c>
      <c r="AO65">
        <v>1322</v>
      </c>
      <c r="AP65">
        <v>30500</v>
      </c>
      <c r="AQ65">
        <v>31025</v>
      </c>
      <c r="AR65">
        <v>535</v>
      </c>
      <c r="AS65">
        <v>2630</v>
      </c>
      <c r="AT65">
        <v>2586</v>
      </c>
      <c r="AU65">
        <v>0.9832699619771863</v>
      </c>
      <c r="AV65">
        <v>45</v>
      </c>
      <c r="AW65">
        <v>1.7110266159695818E-2</v>
      </c>
      <c r="AX65">
        <v>3</v>
      </c>
      <c r="AY65">
        <v>7758</v>
      </c>
      <c r="AZ65">
        <v>135</v>
      </c>
      <c r="BA65">
        <v>0.9832699619771863</v>
      </c>
      <c r="BB65" s="2" t="s">
        <v>75</v>
      </c>
      <c r="BC65" s="2"/>
    </row>
    <row r="66" spans="1:55">
      <c r="A66">
        <v>65</v>
      </c>
      <c r="B66" s="1">
        <v>46030</v>
      </c>
      <c r="C66" s="2" t="s">
        <v>408</v>
      </c>
      <c r="D66" s="2" t="s">
        <v>409</v>
      </c>
      <c r="E66" s="2" t="s">
        <v>410</v>
      </c>
      <c r="F66" s="2" t="s">
        <v>272</v>
      </c>
      <c r="G66" s="2" t="s">
        <v>97</v>
      </c>
      <c r="H66" s="2" t="s">
        <v>415</v>
      </c>
      <c r="I66" s="2" t="s">
        <v>416</v>
      </c>
      <c r="J66" t="s">
        <v>417</v>
      </c>
      <c r="K66" s="2" t="s">
        <v>414</v>
      </c>
      <c r="L66" s="1">
        <v>46212</v>
      </c>
      <c r="M66">
        <v>0.50600000000000001</v>
      </c>
      <c r="N66">
        <v>182</v>
      </c>
      <c r="O66" s="2" t="s">
        <v>79</v>
      </c>
      <c r="P66" t="s">
        <v>65</v>
      </c>
      <c r="Q66" s="1">
        <v>46753</v>
      </c>
      <c r="R66">
        <v>29703</v>
      </c>
      <c r="S66">
        <v>0</v>
      </c>
      <c r="T66">
        <v>29703</v>
      </c>
      <c r="U66" s="2" t="s">
        <v>66</v>
      </c>
      <c r="V66" s="2"/>
      <c r="W66" s="2"/>
      <c r="X66" s="2" t="s">
        <v>69</v>
      </c>
      <c r="Y66" s="2" t="s">
        <v>70</v>
      </c>
      <c r="Z66" s="2" t="s">
        <v>80</v>
      </c>
      <c r="AA66" s="2" t="s">
        <v>72</v>
      </c>
      <c r="AB66" s="2" t="s">
        <v>72</v>
      </c>
      <c r="AC66" s="2" t="s">
        <v>72</v>
      </c>
      <c r="AD66" s="2" t="s">
        <v>70</v>
      </c>
      <c r="AE66">
        <v>29</v>
      </c>
      <c r="AF66" s="2" t="s">
        <v>92</v>
      </c>
      <c r="AG66">
        <v>29703</v>
      </c>
      <c r="AH66">
        <v>30080</v>
      </c>
      <c r="AI66">
        <v>30240</v>
      </c>
      <c r="AN66">
        <v>24709</v>
      </c>
      <c r="AO66">
        <v>530</v>
      </c>
      <c r="AP66">
        <v>29850</v>
      </c>
      <c r="AQ66">
        <v>25239</v>
      </c>
      <c r="AR66">
        <v>80</v>
      </c>
      <c r="AS66">
        <v>945</v>
      </c>
      <c r="AT66">
        <v>789</v>
      </c>
      <c r="AU66">
        <v>0.83492063492063495</v>
      </c>
      <c r="AV66">
        <v>156</v>
      </c>
      <c r="AW66">
        <v>0.16507936507936508</v>
      </c>
      <c r="AX66">
        <v>0.54</v>
      </c>
      <c r="AY66">
        <v>426.06</v>
      </c>
      <c r="AZ66">
        <v>84.240000000000009</v>
      </c>
      <c r="BA66">
        <v>0.83492063492063495</v>
      </c>
      <c r="BB66" s="2" t="s">
        <v>81</v>
      </c>
      <c r="BC66" s="2"/>
    </row>
    <row r="67" spans="1:55">
      <c r="A67">
        <v>66</v>
      </c>
      <c r="B67" s="1">
        <v>46030</v>
      </c>
      <c r="C67" s="2" t="s">
        <v>418</v>
      </c>
      <c r="D67" s="2" t="s">
        <v>419</v>
      </c>
      <c r="E67" s="2" t="s">
        <v>420</v>
      </c>
      <c r="F67" s="2" t="s">
        <v>421</v>
      </c>
      <c r="G67" s="2" t="s">
        <v>422</v>
      </c>
      <c r="H67" s="2" t="s">
        <v>423</v>
      </c>
      <c r="I67" s="2" t="s">
        <v>424</v>
      </c>
      <c r="J67" t="s">
        <v>425</v>
      </c>
      <c r="K67" s="2" t="s">
        <v>426</v>
      </c>
      <c r="L67" s="1">
        <v>46540</v>
      </c>
      <c r="M67">
        <v>0.37134604583616976</v>
      </c>
      <c r="N67">
        <v>510</v>
      </c>
      <c r="O67" s="2" t="s">
        <v>64</v>
      </c>
      <c r="P67" t="s">
        <v>65</v>
      </c>
      <c r="Q67" s="1">
        <v>47119</v>
      </c>
      <c r="R67">
        <v>22000</v>
      </c>
      <c r="S67">
        <v>0</v>
      </c>
      <c r="T67">
        <v>22000</v>
      </c>
      <c r="U67" s="2" t="s">
        <v>66</v>
      </c>
      <c r="V67" s="2"/>
      <c r="W67" s="2" t="s">
        <v>68</v>
      </c>
      <c r="X67" s="2" t="s">
        <v>69</v>
      </c>
      <c r="Y67" s="2" t="s">
        <v>70</v>
      </c>
      <c r="Z67" s="2" t="s">
        <v>71</v>
      </c>
      <c r="AA67" s="2" t="s">
        <v>70</v>
      </c>
      <c r="AB67" s="2" t="s">
        <v>70</v>
      </c>
      <c r="AC67" s="2" t="s">
        <v>91</v>
      </c>
      <c r="AD67" s="2" t="s">
        <v>70</v>
      </c>
      <c r="AE67">
        <v>20</v>
      </c>
      <c r="AF67" s="2" t="s">
        <v>74</v>
      </c>
      <c r="AG67">
        <v>22000</v>
      </c>
      <c r="AH67">
        <v>23004</v>
      </c>
      <c r="AI67">
        <v>21750</v>
      </c>
      <c r="AJ67">
        <v>22800</v>
      </c>
      <c r="AK67">
        <v>22860</v>
      </c>
      <c r="AL67">
        <v>22830</v>
      </c>
      <c r="AM67">
        <v>22790</v>
      </c>
      <c r="AN67">
        <v>21731</v>
      </c>
      <c r="AO67">
        <v>1047</v>
      </c>
      <c r="AP67">
        <v>22500</v>
      </c>
      <c r="AQ67">
        <v>22778</v>
      </c>
      <c r="AR67">
        <v>226</v>
      </c>
      <c r="AS67">
        <v>1278</v>
      </c>
      <c r="AT67">
        <v>1266</v>
      </c>
      <c r="AU67">
        <v>0.99061032863849763</v>
      </c>
      <c r="AV67">
        <v>13</v>
      </c>
      <c r="AW67">
        <v>1.0172143974960876E-2</v>
      </c>
      <c r="AX67">
        <v>3</v>
      </c>
      <c r="AY67">
        <v>3798</v>
      </c>
      <c r="AZ67">
        <v>39</v>
      </c>
      <c r="BA67">
        <v>0.99061032863849763</v>
      </c>
      <c r="BB67" s="2" t="s">
        <v>75</v>
      </c>
      <c r="BC67" s="2"/>
    </row>
    <row r="68" spans="1:55">
      <c r="A68">
        <v>67</v>
      </c>
      <c r="B68" s="1">
        <v>46030</v>
      </c>
      <c r="C68" s="2" t="s">
        <v>418</v>
      </c>
      <c r="D68" s="2" t="s">
        <v>419</v>
      </c>
      <c r="E68" s="2" t="s">
        <v>420</v>
      </c>
      <c r="F68" s="2" t="s">
        <v>421</v>
      </c>
      <c r="G68" s="2" t="s">
        <v>422</v>
      </c>
      <c r="H68" s="2" t="s">
        <v>427</v>
      </c>
      <c r="I68" s="2" t="s">
        <v>428</v>
      </c>
      <c r="J68" t="s">
        <v>429</v>
      </c>
      <c r="K68" s="2" t="s">
        <v>426</v>
      </c>
      <c r="L68" s="1">
        <v>46540</v>
      </c>
      <c r="M68">
        <v>0.50600000000000001</v>
      </c>
      <c r="N68">
        <v>510</v>
      </c>
      <c r="O68" s="2" t="s">
        <v>79</v>
      </c>
      <c r="P68" t="s">
        <v>65</v>
      </c>
      <c r="Q68" s="1">
        <v>47119</v>
      </c>
      <c r="R68">
        <v>22000</v>
      </c>
      <c r="S68">
        <v>0</v>
      </c>
      <c r="T68">
        <v>22000</v>
      </c>
      <c r="U68" s="2" t="s">
        <v>66</v>
      </c>
      <c r="V68" s="2"/>
      <c r="W68" s="2"/>
      <c r="X68" s="2" t="s">
        <v>69</v>
      </c>
      <c r="Y68" s="2" t="s">
        <v>70</v>
      </c>
      <c r="Z68" s="2" t="s">
        <v>80</v>
      </c>
      <c r="AA68" s="2" t="s">
        <v>72</v>
      </c>
      <c r="AB68" s="2" t="s">
        <v>72</v>
      </c>
      <c r="AC68" s="2" t="s">
        <v>72</v>
      </c>
      <c r="AD68" s="2" t="s">
        <v>70</v>
      </c>
      <c r="AE68">
        <v>19</v>
      </c>
      <c r="AF68" s="2" t="s">
        <v>74</v>
      </c>
      <c r="AG68">
        <v>22000</v>
      </c>
      <c r="AH68">
        <v>22400</v>
      </c>
      <c r="AI68">
        <v>22320</v>
      </c>
      <c r="AN68">
        <v>22000</v>
      </c>
      <c r="AP68">
        <v>22100</v>
      </c>
      <c r="AQ68">
        <v>22000</v>
      </c>
      <c r="AR68">
        <v>80</v>
      </c>
      <c r="AS68">
        <v>698</v>
      </c>
      <c r="AT68">
        <v>688</v>
      </c>
      <c r="AU68">
        <v>0.98567335243553011</v>
      </c>
      <c r="AV68">
        <v>10</v>
      </c>
      <c r="AW68">
        <v>1.4326647564469915E-2</v>
      </c>
      <c r="AX68">
        <v>0.54</v>
      </c>
      <c r="AY68">
        <v>371.52000000000004</v>
      </c>
      <c r="AZ68">
        <v>5.4</v>
      </c>
      <c r="BA68">
        <v>0.98567335243553011</v>
      </c>
      <c r="BB68" s="2" t="s">
        <v>81</v>
      </c>
      <c r="BC68" s="2"/>
    </row>
    <row r="69" spans="1:55">
      <c r="A69">
        <v>68</v>
      </c>
      <c r="B69" s="1">
        <v>46030</v>
      </c>
      <c r="C69" s="2" t="s">
        <v>430</v>
      </c>
      <c r="D69" s="2" t="s">
        <v>431</v>
      </c>
      <c r="E69" s="2" t="s">
        <v>432</v>
      </c>
      <c r="F69" s="2" t="s">
        <v>433</v>
      </c>
      <c r="G69" s="2" t="s">
        <v>434</v>
      </c>
      <c r="H69" s="2" t="s">
        <v>435</v>
      </c>
      <c r="I69" s="2" t="s">
        <v>436</v>
      </c>
      <c r="J69" t="s">
        <v>437</v>
      </c>
      <c r="K69" s="2" t="s">
        <v>438</v>
      </c>
      <c r="L69" s="1">
        <v>47398</v>
      </c>
      <c r="M69">
        <v>0.1941015467816353</v>
      </c>
      <c r="N69">
        <v>1368</v>
      </c>
      <c r="O69" s="2" t="s">
        <v>64</v>
      </c>
      <c r="P69" t="s">
        <v>65</v>
      </c>
      <c r="Q69" s="1">
        <v>46753</v>
      </c>
      <c r="R69">
        <v>25500</v>
      </c>
      <c r="S69">
        <v>4000</v>
      </c>
      <c r="T69">
        <v>21500</v>
      </c>
      <c r="U69" s="2" t="s">
        <v>66</v>
      </c>
      <c r="V69" s="2"/>
      <c r="W69" s="2" t="s">
        <v>68</v>
      </c>
      <c r="X69" s="2" t="s">
        <v>69</v>
      </c>
      <c r="Y69" s="2" t="s">
        <v>70</v>
      </c>
      <c r="Z69" s="2" t="s">
        <v>71</v>
      </c>
      <c r="AA69" s="2" t="s">
        <v>70</v>
      </c>
      <c r="AB69" s="2" t="s">
        <v>70</v>
      </c>
      <c r="AC69" s="2" t="s">
        <v>91</v>
      </c>
      <c r="AD69" s="2" t="s">
        <v>70</v>
      </c>
      <c r="AE69">
        <v>19</v>
      </c>
      <c r="AF69" s="2" t="s">
        <v>74</v>
      </c>
      <c r="AG69">
        <v>21500</v>
      </c>
      <c r="AH69">
        <v>23760</v>
      </c>
      <c r="AI69">
        <v>26400</v>
      </c>
      <c r="AJ69">
        <v>23298</v>
      </c>
      <c r="AK69">
        <v>23238</v>
      </c>
      <c r="AL69">
        <v>23293</v>
      </c>
      <c r="AM69">
        <v>23170</v>
      </c>
      <c r="AN69">
        <v>23176</v>
      </c>
      <c r="AP69">
        <v>22500</v>
      </c>
      <c r="AQ69">
        <v>23176</v>
      </c>
      <c r="AR69">
        <v>584</v>
      </c>
      <c r="AS69">
        <v>660</v>
      </c>
      <c r="AT69">
        <v>644</v>
      </c>
      <c r="AU69">
        <v>0.97575757575757571</v>
      </c>
      <c r="AV69">
        <v>16</v>
      </c>
      <c r="AW69">
        <v>2.4242424242424242E-2</v>
      </c>
      <c r="AX69">
        <v>3</v>
      </c>
      <c r="AY69">
        <v>1932</v>
      </c>
      <c r="AZ69">
        <v>48</v>
      </c>
      <c r="BA69">
        <v>0.97575757575757571</v>
      </c>
      <c r="BB69" s="2" t="s">
        <v>75</v>
      </c>
      <c r="BC69" s="2"/>
    </row>
    <row r="70" spans="1:55">
      <c r="A70">
        <v>69</v>
      </c>
      <c r="B70" s="1">
        <v>46030</v>
      </c>
      <c r="C70" s="2" t="s">
        <v>430</v>
      </c>
      <c r="D70" s="2" t="s">
        <v>431</v>
      </c>
      <c r="E70" s="2" t="s">
        <v>432</v>
      </c>
      <c r="F70" s="2" t="s">
        <v>433</v>
      </c>
      <c r="G70" s="2" t="s">
        <v>434</v>
      </c>
      <c r="H70" s="2" t="s">
        <v>439</v>
      </c>
      <c r="I70" s="2" t="s">
        <v>440</v>
      </c>
      <c r="J70" t="s">
        <v>441</v>
      </c>
      <c r="K70" s="2" t="s">
        <v>438</v>
      </c>
      <c r="L70" s="1">
        <v>47398</v>
      </c>
      <c r="M70">
        <v>0.50600000000000001</v>
      </c>
      <c r="N70">
        <v>1368</v>
      </c>
      <c r="O70" s="2" t="s">
        <v>79</v>
      </c>
      <c r="P70" t="s">
        <v>65</v>
      </c>
      <c r="Q70" s="1">
        <v>46753</v>
      </c>
      <c r="R70">
        <v>25500</v>
      </c>
      <c r="S70">
        <v>0</v>
      </c>
      <c r="T70">
        <v>25500</v>
      </c>
      <c r="U70" s="2" t="s">
        <v>66</v>
      </c>
      <c r="V70" s="2"/>
      <c r="W70" s="2"/>
      <c r="X70" s="2" t="s">
        <v>69</v>
      </c>
      <c r="Y70" s="2" t="s">
        <v>70</v>
      </c>
      <c r="Z70" s="2" t="s">
        <v>80</v>
      </c>
      <c r="AA70" s="2" t="s">
        <v>72</v>
      </c>
      <c r="AB70" s="2" t="s">
        <v>72</v>
      </c>
      <c r="AC70" s="2" t="s">
        <v>72</v>
      </c>
      <c r="AD70" s="2" t="s">
        <v>70</v>
      </c>
      <c r="AE70">
        <v>19</v>
      </c>
      <c r="AF70" s="2" t="s">
        <v>74</v>
      </c>
      <c r="AG70">
        <v>25500</v>
      </c>
      <c r="AH70">
        <v>25920</v>
      </c>
      <c r="AI70">
        <v>26000</v>
      </c>
      <c r="AN70">
        <v>25500</v>
      </c>
      <c r="AO70">
        <v>685</v>
      </c>
      <c r="AP70">
        <v>25700</v>
      </c>
      <c r="AQ70">
        <v>26185</v>
      </c>
      <c r="AR70">
        <v>80</v>
      </c>
      <c r="AS70">
        <v>822</v>
      </c>
      <c r="AT70">
        <v>819</v>
      </c>
      <c r="AU70">
        <v>0.9963503649635036</v>
      </c>
      <c r="AV70">
        <v>3</v>
      </c>
      <c r="AW70">
        <v>3.6496350364963502E-3</v>
      </c>
      <c r="AX70">
        <v>0.54</v>
      </c>
      <c r="AY70">
        <v>442.26000000000005</v>
      </c>
      <c r="AZ70">
        <v>1.62</v>
      </c>
      <c r="BA70">
        <v>0.9963503649635036</v>
      </c>
      <c r="BB70" s="2" t="s">
        <v>81</v>
      </c>
      <c r="BC70" s="2"/>
    </row>
    <row r="71" spans="1:55">
      <c r="A71">
        <v>70</v>
      </c>
      <c r="B71" s="1">
        <v>46030</v>
      </c>
      <c r="C71" s="2" t="s">
        <v>338</v>
      </c>
      <c r="D71" s="2" t="s">
        <v>328</v>
      </c>
      <c r="E71" s="2" t="s">
        <v>329</v>
      </c>
      <c r="F71" s="2" t="s">
        <v>272</v>
      </c>
      <c r="G71" s="2" t="s">
        <v>330</v>
      </c>
      <c r="H71" s="2" t="s">
        <v>442</v>
      </c>
      <c r="I71" s="2" t="s">
        <v>443</v>
      </c>
      <c r="J71" t="s">
        <v>444</v>
      </c>
      <c r="K71" s="2" t="s">
        <v>334</v>
      </c>
      <c r="L71" s="1">
        <v>46300</v>
      </c>
      <c r="M71">
        <v>0.50600000000000001</v>
      </c>
      <c r="N71">
        <v>270</v>
      </c>
      <c r="O71" s="2" t="s">
        <v>445</v>
      </c>
      <c r="P71" t="s">
        <v>65</v>
      </c>
      <c r="Q71" s="1">
        <v>46753</v>
      </c>
      <c r="R71">
        <v>59406</v>
      </c>
      <c r="S71">
        <v>0</v>
      </c>
      <c r="T71">
        <v>59406</v>
      </c>
      <c r="U71" s="2" t="s">
        <v>66</v>
      </c>
      <c r="V71" s="2" t="s">
        <v>446</v>
      </c>
      <c r="W71" s="2"/>
      <c r="X71" s="2" t="s">
        <v>69</v>
      </c>
      <c r="Y71" s="2" t="s">
        <v>70</v>
      </c>
      <c r="Z71" s="2" t="s">
        <v>71</v>
      </c>
      <c r="AA71" s="2" t="s">
        <v>72</v>
      </c>
      <c r="AB71" s="2" t="s">
        <v>72</v>
      </c>
      <c r="AC71" s="2" t="s">
        <v>72</v>
      </c>
      <c r="AD71" s="2" t="s">
        <v>70</v>
      </c>
      <c r="AE71">
        <v>21</v>
      </c>
      <c r="AF71" s="2" t="s">
        <v>74</v>
      </c>
      <c r="AG71">
        <v>59406</v>
      </c>
      <c r="AH71">
        <v>60120</v>
      </c>
      <c r="AI71">
        <v>60300</v>
      </c>
      <c r="AN71">
        <v>59406</v>
      </c>
      <c r="AO71">
        <v>1245</v>
      </c>
      <c r="AP71">
        <v>60000</v>
      </c>
      <c r="AQ71">
        <v>60651</v>
      </c>
      <c r="AR71">
        <v>80</v>
      </c>
      <c r="AS71">
        <v>846</v>
      </c>
      <c r="AT71">
        <v>843</v>
      </c>
      <c r="AU71">
        <v>0.99645390070921991</v>
      </c>
      <c r="AV71">
        <v>3</v>
      </c>
      <c r="AW71">
        <v>3.5460992907801418E-3</v>
      </c>
      <c r="AX71">
        <v>0.54</v>
      </c>
      <c r="AY71">
        <v>455.22</v>
      </c>
      <c r="AZ71">
        <v>1.62</v>
      </c>
      <c r="BA71">
        <v>0.99645390070921991</v>
      </c>
      <c r="BB71" s="2" t="s">
        <v>81</v>
      </c>
      <c r="BC71" s="2"/>
    </row>
    <row r="72" spans="1:55">
      <c r="A72">
        <v>71</v>
      </c>
      <c r="B72" s="1">
        <v>46030</v>
      </c>
      <c r="C72" s="2" t="s">
        <v>326</v>
      </c>
      <c r="D72" s="2" t="s">
        <v>317</v>
      </c>
      <c r="E72" s="2" t="s">
        <v>318</v>
      </c>
      <c r="F72" s="2" t="s">
        <v>283</v>
      </c>
      <c r="G72" s="2" t="s">
        <v>240</v>
      </c>
      <c r="H72" s="2" t="s">
        <v>447</v>
      </c>
      <c r="I72" s="2" t="s">
        <v>448</v>
      </c>
      <c r="J72" t="s">
        <v>449</v>
      </c>
      <c r="K72" s="2" t="s">
        <v>322</v>
      </c>
      <c r="L72" s="1">
        <v>46561</v>
      </c>
      <c r="M72">
        <v>0.50600000000000001</v>
      </c>
      <c r="N72">
        <v>531</v>
      </c>
      <c r="O72" s="2" t="s">
        <v>445</v>
      </c>
      <c r="P72" t="s">
        <v>65</v>
      </c>
      <c r="Q72" s="1">
        <v>47484</v>
      </c>
      <c r="R72">
        <v>30000</v>
      </c>
      <c r="S72">
        <v>0</v>
      </c>
      <c r="T72">
        <v>30000</v>
      </c>
      <c r="U72" s="2" t="s">
        <v>66</v>
      </c>
      <c r="V72" s="2" t="s">
        <v>450</v>
      </c>
      <c r="W72" s="2"/>
      <c r="X72" s="2" t="s">
        <v>69</v>
      </c>
      <c r="Y72" s="2" t="s">
        <v>70</v>
      </c>
      <c r="Z72" s="2" t="s">
        <v>71</v>
      </c>
      <c r="AA72" s="2" t="s">
        <v>72</v>
      </c>
      <c r="AB72" s="2" t="s">
        <v>72</v>
      </c>
      <c r="AC72" s="2" t="s">
        <v>72</v>
      </c>
      <c r="AD72" s="2" t="s">
        <v>70</v>
      </c>
      <c r="AE72">
        <v>42</v>
      </c>
      <c r="AF72" s="2" t="s">
        <v>92</v>
      </c>
      <c r="AG72">
        <v>30000</v>
      </c>
      <c r="AH72">
        <v>30800</v>
      </c>
      <c r="AI72">
        <v>30800</v>
      </c>
      <c r="AN72">
        <v>30000</v>
      </c>
      <c r="AO72">
        <v>1385</v>
      </c>
      <c r="AP72">
        <v>30500</v>
      </c>
      <c r="AQ72">
        <v>31385</v>
      </c>
      <c r="AR72">
        <v>80</v>
      </c>
      <c r="AS72">
        <v>984</v>
      </c>
      <c r="AT72">
        <v>981</v>
      </c>
      <c r="AU72">
        <v>0.99695121951219512</v>
      </c>
      <c r="AV72">
        <v>3</v>
      </c>
      <c r="AW72">
        <v>3.0487804878048782E-3</v>
      </c>
      <c r="AX72">
        <v>0.54</v>
      </c>
      <c r="AY72">
        <v>529.74</v>
      </c>
      <c r="AZ72">
        <v>1.62</v>
      </c>
      <c r="BA72">
        <v>0.99695121951219512</v>
      </c>
      <c r="BB72" s="2" t="s">
        <v>81</v>
      </c>
      <c r="BC72" s="2"/>
    </row>
    <row r="73" spans="1:55">
      <c r="A73">
        <v>72</v>
      </c>
      <c r="B73" s="1">
        <v>46030</v>
      </c>
      <c r="C73" s="2" t="s">
        <v>400</v>
      </c>
      <c r="D73" s="2" t="s">
        <v>401</v>
      </c>
      <c r="E73" s="2" t="s">
        <v>402</v>
      </c>
      <c r="F73" s="2" t="s">
        <v>205</v>
      </c>
      <c r="G73" s="2" t="s">
        <v>403</v>
      </c>
      <c r="H73" s="2" t="s">
        <v>451</v>
      </c>
      <c r="I73" s="2" t="s">
        <v>452</v>
      </c>
      <c r="J73" t="s">
        <v>453</v>
      </c>
      <c r="K73" s="2" t="s">
        <v>407</v>
      </c>
      <c r="L73" s="1">
        <v>46334</v>
      </c>
      <c r="M73">
        <v>0.50600000000000001</v>
      </c>
      <c r="N73">
        <v>304</v>
      </c>
      <c r="O73" s="2" t="s">
        <v>79</v>
      </c>
      <c r="P73" t="s">
        <v>65</v>
      </c>
      <c r="Q73" s="1">
        <v>46753</v>
      </c>
      <c r="R73">
        <v>1700</v>
      </c>
      <c r="S73">
        <v>0</v>
      </c>
      <c r="T73">
        <v>1700</v>
      </c>
      <c r="U73" s="2" t="s">
        <v>66</v>
      </c>
      <c r="V73" s="2"/>
      <c r="W73" s="2"/>
      <c r="X73" s="2" t="s">
        <v>69</v>
      </c>
      <c r="Y73" s="2" t="s">
        <v>70</v>
      </c>
      <c r="Z73" s="2" t="s">
        <v>80</v>
      </c>
      <c r="AA73" s="2" t="s">
        <v>72</v>
      </c>
      <c r="AB73" s="2" t="s">
        <v>72</v>
      </c>
      <c r="AC73" s="2" t="s">
        <v>72</v>
      </c>
      <c r="AD73" s="2" t="s">
        <v>70</v>
      </c>
      <c r="AE73">
        <v>20</v>
      </c>
      <c r="AF73" s="2" t="s">
        <v>74</v>
      </c>
      <c r="AG73">
        <v>1700</v>
      </c>
      <c r="AH73">
        <v>1960</v>
      </c>
      <c r="AI73">
        <v>2000</v>
      </c>
      <c r="AN73">
        <v>1700</v>
      </c>
      <c r="AO73">
        <v>300</v>
      </c>
      <c r="AP73">
        <v>1800</v>
      </c>
      <c r="AQ73">
        <v>2000</v>
      </c>
      <c r="AR73">
        <v>80</v>
      </c>
      <c r="AS73">
        <v>66</v>
      </c>
      <c r="AT73">
        <v>63</v>
      </c>
      <c r="AU73">
        <v>0.95454545454545459</v>
      </c>
      <c r="AV73">
        <v>3</v>
      </c>
      <c r="AW73">
        <v>4.5454545454545456E-2</v>
      </c>
      <c r="AX73">
        <v>0.54</v>
      </c>
      <c r="AY73">
        <v>34.020000000000003</v>
      </c>
      <c r="AZ73">
        <v>1.62</v>
      </c>
      <c r="BA73">
        <v>0.95454545454545459</v>
      </c>
      <c r="BB73" s="2" t="s">
        <v>81</v>
      </c>
      <c r="BC73" s="2"/>
    </row>
    <row r="74" spans="1:55">
      <c r="A74">
        <v>73</v>
      </c>
      <c r="B74" s="1">
        <v>46030</v>
      </c>
      <c r="C74" s="2" t="s">
        <v>454</v>
      </c>
      <c r="D74" s="2" t="s">
        <v>455</v>
      </c>
      <c r="E74" s="2" t="s">
        <v>456</v>
      </c>
      <c r="F74" s="2" t="s">
        <v>205</v>
      </c>
      <c r="G74" s="2" t="s">
        <v>457</v>
      </c>
      <c r="H74" s="2" t="s">
        <v>458</v>
      </c>
      <c r="I74" s="2" t="s">
        <v>459</v>
      </c>
      <c r="J74" t="s">
        <v>460</v>
      </c>
      <c r="K74" s="2" t="s">
        <v>461</v>
      </c>
      <c r="L74" s="1">
        <v>46792</v>
      </c>
      <c r="M74">
        <v>0.50600000000000001</v>
      </c>
      <c r="N74">
        <v>762</v>
      </c>
      <c r="O74" s="2" t="s">
        <v>79</v>
      </c>
      <c r="P74" t="s">
        <v>65</v>
      </c>
      <c r="Q74" s="1">
        <v>46753</v>
      </c>
      <c r="R74">
        <v>5250</v>
      </c>
      <c r="S74">
        <v>0</v>
      </c>
      <c r="T74">
        <v>5250</v>
      </c>
      <c r="U74" s="2" t="s">
        <v>66</v>
      </c>
      <c r="V74" s="2" t="s">
        <v>462</v>
      </c>
      <c r="W74" s="2"/>
      <c r="X74" s="2" t="s">
        <v>69</v>
      </c>
      <c r="Y74" s="2" t="s">
        <v>70</v>
      </c>
      <c r="Z74" s="2" t="s">
        <v>80</v>
      </c>
      <c r="AA74" s="2" t="s">
        <v>72</v>
      </c>
      <c r="AB74" s="2" t="s">
        <v>72</v>
      </c>
      <c r="AC74" s="2" t="s">
        <v>72</v>
      </c>
      <c r="AD74" s="2" t="s">
        <v>70</v>
      </c>
      <c r="AE74">
        <v>123</v>
      </c>
      <c r="AF74" s="2" t="s">
        <v>463</v>
      </c>
      <c r="AG74">
        <v>5250</v>
      </c>
      <c r="AH74">
        <v>5440</v>
      </c>
      <c r="AI74">
        <v>26800</v>
      </c>
      <c r="AO74">
        <v>6000</v>
      </c>
      <c r="AP74">
        <v>5300</v>
      </c>
      <c r="AQ74">
        <v>6000</v>
      </c>
      <c r="AR74">
        <v>80</v>
      </c>
      <c r="AS74">
        <v>838</v>
      </c>
      <c r="AT74">
        <v>188</v>
      </c>
      <c r="AU74">
        <v>0.22434367541766109</v>
      </c>
      <c r="AV74">
        <v>650</v>
      </c>
      <c r="AW74">
        <v>0.77565632458233891</v>
      </c>
      <c r="AX74">
        <v>0.54</v>
      </c>
      <c r="AY74">
        <v>101.52000000000001</v>
      </c>
      <c r="AZ74">
        <v>351</v>
      </c>
      <c r="BA74">
        <v>0.22434367541766109</v>
      </c>
      <c r="BB74" s="2" t="s">
        <v>81</v>
      </c>
      <c r="BC74" s="2"/>
    </row>
    <row r="75" spans="1:55">
      <c r="A75">
        <v>74</v>
      </c>
      <c r="B75" s="1">
        <v>46030</v>
      </c>
      <c r="C75" s="2" t="s">
        <v>236</v>
      </c>
      <c r="D75" s="2" t="s">
        <v>237</v>
      </c>
      <c r="E75" s="2" t="s">
        <v>238</v>
      </c>
      <c r="F75" s="2" t="s">
        <v>239</v>
      </c>
      <c r="G75" s="2" t="s">
        <v>240</v>
      </c>
      <c r="H75" s="2" t="s">
        <v>442</v>
      </c>
      <c r="I75" s="2" t="s">
        <v>443</v>
      </c>
      <c r="J75" t="s">
        <v>444</v>
      </c>
      <c r="K75" s="2" t="s">
        <v>244</v>
      </c>
      <c r="L75" s="1">
        <v>47100</v>
      </c>
      <c r="M75">
        <v>0.50600000000000001</v>
      </c>
      <c r="N75">
        <v>1070</v>
      </c>
      <c r="O75" s="2" t="s">
        <v>445</v>
      </c>
      <c r="P75" t="s">
        <v>65</v>
      </c>
      <c r="Q75" s="1">
        <v>46753</v>
      </c>
      <c r="R75">
        <v>10000</v>
      </c>
      <c r="S75">
        <v>0</v>
      </c>
      <c r="T75">
        <v>10000</v>
      </c>
      <c r="U75" s="2" t="s">
        <v>66</v>
      </c>
      <c r="V75" s="2"/>
      <c r="W75" s="2"/>
      <c r="X75" s="2" t="s">
        <v>69</v>
      </c>
      <c r="Y75" s="2" t="s">
        <v>70</v>
      </c>
      <c r="Z75" s="2" t="s">
        <v>71</v>
      </c>
      <c r="AA75" s="2" t="s">
        <v>72</v>
      </c>
      <c r="AB75" s="2" t="s">
        <v>72</v>
      </c>
      <c r="AC75" s="2" t="s">
        <v>72</v>
      </c>
      <c r="AD75" s="2" t="s">
        <v>70</v>
      </c>
      <c r="AE75">
        <v>22</v>
      </c>
      <c r="AF75" s="2" t="s">
        <v>74</v>
      </c>
      <c r="AG75">
        <v>10000</v>
      </c>
      <c r="AH75">
        <v>10320</v>
      </c>
      <c r="AI75">
        <v>10400</v>
      </c>
      <c r="AN75">
        <v>9000</v>
      </c>
      <c r="AO75">
        <v>1000</v>
      </c>
      <c r="AP75">
        <v>10100</v>
      </c>
      <c r="AQ75">
        <v>10000</v>
      </c>
      <c r="AR75">
        <v>80</v>
      </c>
      <c r="AS75">
        <v>325</v>
      </c>
      <c r="AT75">
        <v>313</v>
      </c>
      <c r="AU75">
        <v>0.96307692307692305</v>
      </c>
      <c r="AV75">
        <v>12</v>
      </c>
      <c r="AW75">
        <v>3.6923076923076927E-2</v>
      </c>
      <c r="AX75">
        <v>0.54</v>
      </c>
      <c r="AY75">
        <v>169.02</v>
      </c>
      <c r="AZ75">
        <v>6.48</v>
      </c>
      <c r="BA75">
        <v>0.96307692307692305</v>
      </c>
      <c r="BB75" s="2" t="s">
        <v>81</v>
      </c>
      <c r="BC75" s="2"/>
    </row>
    <row r="76" spans="1:55">
      <c r="A76">
        <v>75</v>
      </c>
      <c r="B76" s="1">
        <v>46030</v>
      </c>
      <c r="C76" s="2" t="s">
        <v>464</v>
      </c>
      <c r="D76" s="2" t="s">
        <v>465</v>
      </c>
      <c r="E76" s="2" t="s">
        <v>466</v>
      </c>
      <c r="F76" s="2" t="s">
        <v>96</v>
      </c>
      <c r="G76" s="2" t="s">
        <v>97</v>
      </c>
      <c r="H76" s="2" t="s">
        <v>467</v>
      </c>
      <c r="I76" s="2" t="s">
        <v>468</v>
      </c>
      <c r="J76" t="s">
        <v>469</v>
      </c>
      <c r="K76" s="2" t="s">
        <v>470</v>
      </c>
      <c r="L76" s="1">
        <v>47196</v>
      </c>
      <c r="M76">
        <v>0.46920265486725665</v>
      </c>
      <c r="N76">
        <v>1166</v>
      </c>
      <c r="O76" s="2" t="s">
        <v>64</v>
      </c>
      <c r="P76" t="s">
        <v>65</v>
      </c>
      <c r="Q76" s="1">
        <v>46753</v>
      </c>
      <c r="R76">
        <v>14706</v>
      </c>
      <c r="S76">
        <v>3000</v>
      </c>
      <c r="T76">
        <v>11706</v>
      </c>
      <c r="U76" s="2" t="s">
        <v>66</v>
      </c>
      <c r="V76" s="2"/>
      <c r="W76" s="2" t="s">
        <v>68</v>
      </c>
      <c r="X76" s="2" t="s">
        <v>69</v>
      </c>
      <c r="Y76" s="2" t="s">
        <v>70</v>
      </c>
      <c r="Z76" s="2" t="s">
        <v>71</v>
      </c>
      <c r="AA76" s="2" t="s">
        <v>70</v>
      </c>
      <c r="AB76" s="2" t="s">
        <v>70</v>
      </c>
      <c r="AC76" s="2" t="s">
        <v>91</v>
      </c>
      <c r="AD76" s="2" t="s">
        <v>70</v>
      </c>
      <c r="AE76">
        <v>67</v>
      </c>
      <c r="AF76" s="2" t="s">
        <v>312</v>
      </c>
      <c r="AG76">
        <v>11706</v>
      </c>
      <c r="AH76">
        <v>12600</v>
      </c>
      <c r="AI76">
        <v>12600</v>
      </c>
      <c r="AJ76">
        <v>12600</v>
      </c>
      <c r="AK76">
        <v>12600</v>
      </c>
      <c r="AL76">
        <v>12535</v>
      </c>
      <c r="AM76">
        <v>12485</v>
      </c>
      <c r="AN76">
        <v>12470</v>
      </c>
      <c r="AP76">
        <v>12500</v>
      </c>
      <c r="AQ76">
        <v>12470</v>
      </c>
      <c r="AR76">
        <v>130</v>
      </c>
      <c r="AS76">
        <v>1050</v>
      </c>
      <c r="AT76">
        <v>1040</v>
      </c>
      <c r="AU76">
        <v>0.99047619047619051</v>
      </c>
      <c r="AV76">
        <v>11</v>
      </c>
      <c r="AW76">
        <v>1.0476190476190476E-2</v>
      </c>
      <c r="AX76">
        <v>3</v>
      </c>
      <c r="AY76">
        <v>3120</v>
      </c>
      <c r="AZ76">
        <v>33</v>
      </c>
      <c r="BA76">
        <v>0.99047619047619051</v>
      </c>
      <c r="BB76" s="2" t="s">
        <v>75</v>
      </c>
      <c r="BC76" s="2"/>
    </row>
    <row r="77" spans="1:55">
      <c r="A77">
        <v>76</v>
      </c>
      <c r="B77" s="1">
        <v>46030</v>
      </c>
      <c r="C77" s="2" t="s">
        <v>464</v>
      </c>
      <c r="D77" s="2" t="s">
        <v>465</v>
      </c>
      <c r="E77" s="2" t="s">
        <v>466</v>
      </c>
      <c r="F77" s="2" t="s">
        <v>96</v>
      </c>
      <c r="G77" s="2" t="s">
        <v>97</v>
      </c>
      <c r="H77" s="2" t="s">
        <v>427</v>
      </c>
      <c r="I77" s="2" t="s">
        <v>428</v>
      </c>
      <c r="J77" t="s">
        <v>429</v>
      </c>
      <c r="K77" s="2" t="s">
        <v>470</v>
      </c>
      <c r="L77" s="1">
        <v>47196</v>
      </c>
      <c r="M77">
        <v>0.50600000000000001</v>
      </c>
      <c r="N77">
        <v>1166</v>
      </c>
      <c r="O77" s="2" t="s">
        <v>79</v>
      </c>
      <c r="P77" t="s">
        <v>65</v>
      </c>
      <c r="Q77" s="1">
        <v>46753</v>
      </c>
      <c r="R77">
        <v>14706</v>
      </c>
      <c r="S77">
        <v>0</v>
      </c>
      <c r="T77">
        <v>14706</v>
      </c>
      <c r="U77" s="2" t="s">
        <v>66</v>
      </c>
      <c r="V77" s="2"/>
      <c r="W77" s="2"/>
      <c r="X77" s="2" t="s">
        <v>69</v>
      </c>
      <c r="Y77" s="2" t="s">
        <v>70</v>
      </c>
      <c r="Z77" s="2" t="s">
        <v>80</v>
      </c>
      <c r="AA77" s="2" t="s">
        <v>72</v>
      </c>
      <c r="AB77" s="2" t="s">
        <v>72</v>
      </c>
      <c r="AC77" s="2" t="s">
        <v>72</v>
      </c>
      <c r="AD77" s="2" t="s">
        <v>70</v>
      </c>
      <c r="AE77">
        <v>19</v>
      </c>
      <c r="AF77" s="2" t="s">
        <v>74</v>
      </c>
      <c r="AG77">
        <v>14706</v>
      </c>
      <c r="AH77">
        <v>14960</v>
      </c>
      <c r="AI77">
        <v>14960</v>
      </c>
      <c r="AN77">
        <v>14706</v>
      </c>
      <c r="AO77">
        <v>545</v>
      </c>
      <c r="AP77">
        <v>14850</v>
      </c>
      <c r="AQ77">
        <v>15251</v>
      </c>
      <c r="AR77">
        <v>80</v>
      </c>
      <c r="AS77">
        <v>480</v>
      </c>
      <c r="AT77">
        <v>477</v>
      </c>
      <c r="AU77">
        <v>0.99375000000000002</v>
      </c>
      <c r="AV77">
        <v>3</v>
      </c>
      <c r="AW77">
        <v>6.2500000000000003E-3</v>
      </c>
      <c r="AX77">
        <v>0.54</v>
      </c>
      <c r="AY77">
        <v>257.58000000000004</v>
      </c>
      <c r="AZ77">
        <v>1.62</v>
      </c>
      <c r="BA77">
        <v>0.99375000000000002</v>
      </c>
      <c r="BB77" s="2" t="s">
        <v>81</v>
      </c>
      <c r="BC77" s="2"/>
    </row>
    <row r="78" spans="1:55">
      <c r="A78">
        <v>77</v>
      </c>
      <c r="B78" s="1">
        <v>46030</v>
      </c>
      <c r="C78" s="2" t="s">
        <v>471</v>
      </c>
      <c r="D78" s="2" t="s">
        <v>472</v>
      </c>
      <c r="E78" s="2" t="s">
        <v>217</v>
      </c>
      <c r="F78" s="2" t="s">
        <v>96</v>
      </c>
      <c r="G78" s="2" t="s">
        <v>473</v>
      </c>
      <c r="H78" s="2" t="s">
        <v>474</v>
      </c>
      <c r="I78" s="2" t="s">
        <v>475</v>
      </c>
      <c r="J78" t="s">
        <v>476</v>
      </c>
      <c r="K78" s="2" t="s">
        <v>477</v>
      </c>
      <c r="L78" s="1">
        <v>46204</v>
      </c>
      <c r="M78">
        <v>0.42292704560925798</v>
      </c>
      <c r="N78">
        <v>174</v>
      </c>
      <c r="O78" s="2" t="s">
        <v>64</v>
      </c>
      <c r="P78" t="s">
        <v>117</v>
      </c>
      <c r="Q78" s="1">
        <v>46753</v>
      </c>
      <c r="R78">
        <v>24376</v>
      </c>
      <c r="S78">
        <v>1576</v>
      </c>
      <c r="T78">
        <v>22800</v>
      </c>
      <c r="U78" s="2" t="s">
        <v>66</v>
      </c>
      <c r="V78" s="2"/>
      <c r="W78" s="2" t="s">
        <v>197</v>
      </c>
      <c r="X78" s="2" t="s">
        <v>69</v>
      </c>
      <c r="Y78" s="2" t="s">
        <v>70</v>
      </c>
      <c r="Z78" s="2" t="s">
        <v>80</v>
      </c>
      <c r="AA78" s="2" t="s">
        <v>70</v>
      </c>
      <c r="AB78" s="2" t="s">
        <v>70</v>
      </c>
      <c r="AC78" s="2" t="s">
        <v>91</v>
      </c>
      <c r="AD78" s="2" t="s">
        <v>70</v>
      </c>
      <c r="AE78">
        <v>55</v>
      </c>
      <c r="AF78" s="2" t="s">
        <v>312</v>
      </c>
      <c r="AG78">
        <v>22800</v>
      </c>
      <c r="AH78">
        <v>23880</v>
      </c>
      <c r="AI78">
        <v>23820</v>
      </c>
      <c r="AJ78">
        <v>23800</v>
      </c>
      <c r="AK78">
        <v>24020</v>
      </c>
      <c r="AL78">
        <v>23782</v>
      </c>
      <c r="AM78">
        <v>23836</v>
      </c>
      <c r="AN78">
        <v>23700</v>
      </c>
      <c r="AP78">
        <v>23000</v>
      </c>
      <c r="AQ78">
        <v>23700</v>
      </c>
      <c r="AR78">
        <v>180</v>
      </c>
      <c r="AS78">
        <v>1990</v>
      </c>
      <c r="AT78">
        <v>1975</v>
      </c>
      <c r="AU78">
        <v>0.99246231155778897</v>
      </c>
      <c r="AV78">
        <v>15</v>
      </c>
      <c r="AW78">
        <v>7.537688442211055E-3</v>
      </c>
      <c r="AX78">
        <v>3</v>
      </c>
      <c r="AY78">
        <v>5925</v>
      </c>
      <c r="AZ78">
        <v>45</v>
      </c>
      <c r="BA78">
        <v>0.99246231155778897</v>
      </c>
      <c r="BB78" s="2" t="s">
        <v>75</v>
      </c>
      <c r="BC78" s="2"/>
    </row>
    <row r="79" spans="1:55">
      <c r="A79">
        <v>78</v>
      </c>
      <c r="B79" s="1">
        <v>46030</v>
      </c>
      <c r="C79" s="2" t="s">
        <v>471</v>
      </c>
      <c r="D79" s="2" t="s">
        <v>472</v>
      </c>
      <c r="E79" s="2" t="s">
        <v>217</v>
      </c>
      <c r="F79" s="2" t="s">
        <v>96</v>
      </c>
      <c r="G79" s="2" t="s">
        <v>473</v>
      </c>
      <c r="H79" s="2" t="s">
        <v>222</v>
      </c>
      <c r="I79" s="2" t="s">
        <v>223</v>
      </c>
      <c r="J79" t="s">
        <v>224</v>
      </c>
      <c r="K79" s="2" t="s">
        <v>477</v>
      </c>
      <c r="L79" s="1">
        <v>46204</v>
      </c>
      <c r="M79">
        <v>0.50600000000000001</v>
      </c>
      <c r="N79">
        <v>174</v>
      </c>
      <c r="O79" s="2" t="s">
        <v>79</v>
      </c>
      <c r="P79" t="s">
        <v>117</v>
      </c>
      <c r="Q79" s="1">
        <v>46753</v>
      </c>
      <c r="R79">
        <v>24376</v>
      </c>
      <c r="S79">
        <v>0</v>
      </c>
      <c r="T79">
        <v>24376</v>
      </c>
      <c r="U79" s="2" t="s">
        <v>66</v>
      </c>
      <c r="V79" s="2"/>
      <c r="W79" s="2"/>
      <c r="X79" s="2" t="s">
        <v>69</v>
      </c>
      <c r="Y79" s="2" t="s">
        <v>70</v>
      </c>
      <c r="Z79" s="2" t="s">
        <v>80</v>
      </c>
      <c r="AA79" s="2" t="s">
        <v>72</v>
      </c>
      <c r="AB79" s="2" t="s">
        <v>72</v>
      </c>
      <c r="AC79" s="2" t="s">
        <v>72</v>
      </c>
      <c r="AD79" s="2" t="s">
        <v>70</v>
      </c>
      <c r="AE79">
        <v>54</v>
      </c>
      <c r="AF79" s="2" t="s">
        <v>312</v>
      </c>
      <c r="AG79">
        <v>24376</v>
      </c>
      <c r="AH79">
        <v>24600</v>
      </c>
      <c r="AI79">
        <v>5920</v>
      </c>
      <c r="AN79">
        <v>24376</v>
      </c>
      <c r="AO79">
        <v>2000</v>
      </c>
      <c r="AP79">
        <v>24500</v>
      </c>
      <c r="AQ79">
        <v>26376</v>
      </c>
      <c r="AR79">
        <v>80</v>
      </c>
      <c r="AS79">
        <v>828</v>
      </c>
      <c r="AT79">
        <v>825</v>
      </c>
      <c r="AU79">
        <v>0.99637681159420288</v>
      </c>
      <c r="AV79">
        <v>3</v>
      </c>
      <c r="AW79">
        <v>3.6231884057971015E-3</v>
      </c>
      <c r="AX79">
        <v>0.54</v>
      </c>
      <c r="AY79">
        <v>445.50000000000006</v>
      </c>
      <c r="AZ79">
        <v>1.62</v>
      </c>
      <c r="BA79">
        <v>0.99637681159420288</v>
      </c>
      <c r="BB79" s="2" t="s">
        <v>81</v>
      </c>
      <c r="BC79" s="2"/>
    </row>
    <row r="80" spans="1:55">
      <c r="A80">
        <v>79</v>
      </c>
      <c r="B80" s="1">
        <v>46030</v>
      </c>
      <c r="C80" s="2" t="s">
        <v>471</v>
      </c>
      <c r="D80" s="2" t="s">
        <v>472</v>
      </c>
      <c r="E80" s="2" t="s">
        <v>217</v>
      </c>
      <c r="F80" s="2" t="s">
        <v>96</v>
      </c>
      <c r="G80" s="2" t="s">
        <v>473</v>
      </c>
      <c r="H80" s="2" t="s">
        <v>442</v>
      </c>
      <c r="I80" s="2" t="s">
        <v>443</v>
      </c>
      <c r="J80" t="s">
        <v>444</v>
      </c>
      <c r="K80" s="2" t="s">
        <v>477</v>
      </c>
      <c r="L80" s="1">
        <v>46204</v>
      </c>
      <c r="M80">
        <v>0.50600000000000001</v>
      </c>
      <c r="N80">
        <v>174</v>
      </c>
      <c r="O80" s="2" t="s">
        <v>445</v>
      </c>
      <c r="P80" t="s">
        <v>117</v>
      </c>
      <c r="Q80" s="1">
        <v>46753</v>
      </c>
      <c r="R80">
        <v>24376</v>
      </c>
      <c r="S80">
        <v>0</v>
      </c>
      <c r="T80">
        <v>24376</v>
      </c>
      <c r="U80" s="2" t="s">
        <v>66</v>
      </c>
      <c r="V80" s="2"/>
      <c r="W80" s="2"/>
      <c r="X80" s="2" t="s">
        <v>69</v>
      </c>
      <c r="Y80" s="2" t="s">
        <v>70</v>
      </c>
      <c r="Z80" s="2" t="s">
        <v>71</v>
      </c>
      <c r="AA80" s="2" t="s">
        <v>72</v>
      </c>
      <c r="AB80" s="2" t="s">
        <v>72</v>
      </c>
      <c r="AC80" s="2" t="s">
        <v>72</v>
      </c>
      <c r="AD80" s="2" t="s">
        <v>70</v>
      </c>
      <c r="AE80">
        <v>22</v>
      </c>
      <c r="AF80" s="2" t="s">
        <v>74</v>
      </c>
      <c r="AG80">
        <v>24376</v>
      </c>
      <c r="AH80">
        <v>24560</v>
      </c>
      <c r="AI80">
        <v>24800</v>
      </c>
      <c r="AN80">
        <v>24376</v>
      </c>
      <c r="AO80">
        <v>115</v>
      </c>
      <c r="AP80">
        <v>24500</v>
      </c>
      <c r="AQ80">
        <v>24491</v>
      </c>
      <c r="AR80">
        <v>80</v>
      </c>
      <c r="AS80">
        <v>775</v>
      </c>
      <c r="AT80">
        <v>766</v>
      </c>
      <c r="AU80">
        <v>0.98838709677419356</v>
      </c>
      <c r="AV80">
        <v>9</v>
      </c>
      <c r="AW80">
        <v>1.1612903225806452E-2</v>
      </c>
      <c r="AX80">
        <v>0.54</v>
      </c>
      <c r="AY80">
        <v>413.64000000000004</v>
      </c>
      <c r="AZ80">
        <v>4.8600000000000003</v>
      </c>
      <c r="BA80">
        <v>0.98838709677419356</v>
      </c>
      <c r="BB80" s="2" t="s">
        <v>81</v>
      </c>
      <c r="BC80" s="2"/>
    </row>
    <row r="81" spans="1:55">
      <c r="A81">
        <v>80</v>
      </c>
      <c r="B81" s="1">
        <v>46031</v>
      </c>
      <c r="C81" s="2" t="s">
        <v>478</v>
      </c>
      <c r="D81" s="2" t="s">
        <v>479</v>
      </c>
      <c r="E81" s="2" t="s">
        <v>480</v>
      </c>
      <c r="F81" s="2" t="s">
        <v>205</v>
      </c>
      <c r="G81" s="2" t="s">
        <v>481</v>
      </c>
      <c r="H81" s="2" t="s">
        <v>482</v>
      </c>
      <c r="I81" s="2" t="s">
        <v>483</v>
      </c>
      <c r="J81" t="s">
        <v>484</v>
      </c>
      <c r="K81" s="2" t="s">
        <v>485</v>
      </c>
      <c r="L81" s="1">
        <v>46896</v>
      </c>
      <c r="M81">
        <v>0.28160873610165649</v>
      </c>
      <c r="N81">
        <v>865</v>
      </c>
      <c r="O81" s="2" t="s">
        <v>64</v>
      </c>
      <c r="P81" t="s">
        <v>117</v>
      </c>
      <c r="Q81" s="1">
        <v>46753</v>
      </c>
      <c r="R81">
        <v>8500</v>
      </c>
      <c r="S81">
        <v>1500</v>
      </c>
      <c r="T81">
        <v>7000</v>
      </c>
      <c r="U81" s="2" t="s">
        <v>66</v>
      </c>
      <c r="V81" s="2"/>
      <c r="W81" s="2" t="s">
        <v>211</v>
      </c>
      <c r="X81" s="2" t="s">
        <v>69</v>
      </c>
      <c r="Y81" s="2" t="s">
        <v>70</v>
      </c>
      <c r="Z81" s="2" t="s">
        <v>80</v>
      </c>
      <c r="AA81" s="2" t="s">
        <v>70</v>
      </c>
      <c r="AB81" s="2" t="s">
        <v>70</v>
      </c>
      <c r="AC81" s="2" t="s">
        <v>91</v>
      </c>
      <c r="AD81" s="2" t="s">
        <v>70</v>
      </c>
      <c r="AE81">
        <v>21</v>
      </c>
      <c r="AF81" s="2" t="s">
        <v>74</v>
      </c>
      <c r="AG81">
        <v>7000</v>
      </c>
      <c r="AH81">
        <v>8768</v>
      </c>
      <c r="AI81">
        <v>8760</v>
      </c>
      <c r="AJ81">
        <v>8648</v>
      </c>
      <c r="AK81">
        <v>8560</v>
      </c>
      <c r="AL81">
        <v>8479</v>
      </c>
      <c r="AM81">
        <v>8600</v>
      </c>
      <c r="AN81">
        <v>8115</v>
      </c>
      <c r="AP81">
        <v>8000</v>
      </c>
      <c r="AQ81">
        <v>8115</v>
      </c>
      <c r="AR81">
        <v>653</v>
      </c>
      <c r="AS81">
        <v>548</v>
      </c>
      <c r="AT81">
        <v>508</v>
      </c>
      <c r="AU81">
        <v>0.92700729927007297</v>
      </c>
      <c r="AV81">
        <v>41</v>
      </c>
      <c r="AW81">
        <v>7.4817518248175188E-2</v>
      </c>
      <c r="AX81">
        <v>3</v>
      </c>
      <c r="AY81">
        <v>1524</v>
      </c>
      <c r="AZ81">
        <v>123</v>
      </c>
      <c r="BA81">
        <v>0.92700729927007297</v>
      </c>
      <c r="BB81" s="2" t="s">
        <v>75</v>
      </c>
      <c r="BC81" s="2"/>
    </row>
    <row r="82" spans="1:55">
      <c r="A82">
        <v>81</v>
      </c>
      <c r="B82" s="1">
        <v>46031</v>
      </c>
      <c r="C82" s="2" t="s">
        <v>478</v>
      </c>
      <c r="D82" s="2" t="s">
        <v>479</v>
      </c>
      <c r="E82" s="2" t="s">
        <v>480</v>
      </c>
      <c r="F82" s="2" t="s">
        <v>205</v>
      </c>
      <c r="G82" s="2" t="s">
        <v>481</v>
      </c>
      <c r="H82" s="2" t="s">
        <v>451</v>
      </c>
      <c r="I82" s="2" t="s">
        <v>452</v>
      </c>
      <c r="J82" t="s">
        <v>453</v>
      </c>
      <c r="K82" s="2" t="s">
        <v>485</v>
      </c>
      <c r="L82" s="1">
        <v>46896</v>
      </c>
      <c r="M82">
        <v>0.50600000000000001</v>
      </c>
      <c r="N82">
        <v>865</v>
      </c>
      <c r="O82" s="2" t="s">
        <v>79</v>
      </c>
      <c r="P82" t="s">
        <v>117</v>
      </c>
      <c r="Q82" s="1">
        <v>46753</v>
      </c>
      <c r="R82">
        <v>8500</v>
      </c>
      <c r="S82">
        <v>0</v>
      </c>
      <c r="T82">
        <v>8500</v>
      </c>
      <c r="U82" s="2" t="s">
        <v>66</v>
      </c>
      <c r="V82" s="2"/>
      <c r="W82" s="2"/>
      <c r="X82" s="2" t="s">
        <v>69</v>
      </c>
      <c r="Y82" s="2" t="s">
        <v>70</v>
      </c>
      <c r="Z82" s="2" t="s">
        <v>80</v>
      </c>
      <c r="AA82" s="2" t="s">
        <v>72</v>
      </c>
      <c r="AB82" s="2" t="s">
        <v>72</v>
      </c>
      <c r="AC82" s="2" t="s">
        <v>72</v>
      </c>
      <c r="AD82" s="2" t="s">
        <v>70</v>
      </c>
      <c r="AE82">
        <v>13</v>
      </c>
      <c r="AF82" s="2" t="s">
        <v>74</v>
      </c>
      <c r="AG82">
        <v>8500</v>
      </c>
      <c r="AH82">
        <v>8800</v>
      </c>
      <c r="AI82">
        <v>8800</v>
      </c>
      <c r="AN82">
        <v>8500</v>
      </c>
      <c r="AO82">
        <v>380</v>
      </c>
      <c r="AP82">
        <v>8600</v>
      </c>
      <c r="AQ82">
        <v>8880</v>
      </c>
      <c r="AR82">
        <v>80</v>
      </c>
      <c r="AS82">
        <v>281</v>
      </c>
      <c r="AT82">
        <v>278</v>
      </c>
      <c r="AU82">
        <v>0.98932384341637014</v>
      </c>
      <c r="AV82">
        <v>3</v>
      </c>
      <c r="AW82">
        <v>1.0676156583629894E-2</v>
      </c>
      <c r="AX82">
        <v>0.54</v>
      </c>
      <c r="AY82">
        <v>150.12</v>
      </c>
      <c r="AZ82">
        <v>1.62</v>
      </c>
      <c r="BA82">
        <v>0.98932384341637014</v>
      </c>
      <c r="BB82" s="2" t="s">
        <v>81</v>
      </c>
      <c r="BC82" s="2"/>
    </row>
    <row r="83" spans="1:55">
      <c r="A83">
        <v>82</v>
      </c>
      <c r="B83" s="1">
        <v>46031</v>
      </c>
      <c r="C83" s="2" t="s">
        <v>486</v>
      </c>
      <c r="D83" s="2" t="s">
        <v>487</v>
      </c>
      <c r="E83" s="2" t="s">
        <v>480</v>
      </c>
      <c r="F83" s="2" t="s">
        <v>205</v>
      </c>
      <c r="G83" s="2" t="s">
        <v>488</v>
      </c>
      <c r="H83" s="2" t="s">
        <v>489</v>
      </c>
      <c r="I83" s="2" t="s">
        <v>490</v>
      </c>
      <c r="J83" t="s">
        <v>491</v>
      </c>
      <c r="K83" s="2" t="s">
        <v>485</v>
      </c>
      <c r="L83" s="1">
        <v>46896</v>
      </c>
      <c r="M83">
        <v>0.50600000000000001</v>
      </c>
      <c r="N83">
        <v>865</v>
      </c>
      <c r="O83" s="2" t="s">
        <v>79</v>
      </c>
      <c r="P83" t="s">
        <v>65</v>
      </c>
      <c r="Q83" s="1">
        <v>46753</v>
      </c>
      <c r="R83">
        <v>1500</v>
      </c>
      <c r="S83">
        <v>0</v>
      </c>
      <c r="T83">
        <v>1500</v>
      </c>
      <c r="U83" s="2" t="s">
        <v>66</v>
      </c>
      <c r="V83" s="2" t="s">
        <v>127</v>
      </c>
      <c r="W83" s="2"/>
      <c r="X83" s="2" t="s">
        <v>69</v>
      </c>
      <c r="Y83" s="2" t="s">
        <v>70</v>
      </c>
      <c r="Z83" s="2" t="s">
        <v>80</v>
      </c>
      <c r="AA83" s="2" t="s">
        <v>72</v>
      </c>
      <c r="AB83" s="2" t="s">
        <v>72</v>
      </c>
      <c r="AC83" s="2" t="s">
        <v>72</v>
      </c>
      <c r="AD83" s="2" t="s">
        <v>70</v>
      </c>
      <c r="AE83">
        <v>5</v>
      </c>
      <c r="AF83" s="2" t="s">
        <v>74</v>
      </c>
      <c r="AG83">
        <v>1500</v>
      </c>
      <c r="AH83">
        <v>1720</v>
      </c>
      <c r="AI83">
        <v>1800</v>
      </c>
      <c r="AN83">
        <v>1500</v>
      </c>
      <c r="AO83">
        <v>250</v>
      </c>
      <c r="AP83">
        <v>1600</v>
      </c>
      <c r="AQ83">
        <v>1750</v>
      </c>
      <c r="AR83">
        <v>80</v>
      </c>
      <c r="AS83">
        <v>57</v>
      </c>
      <c r="AT83">
        <v>55</v>
      </c>
      <c r="AU83">
        <v>0.96491228070175439</v>
      </c>
      <c r="AV83">
        <v>2</v>
      </c>
      <c r="AW83">
        <v>3.5087719298245612E-2</v>
      </c>
      <c r="AX83">
        <v>0.54</v>
      </c>
      <c r="AY83">
        <v>29.700000000000003</v>
      </c>
      <c r="AZ83">
        <v>1.08</v>
      </c>
      <c r="BA83">
        <v>0.96491228070175439</v>
      </c>
      <c r="BB83" s="2" t="s">
        <v>81</v>
      </c>
      <c r="BC83" s="2"/>
    </row>
    <row r="84" spans="1:55">
      <c r="A84">
        <v>83</v>
      </c>
      <c r="B84" s="1">
        <v>46031</v>
      </c>
      <c r="C84" s="2" t="s">
        <v>492</v>
      </c>
      <c r="D84" s="2" t="s">
        <v>493</v>
      </c>
      <c r="E84" s="2" t="s">
        <v>204</v>
      </c>
      <c r="F84" s="2" t="s">
        <v>205</v>
      </c>
      <c r="G84" s="2" t="s">
        <v>488</v>
      </c>
      <c r="H84" s="2" t="s">
        <v>494</v>
      </c>
      <c r="I84" s="2" t="s">
        <v>495</v>
      </c>
      <c r="J84" t="s">
        <v>496</v>
      </c>
      <c r="K84" s="2" t="s">
        <v>210</v>
      </c>
      <c r="L84" s="1">
        <v>46063</v>
      </c>
      <c r="M84">
        <v>0.86704099251191291</v>
      </c>
      <c r="N84">
        <v>32</v>
      </c>
      <c r="O84" s="2" t="s">
        <v>64</v>
      </c>
      <c r="P84" t="s">
        <v>65</v>
      </c>
      <c r="Q84" s="1">
        <v>46753</v>
      </c>
      <c r="R84">
        <v>1000</v>
      </c>
      <c r="S84">
        <v>0</v>
      </c>
      <c r="T84">
        <v>1000</v>
      </c>
      <c r="U84" s="2" t="s">
        <v>66</v>
      </c>
      <c r="V84" s="2"/>
      <c r="W84" s="2" t="s">
        <v>211</v>
      </c>
      <c r="X84" s="2" t="s">
        <v>69</v>
      </c>
      <c r="Y84" s="2" t="s">
        <v>70</v>
      </c>
      <c r="Z84" s="2" t="s">
        <v>71</v>
      </c>
      <c r="AA84" s="2" t="s">
        <v>70</v>
      </c>
      <c r="AB84" s="2" t="s">
        <v>70</v>
      </c>
      <c r="AC84" s="2" t="s">
        <v>73</v>
      </c>
      <c r="AD84" s="2" t="s">
        <v>70</v>
      </c>
      <c r="AE84">
        <v>19</v>
      </c>
      <c r="AF84" s="2" t="s">
        <v>74</v>
      </c>
      <c r="AG84">
        <v>1000</v>
      </c>
      <c r="AH84">
        <v>1452</v>
      </c>
      <c r="AI84">
        <v>1420</v>
      </c>
      <c r="AJ84">
        <v>1405</v>
      </c>
      <c r="AK84">
        <v>1390</v>
      </c>
      <c r="AL84">
        <v>1388</v>
      </c>
      <c r="AM84">
        <v>1359</v>
      </c>
      <c r="AN84">
        <v>1000</v>
      </c>
      <c r="AO84">
        <v>359</v>
      </c>
      <c r="AP84">
        <v>1300</v>
      </c>
      <c r="AQ84">
        <v>1359</v>
      </c>
      <c r="AR84">
        <v>93</v>
      </c>
      <c r="AS84">
        <v>242</v>
      </c>
      <c r="AT84">
        <v>227</v>
      </c>
      <c r="AU84">
        <v>0.93801652892561982</v>
      </c>
      <c r="AV84">
        <v>16</v>
      </c>
      <c r="AW84">
        <v>6.6115702479338845E-2</v>
      </c>
      <c r="AX84">
        <v>3</v>
      </c>
      <c r="AY84">
        <v>681</v>
      </c>
      <c r="AZ84">
        <v>48</v>
      </c>
      <c r="BA84">
        <v>0.93801652892561982</v>
      </c>
      <c r="BB84" s="2" t="s">
        <v>75</v>
      </c>
      <c r="BC84" s="2"/>
    </row>
    <row r="85" spans="1:55">
      <c r="A85">
        <v>84</v>
      </c>
      <c r="B85" s="1">
        <v>46031</v>
      </c>
      <c r="C85" s="2" t="s">
        <v>492</v>
      </c>
      <c r="D85" s="2" t="s">
        <v>493</v>
      </c>
      <c r="E85" s="2" t="s">
        <v>204</v>
      </c>
      <c r="F85" s="2" t="s">
        <v>205</v>
      </c>
      <c r="G85" s="2" t="s">
        <v>488</v>
      </c>
      <c r="H85" s="2" t="s">
        <v>212</v>
      </c>
      <c r="I85" s="2" t="s">
        <v>213</v>
      </c>
      <c r="J85" t="s">
        <v>214</v>
      </c>
      <c r="K85" s="2" t="s">
        <v>210</v>
      </c>
      <c r="L85" s="1">
        <v>46063</v>
      </c>
      <c r="M85">
        <v>0.50600000000000001</v>
      </c>
      <c r="N85">
        <v>32</v>
      </c>
      <c r="O85" s="2" t="s">
        <v>79</v>
      </c>
      <c r="P85" t="s">
        <v>65</v>
      </c>
      <c r="Q85" s="1">
        <v>46753</v>
      </c>
      <c r="R85">
        <v>1000</v>
      </c>
      <c r="S85">
        <v>0</v>
      </c>
      <c r="T85">
        <v>1000</v>
      </c>
      <c r="U85" s="2" t="s">
        <v>66</v>
      </c>
      <c r="V85" s="2"/>
      <c r="W85" s="2"/>
      <c r="X85" s="2" t="s">
        <v>69</v>
      </c>
      <c r="Y85" s="2" t="s">
        <v>70</v>
      </c>
      <c r="Z85" s="2" t="s">
        <v>80</v>
      </c>
      <c r="AA85" s="2" t="s">
        <v>72</v>
      </c>
      <c r="AB85" s="2" t="s">
        <v>72</v>
      </c>
      <c r="AC85" s="2" t="s">
        <v>72</v>
      </c>
      <c r="AD85" s="2" t="s">
        <v>70</v>
      </c>
      <c r="AE85">
        <v>13</v>
      </c>
      <c r="AF85" s="2" t="s">
        <v>74</v>
      </c>
      <c r="AG85">
        <v>1000</v>
      </c>
      <c r="AH85">
        <v>1200</v>
      </c>
      <c r="AI85">
        <v>1240</v>
      </c>
      <c r="AN85">
        <v>1000</v>
      </c>
      <c r="AO85">
        <v>500</v>
      </c>
      <c r="AP85">
        <v>1100</v>
      </c>
      <c r="AQ85">
        <v>1500</v>
      </c>
      <c r="AR85">
        <v>80</v>
      </c>
      <c r="AS85">
        <v>50</v>
      </c>
      <c r="AT85">
        <v>47</v>
      </c>
      <c r="AU85">
        <v>0.94</v>
      </c>
      <c r="AV85">
        <v>3</v>
      </c>
      <c r="AW85">
        <v>0.06</v>
      </c>
      <c r="AX85">
        <v>0.54</v>
      </c>
      <c r="AY85">
        <v>25.380000000000003</v>
      </c>
      <c r="AZ85">
        <v>1.62</v>
      </c>
      <c r="BA85">
        <v>0.94</v>
      </c>
      <c r="BB85" s="2" t="s">
        <v>81</v>
      </c>
      <c r="BC85" s="2"/>
    </row>
    <row r="86" spans="1:55">
      <c r="A86">
        <v>85</v>
      </c>
      <c r="B86" s="1">
        <v>46031</v>
      </c>
      <c r="C86" s="2" t="s">
        <v>497</v>
      </c>
      <c r="D86" s="2" t="s">
        <v>498</v>
      </c>
      <c r="E86" s="2" t="s">
        <v>499</v>
      </c>
      <c r="F86" s="2" t="s">
        <v>272</v>
      </c>
      <c r="G86" s="2" t="s">
        <v>500</v>
      </c>
      <c r="H86" s="2" t="s">
        <v>501</v>
      </c>
      <c r="I86" s="2" t="s">
        <v>502</v>
      </c>
      <c r="J86" t="s">
        <v>503</v>
      </c>
      <c r="K86" s="2" t="s">
        <v>504</v>
      </c>
      <c r="L86" s="1">
        <v>47294</v>
      </c>
      <c r="M86">
        <v>0.50600000000000001</v>
      </c>
      <c r="N86">
        <v>1263</v>
      </c>
      <c r="O86" s="2" t="s">
        <v>79</v>
      </c>
      <c r="P86" t="s">
        <v>65</v>
      </c>
      <c r="Q86" s="1">
        <v>46753</v>
      </c>
      <c r="R86">
        <v>4959</v>
      </c>
      <c r="S86">
        <v>0</v>
      </c>
      <c r="T86">
        <v>4959</v>
      </c>
      <c r="U86" s="2" t="s">
        <v>66</v>
      </c>
      <c r="V86" s="2" t="s">
        <v>127</v>
      </c>
      <c r="W86" s="2"/>
      <c r="X86" s="2" t="s">
        <v>69</v>
      </c>
      <c r="Y86" s="2" t="s">
        <v>70</v>
      </c>
      <c r="Z86" s="2" t="s">
        <v>80</v>
      </c>
      <c r="AA86" s="2" t="s">
        <v>72</v>
      </c>
      <c r="AB86" s="2" t="s">
        <v>72</v>
      </c>
      <c r="AC86" s="2" t="s">
        <v>72</v>
      </c>
      <c r="AD86" s="2" t="s">
        <v>70</v>
      </c>
      <c r="AE86">
        <v>11</v>
      </c>
      <c r="AF86" s="2" t="s">
        <v>74</v>
      </c>
      <c r="AG86">
        <v>4959</v>
      </c>
      <c r="AH86">
        <v>5120</v>
      </c>
      <c r="AI86">
        <v>5240</v>
      </c>
      <c r="AN86">
        <v>4959</v>
      </c>
      <c r="AO86">
        <v>300</v>
      </c>
      <c r="AP86">
        <v>5000</v>
      </c>
      <c r="AQ86">
        <v>5259</v>
      </c>
      <c r="AR86">
        <v>80</v>
      </c>
      <c r="AS86">
        <v>168</v>
      </c>
      <c r="AT86">
        <v>165</v>
      </c>
      <c r="AU86">
        <v>0.9821428571428571</v>
      </c>
      <c r="AV86">
        <v>3</v>
      </c>
      <c r="AW86">
        <v>1.7857142857142856E-2</v>
      </c>
      <c r="AX86">
        <v>0.54</v>
      </c>
      <c r="AY86">
        <v>89.100000000000009</v>
      </c>
      <c r="AZ86">
        <v>1.62</v>
      </c>
      <c r="BA86">
        <v>0.9821428571428571</v>
      </c>
      <c r="BB86" s="2" t="s">
        <v>81</v>
      </c>
      <c r="BC86" s="2"/>
    </row>
    <row r="87" spans="1:55">
      <c r="A87">
        <v>86</v>
      </c>
      <c r="B87" s="1">
        <v>46031</v>
      </c>
      <c r="C87" s="2" t="s">
        <v>505</v>
      </c>
      <c r="D87" s="2" t="s">
        <v>506</v>
      </c>
      <c r="E87" s="2" t="s">
        <v>507</v>
      </c>
      <c r="F87" s="2" t="s">
        <v>96</v>
      </c>
      <c r="G87" s="2" t="s">
        <v>192</v>
      </c>
      <c r="H87" s="2" t="s">
        <v>199</v>
      </c>
      <c r="I87" s="2" t="s">
        <v>200</v>
      </c>
      <c r="J87" t="s">
        <v>201</v>
      </c>
      <c r="K87" s="2" t="s">
        <v>508</v>
      </c>
      <c r="L87" s="1">
        <v>47232</v>
      </c>
      <c r="M87">
        <v>0.50600000000000001</v>
      </c>
      <c r="N87">
        <v>1201</v>
      </c>
      <c r="O87" s="2" t="s">
        <v>79</v>
      </c>
      <c r="P87" t="s">
        <v>65</v>
      </c>
      <c r="Q87" s="1">
        <v>47119</v>
      </c>
      <c r="R87">
        <v>4839</v>
      </c>
      <c r="S87">
        <v>0</v>
      </c>
      <c r="T87">
        <v>4839</v>
      </c>
      <c r="U87" s="2" t="s">
        <v>66</v>
      </c>
      <c r="V87" s="2" t="s">
        <v>127</v>
      </c>
      <c r="W87" s="2"/>
      <c r="X87" s="2" t="s">
        <v>69</v>
      </c>
      <c r="Y87" s="2" t="s">
        <v>70</v>
      </c>
      <c r="Z87" s="2" t="s">
        <v>80</v>
      </c>
      <c r="AA87" s="2" t="s">
        <v>72</v>
      </c>
      <c r="AB87" s="2" t="s">
        <v>72</v>
      </c>
      <c r="AC87" s="2" t="s">
        <v>72</v>
      </c>
      <c r="AD87" s="2" t="s">
        <v>70</v>
      </c>
      <c r="AE87">
        <v>12</v>
      </c>
      <c r="AF87" s="2" t="s">
        <v>74</v>
      </c>
      <c r="AG87">
        <v>4839</v>
      </c>
      <c r="AH87">
        <v>5160</v>
      </c>
      <c r="AI87">
        <v>5160</v>
      </c>
      <c r="AN87">
        <v>4839</v>
      </c>
      <c r="AO87">
        <v>800</v>
      </c>
      <c r="AP87">
        <v>5000</v>
      </c>
      <c r="AQ87">
        <v>5639</v>
      </c>
      <c r="AR87">
        <v>80</v>
      </c>
      <c r="AS87">
        <v>180</v>
      </c>
      <c r="AT87">
        <v>177</v>
      </c>
      <c r="AU87">
        <v>0.98333333333333328</v>
      </c>
      <c r="AV87">
        <v>3</v>
      </c>
      <c r="AW87">
        <v>1.6666666666666666E-2</v>
      </c>
      <c r="AX87">
        <v>0.54</v>
      </c>
      <c r="AY87">
        <v>95.580000000000013</v>
      </c>
      <c r="AZ87">
        <v>1.62</v>
      </c>
      <c r="BA87">
        <v>0.98333333333333328</v>
      </c>
      <c r="BB87" s="2" t="s">
        <v>81</v>
      </c>
      <c r="BC87" s="2"/>
    </row>
    <row r="88" spans="1:55">
      <c r="A88">
        <v>87</v>
      </c>
      <c r="B88" s="1">
        <v>46031</v>
      </c>
      <c r="C88" s="2" t="s">
        <v>505</v>
      </c>
      <c r="D88" s="2" t="s">
        <v>506</v>
      </c>
      <c r="E88" s="2" t="s">
        <v>507</v>
      </c>
      <c r="F88" s="2" t="s">
        <v>96</v>
      </c>
      <c r="G88" s="2" t="s">
        <v>192</v>
      </c>
      <c r="H88" s="2" t="s">
        <v>442</v>
      </c>
      <c r="I88" s="2" t="s">
        <v>443</v>
      </c>
      <c r="J88" t="s">
        <v>444</v>
      </c>
      <c r="K88" s="2" t="s">
        <v>508</v>
      </c>
      <c r="L88" s="1">
        <v>47232</v>
      </c>
      <c r="M88">
        <v>0.50600000000000001</v>
      </c>
      <c r="N88">
        <v>1201</v>
      </c>
      <c r="O88" s="2" t="s">
        <v>445</v>
      </c>
      <c r="P88" t="s">
        <v>65</v>
      </c>
      <c r="Q88" s="1">
        <v>47119</v>
      </c>
      <c r="R88">
        <v>4839</v>
      </c>
      <c r="S88">
        <v>0</v>
      </c>
      <c r="T88">
        <v>4839</v>
      </c>
      <c r="U88" s="2" t="s">
        <v>66</v>
      </c>
      <c r="V88" s="2"/>
      <c r="W88" s="2"/>
      <c r="X88" s="2" t="s">
        <v>69</v>
      </c>
      <c r="Y88" s="2" t="s">
        <v>70</v>
      </c>
      <c r="Z88" s="2" t="s">
        <v>71</v>
      </c>
      <c r="AA88" s="2" t="s">
        <v>72</v>
      </c>
      <c r="AB88" s="2" t="s">
        <v>72</v>
      </c>
      <c r="AC88" s="2" t="s">
        <v>72</v>
      </c>
      <c r="AD88" s="2" t="s">
        <v>70</v>
      </c>
      <c r="AE88">
        <v>20</v>
      </c>
      <c r="AF88" s="2" t="s">
        <v>74</v>
      </c>
      <c r="AG88">
        <v>4839</v>
      </c>
      <c r="AH88">
        <v>5400</v>
      </c>
      <c r="AI88">
        <v>5400</v>
      </c>
      <c r="AN88">
        <v>4839</v>
      </c>
      <c r="AO88">
        <v>1000</v>
      </c>
      <c r="AP88">
        <v>5000</v>
      </c>
      <c r="AQ88">
        <v>5839</v>
      </c>
      <c r="AR88">
        <v>80</v>
      </c>
      <c r="AS88">
        <v>85</v>
      </c>
      <c r="AT88">
        <v>82</v>
      </c>
      <c r="AU88">
        <v>0.96470588235294119</v>
      </c>
      <c r="AV88">
        <v>3</v>
      </c>
      <c r="AW88">
        <v>3.5294117647058823E-2</v>
      </c>
      <c r="AX88">
        <v>0.54</v>
      </c>
      <c r="AY88">
        <v>44.28</v>
      </c>
      <c r="AZ88">
        <v>1.62</v>
      </c>
      <c r="BA88">
        <v>0.96470588235294119</v>
      </c>
      <c r="BB88" s="2" t="s">
        <v>81</v>
      </c>
      <c r="BC88" s="2"/>
    </row>
    <row r="89" spans="1:55">
      <c r="A89">
        <v>88</v>
      </c>
      <c r="B89" s="1">
        <v>46031</v>
      </c>
      <c r="C89" s="2" t="s">
        <v>509</v>
      </c>
      <c r="D89" s="2" t="s">
        <v>510</v>
      </c>
      <c r="E89" s="2" t="s">
        <v>511</v>
      </c>
      <c r="F89" s="2" t="s">
        <v>96</v>
      </c>
      <c r="G89" s="2" t="s">
        <v>330</v>
      </c>
      <c r="H89" s="2" t="s">
        <v>512</v>
      </c>
      <c r="I89" s="2" t="s">
        <v>513</v>
      </c>
      <c r="J89" t="s">
        <v>514</v>
      </c>
      <c r="K89" s="2" t="s">
        <v>515</v>
      </c>
      <c r="L89" s="1">
        <v>47513</v>
      </c>
      <c r="M89">
        <v>0.50600000000000001</v>
      </c>
      <c r="N89">
        <v>1482</v>
      </c>
      <c r="O89" s="2" t="s">
        <v>79</v>
      </c>
      <c r="P89" t="s">
        <v>65</v>
      </c>
      <c r="Q89" s="1">
        <v>47119</v>
      </c>
      <c r="R89">
        <v>4902</v>
      </c>
      <c r="S89">
        <v>0</v>
      </c>
      <c r="T89">
        <v>4902</v>
      </c>
      <c r="U89" s="2" t="s">
        <v>66</v>
      </c>
      <c r="V89" s="2" t="s">
        <v>127</v>
      </c>
      <c r="W89" s="2"/>
      <c r="X89" s="2" t="s">
        <v>69</v>
      </c>
      <c r="Y89" s="2" t="s">
        <v>70</v>
      </c>
      <c r="Z89" s="2" t="s">
        <v>80</v>
      </c>
      <c r="AA89" s="2" t="s">
        <v>72</v>
      </c>
      <c r="AB89" s="2" t="s">
        <v>72</v>
      </c>
      <c r="AC89" s="2" t="s">
        <v>72</v>
      </c>
      <c r="AD89" s="2" t="s">
        <v>70</v>
      </c>
      <c r="AE89">
        <v>13</v>
      </c>
      <c r="AF89" s="2" t="s">
        <v>74</v>
      </c>
      <c r="AG89">
        <v>4902</v>
      </c>
      <c r="AH89">
        <v>5120</v>
      </c>
      <c r="AI89">
        <v>5200</v>
      </c>
      <c r="AN89">
        <v>4902</v>
      </c>
      <c r="AO89">
        <v>755</v>
      </c>
      <c r="AP89">
        <v>5000</v>
      </c>
      <c r="AQ89">
        <v>5657</v>
      </c>
      <c r="AR89">
        <v>80</v>
      </c>
      <c r="AS89">
        <v>180</v>
      </c>
      <c r="AT89">
        <v>177</v>
      </c>
      <c r="AU89">
        <v>0.98333333333333328</v>
      </c>
      <c r="AV89">
        <v>3</v>
      </c>
      <c r="AW89">
        <v>1.6666666666666666E-2</v>
      </c>
      <c r="AX89">
        <v>0.54</v>
      </c>
      <c r="AY89">
        <v>95.580000000000013</v>
      </c>
      <c r="AZ89">
        <v>1.62</v>
      </c>
      <c r="BA89">
        <v>0.98333333333333328</v>
      </c>
      <c r="BB89" s="2" t="s">
        <v>81</v>
      </c>
      <c r="BC89" s="2"/>
    </row>
    <row r="90" spans="1:55">
      <c r="A90">
        <v>89</v>
      </c>
      <c r="B90" s="1">
        <v>46031</v>
      </c>
      <c r="C90" s="2" t="s">
        <v>509</v>
      </c>
      <c r="D90" s="2" t="s">
        <v>510</v>
      </c>
      <c r="E90" s="2" t="s">
        <v>511</v>
      </c>
      <c r="F90" s="2" t="s">
        <v>96</v>
      </c>
      <c r="G90" s="2" t="s">
        <v>330</v>
      </c>
      <c r="H90" s="2" t="s">
        <v>442</v>
      </c>
      <c r="I90" s="2" t="s">
        <v>443</v>
      </c>
      <c r="J90" t="s">
        <v>444</v>
      </c>
      <c r="K90" s="2" t="s">
        <v>515</v>
      </c>
      <c r="L90" s="1">
        <v>47513</v>
      </c>
      <c r="M90">
        <v>0.50600000000000001</v>
      </c>
      <c r="N90">
        <v>1482</v>
      </c>
      <c r="O90" s="2" t="s">
        <v>445</v>
      </c>
      <c r="P90" t="s">
        <v>65</v>
      </c>
      <c r="Q90" s="1">
        <v>47119</v>
      </c>
      <c r="R90">
        <v>4902</v>
      </c>
      <c r="S90">
        <v>0</v>
      </c>
      <c r="T90">
        <v>4902</v>
      </c>
      <c r="U90" s="2" t="s">
        <v>66</v>
      </c>
      <c r="V90" s="2"/>
      <c r="W90" s="2"/>
      <c r="X90" s="2" t="s">
        <v>69</v>
      </c>
      <c r="Y90" s="2" t="s">
        <v>70</v>
      </c>
      <c r="Z90" s="2" t="s">
        <v>71</v>
      </c>
      <c r="AA90" s="2" t="s">
        <v>72</v>
      </c>
      <c r="AB90" s="2" t="s">
        <v>72</v>
      </c>
      <c r="AC90" s="2" t="s">
        <v>72</v>
      </c>
      <c r="AD90" s="2" t="s">
        <v>70</v>
      </c>
      <c r="AE90">
        <v>20</v>
      </c>
      <c r="AF90" s="2" t="s">
        <v>74</v>
      </c>
      <c r="AG90">
        <v>4902</v>
      </c>
      <c r="AH90">
        <v>5400</v>
      </c>
      <c r="AI90">
        <v>5400</v>
      </c>
      <c r="AN90">
        <v>4902</v>
      </c>
      <c r="AO90">
        <v>1000</v>
      </c>
      <c r="AP90">
        <v>5000</v>
      </c>
      <c r="AQ90">
        <v>5902</v>
      </c>
      <c r="AR90">
        <v>80</v>
      </c>
      <c r="AS90">
        <v>85</v>
      </c>
      <c r="AT90">
        <v>82</v>
      </c>
      <c r="AU90">
        <v>0.96470588235294119</v>
      </c>
      <c r="AV90">
        <v>3</v>
      </c>
      <c r="AW90">
        <v>3.5294117647058823E-2</v>
      </c>
      <c r="AX90">
        <v>0.54</v>
      </c>
      <c r="AY90">
        <v>44.28</v>
      </c>
      <c r="AZ90">
        <v>1.62</v>
      </c>
      <c r="BA90">
        <v>0.96470588235294119</v>
      </c>
      <c r="BB90" s="2" t="s">
        <v>81</v>
      </c>
      <c r="BC90" s="2"/>
    </row>
    <row r="91" spans="1:55">
      <c r="A91">
        <v>90</v>
      </c>
      <c r="B91" s="1">
        <v>46031</v>
      </c>
      <c r="C91" s="2" t="s">
        <v>516</v>
      </c>
      <c r="D91" s="2" t="s">
        <v>517</v>
      </c>
      <c r="E91" s="2" t="s">
        <v>518</v>
      </c>
      <c r="F91" s="2" t="s">
        <v>85</v>
      </c>
      <c r="G91" s="2" t="s">
        <v>519</v>
      </c>
      <c r="H91" s="2" t="s">
        <v>520</v>
      </c>
      <c r="I91" s="2" t="s">
        <v>521</v>
      </c>
      <c r="J91" t="s">
        <v>522</v>
      </c>
      <c r="K91" s="2" t="s">
        <v>523</v>
      </c>
      <c r="L91" s="1">
        <v>46969</v>
      </c>
      <c r="M91">
        <v>0.50600000000000001</v>
      </c>
      <c r="N91">
        <v>938</v>
      </c>
      <c r="O91" s="2" t="s">
        <v>79</v>
      </c>
      <c r="P91" t="s">
        <v>65</v>
      </c>
      <c r="Q91" s="1">
        <v>46753</v>
      </c>
      <c r="R91">
        <v>8000</v>
      </c>
      <c r="S91">
        <v>0</v>
      </c>
      <c r="T91">
        <v>8000</v>
      </c>
      <c r="U91" s="2" t="s">
        <v>66</v>
      </c>
      <c r="V91" s="2" t="s">
        <v>127</v>
      </c>
      <c r="W91" s="2"/>
      <c r="X91" s="2" t="s">
        <v>69</v>
      </c>
      <c r="Y91" s="2" t="s">
        <v>70</v>
      </c>
      <c r="Z91" s="2" t="s">
        <v>80</v>
      </c>
      <c r="AA91" s="2" t="s">
        <v>72</v>
      </c>
      <c r="AB91" s="2" t="s">
        <v>72</v>
      </c>
      <c r="AC91" s="2" t="s">
        <v>72</v>
      </c>
      <c r="AD91" s="2" t="s">
        <v>70</v>
      </c>
      <c r="AE91">
        <v>11</v>
      </c>
      <c r="AF91" s="2" t="s">
        <v>74</v>
      </c>
      <c r="AG91">
        <v>8000</v>
      </c>
      <c r="AH91">
        <v>8320</v>
      </c>
      <c r="AI91">
        <v>8400</v>
      </c>
      <c r="AN91">
        <v>8000</v>
      </c>
      <c r="AO91">
        <v>675</v>
      </c>
      <c r="AP91">
        <v>8100</v>
      </c>
      <c r="AQ91">
        <v>8675</v>
      </c>
      <c r="AR91">
        <v>80</v>
      </c>
      <c r="AS91">
        <v>275</v>
      </c>
      <c r="AT91">
        <v>272</v>
      </c>
      <c r="AU91">
        <v>0.98909090909090913</v>
      </c>
      <c r="AV91">
        <v>3</v>
      </c>
      <c r="AW91">
        <v>1.090909090909091E-2</v>
      </c>
      <c r="AX91">
        <v>0.54</v>
      </c>
      <c r="AY91">
        <v>146.88</v>
      </c>
      <c r="AZ91">
        <v>1.62</v>
      </c>
      <c r="BA91">
        <v>0.98909090909090913</v>
      </c>
      <c r="BB91" s="2" t="s">
        <v>81</v>
      </c>
      <c r="BC91" s="2"/>
    </row>
    <row r="92" spans="1:55">
      <c r="A92">
        <v>91</v>
      </c>
      <c r="B92" s="1">
        <v>46031</v>
      </c>
      <c r="C92" s="2" t="s">
        <v>524</v>
      </c>
      <c r="D92" s="2" t="s">
        <v>525</v>
      </c>
      <c r="E92" s="2" t="s">
        <v>526</v>
      </c>
      <c r="F92" s="2" t="s">
        <v>527</v>
      </c>
      <c r="G92" s="2" t="s">
        <v>528</v>
      </c>
      <c r="H92" s="2" t="s">
        <v>529</v>
      </c>
      <c r="I92" s="2" t="s">
        <v>530</v>
      </c>
      <c r="J92" t="s">
        <v>531</v>
      </c>
      <c r="K92" s="2" t="s">
        <v>532</v>
      </c>
      <c r="L92" s="1">
        <v>46608</v>
      </c>
      <c r="M92">
        <v>1.2449328205128207</v>
      </c>
      <c r="N92">
        <v>577</v>
      </c>
      <c r="O92" s="2" t="s">
        <v>64</v>
      </c>
      <c r="P92">
        <v>0</v>
      </c>
      <c r="Q92" s="1">
        <v>0</v>
      </c>
      <c r="R92">
        <v>4000</v>
      </c>
      <c r="S92">
        <v>800</v>
      </c>
      <c r="T92">
        <v>3200</v>
      </c>
      <c r="U92" s="2" t="s">
        <v>66</v>
      </c>
      <c r="V92" s="2"/>
      <c r="W92" s="2" t="s">
        <v>118</v>
      </c>
      <c r="X92" s="2" t="s">
        <v>69</v>
      </c>
      <c r="Y92" s="2" t="s">
        <v>70</v>
      </c>
      <c r="Z92" s="2" t="s">
        <v>71</v>
      </c>
      <c r="AA92" s="2" t="s">
        <v>70</v>
      </c>
      <c r="AB92" s="2" t="s">
        <v>70</v>
      </c>
      <c r="AC92" s="2" t="s">
        <v>73</v>
      </c>
      <c r="AD92" s="2" t="s">
        <v>70</v>
      </c>
      <c r="AE92">
        <v>18</v>
      </c>
      <c r="AF92" s="2" t="s">
        <v>74</v>
      </c>
      <c r="AG92">
        <v>3200</v>
      </c>
      <c r="AH92">
        <v>7880</v>
      </c>
      <c r="AI92">
        <v>7880</v>
      </c>
      <c r="AJ92">
        <v>7855</v>
      </c>
      <c r="AK92">
        <v>7825</v>
      </c>
      <c r="AL92">
        <v>7759</v>
      </c>
      <c r="AM92">
        <v>7643</v>
      </c>
      <c r="AO92">
        <v>7643</v>
      </c>
      <c r="AP92">
        <v>7800</v>
      </c>
      <c r="AQ92">
        <v>7643</v>
      </c>
      <c r="AR92">
        <v>237</v>
      </c>
      <c r="AS92">
        <v>1970</v>
      </c>
      <c r="AT92">
        <v>1911</v>
      </c>
      <c r="AU92">
        <v>0.97005076142131985</v>
      </c>
      <c r="AV92">
        <v>59</v>
      </c>
      <c r="AW92">
        <v>2.9949238578680204E-2</v>
      </c>
      <c r="AX92">
        <v>3</v>
      </c>
      <c r="AY92">
        <v>5733</v>
      </c>
      <c r="AZ92">
        <v>177</v>
      </c>
      <c r="BA92">
        <v>0.97005076142131985</v>
      </c>
      <c r="BB92" s="2" t="s">
        <v>75</v>
      </c>
      <c r="BC92" s="2"/>
    </row>
    <row r="93" spans="1:55">
      <c r="A93">
        <v>92</v>
      </c>
      <c r="B93" s="1">
        <v>46031</v>
      </c>
      <c r="C93" s="2" t="s">
        <v>524</v>
      </c>
      <c r="D93" s="2" t="s">
        <v>525</v>
      </c>
      <c r="E93" s="2" t="s">
        <v>526</v>
      </c>
      <c r="F93" s="2" t="s">
        <v>527</v>
      </c>
      <c r="G93" s="2" t="s">
        <v>528</v>
      </c>
      <c r="H93" s="2" t="s">
        <v>533</v>
      </c>
      <c r="I93" s="2" t="s">
        <v>534</v>
      </c>
      <c r="J93" t="s">
        <v>535</v>
      </c>
      <c r="K93" s="2" t="s">
        <v>532</v>
      </c>
      <c r="L93" s="1">
        <v>46608</v>
      </c>
      <c r="M93">
        <v>0.27196248997806521</v>
      </c>
      <c r="N93">
        <v>577</v>
      </c>
      <c r="O93" s="2" t="s">
        <v>116</v>
      </c>
      <c r="P93">
        <v>0</v>
      </c>
      <c r="Q93" s="1">
        <v>0</v>
      </c>
      <c r="R93">
        <v>40000</v>
      </c>
      <c r="S93">
        <v>1200</v>
      </c>
      <c r="T93">
        <v>38800</v>
      </c>
      <c r="U93" s="2" t="s">
        <v>66</v>
      </c>
      <c r="V93" s="2"/>
      <c r="W93" s="2" t="s">
        <v>118</v>
      </c>
      <c r="X93" s="2" t="s">
        <v>69</v>
      </c>
      <c r="Y93" s="2" t="s">
        <v>70</v>
      </c>
      <c r="Z93" s="2" t="s">
        <v>80</v>
      </c>
      <c r="AA93" s="2" t="s">
        <v>70</v>
      </c>
      <c r="AB93" s="2" t="s">
        <v>70</v>
      </c>
      <c r="AC93" s="2" t="s">
        <v>72</v>
      </c>
      <c r="AD93" s="2" t="s">
        <v>70</v>
      </c>
      <c r="AE93">
        <v>46</v>
      </c>
      <c r="AF93" s="2" t="s">
        <v>92</v>
      </c>
      <c r="AG93">
        <v>38800</v>
      </c>
      <c r="AH93">
        <v>41448</v>
      </c>
      <c r="AI93">
        <v>41430</v>
      </c>
      <c r="AJ93">
        <v>45015</v>
      </c>
      <c r="AK93">
        <v>37731</v>
      </c>
      <c r="AL93">
        <v>39932</v>
      </c>
      <c r="AM93">
        <v>40335</v>
      </c>
      <c r="AN93">
        <v>38931</v>
      </c>
      <c r="AO93">
        <v>1072</v>
      </c>
      <c r="AP93">
        <v>41000</v>
      </c>
      <c r="AQ93">
        <v>40003</v>
      </c>
      <c r="AR93">
        <v>1445</v>
      </c>
      <c r="AS93">
        <v>1727</v>
      </c>
      <c r="AT93">
        <v>1667</v>
      </c>
      <c r="AU93">
        <v>0.96525767226404169</v>
      </c>
      <c r="AV93">
        <v>60</v>
      </c>
      <c r="AW93">
        <v>3.4742327735958312E-2</v>
      </c>
      <c r="AX93">
        <v>3</v>
      </c>
      <c r="AY93">
        <v>5001</v>
      </c>
      <c r="AZ93">
        <v>180</v>
      </c>
      <c r="BA93">
        <v>0.96525767226404169</v>
      </c>
      <c r="BB93" s="2" t="s">
        <v>75</v>
      </c>
      <c r="BC93" s="2"/>
    </row>
    <row r="94" spans="1:55">
      <c r="A94">
        <v>93</v>
      </c>
      <c r="B94" s="1">
        <v>46034</v>
      </c>
      <c r="C94" s="2" t="s">
        <v>536</v>
      </c>
      <c r="D94" s="2" t="s">
        <v>537</v>
      </c>
      <c r="E94" s="2" t="s">
        <v>538</v>
      </c>
      <c r="F94" s="2" t="s">
        <v>58</v>
      </c>
      <c r="G94" s="2" t="s">
        <v>153</v>
      </c>
      <c r="H94" s="2" t="s">
        <v>539</v>
      </c>
      <c r="I94" s="2" t="s">
        <v>540</v>
      </c>
      <c r="J94" t="s">
        <v>541</v>
      </c>
      <c r="K94" s="2" t="s">
        <v>542</v>
      </c>
      <c r="L94" s="1">
        <v>47071</v>
      </c>
      <c r="M94">
        <v>0.50600000000000001</v>
      </c>
      <c r="N94">
        <v>1037</v>
      </c>
      <c r="O94" s="2" t="s">
        <v>79</v>
      </c>
      <c r="P94" t="s">
        <v>65</v>
      </c>
      <c r="Q94" s="1">
        <v>46753</v>
      </c>
      <c r="R94">
        <v>2600</v>
      </c>
      <c r="S94">
        <v>0</v>
      </c>
      <c r="T94">
        <v>2600</v>
      </c>
      <c r="U94" s="2" t="s">
        <v>66</v>
      </c>
      <c r="V94" s="2" t="s">
        <v>127</v>
      </c>
      <c r="W94" s="2"/>
      <c r="X94" s="2" t="s">
        <v>69</v>
      </c>
      <c r="Y94" s="2" t="s">
        <v>70</v>
      </c>
      <c r="Z94" s="2" t="s">
        <v>80</v>
      </c>
      <c r="AA94" s="2" t="s">
        <v>72</v>
      </c>
      <c r="AB94" s="2" t="s">
        <v>72</v>
      </c>
      <c r="AC94" s="2" t="s">
        <v>72</v>
      </c>
      <c r="AD94" s="2" t="s">
        <v>70</v>
      </c>
      <c r="AE94">
        <v>2</v>
      </c>
      <c r="AF94" s="2" t="s">
        <v>74</v>
      </c>
      <c r="AG94">
        <v>2600</v>
      </c>
      <c r="AH94">
        <v>2880</v>
      </c>
      <c r="AI94">
        <v>2480</v>
      </c>
      <c r="AN94">
        <v>2600</v>
      </c>
      <c r="AO94">
        <v>755</v>
      </c>
      <c r="AP94">
        <v>2700</v>
      </c>
      <c r="AQ94">
        <v>3355</v>
      </c>
      <c r="AR94">
        <v>80</v>
      </c>
      <c r="AS94">
        <v>108</v>
      </c>
      <c r="AT94">
        <v>105</v>
      </c>
      <c r="AU94">
        <v>0.97222222222222221</v>
      </c>
      <c r="AV94">
        <v>3</v>
      </c>
      <c r="AW94">
        <v>2.7777777777777776E-2</v>
      </c>
      <c r="AX94">
        <v>0.54</v>
      </c>
      <c r="AY94">
        <v>56.7</v>
      </c>
      <c r="AZ94">
        <v>1.62</v>
      </c>
      <c r="BA94">
        <v>0.97222222222222221</v>
      </c>
      <c r="BB94" s="2" t="s">
        <v>81</v>
      </c>
      <c r="BC94" s="2"/>
    </row>
    <row r="95" spans="1:55">
      <c r="A95">
        <v>94</v>
      </c>
      <c r="B95" s="1">
        <v>46034</v>
      </c>
      <c r="C95" s="2" t="s">
        <v>543</v>
      </c>
      <c r="D95" s="2" t="s">
        <v>544</v>
      </c>
      <c r="E95" s="2" t="s">
        <v>545</v>
      </c>
      <c r="F95" s="2" t="s">
        <v>58</v>
      </c>
      <c r="G95" s="2" t="s">
        <v>153</v>
      </c>
      <c r="H95" s="2" t="s">
        <v>546</v>
      </c>
      <c r="I95" s="2" t="s">
        <v>547</v>
      </c>
      <c r="J95" t="s">
        <v>548</v>
      </c>
      <c r="K95" s="2" t="s">
        <v>549</v>
      </c>
      <c r="L95" s="1">
        <v>46145</v>
      </c>
      <c r="M95">
        <v>0.63970794009530296</v>
      </c>
      <c r="N95">
        <v>111</v>
      </c>
      <c r="O95" s="2" t="s">
        <v>64</v>
      </c>
      <c r="P95" t="s">
        <v>65</v>
      </c>
      <c r="Q95" s="1">
        <v>46753</v>
      </c>
      <c r="R95">
        <v>5000</v>
      </c>
      <c r="S95">
        <v>1000</v>
      </c>
      <c r="T95">
        <v>4000</v>
      </c>
      <c r="U95" s="2" t="s">
        <v>66</v>
      </c>
      <c r="V95" s="2"/>
      <c r="W95" s="2" t="s">
        <v>68</v>
      </c>
      <c r="X95" s="2" t="s">
        <v>69</v>
      </c>
      <c r="Y95" s="2" t="s">
        <v>70</v>
      </c>
      <c r="Z95" s="2" t="s">
        <v>71</v>
      </c>
      <c r="AA95" s="2" t="s">
        <v>70</v>
      </c>
      <c r="AB95" s="2" t="s">
        <v>70</v>
      </c>
      <c r="AC95" s="2" t="s">
        <v>73</v>
      </c>
      <c r="AD95" s="2" t="s">
        <v>70</v>
      </c>
      <c r="AE95">
        <v>31</v>
      </c>
      <c r="AF95" s="2" t="s">
        <v>92</v>
      </c>
      <c r="AG95">
        <v>4000</v>
      </c>
      <c r="AH95">
        <v>5120</v>
      </c>
      <c r="AI95">
        <v>5080</v>
      </c>
      <c r="AJ95">
        <v>5040</v>
      </c>
      <c r="AK95">
        <v>5040</v>
      </c>
      <c r="AL95">
        <v>4994</v>
      </c>
      <c r="AM95">
        <v>5017</v>
      </c>
      <c r="AN95">
        <v>3950</v>
      </c>
      <c r="AO95">
        <v>1067</v>
      </c>
      <c r="AP95">
        <v>4500</v>
      </c>
      <c r="AQ95">
        <v>5017</v>
      </c>
      <c r="AR95">
        <v>103</v>
      </c>
      <c r="AS95">
        <v>320</v>
      </c>
      <c r="AT95">
        <v>314</v>
      </c>
      <c r="AU95">
        <v>0.98124999999999996</v>
      </c>
      <c r="AV95">
        <v>6</v>
      </c>
      <c r="AW95">
        <v>1.8749999999999999E-2</v>
      </c>
      <c r="AX95">
        <v>3</v>
      </c>
      <c r="AY95">
        <v>942</v>
      </c>
      <c r="AZ95">
        <v>18</v>
      </c>
      <c r="BA95">
        <v>0.98124999999999996</v>
      </c>
      <c r="BB95" s="2" t="s">
        <v>75</v>
      </c>
      <c r="BC95" s="2"/>
    </row>
    <row r="96" spans="1:55">
      <c r="A96">
        <v>95</v>
      </c>
      <c r="B96" s="1">
        <v>46034</v>
      </c>
      <c r="C96" s="2" t="s">
        <v>543</v>
      </c>
      <c r="D96" s="2" t="s">
        <v>544</v>
      </c>
      <c r="E96" s="2" t="s">
        <v>545</v>
      </c>
      <c r="F96" s="2" t="s">
        <v>58</v>
      </c>
      <c r="G96" s="2" t="s">
        <v>153</v>
      </c>
      <c r="H96" s="2" t="s">
        <v>550</v>
      </c>
      <c r="I96" s="2" t="s">
        <v>551</v>
      </c>
      <c r="J96" t="s">
        <v>552</v>
      </c>
      <c r="K96" s="2" t="s">
        <v>549</v>
      </c>
      <c r="L96" s="1">
        <v>46145</v>
      </c>
      <c r="M96">
        <v>0.50600000000000001</v>
      </c>
      <c r="N96">
        <v>111</v>
      </c>
      <c r="O96" s="2" t="s">
        <v>79</v>
      </c>
      <c r="P96" t="s">
        <v>65</v>
      </c>
      <c r="Q96" s="1">
        <v>46753</v>
      </c>
      <c r="R96">
        <v>5000</v>
      </c>
      <c r="S96">
        <v>0</v>
      </c>
      <c r="T96">
        <v>5000</v>
      </c>
      <c r="U96" s="2" t="s">
        <v>66</v>
      </c>
      <c r="V96" s="2"/>
      <c r="W96" s="2"/>
      <c r="X96" s="2" t="s">
        <v>69</v>
      </c>
      <c r="Y96" s="2" t="s">
        <v>70</v>
      </c>
      <c r="Z96" s="2" t="s">
        <v>80</v>
      </c>
      <c r="AA96" s="2" t="s">
        <v>72</v>
      </c>
      <c r="AB96" s="2" t="s">
        <v>72</v>
      </c>
      <c r="AC96" s="2" t="s">
        <v>72</v>
      </c>
      <c r="AD96" s="2" t="s">
        <v>70</v>
      </c>
      <c r="AE96">
        <v>31</v>
      </c>
      <c r="AF96" s="2" t="s">
        <v>92</v>
      </c>
      <c r="AG96">
        <v>5000</v>
      </c>
      <c r="AH96">
        <v>5320</v>
      </c>
      <c r="AI96">
        <v>5360</v>
      </c>
      <c r="AN96">
        <v>5000</v>
      </c>
      <c r="AO96">
        <v>333</v>
      </c>
      <c r="AP96">
        <v>5100</v>
      </c>
      <c r="AQ96">
        <v>5333</v>
      </c>
      <c r="AR96">
        <v>80</v>
      </c>
      <c r="AS96">
        <v>172</v>
      </c>
      <c r="AT96">
        <v>167</v>
      </c>
      <c r="AU96">
        <v>0.97093023255813948</v>
      </c>
      <c r="AV96">
        <v>5</v>
      </c>
      <c r="AW96">
        <v>2.9069767441860465E-2</v>
      </c>
      <c r="AX96">
        <v>0.54</v>
      </c>
      <c r="AY96">
        <v>90.18</v>
      </c>
      <c r="AZ96">
        <v>2.7</v>
      </c>
      <c r="BA96">
        <v>0.97093023255813948</v>
      </c>
      <c r="BB96" s="2" t="s">
        <v>81</v>
      </c>
      <c r="BC96" s="2"/>
    </row>
    <row r="97" spans="1:55">
      <c r="A97">
        <v>96</v>
      </c>
      <c r="B97" s="1">
        <v>46034</v>
      </c>
      <c r="C97" s="2" t="s">
        <v>553</v>
      </c>
      <c r="D97" s="2" t="s">
        <v>554</v>
      </c>
      <c r="E97" s="2" t="s">
        <v>555</v>
      </c>
      <c r="F97" s="2" t="s">
        <v>58</v>
      </c>
      <c r="G97" s="2" t="s">
        <v>153</v>
      </c>
      <c r="H97" s="2" t="s">
        <v>556</v>
      </c>
      <c r="I97" s="2" t="s">
        <v>557</v>
      </c>
      <c r="J97" t="s">
        <v>558</v>
      </c>
      <c r="K97" s="2" t="s">
        <v>559</v>
      </c>
      <c r="L97" s="1">
        <v>47815</v>
      </c>
      <c r="M97">
        <v>0.32363050669389609</v>
      </c>
      <c r="N97">
        <v>1781</v>
      </c>
      <c r="O97" s="2" t="s">
        <v>64</v>
      </c>
      <c r="P97" t="s">
        <v>65</v>
      </c>
      <c r="Q97" s="1">
        <v>47484</v>
      </c>
      <c r="R97">
        <v>5000</v>
      </c>
      <c r="S97">
        <v>0</v>
      </c>
      <c r="T97">
        <v>5000</v>
      </c>
      <c r="U97" s="2" t="s">
        <v>66</v>
      </c>
      <c r="V97" s="2"/>
      <c r="W97" s="2" t="s">
        <v>68</v>
      </c>
      <c r="X97" s="2" t="s">
        <v>69</v>
      </c>
      <c r="Y97" s="2" t="s">
        <v>70</v>
      </c>
      <c r="Z97" s="2" t="s">
        <v>71</v>
      </c>
      <c r="AA97" s="2" t="s">
        <v>70</v>
      </c>
      <c r="AB97" s="2" t="s">
        <v>70</v>
      </c>
      <c r="AC97" s="2" t="s">
        <v>91</v>
      </c>
      <c r="AD97" s="2" t="s">
        <v>70</v>
      </c>
      <c r="AE97">
        <v>23</v>
      </c>
      <c r="AF97" s="2" t="s">
        <v>92</v>
      </c>
      <c r="AG97">
        <v>5000</v>
      </c>
      <c r="AH97">
        <v>11200</v>
      </c>
      <c r="AI97">
        <v>11200</v>
      </c>
      <c r="AJ97">
        <v>11160</v>
      </c>
      <c r="AK97">
        <v>11160</v>
      </c>
      <c r="AL97">
        <v>11056</v>
      </c>
      <c r="AM97">
        <v>11040</v>
      </c>
      <c r="AN97">
        <v>5000</v>
      </c>
      <c r="AO97">
        <v>5807</v>
      </c>
      <c r="AP97">
        <v>10500</v>
      </c>
      <c r="AQ97">
        <v>10807</v>
      </c>
      <c r="AR97">
        <v>393</v>
      </c>
      <c r="AS97">
        <v>700</v>
      </c>
      <c r="AT97">
        <v>676</v>
      </c>
      <c r="AU97">
        <v>0.96571428571428575</v>
      </c>
      <c r="AV97">
        <v>25</v>
      </c>
      <c r="AW97">
        <v>3.5714285714285712E-2</v>
      </c>
      <c r="AX97">
        <v>3</v>
      </c>
      <c r="AY97">
        <v>2028</v>
      </c>
      <c r="AZ97">
        <v>75</v>
      </c>
      <c r="BA97">
        <v>0.96571428571428575</v>
      </c>
      <c r="BB97" s="2" t="s">
        <v>75</v>
      </c>
      <c r="BC97" s="2"/>
    </row>
    <row r="98" spans="1:55">
      <c r="A98">
        <v>97</v>
      </c>
      <c r="B98" s="1">
        <v>46034</v>
      </c>
      <c r="C98" s="2" t="s">
        <v>553</v>
      </c>
      <c r="D98" s="2" t="s">
        <v>554</v>
      </c>
      <c r="E98" s="2" t="s">
        <v>555</v>
      </c>
      <c r="F98" s="2" t="s">
        <v>58</v>
      </c>
      <c r="G98" s="2" t="s">
        <v>153</v>
      </c>
      <c r="H98" s="2" t="s">
        <v>560</v>
      </c>
      <c r="I98" s="2" t="s">
        <v>561</v>
      </c>
      <c r="J98" t="s">
        <v>562</v>
      </c>
      <c r="K98" s="2" t="s">
        <v>559</v>
      </c>
      <c r="L98" s="1">
        <v>47815</v>
      </c>
      <c r="M98">
        <v>0.50600000000000001</v>
      </c>
      <c r="N98">
        <v>1781</v>
      </c>
      <c r="O98" s="2" t="s">
        <v>79</v>
      </c>
      <c r="P98" t="s">
        <v>65</v>
      </c>
      <c r="Q98" s="1">
        <v>47484</v>
      </c>
      <c r="R98">
        <v>5000</v>
      </c>
      <c r="S98">
        <v>0</v>
      </c>
      <c r="T98">
        <v>5000</v>
      </c>
      <c r="U98" s="2" t="s">
        <v>66</v>
      </c>
      <c r="V98" s="2"/>
      <c r="W98" s="2"/>
      <c r="X98" s="2" t="s">
        <v>69</v>
      </c>
      <c r="Y98" s="2" t="s">
        <v>70</v>
      </c>
      <c r="Z98" s="2" t="s">
        <v>80</v>
      </c>
      <c r="AA98" s="2" t="s">
        <v>72</v>
      </c>
      <c r="AB98" s="2" t="s">
        <v>72</v>
      </c>
      <c r="AC98" s="2" t="s">
        <v>72</v>
      </c>
      <c r="AD98" s="2" t="s">
        <v>70</v>
      </c>
      <c r="AE98">
        <v>18</v>
      </c>
      <c r="AF98" s="2" t="s">
        <v>74</v>
      </c>
      <c r="AG98">
        <v>5000</v>
      </c>
      <c r="AH98">
        <v>5360</v>
      </c>
      <c r="AI98">
        <v>5360</v>
      </c>
      <c r="AN98">
        <v>5000</v>
      </c>
      <c r="AO98">
        <v>1111</v>
      </c>
      <c r="AP98">
        <v>5100</v>
      </c>
      <c r="AQ98">
        <v>6111</v>
      </c>
      <c r="AR98">
        <v>80</v>
      </c>
      <c r="AS98">
        <v>194</v>
      </c>
      <c r="AT98">
        <v>191</v>
      </c>
      <c r="AU98">
        <v>0.98453608247422686</v>
      </c>
      <c r="AV98">
        <v>3</v>
      </c>
      <c r="AW98">
        <v>1.5463917525773196E-2</v>
      </c>
      <c r="AX98">
        <v>0.54</v>
      </c>
      <c r="AY98">
        <v>103.14</v>
      </c>
      <c r="AZ98">
        <v>1.62</v>
      </c>
      <c r="BA98">
        <v>0.98453608247422686</v>
      </c>
      <c r="BB98" s="2" t="s">
        <v>81</v>
      </c>
      <c r="BC98" s="2"/>
    </row>
    <row r="99" spans="1:55">
      <c r="A99">
        <v>98</v>
      </c>
      <c r="B99" s="1">
        <v>46034</v>
      </c>
      <c r="C99" s="2" t="s">
        <v>563</v>
      </c>
      <c r="D99" s="2" t="s">
        <v>564</v>
      </c>
      <c r="E99" s="2" t="s">
        <v>565</v>
      </c>
      <c r="F99" s="2" t="s">
        <v>58</v>
      </c>
      <c r="G99" s="2" t="s">
        <v>153</v>
      </c>
      <c r="H99" s="2" t="s">
        <v>566</v>
      </c>
      <c r="I99" s="2" t="s">
        <v>567</v>
      </c>
      <c r="J99" t="s">
        <v>568</v>
      </c>
      <c r="K99" s="2" t="s">
        <v>569</v>
      </c>
      <c r="L99" s="1">
        <v>47938</v>
      </c>
      <c r="M99">
        <v>0.35440397004765145</v>
      </c>
      <c r="N99">
        <v>1904</v>
      </c>
      <c r="O99" s="2" t="s">
        <v>64</v>
      </c>
      <c r="P99" t="s">
        <v>65</v>
      </c>
      <c r="Q99" s="1">
        <v>47484</v>
      </c>
      <c r="R99">
        <v>750</v>
      </c>
      <c r="S99">
        <v>600</v>
      </c>
      <c r="T99">
        <v>150</v>
      </c>
      <c r="U99" s="2" t="s">
        <v>66</v>
      </c>
      <c r="V99" s="2"/>
      <c r="W99" s="2" t="s">
        <v>68</v>
      </c>
      <c r="X99" s="2" t="s">
        <v>69</v>
      </c>
      <c r="Y99" s="2" t="s">
        <v>70</v>
      </c>
      <c r="Z99" s="2" t="s">
        <v>71</v>
      </c>
      <c r="AA99" s="2" t="s">
        <v>70</v>
      </c>
      <c r="AB99" s="2" t="s">
        <v>70</v>
      </c>
      <c r="AC99" s="2" t="s">
        <v>73</v>
      </c>
      <c r="AD99" s="2" t="s">
        <v>70</v>
      </c>
      <c r="AE99">
        <v>21</v>
      </c>
      <c r="AF99" s="2" t="s">
        <v>92</v>
      </c>
      <c r="AG99">
        <v>150</v>
      </c>
      <c r="AH99">
        <v>960</v>
      </c>
      <c r="AI99">
        <v>920</v>
      </c>
      <c r="AJ99">
        <v>920</v>
      </c>
      <c r="AK99">
        <v>900</v>
      </c>
      <c r="AL99">
        <v>900</v>
      </c>
      <c r="AM99">
        <v>900</v>
      </c>
      <c r="AN99">
        <v>100</v>
      </c>
      <c r="AO99">
        <v>800</v>
      </c>
      <c r="AP99">
        <v>270</v>
      </c>
      <c r="AQ99">
        <v>900</v>
      </c>
      <c r="AR99">
        <v>60</v>
      </c>
      <c r="AS99">
        <v>60</v>
      </c>
      <c r="AT99">
        <v>57</v>
      </c>
      <c r="AU99">
        <v>0.95</v>
      </c>
      <c r="AV99">
        <v>4</v>
      </c>
      <c r="AW99">
        <v>6.6666666666666666E-2</v>
      </c>
      <c r="AX99">
        <v>3</v>
      </c>
      <c r="AY99">
        <v>171</v>
      </c>
      <c r="AZ99">
        <v>12</v>
      </c>
      <c r="BA99">
        <v>0.95</v>
      </c>
      <c r="BB99" s="2" t="s">
        <v>75</v>
      </c>
      <c r="BC99" s="2"/>
    </row>
    <row r="100" spans="1:55">
      <c r="A100">
        <v>99</v>
      </c>
      <c r="B100" s="1">
        <v>46034</v>
      </c>
      <c r="C100" s="2" t="s">
        <v>563</v>
      </c>
      <c r="D100" s="2" t="s">
        <v>564</v>
      </c>
      <c r="E100" s="2" t="s">
        <v>565</v>
      </c>
      <c r="F100" s="2" t="s">
        <v>58</v>
      </c>
      <c r="G100" s="2" t="s">
        <v>153</v>
      </c>
      <c r="H100" s="2" t="s">
        <v>560</v>
      </c>
      <c r="I100" s="2" t="s">
        <v>561</v>
      </c>
      <c r="J100" t="s">
        <v>562</v>
      </c>
      <c r="K100" s="2" t="s">
        <v>569</v>
      </c>
      <c r="L100" s="1">
        <v>47938</v>
      </c>
      <c r="M100">
        <v>0.50600000000000001</v>
      </c>
      <c r="N100">
        <v>1904</v>
      </c>
      <c r="O100" s="2" t="s">
        <v>79</v>
      </c>
      <c r="P100" t="s">
        <v>65</v>
      </c>
      <c r="Q100" s="1">
        <v>47484</v>
      </c>
      <c r="R100">
        <v>750</v>
      </c>
      <c r="S100">
        <v>0</v>
      </c>
      <c r="T100">
        <v>750</v>
      </c>
      <c r="U100" s="2" t="s">
        <v>66</v>
      </c>
      <c r="V100" s="2" t="s">
        <v>570</v>
      </c>
      <c r="W100" s="2"/>
      <c r="X100" s="2" t="s">
        <v>571</v>
      </c>
      <c r="Y100" s="2" t="s">
        <v>572</v>
      </c>
      <c r="Z100" s="2" t="s">
        <v>572</v>
      </c>
      <c r="AA100" s="2" t="s">
        <v>72</v>
      </c>
      <c r="AB100" s="2" t="s">
        <v>72</v>
      </c>
      <c r="AC100" s="2" t="s">
        <v>72</v>
      </c>
      <c r="AD100" s="2" t="s">
        <v>572</v>
      </c>
      <c r="AE100" t="s">
        <v>572</v>
      </c>
      <c r="AF100" s="2" t="s">
        <v>572</v>
      </c>
      <c r="AG100">
        <v>750</v>
      </c>
      <c r="AP100">
        <v>770</v>
      </c>
      <c r="AR100">
        <v>0</v>
      </c>
      <c r="AU100">
        <v>0</v>
      </c>
      <c r="AW100">
        <v>0</v>
      </c>
      <c r="AX100">
        <v>0.54</v>
      </c>
      <c r="BB100" s="2" t="s">
        <v>81</v>
      </c>
      <c r="BC100" s="2"/>
    </row>
    <row r="101" spans="1:55">
      <c r="A101">
        <v>100</v>
      </c>
      <c r="B101" s="1">
        <v>46034</v>
      </c>
      <c r="C101" s="2" t="s">
        <v>573</v>
      </c>
      <c r="D101" s="2" t="s">
        <v>574</v>
      </c>
      <c r="E101" s="2" t="s">
        <v>575</v>
      </c>
      <c r="F101" s="2" t="s">
        <v>58</v>
      </c>
      <c r="G101" s="2" t="s">
        <v>153</v>
      </c>
      <c r="H101" s="2" t="s">
        <v>576</v>
      </c>
      <c r="I101" s="2" t="s">
        <v>577</v>
      </c>
      <c r="J101" t="s">
        <v>578</v>
      </c>
      <c r="K101" s="2" t="s">
        <v>579</v>
      </c>
      <c r="L101" s="1">
        <v>47875</v>
      </c>
      <c r="M101">
        <v>0.35440397004765145</v>
      </c>
      <c r="N101">
        <v>1841</v>
      </c>
      <c r="O101" s="2" t="s">
        <v>64</v>
      </c>
      <c r="P101" t="s">
        <v>65</v>
      </c>
      <c r="Q101" s="1">
        <v>46753</v>
      </c>
      <c r="R101">
        <v>1500</v>
      </c>
      <c r="S101">
        <v>500</v>
      </c>
      <c r="T101">
        <v>1000</v>
      </c>
      <c r="U101" s="2" t="s">
        <v>66</v>
      </c>
      <c r="V101" s="2"/>
      <c r="W101" s="2" t="s">
        <v>68</v>
      </c>
      <c r="X101" s="2" t="s">
        <v>69</v>
      </c>
      <c r="Y101" s="2" t="s">
        <v>70</v>
      </c>
      <c r="Z101" s="2" t="s">
        <v>71</v>
      </c>
      <c r="AA101" s="2" t="s">
        <v>70</v>
      </c>
      <c r="AB101" s="2" t="s">
        <v>70</v>
      </c>
      <c r="AC101" s="2" t="s">
        <v>73</v>
      </c>
      <c r="AD101" s="2" t="s">
        <v>70</v>
      </c>
      <c r="AE101">
        <v>21</v>
      </c>
      <c r="AF101" s="2" t="s">
        <v>92</v>
      </c>
      <c r="AG101">
        <v>1000</v>
      </c>
      <c r="AH101">
        <v>1360</v>
      </c>
      <c r="AI101">
        <v>1360</v>
      </c>
      <c r="AJ101">
        <v>1380</v>
      </c>
      <c r="AK101">
        <v>1400</v>
      </c>
      <c r="AL101">
        <v>1320</v>
      </c>
      <c r="AM101">
        <v>1273</v>
      </c>
      <c r="AN101">
        <v>800</v>
      </c>
      <c r="AO101">
        <v>473</v>
      </c>
      <c r="AP101">
        <v>1200</v>
      </c>
      <c r="AQ101">
        <v>1273</v>
      </c>
      <c r="AR101">
        <v>87</v>
      </c>
      <c r="AS101">
        <v>85</v>
      </c>
      <c r="AT101">
        <v>80</v>
      </c>
      <c r="AU101">
        <v>0.94117647058823528</v>
      </c>
      <c r="AV101">
        <v>5</v>
      </c>
      <c r="AW101">
        <v>5.8823529411764705E-2</v>
      </c>
      <c r="AX101">
        <v>3</v>
      </c>
      <c r="AY101">
        <v>240</v>
      </c>
      <c r="AZ101">
        <v>15</v>
      </c>
      <c r="BA101">
        <v>0.94117647058823528</v>
      </c>
      <c r="BB101" s="2" t="s">
        <v>75</v>
      </c>
      <c r="BC101" s="2"/>
    </row>
    <row r="102" spans="1:55">
      <c r="A102">
        <v>101</v>
      </c>
      <c r="B102" s="1">
        <v>46034</v>
      </c>
      <c r="C102" s="2" t="s">
        <v>573</v>
      </c>
      <c r="D102" s="2" t="s">
        <v>574</v>
      </c>
      <c r="E102" s="2" t="s">
        <v>575</v>
      </c>
      <c r="F102" s="2" t="s">
        <v>58</v>
      </c>
      <c r="G102" s="2" t="s">
        <v>153</v>
      </c>
      <c r="H102" s="2" t="s">
        <v>580</v>
      </c>
      <c r="I102" s="2" t="s">
        <v>581</v>
      </c>
      <c r="J102" t="s">
        <v>582</v>
      </c>
      <c r="K102" s="2" t="s">
        <v>579</v>
      </c>
      <c r="L102" s="1">
        <v>47875</v>
      </c>
      <c r="M102">
        <v>0.50600000000000001</v>
      </c>
      <c r="N102">
        <v>1841</v>
      </c>
      <c r="O102" s="2" t="s">
        <v>79</v>
      </c>
      <c r="P102" t="s">
        <v>65</v>
      </c>
      <c r="Q102" s="1">
        <v>46753</v>
      </c>
      <c r="R102">
        <v>1500</v>
      </c>
      <c r="S102">
        <v>0</v>
      </c>
      <c r="T102">
        <v>1500</v>
      </c>
      <c r="U102" s="2" t="s">
        <v>66</v>
      </c>
      <c r="V102" s="2"/>
      <c r="W102" s="2"/>
      <c r="X102" s="2" t="s">
        <v>69</v>
      </c>
      <c r="Y102" s="2" t="s">
        <v>70</v>
      </c>
      <c r="Z102" s="2" t="s">
        <v>80</v>
      </c>
      <c r="AA102" s="2" t="s">
        <v>72</v>
      </c>
      <c r="AB102" s="2" t="s">
        <v>72</v>
      </c>
      <c r="AC102" s="2" t="s">
        <v>72</v>
      </c>
      <c r="AD102" s="2" t="s">
        <v>70</v>
      </c>
      <c r="AE102">
        <v>16</v>
      </c>
      <c r="AF102" s="2" t="s">
        <v>74</v>
      </c>
      <c r="AG102">
        <v>1500</v>
      </c>
      <c r="AH102">
        <v>1840</v>
      </c>
      <c r="AI102">
        <v>2000</v>
      </c>
      <c r="AN102">
        <v>1500</v>
      </c>
      <c r="AO102">
        <v>375</v>
      </c>
      <c r="AP102">
        <v>1600</v>
      </c>
      <c r="AQ102">
        <v>1875</v>
      </c>
      <c r="AR102">
        <v>80</v>
      </c>
      <c r="AS102">
        <v>63</v>
      </c>
      <c r="AT102">
        <v>59</v>
      </c>
      <c r="AU102">
        <v>0.93650793650793651</v>
      </c>
      <c r="AV102">
        <v>4</v>
      </c>
      <c r="AW102">
        <v>6.3492063492063489E-2</v>
      </c>
      <c r="AX102">
        <v>0.54</v>
      </c>
      <c r="AY102">
        <v>31.860000000000003</v>
      </c>
      <c r="AZ102">
        <v>2.16</v>
      </c>
      <c r="BA102">
        <v>0.93650793650793651</v>
      </c>
      <c r="BB102" s="2" t="s">
        <v>81</v>
      </c>
      <c r="BC102" s="2"/>
    </row>
    <row r="103" spans="1:55">
      <c r="A103">
        <v>102</v>
      </c>
      <c r="B103" s="1">
        <v>46034</v>
      </c>
      <c r="C103" s="2" t="s">
        <v>583</v>
      </c>
      <c r="D103" s="2" t="s">
        <v>584</v>
      </c>
      <c r="E103" s="2" t="s">
        <v>585</v>
      </c>
      <c r="F103" s="2" t="s">
        <v>183</v>
      </c>
      <c r="G103" s="2" t="s">
        <v>153</v>
      </c>
      <c r="H103" s="2" t="s">
        <v>586</v>
      </c>
      <c r="I103" s="2" t="s">
        <v>587</v>
      </c>
      <c r="J103" t="s">
        <v>588</v>
      </c>
      <c r="K103" s="2" t="s">
        <v>589</v>
      </c>
      <c r="L103" s="1">
        <v>47643</v>
      </c>
      <c r="M103">
        <v>0.50600000000000001</v>
      </c>
      <c r="N103">
        <v>1609</v>
      </c>
      <c r="O103" s="2" t="s">
        <v>79</v>
      </c>
      <c r="P103" t="s">
        <v>65</v>
      </c>
      <c r="Q103" s="1">
        <v>46753</v>
      </c>
      <c r="R103">
        <v>2500</v>
      </c>
      <c r="S103">
        <v>0</v>
      </c>
      <c r="T103">
        <v>2500</v>
      </c>
      <c r="U103" s="2" t="s">
        <v>66</v>
      </c>
      <c r="V103" s="2" t="s">
        <v>127</v>
      </c>
      <c r="W103" s="2"/>
      <c r="X103" s="2" t="s">
        <v>571</v>
      </c>
      <c r="Y103" s="2" t="s">
        <v>572</v>
      </c>
      <c r="Z103" s="2" t="s">
        <v>572</v>
      </c>
      <c r="AA103" s="2" t="s">
        <v>72</v>
      </c>
      <c r="AB103" s="2" t="s">
        <v>72</v>
      </c>
      <c r="AC103" s="2" t="s">
        <v>72</v>
      </c>
      <c r="AD103" s="2" t="s">
        <v>572</v>
      </c>
      <c r="AE103" t="s">
        <v>572</v>
      </c>
      <c r="AF103" s="2" t="s">
        <v>572</v>
      </c>
      <c r="AG103">
        <v>2500</v>
      </c>
      <c r="AP103">
        <v>2600</v>
      </c>
      <c r="AR103">
        <v>0</v>
      </c>
      <c r="AU103">
        <v>0</v>
      </c>
      <c r="AW103">
        <v>0</v>
      </c>
      <c r="AX103">
        <v>0.54</v>
      </c>
      <c r="BB103" s="2" t="s">
        <v>81</v>
      </c>
      <c r="BC103" s="2"/>
    </row>
    <row r="104" spans="1:55">
      <c r="A104">
        <v>103</v>
      </c>
      <c r="B104" s="1">
        <v>46034</v>
      </c>
      <c r="C104" s="2" t="s">
        <v>590</v>
      </c>
      <c r="D104" s="2" t="s">
        <v>591</v>
      </c>
      <c r="E104" s="2" t="s">
        <v>592</v>
      </c>
      <c r="F104" s="2" t="s">
        <v>183</v>
      </c>
      <c r="G104" s="2" t="s">
        <v>343</v>
      </c>
      <c r="H104" s="2" t="s">
        <v>593</v>
      </c>
      <c r="I104" s="2" t="s">
        <v>594</v>
      </c>
      <c r="J104" t="s">
        <v>595</v>
      </c>
      <c r="K104" s="2" t="s">
        <v>596</v>
      </c>
      <c r="L104" s="1">
        <v>46625</v>
      </c>
      <c r="M104">
        <v>0.2906708902503593</v>
      </c>
      <c r="N104">
        <v>591</v>
      </c>
      <c r="O104" s="2" t="s">
        <v>64</v>
      </c>
      <c r="P104" t="s">
        <v>65</v>
      </c>
      <c r="Q104" s="1">
        <v>47484</v>
      </c>
      <c r="R104">
        <v>3000</v>
      </c>
      <c r="S104">
        <v>1200</v>
      </c>
      <c r="T104">
        <v>1800</v>
      </c>
      <c r="U104" s="2" t="s">
        <v>66</v>
      </c>
      <c r="V104" s="2"/>
      <c r="W104" s="2" t="s">
        <v>118</v>
      </c>
      <c r="X104" s="2" t="s">
        <v>69</v>
      </c>
      <c r="Y104" s="2" t="s">
        <v>70</v>
      </c>
      <c r="Z104" s="2" t="s">
        <v>71</v>
      </c>
      <c r="AA104" s="2" t="s">
        <v>70</v>
      </c>
      <c r="AB104" s="2" t="s">
        <v>70</v>
      </c>
      <c r="AC104" s="2" t="s">
        <v>73</v>
      </c>
      <c r="AD104" s="2" t="s">
        <v>70</v>
      </c>
      <c r="AE104">
        <v>73</v>
      </c>
      <c r="AF104" s="2" t="s">
        <v>376</v>
      </c>
      <c r="AG104">
        <v>1800</v>
      </c>
      <c r="AH104">
        <v>5910</v>
      </c>
      <c r="AI104">
        <v>5760</v>
      </c>
      <c r="AJ104">
        <v>5757</v>
      </c>
      <c r="AK104">
        <v>5751</v>
      </c>
      <c r="AL104">
        <v>5714</v>
      </c>
      <c r="AM104">
        <v>5769</v>
      </c>
      <c r="AN104">
        <v>1800</v>
      </c>
      <c r="AO104">
        <v>3969</v>
      </c>
      <c r="AP104">
        <v>5300</v>
      </c>
      <c r="AQ104">
        <v>5769</v>
      </c>
      <c r="AR104">
        <v>141</v>
      </c>
      <c r="AS104">
        <v>394</v>
      </c>
      <c r="AT104">
        <v>385</v>
      </c>
      <c r="AU104">
        <v>0.97715736040609136</v>
      </c>
      <c r="AV104">
        <v>9</v>
      </c>
      <c r="AW104">
        <v>2.2842639593908629E-2</v>
      </c>
      <c r="AX104">
        <v>3</v>
      </c>
      <c r="AY104">
        <v>1155</v>
      </c>
      <c r="AZ104">
        <v>27</v>
      </c>
      <c r="BA104">
        <v>0.97715736040609136</v>
      </c>
      <c r="BB104" s="2" t="s">
        <v>75</v>
      </c>
      <c r="BC104" s="2"/>
    </row>
    <row r="105" spans="1:55">
      <c r="A105">
        <v>104</v>
      </c>
      <c r="B105" s="1">
        <v>46034</v>
      </c>
      <c r="C105" s="2" t="s">
        <v>590</v>
      </c>
      <c r="D105" s="2" t="s">
        <v>591</v>
      </c>
      <c r="E105" s="2" t="s">
        <v>592</v>
      </c>
      <c r="F105" s="2" t="s">
        <v>183</v>
      </c>
      <c r="G105" s="2" t="s">
        <v>343</v>
      </c>
      <c r="H105" s="2" t="s">
        <v>597</v>
      </c>
      <c r="I105" s="2" t="s">
        <v>598</v>
      </c>
      <c r="J105" t="s">
        <v>599</v>
      </c>
      <c r="K105" s="2" t="s">
        <v>596</v>
      </c>
      <c r="L105" s="1">
        <v>46625</v>
      </c>
      <c r="M105">
        <v>0.50600000000000001</v>
      </c>
      <c r="N105">
        <v>591</v>
      </c>
      <c r="O105" s="2" t="s">
        <v>79</v>
      </c>
      <c r="P105" t="s">
        <v>65</v>
      </c>
      <c r="Q105" s="1">
        <v>47484</v>
      </c>
      <c r="R105">
        <v>3000</v>
      </c>
      <c r="S105">
        <v>0</v>
      </c>
      <c r="T105">
        <v>3000</v>
      </c>
      <c r="U105" s="2" t="s">
        <v>66</v>
      </c>
      <c r="V105" s="2"/>
      <c r="W105" s="2"/>
      <c r="X105" s="2" t="s">
        <v>69</v>
      </c>
      <c r="Y105" s="2" t="s">
        <v>70</v>
      </c>
      <c r="Z105" s="2" t="s">
        <v>80</v>
      </c>
      <c r="AA105" s="2" t="s">
        <v>72</v>
      </c>
      <c r="AB105" s="2" t="s">
        <v>72</v>
      </c>
      <c r="AC105" s="2" t="s">
        <v>72</v>
      </c>
      <c r="AD105" s="2" t="s">
        <v>70</v>
      </c>
      <c r="AE105">
        <v>39</v>
      </c>
      <c r="AF105" s="2" t="s">
        <v>92</v>
      </c>
      <c r="AG105">
        <v>3000</v>
      </c>
      <c r="AH105">
        <v>3320</v>
      </c>
      <c r="AI105">
        <v>3360</v>
      </c>
      <c r="AN105">
        <v>3000</v>
      </c>
      <c r="AO105">
        <v>400</v>
      </c>
      <c r="AP105">
        <v>3100</v>
      </c>
      <c r="AQ105">
        <v>3400</v>
      </c>
      <c r="AR105">
        <v>80</v>
      </c>
      <c r="AS105">
        <v>110</v>
      </c>
      <c r="AT105">
        <v>107</v>
      </c>
      <c r="AU105">
        <v>0.97272727272727277</v>
      </c>
      <c r="AV105">
        <v>3</v>
      </c>
      <c r="AW105">
        <v>2.7272727272727271E-2</v>
      </c>
      <c r="AX105">
        <v>0.54</v>
      </c>
      <c r="AY105">
        <v>57.78</v>
      </c>
      <c r="AZ105">
        <v>1.62</v>
      </c>
      <c r="BA105">
        <v>0.97272727272727277</v>
      </c>
      <c r="BB105" s="2" t="s">
        <v>81</v>
      </c>
      <c r="BC105" s="2"/>
    </row>
    <row r="106" spans="1:55">
      <c r="A106">
        <v>105</v>
      </c>
      <c r="B106" s="1">
        <v>46034</v>
      </c>
      <c r="C106" s="2" t="s">
        <v>600</v>
      </c>
      <c r="D106" s="2" t="s">
        <v>601</v>
      </c>
      <c r="E106" s="2" t="s">
        <v>602</v>
      </c>
      <c r="F106" s="2" t="s">
        <v>183</v>
      </c>
      <c r="G106" s="2" t="s">
        <v>343</v>
      </c>
      <c r="H106" s="2" t="s">
        <v>603</v>
      </c>
      <c r="I106" s="2" t="s">
        <v>604</v>
      </c>
      <c r="J106" t="s">
        <v>605</v>
      </c>
      <c r="K106" s="2" t="s">
        <v>606</v>
      </c>
      <c r="L106" s="1">
        <v>47910</v>
      </c>
      <c r="M106">
        <v>0.2906708902503593</v>
      </c>
      <c r="N106">
        <v>1876</v>
      </c>
      <c r="O106" s="2" t="s">
        <v>64</v>
      </c>
      <c r="P106" t="s">
        <v>65</v>
      </c>
      <c r="Q106" s="1">
        <v>46753</v>
      </c>
      <c r="R106">
        <v>1667</v>
      </c>
      <c r="S106">
        <v>0</v>
      </c>
      <c r="T106">
        <v>1667</v>
      </c>
      <c r="U106" s="2" t="s">
        <v>66</v>
      </c>
      <c r="V106" s="2"/>
      <c r="W106" s="2" t="s">
        <v>118</v>
      </c>
      <c r="X106" s="2" t="s">
        <v>69</v>
      </c>
      <c r="Y106" s="2" t="s">
        <v>70</v>
      </c>
      <c r="Z106" s="2" t="s">
        <v>71</v>
      </c>
      <c r="AA106" s="2" t="s">
        <v>70</v>
      </c>
      <c r="AB106" s="2" t="s">
        <v>70</v>
      </c>
      <c r="AC106" s="2" t="s">
        <v>73</v>
      </c>
      <c r="AD106" s="2" t="s">
        <v>70</v>
      </c>
      <c r="AE106">
        <v>42</v>
      </c>
      <c r="AF106" s="2" t="s">
        <v>92</v>
      </c>
      <c r="AG106">
        <v>1667</v>
      </c>
      <c r="AH106">
        <v>2415</v>
      </c>
      <c r="AI106">
        <v>2280</v>
      </c>
      <c r="AJ106">
        <v>2391</v>
      </c>
      <c r="AK106">
        <v>2391</v>
      </c>
      <c r="AL106">
        <v>2389</v>
      </c>
      <c r="AM106">
        <v>2317</v>
      </c>
      <c r="AN106">
        <v>1667</v>
      </c>
      <c r="AO106">
        <v>650</v>
      </c>
      <c r="AP106">
        <v>1900</v>
      </c>
      <c r="AQ106">
        <v>2317</v>
      </c>
      <c r="AR106">
        <v>98</v>
      </c>
      <c r="AS106">
        <v>161</v>
      </c>
      <c r="AT106">
        <v>155</v>
      </c>
      <c r="AU106">
        <v>0.96273291925465843</v>
      </c>
      <c r="AV106">
        <v>7</v>
      </c>
      <c r="AW106">
        <v>4.3478260869565216E-2</v>
      </c>
      <c r="AX106">
        <v>3</v>
      </c>
      <c r="AY106">
        <v>465</v>
      </c>
      <c r="AZ106">
        <v>21</v>
      </c>
      <c r="BA106">
        <v>0.96273291925465843</v>
      </c>
      <c r="BB106" s="2" t="s">
        <v>75</v>
      </c>
      <c r="BC106" s="2"/>
    </row>
    <row r="107" spans="1:55">
      <c r="A107">
        <v>106</v>
      </c>
      <c r="B107" s="1">
        <v>46034</v>
      </c>
      <c r="C107" s="2" t="s">
        <v>600</v>
      </c>
      <c r="D107" s="2" t="s">
        <v>601</v>
      </c>
      <c r="E107" s="2" t="s">
        <v>602</v>
      </c>
      <c r="F107" s="2" t="s">
        <v>183</v>
      </c>
      <c r="G107" s="2" t="s">
        <v>343</v>
      </c>
      <c r="H107" s="2" t="s">
        <v>607</v>
      </c>
      <c r="I107" s="2" t="s">
        <v>608</v>
      </c>
      <c r="J107" t="s">
        <v>609</v>
      </c>
      <c r="K107" s="2" t="s">
        <v>606</v>
      </c>
      <c r="L107" s="1">
        <v>47910</v>
      </c>
      <c r="M107">
        <v>0.50600000000000001</v>
      </c>
      <c r="N107">
        <v>1876</v>
      </c>
      <c r="O107" s="2" t="s">
        <v>79</v>
      </c>
      <c r="P107" t="s">
        <v>65</v>
      </c>
      <c r="Q107" s="1">
        <v>46753</v>
      </c>
      <c r="R107">
        <v>1667</v>
      </c>
      <c r="S107">
        <v>0</v>
      </c>
      <c r="T107">
        <v>1667</v>
      </c>
      <c r="U107" s="2" t="s">
        <v>66</v>
      </c>
      <c r="V107" s="2"/>
      <c r="W107" s="2"/>
      <c r="X107" s="2" t="s">
        <v>69</v>
      </c>
      <c r="Y107" s="2" t="s">
        <v>70</v>
      </c>
      <c r="Z107" s="2" t="s">
        <v>80</v>
      </c>
      <c r="AA107" s="2" t="s">
        <v>72</v>
      </c>
      <c r="AB107" s="2" t="s">
        <v>72</v>
      </c>
      <c r="AC107" s="2" t="s">
        <v>72</v>
      </c>
      <c r="AD107" s="2" t="s">
        <v>70</v>
      </c>
      <c r="AE107">
        <v>39</v>
      </c>
      <c r="AF107" s="2" t="s">
        <v>92</v>
      </c>
      <c r="AG107">
        <v>1667</v>
      </c>
      <c r="AH107">
        <v>1880</v>
      </c>
      <c r="AI107">
        <v>1880</v>
      </c>
      <c r="AN107">
        <v>1667</v>
      </c>
      <c r="AO107">
        <v>315</v>
      </c>
      <c r="AP107">
        <v>1700</v>
      </c>
      <c r="AQ107">
        <v>1982</v>
      </c>
      <c r="AR107">
        <v>80</v>
      </c>
      <c r="AS107">
        <v>65</v>
      </c>
      <c r="AT107">
        <v>62</v>
      </c>
      <c r="AU107">
        <v>0.9538461538461539</v>
      </c>
      <c r="AV107">
        <v>3</v>
      </c>
      <c r="AW107">
        <v>4.6153846153846156E-2</v>
      </c>
      <c r="AX107">
        <v>0.54</v>
      </c>
      <c r="AY107">
        <v>33.480000000000004</v>
      </c>
      <c r="AZ107">
        <v>1.62</v>
      </c>
      <c r="BA107">
        <v>0.9538461538461539</v>
      </c>
      <c r="BB107" s="2" t="s">
        <v>81</v>
      </c>
      <c r="BC107" s="2"/>
    </row>
    <row r="108" spans="1:55">
      <c r="A108">
        <v>107</v>
      </c>
      <c r="B108" s="1">
        <v>46034</v>
      </c>
      <c r="C108" s="2" t="s">
        <v>610</v>
      </c>
      <c r="D108" s="2" t="s">
        <v>611</v>
      </c>
      <c r="E108" s="2" t="s">
        <v>612</v>
      </c>
      <c r="F108" s="2" t="s">
        <v>613</v>
      </c>
      <c r="G108" s="2" t="s">
        <v>153</v>
      </c>
      <c r="H108" s="2" t="s">
        <v>614</v>
      </c>
      <c r="I108" s="2" t="s">
        <v>615</v>
      </c>
      <c r="J108" t="s">
        <v>616</v>
      </c>
      <c r="K108" s="2" t="s">
        <v>617</v>
      </c>
      <c r="L108" s="1">
        <v>47013</v>
      </c>
      <c r="M108">
        <v>0.68409295439074191</v>
      </c>
      <c r="N108">
        <v>979</v>
      </c>
      <c r="O108" s="2" t="s">
        <v>64</v>
      </c>
      <c r="P108" t="s">
        <v>65</v>
      </c>
      <c r="Q108" s="1">
        <v>47484</v>
      </c>
      <c r="R108">
        <v>700</v>
      </c>
      <c r="S108">
        <v>0</v>
      </c>
      <c r="T108">
        <v>700</v>
      </c>
      <c r="U108" s="2" t="s">
        <v>66</v>
      </c>
      <c r="V108" s="2"/>
      <c r="W108" s="2" t="s">
        <v>618</v>
      </c>
      <c r="X108" s="2" t="s">
        <v>69</v>
      </c>
      <c r="Y108" s="2" t="s">
        <v>70</v>
      </c>
      <c r="Z108" s="2" t="s">
        <v>71</v>
      </c>
      <c r="AA108" s="2" t="s">
        <v>70</v>
      </c>
      <c r="AB108" s="2" t="s">
        <v>70</v>
      </c>
      <c r="AC108" s="2" t="s">
        <v>73</v>
      </c>
      <c r="AD108" s="2" t="s">
        <v>70</v>
      </c>
      <c r="AE108">
        <v>28</v>
      </c>
      <c r="AF108" s="2" t="s">
        <v>92</v>
      </c>
      <c r="AG108">
        <v>700</v>
      </c>
      <c r="AH108">
        <v>2800</v>
      </c>
      <c r="AI108">
        <v>2800</v>
      </c>
      <c r="AJ108">
        <v>2740</v>
      </c>
      <c r="AK108">
        <v>2740</v>
      </c>
      <c r="AL108">
        <v>2728</v>
      </c>
      <c r="AM108">
        <v>2711</v>
      </c>
      <c r="AO108">
        <v>2711</v>
      </c>
      <c r="AP108">
        <v>2500</v>
      </c>
      <c r="AQ108">
        <v>2711</v>
      </c>
      <c r="AR108">
        <v>89</v>
      </c>
      <c r="AS108">
        <v>700</v>
      </c>
      <c r="AT108">
        <v>678</v>
      </c>
      <c r="AU108">
        <v>0.96857142857142853</v>
      </c>
      <c r="AV108">
        <v>22</v>
      </c>
      <c r="AW108">
        <v>3.1428571428571431E-2</v>
      </c>
      <c r="AX108">
        <v>3</v>
      </c>
      <c r="AY108">
        <v>2034</v>
      </c>
      <c r="AZ108">
        <v>66</v>
      </c>
      <c r="BA108">
        <v>0.96857142857142853</v>
      </c>
      <c r="BB108" s="2" t="s">
        <v>75</v>
      </c>
      <c r="BC108" s="2"/>
    </row>
    <row r="109" spans="1:55">
      <c r="A109">
        <v>108</v>
      </c>
      <c r="B109" s="1">
        <v>46034</v>
      </c>
      <c r="C109" s="2" t="s">
        <v>610</v>
      </c>
      <c r="D109" s="2" t="s">
        <v>611</v>
      </c>
      <c r="E109" s="2" t="s">
        <v>612</v>
      </c>
      <c r="F109" s="2" t="s">
        <v>613</v>
      </c>
      <c r="G109" s="2" t="s">
        <v>153</v>
      </c>
      <c r="H109" s="2" t="s">
        <v>619</v>
      </c>
      <c r="I109" s="2" t="s">
        <v>620</v>
      </c>
      <c r="J109" t="s">
        <v>621</v>
      </c>
      <c r="K109" s="2" t="s">
        <v>617</v>
      </c>
      <c r="L109" s="1">
        <v>47013</v>
      </c>
      <c r="M109">
        <v>0.50600000000000001</v>
      </c>
      <c r="N109">
        <v>979</v>
      </c>
      <c r="O109" s="2" t="s">
        <v>79</v>
      </c>
      <c r="P109" t="s">
        <v>65</v>
      </c>
      <c r="Q109" s="1">
        <v>47484</v>
      </c>
      <c r="R109">
        <v>700</v>
      </c>
      <c r="S109">
        <v>0</v>
      </c>
      <c r="T109">
        <v>700</v>
      </c>
      <c r="U109" s="2" t="s">
        <v>66</v>
      </c>
      <c r="V109" s="2"/>
      <c r="W109" s="2"/>
      <c r="X109" s="2" t="s">
        <v>69</v>
      </c>
      <c r="Y109" s="2" t="s">
        <v>70</v>
      </c>
      <c r="Z109" s="2" t="s">
        <v>80</v>
      </c>
      <c r="AA109" s="2" t="s">
        <v>72</v>
      </c>
      <c r="AB109" s="2" t="s">
        <v>72</v>
      </c>
      <c r="AC109" s="2" t="s">
        <v>72</v>
      </c>
      <c r="AD109" s="2" t="s">
        <v>70</v>
      </c>
      <c r="AE109">
        <v>16</v>
      </c>
      <c r="AF109" s="2" t="s">
        <v>74</v>
      </c>
      <c r="AG109">
        <v>700</v>
      </c>
      <c r="AH109">
        <v>1680</v>
      </c>
      <c r="AI109">
        <v>1760</v>
      </c>
      <c r="AN109">
        <v>700</v>
      </c>
      <c r="AO109">
        <v>1330</v>
      </c>
      <c r="AP109">
        <v>1500</v>
      </c>
      <c r="AQ109">
        <v>2030</v>
      </c>
      <c r="AR109">
        <v>80</v>
      </c>
      <c r="AS109">
        <v>67</v>
      </c>
      <c r="AT109">
        <v>64</v>
      </c>
      <c r="AU109">
        <v>0.95522388059701491</v>
      </c>
      <c r="AV109">
        <v>3</v>
      </c>
      <c r="AW109">
        <v>4.4776119402985072E-2</v>
      </c>
      <c r="AX109">
        <v>0.54</v>
      </c>
      <c r="AY109">
        <v>34.56</v>
      </c>
      <c r="AZ109">
        <v>1.62</v>
      </c>
      <c r="BA109">
        <v>0.95522388059701491</v>
      </c>
      <c r="BB109" s="2" t="s">
        <v>81</v>
      </c>
      <c r="BC109" s="2"/>
    </row>
    <row r="110" spans="1:55">
      <c r="A110">
        <v>109</v>
      </c>
      <c r="B110" s="1">
        <v>46034</v>
      </c>
      <c r="C110" s="2" t="s">
        <v>622</v>
      </c>
      <c r="D110" s="2" t="s">
        <v>623</v>
      </c>
      <c r="E110" s="2" t="s">
        <v>624</v>
      </c>
      <c r="F110" s="2" t="s">
        <v>239</v>
      </c>
      <c r="G110" s="2" t="s">
        <v>192</v>
      </c>
      <c r="H110" s="2" t="s">
        <v>625</v>
      </c>
      <c r="I110" s="2" t="s">
        <v>626</v>
      </c>
      <c r="J110" t="s">
        <v>627</v>
      </c>
      <c r="K110" s="2" t="s">
        <v>628</v>
      </c>
      <c r="L110" s="1">
        <v>46469</v>
      </c>
      <c r="M110">
        <v>0.54394710687542558</v>
      </c>
      <c r="N110">
        <v>435</v>
      </c>
      <c r="O110" s="2" t="s">
        <v>64</v>
      </c>
      <c r="P110" t="s">
        <v>65</v>
      </c>
      <c r="Q110" s="1">
        <v>46753</v>
      </c>
      <c r="R110">
        <v>1500</v>
      </c>
      <c r="S110">
        <v>0</v>
      </c>
      <c r="T110">
        <v>1500</v>
      </c>
      <c r="U110" s="2" t="s">
        <v>66</v>
      </c>
      <c r="V110" s="2"/>
      <c r="W110" s="2" t="s">
        <v>618</v>
      </c>
      <c r="X110" s="2" t="s">
        <v>69</v>
      </c>
      <c r="Y110" s="2" t="s">
        <v>70</v>
      </c>
      <c r="Z110" s="2" t="s">
        <v>71</v>
      </c>
      <c r="AA110" s="2" t="s">
        <v>70</v>
      </c>
      <c r="AB110" s="2" t="s">
        <v>70</v>
      </c>
      <c r="AC110" s="2" t="s">
        <v>91</v>
      </c>
      <c r="AD110" s="2" t="s">
        <v>70</v>
      </c>
      <c r="AE110">
        <v>29</v>
      </c>
      <c r="AF110" s="2" t="s">
        <v>92</v>
      </c>
      <c r="AG110">
        <v>1500</v>
      </c>
      <c r="AH110">
        <v>4000</v>
      </c>
      <c r="AI110">
        <v>4000</v>
      </c>
      <c r="AJ110">
        <v>3940</v>
      </c>
      <c r="AK110">
        <v>3966</v>
      </c>
      <c r="AL110">
        <v>3945</v>
      </c>
      <c r="AM110">
        <v>3940</v>
      </c>
      <c r="AO110">
        <v>3939</v>
      </c>
      <c r="AP110">
        <v>3500</v>
      </c>
      <c r="AQ110">
        <v>3939</v>
      </c>
      <c r="AR110">
        <v>61</v>
      </c>
      <c r="AS110">
        <v>500</v>
      </c>
      <c r="AT110">
        <v>493</v>
      </c>
      <c r="AU110">
        <v>0.98599999999999999</v>
      </c>
      <c r="AV110">
        <v>8</v>
      </c>
      <c r="AW110">
        <v>1.6E-2</v>
      </c>
      <c r="AX110">
        <v>3</v>
      </c>
      <c r="AY110">
        <v>1479</v>
      </c>
      <c r="AZ110">
        <v>24</v>
      </c>
      <c r="BA110">
        <v>0.98599999999999999</v>
      </c>
      <c r="BB110" s="2" t="s">
        <v>75</v>
      </c>
      <c r="BC110" s="2"/>
    </row>
    <row r="111" spans="1:55">
      <c r="A111">
        <v>110</v>
      </c>
      <c r="B111" s="1">
        <v>46034</v>
      </c>
      <c r="C111" s="2" t="s">
        <v>622</v>
      </c>
      <c r="D111" s="2" t="s">
        <v>623</v>
      </c>
      <c r="E111" s="2" t="s">
        <v>624</v>
      </c>
      <c r="F111" s="2" t="s">
        <v>239</v>
      </c>
      <c r="G111" s="2" t="s">
        <v>192</v>
      </c>
      <c r="H111" s="2" t="s">
        <v>629</v>
      </c>
      <c r="I111" s="2" t="s">
        <v>630</v>
      </c>
      <c r="J111" t="s">
        <v>631</v>
      </c>
      <c r="K111" s="2" t="s">
        <v>628</v>
      </c>
      <c r="L111" s="1">
        <v>46469</v>
      </c>
      <c r="M111">
        <v>0.50600000000000001</v>
      </c>
      <c r="N111">
        <v>435</v>
      </c>
      <c r="O111" s="2" t="s">
        <v>79</v>
      </c>
      <c r="P111" t="s">
        <v>65</v>
      </c>
      <c r="Q111" s="1">
        <v>46753</v>
      </c>
      <c r="R111">
        <v>1500</v>
      </c>
      <c r="S111">
        <v>0</v>
      </c>
      <c r="T111">
        <v>1500</v>
      </c>
      <c r="U111" s="2" t="s">
        <v>66</v>
      </c>
      <c r="V111" s="2"/>
      <c r="W111" s="2"/>
      <c r="X111" s="2" t="s">
        <v>69</v>
      </c>
      <c r="Y111" s="2" t="s">
        <v>70</v>
      </c>
      <c r="Z111" s="2" t="s">
        <v>80</v>
      </c>
      <c r="AA111" s="2" t="s">
        <v>72</v>
      </c>
      <c r="AB111" s="2" t="s">
        <v>72</v>
      </c>
      <c r="AC111" s="2" t="s">
        <v>72</v>
      </c>
      <c r="AD111" s="2" t="s">
        <v>70</v>
      </c>
      <c r="AE111">
        <v>29</v>
      </c>
      <c r="AF111" s="2" t="s">
        <v>92</v>
      </c>
      <c r="AG111">
        <v>1500</v>
      </c>
      <c r="AH111">
        <v>2000</v>
      </c>
      <c r="AI111">
        <v>2000</v>
      </c>
      <c r="AN111">
        <v>1500</v>
      </c>
      <c r="AO111">
        <v>815</v>
      </c>
      <c r="AP111">
        <v>1600</v>
      </c>
      <c r="AQ111">
        <v>2315</v>
      </c>
      <c r="AR111">
        <v>80</v>
      </c>
      <c r="AS111">
        <v>76</v>
      </c>
      <c r="AT111">
        <v>73</v>
      </c>
      <c r="AU111">
        <v>0.96052631578947367</v>
      </c>
      <c r="AV111">
        <v>3</v>
      </c>
      <c r="AW111">
        <v>3.9473684210526314E-2</v>
      </c>
      <c r="AX111">
        <v>0.54</v>
      </c>
      <c r="AY111">
        <v>39.42</v>
      </c>
      <c r="AZ111">
        <v>1.62</v>
      </c>
      <c r="BA111">
        <v>0.96052631578947367</v>
      </c>
      <c r="BB111" s="2" t="s">
        <v>81</v>
      </c>
      <c r="BC111" s="2"/>
    </row>
    <row r="112" spans="1:55">
      <c r="A112">
        <v>111</v>
      </c>
      <c r="B112" s="1">
        <v>46034</v>
      </c>
      <c r="C112" s="2" t="s">
        <v>632</v>
      </c>
      <c r="D112" s="2" t="s">
        <v>633</v>
      </c>
      <c r="E112" s="2" t="s">
        <v>634</v>
      </c>
      <c r="F112" s="2" t="s">
        <v>635</v>
      </c>
      <c r="G112" s="2" t="s">
        <v>97</v>
      </c>
      <c r="H112" s="2" t="s">
        <v>442</v>
      </c>
      <c r="I112" s="2" t="s">
        <v>443</v>
      </c>
      <c r="J112" t="s">
        <v>444</v>
      </c>
      <c r="K112" s="2" t="s">
        <v>636</v>
      </c>
      <c r="L112" s="1">
        <v>47085</v>
      </c>
      <c r="M112">
        <v>0.50600000000000001</v>
      </c>
      <c r="N112">
        <v>1051</v>
      </c>
      <c r="O112" s="2" t="s">
        <v>79</v>
      </c>
      <c r="P112" t="s">
        <v>65</v>
      </c>
      <c r="Q112" s="1">
        <v>46753</v>
      </c>
      <c r="R112">
        <v>4902</v>
      </c>
      <c r="S112">
        <v>0</v>
      </c>
      <c r="T112">
        <v>4902</v>
      </c>
      <c r="U112" s="2" t="s">
        <v>66</v>
      </c>
      <c r="V112" s="2" t="s">
        <v>462</v>
      </c>
      <c r="W112" s="2"/>
      <c r="X112" s="2" t="s">
        <v>69</v>
      </c>
      <c r="Y112" s="2" t="s">
        <v>70</v>
      </c>
      <c r="Z112" s="2" t="s">
        <v>80</v>
      </c>
      <c r="AA112" s="2" t="s">
        <v>72</v>
      </c>
      <c r="AB112" s="2" t="s">
        <v>72</v>
      </c>
      <c r="AC112" s="2" t="s">
        <v>72</v>
      </c>
      <c r="AD112" s="2" t="s">
        <v>70</v>
      </c>
      <c r="AE112">
        <v>9</v>
      </c>
      <c r="AF112" s="2" t="s">
        <v>74</v>
      </c>
      <c r="AG112">
        <v>4902</v>
      </c>
      <c r="AH112">
        <v>5200</v>
      </c>
      <c r="AI112">
        <v>5240</v>
      </c>
      <c r="AN112">
        <v>4902</v>
      </c>
      <c r="AO112">
        <v>410</v>
      </c>
      <c r="AP112">
        <v>5000</v>
      </c>
      <c r="AQ112">
        <v>5312</v>
      </c>
      <c r="AR112">
        <v>80</v>
      </c>
      <c r="AS112">
        <v>169</v>
      </c>
      <c r="AT112">
        <v>166</v>
      </c>
      <c r="AU112">
        <v>0.98224852071005919</v>
      </c>
      <c r="AV112">
        <v>3</v>
      </c>
      <c r="AW112">
        <v>1.7751479289940829E-2</v>
      </c>
      <c r="AX112">
        <v>0.54</v>
      </c>
      <c r="AY112">
        <v>89.64</v>
      </c>
      <c r="AZ112">
        <v>1.62</v>
      </c>
      <c r="BA112">
        <v>0.98224852071005919</v>
      </c>
      <c r="BB112" s="2" t="s">
        <v>81</v>
      </c>
      <c r="BC112" s="2"/>
    </row>
    <row r="113" spans="1:55">
      <c r="A113">
        <v>112</v>
      </c>
      <c r="B113" s="1">
        <v>46034</v>
      </c>
      <c r="C113" s="2" t="s">
        <v>632</v>
      </c>
      <c r="D113" s="2" t="s">
        <v>633</v>
      </c>
      <c r="E113" s="2" t="s">
        <v>634</v>
      </c>
      <c r="F113" s="2" t="s">
        <v>635</v>
      </c>
      <c r="G113" s="2" t="s">
        <v>97</v>
      </c>
      <c r="H113" s="2" t="s">
        <v>442</v>
      </c>
      <c r="I113" s="2" t="s">
        <v>443</v>
      </c>
      <c r="J113" t="s">
        <v>444</v>
      </c>
      <c r="K113" s="2" t="s">
        <v>636</v>
      </c>
      <c r="L113" s="1">
        <v>47085</v>
      </c>
      <c r="M113">
        <v>0.50600000000000001</v>
      </c>
      <c r="N113">
        <v>1051</v>
      </c>
      <c r="O113" s="2" t="s">
        <v>445</v>
      </c>
      <c r="P113" t="s">
        <v>65</v>
      </c>
      <c r="Q113" s="1">
        <v>46753</v>
      </c>
      <c r="R113">
        <v>4902</v>
      </c>
      <c r="S113">
        <v>0</v>
      </c>
      <c r="T113">
        <v>4902</v>
      </c>
      <c r="U113" s="2" t="s">
        <v>66</v>
      </c>
      <c r="V113" s="2"/>
      <c r="W113" s="2"/>
      <c r="X113" s="2" t="s">
        <v>69</v>
      </c>
      <c r="Y113" s="2" t="s">
        <v>70</v>
      </c>
      <c r="Z113" s="2" t="s">
        <v>71</v>
      </c>
      <c r="AA113" s="2" t="s">
        <v>72</v>
      </c>
      <c r="AB113" s="2" t="s">
        <v>72</v>
      </c>
      <c r="AC113" s="2" t="s">
        <v>72</v>
      </c>
      <c r="AD113" s="2" t="s">
        <v>70</v>
      </c>
      <c r="AE113">
        <v>9</v>
      </c>
      <c r="AF113" s="2" t="s">
        <v>74</v>
      </c>
      <c r="AG113">
        <v>4902</v>
      </c>
      <c r="AH113">
        <v>5580</v>
      </c>
      <c r="AI113">
        <v>5760</v>
      </c>
      <c r="AN113">
        <v>4902</v>
      </c>
      <c r="AO113">
        <v>1490</v>
      </c>
      <c r="AP113">
        <v>5000</v>
      </c>
      <c r="AQ113">
        <v>6392</v>
      </c>
      <c r="AR113">
        <v>80</v>
      </c>
      <c r="AS113">
        <v>92</v>
      </c>
      <c r="AT113">
        <v>89</v>
      </c>
      <c r="AU113">
        <v>0.96739130434782605</v>
      </c>
      <c r="AV113">
        <v>3</v>
      </c>
      <c r="AW113">
        <v>3.2608695652173912E-2</v>
      </c>
      <c r="AX113">
        <v>0.54</v>
      </c>
      <c r="AY113">
        <v>48.06</v>
      </c>
      <c r="AZ113">
        <v>1.62</v>
      </c>
      <c r="BA113">
        <v>0.96739130434782605</v>
      </c>
      <c r="BB113" s="2" t="s">
        <v>81</v>
      </c>
      <c r="BC113" s="2"/>
    </row>
    <row r="114" spans="1:55">
      <c r="A114">
        <v>113</v>
      </c>
      <c r="B114" s="1">
        <v>46034</v>
      </c>
      <c r="C114" s="2" t="s">
        <v>637</v>
      </c>
      <c r="D114" s="2" t="s">
        <v>638</v>
      </c>
      <c r="E114" s="2" t="s">
        <v>639</v>
      </c>
      <c r="F114" s="2" t="s">
        <v>183</v>
      </c>
      <c r="G114" s="2" t="s">
        <v>153</v>
      </c>
      <c r="H114" s="2" t="s">
        <v>640</v>
      </c>
      <c r="I114" s="2" t="s">
        <v>641</v>
      </c>
      <c r="J114" t="s">
        <v>642</v>
      </c>
      <c r="K114" s="2" t="s">
        <v>643</v>
      </c>
      <c r="L114" s="1">
        <v>46097</v>
      </c>
      <c r="M114">
        <v>0.50600000000000001</v>
      </c>
      <c r="N114">
        <v>63</v>
      </c>
      <c r="O114" s="2" t="s">
        <v>79</v>
      </c>
      <c r="P114" t="s">
        <v>65</v>
      </c>
      <c r="Q114" s="1">
        <v>46753</v>
      </c>
      <c r="R114">
        <v>800</v>
      </c>
      <c r="S114">
        <v>0</v>
      </c>
      <c r="T114">
        <v>800</v>
      </c>
      <c r="U114" s="2" t="s">
        <v>66</v>
      </c>
      <c r="V114" s="2" t="s">
        <v>462</v>
      </c>
      <c r="W114" s="2"/>
      <c r="X114" s="2" t="s">
        <v>69</v>
      </c>
      <c r="Y114" s="2" t="s">
        <v>70</v>
      </c>
      <c r="Z114" s="2" t="s">
        <v>80</v>
      </c>
      <c r="AA114" s="2" t="s">
        <v>72</v>
      </c>
      <c r="AB114" s="2" t="s">
        <v>72</v>
      </c>
      <c r="AC114" s="2" t="s">
        <v>72</v>
      </c>
      <c r="AD114" s="2" t="s">
        <v>70</v>
      </c>
      <c r="AE114">
        <v>24</v>
      </c>
      <c r="AF114" s="2" t="s">
        <v>92</v>
      </c>
      <c r="AG114">
        <v>800</v>
      </c>
      <c r="AH114">
        <v>1200</v>
      </c>
      <c r="AI114">
        <v>1200</v>
      </c>
      <c r="AO114">
        <v>1164</v>
      </c>
      <c r="AP114">
        <v>900</v>
      </c>
      <c r="AQ114">
        <v>1164</v>
      </c>
      <c r="AR114">
        <v>80</v>
      </c>
      <c r="AS114">
        <v>42</v>
      </c>
      <c r="AT114">
        <v>37</v>
      </c>
      <c r="AU114">
        <v>0.88095238095238093</v>
      </c>
      <c r="AV114">
        <v>5</v>
      </c>
      <c r="AW114">
        <v>0.11904761904761904</v>
      </c>
      <c r="AX114">
        <v>0.54</v>
      </c>
      <c r="AY114">
        <v>19.98</v>
      </c>
      <c r="AZ114">
        <v>2.7</v>
      </c>
      <c r="BA114">
        <v>0.88095238095238093</v>
      </c>
      <c r="BB114" s="2" t="s">
        <v>81</v>
      </c>
      <c r="BC114" s="2"/>
    </row>
    <row r="115" spans="1:55">
      <c r="A115">
        <v>114</v>
      </c>
      <c r="B115" s="1">
        <v>46034</v>
      </c>
      <c r="C115" s="2" t="s">
        <v>644</v>
      </c>
      <c r="D115" s="2" t="s">
        <v>645</v>
      </c>
      <c r="E115" s="2" t="s">
        <v>646</v>
      </c>
      <c r="F115" s="2" t="s">
        <v>172</v>
      </c>
      <c r="G115" s="2" t="s">
        <v>153</v>
      </c>
      <c r="H115" s="2" t="s">
        <v>647</v>
      </c>
      <c r="I115" s="2" t="s">
        <v>648</v>
      </c>
      <c r="J115" t="s">
        <v>649</v>
      </c>
      <c r="K115" s="2" t="s">
        <v>650</v>
      </c>
      <c r="L115" s="1">
        <v>46047</v>
      </c>
      <c r="M115">
        <v>0.35807524166099386</v>
      </c>
      <c r="N115">
        <v>13</v>
      </c>
      <c r="O115" s="2" t="s">
        <v>64</v>
      </c>
      <c r="P115" t="s">
        <v>65</v>
      </c>
      <c r="Q115" s="1">
        <v>46753</v>
      </c>
      <c r="R115">
        <v>2400</v>
      </c>
      <c r="S115">
        <v>1000</v>
      </c>
      <c r="T115">
        <v>1400</v>
      </c>
      <c r="U115" s="2" t="s">
        <v>66</v>
      </c>
      <c r="V115" s="2"/>
      <c r="W115" s="2" t="s">
        <v>68</v>
      </c>
      <c r="X115" s="2" t="s">
        <v>69</v>
      </c>
      <c r="Y115" s="2" t="s">
        <v>70</v>
      </c>
      <c r="Z115" s="2" t="s">
        <v>71</v>
      </c>
      <c r="AA115" s="2" t="s">
        <v>70</v>
      </c>
      <c r="AB115" s="2" t="s">
        <v>70</v>
      </c>
      <c r="AC115" s="2" t="s">
        <v>73</v>
      </c>
      <c r="AD115" s="2" t="s">
        <v>70</v>
      </c>
      <c r="AE115">
        <v>30</v>
      </c>
      <c r="AF115" s="2" t="s">
        <v>92</v>
      </c>
      <c r="AG115">
        <v>1400</v>
      </c>
      <c r="AH115">
        <v>1840</v>
      </c>
      <c r="AI115">
        <v>1800</v>
      </c>
      <c r="AJ115">
        <v>1772</v>
      </c>
      <c r="AK115">
        <v>1760</v>
      </c>
      <c r="AL115">
        <v>1732</v>
      </c>
      <c r="AM115">
        <v>1737</v>
      </c>
      <c r="AN115">
        <v>1250</v>
      </c>
      <c r="AO115">
        <v>487</v>
      </c>
      <c r="AP115">
        <v>1600</v>
      </c>
      <c r="AQ115">
        <v>1737</v>
      </c>
      <c r="AR115">
        <v>103</v>
      </c>
      <c r="AS115">
        <v>115</v>
      </c>
      <c r="AT115">
        <v>109</v>
      </c>
      <c r="AU115">
        <v>0.94782608695652171</v>
      </c>
      <c r="AV115">
        <v>6</v>
      </c>
      <c r="AW115">
        <v>5.2173913043478258E-2</v>
      </c>
      <c r="AX115">
        <v>3</v>
      </c>
      <c r="AY115">
        <v>327</v>
      </c>
      <c r="AZ115">
        <v>18</v>
      </c>
      <c r="BA115">
        <v>0.94782608695652171</v>
      </c>
      <c r="BB115" s="2" t="s">
        <v>75</v>
      </c>
      <c r="BC115" s="2"/>
    </row>
    <row r="116" spans="1:55">
      <c r="A116">
        <v>115</v>
      </c>
      <c r="B116" s="1">
        <v>46034</v>
      </c>
      <c r="C116" s="2" t="s">
        <v>644</v>
      </c>
      <c r="D116" s="2" t="s">
        <v>645</v>
      </c>
      <c r="E116" s="2" t="s">
        <v>646</v>
      </c>
      <c r="F116" s="2" t="s">
        <v>172</v>
      </c>
      <c r="G116" s="2" t="s">
        <v>153</v>
      </c>
      <c r="H116" s="2" t="s">
        <v>651</v>
      </c>
      <c r="I116" s="2" t="s">
        <v>652</v>
      </c>
      <c r="J116" t="s">
        <v>653</v>
      </c>
      <c r="K116" s="2" t="s">
        <v>650</v>
      </c>
      <c r="L116" s="1">
        <v>46047</v>
      </c>
      <c r="M116">
        <v>0.50600000000000001</v>
      </c>
      <c r="N116">
        <v>13</v>
      </c>
      <c r="O116" s="2" t="s">
        <v>79</v>
      </c>
      <c r="P116" t="s">
        <v>65</v>
      </c>
      <c r="Q116" s="1">
        <v>46753</v>
      </c>
      <c r="R116">
        <v>2400</v>
      </c>
      <c r="S116">
        <v>0</v>
      </c>
      <c r="T116">
        <v>2400</v>
      </c>
      <c r="U116" s="2" t="s">
        <v>66</v>
      </c>
      <c r="V116" s="2"/>
      <c r="W116" s="2"/>
      <c r="X116" s="2" t="s">
        <v>69</v>
      </c>
      <c r="Y116" s="2" t="s">
        <v>70</v>
      </c>
      <c r="Z116" s="2" t="s">
        <v>80</v>
      </c>
      <c r="AA116" s="2" t="s">
        <v>72</v>
      </c>
      <c r="AB116" s="2" t="s">
        <v>72</v>
      </c>
      <c r="AC116" s="2" t="s">
        <v>72</v>
      </c>
      <c r="AD116" s="2" t="s">
        <v>70</v>
      </c>
      <c r="AE116">
        <v>30</v>
      </c>
      <c r="AF116" s="2" t="s">
        <v>92</v>
      </c>
      <c r="AG116">
        <v>2400</v>
      </c>
      <c r="AH116">
        <v>2800</v>
      </c>
      <c r="AI116">
        <v>5600</v>
      </c>
      <c r="AN116">
        <v>2400</v>
      </c>
      <c r="AO116">
        <v>320</v>
      </c>
      <c r="AP116">
        <v>2500</v>
      </c>
      <c r="AQ116">
        <v>2720</v>
      </c>
      <c r="AR116">
        <v>80</v>
      </c>
      <c r="AS116">
        <v>88</v>
      </c>
      <c r="AT116">
        <v>85</v>
      </c>
      <c r="AU116">
        <v>0.96590909090909094</v>
      </c>
      <c r="AV116">
        <v>3</v>
      </c>
      <c r="AW116">
        <v>3.4090909090909088E-2</v>
      </c>
      <c r="AX116">
        <v>0.54</v>
      </c>
      <c r="AY116">
        <v>45.900000000000006</v>
      </c>
      <c r="AZ116">
        <v>1.62</v>
      </c>
      <c r="BA116">
        <v>0.96590909090909094</v>
      </c>
      <c r="BB116" s="2" t="s">
        <v>81</v>
      </c>
      <c r="BC116" s="2"/>
    </row>
    <row r="117" spans="1:55">
      <c r="A117">
        <v>116</v>
      </c>
      <c r="B117" s="1">
        <v>46034</v>
      </c>
      <c r="C117" s="2" t="s">
        <v>654</v>
      </c>
      <c r="D117" s="2" t="s">
        <v>645</v>
      </c>
      <c r="E117" s="2" t="s">
        <v>646</v>
      </c>
      <c r="F117" s="2" t="s">
        <v>655</v>
      </c>
      <c r="G117" s="2" t="s">
        <v>153</v>
      </c>
      <c r="H117" s="2" t="s">
        <v>656</v>
      </c>
      <c r="I117" s="2" t="s">
        <v>657</v>
      </c>
      <c r="J117" t="s">
        <v>658</v>
      </c>
      <c r="K117" s="2" t="s">
        <v>659</v>
      </c>
      <c r="L117" s="1">
        <v>47013</v>
      </c>
      <c r="M117">
        <v>0.50600000000000001</v>
      </c>
      <c r="N117">
        <v>979</v>
      </c>
      <c r="O117" s="2" t="s">
        <v>79</v>
      </c>
      <c r="P117" t="s">
        <v>65</v>
      </c>
      <c r="Q117" s="1">
        <v>47484</v>
      </c>
      <c r="R117">
        <v>400</v>
      </c>
      <c r="S117">
        <v>0</v>
      </c>
      <c r="T117">
        <v>400</v>
      </c>
      <c r="U117" s="2" t="s">
        <v>66</v>
      </c>
      <c r="V117" s="2"/>
      <c r="W117" s="2"/>
      <c r="X117" s="2" t="s">
        <v>69</v>
      </c>
      <c r="Y117" s="2" t="s">
        <v>70</v>
      </c>
      <c r="Z117" s="2" t="s">
        <v>80</v>
      </c>
      <c r="AA117" s="2" t="s">
        <v>72</v>
      </c>
      <c r="AB117" s="2" t="s">
        <v>72</v>
      </c>
      <c r="AC117" s="2" t="s">
        <v>72</v>
      </c>
      <c r="AD117" s="2" t="s">
        <v>70</v>
      </c>
      <c r="AE117">
        <v>8</v>
      </c>
      <c r="AF117" s="2" t="s">
        <v>74</v>
      </c>
      <c r="AG117">
        <v>400</v>
      </c>
      <c r="AH117">
        <v>800</v>
      </c>
      <c r="AI117">
        <v>800</v>
      </c>
      <c r="AN117">
        <v>400</v>
      </c>
      <c r="AO117">
        <v>410</v>
      </c>
      <c r="AP117">
        <v>500</v>
      </c>
      <c r="AQ117">
        <v>810</v>
      </c>
      <c r="AR117">
        <v>80</v>
      </c>
      <c r="AS117">
        <v>29</v>
      </c>
      <c r="AT117">
        <v>26</v>
      </c>
      <c r="AU117">
        <v>0.89655172413793105</v>
      </c>
      <c r="AV117">
        <v>3</v>
      </c>
      <c r="AW117">
        <v>0.10344827586206896</v>
      </c>
      <c r="AX117">
        <v>0.54</v>
      </c>
      <c r="AY117">
        <v>14.040000000000001</v>
      </c>
      <c r="AZ117">
        <v>1.62</v>
      </c>
      <c r="BA117">
        <v>0.89655172413793105</v>
      </c>
      <c r="BB117" s="2" t="s">
        <v>81</v>
      </c>
      <c r="BC117" s="2"/>
    </row>
    <row r="118" spans="1:55">
      <c r="A118">
        <v>117</v>
      </c>
      <c r="B118" s="1">
        <v>46035</v>
      </c>
      <c r="C118" s="2" t="s">
        <v>660</v>
      </c>
      <c r="D118" s="2" t="s">
        <v>661</v>
      </c>
      <c r="E118" s="2" t="s">
        <v>662</v>
      </c>
      <c r="F118" s="2" t="s">
        <v>183</v>
      </c>
      <c r="G118" s="2" t="s">
        <v>663</v>
      </c>
      <c r="H118" s="2" t="s">
        <v>664</v>
      </c>
      <c r="I118" s="2" t="s">
        <v>665</v>
      </c>
      <c r="J118" t="s">
        <v>666</v>
      </c>
      <c r="K118" s="2" t="s">
        <v>667</v>
      </c>
      <c r="L118" s="1">
        <v>47100</v>
      </c>
      <c r="M118">
        <v>0.23298820285908781</v>
      </c>
      <c r="N118">
        <v>1065</v>
      </c>
      <c r="O118" s="2" t="s">
        <v>64</v>
      </c>
      <c r="P118" t="s">
        <v>65</v>
      </c>
      <c r="Q118" s="1">
        <v>46753</v>
      </c>
      <c r="R118">
        <v>3115</v>
      </c>
      <c r="S118">
        <v>1900</v>
      </c>
      <c r="T118">
        <v>1215</v>
      </c>
      <c r="U118" s="2" t="s">
        <v>66</v>
      </c>
      <c r="V118" s="2"/>
      <c r="W118" s="2" t="s">
        <v>118</v>
      </c>
      <c r="X118" s="2" t="s">
        <v>69</v>
      </c>
      <c r="Y118" s="2" t="s">
        <v>70</v>
      </c>
      <c r="Z118" s="2" t="s">
        <v>71</v>
      </c>
      <c r="AA118" s="2" t="s">
        <v>70</v>
      </c>
      <c r="AB118" s="2" t="s">
        <v>70</v>
      </c>
      <c r="AC118" s="2" t="s">
        <v>73</v>
      </c>
      <c r="AD118" s="2" t="s">
        <v>70</v>
      </c>
      <c r="AE118">
        <v>30</v>
      </c>
      <c r="AF118" s="2" t="s">
        <v>92</v>
      </c>
      <c r="AG118">
        <v>1215</v>
      </c>
      <c r="AH118">
        <v>5520</v>
      </c>
      <c r="AI118">
        <v>5440</v>
      </c>
      <c r="AJ118">
        <v>5232</v>
      </c>
      <c r="AK118">
        <v>5160</v>
      </c>
      <c r="AL118">
        <v>5104</v>
      </c>
      <c r="AM118">
        <v>5274</v>
      </c>
      <c r="AN118">
        <v>1200</v>
      </c>
      <c r="AO118">
        <v>4074</v>
      </c>
      <c r="AP118">
        <v>5000</v>
      </c>
      <c r="AQ118">
        <v>5274</v>
      </c>
      <c r="AR118">
        <v>246</v>
      </c>
      <c r="AS118">
        <v>230</v>
      </c>
      <c r="AT118">
        <v>220</v>
      </c>
      <c r="AU118">
        <v>0.95652173913043481</v>
      </c>
      <c r="AV118">
        <v>10</v>
      </c>
      <c r="AW118">
        <v>4.3478260869565216E-2</v>
      </c>
      <c r="AX118">
        <v>3</v>
      </c>
      <c r="AY118">
        <v>660</v>
      </c>
      <c r="AZ118">
        <v>30</v>
      </c>
      <c r="BA118">
        <v>0.95652173913043481</v>
      </c>
      <c r="BB118" s="2" t="s">
        <v>75</v>
      </c>
      <c r="BC118" s="2"/>
    </row>
    <row r="119" spans="1:55">
      <c r="A119">
        <v>118</v>
      </c>
      <c r="B119" s="1">
        <v>46035</v>
      </c>
      <c r="C119" s="2" t="s">
        <v>660</v>
      </c>
      <c r="D119" s="2" t="s">
        <v>661</v>
      </c>
      <c r="E119" s="2" t="s">
        <v>662</v>
      </c>
      <c r="F119" s="2" t="s">
        <v>183</v>
      </c>
      <c r="G119" s="2" t="s">
        <v>663</v>
      </c>
      <c r="H119" s="2" t="s">
        <v>668</v>
      </c>
      <c r="I119" s="2" t="s">
        <v>669</v>
      </c>
      <c r="J119" t="s">
        <v>670</v>
      </c>
      <c r="K119" s="2" t="s">
        <v>667</v>
      </c>
      <c r="L119" s="1">
        <v>47100</v>
      </c>
      <c r="M119">
        <v>0.50600000000000001</v>
      </c>
      <c r="N119">
        <v>1065</v>
      </c>
      <c r="O119" s="2" t="s">
        <v>79</v>
      </c>
      <c r="P119" t="s">
        <v>65</v>
      </c>
      <c r="Q119" s="1">
        <v>46753</v>
      </c>
      <c r="R119">
        <v>3115</v>
      </c>
      <c r="S119">
        <v>0</v>
      </c>
      <c r="T119">
        <v>3115</v>
      </c>
      <c r="U119" s="2" t="s">
        <v>66</v>
      </c>
      <c r="V119" s="2"/>
      <c r="W119" s="2"/>
      <c r="X119" s="2" t="s">
        <v>69</v>
      </c>
      <c r="Y119" s="2" t="s">
        <v>70</v>
      </c>
      <c r="Z119" s="2" t="s">
        <v>80</v>
      </c>
      <c r="AA119" s="2" t="s">
        <v>72</v>
      </c>
      <c r="AB119" s="2" t="s">
        <v>72</v>
      </c>
      <c r="AC119" s="2" t="s">
        <v>72</v>
      </c>
      <c r="AD119" s="2" t="s">
        <v>70</v>
      </c>
      <c r="AE119">
        <v>6</v>
      </c>
      <c r="AF119" s="2" t="s">
        <v>74</v>
      </c>
      <c r="AG119">
        <v>3115</v>
      </c>
      <c r="AH119">
        <v>3520</v>
      </c>
      <c r="AI119">
        <v>3600</v>
      </c>
      <c r="AN119">
        <v>3115</v>
      </c>
      <c r="AO119">
        <v>1195</v>
      </c>
      <c r="AP119">
        <v>3200</v>
      </c>
      <c r="AQ119">
        <v>4310</v>
      </c>
      <c r="AR119">
        <v>80</v>
      </c>
      <c r="AS119">
        <v>138</v>
      </c>
      <c r="AT119">
        <v>135</v>
      </c>
      <c r="AU119">
        <v>0.97826086956521741</v>
      </c>
      <c r="AV119">
        <v>3</v>
      </c>
      <c r="AW119">
        <v>2.1739130434782608E-2</v>
      </c>
      <c r="AX119">
        <v>0.54</v>
      </c>
      <c r="AY119">
        <v>72.900000000000006</v>
      </c>
      <c r="AZ119">
        <v>1.62</v>
      </c>
      <c r="BA119">
        <v>0.97826086956521741</v>
      </c>
      <c r="BB119" s="2" t="s">
        <v>81</v>
      </c>
      <c r="BC119" s="2"/>
    </row>
    <row r="120" spans="1:55">
      <c r="A120">
        <v>119</v>
      </c>
      <c r="B120" s="1">
        <v>46035</v>
      </c>
      <c r="C120" s="2" t="s">
        <v>671</v>
      </c>
      <c r="D120" s="2" t="s">
        <v>672</v>
      </c>
      <c r="E120" s="2" t="s">
        <v>673</v>
      </c>
      <c r="F120" s="2" t="s">
        <v>674</v>
      </c>
      <c r="G120" s="2" t="s">
        <v>675</v>
      </c>
      <c r="H120" s="2" t="s">
        <v>676</v>
      </c>
      <c r="I120" s="2" t="s">
        <v>677</v>
      </c>
      <c r="J120" t="s">
        <v>678</v>
      </c>
      <c r="K120" s="2" t="s">
        <v>679</v>
      </c>
      <c r="L120" s="1">
        <v>47412</v>
      </c>
      <c r="M120">
        <v>1.1288957227138643</v>
      </c>
      <c r="N120">
        <v>1377</v>
      </c>
      <c r="O120" s="2" t="s">
        <v>64</v>
      </c>
      <c r="P120" t="s">
        <v>65</v>
      </c>
      <c r="Q120" s="1">
        <v>47484</v>
      </c>
      <c r="R120">
        <v>2850</v>
      </c>
      <c r="S120">
        <v>0</v>
      </c>
      <c r="T120">
        <v>2850</v>
      </c>
      <c r="U120" s="2" t="s">
        <v>66</v>
      </c>
      <c r="V120" s="2" t="s">
        <v>680</v>
      </c>
      <c r="W120" s="2" t="s">
        <v>68</v>
      </c>
      <c r="X120" s="2" t="s">
        <v>69</v>
      </c>
      <c r="Y120" s="2" t="s">
        <v>70</v>
      </c>
      <c r="Z120" s="2" t="s">
        <v>71</v>
      </c>
      <c r="AA120" s="2" t="s">
        <v>72</v>
      </c>
      <c r="AB120" s="2" t="s">
        <v>70</v>
      </c>
      <c r="AC120" s="2" t="s">
        <v>73</v>
      </c>
      <c r="AD120" s="2" t="s">
        <v>70</v>
      </c>
      <c r="AE120">
        <v>21</v>
      </c>
      <c r="AF120" s="2" t="s">
        <v>92</v>
      </c>
      <c r="AG120">
        <v>2850</v>
      </c>
      <c r="AH120">
        <v>6200</v>
      </c>
      <c r="AI120">
        <v>6255</v>
      </c>
      <c r="AK120">
        <v>6268</v>
      </c>
      <c r="AL120">
        <v>6210</v>
      </c>
      <c r="AM120">
        <v>6163</v>
      </c>
      <c r="AO120">
        <v>6163</v>
      </c>
      <c r="AP120">
        <v>6000</v>
      </c>
      <c r="AQ120">
        <v>6163</v>
      </c>
      <c r="AR120">
        <v>37</v>
      </c>
      <c r="AS120">
        <v>1550</v>
      </c>
      <c r="AT120">
        <v>1541</v>
      </c>
      <c r="AU120">
        <v>0.99419354838709673</v>
      </c>
      <c r="AV120">
        <v>9</v>
      </c>
      <c r="AW120">
        <v>5.8064516129032262E-3</v>
      </c>
      <c r="AX120">
        <v>3</v>
      </c>
      <c r="AY120">
        <v>4623</v>
      </c>
      <c r="AZ120">
        <v>27</v>
      </c>
      <c r="BA120">
        <v>0.99419354838709673</v>
      </c>
      <c r="BB120" s="2" t="s">
        <v>75</v>
      </c>
      <c r="BC120" s="2"/>
    </row>
    <row r="121" spans="1:55">
      <c r="A121">
        <v>120</v>
      </c>
      <c r="B121" s="1">
        <v>46035</v>
      </c>
      <c r="C121" s="2" t="s">
        <v>671</v>
      </c>
      <c r="D121" s="2" t="s">
        <v>672</v>
      </c>
      <c r="E121" s="2" t="s">
        <v>673</v>
      </c>
      <c r="F121" s="2" t="s">
        <v>674</v>
      </c>
      <c r="G121" s="2" t="s">
        <v>675</v>
      </c>
      <c r="H121" s="2" t="s">
        <v>681</v>
      </c>
      <c r="I121" s="2" t="s">
        <v>682</v>
      </c>
      <c r="J121" t="s">
        <v>683</v>
      </c>
      <c r="K121" s="2" t="s">
        <v>679</v>
      </c>
      <c r="L121" s="1">
        <v>47412</v>
      </c>
      <c r="M121">
        <v>0.50600000000000001</v>
      </c>
      <c r="N121">
        <v>1377</v>
      </c>
      <c r="O121" s="2" t="s">
        <v>79</v>
      </c>
      <c r="P121" t="s">
        <v>65</v>
      </c>
      <c r="Q121" s="1">
        <v>47484</v>
      </c>
      <c r="R121">
        <v>2850</v>
      </c>
      <c r="S121">
        <v>0</v>
      </c>
      <c r="T121">
        <v>2850</v>
      </c>
      <c r="U121" s="2" t="s">
        <v>66</v>
      </c>
      <c r="V121" s="2"/>
      <c r="W121" s="2"/>
      <c r="X121" s="2" t="s">
        <v>69</v>
      </c>
      <c r="Y121" s="2" t="s">
        <v>70</v>
      </c>
      <c r="Z121" s="2" t="s">
        <v>80</v>
      </c>
      <c r="AA121" s="2" t="s">
        <v>72</v>
      </c>
      <c r="AB121" s="2" t="s">
        <v>72</v>
      </c>
      <c r="AC121" s="2" t="s">
        <v>72</v>
      </c>
      <c r="AD121" s="2" t="s">
        <v>70</v>
      </c>
      <c r="AE121">
        <v>15</v>
      </c>
      <c r="AF121" s="2" t="s">
        <v>74</v>
      </c>
      <c r="AG121">
        <v>2850</v>
      </c>
      <c r="AH121">
        <v>3200</v>
      </c>
      <c r="AI121">
        <v>3280</v>
      </c>
      <c r="AN121">
        <v>2850</v>
      </c>
      <c r="AO121">
        <v>700</v>
      </c>
      <c r="AP121">
        <v>3000</v>
      </c>
      <c r="AQ121">
        <v>3550</v>
      </c>
      <c r="AR121">
        <v>80</v>
      </c>
      <c r="AS121">
        <v>114</v>
      </c>
      <c r="AT121">
        <v>111</v>
      </c>
      <c r="AU121">
        <v>0.97368421052631582</v>
      </c>
      <c r="AV121">
        <v>3</v>
      </c>
      <c r="AW121">
        <v>2.6315789473684209E-2</v>
      </c>
      <c r="AX121">
        <v>0.54</v>
      </c>
      <c r="AY121">
        <v>59.940000000000005</v>
      </c>
      <c r="AZ121">
        <v>1.62</v>
      </c>
      <c r="BA121">
        <v>0.97368421052631582</v>
      </c>
      <c r="BB121" s="2" t="s">
        <v>81</v>
      </c>
      <c r="BC121" s="2"/>
    </row>
    <row r="122" spans="1:55">
      <c r="A122">
        <v>121</v>
      </c>
      <c r="B122" s="1">
        <v>46035</v>
      </c>
      <c r="C122" s="2" t="s">
        <v>684</v>
      </c>
      <c r="D122" s="2" t="s">
        <v>685</v>
      </c>
      <c r="E122" s="2" t="s">
        <v>686</v>
      </c>
      <c r="F122" s="2" t="s">
        <v>674</v>
      </c>
      <c r="G122" s="2" t="s">
        <v>687</v>
      </c>
      <c r="H122" s="2" t="s">
        <v>688</v>
      </c>
      <c r="I122" s="2" t="s">
        <v>689</v>
      </c>
      <c r="J122" t="s">
        <v>690</v>
      </c>
      <c r="K122" s="2" t="s">
        <v>691</v>
      </c>
      <c r="L122" s="1">
        <v>47024</v>
      </c>
      <c r="M122">
        <v>0.50600000000000001</v>
      </c>
      <c r="N122">
        <v>989</v>
      </c>
      <c r="O122" s="2" t="s">
        <v>79</v>
      </c>
      <c r="P122" t="s">
        <v>65</v>
      </c>
      <c r="Q122" s="1">
        <v>47484</v>
      </c>
      <c r="R122">
        <v>3600</v>
      </c>
      <c r="S122">
        <v>0</v>
      </c>
      <c r="T122">
        <v>3600</v>
      </c>
      <c r="U122" s="2" t="s">
        <v>66</v>
      </c>
      <c r="V122" s="2" t="s">
        <v>692</v>
      </c>
      <c r="W122" s="2"/>
      <c r="X122" s="2" t="s">
        <v>69</v>
      </c>
      <c r="Y122" s="2" t="s">
        <v>70</v>
      </c>
      <c r="Z122" s="2" t="s">
        <v>80</v>
      </c>
      <c r="AA122" s="2" t="s">
        <v>72</v>
      </c>
      <c r="AB122" s="2" t="s">
        <v>72</v>
      </c>
      <c r="AC122" s="2" t="s">
        <v>72</v>
      </c>
      <c r="AD122" s="2" t="s">
        <v>70</v>
      </c>
      <c r="AE122">
        <v>113</v>
      </c>
      <c r="AF122" s="2" t="s">
        <v>463</v>
      </c>
      <c r="AG122">
        <v>3600</v>
      </c>
      <c r="AH122">
        <v>3840</v>
      </c>
      <c r="AI122">
        <v>10960</v>
      </c>
      <c r="AO122">
        <v>4000</v>
      </c>
      <c r="AP122">
        <v>3700</v>
      </c>
      <c r="AQ122">
        <v>4000</v>
      </c>
      <c r="AR122">
        <v>80</v>
      </c>
      <c r="AS122">
        <v>343</v>
      </c>
      <c r="AT122">
        <v>125</v>
      </c>
      <c r="AU122">
        <v>0.36443148688046645</v>
      </c>
      <c r="AV122">
        <v>218</v>
      </c>
      <c r="AW122">
        <v>0.63556851311953355</v>
      </c>
      <c r="AX122">
        <v>0.54</v>
      </c>
      <c r="AY122">
        <v>67.5</v>
      </c>
      <c r="AZ122">
        <v>117.72000000000001</v>
      </c>
      <c r="BA122">
        <v>0.36443148688046645</v>
      </c>
      <c r="BB122" s="2" t="s">
        <v>81</v>
      </c>
      <c r="BC122" s="2"/>
    </row>
    <row r="123" spans="1:55">
      <c r="A123">
        <v>122</v>
      </c>
      <c r="B123" s="1">
        <v>46035</v>
      </c>
      <c r="C123" s="2" t="s">
        <v>693</v>
      </c>
      <c r="D123" s="2" t="s">
        <v>694</v>
      </c>
      <c r="E123" s="2" t="s">
        <v>695</v>
      </c>
      <c r="F123" s="2" t="s">
        <v>674</v>
      </c>
      <c r="G123" s="2" t="s">
        <v>687</v>
      </c>
      <c r="H123" s="2" t="s">
        <v>696</v>
      </c>
      <c r="I123" s="2" t="s">
        <v>697</v>
      </c>
      <c r="J123" t="s">
        <v>698</v>
      </c>
      <c r="K123" s="2" t="s">
        <v>699</v>
      </c>
      <c r="L123" s="1">
        <v>47434</v>
      </c>
      <c r="M123">
        <v>0.50600000000000001</v>
      </c>
      <c r="N123">
        <v>1399</v>
      </c>
      <c r="O123" s="2" t="s">
        <v>79</v>
      </c>
      <c r="P123" t="s">
        <v>65</v>
      </c>
      <c r="Q123" s="1">
        <v>47484</v>
      </c>
      <c r="R123">
        <v>4000</v>
      </c>
      <c r="S123">
        <v>0</v>
      </c>
      <c r="T123">
        <v>4000</v>
      </c>
      <c r="U123" s="2" t="s">
        <v>66</v>
      </c>
      <c r="V123" s="2" t="s">
        <v>700</v>
      </c>
      <c r="W123" s="2"/>
      <c r="X123" s="2" t="s">
        <v>69</v>
      </c>
      <c r="Y123" s="2" t="s">
        <v>70</v>
      </c>
      <c r="Z123" s="2" t="s">
        <v>80</v>
      </c>
      <c r="AA123" s="2" t="s">
        <v>72</v>
      </c>
      <c r="AB123" s="2" t="s">
        <v>72</v>
      </c>
      <c r="AC123" s="2" t="s">
        <v>72</v>
      </c>
      <c r="AD123" s="2" t="s">
        <v>70</v>
      </c>
      <c r="AE123">
        <v>37</v>
      </c>
      <c r="AF123" s="2" t="s">
        <v>92</v>
      </c>
      <c r="AG123">
        <v>4000</v>
      </c>
      <c r="AH123">
        <v>4240</v>
      </c>
      <c r="AI123">
        <v>4360</v>
      </c>
      <c r="AN123">
        <v>4000</v>
      </c>
      <c r="AO123">
        <v>450</v>
      </c>
      <c r="AP123">
        <v>4100</v>
      </c>
      <c r="AQ123">
        <v>4450</v>
      </c>
      <c r="AR123">
        <v>80</v>
      </c>
      <c r="AS123">
        <v>143</v>
      </c>
      <c r="AT123">
        <v>140</v>
      </c>
      <c r="AU123">
        <v>0.97902097902097907</v>
      </c>
      <c r="AV123">
        <v>3</v>
      </c>
      <c r="AW123">
        <v>2.097902097902098E-2</v>
      </c>
      <c r="AX123">
        <v>0.54</v>
      </c>
      <c r="AY123">
        <v>75.600000000000009</v>
      </c>
      <c r="AZ123">
        <v>1.62</v>
      </c>
      <c r="BA123">
        <v>0.97902097902097907</v>
      </c>
      <c r="BB123" s="2" t="s">
        <v>81</v>
      </c>
      <c r="BC123" s="2"/>
    </row>
    <row r="124" spans="1:55">
      <c r="A124">
        <v>123</v>
      </c>
      <c r="B124" s="1">
        <v>46035</v>
      </c>
      <c r="C124" s="2" t="s">
        <v>701</v>
      </c>
      <c r="D124" s="2" t="s">
        <v>694</v>
      </c>
      <c r="E124" s="2" t="s">
        <v>695</v>
      </c>
      <c r="F124" s="2" t="s">
        <v>674</v>
      </c>
      <c r="G124" s="2" t="s">
        <v>687</v>
      </c>
      <c r="H124" s="2" t="s">
        <v>702</v>
      </c>
      <c r="I124" s="2" t="s">
        <v>703</v>
      </c>
      <c r="J124" t="s">
        <v>704</v>
      </c>
      <c r="K124" s="2" t="s">
        <v>699</v>
      </c>
      <c r="L124" s="1">
        <v>47434</v>
      </c>
      <c r="M124">
        <v>0.81474918765600191</v>
      </c>
      <c r="N124">
        <v>1399</v>
      </c>
      <c r="O124" s="2" t="s">
        <v>64</v>
      </c>
      <c r="P124" t="s">
        <v>65</v>
      </c>
      <c r="Q124" s="1">
        <v>47484</v>
      </c>
      <c r="R124">
        <v>2800</v>
      </c>
      <c r="S124">
        <v>0</v>
      </c>
      <c r="T124">
        <v>2800</v>
      </c>
      <c r="U124" s="2" t="s">
        <v>66</v>
      </c>
      <c r="V124" s="2" t="s">
        <v>705</v>
      </c>
      <c r="W124" s="2" t="s">
        <v>118</v>
      </c>
      <c r="X124" s="2" t="s">
        <v>69</v>
      </c>
      <c r="Y124" s="2" t="s">
        <v>70</v>
      </c>
      <c r="Z124" s="2" t="s">
        <v>71</v>
      </c>
      <c r="AA124" s="2" t="s">
        <v>72</v>
      </c>
      <c r="AB124" s="2" t="s">
        <v>70</v>
      </c>
      <c r="AC124" s="2" t="s">
        <v>73</v>
      </c>
      <c r="AD124" s="2" t="s">
        <v>70</v>
      </c>
      <c r="AE124">
        <v>37</v>
      </c>
      <c r="AF124" s="2" t="s">
        <v>92</v>
      </c>
      <c r="AG124">
        <v>2800</v>
      </c>
      <c r="AH124">
        <v>6240</v>
      </c>
      <c r="AI124">
        <v>6150</v>
      </c>
      <c r="AK124">
        <v>6200</v>
      </c>
      <c r="AL124">
        <v>6160</v>
      </c>
      <c r="AM124">
        <v>6155</v>
      </c>
      <c r="AO124">
        <v>6155</v>
      </c>
      <c r="AP124">
        <v>6000</v>
      </c>
      <c r="AQ124">
        <v>6155</v>
      </c>
      <c r="AR124">
        <v>85</v>
      </c>
      <c r="AS124">
        <v>1040</v>
      </c>
      <c r="AT124">
        <v>1026</v>
      </c>
      <c r="AU124">
        <v>0.98653846153846159</v>
      </c>
      <c r="AV124">
        <v>14</v>
      </c>
      <c r="AW124">
        <v>1.3461538461538462E-2</v>
      </c>
      <c r="AX124">
        <v>3</v>
      </c>
      <c r="AY124">
        <v>3078</v>
      </c>
      <c r="AZ124">
        <v>42</v>
      </c>
      <c r="BA124">
        <v>0.98653846153846159</v>
      </c>
      <c r="BB124" s="2" t="s">
        <v>75</v>
      </c>
      <c r="BC124" s="2"/>
    </row>
    <row r="125" spans="1:55">
      <c r="A125">
        <v>124</v>
      </c>
      <c r="B125" s="1">
        <v>46035</v>
      </c>
      <c r="C125" s="2" t="s">
        <v>706</v>
      </c>
      <c r="D125" s="2" t="s">
        <v>707</v>
      </c>
      <c r="E125" s="2" t="s">
        <v>695</v>
      </c>
      <c r="F125" s="2" t="s">
        <v>674</v>
      </c>
      <c r="G125" s="2" t="s">
        <v>708</v>
      </c>
      <c r="H125" s="2" t="s">
        <v>709</v>
      </c>
      <c r="I125" s="2" t="s">
        <v>710</v>
      </c>
      <c r="J125" t="s">
        <v>711</v>
      </c>
      <c r="K125" s="2" t="s">
        <v>699</v>
      </c>
      <c r="L125" s="1">
        <v>47434</v>
      </c>
      <c r="M125">
        <v>0.30542437031994557</v>
      </c>
      <c r="N125">
        <v>1399</v>
      </c>
      <c r="O125" s="2" t="s">
        <v>64</v>
      </c>
      <c r="P125" t="s">
        <v>117</v>
      </c>
      <c r="Q125" s="1">
        <v>47484</v>
      </c>
      <c r="R125">
        <v>25000</v>
      </c>
      <c r="S125">
        <v>2500</v>
      </c>
      <c r="T125">
        <v>22500</v>
      </c>
      <c r="U125" s="2" t="s">
        <v>66</v>
      </c>
      <c r="V125" s="2"/>
      <c r="W125" s="2" t="s">
        <v>118</v>
      </c>
      <c r="X125" s="2" t="s">
        <v>69</v>
      </c>
      <c r="Y125" s="2" t="s">
        <v>70</v>
      </c>
      <c r="Z125" s="2" t="s">
        <v>71</v>
      </c>
      <c r="AA125" s="2" t="s">
        <v>70</v>
      </c>
      <c r="AB125" s="2" t="s">
        <v>70</v>
      </c>
      <c r="AC125" s="2" t="s">
        <v>91</v>
      </c>
      <c r="AD125" s="2" t="s">
        <v>70</v>
      </c>
      <c r="AE125">
        <v>70</v>
      </c>
      <c r="AF125" s="2" t="s">
        <v>312</v>
      </c>
      <c r="AG125">
        <v>22500</v>
      </c>
      <c r="AH125">
        <v>24606</v>
      </c>
      <c r="AI125">
        <v>24450</v>
      </c>
      <c r="AJ125">
        <v>24480</v>
      </c>
      <c r="AK125">
        <v>24480</v>
      </c>
      <c r="AL125">
        <v>48646</v>
      </c>
      <c r="AM125">
        <v>25400</v>
      </c>
      <c r="AN125">
        <v>23563</v>
      </c>
      <c r="AP125">
        <v>24000</v>
      </c>
      <c r="AQ125">
        <v>23563</v>
      </c>
      <c r="AR125">
        <v>1043</v>
      </c>
      <c r="AS125">
        <v>1367</v>
      </c>
      <c r="AT125">
        <v>1310</v>
      </c>
      <c r="AU125">
        <v>0.95830285296269202</v>
      </c>
      <c r="AV125">
        <v>58</v>
      </c>
      <c r="AW125">
        <v>4.242867593269934E-2</v>
      </c>
      <c r="AX125">
        <v>3</v>
      </c>
      <c r="AY125">
        <v>3930</v>
      </c>
      <c r="AZ125">
        <v>174</v>
      </c>
      <c r="BA125">
        <v>0.95830285296269202</v>
      </c>
      <c r="BB125" s="2" t="s">
        <v>75</v>
      </c>
      <c r="BC125" s="2"/>
    </row>
    <row r="126" spans="1:55">
      <c r="A126">
        <v>125</v>
      </c>
      <c r="B126" s="1">
        <v>46035</v>
      </c>
      <c r="C126" s="2" t="s">
        <v>706</v>
      </c>
      <c r="D126" s="2" t="s">
        <v>707</v>
      </c>
      <c r="E126" s="2" t="s">
        <v>695</v>
      </c>
      <c r="F126" s="2" t="s">
        <v>674</v>
      </c>
      <c r="G126" s="2" t="s">
        <v>708</v>
      </c>
      <c r="H126" s="2" t="s">
        <v>696</v>
      </c>
      <c r="I126" s="2" t="s">
        <v>697</v>
      </c>
      <c r="J126" t="s">
        <v>698</v>
      </c>
      <c r="K126" s="2" t="s">
        <v>699</v>
      </c>
      <c r="L126" s="1">
        <v>47434</v>
      </c>
      <c r="M126">
        <v>0.50600000000000001</v>
      </c>
      <c r="N126">
        <v>1399</v>
      </c>
      <c r="O126" s="2" t="s">
        <v>79</v>
      </c>
      <c r="P126" t="s">
        <v>117</v>
      </c>
      <c r="Q126" s="1">
        <v>47484</v>
      </c>
      <c r="R126">
        <v>25000</v>
      </c>
      <c r="S126">
        <v>0</v>
      </c>
      <c r="T126">
        <v>25000</v>
      </c>
      <c r="U126" s="2" t="s">
        <v>66</v>
      </c>
      <c r="V126" s="2"/>
      <c r="W126" s="2"/>
      <c r="X126" s="2" t="s">
        <v>69</v>
      </c>
      <c r="Y126" s="2" t="s">
        <v>70</v>
      </c>
      <c r="Z126" s="2" t="s">
        <v>80</v>
      </c>
      <c r="AA126" s="2" t="s">
        <v>72</v>
      </c>
      <c r="AB126" s="2" t="s">
        <v>72</v>
      </c>
      <c r="AC126" s="2" t="s">
        <v>72</v>
      </c>
      <c r="AD126" s="2" t="s">
        <v>70</v>
      </c>
      <c r="AE126">
        <v>65</v>
      </c>
      <c r="AF126" s="2" t="s">
        <v>312</v>
      </c>
      <c r="AG126">
        <v>25000</v>
      </c>
      <c r="AH126">
        <v>25280</v>
      </c>
      <c r="AI126">
        <v>25440</v>
      </c>
      <c r="AN126">
        <v>25000</v>
      </c>
      <c r="AO126">
        <v>680</v>
      </c>
      <c r="AP126">
        <v>25100</v>
      </c>
      <c r="AQ126">
        <v>25680</v>
      </c>
      <c r="AR126">
        <v>80</v>
      </c>
      <c r="AS126">
        <v>806</v>
      </c>
      <c r="AT126">
        <v>803</v>
      </c>
      <c r="AU126">
        <v>0.99627791563275436</v>
      </c>
      <c r="AV126">
        <v>3</v>
      </c>
      <c r="AW126">
        <v>3.7220843672456576E-3</v>
      </c>
      <c r="AX126">
        <v>0.54</v>
      </c>
      <c r="AY126">
        <v>433.62</v>
      </c>
      <c r="AZ126">
        <v>1.62</v>
      </c>
      <c r="BA126">
        <v>0.99627791563275436</v>
      </c>
      <c r="BB126" s="2" t="s">
        <v>81</v>
      </c>
      <c r="BC126" s="2"/>
    </row>
    <row r="127" spans="1:55">
      <c r="A127">
        <v>126</v>
      </c>
      <c r="B127" s="1">
        <v>46035</v>
      </c>
      <c r="C127" s="2" t="s">
        <v>712</v>
      </c>
      <c r="D127" s="2" t="s">
        <v>713</v>
      </c>
      <c r="E127" s="2" t="s">
        <v>714</v>
      </c>
      <c r="F127" s="2" t="s">
        <v>421</v>
      </c>
      <c r="G127" s="2" t="s">
        <v>422</v>
      </c>
      <c r="H127" s="2" t="s">
        <v>715</v>
      </c>
      <c r="I127" s="2" t="s">
        <v>716</v>
      </c>
      <c r="J127" t="s">
        <v>717</v>
      </c>
      <c r="K127" s="2" t="s">
        <v>718</v>
      </c>
      <c r="L127" s="1">
        <v>46471</v>
      </c>
      <c r="M127">
        <v>0.26878493306103934</v>
      </c>
      <c r="N127">
        <v>436</v>
      </c>
      <c r="O127" s="2" t="s">
        <v>64</v>
      </c>
      <c r="P127" t="s">
        <v>65</v>
      </c>
      <c r="Q127" s="1">
        <v>46753</v>
      </c>
      <c r="R127">
        <v>8000</v>
      </c>
      <c r="S127">
        <v>4000</v>
      </c>
      <c r="T127">
        <v>4000</v>
      </c>
      <c r="U127" s="2" t="s">
        <v>66</v>
      </c>
      <c r="V127" s="2"/>
      <c r="W127" s="2" t="s">
        <v>68</v>
      </c>
      <c r="X127" s="2" t="s">
        <v>69</v>
      </c>
      <c r="Y127" s="2" t="s">
        <v>70</v>
      </c>
      <c r="Z127" s="2" t="s">
        <v>71</v>
      </c>
      <c r="AA127" s="2" t="s">
        <v>70</v>
      </c>
      <c r="AB127" s="2" t="s">
        <v>70</v>
      </c>
      <c r="AC127" s="2" t="s">
        <v>91</v>
      </c>
      <c r="AD127" s="2" t="s">
        <v>70</v>
      </c>
      <c r="AE127">
        <v>30</v>
      </c>
      <c r="AF127" s="2" t="s">
        <v>92</v>
      </c>
      <c r="AG127">
        <v>4000</v>
      </c>
      <c r="AH127">
        <v>5400</v>
      </c>
      <c r="AI127">
        <v>5100</v>
      </c>
      <c r="AJ127">
        <v>5220</v>
      </c>
      <c r="AK127">
        <v>5220</v>
      </c>
      <c r="AL127">
        <v>5158</v>
      </c>
      <c r="AM127">
        <v>5170</v>
      </c>
      <c r="AN127">
        <v>3743</v>
      </c>
      <c r="AO127">
        <v>1422</v>
      </c>
      <c r="AP127">
        <v>5000</v>
      </c>
      <c r="AQ127">
        <v>5165</v>
      </c>
      <c r="AR127">
        <v>235</v>
      </c>
      <c r="AS127">
        <v>225</v>
      </c>
      <c r="AT127">
        <v>216</v>
      </c>
      <c r="AU127">
        <v>0.96</v>
      </c>
      <c r="AV127">
        <v>10</v>
      </c>
      <c r="AW127">
        <v>4.4444444444444446E-2</v>
      </c>
      <c r="AX127">
        <v>3</v>
      </c>
      <c r="AY127">
        <v>648</v>
      </c>
      <c r="AZ127">
        <v>30</v>
      </c>
      <c r="BA127">
        <v>0.96</v>
      </c>
      <c r="BB127" s="2" t="s">
        <v>75</v>
      </c>
      <c r="BC127" s="2"/>
    </row>
    <row r="128" spans="1:55">
      <c r="A128">
        <v>127</v>
      </c>
      <c r="B128" s="1">
        <v>46035</v>
      </c>
      <c r="C128" s="2" t="s">
        <v>712</v>
      </c>
      <c r="D128" s="2" t="s">
        <v>713</v>
      </c>
      <c r="E128" s="2" t="s">
        <v>714</v>
      </c>
      <c r="F128" s="2" t="s">
        <v>421</v>
      </c>
      <c r="G128" s="2" t="s">
        <v>422</v>
      </c>
      <c r="H128" s="2" t="s">
        <v>719</v>
      </c>
      <c r="I128" s="2" t="s">
        <v>720</v>
      </c>
      <c r="J128" t="s">
        <v>721</v>
      </c>
      <c r="K128" s="2" t="s">
        <v>718</v>
      </c>
      <c r="L128" s="1">
        <v>46471</v>
      </c>
      <c r="M128">
        <v>0.50600000000000001</v>
      </c>
      <c r="N128">
        <v>436</v>
      </c>
      <c r="O128" s="2" t="s">
        <v>79</v>
      </c>
      <c r="P128" t="s">
        <v>65</v>
      </c>
      <c r="Q128" s="1">
        <v>46753</v>
      </c>
      <c r="R128">
        <v>8000</v>
      </c>
      <c r="S128">
        <v>0</v>
      </c>
      <c r="T128">
        <v>8000</v>
      </c>
      <c r="U128" s="2" t="s">
        <v>66</v>
      </c>
      <c r="V128" s="2"/>
      <c r="W128" s="2"/>
      <c r="X128" s="2" t="s">
        <v>69</v>
      </c>
      <c r="Y128" s="2" t="s">
        <v>70</v>
      </c>
      <c r="Z128" s="2" t="s">
        <v>80</v>
      </c>
      <c r="AA128" s="2" t="s">
        <v>72</v>
      </c>
      <c r="AB128" s="2" t="s">
        <v>72</v>
      </c>
      <c r="AC128" s="2" t="s">
        <v>72</v>
      </c>
      <c r="AD128" s="2" t="s">
        <v>70</v>
      </c>
      <c r="AE128">
        <v>17</v>
      </c>
      <c r="AF128" s="2" t="s">
        <v>74</v>
      </c>
      <c r="AG128">
        <v>8000</v>
      </c>
      <c r="AH128">
        <v>8320</v>
      </c>
      <c r="AI128">
        <v>8400</v>
      </c>
      <c r="AN128">
        <v>8000</v>
      </c>
      <c r="AO128">
        <v>300</v>
      </c>
      <c r="AP128">
        <v>8100</v>
      </c>
      <c r="AQ128">
        <v>8300</v>
      </c>
      <c r="AR128">
        <v>80</v>
      </c>
      <c r="AS128">
        <v>263</v>
      </c>
      <c r="AT128">
        <v>260</v>
      </c>
      <c r="AU128">
        <v>0.98859315589353614</v>
      </c>
      <c r="AV128">
        <v>3</v>
      </c>
      <c r="AW128">
        <v>1.1406844106463879E-2</v>
      </c>
      <c r="AX128">
        <v>0.54</v>
      </c>
      <c r="AY128">
        <v>140.4</v>
      </c>
      <c r="AZ128">
        <v>1.62</v>
      </c>
      <c r="BA128">
        <v>0.98859315589353614</v>
      </c>
      <c r="BB128" s="2" t="s">
        <v>81</v>
      </c>
      <c r="BC128" s="2"/>
    </row>
    <row r="129" spans="1:55">
      <c r="A129">
        <v>128</v>
      </c>
      <c r="B129" s="1">
        <v>46035</v>
      </c>
      <c r="C129" s="2" t="s">
        <v>722</v>
      </c>
      <c r="D129" s="2" t="s">
        <v>723</v>
      </c>
      <c r="E129" s="2" t="s">
        <v>724</v>
      </c>
      <c r="F129" s="2" t="s">
        <v>228</v>
      </c>
      <c r="G129" s="2" t="s">
        <v>725</v>
      </c>
      <c r="H129" s="2" t="s">
        <v>726</v>
      </c>
      <c r="I129" s="2" t="s">
        <v>727</v>
      </c>
      <c r="J129" t="s">
        <v>728</v>
      </c>
      <c r="K129" s="2" t="s">
        <v>729</v>
      </c>
      <c r="L129" s="1">
        <v>47462</v>
      </c>
      <c r="M129">
        <v>0.45817418425232587</v>
      </c>
      <c r="N129">
        <v>1427</v>
      </c>
      <c r="O129" s="2" t="s">
        <v>64</v>
      </c>
      <c r="P129" t="s">
        <v>65</v>
      </c>
      <c r="Q129" s="1">
        <v>47119</v>
      </c>
      <c r="R129">
        <v>8500</v>
      </c>
      <c r="S129">
        <v>4583</v>
      </c>
      <c r="T129">
        <v>3917</v>
      </c>
      <c r="U129" s="2" t="s">
        <v>66</v>
      </c>
      <c r="V129" s="2"/>
      <c r="W129" s="2" t="s">
        <v>730</v>
      </c>
      <c r="X129" s="2" t="s">
        <v>69</v>
      </c>
      <c r="Y129" s="2" t="s">
        <v>70</v>
      </c>
      <c r="Z129" s="2" t="s">
        <v>80</v>
      </c>
      <c r="AA129" s="2" t="s">
        <v>72</v>
      </c>
      <c r="AB129" s="2" t="s">
        <v>70</v>
      </c>
      <c r="AC129" s="2" t="s">
        <v>91</v>
      </c>
      <c r="AD129" s="2" t="s">
        <v>70</v>
      </c>
      <c r="AE129">
        <v>43</v>
      </c>
      <c r="AF129" s="2" t="s">
        <v>92</v>
      </c>
      <c r="AG129">
        <v>3917</v>
      </c>
      <c r="AH129">
        <v>5000</v>
      </c>
      <c r="AI129">
        <v>4900</v>
      </c>
      <c r="AK129">
        <v>4812</v>
      </c>
      <c r="AL129">
        <v>4801</v>
      </c>
      <c r="AM129">
        <v>4733</v>
      </c>
      <c r="AO129">
        <v>4748</v>
      </c>
      <c r="AP129">
        <v>4500</v>
      </c>
      <c r="AQ129">
        <v>4748</v>
      </c>
      <c r="AR129">
        <v>252</v>
      </c>
      <c r="AS129">
        <v>625</v>
      </c>
      <c r="AT129">
        <v>594</v>
      </c>
      <c r="AU129">
        <v>0.95040000000000002</v>
      </c>
      <c r="AV129">
        <v>32</v>
      </c>
      <c r="AW129">
        <v>5.1200000000000002E-2</v>
      </c>
      <c r="AX129">
        <v>3</v>
      </c>
      <c r="AY129">
        <v>1782</v>
      </c>
      <c r="AZ129">
        <v>96</v>
      </c>
      <c r="BA129">
        <v>0.95040000000000002</v>
      </c>
      <c r="BB129" s="2" t="s">
        <v>75</v>
      </c>
      <c r="BC129" s="2"/>
    </row>
    <row r="130" spans="1:55">
      <c r="A130">
        <v>129</v>
      </c>
      <c r="B130" s="1">
        <v>46035</v>
      </c>
      <c r="C130" s="2" t="s">
        <v>731</v>
      </c>
      <c r="D130" s="2" t="s">
        <v>732</v>
      </c>
      <c r="E130" s="2" t="s">
        <v>733</v>
      </c>
      <c r="F130" s="2" t="s">
        <v>239</v>
      </c>
      <c r="G130" s="2" t="s">
        <v>97</v>
      </c>
      <c r="H130" s="2" t="s">
        <v>734</v>
      </c>
      <c r="I130" s="2" t="s">
        <v>735</v>
      </c>
      <c r="J130" t="s">
        <v>736</v>
      </c>
      <c r="K130" s="2" t="s">
        <v>737</v>
      </c>
      <c r="L130" s="1">
        <v>46768</v>
      </c>
      <c r="M130">
        <v>0.46920265486725665</v>
      </c>
      <c r="N130">
        <v>733</v>
      </c>
      <c r="O130" s="2" t="s">
        <v>64</v>
      </c>
      <c r="P130" t="s">
        <v>65</v>
      </c>
      <c r="Q130" s="1">
        <v>46753</v>
      </c>
      <c r="R130">
        <v>6000</v>
      </c>
      <c r="S130">
        <v>3492</v>
      </c>
      <c r="T130">
        <v>2508</v>
      </c>
      <c r="U130" s="2" t="s">
        <v>66</v>
      </c>
      <c r="V130" s="2"/>
      <c r="W130" s="2" t="s">
        <v>68</v>
      </c>
      <c r="X130" s="2" t="s">
        <v>69</v>
      </c>
      <c r="Y130" s="2" t="s">
        <v>70</v>
      </c>
      <c r="Z130" s="2" t="s">
        <v>71</v>
      </c>
      <c r="AA130" s="2" t="s">
        <v>70</v>
      </c>
      <c r="AB130" s="2" t="s">
        <v>70</v>
      </c>
      <c r="AC130" s="2" t="s">
        <v>91</v>
      </c>
      <c r="AD130" s="2" t="s">
        <v>70</v>
      </c>
      <c r="AE130">
        <v>41</v>
      </c>
      <c r="AF130" s="2" t="s">
        <v>92</v>
      </c>
      <c r="AG130">
        <v>2508</v>
      </c>
      <c r="AH130">
        <v>9720</v>
      </c>
      <c r="AI130">
        <v>9600</v>
      </c>
      <c r="AJ130">
        <v>9718</v>
      </c>
      <c r="AK130">
        <v>6240</v>
      </c>
      <c r="AL130">
        <v>9674</v>
      </c>
      <c r="AM130">
        <v>9660</v>
      </c>
      <c r="AN130">
        <v>6000</v>
      </c>
      <c r="AO130">
        <v>3639</v>
      </c>
      <c r="AP130">
        <v>9500</v>
      </c>
      <c r="AQ130">
        <v>9639</v>
      </c>
      <c r="AR130">
        <v>81</v>
      </c>
      <c r="AS130">
        <v>810</v>
      </c>
      <c r="AT130">
        <v>804</v>
      </c>
      <c r="AU130">
        <v>0.99259259259259258</v>
      </c>
      <c r="AV130">
        <v>7</v>
      </c>
      <c r="AW130">
        <v>8.6419753086419745E-3</v>
      </c>
      <c r="AX130">
        <v>3</v>
      </c>
      <c r="AY130">
        <v>2412</v>
      </c>
      <c r="AZ130">
        <v>21</v>
      </c>
      <c r="BA130">
        <v>0.99259259259259258</v>
      </c>
      <c r="BB130" s="2" t="s">
        <v>75</v>
      </c>
      <c r="BC130" s="2"/>
    </row>
    <row r="131" spans="1:55">
      <c r="A131">
        <v>130</v>
      </c>
      <c r="B131" s="1">
        <v>46035</v>
      </c>
      <c r="C131" s="2" t="s">
        <v>731</v>
      </c>
      <c r="D131" s="2" t="s">
        <v>732</v>
      </c>
      <c r="E131" s="2" t="s">
        <v>733</v>
      </c>
      <c r="F131" s="2" t="s">
        <v>239</v>
      </c>
      <c r="G131" s="2" t="s">
        <v>97</v>
      </c>
      <c r="H131" s="2" t="s">
        <v>738</v>
      </c>
      <c r="I131" s="2" t="s">
        <v>739</v>
      </c>
      <c r="J131" t="s">
        <v>740</v>
      </c>
      <c r="K131" s="2" t="s">
        <v>737</v>
      </c>
      <c r="L131" s="1">
        <v>46768</v>
      </c>
      <c r="M131">
        <v>0.50600000000000001</v>
      </c>
      <c r="N131">
        <v>733</v>
      </c>
      <c r="O131" s="2" t="s">
        <v>79</v>
      </c>
      <c r="P131" t="s">
        <v>65</v>
      </c>
      <c r="Q131" s="1">
        <v>46753</v>
      </c>
      <c r="R131">
        <v>6000</v>
      </c>
      <c r="S131">
        <v>1000</v>
      </c>
      <c r="T131">
        <v>5000</v>
      </c>
      <c r="U131" s="2" t="s">
        <v>66</v>
      </c>
      <c r="V131" s="2"/>
      <c r="W131" s="2"/>
      <c r="X131" s="2" t="s">
        <v>69</v>
      </c>
      <c r="Y131" s="2" t="s">
        <v>70</v>
      </c>
      <c r="Z131" s="2" t="s">
        <v>80</v>
      </c>
      <c r="AA131" s="2" t="s">
        <v>72</v>
      </c>
      <c r="AB131" s="2" t="s">
        <v>72</v>
      </c>
      <c r="AC131" s="2" t="s">
        <v>72</v>
      </c>
      <c r="AD131" s="2" t="s">
        <v>70</v>
      </c>
      <c r="AE131">
        <v>16</v>
      </c>
      <c r="AF131" s="2" t="s">
        <v>74</v>
      </c>
      <c r="AG131">
        <v>5000</v>
      </c>
      <c r="AH131">
        <v>5280</v>
      </c>
      <c r="AI131">
        <v>5360</v>
      </c>
      <c r="AN131">
        <v>5000</v>
      </c>
      <c r="AP131">
        <v>5100</v>
      </c>
      <c r="AQ131">
        <v>5000</v>
      </c>
      <c r="AR131">
        <v>80</v>
      </c>
      <c r="AS131">
        <v>168</v>
      </c>
      <c r="AT131">
        <v>157</v>
      </c>
      <c r="AU131">
        <v>0.93452380952380953</v>
      </c>
      <c r="AV131">
        <v>11</v>
      </c>
      <c r="AW131">
        <v>6.5476190476190479E-2</v>
      </c>
      <c r="AX131">
        <v>0.54</v>
      </c>
      <c r="AY131">
        <v>84.78</v>
      </c>
      <c r="AZ131">
        <v>5.94</v>
      </c>
      <c r="BA131">
        <v>0.93452380952380953</v>
      </c>
      <c r="BB131" s="2" t="s">
        <v>81</v>
      </c>
      <c r="BC131" s="2"/>
    </row>
    <row r="132" spans="1:55">
      <c r="A132">
        <v>131</v>
      </c>
      <c r="B132" s="1">
        <v>46035</v>
      </c>
      <c r="C132" s="2" t="s">
        <v>741</v>
      </c>
      <c r="D132" s="2" t="s">
        <v>742</v>
      </c>
      <c r="E132" s="2" t="s">
        <v>639</v>
      </c>
      <c r="F132" s="2" t="s">
        <v>743</v>
      </c>
      <c r="G132" s="2" t="s">
        <v>744</v>
      </c>
      <c r="H132" s="2" t="s">
        <v>640</v>
      </c>
      <c r="I132" s="2" t="s">
        <v>641</v>
      </c>
      <c r="J132" t="s">
        <v>642</v>
      </c>
      <c r="K132" s="2" t="s">
        <v>745</v>
      </c>
      <c r="L132" s="1">
        <v>47196</v>
      </c>
      <c r="M132">
        <v>0.50600000000000001</v>
      </c>
      <c r="N132">
        <v>1161</v>
      </c>
      <c r="O132" s="2" t="s">
        <v>79</v>
      </c>
      <c r="P132" t="s">
        <v>65</v>
      </c>
      <c r="Q132" s="1">
        <v>47484</v>
      </c>
      <c r="R132">
        <v>9280</v>
      </c>
      <c r="S132">
        <v>500</v>
      </c>
      <c r="T132">
        <v>8780</v>
      </c>
      <c r="U132" s="2" t="s">
        <v>66</v>
      </c>
      <c r="V132" s="2" t="s">
        <v>746</v>
      </c>
      <c r="W132" s="2"/>
      <c r="X132" s="2" t="s">
        <v>69</v>
      </c>
      <c r="Y132" s="2" t="s">
        <v>70</v>
      </c>
      <c r="Z132" s="2" t="s">
        <v>80</v>
      </c>
      <c r="AA132" s="2" t="s">
        <v>72</v>
      </c>
      <c r="AB132" s="2" t="s">
        <v>72</v>
      </c>
      <c r="AC132" s="2" t="s">
        <v>72</v>
      </c>
      <c r="AD132" s="2" t="s">
        <v>70</v>
      </c>
      <c r="AE132">
        <v>23</v>
      </c>
      <c r="AF132" s="2" t="s">
        <v>92</v>
      </c>
      <c r="AG132">
        <v>8780</v>
      </c>
      <c r="AH132">
        <v>9080</v>
      </c>
      <c r="AI132">
        <v>9200</v>
      </c>
      <c r="AN132">
        <v>9280</v>
      </c>
      <c r="AP132">
        <v>9000</v>
      </c>
      <c r="AQ132">
        <v>9280</v>
      </c>
      <c r="AR132">
        <v>80</v>
      </c>
      <c r="AS132">
        <v>293</v>
      </c>
      <c r="AT132">
        <v>290</v>
      </c>
      <c r="AU132">
        <v>0.98976109215017061</v>
      </c>
      <c r="AV132">
        <v>3</v>
      </c>
      <c r="AW132">
        <v>1.0238907849829351E-2</v>
      </c>
      <c r="AX132">
        <v>0.54</v>
      </c>
      <c r="AY132">
        <v>156.60000000000002</v>
      </c>
      <c r="AZ132">
        <v>1.62</v>
      </c>
      <c r="BA132">
        <v>0.98976109215017061</v>
      </c>
      <c r="BB132" s="2" t="s">
        <v>81</v>
      </c>
      <c r="BC132" s="2"/>
    </row>
    <row r="133" spans="1:55">
      <c r="A133">
        <v>132</v>
      </c>
      <c r="B133" s="1">
        <v>46035</v>
      </c>
      <c r="C133" s="2" t="s">
        <v>747</v>
      </c>
      <c r="D133" s="2" t="s">
        <v>748</v>
      </c>
      <c r="E133" s="2" t="s">
        <v>749</v>
      </c>
      <c r="F133" s="2" t="s">
        <v>743</v>
      </c>
      <c r="G133" s="2" t="s">
        <v>744</v>
      </c>
      <c r="H133" s="2" t="s">
        <v>750</v>
      </c>
      <c r="I133" s="2" t="s">
        <v>751</v>
      </c>
      <c r="J133" t="s">
        <v>752</v>
      </c>
      <c r="K133" s="2" t="s">
        <v>753</v>
      </c>
      <c r="L133" s="1">
        <v>47142</v>
      </c>
      <c r="M133">
        <v>0.82390904697072853</v>
      </c>
      <c r="N133">
        <v>1107</v>
      </c>
      <c r="O133" s="2" t="s">
        <v>64</v>
      </c>
      <c r="P133" t="s">
        <v>65</v>
      </c>
      <c r="Q133" s="1">
        <v>46753</v>
      </c>
      <c r="R133">
        <v>1800</v>
      </c>
      <c r="S133">
        <v>595</v>
      </c>
      <c r="T133">
        <v>1205</v>
      </c>
      <c r="U133" s="2" t="s">
        <v>66</v>
      </c>
      <c r="V133" s="2"/>
      <c r="W133" s="2" t="s">
        <v>68</v>
      </c>
      <c r="X133" s="2" t="s">
        <v>69</v>
      </c>
      <c r="Y133" s="2" t="s">
        <v>70</v>
      </c>
      <c r="Z133" s="2" t="s">
        <v>71</v>
      </c>
      <c r="AA133" s="2" t="s">
        <v>70</v>
      </c>
      <c r="AB133" s="2" t="s">
        <v>70</v>
      </c>
      <c r="AC133" s="2" t="s">
        <v>91</v>
      </c>
      <c r="AD133" s="2" t="s">
        <v>70</v>
      </c>
      <c r="AE133">
        <v>62</v>
      </c>
      <c r="AF133" s="2" t="s">
        <v>312</v>
      </c>
      <c r="AG133">
        <v>1205</v>
      </c>
      <c r="AH133">
        <v>3720</v>
      </c>
      <c r="AI133">
        <v>3660</v>
      </c>
      <c r="AJ133">
        <v>3720</v>
      </c>
      <c r="AK133">
        <v>3700</v>
      </c>
      <c r="AL133">
        <v>3685</v>
      </c>
      <c r="AM133">
        <v>3620</v>
      </c>
      <c r="AN133">
        <v>1656</v>
      </c>
      <c r="AO133">
        <v>2025</v>
      </c>
      <c r="AP133">
        <v>3500</v>
      </c>
      <c r="AQ133">
        <v>3681</v>
      </c>
      <c r="AR133">
        <v>39</v>
      </c>
      <c r="AS133">
        <v>930</v>
      </c>
      <c r="AT133">
        <v>921</v>
      </c>
      <c r="AU133">
        <v>0.99032258064516132</v>
      </c>
      <c r="AV133">
        <v>10</v>
      </c>
      <c r="AW133">
        <v>1.0752688172043012E-2</v>
      </c>
      <c r="AX133">
        <v>3</v>
      </c>
      <c r="AY133">
        <v>2763</v>
      </c>
      <c r="AZ133">
        <v>30</v>
      </c>
      <c r="BA133">
        <v>0.99032258064516132</v>
      </c>
      <c r="BB133" s="2" t="s">
        <v>75</v>
      </c>
      <c r="BC133" s="2"/>
    </row>
    <row r="134" spans="1:55">
      <c r="A134">
        <v>133</v>
      </c>
      <c r="B134" s="1">
        <v>46035</v>
      </c>
      <c r="C134" s="2" t="s">
        <v>747</v>
      </c>
      <c r="D134" s="2" t="s">
        <v>748</v>
      </c>
      <c r="E134" s="2" t="s">
        <v>749</v>
      </c>
      <c r="F134" s="2" t="s">
        <v>743</v>
      </c>
      <c r="G134" s="2" t="s">
        <v>744</v>
      </c>
      <c r="H134" s="2" t="s">
        <v>754</v>
      </c>
      <c r="I134" s="2" t="s">
        <v>755</v>
      </c>
      <c r="J134" t="s">
        <v>756</v>
      </c>
      <c r="K134" s="2" t="s">
        <v>753</v>
      </c>
      <c r="L134" s="1">
        <v>47142</v>
      </c>
      <c r="M134">
        <v>0.50600000000000001</v>
      </c>
      <c r="N134">
        <v>1107</v>
      </c>
      <c r="O134" s="2" t="s">
        <v>79</v>
      </c>
      <c r="P134" t="s">
        <v>65</v>
      </c>
      <c r="Q134" s="1">
        <v>46753</v>
      </c>
      <c r="R134">
        <v>1800</v>
      </c>
      <c r="S134">
        <v>500</v>
      </c>
      <c r="T134">
        <v>1300</v>
      </c>
      <c r="U134" s="2" t="s">
        <v>66</v>
      </c>
      <c r="V134" s="2"/>
      <c r="W134" s="2"/>
      <c r="X134" s="2" t="s">
        <v>69</v>
      </c>
      <c r="Y134" s="2" t="s">
        <v>70</v>
      </c>
      <c r="Z134" s="2" t="s">
        <v>80</v>
      </c>
      <c r="AA134" s="2" t="s">
        <v>72</v>
      </c>
      <c r="AB134" s="2" t="s">
        <v>72</v>
      </c>
      <c r="AC134" s="2" t="s">
        <v>72</v>
      </c>
      <c r="AD134" s="2" t="s">
        <v>70</v>
      </c>
      <c r="AE134">
        <v>38</v>
      </c>
      <c r="AF134" s="2" t="s">
        <v>92</v>
      </c>
      <c r="AG134">
        <v>1300</v>
      </c>
      <c r="AH134">
        <v>1600</v>
      </c>
      <c r="AI134">
        <v>1640</v>
      </c>
      <c r="AN134">
        <v>1700</v>
      </c>
      <c r="AP134">
        <v>1400</v>
      </c>
      <c r="AQ134">
        <v>1700</v>
      </c>
      <c r="AR134">
        <v>80</v>
      </c>
      <c r="AS134">
        <v>57</v>
      </c>
      <c r="AT134">
        <v>54</v>
      </c>
      <c r="AU134">
        <v>0.94736842105263153</v>
      </c>
      <c r="AV134">
        <v>3</v>
      </c>
      <c r="AW134">
        <v>5.2631578947368418E-2</v>
      </c>
      <c r="AX134">
        <v>0.54</v>
      </c>
      <c r="AY134">
        <v>29.160000000000004</v>
      </c>
      <c r="AZ134">
        <v>1.62</v>
      </c>
      <c r="BA134">
        <v>0.94736842105263153</v>
      </c>
      <c r="BB134" s="2" t="s">
        <v>81</v>
      </c>
      <c r="BC134" s="2"/>
    </row>
    <row r="135" spans="1:55">
      <c r="A135">
        <v>134</v>
      </c>
      <c r="B135" s="1">
        <v>46035</v>
      </c>
      <c r="C135" s="2" t="s">
        <v>351</v>
      </c>
      <c r="D135" s="2" t="s">
        <v>352</v>
      </c>
      <c r="E135" s="2" t="s">
        <v>353</v>
      </c>
      <c r="F135" s="2" t="s">
        <v>183</v>
      </c>
      <c r="G135" s="2" t="s">
        <v>354</v>
      </c>
      <c r="H135" s="2" t="s">
        <v>757</v>
      </c>
      <c r="I135" s="2" t="s">
        <v>758</v>
      </c>
      <c r="J135" t="s">
        <v>759</v>
      </c>
      <c r="K135" s="2" t="s">
        <v>358</v>
      </c>
      <c r="L135" s="1">
        <v>47853</v>
      </c>
      <c r="M135">
        <v>0.50600000000000001</v>
      </c>
      <c r="N135">
        <v>1818</v>
      </c>
      <c r="O135" s="2" t="s">
        <v>79</v>
      </c>
      <c r="P135" t="s">
        <v>117</v>
      </c>
      <c r="Q135" s="1">
        <v>46753</v>
      </c>
      <c r="R135">
        <v>23000</v>
      </c>
      <c r="S135">
        <v>0</v>
      </c>
      <c r="T135">
        <v>23000</v>
      </c>
      <c r="U135" s="2" t="s">
        <v>66</v>
      </c>
      <c r="V135" s="2"/>
      <c r="W135" s="2"/>
      <c r="X135" s="2" t="s">
        <v>69</v>
      </c>
      <c r="Y135" s="2" t="s">
        <v>70</v>
      </c>
      <c r="Z135" s="2" t="s">
        <v>80</v>
      </c>
      <c r="AA135" s="2" t="s">
        <v>72</v>
      </c>
      <c r="AB135" s="2" t="s">
        <v>72</v>
      </c>
      <c r="AC135" s="2" t="s">
        <v>72</v>
      </c>
      <c r="AD135" s="2" t="s">
        <v>70</v>
      </c>
      <c r="AE135">
        <v>38</v>
      </c>
      <c r="AF135" s="2" t="s">
        <v>92</v>
      </c>
      <c r="AG135">
        <v>23000</v>
      </c>
      <c r="AH135">
        <v>23280</v>
      </c>
      <c r="AI135">
        <v>23280</v>
      </c>
      <c r="AN135">
        <v>23000</v>
      </c>
      <c r="AO135">
        <v>1736</v>
      </c>
      <c r="AP135">
        <v>23100</v>
      </c>
      <c r="AQ135">
        <v>24736</v>
      </c>
      <c r="AR135">
        <v>80</v>
      </c>
      <c r="AS135">
        <v>776</v>
      </c>
      <c r="AT135">
        <v>773</v>
      </c>
      <c r="AU135">
        <v>0.99613402061855671</v>
      </c>
      <c r="AV135">
        <v>3</v>
      </c>
      <c r="AW135">
        <v>3.8659793814432991E-3</v>
      </c>
      <c r="AX135">
        <v>0.54</v>
      </c>
      <c r="AY135">
        <v>417.42</v>
      </c>
      <c r="AZ135">
        <v>1.62</v>
      </c>
      <c r="BA135">
        <v>0.99613402061855671</v>
      </c>
      <c r="BB135" s="2" t="s">
        <v>81</v>
      </c>
      <c r="BC135" s="2"/>
    </row>
    <row r="136" spans="1:55">
      <c r="A136">
        <v>135</v>
      </c>
      <c r="B136" s="1">
        <v>46043</v>
      </c>
      <c r="C136" s="2" t="s">
        <v>760</v>
      </c>
      <c r="D136" s="2" t="s">
        <v>761</v>
      </c>
      <c r="E136" s="2" t="s">
        <v>762</v>
      </c>
      <c r="F136" s="2"/>
      <c r="G136" s="2" t="s">
        <v>763</v>
      </c>
      <c r="H136" s="2" t="s">
        <v>760</v>
      </c>
      <c r="I136" s="2" t="s">
        <v>760</v>
      </c>
      <c r="K136" s="2"/>
      <c r="L136" s="1"/>
      <c r="M136" t="s">
        <v>764</v>
      </c>
      <c r="O136" s="2" t="s">
        <v>765</v>
      </c>
      <c r="Q136" s="1"/>
      <c r="R136">
        <v>5000</v>
      </c>
      <c r="S136">
        <v>0</v>
      </c>
      <c r="T136">
        <v>5000</v>
      </c>
      <c r="U136" s="2" t="s">
        <v>66</v>
      </c>
      <c r="V136" s="2"/>
      <c r="W136" s="2"/>
      <c r="X136" s="2" t="s">
        <v>69</v>
      </c>
      <c r="Y136" s="2" t="s">
        <v>70</v>
      </c>
      <c r="Z136" s="2" t="s">
        <v>71</v>
      </c>
      <c r="AA136" s="2" t="s">
        <v>72</v>
      </c>
      <c r="AB136" s="2" t="s">
        <v>72</v>
      </c>
      <c r="AC136" s="2" t="s">
        <v>72</v>
      </c>
      <c r="AD136" s="2" t="s">
        <v>70</v>
      </c>
      <c r="AE136">
        <v>63</v>
      </c>
      <c r="AF136" s="2" t="s">
        <v>312</v>
      </c>
      <c r="AG136">
        <v>5000</v>
      </c>
      <c r="AH136">
        <v>5060</v>
      </c>
      <c r="AI136">
        <v>6650</v>
      </c>
      <c r="AO136">
        <v>5000</v>
      </c>
      <c r="AP136">
        <v>5000</v>
      </c>
      <c r="AQ136">
        <v>5000</v>
      </c>
      <c r="AR136">
        <v>20</v>
      </c>
      <c r="AS136">
        <v>1253</v>
      </c>
      <c r="AT136">
        <v>1250</v>
      </c>
      <c r="AU136">
        <v>0.99760574620909814</v>
      </c>
      <c r="AV136">
        <v>3</v>
      </c>
      <c r="AW136">
        <v>2.3942537909018356E-3</v>
      </c>
      <c r="AX136">
        <v>0.54</v>
      </c>
      <c r="AY136">
        <v>675</v>
      </c>
      <c r="AZ136">
        <v>1.62</v>
      </c>
      <c r="BA136">
        <v>0.99760574620909814</v>
      </c>
      <c r="BB136" s="2" t="s">
        <v>81</v>
      </c>
      <c r="BC136" s="2"/>
    </row>
    <row r="137" spans="1:55">
      <c r="A137">
        <v>136</v>
      </c>
      <c r="B137" s="1">
        <v>46051</v>
      </c>
      <c r="C137" s="2" t="s">
        <v>766</v>
      </c>
      <c r="D137" s="2" t="s">
        <v>767</v>
      </c>
      <c r="E137" s="2" t="s">
        <v>768</v>
      </c>
      <c r="F137" s="2" t="s">
        <v>769</v>
      </c>
      <c r="G137" s="2" t="s">
        <v>770</v>
      </c>
      <c r="H137" s="2" t="s">
        <v>771</v>
      </c>
      <c r="I137" s="2" t="s">
        <v>772</v>
      </c>
      <c r="J137" t="s">
        <v>773</v>
      </c>
      <c r="K137" s="2" t="s">
        <v>774</v>
      </c>
      <c r="L137" s="1">
        <v>47000</v>
      </c>
      <c r="M137">
        <v>0.50600000000000001</v>
      </c>
      <c r="N137">
        <v>949</v>
      </c>
      <c r="O137" s="2" t="s">
        <v>79</v>
      </c>
      <c r="P137" t="s">
        <v>65</v>
      </c>
      <c r="Q137" s="1">
        <v>46784</v>
      </c>
      <c r="R137">
        <v>4000</v>
      </c>
      <c r="S137">
        <v>0</v>
      </c>
      <c r="T137">
        <v>4000</v>
      </c>
      <c r="U137" s="2" t="s">
        <v>66</v>
      </c>
      <c r="V137" s="2" t="s">
        <v>127</v>
      </c>
      <c r="W137" s="2"/>
      <c r="X137" s="2" t="s">
        <v>69</v>
      </c>
      <c r="Y137" s="2" t="s">
        <v>70</v>
      </c>
      <c r="Z137" s="2" t="s">
        <v>80</v>
      </c>
      <c r="AA137" s="2" t="s">
        <v>72</v>
      </c>
      <c r="AB137" s="2" t="s">
        <v>72</v>
      </c>
      <c r="AC137" s="2" t="s">
        <v>72</v>
      </c>
      <c r="AD137" s="2" t="s">
        <v>70</v>
      </c>
      <c r="AE137">
        <v>22</v>
      </c>
      <c r="AF137" s="2" t="s">
        <v>92</v>
      </c>
      <c r="AG137">
        <v>4000</v>
      </c>
      <c r="AH137">
        <v>21160</v>
      </c>
      <c r="AI137">
        <v>21240</v>
      </c>
      <c r="AN137">
        <v>20000</v>
      </c>
      <c r="AO137">
        <v>933</v>
      </c>
      <c r="AP137">
        <v>21000</v>
      </c>
      <c r="AQ137">
        <v>20933</v>
      </c>
      <c r="AR137">
        <v>80</v>
      </c>
      <c r="AS137">
        <v>664</v>
      </c>
      <c r="AT137">
        <v>655</v>
      </c>
      <c r="AU137">
        <v>0.98644578313253017</v>
      </c>
      <c r="AV137">
        <v>9</v>
      </c>
      <c r="AW137">
        <v>1.355421686746988E-2</v>
      </c>
      <c r="AX137">
        <v>0.54</v>
      </c>
      <c r="AY137">
        <v>353.70000000000005</v>
      </c>
      <c r="AZ137">
        <v>4.8600000000000003</v>
      </c>
      <c r="BA137">
        <v>0.98644578313253017</v>
      </c>
      <c r="BB137" s="2" t="s">
        <v>81</v>
      </c>
      <c r="BC137" s="2"/>
    </row>
    <row r="138" spans="1:55">
      <c r="A138">
        <v>137</v>
      </c>
      <c r="B138" s="1">
        <v>46051</v>
      </c>
      <c r="C138" s="2" t="s">
        <v>775</v>
      </c>
      <c r="D138" s="2" t="s">
        <v>767</v>
      </c>
      <c r="E138" s="2" t="s">
        <v>768</v>
      </c>
      <c r="F138" s="2" t="s">
        <v>769</v>
      </c>
      <c r="G138" s="2" t="s">
        <v>770</v>
      </c>
      <c r="H138" s="2" t="s">
        <v>771</v>
      </c>
      <c r="I138" s="2" t="s">
        <v>772</v>
      </c>
      <c r="J138" t="s">
        <v>773</v>
      </c>
      <c r="K138" s="2" t="s">
        <v>774</v>
      </c>
      <c r="L138" s="1">
        <v>47000</v>
      </c>
      <c r="M138">
        <v>0.50600000000000001</v>
      </c>
      <c r="N138">
        <v>949</v>
      </c>
      <c r="O138" s="2" t="s">
        <v>79</v>
      </c>
      <c r="P138" t="s">
        <v>65</v>
      </c>
      <c r="Q138" s="1">
        <v>46784</v>
      </c>
      <c r="R138">
        <v>4000</v>
      </c>
      <c r="S138">
        <v>0</v>
      </c>
      <c r="T138">
        <v>4000</v>
      </c>
      <c r="U138" s="2" t="s">
        <v>66</v>
      </c>
      <c r="V138" s="2"/>
      <c r="W138" s="2"/>
      <c r="X138" s="2" t="s">
        <v>69</v>
      </c>
      <c r="Y138" s="2" t="s">
        <v>70</v>
      </c>
      <c r="Z138" s="2" t="s">
        <v>80</v>
      </c>
      <c r="AA138" s="2" t="s">
        <v>72</v>
      </c>
      <c r="AB138" s="2" t="s">
        <v>72</v>
      </c>
      <c r="AC138" s="2" t="s">
        <v>72</v>
      </c>
      <c r="AD138" s="2" t="s">
        <v>70</v>
      </c>
      <c r="AE138">
        <v>22</v>
      </c>
      <c r="AF138" s="2" t="s">
        <v>92</v>
      </c>
      <c r="AG138">
        <v>4000</v>
      </c>
      <c r="AH138">
        <v>10960</v>
      </c>
      <c r="AI138">
        <v>84880</v>
      </c>
      <c r="AJ138">
        <v>85120</v>
      </c>
      <c r="AK138">
        <v>85040</v>
      </c>
      <c r="AL138">
        <v>21203</v>
      </c>
      <c r="AM138">
        <v>21150</v>
      </c>
      <c r="AO138">
        <v>21137</v>
      </c>
      <c r="AP138">
        <v>21000</v>
      </c>
      <c r="AQ138">
        <v>21137</v>
      </c>
      <c r="AR138">
        <v>80</v>
      </c>
      <c r="AS138">
        <v>2660</v>
      </c>
      <c r="AT138">
        <v>661</v>
      </c>
      <c r="AU138">
        <v>0.24849624060150377</v>
      </c>
      <c r="AV138">
        <v>1999</v>
      </c>
      <c r="AW138">
        <v>0.75150375939849623</v>
      </c>
      <c r="AX138">
        <v>0.54</v>
      </c>
      <c r="AY138">
        <v>356.94</v>
      </c>
      <c r="AZ138">
        <v>1079.46</v>
      </c>
      <c r="BA138">
        <v>0.24849624060150377</v>
      </c>
      <c r="BB138" s="2" t="s">
        <v>81</v>
      </c>
      <c r="BC138" s="2"/>
    </row>
    <row r="139" spans="1:55">
      <c r="A139">
        <v>138</v>
      </c>
      <c r="B139" s="1">
        <v>46051</v>
      </c>
      <c r="C139" s="2" t="s">
        <v>776</v>
      </c>
      <c r="D139" s="2" t="s">
        <v>777</v>
      </c>
      <c r="E139" s="2" t="s">
        <v>778</v>
      </c>
      <c r="F139" s="2" t="s">
        <v>674</v>
      </c>
      <c r="G139" s="2" t="s">
        <v>779</v>
      </c>
      <c r="H139" s="2" t="s">
        <v>780</v>
      </c>
      <c r="I139" s="2" t="s">
        <v>781</v>
      </c>
      <c r="J139" t="s">
        <v>782</v>
      </c>
      <c r="K139" s="2" t="s">
        <v>783</v>
      </c>
      <c r="L139" s="1">
        <v>46670</v>
      </c>
      <c r="M139">
        <v>0.2068642840934877</v>
      </c>
      <c r="N139">
        <v>619</v>
      </c>
      <c r="O139" s="2" t="s">
        <v>64</v>
      </c>
      <c r="P139" t="s">
        <v>65</v>
      </c>
      <c r="Q139" s="1">
        <v>47515</v>
      </c>
      <c r="R139">
        <v>28200</v>
      </c>
      <c r="S139">
        <v>3200</v>
      </c>
      <c r="T139">
        <v>25000</v>
      </c>
      <c r="U139" s="2" t="s">
        <v>66</v>
      </c>
      <c r="V139" s="2"/>
      <c r="W139" s="2" t="s">
        <v>68</v>
      </c>
      <c r="X139" s="2" t="s">
        <v>69</v>
      </c>
      <c r="Y139" s="2" t="s">
        <v>70</v>
      </c>
      <c r="Z139" s="2" t="s">
        <v>71</v>
      </c>
      <c r="AA139" s="2" t="s">
        <v>70</v>
      </c>
      <c r="AB139" s="2" t="s">
        <v>70</v>
      </c>
      <c r="AC139" s="2" t="s">
        <v>91</v>
      </c>
      <c r="AD139" s="2" t="s">
        <v>70</v>
      </c>
      <c r="AE139">
        <v>70</v>
      </c>
      <c r="AF139" s="2" t="s">
        <v>376</v>
      </c>
      <c r="AG139">
        <v>25000</v>
      </c>
      <c r="AH139">
        <v>28440</v>
      </c>
      <c r="AI139">
        <v>28410</v>
      </c>
      <c r="AJ139">
        <v>28320</v>
      </c>
      <c r="AK139">
        <v>28200</v>
      </c>
      <c r="AL139">
        <v>28054</v>
      </c>
      <c r="AM139">
        <v>28060</v>
      </c>
      <c r="AN139">
        <v>28046</v>
      </c>
      <c r="AP139">
        <v>27800</v>
      </c>
      <c r="AQ139">
        <v>28046</v>
      </c>
      <c r="AR139">
        <v>394</v>
      </c>
      <c r="AS139">
        <v>1185</v>
      </c>
      <c r="AT139">
        <v>1169</v>
      </c>
      <c r="AU139">
        <v>0.98649789029535861</v>
      </c>
      <c r="AV139">
        <v>16</v>
      </c>
      <c r="AW139">
        <v>1.350210970464135E-2</v>
      </c>
      <c r="AX139">
        <v>3</v>
      </c>
      <c r="AY139">
        <v>3507</v>
      </c>
      <c r="AZ139">
        <v>48</v>
      </c>
      <c r="BA139">
        <v>0.98649789029535861</v>
      </c>
      <c r="BB139" s="2" t="s">
        <v>75</v>
      </c>
      <c r="BC139" s="2"/>
    </row>
    <row r="140" spans="1:55">
      <c r="A140">
        <v>139</v>
      </c>
      <c r="B140" s="1">
        <v>46051</v>
      </c>
      <c r="C140" s="2" t="s">
        <v>776</v>
      </c>
      <c r="D140" s="2" t="s">
        <v>777</v>
      </c>
      <c r="E140" s="2" t="s">
        <v>778</v>
      </c>
      <c r="F140" s="2" t="s">
        <v>674</v>
      </c>
      <c r="G140" s="2" t="s">
        <v>779</v>
      </c>
      <c r="H140" s="2" t="s">
        <v>784</v>
      </c>
      <c r="I140" s="2" t="s">
        <v>785</v>
      </c>
      <c r="J140" t="s">
        <v>786</v>
      </c>
      <c r="K140" s="2" t="s">
        <v>783</v>
      </c>
      <c r="L140" s="1">
        <v>46670</v>
      </c>
      <c r="M140">
        <v>0.50600000000000001</v>
      </c>
      <c r="N140">
        <v>619</v>
      </c>
      <c r="O140" s="2" t="s">
        <v>79</v>
      </c>
      <c r="P140" t="s">
        <v>65</v>
      </c>
      <c r="Q140" s="1">
        <v>47515</v>
      </c>
      <c r="R140">
        <v>28200</v>
      </c>
      <c r="S140">
        <v>0</v>
      </c>
      <c r="T140">
        <v>28200</v>
      </c>
      <c r="U140" s="2" t="s">
        <v>66</v>
      </c>
      <c r="V140" s="2"/>
      <c r="W140" s="2"/>
      <c r="X140" s="2" t="s">
        <v>69</v>
      </c>
      <c r="Y140" s="2" t="s">
        <v>70</v>
      </c>
      <c r="Z140" s="2" t="s">
        <v>80</v>
      </c>
      <c r="AA140" s="2" t="s">
        <v>72</v>
      </c>
      <c r="AB140" s="2" t="s">
        <v>72</v>
      </c>
      <c r="AC140" s="2" t="s">
        <v>72</v>
      </c>
      <c r="AD140" s="2" t="s">
        <v>70</v>
      </c>
      <c r="AE140">
        <v>71</v>
      </c>
      <c r="AF140" s="2" t="s">
        <v>376</v>
      </c>
      <c r="AG140">
        <v>28200</v>
      </c>
      <c r="AH140">
        <v>4740</v>
      </c>
      <c r="AI140">
        <v>37880</v>
      </c>
      <c r="AJ140">
        <v>37920</v>
      </c>
      <c r="AK140">
        <v>37840</v>
      </c>
      <c r="AL140">
        <v>28210</v>
      </c>
      <c r="AM140">
        <v>56140</v>
      </c>
      <c r="AN140">
        <v>28145</v>
      </c>
      <c r="AP140">
        <v>27800</v>
      </c>
      <c r="AQ140">
        <v>28145</v>
      </c>
      <c r="AR140">
        <v>80</v>
      </c>
      <c r="AS140">
        <v>1185</v>
      </c>
      <c r="AT140">
        <v>440</v>
      </c>
      <c r="AU140">
        <v>0.37130801687763715</v>
      </c>
      <c r="AV140">
        <v>745</v>
      </c>
      <c r="AW140">
        <v>0.62869198312236285</v>
      </c>
      <c r="AX140">
        <v>0.54</v>
      </c>
      <c r="AY140">
        <v>237.60000000000002</v>
      </c>
      <c r="AZ140">
        <v>402.3</v>
      </c>
      <c r="BA140">
        <v>0.37130801687763715</v>
      </c>
      <c r="BB140" s="2" t="s">
        <v>81</v>
      </c>
      <c r="BC140" s="2"/>
    </row>
    <row r="141" spans="1:55">
      <c r="A141">
        <v>140</v>
      </c>
      <c r="B141" s="1">
        <v>46051</v>
      </c>
      <c r="C141" s="2" t="s">
        <v>787</v>
      </c>
      <c r="D141" s="2" t="s">
        <v>777</v>
      </c>
      <c r="E141" s="2" t="s">
        <v>778</v>
      </c>
      <c r="F141" s="2" t="s">
        <v>674</v>
      </c>
      <c r="G141" s="2" t="s">
        <v>779</v>
      </c>
      <c r="H141" s="2" t="s">
        <v>780</v>
      </c>
      <c r="I141" s="2" t="s">
        <v>781</v>
      </c>
      <c r="J141" t="s">
        <v>782</v>
      </c>
      <c r="K141" s="2" t="s">
        <v>783</v>
      </c>
      <c r="L141" s="1">
        <v>46670</v>
      </c>
      <c r="M141">
        <v>0.2068642840934877</v>
      </c>
      <c r="N141">
        <v>619</v>
      </c>
      <c r="O141" s="2" t="s">
        <v>64</v>
      </c>
      <c r="P141" t="s">
        <v>65</v>
      </c>
      <c r="Q141" s="1">
        <v>47515</v>
      </c>
      <c r="R141">
        <v>28200</v>
      </c>
      <c r="S141">
        <v>0</v>
      </c>
      <c r="T141">
        <v>28200</v>
      </c>
      <c r="U141" s="2" t="s">
        <v>66</v>
      </c>
      <c r="V141" s="2"/>
      <c r="W141" s="2" t="s">
        <v>68</v>
      </c>
      <c r="X141" s="2" t="s">
        <v>69</v>
      </c>
      <c r="Y141" s="2" t="s">
        <v>70</v>
      </c>
      <c r="Z141" s="2" t="s">
        <v>71</v>
      </c>
      <c r="AA141" s="2" t="s">
        <v>70</v>
      </c>
      <c r="AB141" s="2" t="s">
        <v>70</v>
      </c>
      <c r="AC141" s="2" t="s">
        <v>572</v>
      </c>
      <c r="AD141" s="2" t="s">
        <v>70</v>
      </c>
      <c r="AE141">
        <v>74</v>
      </c>
      <c r="AF141" s="2" t="s">
        <v>376</v>
      </c>
      <c r="AG141">
        <v>28200</v>
      </c>
      <c r="AH141">
        <v>28440</v>
      </c>
      <c r="AI141">
        <v>28410</v>
      </c>
      <c r="AJ141">
        <v>28326</v>
      </c>
      <c r="AK141">
        <v>28200</v>
      </c>
      <c r="AL141">
        <v>28076</v>
      </c>
      <c r="AN141">
        <v>28024</v>
      </c>
      <c r="AP141">
        <v>27800</v>
      </c>
      <c r="AQ141">
        <v>28024</v>
      </c>
      <c r="AR141">
        <v>416</v>
      </c>
      <c r="AS141">
        <v>1185</v>
      </c>
      <c r="AT141">
        <v>1168</v>
      </c>
      <c r="AU141">
        <v>0.98565400843881856</v>
      </c>
      <c r="AV141">
        <v>17</v>
      </c>
      <c r="AW141">
        <v>1.4345991561181435E-2</v>
      </c>
      <c r="AX141">
        <v>3</v>
      </c>
      <c r="AY141">
        <v>3504</v>
      </c>
      <c r="AZ141">
        <v>51</v>
      </c>
      <c r="BA141">
        <v>0.98565400843881856</v>
      </c>
      <c r="BB141" s="2" t="s">
        <v>75</v>
      </c>
      <c r="BC141" s="2"/>
    </row>
    <row r="142" spans="1:55">
      <c r="A142">
        <v>141</v>
      </c>
      <c r="B142" s="1">
        <v>46051</v>
      </c>
      <c r="C142" s="2" t="s">
        <v>787</v>
      </c>
      <c r="D142" s="2" t="s">
        <v>777</v>
      </c>
      <c r="E142" s="2" t="s">
        <v>778</v>
      </c>
      <c r="F142" s="2" t="s">
        <v>674</v>
      </c>
      <c r="G142" s="2" t="s">
        <v>779</v>
      </c>
      <c r="H142" s="2" t="s">
        <v>784</v>
      </c>
      <c r="I142" s="2" t="s">
        <v>785</v>
      </c>
      <c r="J142" t="s">
        <v>786</v>
      </c>
      <c r="K142" s="2" t="s">
        <v>783</v>
      </c>
      <c r="L142" s="1">
        <v>46670</v>
      </c>
      <c r="M142">
        <v>0.50600000000000001</v>
      </c>
      <c r="N142">
        <v>619</v>
      </c>
      <c r="O142" s="2" t="s">
        <v>79</v>
      </c>
      <c r="P142" t="s">
        <v>65</v>
      </c>
      <c r="Q142" s="1">
        <v>47515</v>
      </c>
      <c r="R142">
        <v>28200</v>
      </c>
      <c r="S142">
        <v>0</v>
      </c>
      <c r="T142">
        <v>28200</v>
      </c>
      <c r="U142" s="2" t="s">
        <v>66</v>
      </c>
      <c r="V142" s="2"/>
      <c r="W142" s="2"/>
      <c r="X142" s="2" t="s">
        <v>69</v>
      </c>
      <c r="Y142" s="2" t="s">
        <v>70</v>
      </c>
      <c r="Z142" s="2" t="s">
        <v>80</v>
      </c>
      <c r="AA142" s="2" t="s">
        <v>72</v>
      </c>
      <c r="AB142" s="2" t="s">
        <v>72</v>
      </c>
      <c r="AC142" s="2" t="s">
        <v>72</v>
      </c>
      <c r="AD142" s="2" t="s">
        <v>70</v>
      </c>
      <c r="AE142">
        <v>68</v>
      </c>
      <c r="AF142" s="2" t="s">
        <v>376</v>
      </c>
      <c r="AG142">
        <v>28200</v>
      </c>
      <c r="AH142">
        <v>85800</v>
      </c>
      <c r="AI142">
        <v>85800</v>
      </c>
      <c r="AN142">
        <v>84600</v>
      </c>
      <c r="AO142">
        <v>1535</v>
      </c>
      <c r="AP142">
        <v>85000</v>
      </c>
      <c r="AQ142">
        <v>86135</v>
      </c>
      <c r="AR142">
        <v>80</v>
      </c>
      <c r="AS142">
        <v>2695</v>
      </c>
      <c r="AT142">
        <v>2692</v>
      </c>
      <c r="AU142">
        <v>0.99888682745825608</v>
      </c>
      <c r="AV142">
        <v>3</v>
      </c>
      <c r="AW142">
        <v>1.1131725417439704E-3</v>
      </c>
      <c r="AX142">
        <v>0.54</v>
      </c>
      <c r="AY142">
        <v>1453.68</v>
      </c>
      <c r="AZ142">
        <v>1.62</v>
      </c>
      <c r="BA142">
        <v>0.99888682745825608</v>
      </c>
      <c r="BB142" s="2" t="s">
        <v>81</v>
      </c>
      <c r="BC142" s="2"/>
    </row>
    <row r="143" spans="1:55">
      <c r="A143">
        <v>142</v>
      </c>
      <c r="B143" s="1">
        <v>46051</v>
      </c>
      <c r="C143" s="2" t="s">
        <v>788</v>
      </c>
      <c r="D143" s="2" t="s">
        <v>789</v>
      </c>
      <c r="E143" s="2" t="s">
        <v>790</v>
      </c>
      <c r="F143" s="2" t="s">
        <v>674</v>
      </c>
      <c r="G143" s="2" t="s">
        <v>791</v>
      </c>
      <c r="H143" s="2" t="s">
        <v>792</v>
      </c>
      <c r="I143" s="2" t="s">
        <v>793</v>
      </c>
      <c r="J143" t="s">
        <v>794</v>
      </c>
      <c r="K143" s="2" t="s">
        <v>795</v>
      </c>
      <c r="L143" s="1">
        <v>47722</v>
      </c>
      <c r="M143">
        <v>0.43457838665759024</v>
      </c>
      <c r="N143">
        <v>1671</v>
      </c>
      <c r="O143" s="2" t="s">
        <v>64</v>
      </c>
      <c r="P143" t="s">
        <v>65</v>
      </c>
      <c r="Q143" s="1">
        <v>47515</v>
      </c>
      <c r="R143">
        <v>21650</v>
      </c>
      <c r="S143">
        <v>3200</v>
      </c>
      <c r="T143">
        <v>18450</v>
      </c>
      <c r="U143" s="2" t="s">
        <v>66</v>
      </c>
      <c r="V143" s="2"/>
      <c r="W143" s="2" t="s">
        <v>118</v>
      </c>
      <c r="X143" s="2" t="s">
        <v>69</v>
      </c>
      <c r="Y143" s="2" t="s">
        <v>70</v>
      </c>
      <c r="Z143" s="2" t="s">
        <v>71</v>
      </c>
      <c r="AA143" s="2" t="s">
        <v>70</v>
      </c>
      <c r="AB143" s="2" t="s">
        <v>70</v>
      </c>
      <c r="AC143" s="2" t="s">
        <v>91</v>
      </c>
      <c r="AD143" s="2" t="s">
        <v>70</v>
      </c>
      <c r="AE143">
        <v>57</v>
      </c>
      <c r="AF143" s="2" t="s">
        <v>312</v>
      </c>
      <c r="AG143">
        <v>18450</v>
      </c>
      <c r="AH143">
        <v>21600</v>
      </c>
      <c r="AI143">
        <v>20740</v>
      </c>
      <c r="AJ143">
        <v>22048</v>
      </c>
      <c r="AK143">
        <v>21600</v>
      </c>
      <c r="AL143">
        <v>91895</v>
      </c>
      <c r="AM143">
        <v>21400</v>
      </c>
      <c r="AN143">
        <v>20561</v>
      </c>
      <c r="AP143">
        <v>21300</v>
      </c>
      <c r="AQ143">
        <v>20561</v>
      </c>
      <c r="AR143">
        <v>1039</v>
      </c>
      <c r="AS143">
        <v>1350</v>
      </c>
      <c r="AT143">
        <v>1286</v>
      </c>
      <c r="AU143">
        <v>0.95259259259259255</v>
      </c>
      <c r="AV143">
        <v>65</v>
      </c>
      <c r="AW143">
        <v>4.8148148148148148E-2</v>
      </c>
      <c r="AX143">
        <v>3</v>
      </c>
      <c r="AY143">
        <v>3858</v>
      </c>
      <c r="AZ143">
        <v>195</v>
      </c>
      <c r="BA143">
        <v>0.95259259259259255</v>
      </c>
      <c r="BB143" s="2" t="s">
        <v>75</v>
      </c>
      <c r="BC143" s="2"/>
    </row>
    <row r="144" spans="1:55">
      <c r="A144">
        <v>143</v>
      </c>
      <c r="B144" s="1">
        <v>46051</v>
      </c>
      <c r="C144" s="2" t="s">
        <v>796</v>
      </c>
      <c r="D144" s="2" t="s">
        <v>789</v>
      </c>
      <c r="E144" s="2" t="s">
        <v>790</v>
      </c>
      <c r="F144" s="2" t="s">
        <v>674</v>
      </c>
      <c r="G144" s="2" t="s">
        <v>791</v>
      </c>
      <c r="H144" s="2" t="s">
        <v>792</v>
      </c>
      <c r="I144" s="2" t="s">
        <v>793</v>
      </c>
      <c r="J144" t="s">
        <v>794</v>
      </c>
      <c r="K144" s="2" t="s">
        <v>795</v>
      </c>
      <c r="L144" s="1">
        <v>47722</v>
      </c>
      <c r="M144">
        <v>0.43457838665759024</v>
      </c>
      <c r="N144">
        <v>1671</v>
      </c>
      <c r="O144" s="2" t="s">
        <v>64</v>
      </c>
      <c r="P144" t="s">
        <v>65</v>
      </c>
      <c r="Q144" s="1">
        <v>47515</v>
      </c>
      <c r="R144">
        <v>21650</v>
      </c>
      <c r="S144">
        <v>0</v>
      </c>
      <c r="T144">
        <v>21650</v>
      </c>
      <c r="U144" s="2" t="s">
        <v>66</v>
      </c>
      <c r="V144" s="2"/>
      <c r="W144" s="2" t="s">
        <v>118</v>
      </c>
      <c r="X144" s="2" t="s">
        <v>69</v>
      </c>
      <c r="Y144" s="2" t="s">
        <v>70</v>
      </c>
      <c r="Z144" s="2" t="s">
        <v>71</v>
      </c>
      <c r="AA144" s="2" t="s">
        <v>70</v>
      </c>
      <c r="AB144" s="2" t="s">
        <v>70</v>
      </c>
      <c r="AC144" s="2" t="s">
        <v>91</v>
      </c>
      <c r="AD144" s="2" t="s">
        <v>70</v>
      </c>
      <c r="AE144">
        <v>56</v>
      </c>
      <c r="AF144" s="2" t="s">
        <v>312</v>
      </c>
      <c r="AG144">
        <v>21650</v>
      </c>
      <c r="AH144">
        <v>21600</v>
      </c>
      <c r="AI144">
        <v>21540</v>
      </c>
      <c r="AJ144">
        <v>21610</v>
      </c>
      <c r="AK144">
        <v>21600</v>
      </c>
      <c r="AL144">
        <v>21480</v>
      </c>
      <c r="AM144">
        <v>20860</v>
      </c>
      <c r="AN144">
        <v>22001</v>
      </c>
      <c r="AP144">
        <v>21300</v>
      </c>
      <c r="AQ144">
        <v>22001</v>
      </c>
      <c r="AR144">
        <v>0</v>
      </c>
      <c r="AS144">
        <v>1350</v>
      </c>
      <c r="AT144">
        <v>1376</v>
      </c>
      <c r="AU144">
        <v>1.0192592592592593</v>
      </c>
      <c r="AV144">
        <v>0</v>
      </c>
      <c r="AW144">
        <v>0</v>
      </c>
      <c r="AX144">
        <v>3</v>
      </c>
      <c r="AY144">
        <v>4128</v>
      </c>
      <c r="AZ144">
        <v>0</v>
      </c>
      <c r="BA144">
        <v>1.0192592592592593</v>
      </c>
      <c r="BB144" s="2" t="s">
        <v>75</v>
      </c>
      <c r="BC144" s="2"/>
    </row>
    <row r="145" spans="1:55">
      <c r="A145">
        <v>144</v>
      </c>
      <c r="B145" s="1">
        <v>46051</v>
      </c>
      <c r="C145" s="2" t="s">
        <v>797</v>
      </c>
      <c r="D145" s="2" t="s">
        <v>789</v>
      </c>
      <c r="E145" s="2" t="s">
        <v>790</v>
      </c>
      <c r="F145" s="2" t="s">
        <v>674</v>
      </c>
      <c r="G145" s="2" t="s">
        <v>791</v>
      </c>
      <c r="H145" s="2" t="s">
        <v>792</v>
      </c>
      <c r="I145" s="2" t="s">
        <v>793</v>
      </c>
      <c r="J145" t="s">
        <v>794</v>
      </c>
      <c r="K145" s="2" t="s">
        <v>795</v>
      </c>
      <c r="L145" s="1">
        <v>47722</v>
      </c>
      <c r="M145">
        <v>0.43457838665759024</v>
      </c>
      <c r="N145">
        <v>1671</v>
      </c>
      <c r="O145" s="2" t="s">
        <v>64</v>
      </c>
      <c r="P145" t="s">
        <v>65</v>
      </c>
      <c r="Q145" s="1">
        <v>47515</v>
      </c>
      <c r="R145">
        <v>17400</v>
      </c>
      <c r="S145">
        <v>0</v>
      </c>
      <c r="T145">
        <v>17400</v>
      </c>
      <c r="U145" s="2" t="s">
        <v>66</v>
      </c>
      <c r="V145" s="2"/>
      <c r="W145" s="2" t="s">
        <v>118</v>
      </c>
      <c r="X145" s="2" t="s">
        <v>69</v>
      </c>
      <c r="Y145" s="2" t="s">
        <v>70</v>
      </c>
      <c r="Z145" s="2" t="s">
        <v>71</v>
      </c>
      <c r="AA145" s="2" t="s">
        <v>70</v>
      </c>
      <c r="AB145" s="2" t="s">
        <v>70</v>
      </c>
      <c r="AC145" s="2" t="s">
        <v>91</v>
      </c>
      <c r="AD145" s="2" t="s">
        <v>70</v>
      </c>
      <c r="AE145">
        <v>55</v>
      </c>
      <c r="AF145" s="2" t="s">
        <v>312</v>
      </c>
      <c r="AG145">
        <v>17400</v>
      </c>
      <c r="AH145">
        <v>17280</v>
      </c>
      <c r="AI145">
        <v>17280</v>
      </c>
      <c r="AJ145">
        <v>17140</v>
      </c>
      <c r="AK145">
        <v>18720</v>
      </c>
      <c r="AL145">
        <v>16998</v>
      </c>
      <c r="AM145">
        <v>16840</v>
      </c>
      <c r="AN145">
        <v>16658</v>
      </c>
      <c r="AP145">
        <v>17000</v>
      </c>
      <c r="AQ145">
        <v>16658</v>
      </c>
      <c r="AR145">
        <v>622</v>
      </c>
      <c r="AS145">
        <v>1080</v>
      </c>
      <c r="AT145">
        <v>1042</v>
      </c>
      <c r="AU145">
        <v>0.96481481481481479</v>
      </c>
      <c r="AV145">
        <v>39</v>
      </c>
      <c r="AW145">
        <v>3.6111111111111108E-2</v>
      </c>
      <c r="AX145">
        <v>3</v>
      </c>
      <c r="AY145">
        <v>3126</v>
      </c>
      <c r="AZ145">
        <v>117</v>
      </c>
      <c r="BA145">
        <v>0.96481481481481479</v>
      </c>
      <c r="BB145" s="2" t="s">
        <v>75</v>
      </c>
      <c r="BC145" s="2"/>
    </row>
    <row r="146" spans="1:55">
      <c r="A146">
        <v>145</v>
      </c>
      <c r="B146" s="1">
        <v>46051</v>
      </c>
      <c r="C146" s="2" t="s">
        <v>796</v>
      </c>
      <c r="D146" s="2" t="s">
        <v>789</v>
      </c>
      <c r="E146" s="2" t="s">
        <v>790</v>
      </c>
      <c r="F146" s="2" t="s">
        <v>674</v>
      </c>
      <c r="G146" s="2" t="s">
        <v>791</v>
      </c>
      <c r="H146" s="2" t="s">
        <v>798</v>
      </c>
      <c r="I146" s="2" t="s">
        <v>799</v>
      </c>
      <c r="J146" t="s">
        <v>800</v>
      </c>
      <c r="K146" s="2" t="s">
        <v>795</v>
      </c>
      <c r="L146" s="1">
        <v>47722</v>
      </c>
      <c r="M146">
        <v>0.50600000000000001</v>
      </c>
      <c r="N146">
        <v>1671</v>
      </c>
      <c r="O146" s="2" t="s">
        <v>79</v>
      </c>
      <c r="P146" t="s">
        <v>65</v>
      </c>
      <c r="Q146" s="1">
        <v>47515</v>
      </c>
      <c r="R146">
        <v>21650</v>
      </c>
      <c r="S146">
        <v>0</v>
      </c>
      <c r="T146">
        <v>21650</v>
      </c>
      <c r="U146" s="2" t="s">
        <v>66</v>
      </c>
      <c r="V146" s="2"/>
      <c r="W146" s="2"/>
      <c r="X146" s="2" t="s">
        <v>69</v>
      </c>
      <c r="Y146" s="2" t="s">
        <v>70</v>
      </c>
      <c r="Z146" s="2" t="s">
        <v>80</v>
      </c>
      <c r="AA146" s="2" t="s">
        <v>72</v>
      </c>
      <c r="AB146" s="2" t="s">
        <v>72</v>
      </c>
      <c r="AC146" s="2" t="s">
        <v>72</v>
      </c>
      <c r="AD146" s="2" t="s">
        <v>70</v>
      </c>
      <c r="AE146">
        <v>48</v>
      </c>
      <c r="AF146" s="2" t="s">
        <v>312</v>
      </c>
      <c r="AG146">
        <v>21650</v>
      </c>
      <c r="AH146">
        <v>61200</v>
      </c>
      <c r="AI146">
        <v>83600</v>
      </c>
      <c r="AN146">
        <v>60700</v>
      </c>
      <c r="AO146">
        <v>425</v>
      </c>
      <c r="AP146">
        <v>61000</v>
      </c>
      <c r="AQ146">
        <v>61125</v>
      </c>
      <c r="AR146">
        <v>80</v>
      </c>
      <c r="AS146">
        <v>1914</v>
      </c>
      <c r="AT146">
        <v>1911</v>
      </c>
      <c r="AU146">
        <v>0.99843260188087779</v>
      </c>
      <c r="AV146">
        <v>3</v>
      </c>
      <c r="AW146">
        <v>1.567398119122257E-3</v>
      </c>
      <c r="AX146">
        <v>0.54</v>
      </c>
      <c r="AY146">
        <v>1031.94</v>
      </c>
      <c r="AZ146">
        <v>1.62</v>
      </c>
      <c r="BA146">
        <v>0.99843260188087779</v>
      </c>
      <c r="BB146" s="2" t="s">
        <v>81</v>
      </c>
      <c r="BC146" s="2"/>
    </row>
    <row r="147" spans="1:55">
      <c r="A147">
        <v>147</v>
      </c>
      <c r="B147" s="1">
        <v>46051</v>
      </c>
      <c r="C147" s="2" t="s">
        <v>801</v>
      </c>
      <c r="D147" s="2" t="s">
        <v>802</v>
      </c>
      <c r="E147" s="2" t="s">
        <v>803</v>
      </c>
      <c r="F147" s="2" t="s">
        <v>804</v>
      </c>
      <c r="G147" s="2" t="s">
        <v>805</v>
      </c>
      <c r="H147" s="2" t="s">
        <v>806</v>
      </c>
      <c r="I147" s="2" t="s">
        <v>807</v>
      </c>
      <c r="J147" t="s">
        <v>808</v>
      </c>
      <c r="K147" s="2" t="s">
        <v>809</v>
      </c>
      <c r="L147" s="1">
        <v>47011</v>
      </c>
      <c r="M147">
        <v>0.28160873610165649</v>
      </c>
      <c r="N147">
        <v>960</v>
      </c>
      <c r="O147" s="2" t="s">
        <v>64</v>
      </c>
      <c r="P147" t="s">
        <v>65</v>
      </c>
      <c r="Q147" s="1">
        <v>46784</v>
      </c>
      <c r="R147">
        <v>17100</v>
      </c>
      <c r="S147">
        <v>1200</v>
      </c>
      <c r="T147">
        <v>15900</v>
      </c>
      <c r="U147" s="2" t="s">
        <v>66</v>
      </c>
      <c r="V147" s="2"/>
      <c r="W147" s="2" t="s">
        <v>68</v>
      </c>
      <c r="X147" s="2" t="s">
        <v>69</v>
      </c>
      <c r="Y147" s="2" t="s">
        <v>70</v>
      </c>
      <c r="Z147" s="2" t="s">
        <v>71</v>
      </c>
      <c r="AA147" s="2" t="s">
        <v>70</v>
      </c>
      <c r="AB147" s="2" t="s">
        <v>70</v>
      </c>
      <c r="AC147" s="2" t="s">
        <v>91</v>
      </c>
      <c r="AD147" s="2" t="s">
        <v>70</v>
      </c>
      <c r="AE147">
        <v>39</v>
      </c>
      <c r="AF147" s="2" t="s">
        <v>312</v>
      </c>
      <c r="AG147">
        <v>15900</v>
      </c>
      <c r="AH147">
        <v>17280</v>
      </c>
      <c r="AI147">
        <v>17040</v>
      </c>
      <c r="AJ147">
        <v>17108</v>
      </c>
      <c r="AK147">
        <v>17120</v>
      </c>
      <c r="AL147">
        <v>17094</v>
      </c>
      <c r="AM147">
        <v>17150</v>
      </c>
      <c r="AN147">
        <v>17039</v>
      </c>
      <c r="AP147">
        <v>16800</v>
      </c>
      <c r="AQ147">
        <v>17039</v>
      </c>
      <c r="AR147">
        <v>241</v>
      </c>
      <c r="AS147">
        <v>1080</v>
      </c>
      <c r="AT147">
        <v>1065</v>
      </c>
      <c r="AU147">
        <v>0.98611111111111116</v>
      </c>
      <c r="AV147">
        <v>15</v>
      </c>
      <c r="AW147">
        <v>1.3888888888888888E-2</v>
      </c>
      <c r="AX147">
        <v>3</v>
      </c>
      <c r="AY147">
        <v>3195</v>
      </c>
      <c r="AZ147">
        <v>45</v>
      </c>
      <c r="BA147">
        <v>0.98611111111111116</v>
      </c>
      <c r="BB147" s="2" t="s">
        <v>75</v>
      </c>
      <c r="BC147" s="2"/>
    </row>
    <row r="148" spans="1:55">
      <c r="A148">
        <v>148</v>
      </c>
      <c r="B148" s="1">
        <v>46051</v>
      </c>
      <c r="C148" s="2" t="s">
        <v>801</v>
      </c>
      <c r="D148" s="2" t="s">
        <v>802</v>
      </c>
      <c r="E148" s="2" t="s">
        <v>803</v>
      </c>
      <c r="F148" s="2" t="s">
        <v>804</v>
      </c>
      <c r="G148" s="2" t="s">
        <v>805</v>
      </c>
      <c r="H148" s="2" t="s">
        <v>810</v>
      </c>
      <c r="I148" s="2" t="s">
        <v>811</v>
      </c>
      <c r="J148" t="s">
        <v>812</v>
      </c>
      <c r="K148" s="2" t="s">
        <v>809</v>
      </c>
      <c r="L148" s="1">
        <v>47011</v>
      </c>
      <c r="M148">
        <v>0.50600000000000001</v>
      </c>
      <c r="N148">
        <v>960</v>
      </c>
      <c r="O148" s="2" t="s">
        <v>79</v>
      </c>
      <c r="P148" t="s">
        <v>65</v>
      </c>
      <c r="Q148" s="1">
        <v>46784</v>
      </c>
      <c r="R148">
        <v>17100</v>
      </c>
      <c r="S148">
        <v>0</v>
      </c>
      <c r="T148">
        <v>17100</v>
      </c>
      <c r="U148" s="2" t="s">
        <v>66</v>
      </c>
      <c r="V148" s="2"/>
      <c r="W148" s="2"/>
      <c r="X148" s="2" t="s">
        <v>69</v>
      </c>
      <c r="Y148" s="2" t="s">
        <v>70</v>
      </c>
      <c r="Z148" s="2" t="s">
        <v>80</v>
      </c>
      <c r="AA148" s="2" t="s">
        <v>72</v>
      </c>
      <c r="AB148" s="2" t="s">
        <v>72</v>
      </c>
      <c r="AC148" s="2" t="s">
        <v>72</v>
      </c>
      <c r="AD148" s="2" t="s">
        <v>70</v>
      </c>
      <c r="AE148">
        <v>22</v>
      </c>
      <c r="AF148" s="2" t="s">
        <v>92</v>
      </c>
      <c r="AG148">
        <v>17100</v>
      </c>
      <c r="AH148">
        <v>17680</v>
      </c>
      <c r="AI148">
        <v>17680</v>
      </c>
      <c r="AN148">
        <v>17100</v>
      </c>
      <c r="AO148">
        <v>765</v>
      </c>
      <c r="AP148">
        <v>17500</v>
      </c>
      <c r="AQ148">
        <v>17865</v>
      </c>
      <c r="AR148">
        <v>80</v>
      </c>
      <c r="AS148">
        <v>562</v>
      </c>
      <c r="AT148">
        <v>559</v>
      </c>
      <c r="AU148">
        <v>0.99466192170818502</v>
      </c>
      <c r="AV148">
        <v>3</v>
      </c>
      <c r="AW148">
        <v>5.3380782918149468E-3</v>
      </c>
      <c r="AX148">
        <v>0.54</v>
      </c>
      <c r="AY148">
        <v>301.86</v>
      </c>
      <c r="AZ148">
        <v>1.62</v>
      </c>
      <c r="BA148">
        <v>0.99466192170818502</v>
      </c>
      <c r="BB148" s="2" t="s">
        <v>81</v>
      </c>
      <c r="BC148" s="2"/>
    </row>
    <row r="149" spans="1:55">
      <c r="A149">
        <v>149</v>
      </c>
      <c r="B149" s="1">
        <v>46051</v>
      </c>
      <c r="C149" s="2" t="s">
        <v>813</v>
      </c>
      <c r="D149" s="2" t="s">
        <v>814</v>
      </c>
      <c r="E149" s="2" t="s">
        <v>815</v>
      </c>
      <c r="F149" s="2" t="s">
        <v>272</v>
      </c>
      <c r="G149" s="2" t="s">
        <v>330</v>
      </c>
      <c r="H149" s="2" t="s">
        <v>816</v>
      </c>
      <c r="I149" s="2" t="s">
        <v>817</v>
      </c>
      <c r="J149" t="s">
        <v>818</v>
      </c>
      <c r="K149" s="2" t="s">
        <v>819</v>
      </c>
      <c r="L149" s="1">
        <v>47836</v>
      </c>
      <c r="M149">
        <v>0.50593369071931027</v>
      </c>
      <c r="N149">
        <v>1785</v>
      </c>
      <c r="O149" s="2" t="s">
        <v>64</v>
      </c>
      <c r="P149" t="s">
        <v>65</v>
      </c>
      <c r="Q149" s="1">
        <v>47150</v>
      </c>
      <c r="R149">
        <v>29703</v>
      </c>
      <c r="S149">
        <v>0</v>
      </c>
      <c r="T149">
        <v>29703</v>
      </c>
      <c r="U149" s="2" t="s">
        <v>66</v>
      </c>
      <c r="V149" s="2"/>
      <c r="W149" s="2" t="s">
        <v>197</v>
      </c>
      <c r="X149" s="2" t="s">
        <v>69</v>
      </c>
      <c r="Y149" s="2" t="s">
        <v>70</v>
      </c>
      <c r="Z149" s="2" t="s">
        <v>198</v>
      </c>
      <c r="AA149" s="2" t="s">
        <v>70</v>
      </c>
      <c r="AB149" s="2" t="s">
        <v>70</v>
      </c>
      <c r="AC149" s="2" t="s">
        <v>91</v>
      </c>
      <c r="AD149" s="2" t="s">
        <v>70</v>
      </c>
      <c r="AE149">
        <v>74</v>
      </c>
      <c r="AF149" s="2" t="s">
        <v>376</v>
      </c>
      <c r="AG149">
        <v>29703</v>
      </c>
      <c r="AH149">
        <v>31200</v>
      </c>
      <c r="AI149">
        <v>30498</v>
      </c>
      <c r="AJ149">
        <v>30560</v>
      </c>
      <c r="AK149">
        <v>30576</v>
      </c>
      <c r="AL149">
        <v>30430</v>
      </c>
      <c r="AM149">
        <v>30380</v>
      </c>
      <c r="AN149">
        <v>28961</v>
      </c>
      <c r="AO149">
        <v>1319</v>
      </c>
      <c r="AP149">
        <v>30100</v>
      </c>
      <c r="AQ149">
        <v>30280</v>
      </c>
      <c r="AR149">
        <v>920</v>
      </c>
      <c r="AS149">
        <v>2600</v>
      </c>
      <c r="AT149">
        <v>2524</v>
      </c>
      <c r="AU149">
        <v>0.97076923076923072</v>
      </c>
      <c r="AV149">
        <v>77</v>
      </c>
      <c r="AW149">
        <v>2.9615384615384616E-2</v>
      </c>
      <c r="AX149">
        <v>3</v>
      </c>
      <c r="AY149">
        <v>7572</v>
      </c>
      <c r="AZ149">
        <v>231</v>
      </c>
      <c r="BA149">
        <v>0.97076923076923072</v>
      </c>
      <c r="BB149" s="2" t="s">
        <v>75</v>
      </c>
      <c r="BC149" s="2"/>
    </row>
    <row r="150" spans="1:55">
      <c r="A150">
        <v>150</v>
      </c>
      <c r="B150" s="1">
        <v>46051</v>
      </c>
      <c r="C150" s="2" t="s">
        <v>813</v>
      </c>
      <c r="D150" s="2" t="s">
        <v>814</v>
      </c>
      <c r="E150" s="2" t="s">
        <v>815</v>
      </c>
      <c r="F150" s="2" t="s">
        <v>272</v>
      </c>
      <c r="G150" s="2" t="s">
        <v>330</v>
      </c>
      <c r="H150" s="2" t="s">
        <v>820</v>
      </c>
      <c r="I150" s="2" t="s">
        <v>821</v>
      </c>
      <c r="J150" t="s">
        <v>822</v>
      </c>
      <c r="K150" s="2" t="s">
        <v>819</v>
      </c>
      <c r="L150" s="1">
        <v>47836</v>
      </c>
      <c r="M150">
        <v>0.50600000000000001</v>
      </c>
      <c r="N150">
        <v>1785</v>
      </c>
      <c r="O150" s="2" t="s">
        <v>79</v>
      </c>
      <c r="P150" t="s">
        <v>65</v>
      </c>
      <c r="Q150" s="1">
        <v>47150</v>
      </c>
      <c r="R150">
        <v>29703</v>
      </c>
      <c r="S150">
        <v>0</v>
      </c>
      <c r="T150">
        <v>29703</v>
      </c>
      <c r="U150" s="2" t="s">
        <v>66</v>
      </c>
      <c r="V150" s="2"/>
      <c r="W150" s="2"/>
      <c r="X150" s="2" t="s">
        <v>69</v>
      </c>
      <c r="Y150" s="2" t="s">
        <v>70</v>
      </c>
      <c r="Z150" s="2" t="s">
        <v>80</v>
      </c>
      <c r="AA150" s="2" t="s">
        <v>72</v>
      </c>
      <c r="AB150" s="2" t="s">
        <v>72</v>
      </c>
      <c r="AC150" s="2" t="s">
        <v>72</v>
      </c>
      <c r="AD150" s="2" t="s">
        <v>70</v>
      </c>
      <c r="AE150">
        <v>67</v>
      </c>
      <c r="AF150" s="2" t="s">
        <v>376</v>
      </c>
      <c r="AG150">
        <v>29703</v>
      </c>
      <c r="AH150">
        <v>29960</v>
      </c>
      <c r="AI150">
        <v>29960</v>
      </c>
      <c r="AN150">
        <v>29703</v>
      </c>
      <c r="AO150">
        <v>850</v>
      </c>
      <c r="AP150">
        <v>29800</v>
      </c>
      <c r="AQ150">
        <v>30553</v>
      </c>
      <c r="AR150">
        <v>80</v>
      </c>
      <c r="AS150">
        <v>958</v>
      </c>
      <c r="AT150">
        <v>955</v>
      </c>
      <c r="AU150">
        <v>0.99686847599164929</v>
      </c>
      <c r="AV150">
        <v>3</v>
      </c>
      <c r="AW150">
        <v>3.1315240083507308E-3</v>
      </c>
      <c r="AX150">
        <v>0.54</v>
      </c>
      <c r="AY150">
        <v>515.70000000000005</v>
      </c>
      <c r="AZ150">
        <v>1.62</v>
      </c>
      <c r="BA150">
        <v>0.99686847599164929</v>
      </c>
      <c r="BB150" s="2" t="s">
        <v>81</v>
      </c>
      <c r="BC150" s="2"/>
    </row>
    <row r="151" spans="1:55">
      <c r="A151">
        <v>151</v>
      </c>
      <c r="B151" s="1">
        <v>46051</v>
      </c>
      <c r="C151" s="2" t="s">
        <v>813</v>
      </c>
      <c r="D151" s="2" t="s">
        <v>814</v>
      </c>
      <c r="E151" s="2" t="s">
        <v>815</v>
      </c>
      <c r="F151" s="2" t="s">
        <v>272</v>
      </c>
      <c r="G151" s="2" t="s">
        <v>330</v>
      </c>
      <c r="H151" s="2" t="s">
        <v>442</v>
      </c>
      <c r="I151" s="2" t="s">
        <v>443</v>
      </c>
      <c r="J151" t="s">
        <v>444</v>
      </c>
      <c r="K151" s="2" t="s">
        <v>819</v>
      </c>
      <c r="L151" s="1">
        <v>47836</v>
      </c>
      <c r="M151">
        <v>0.50600000000000001</v>
      </c>
      <c r="N151">
        <v>1785</v>
      </c>
      <c r="O151" s="2" t="s">
        <v>445</v>
      </c>
      <c r="P151" t="s">
        <v>65</v>
      </c>
      <c r="Q151" s="1">
        <v>47150</v>
      </c>
      <c r="R151">
        <v>29703</v>
      </c>
      <c r="S151">
        <v>0</v>
      </c>
      <c r="T151">
        <v>29703</v>
      </c>
      <c r="U151" s="2" t="s">
        <v>66</v>
      </c>
      <c r="V151" s="2"/>
      <c r="W151" s="2"/>
      <c r="X151" s="2" t="s">
        <v>69</v>
      </c>
      <c r="Y151" s="2" t="s">
        <v>70</v>
      </c>
      <c r="Z151" s="2" t="s">
        <v>71</v>
      </c>
      <c r="AA151" s="2" t="s">
        <v>72</v>
      </c>
      <c r="AB151" s="2" t="s">
        <v>72</v>
      </c>
      <c r="AC151" s="2" t="s">
        <v>72</v>
      </c>
      <c r="AD151" s="2" t="s">
        <v>70</v>
      </c>
      <c r="AE151">
        <v>29</v>
      </c>
      <c r="AF151" s="2" t="s">
        <v>92</v>
      </c>
      <c r="AG151">
        <v>29703</v>
      </c>
      <c r="AH151">
        <v>30186</v>
      </c>
      <c r="AI151">
        <v>30186</v>
      </c>
      <c r="AN151">
        <v>29703</v>
      </c>
      <c r="AP151">
        <v>29800</v>
      </c>
      <c r="AQ151">
        <v>29703</v>
      </c>
      <c r="AR151">
        <v>80</v>
      </c>
      <c r="AS151">
        <v>420</v>
      </c>
      <c r="AT151">
        <v>413</v>
      </c>
      <c r="AU151">
        <v>0.98333333333333328</v>
      </c>
      <c r="AV151">
        <v>7</v>
      </c>
      <c r="AW151">
        <v>1.6666666666666666E-2</v>
      </c>
      <c r="AX151">
        <v>0.54</v>
      </c>
      <c r="AY151">
        <v>223.02</v>
      </c>
      <c r="AZ151">
        <v>3.7800000000000002</v>
      </c>
      <c r="BA151">
        <v>0.98333333333333328</v>
      </c>
      <c r="BB151" s="2" t="s">
        <v>81</v>
      </c>
      <c r="BC151" s="2"/>
    </row>
    <row r="152" spans="1:55">
      <c r="A152">
        <v>152</v>
      </c>
      <c r="B152" s="1">
        <v>46051</v>
      </c>
      <c r="C152" s="2" t="s">
        <v>823</v>
      </c>
      <c r="D152" s="2" t="s">
        <v>824</v>
      </c>
      <c r="E152" s="2" t="s">
        <v>825</v>
      </c>
      <c r="F152" s="2" t="s">
        <v>272</v>
      </c>
      <c r="G152" s="2" t="s">
        <v>192</v>
      </c>
      <c r="H152" s="2" t="s">
        <v>826</v>
      </c>
      <c r="I152" s="2" t="s">
        <v>827</v>
      </c>
      <c r="J152" t="s">
        <v>828</v>
      </c>
      <c r="K152" s="2" t="s">
        <v>829</v>
      </c>
      <c r="L152" s="1">
        <v>46104</v>
      </c>
      <c r="M152">
        <v>0.36621652461992282</v>
      </c>
      <c r="N152">
        <v>53</v>
      </c>
      <c r="O152" s="2" t="s">
        <v>64</v>
      </c>
      <c r="P152" t="s">
        <v>65</v>
      </c>
      <c r="Q152" s="1">
        <v>46784</v>
      </c>
      <c r="R152">
        <v>44262</v>
      </c>
      <c r="S152">
        <v>1200</v>
      </c>
      <c r="T152">
        <v>43062</v>
      </c>
      <c r="U152" s="2" t="s">
        <v>66</v>
      </c>
      <c r="V152" s="2"/>
      <c r="W152" s="2" t="s">
        <v>68</v>
      </c>
      <c r="X152" s="2" t="s">
        <v>69</v>
      </c>
      <c r="Y152" s="2" t="s">
        <v>70</v>
      </c>
      <c r="Z152" s="2" t="s">
        <v>71</v>
      </c>
      <c r="AA152" s="2" t="s">
        <v>70</v>
      </c>
      <c r="AB152" s="2" t="s">
        <v>70</v>
      </c>
      <c r="AC152" s="2" t="s">
        <v>91</v>
      </c>
      <c r="AD152" s="2" t="s">
        <v>70</v>
      </c>
      <c r="AE152">
        <v>63</v>
      </c>
      <c r="AF152" s="2" t="s">
        <v>376</v>
      </c>
      <c r="AG152">
        <v>43062</v>
      </c>
      <c r="AH152">
        <v>44800</v>
      </c>
      <c r="AI152">
        <v>44200</v>
      </c>
      <c r="AJ152">
        <v>44160</v>
      </c>
      <c r="AK152">
        <v>44000</v>
      </c>
      <c r="AL152">
        <v>43959</v>
      </c>
      <c r="AM152">
        <v>44030</v>
      </c>
      <c r="AN152">
        <v>43687</v>
      </c>
      <c r="AP152">
        <v>44000</v>
      </c>
      <c r="AQ152">
        <v>43687</v>
      </c>
      <c r="AR152">
        <v>1113</v>
      </c>
      <c r="AS152">
        <v>2800</v>
      </c>
      <c r="AT152">
        <v>2731</v>
      </c>
      <c r="AU152">
        <v>0.97535714285714281</v>
      </c>
      <c r="AV152">
        <v>70</v>
      </c>
      <c r="AW152">
        <v>2.5000000000000001E-2</v>
      </c>
      <c r="AX152">
        <v>3</v>
      </c>
      <c r="AY152">
        <v>8193</v>
      </c>
      <c r="AZ152">
        <v>210</v>
      </c>
      <c r="BA152">
        <v>0.97535714285714281</v>
      </c>
      <c r="BB152" s="2" t="s">
        <v>75</v>
      </c>
      <c r="BC152" s="2"/>
    </row>
    <row r="153" spans="1:55">
      <c r="A153">
        <v>153</v>
      </c>
      <c r="B153" s="1">
        <v>46051</v>
      </c>
      <c r="C153" s="2" t="s">
        <v>823</v>
      </c>
      <c r="D153" s="2" t="s">
        <v>824</v>
      </c>
      <c r="E153" s="2" t="s">
        <v>825</v>
      </c>
      <c r="F153" s="2" t="s">
        <v>272</v>
      </c>
      <c r="G153" s="2" t="s">
        <v>192</v>
      </c>
      <c r="H153" s="2" t="s">
        <v>76</v>
      </c>
      <c r="I153" s="2" t="s">
        <v>77</v>
      </c>
      <c r="J153" t="s">
        <v>78</v>
      </c>
      <c r="K153" s="2" t="s">
        <v>829</v>
      </c>
      <c r="L153" s="1">
        <v>46104</v>
      </c>
      <c r="M153">
        <v>0.50600000000000001</v>
      </c>
      <c r="N153">
        <v>53</v>
      </c>
      <c r="O153" s="2" t="s">
        <v>79</v>
      </c>
      <c r="P153" t="s">
        <v>65</v>
      </c>
      <c r="Q153" s="1">
        <v>46784</v>
      </c>
      <c r="R153">
        <v>44262</v>
      </c>
      <c r="S153">
        <v>0</v>
      </c>
      <c r="T153">
        <v>44262</v>
      </c>
      <c r="U153" s="2" t="s">
        <v>66</v>
      </c>
      <c r="V153" s="2"/>
      <c r="W153" s="2"/>
      <c r="X153" s="2" t="s">
        <v>69</v>
      </c>
      <c r="Y153" s="2" t="s">
        <v>70</v>
      </c>
      <c r="Z153" s="2" t="s">
        <v>80</v>
      </c>
      <c r="AA153" s="2" t="s">
        <v>72</v>
      </c>
      <c r="AB153" s="2" t="s">
        <v>72</v>
      </c>
      <c r="AC153" s="2" t="s">
        <v>72</v>
      </c>
      <c r="AD153" s="2" t="s">
        <v>70</v>
      </c>
      <c r="AE153">
        <v>54</v>
      </c>
      <c r="AF153" s="2" t="s">
        <v>312</v>
      </c>
      <c r="AG153">
        <v>44262</v>
      </c>
      <c r="AH153">
        <v>44560</v>
      </c>
      <c r="AI153">
        <v>36000</v>
      </c>
      <c r="AN153">
        <v>44262</v>
      </c>
      <c r="AO153">
        <v>1635</v>
      </c>
      <c r="AP153">
        <v>44500</v>
      </c>
      <c r="AQ153">
        <v>45897</v>
      </c>
      <c r="AR153">
        <v>80</v>
      </c>
      <c r="AS153">
        <v>1438</v>
      </c>
      <c r="AT153">
        <v>1435</v>
      </c>
      <c r="AU153">
        <v>0.99791376912378305</v>
      </c>
      <c r="AV153">
        <v>3</v>
      </c>
      <c r="AW153">
        <v>2.086230876216968E-3</v>
      </c>
      <c r="AX153">
        <v>0.54</v>
      </c>
      <c r="AY153">
        <v>774.90000000000009</v>
      </c>
      <c r="AZ153">
        <v>1.62</v>
      </c>
      <c r="BA153">
        <v>0.99791376912378305</v>
      </c>
      <c r="BB153" s="2" t="s">
        <v>81</v>
      </c>
      <c r="BC153" s="2"/>
    </row>
    <row r="154" spans="1:55">
      <c r="A154">
        <v>154</v>
      </c>
      <c r="B154" s="1">
        <v>46051</v>
      </c>
      <c r="C154" s="2" t="s">
        <v>830</v>
      </c>
      <c r="D154" s="2" t="s">
        <v>831</v>
      </c>
      <c r="E154" s="2" t="s">
        <v>480</v>
      </c>
      <c r="F154" s="2" t="s">
        <v>421</v>
      </c>
      <c r="G154" s="2" t="s">
        <v>832</v>
      </c>
      <c r="H154" s="2" t="s">
        <v>833</v>
      </c>
      <c r="I154" s="2" t="s">
        <v>834</v>
      </c>
      <c r="J154" t="s">
        <v>835</v>
      </c>
      <c r="K154" s="2" t="s">
        <v>836</v>
      </c>
      <c r="L154" s="1">
        <v>46474</v>
      </c>
      <c r="M154">
        <v>0.27555926140231451</v>
      </c>
      <c r="N154">
        <v>423</v>
      </c>
      <c r="O154" s="2" t="s">
        <v>64</v>
      </c>
      <c r="P154" t="s">
        <v>117</v>
      </c>
      <c r="Q154" s="1">
        <v>46784</v>
      </c>
      <c r="R154">
        <v>25000</v>
      </c>
      <c r="S154">
        <v>1000</v>
      </c>
      <c r="T154">
        <v>24000</v>
      </c>
      <c r="U154" s="2" t="s">
        <v>66</v>
      </c>
      <c r="V154" s="2"/>
      <c r="W154" s="2" t="s">
        <v>211</v>
      </c>
      <c r="X154" s="2" t="s">
        <v>69</v>
      </c>
      <c r="Y154" s="2" t="s">
        <v>70</v>
      </c>
      <c r="Z154" s="2" t="s">
        <v>80</v>
      </c>
      <c r="AA154" s="2" t="s">
        <v>70</v>
      </c>
      <c r="AB154" s="2" t="s">
        <v>70</v>
      </c>
      <c r="AC154" s="2" t="s">
        <v>72</v>
      </c>
      <c r="AD154" s="2" t="s">
        <v>70</v>
      </c>
      <c r="AE154">
        <v>35</v>
      </c>
      <c r="AF154" s="2" t="s">
        <v>312</v>
      </c>
      <c r="AG154">
        <v>24000</v>
      </c>
      <c r="AH154">
        <v>25620</v>
      </c>
      <c r="AI154">
        <v>25650</v>
      </c>
      <c r="AJ154">
        <v>25284</v>
      </c>
      <c r="AK154">
        <v>25284</v>
      </c>
      <c r="AL154">
        <v>25255</v>
      </c>
      <c r="AM154">
        <v>25511</v>
      </c>
      <c r="AN154">
        <v>18842</v>
      </c>
      <c r="AO154">
        <v>6539</v>
      </c>
      <c r="AP154">
        <v>24950</v>
      </c>
      <c r="AQ154">
        <v>25381</v>
      </c>
      <c r="AR154">
        <v>239</v>
      </c>
      <c r="AS154">
        <v>1220</v>
      </c>
      <c r="AT154">
        <v>1209</v>
      </c>
      <c r="AU154">
        <v>0.99098360655737705</v>
      </c>
      <c r="AV154">
        <v>11</v>
      </c>
      <c r="AW154">
        <v>9.0163934426229515E-3</v>
      </c>
      <c r="AX154">
        <v>3</v>
      </c>
      <c r="AY154">
        <v>3627</v>
      </c>
      <c r="AZ154">
        <v>33</v>
      </c>
      <c r="BA154">
        <v>0.99098360655737705</v>
      </c>
      <c r="BB154" s="2" t="s">
        <v>75</v>
      </c>
      <c r="BC154" s="2"/>
    </row>
    <row r="155" spans="1:55">
      <c r="A155">
        <v>155</v>
      </c>
      <c r="B155" s="1">
        <v>46051</v>
      </c>
      <c r="C155" s="2" t="s">
        <v>830</v>
      </c>
      <c r="D155" s="2" t="s">
        <v>831</v>
      </c>
      <c r="E155" s="2" t="s">
        <v>480</v>
      </c>
      <c r="F155" s="2" t="s">
        <v>421</v>
      </c>
      <c r="G155" s="2" t="s">
        <v>832</v>
      </c>
      <c r="H155" s="2" t="s">
        <v>837</v>
      </c>
      <c r="I155" s="2" t="s">
        <v>838</v>
      </c>
      <c r="J155" t="s">
        <v>839</v>
      </c>
      <c r="K155" s="2" t="s">
        <v>836</v>
      </c>
      <c r="L155" s="1">
        <v>46474</v>
      </c>
      <c r="M155">
        <v>0.50600000000000001</v>
      </c>
      <c r="N155">
        <v>423</v>
      </c>
      <c r="O155" s="2" t="s">
        <v>79</v>
      </c>
      <c r="P155" t="s">
        <v>117</v>
      </c>
      <c r="Q155" s="1">
        <v>46784</v>
      </c>
      <c r="R155">
        <v>25000</v>
      </c>
      <c r="S155">
        <v>0</v>
      </c>
      <c r="T155">
        <v>25000</v>
      </c>
      <c r="U155" s="2" t="s">
        <v>66</v>
      </c>
      <c r="V155" s="2"/>
      <c r="W155" s="2"/>
      <c r="X155" s="2" t="s">
        <v>69</v>
      </c>
      <c r="Y155" s="2" t="s">
        <v>70</v>
      </c>
      <c r="Z155" s="2" t="s">
        <v>80</v>
      </c>
      <c r="AA155" s="2" t="s">
        <v>72</v>
      </c>
      <c r="AB155" s="2" t="s">
        <v>72</v>
      </c>
      <c r="AC155" s="2" t="s">
        <v>72</v>
      </c>
      <c r="AD155" s="2" t="s">
        <v>70</v>
      </c>
      <c r="AE155">
        <v>34</v>
      </c>
      <c r="AF155" s="2" t="s">
        <v>312</v>
      </c>
      <c r="AG155">
        <v>25000</v>
      </c>
      <c r="AH155">
        <v>25440</v>
      </c>
      <c r="AI155">
        <v>26000</v>
      </c>
      <c r="AN155">
        <v>25000</v>
      </c>
      <c r="AO155">
        <v>1000</v>
      </c>
      <c r="AP155">
        <v>25200</v>
      </c>
      <c r="AQ155">
        <v>26000</v>
      </c>
      <c r="AR155">
        <v>80</v>
      </c>
      <c r="AS155">
        <v>816</v>
      </c>
      <c r="AT155">
        <v>813</v>
      </c>
      <c r="AU155">
        <v>0.99632352941176472</v>
      </c>
      <c r="AV155">
        <v>3</v>
      </c>
      <c r="AW155">
        <v>3.6764705882352941E-3</v>
      </c>
      <c r="AX155">
        <v>0.54</v>
      </c>
      <c r="AY155">
        <v>439.02000000000004</v>
      </c>
      <c r="AZ155">
        <v>1.62</v>
      </c>
      <c r="BA155">
        <v>0.99632352941176472</v>
      </c>
      <c r="BB155" s="2" t="s">
        <v>81</v>
      </c>
      <c r="BC155" s="2"/>
    </row>
    <row r="156" spans="1:55">
      <c r="A156">
        <v>156</v>
      </c>
      <c r="B156" s="1">
        <v>46051</v>
      </c>
      <c r="C156" s="2" t="s">
        <v>840</v>
      </c>
      <c r="D156" s="2" t="s">
        <v>841</v>
      </c>
      <c r="E156" s="2" t="s">
        <v>842</v>
      </c>
      <c r="F156" s="2" t="s">
        <v>421</v>
      </c>
      <c r="G156" s="2" t="s">
        <v>843</v>
      </c>
      <c r="H156" s="2" t="s">
        <v>844</v>
      </c>
      <c r="I156" s="2" t="s">
        <v>845</v>
      </c>
      <c r="J156" t="s">
        <v>846</v>
      </c>
      <c r="K156" s="2" t="s">
        <v>847</v>
      </c>
      <c r="L156" s="1">
        <v>46467</v>
      </c>
      <c r="M156">
        <v>0.50600000000000001</v>
      </c>
      <c r="N156">
        <v>416</v>
      </c>
      <c r="O156" s="2" t="s">
        <v>79</v>
      </c>
      <c r="P156" t="s">
        <v>65</v>
      </c>
      <c r="Q156" s="1">
        <v>46784</v>
      </c>
      <c r="R156">
        <v>10000</v>
      </c>
      <c r="S156">
        <v>0</v>
      </c>
      <c r="T156">
        <v>10000</v>
      </c>
      <c r="U156" s="2" t="s">
        <v>66</v>
      </c>
      <c r="V156" s="2" t="s">
        <v>127</v>
      </c>
      <c r="W156" s="2"/>
      <c r="X156" s="2" t="s">
        <v>69</v>
      </c>
      <c r="Y156" s="2" t="s">
        <v>70</v>
      </c>
      <c r="Z156" s="2" t="s">
        <v>80</v>
      </c>
      <c r="AA156" s="2" t="s">
        <v>72</v>
      </c>
      <c r="AB156" s="2" t="s">
        <v>72</v>
      </c>
      <c r="AC156" s="2" t="s">
        <v>72</v>
      </c>
      <c r="AD156" s="2" t="s">
        <v>70</v>
      </c>
      <c r="AE156">
        <v>32</v>
      </c>
      <c r="AF156" s="2" t="s">
        <v>312</v>
      </c>
      <c r="AG156">
        <v>10000</v>
      </c>
      <c r="AH156">
        <v>10320</v>
      </c>
      <c r="AI156">
        <v>10320</v>
      </c>
      <c r="AN156">
        <v>10000</v>
      </c>
      <c r="AO156">
        <v>610</v>
      </c>
      <c r="AP156">
        <v>10100</v>
      </c>
      <c r="AQ156">
        <v>10610</v>
      </c>
      <c r="AR156">
        <v>80</v>
      </c>
      <c r="AS156">
        <v>335</v>
      </c>
      <c r="AT156">
        <v>332</v>
      </c>
      <c r="AU156">
        <v>0.991044776119403</v>
      </c>
      <c r="AV156">
        <v>3</v>
      </c>
      <c r="AW156">
        <v>8.9552238805970154E-3</v>
      </c>
      <c r="AX156">
        <v>0.54</v>
      </c>
      <c r="AY156">
        <v>179.28</v>
      </c>
      <c r="AZ156">
        <v>1.62</v>
      </c>
      <c r="BA156">
        <v>0.991044776119403</v>
      </c>
      <c r="BB156" s="2" t="s">
        <v>81</v>
      </c>
      <c r="BC156" s="2"/>
    </row>
    <row r="157" spans="1:55">
      <c r="A157">
        <v>157</v>
      </c>
      <c r="B157" s="1">
        <v>46051</v>
      </c>
      <c r="C157" s="2" t="s">
        <v>848</v>
      </c>
      <c r="D157" s="2" t="s">
        <v>849</v>
      </c>
      <c r="E157" s="2" t="s">
        <v>402</v>
      </c>
      <c r="F157" s="2" t="s">
        <v>421</v>
      </c>
      <c r="G157" s="2" t="s">
        <v>850</v>
      </c>
      <c r="H157" s="2" t="s">
        <v>851</v>
      </c>
      <c r="I157" s="2" t="s">
        <v>852</v>
      </c>
      <c r="J157" t="s">
        <v>853</v>
      </c>
      <c r="K157" s="2" t="s">
        <v>854</v>
      </c>
      <c r="L157" s="1">
        <v>46649</v>
      </c>
      <c r="M157">
        <v>0.26077524846834582</v>
      </c>
      <c r="N157">
        <v>598</v>
      </c>
      <c r="O157" s="2" t="s">
        <v>116</v>
      </c>
      <c r="P157" t="s">
        <v>117</v>
      </c>
      <c r="Q157" s="1">
        <v>46784</v>
      </c>
      <c r="R157">
        <v>25000</v>
      </c>
      <c r="S157">
        <v>1300</v>
      </c>
      <c r="T157">
        <v>23700</v>
      </c>
      <c r="U157" s="2" t="s">
        <v>66</v>
      </c>
      <c r="V157" s="2"/>
      <c r="W157" s="2" t="s">
        <v>211</v>
      </c>
      <c r="X157" s="2" t="s">
        <v>69</v>
      </c>
      <c r="Y157" s="2" t="s">
        <v>70</v>
      </c>
      <c r="Z157" s="2" t="s">
        <v>80</v>
      </c>
      <c r="AA157" s="2" t="s">
        <v>70</v>
      </c>
      <c r="AB157" s="2" t="s">
        <v>70</v>
      </c>
      <c r="AC157" s="2" t="s">
        <v>72</v>
      </c>
      <c r="AD157" s="2" t="s">
        <v>70</v>
      </c>
      <c r="AE157">
        <v>43</v>
      </c>
      <c r="AF157" s="2" t="s">
        <v>312</v>
      </c>
      <c r="AG157">
        <v>23700</v>
      </c>
      <c r="AH157">
        <v>25920</v>
      </c>
      <c r="AI157">
        <v>26120</v>
      </c>
      <c r="AJ157">
        <v>26080</v>
      </c>
      <c r="AK157">
        <v>26140</v>
      </c>
      <c r="AL157">
        <v>25674</v>
      </c>
      <c r="AN157">
        <v>19139</v>
      </c>
      <c r="AO157">
        <v>6608</v>
      </c>
      <c r="AP157">
        <v>24950</v>
      </c>
      <c r="AQ157">
        <v>25747</v>
      </c>
      <c r="AR157">
        <v>0</v>
      </c>
      <c r="AS157">
        <v>1080</v>
      </c>
      <c r="AT157">
        <v>1073</v>
      </c>
      <c r="AU157">
        <v>0.99351851851851847</v>
      </c>
      <c r="AV157">
        <v>0</v>
      </c>
      <c r="AW157">
        <v>0</v>
      </c>
      <c r="AX157">
        <v>3</v>
      </c>
      <c r="AY157">
        <v>3219</v>
      </c>
      <c r="AZ157">
        <v>0</v>
      </c>
      <c r="BA157">
        <v>0.99351851851851847</v>
      </c>
      <c r="BB157" s="2" t="s">
        <v>75</v>
      </c>
      <c r="BC157" s="2"/>
    </row>
    <row r="158" spans="1:55">
      <c r="A158">
        <v>158</v>
      </c>
      <c r="B158" s="1">
        <v>46051</v>
      </c>
      <c r="C158" s="2" t="s">
        <v>855</v>
      </c>
      <c r="D158" s="2" t="s">
        <v>856</v>
      </c>
      <c r="E158" s="2" t="s">
        <v>857</v>
      </c>
      <c r="F158" s="2" t="s">
        <v>421</v>
      </c>
      <c r="G158" s="2" t="s">
        <v>858</v>
      </c>
      <c r="H158" s="2" t="s">
        <v>859</v>
      </c>
      <c r="I158" s="2" t="s">
        <v>860</v>
      </c>
      <c r="J158" t="s">
        <v>861</v>
      </c>
      <c r="K158" s="2" t="s">
        <v>862</v>
      </c>
      <c r="L158" s="1">
        <v>46370</v>
      </c>
      <c r="M158">
        <v>0.27555926140231451</v>
      </c>
      <c r="N158">
        <v>319</v>
      </c>
      <c r="O158" s="2" t="s">
        <v>64</v>
      </c>
      <c r="P158" t="s">
        <v>117</v>
      </c>
      <c r="Q158" s="1">
        <v>46784</v>
      </c>
      <c r="R158">
        <v>25000</v>
      </c>
      <c r="S158">
        <v>1100</v>
      </c>
      <c r="T158">
        <v>23900</v>
      </c>
      <c r="U158" s="2" t="s">
        <v>66</v>
      </c>
      <c r="V158" s="2"/>
      <c r="W158" s="2" t="s">
        <v>211</v>
      </c>
      <c r="X158" s="2" t="s">
        <v>69</v>
      </c>
      <c r="Y158" s="2" t="s">
        <v>70</v>
      </c>
      <c r="Z158" s="2" t="s">
        <v>80</v>
      </c>
      <c r="AA158" s="2" t="s">
        <v>70</v>
      </c>
      <c r="AB158" s="2" t="s">
        <v>70</v>
      </c>
      <c r="AC158" s="2" t="s">
        <v>72</v>
      </c>
      <c r="AD158" s="2" t="s">
        <v>70</v>
      </c>
      <c r="AE158">
        <v>35</v>
      </c>
      <c r="AF158" s="2" t="s">
        <v>312</v>
      </c>
      <c r="AG158">
        <v>23900</v>
      </c>
      <c r="AH158">
        <v>25620</v>
      </c>
      <c r="AI158">
        <v>25650</v>
      </c>
      <c r="AJ158">
        <v>25518</v>
      </c>
      <c r="AK158">
        <v>13119</v>
      </c>
      <c r="AL158">
        <v>25438</v>
      </c>
      <c r="AM158">
        <v>25402</v>
      </c>
      <c r="AN158">
        <v>18826</v>
      </c>
      <c r="AO158">
        <v>6534</v>
      </c>
      <c r="AP158">
        <v>24950</v>
      </c>
      <c r="AQ158">
        <v>25360</v>
      </c>
      <c r="AR158">
        <v>260</v>
      </c>
      <c r="AS158">
        <v>1220</v>
      </c>
      <c r="AT158">
        <v>1208</v>
      </c>
      <c r="AU158">
        <v>0.99016393442622952</v>
      </c>
      <c r="AV158">
        <v>12</v>
      </c>
      <c r="AW158">
        <v>9.8360655737704927E-3</v>
      </c>
      <c r="AX158">
        <v>3</v>
      </c>
      <c r="AY158">
        <v>3624</v>
      </c>
      <c r="AZ158">
        <v>36</v>
      </c>
      <c r="BA158">
        <v>0.99016393442622952</v>
      </c>
      <c r="BB158" s="2" t="s">
        <v>75</v>
      </c>
      <c r="BC158" s="2"/>
    </row>
    <row r="159" spans="1:55">
      <c r="A159">
        <v>159</v>
      </c>
      <c r="B159" s="1">
        <v>46051</v>
      </c>
      <c r="C159" s="2" t="s">
        <v>855</v>
      </c>
      <c r="D159" s="2" t="s">
        <v>856</v>
      </c>
      <c r="E159" s="2" t="s">
        <v>857</v>
      </c>
      <c r="F159" s="2" t="s">
        <v>421</v>
      </c>
      <c r="G159" s="2" t="s">
        <v>858</v>
      </c>
      <c r="H159" s="2" t="s">
        <v>863</v>
      </c>
      <c r="I159" s="2" t="s">
        <v>864</v>
      </c>
      <c r="J159" t="s">
        <v>865</v>
      </c>
      <c r="K159" s="2" t="s">
        <v>862</v>
      </c>
      <c r="L159" s="1">
        <v>46370</v>
      </c>
      <c r="M159">
        <v>0.50600000000000001</v>
      </c>
      <c r="N159">
        <v>319</v>
      </c>
      <c r="O159" s="2" t="s">
        <v>79</v>
      </c>
      <c r="P159" t="s">
        <v>117</v>
      </c>
      <c r="Q159" s="1">
        <v>46784</v>
      </c>
      <c r="R159">
        <v>25000</v>
      </c>
      <c r="S159">
        <v>0</v>
      </c>
      <c r="T159">
        <v>25000</v>
      </c>
      <c r="U159" s="2" t="s">
        <v>66</v>
      </c>
      <c r="V159" s="2"/>
      <c r="W159" s="2"/>
      <c r="X159" s="2" t="s">
        <v>69</v>
      </c>
      <c r="Y159" s="2" t="s">
        <v>70</v>
      </c>
      <c r="Z159" s="2" t="s">
        <v>80</v>
      </c>
      <c r="AA159" s="2" t="s">
        <v>72</v>
      </c>
      <c r="AB159" s="2" t="s">
        <v>72</v>
      </c>
      <c r="AC159" s="2" t="s">
        <v>72</v>
      </c>
      <c r="AD159" s="2" t="s">
        <v>70</v>
      </c>
      <c r="AE159">
        <v>35</v>
      </c>
      <c r="AF159" s="2" t="s">
        <v>312</v>
      </c>
      <c r="AG159">
        <v>25000</v>
      </c>
      <c r="AH159">
        <v>25520</v>
      </c>
      <c r="AI159">
        <v>25520</v>
      </c>
      <c r="AN159">
        <v>25000</v>
      </c>
      <c r="AO159">
        <v>1000</v>
      </c>
      <c r="AP159">
        <v>25100</v>
      </c>
      <c r="AQ159">
        <v>26000</v>
      </c>
      <c r="AR159">
        <v>80</v>
      </c>
      <c r="AS159">
        <v>816</v>
      </c>
      <c r="AT159">
        <v>813</v>
      </c>
      <c r="AU159">
        <v>0.99632352941176472</v>
      </c>
      <c r="AV159">
        <v>3</v>
      </c>
      <c r="AW159">
        <v>3.6764705882352941E-3</v>
      </c>
      <c r="AX159">
        <v>0.54</v>
      </c>
      <c r="AY159">
        <v>439.02000000000004</v>
      </c>
      <c r="AZ159">
        <v>1.62</v>
      </c>
      <c r="BA159">
        <v>0.99632352941176472</v>
      </c>
      <c r="BB159" s="2" t="s">
        <v>81</v>
      </c>
      <c r="BC159" s="2"/>
    </row>
    <row r="160" spans="1:55">
      <c r="A160">
        <v>160</v>
      </c>
      <c r="B160" s="1">
        <v>46051</v>
      </c>
      <c r="C160" s="2" t="s">
        <v>866</v>
      </c>
      <c r="D160" s="2" t="s">
        <v>867</v>
      </c>
      <c r="E160" s="2" t="s">
        <v>526</v>
      </c>
      <c r="F160" s="2" t="s">
        <v>527</v>
      </c>
      <c r="G160" s="2" t="s">
        <v>868</v>
      </c>
      <c r="H160" s="2" t="s">
        <v>869</v>
      </c>
      <c r="I160" s="2" t="s">
        <v>870</v>
      </c>
      <c r="J160" t="s">
        <v>871</v>
      </c>
      <c r="K160" s="2" t="s">
        <v>532</v>
      </c>
      <c r="L160" s="1">
        <v>46608</v>
      </c>
      <c r="M160">
        <v>0.27196248997806521</v>
      </c>
      <c r="N160">
        <v>557</v>
      </c>
      <c r="O160" s="2" t="s">
        <v>116</v>
      </c>
      <c r="P160" t="s">
        <v>399</v>
      </c>
      <c r="Q160" s="1">
        <v>46784</v>
      </c>
      <c r="R160">
        <v>40000</v>
      </c>
      <c r="S160">
        <v>0</v>
      </c>
      <c r="T160">
        <v>40000</v>
      </c>
      <c r="U160" s="2" t="s">
        <v>66</v>
      </c>
      <c r="V160" s="2"/>
      <c r="W160" s="2"/>
      <c r="X160" s="2" t="s">
        <v>69</v>
      </c>
      <c r="Y160" s="2" t="s">
        <v>70</v>
      </c>
      <c r="Z160" s="2" t="s">
        <v>80</v>
      </c>
      <c r="AA160" s="2" t="s">
        <v>70</v>
      </c>
      <c r="AB160" s="2" t="s">
        <v>70</v>
      </c>
      <c r="AC160" s="2" t="s">
        <v>72</v>
      </c>
      <c r="AD160" s="2" t="s">
        <v>70</v>
      </c>
      <c r="AE160">
        <v>27</v>
      </c>
      <c r="AF160" s="2" t="s">
        <v>92</v>
      </c>
      <c r="AG160">
        <v>40000</v>
      </c>
      <c r="AH160">
        <v>42096</v>
      </c>
      <c r="AI160">
        <v>42075</v>
      </c>
      <c r="AJ160">
        <v>41910</v>
      </c>
      <c r="AK160">
        <v>39450</v>
      </c>
      <c r="AL160">
        <v>41634</v>
      </c>
      <c r="AM160">
        <v>41283</v>
      </c>
      <c r="AN160">
        <v>38900</v>
      </c>
      <c r="AO160">
        <v>2315</v>
      </c>
      <c r="AP160">
        <v>41500</v>
      </c>
      <c r="AQ160">
        <v>41215</v>
      </c>
      <c r="AR160">
        <v>881</v>
      </c>
      <c r="AS160">
        <v>1754</v>
      </c>
      <c r="AT160">
        <v>1718</v>
      </c>
      <c r="AU160">
        <v>0.97947548460661349</v>
      </c>
      <c r="AV160">
        <v>37</v>
      </c>
      <c r="AW160">
        <v>2.1094640820980615E-2</v>
      </c>
      <c r="AX160">
        <v>3</v>
      </c>
      <c r="AY160">
        <v>5154</v>
      </c>
      <c r="AZ160">
        <v>111</v>
      </c>
      <c r="BA160">
        <v>0.97947548460661349</v>
      </c>
      <c r="BB160" s="2" t="s">
        <v>75</v>
      </c>
      <c r="BC160" s="2"/>
    </row>
    <row r="161" spans="1:55">
      <c r="A161">
        <v>161</v>
      </c>
      <c r="B161" s="1">
        <v>46051</v>
      </c>
      <c r="C161" s="2" t="s">
        <v>872</v>
      </c>
      <c r="D161" s="2" t="s">
        <v>873</v>
      </c>
      <c r="E161" s="2" t="s">
        <v>191</v>
      </c>
      <c r="F161" s="2" t="s">
        <v>96</v>
      </c>
      <c r="G161" s="2" t="s">
        <v>473</v>
      </c>
      <c r="H161" s="2" t="s">
        <v>874</v>
      </c>
      <c r="I161" s="2" t="s">
        <v>875</v>
      </c>
      <c r="J161" t="s">
        <v>876</v>
      </c>
      <c r="K161" s="2" t="s">
        <v>196</v>
      </c>
      <c r="L161" s="1">
        <v>47245</v>
      </c>
      <c r="M161">
        <v>0.42292704560925798</v>
      </c>
      <c r="N161">
        <v>1194</v>
      </c>
      <c r="O161" s="2" t="s">
        <v>64</v>
      </c>
      <c r="P161" t="s">
        <v>117</v>
      </c>
      <c r="Q161" s="1">
        <v>47150</v>
      </c>
      <c r="R161">
        <v>12188</v>
      </c>
      <c r="S161">
        <v>1100</v>
      </c>
      <c r="T161">
        <v>11088</v>
      </c>
      <c r="U161" s="2" t="s">
        <v>66</v>
      </c>
      <c r="V161" s="2"/>
      <c r="W161" s="2" t="s">
        <v>197</v>
      </c>
      <c r="X161" s="2" t="s">
        <v>69</v>
      </c>
      <c r="Y161" s="2" t="s">
        <v>70</v>
      </c>
      <c r="Z161" s="2" t="s">
        <v>80</v>
      </c>
      <c r="AA161" s="2" t="s">
        <v>70</v>
      </c>
      <c r="AB161" s="2" t="s">
        <v>70</v>
      </c>
      <c r="AC161" s="2" t="s">
        <v>91</v>
      </c>
      <c r="AD161" s="2" t="s">
        <v>70</v>
      </c>
      <c r="AE161">
        <v>42</v>
      </c>
      <c r="AF161" s="2" t="s">
        <v>312</v>
      </c>
      <c r="AG161">
        <v>11088</v>
      </c>
      <c r="AH161">
        <v>12480</v>
      </c>
      <c r="AI161">
        <v>12430</v>
      </c>
      <c r="AJ161">
        <v>12340</v>
      </c>
      <c r="AK161">
        <v>20824</v>
      </c>
      <c r="AL161">
        <v>12258</v>
      </c>
      <c r="AM161">
        <v>12275</v>
      </c>
      <c r="AN161">
        <v>12188</v>
      </c>
      <c r="AP161">
        <v>12000</v>
      </c>
      <c r="AQ161">
        <v>12188</v>
      </c>
      <c r="AR161">
        <v>292</v>
      </c>
      <c r="AS161">
        <v>1040</v>
      </c>
      <c r="AT161">
        <v>1016</v>
      </c>
      <c r="AU161">
        <v>0.97692307692307689</v>
      </c>
      <c r="AV161">
        <v>24</v>
      </c>
      <c r="AW161">
        <v>2.3076923076923078E-2</v>
      </c>
      <c r="AX161">
        <v>3</v>
      </c>
      <c r="AY161">
        <v>3048</v>
      </c>
      <c r="AZ161">
        <v>72</v>
      </c>
      <c r="BA161">
        <v>0.97692307692307689</v>
      </c>
      <c r="BB161" s="2" t="s">
        <v>75</v>
      </c>
      <c r="BC161" s="2"/>
    </row>
    <row r="162" spans="1:55">
      <c r="A162">
        <v>162</v>
      </c>
      <c r="B162" s="1">
        <v>46051</v>
      </c>
      <c r="C162" s="2" t="s">
        <v>872</v>
      </c>
      <c r="D162" s="2" t="s">
        <v>873</v>
      </c>
      <c r="E162" s="2" t="s">
        <v>191</v>
      </c>
      <c r="F162" s="2" t="s">
        <v>96</v>
      </c>
      <c r="G162" s="2" t="s">
        <v>473</v>
      </c>
      <c r="H162" s="2" t="s">
        <v>199</v>
      </c>
      <c r="I162" s="2" t="s">
        <v>200</v>
      </c>
      <c r="J162" t="s">
        <v>201</v>
      </c>
      <c r="K162" s="2" t="s">
        <v>196</v>
      </c>
      <c r="L162" s="1">
        <v>47245</v>
      </c>
      <c r="M162">
        <v>0.50600000000000001</v>
      </c>
      <c r="N162">
        <v>1194</v>
      </c>
      <c r="O162" s="2" t="s">
        <v>79</v>
      </c>
      <c r="P162" t="s">
        <v>117</v>
      </c>
      <c r="Q162" s="1">
        <v>47150</v>
      </c>
      <c r="R162">
        <v>12188</v>
      </c>
      <c r="S162">
        <v>0</v>
      </c>
      <c r="T162">
        <v>12188</v>
      </c>
      <c r="U162" s="2" t="s">
        <v>66</v>
      </c>
      <c r="V162" s="2"/>
      <c r="W162" s="2"/>
      <c r="X162" s="2" t="s">
        <v>69</v>
      </c>
      <c r="Y162" s="2" t="s">
        <v>70</v>
      </c>
      <c r="Z162" s="2" t="s">
        <v>80</v>
      </c>
      <c r="AA162" s="2" t="s">
        <v>72</v>
      </c>
      <c r="AB162" s="2" t="s">
        <v>72</v>
      </c>
      <c r="AC162" s="2" t="s">
        <v>72</v>
      </c>
      <c r="AD162" s="2" t="s">
        <v>70</v>
      </c>
      <c r="AE162">
        <v>40</v>
      </c>
      <c r="AF162" s="2" t="s">
        <v>312</v>
      </c>
      <c r="AG162">
        <v>12188</v>
      </c>
      <c r="AH162">
        <v>12720</v>
      </c>
      <c r="AI162">
        <v>12800</v>
      </c>
      <c r="AN162">
        <v>12188</v>
      </c>
      <c r="AO162">
        <v>1090</v>
      </c>
      <c r="AP162">
        <v>12300</v>
      </c>
      <c r="AQ162">
        <v>13278</v>
      </c>
      <c r="AR162">
        <v>80</v>
      </c>
      <c r="AS162">
        <v>418</v>
      </c>
      <c r="AT162">
        <v>415</v>
      </c>
      <c r="AU162">
        <v>0.99282296650717705</v>
      </c>
      <c r="AV162">
        <v>3</v>
      </c>
      <c r="AW162">
        <v>7.1770334928229667E-3</v>
      </c>
      <c r="AX162">
        <v>0.54</v>
      </c>
      <c r="AY162">
        <v>224.10000000000002</v>
      </c>
      <c r="AZ162">
        <v>1.62</v>
      </c>
      <c r="BA162">
        <v>0.99282296650717705</v>
      </c>
      <c r="BB162" s="2" t="s">
        <v>81</v>
      </c>
      <c r="BC162" s="2"/>
    </row>
    <row r="163" spans="1:55">
      <c r="A163">
        <v>163</v>
      </c>
      <c r="B163" s="1">
        <v>46051</v>
      </c>
      <c r="C163" s="2" t="s">
        <v>872</v>
      </c>
      <c r="D163" s="2" t="s">
        <v>873</v>
      </c>
      <c r="E163" s="2" t="s">
        <v>191</v>
      </c>
      <c r="F163" s="2" t="s">
        <v>96</v>
      </c>
      <c r="G163" s="2" t="s">
        <v>473</v>
      </c>
      <c r="H163" s="2" t="s">
        <v>442</v>
      </c>
      <c r="I163" s="2" t="s">
        <v>443</v>
      </c>
      <c r="J163" t="s">
        <v>444</v>
      </c>
      <c r="K163" s="2" t="s">
        <v>196</v>
      </c>
      <c r="L163" s="1">
        <v>47245</v>
      </c>
      <c r="M163">
        <v>0.50600000000000001</v>
      </c>
      <c r="N163">
        <v>1194</v>
      </c>
      <c r="O163" s="2" t="s">
        <v>445</v>
      </c>
      <c r="P163" t="s">
        <v>117</v>
      </c>
      <c r="Q163" s="1">
        <v>47150</v>
      </c>
      <c r="R163">
        <v>12188</v>
      </c>
      <c r="S163">
        <v>0</v>
      </c>
      <c r="T163">
        <v>12188</v>
      </c>
      <c r="U163" s="2" t="s">
        <v>66</v>
      </c>
      <c r="V163" s="2"/>
      <c r="W163" s="2"/>
      <c r="X163" s="2" t="s">
        <v>69</v>
      </c>
      <c r="Y163" s="2" t="s">
        <v>70</v>
      </c>
      <c r="Z163" s="2" t="s">
        <v>71</v>
      </c>
      <c r="AA163" s="2" t="s">
        <v>72</v>
      </c>
      <c r="AB163" s="2" t="s">
        <v>72</v>
      </c>
      <c r="AC163" s="2" t="s">
        <v>72</v>
      </c>
      <c r="AD163" s="2" t="s">
        <v>70</v>
      </c>
      <c r="AE163">
        <v>15</v>
      </c>
      <c r="AF163" s="2" t="s">
        <v>92</v>
      </c>
      <c r="AG163">
        <v>12188</v>
      </c>
      <c r="AH163">
        <v>12780</v>
      </c>
      <c r="AI163">
        <v>12960</v>
      </c>
      <c r="AN163">
        <v>12188</v>
      </c>
      <c r="AP163">
        <v>12300</v>
      </c>
      <c r="AQ163">
        <v>12188</v>
      </c>
      <c r="AR163">
        <v>80</v>
      </c>
      <c r="AS163">
        <v>180</v>
      </c>
      <c r="AT163">
        <v>170</v>
      </c>
      <c r="AU163">
        <v>0.94444444444444442</v>
      </c>
      <c r="AV163">
        <v>10</v>
      </c>
      <c r="AW163">
        <v>5.5555555555555552E-2</v>
      </c>
      <c r="AX163">
        <v>0.54</v>
      </c>
      <c r="AY163">
        <v>91.800000000000011</v>
      </c>
      <c r="AZ163">
        <v>5.4</v>
      </c>
      <c r="BA163">
        <v>0.94444444444444442</v>
      </c>
      <c r="BB163" s="2" t="s">
        <v>81</v>
      </c>
      <c r="BC163" s="2"/>
    </row>
    <row r="164" spans="1:55">
      <c r="A164">
        <v>164</v>
      </c>
      <c r="B164" s="1">
        <v>46052</v>
      </c>
      <c r="C164" s="2" t="s">
        <v>877</v>
      </c>
      <c r="D164" s="2" t="s">
        <v>878</v>
      </c>
      <c r="E164" s="2" t="s">
        <v>879</v>
      </c>
      <c r="F164" s="2" t="s">
        <v>58</v>
      </c>
      <c r="G164" s="2" t="s">
        <v>153</v>
      </c>
      <c r="H164" s="2" t="s">
        <v>880</v>
      </c>
      <c r="I164" s="2" t="s">
        <v>881</v>
      </c>
      <c r="J164" t="s">
        <v>882</v>
      </c>
      <c r="K164" s="2" t="s">
        <v>883</v>
      </c>
      <c r="L164" s="1">
        <v>47022</v>
      </c>
      <c r="M164">
        <v>0.35440397004765145</v>
      </c>
      <c r="N164">
        <v>970</v>
      </c>
      <c r="O164" s="2" t="s">
        <v>64</v>
      </c>
      <c r="P164" t="s">
        <v>65</v>
      </c>
      <c r="Q164" s="1">
        <v>47119</v>
      </c>
      <c r="R164">
        <v>1500</v>
      </c>
      <c r="S164">
        <v>0</v>
      </c>
      <c r="T164">
        <v>1500</v>
      </c>
      <c r="U164" s="2" t="s">
        <v>66</v>
      </c>
      <c r="V164" s="2"/>
      <c r="W164" s="2" t="s">
        <v>68</v>
      </c>
      <c r="X164" s="2" t="s">
        <v>69</v>
      </c>
      <c r="Y164" s="2" t="s">
        <v>70</v>
      </c>
      <c r="Z164" s="2" t="s">
        <v>71</v>
      </c>
      <c r="AA164" s="2" t="s">
        <v>70</v>
      </c>
      <c r="AB164" s="2" t="s">
        <v>70</v>
      </c>
      <c r="AC164" s="2" t="s">
        <v>73</v>
      </c>
      <c r="AD164" s="2" t="s">
        <v>70</v>
      </c>
      <c r="AE164">
        <v>12</v>
      </c>
      <c r="AF164" s="2" t="s">
        <v>92</v>
      </c>
      <c r="AG164">
        <v>1500</v>
      </c>
      <c r="AH164">
        <v>5200</v>
      </c>
      <c r="AI164">
        <v>5200</v>
      </c>
      <c r="AJ164">
        <v>5180</v>
      </c>
      <c r="AK164">
        <v>10320</v>
      </c>
      <c r="AL164">
        <v>5090</v>
      </c>
      <c r="AM164">
        <v>4982</v>
      </c>
      <c r="AN164">
        <v>1500</v>
      </c>
      <c r="AO164">
        <v>3482</v>
      </c>
      <c r="AP164">
        <v>5000</v>
      </c>
      <c r="AQ164">
        <v>4982</v>
      </c>
      <c r="AR164">
        <v>218</v>
      </c>
      <c r="AS164">
        <v>325</v>
      </c>
      <c r="AT164">
        <v>312</v>
      </c>
      <c r="AU164">
        <v>0.96</v>
      </c>
      <c r="AV164">
        <v>14</v>
      </c>
      <c r="AW164">
        <v>4.3076923076923075E-2</v>
      </c>
      <c r="AX164">
        <v>3</v>
      </c>
      <c r="AY164">
        <v>936</v>
      </c>
      <c r="AZ164">
        <v>42</v>
      </c>
      <c r="BA164">
        <v>0.96</v>
      </c>
      <c r="BB164" s="2" t="s">
        <v>75</v>
      </c>
      <c r="BC164" s="2"/>
    </row>
    <row r="165" spans="1:55">
      <c r="A165">
        <v>165</v>
      </c>
      <c r="B165" s="1">
        <v>46052</v>
      </c>
      <c r="C165" s="2" t="s">
        <v>877</v>
      </c>
      <c r="D165" s="2" t="s">
        <v>878</v>
      </c>
      <c r="E165" s="2" t="s">
        <v>879</v>
      </c>
      <c r="F165" s="2" t="s">
        <v>58</v>
      </c>
      <c r="G165" s="2" t="s">
        <v>153</v>
      </c>
      <c r="H165" s="2" t="s">
        <v>884</v>
      </c>
      <c r="I165" s="2" t="s">
        <v>885</v>
      </c>
      <c r="J165" t="s">
        <v>886</v>
      </c>
      <c r="K165" s="2" t="s">
        <v>883</v>
      </c>
      <c r="L165" s="1">
        <v>47022</v>
      </c>
      <c r="M165">
        <v>0.50600000000000001</v>
      </c>
      <c r="N165">
        <v>970</v>
      </c>
      <c r="O165" s="2" t="s">
        <v>79</v>
      </c>
      <c r="P165" t="s">
        <v>65</v>
      </c>
      <c r="Q165" s="1">
        <v>47119</v>
      </c>
      <c r="R165">
        <v>1500</v>
      </c>
      <c r="S165">
        <v>0</v>
      </c>
      <c r="T165">
        <v>1500</v>
      </c>
      <c r="U165" s="2" t="s">
        <v>66</v>
      </c>
      <c r="V165" s="2"/>
      <c r="W165" s="2"/>
      <c r="X165" s="2" t="s">
        <v>69</v>
      </c>
      <c r="Y165" s="2" t="s">
        <v>70</v>
      </c>
      <c r="Z165" s="2" t="s">
        <v>80</v>
      </c>
      <c r="AA165" s="2" t="s">
        <v>72</v>
      </c>
      <c r="AB165" s="2" t="s">
        <v>72</v>
      </c>
      <c r="AC165" s="2" t="s">
        <v>72</v>
      </c>
      <c r="AD165" s="2" t="s">
        <v>70</v>
      </c>
      <c r="AE165">
        <v>12</v>
      </c>
      <c r="AF165" s="2" t="s">
        <v>92</v>
      </c>
      <c r="AG165">
        <v>1500</v>
      </c>
      <c r="AH165">
        <v>2400</v>
      </c>
      <c r="AI165">
        <v>2480</v>
      </c>
      <c r="AN165">
        <v>1500</v>
      </c>
      <c r="AO165">
        <v>1290</v>
      </c>
      <c r="AP165">
        <v>2000</v>
      </c>
      <c r="AQ165">
        <v>2790</v>
      </c>
      <c r="AR165">
        <v>80</v>
      </c>
      <c r="AS165">
        <v>91</v>
      </c>
      <c r="AT165">
        <v>88</v>
      </c>
      <c r="AU165">
        <v>0.96703296703296704</v>
      </c>
      <c r="AV165">
        <v>3</v>
      </c>
      <c r="AW165">
        <v>3.2967032967032968E-2</v>
      </c>
      <c r="AX165">
        <v>0.54</v>
      </c>
      <c r="AY165">
        <v>47.52</v>
      </c>
      <c r="AZ165">
        <v>1.62</v>
      </c>
      <c r="BA165">
        <v>0.96703296703296704</v>
      </c>
      <c r="BB165" s="2" t="s">
        <v>81</v>
      </c>
      <c r="BC165" s="2"/>
    </row>
    <row r="166" spans="1:55">
      <c r="A166">
        <v>166</v>
      </c>
      <c r="B166" s="1">
        <v>46055</v>
      </c>
      <c r="C166" s="2" t="s">
        <v>887</v>
      </c>
      <c r="D166" s="2" t="s">
        <v>888</v>
      </c>
      <c r="E166" s="2" t="s">
        <v>889</v>
      </c>
      <c r="F166" s="2" t="s">
        <v>183</v>
      </c>
      <c r="G166" s="2" t="s">
        <v>111</v>
      </c>
      <c r="H166" s="2" t="s">
        <v>890</v>
      </c>
      <c r="I166" s="2" t="s">
        <v>891</v>
      </c>
      <c r="J166" t="s">
        <v>892</v>
      </c>
      <c r="K166" s="2" t="s">
        <v>893</v>
      </c>
      <c r="L166" s="1">
        <v>46764</v>
      </c>
      <c r="M166">
        <v>0.1953665250737463</v>
      </c>
      <c r="N166">
        <v>709</v>
      </c>
      <c r="O166" s="2" t="s">
        <v>116</v>
      </c>
      <c r="P166" t="s">
        <v>117</v>
      </c>
      <c r="Q166" s="1">
        <v>46784</v>
      </c>
      <c r="R166">
        <v>20000</v>
      </c>
      <c r="S166">
        <v>2000</v>
      </c>
      <c r="T166">
        <v>18000</v>
      </c>
      <c r="U166" s="2" t="s">
        <v>66</v>
      </c>
      <c r="V166" s="2"/>
      <c r="W166" s="2" t="s">
        <v>118</v>
      </c>
      <c r="X166" s="2" t="s">
        <v>69</v>
      </c>
      <c r="Y166" s="2" t="s">
        <v>70</v>
      </c>
      <c r="Z166" s="2" t="s">
        <v>80</v>
      </c>
      <c r="AA166" s="2" t="s">
        <v>70</v>
      </c>
      <c r="AB166" s="2" t="s">
        <v>70</v>
      </c>
      <c r="AC166" s="2" t="s">
        <v>72</v>
      </c>
      <c r="AD166" s="2" t="s">
        <v>70</v>
      </c>
      <c r="AE166">
        <v>50</v>
      </c>
      <c r="AF166" s="2" t="s">
        <v>312</v>
      </c>
      <c r="AG166">
        <v>18000</v>
      </c>
      <c r="AH166">
        <v>20000</v>
      </c>
      <c r="AI166">
        <v>16570</v>
      </c>
      <c r="AJ166">
        <v>20000</v>
      </c>
      <c r="AK166">
        <v>19000</v>
      </c>
      <c r="AL166">
        <v>18814</v>
      </c>
      <c r="AN166">
        <v>19907</v>
      </c>
      <c r="AP166">
        <v>18000</v>
      </c>
      <c r="AQ166">
        <v>19907</v>
      </c>
      <c r="AR166">
        <v>93</v>
      </c>
      <c r="AS166">
        <v>500</v>
      </c>
      <c r="AT166">
        <v>498</v>
      </c>
      <c r="AU166">
        <v>0.996</v>
      </c>
      <c r="AV166">
        <v>2</v>
      </c>
      <c r="AW166">
        <v>4.0000000000000001E-3</v>
      </c>
      <c r="AX166">
        <v>3</v>
      </c>
      <c r="AY166">
        <v>1494</v>
      </c>
      <c r="AZ166">
        <v>6</v>
      </c>
      <c r="BA166">
        <v>0.996</v>
      </c>
      <c r="BB166" s="2" t="s">
        <v>75</v>
      </c>
      <c r="BC166" s="2"/>
    </row>
    <row r="167" spans="1:55">
      <c r="A167">
        <v>167</v>
      </c>
      <c r="B167" s="1">
        <v>46055</v>
      </c>
      <c r="C167" s="2" t="s">
        <v>894</v>
      </c>
      <c r="D167" s="2" t="s">
        <v>895</v>
      </c>
      <c r="E167" s="2" t="s">
        <v>896</v>
      </c>
      <c r="F167" s="2" t="s">
        <v>58</v>
      </c>
      <c r="G167" s="2" t="s">
        <v>153</v>
      </c>
      <c r="H167" s="2" t="s">
        <v>897</v>
      </c>
      <c r="I167" s="2" t="s">
        <v>898</v>
      </c>
      <c r="J167" t="s">
        <v>899</v>
      </c>
      <c r="K167" s="2" t="s">
        <v>900</v>
      </c>
      <c r="L167" s="1">
        <v>47695</v>
      </c>
      <c r="M167">
        <v>0.35440397004765145</v>
      </c>
      <c r="N167">
        <v>1640</v>
      </c>
      <c r="O167" s="2" t="s">
        <v>64</v>
      </c>
      <c r="P167" t="s">
        <v>65</v>
      </c>
      <c r="Q167" s="1">
        <v>47515</v>
      </c>
      <c r="R167">
        <v>10000</v>
      </c>
      <c r="S167">
        <v>5000</v>
      </c>
      <c r="T167">
        <v>5000</v>
      </c>
      <c r="U167" s="2" t="s">
        <v>66</v>
      </c>
      <c r="V167" s="2"/>
      <c r="W167" s="2" t="s">
        <v>68</v>
      </c>
      <c r="X167" s="2" t="s">
        <v>69</v>
      </c>
      <c r="Y167" s="2" t="s">
        <v>70</v>
      </c>
      <c r="Z167" s="2" t="s">
        <v>71</v>
      </c>
      <c r="AA167" s="2" t="s">
        <v>70</v>
      </c>
      <c r="AB167" s="2" t="s">
        <v>70</v>
      </c>
      <c r="AC167" s="2" t="s">
        <v>91</v>
      </c>
      <c r="AD167" s="2" t="s">
        <v>70</v>
      </c>
      <c r="AE167">
        <v>29</v>
      </c>
      <c r="AF167" s="2" t="s">
        <v>312</v>
      </c>
      <c r="AG167">
        <v>5000</v>
      </c>
      <c r="AH167">
        <v>16480</v>
      </c>
      <c r="AI167">
        <v>16400</v>
      </c>
      <c r="AJ167">
        <v>22744</v>
      </c>
      <c r="AK167">
        <v>16452</v>
      </c>
      <c r="AL167">
        <v>16401</v>
      </c>
      <c r="AM167">
        <v>16368</v>
      </c>
      <c r="AN167">
        <v>9921</v>
      </c>
      <c r="AO167">
        <v>6333</v>
      </c>
      <c r="AP167">
        <v>15500</v>
      </c>
      <c r="AQ167">
        <v>16254</v>
      </c>
      <c r="AR167">
        <v>226</v>
      </c>
      <c r="AS167">
        <v>1030</v>
      </c>
      <c r="AT167">
        <v>1016</v>
      </c>
      <c r="AU167">
        <v>0.98640776699029131</v>
      </c>
      <c r="AV167">
        <v>14</v>
      </c>
      <c r="AW167">
        <v>1.3592233009708738E-2</v>
      </c>
      <c r="AX167">
        <v>3</v>
      </c>
      <c r="AY167">
        <v>3048</v>
      </c>
      <c r="AZ167">
        <v>42</v>
      </c>
      <c r="BA167">
        <v>0.98640776699029131</v>
      </c>
      <c r="BB167" s="2" t="s">
        <v>75</v>
      </c>
      <c r="BC167" s="2"/>
    </row>
    <row r="168" spans="1:55">
      <c r="A168">
        <v>168</v>
      </c>
      <c r="B168" s="1">
        <v>46055</v>
      </c>
      <c r="C168" s="2" t="s">
        <v>894</v>
      </c>
      <c r="D168" s="2" t="s">
        <v>895</v>
      </c>
      <c r="E168" s="2" t="s">
        <v>896</v>
      </c>
      <c r="F168" s="2" t="s">
        <v>58</v>
      </c>
      <c r="G168" s="2" t="s">
        <v>153</v>
      </c>
      <c r="H168" s="2" t="s">
        <v>901</v>
      </c>
      <c r="I168" s="2" t="s">
        <v>902</v>
      </c>
      <c r="J168" t="s">
        <v>903</v>
      </c>
      <c r="K168" s="2" t="s">
        <v>900</v>
      </c>
      <c r="L168" s="1">
        <v>47695</v>
      </c>
      <c r="M168">
        <v>0.50600000000000001</v>
      </c>
      <c r="N168">
        <v>1640</v>
      </c>
      <c r="O168" s="2" t="s">
        <v>79</v>
      </c>
      <c r="P168" t="s">
        <v>65</v>
      </c>
      <c r="Q168" s="1">
        <v>47515</v>
      </c>
      <c r="R168">
        <v>10000</v>
      </c>
      <c r="S168">
        <v>0</v>
      </c>
      <c r="T168">
        <v>10000</v>
      </c>
      <c r="U168" s="2" t="s">
        <v>66</v>
      </c>
      <c r="V168" s="2"/>
      <c r="W168" s="2"/>
      <c r="X168" s="2" t="s">
        <v>69</v>
      </c>
      <c r="Y168" s="2" t="s">
        <v>70</v>
      </c>
      <c r="Z168" s="2" t="s">
        <v>80</v>
      </c>
      <c r="AA168" s="2" t="s">
        <v>72</v>
      </c>
      <c r="AB168" s="2" t="s">
        <v>72</v>
      </c>
      <c r="AC168" s="2" t="s">
        <v>72</v>
      </c>
      <c r="AD168" s="2" t="s">
        <v>70</v>
      </c>
      <c r="AE168">
        <v>28</v>
      </c>
      <c r="AF168" s="2" t="s">
        <v>312</v>
      </c>
      <c r="AG168">
        <v>10000</v>
      </c>
      <c r="AH168">
        <v>20520</v>
      </c>
      <c r="AI168">
        <v>22240</v>
      </c>
      <c r="AN168">
        <v>10000</v>
      </c>
      <c r="AO168">
        <v>10600</v>
      </c>
      <c r="AP168">
        <v>20000</v>
      </c>
      <c r="AQ168">
        <v>20600</v>
      </c>
      <c r="AR168">
        <v>80</v>
      </c>
      <c r="AS168">
        <v>647</v>
      </c>
      <c r="AT168">
        <v>644</v>
      </c>
      <c r="AU168">
        <v>0.99536321483771251</v>
      </c>
      <c r="AV168">
        <v>3</v>
      </c>
      <c r="AW168">
        <v>4.6367851622874804E-3</v>
      </c>
      <c r="AX168">
        <v>0.54</v>
      </c>
      <c r="AY168">
        <v>347.76000000000005</v>
      </c>
      <c r="AZ168">
        <v>1.62</v>
      </c>
      <c r="BA168">
        <v>0.99536321483771251</v>
      </c>
      <c r="BB168" s="2" t="s">
        <v>81</v>
      </c>
      <c r="BC168" s="2"/>
    </row>
    <row r="169" spans="1:55">
      <c r="A169">
        <v>169</v>
      </c>
      <c r="B169" s="1">
        <v>46055</v>
      </c>
      <c r="C169" s="2" t="s">
        <v>904</v>
      </c>
      <c r="D169" s="2" t="s">
        <v>905</v>
      </c>
      <c r="E169" s="2" t="s">
        <v>906</v>
      </c>
      <c r="F169" s="2" t="s">
        <v>183</v>
      </c>
      <c r="G169" s="2" t="s">
        <v>111</v>
      </c>
      <c r="H169" s="2" t="s">
        <v>907</v>
      </c>
      <c r="I169" s="2" t="s">
        <v>908</v>
      </c>
      <c r="J169" t="s">
        <v>909</v>
      </c>
      <c r="K169" s="2" t="s">
        <v>910</v>
      </c>
      <c r="L169" s="1">
        <v>46540</v>
      </c>
      <c r="M169">
        <v>0.19678813523939187</v>
      </c>
      <c r="N169">
        <v>485</v>
      </c>
      <c r="O169" s="2" t="s">
        <v>116</v>
      </c>
      <c r="P169" t="s">
        <v>117</v>
      </c>
      <c r="Q169" s="1">
        <v>47515</v>
      </c>
      <c r="R169">
        <v>20000</v>
      </c>
      <c r="S169">
        <v>1000</v>
      </c>
      <c r="T169">
        <v>19000</v>
      </c>
      <c r="U169" s="2" t="s">
        <v>66</v>
      </c>
      <c r="V169" s="2"/>
      <c r="W169" s="2" t="s">
        <v>118</v>
      </c>
      <c r="X169" s="2" t="s">
        <v>69</v>
      </c>
      <c r="Y169" s="2" t="s">
        <v>70</v>
      </c>
      <c r="Z169" s="2" t="s">
        <v>80</v>
      </c>
      <c r="AA169" s="2" t="s">
        <v>70</v>
      </c>
      <c r="AB169" s="2" t="s">
        <v>70</v>
      </c>
      <c r="AC169" s="2" t="s">
        <v>72</v>
      </c>
      <c r="AD169" s="2" t="s">
        <v>70</v>
      </c>
      <c r="AE169">
        <v>45</v>
      </c>
      <c r="AF169" s="2" t="s">
        <v>312</v>
      </c>
      <c r="AG169">
        <v>19000</v>
      </c>
      <c r="AH169">
        <v>21200</v>
      </c>
      <c r="AI169">
        <v>21000</v>
      </c>
      <c r="AJ169">
        <v>20585</v>
      </c>
      <c r="AK169">
        <v>20700</v>
      </c>
      <c r="AL169">
        <v>20609</v>
      </c>
      <c r="AN169">
        <v>18646</v>
      </c>
      <c r="AO169">
        <v>1900</v>
      </c>
      <c r="AP169">
        <v>20000</v>
      </c>
      <c r="AQ169">
        <v>20546</v>
      </c>
      <c r="AR169">
        <v>654</v>
      </c>
      <c r="AS169">
        <v>530</v>
      </c>
      <c r="AT169">
        <v>514</v>
      </c>
      <c r="AU169">
        <v>0.96981132075471699</v>
      </c>
      <c r="AV169">
        <v>16</v>
      </c>
      <c r="AW169">
        <v>3.0188679245283019E-2</v>
      </c>
      <c r="AX169">
        <v>3</v>
      </c>
      <c r="AY169">
        <v>1542</v>
      </c>
      <c r="AZ169">
        <v>48</v>
      </c>
      <c r="BA169">
        <v>0.96981132075471699</v>
      </c>
      <c r="BB169" s="2" t="s">
        <v>75</v>
      </c>
      <c r="BC169" s="2"/>
    </row>
    <row r="170" spans="1:55">
      <c r="A170">
        <v>170</v>
      </c>
      <c r="B170" s="1">
        <v>46055</v>
      </c>
      <c r="C170" s="2" t="s">
        <v>911</v>
      </c>
      <c r="D170" s="2" t="s">
        <v>912</v>
      </c>
      <c r="E170" s="2" t="s">
        <v>913</v>
      </c>
      <c r="F170" s="2" t="s">
        <v>743</v>
      </c>
      <c r="G170" s="2" t="s">
        <v>914</v>
      </c>
      <c r="H170" s="2" t="s">
        <v>915</v>
      </c>
      <c r="I170" s="2" t="s">
        <v>916</v>
      </c>
      <c r="J170" t="s">
        <v>917</v>
      </c>
      <c r="K170" s="2" t="s">
        <v>918</v>
      </c>
      <c r="L170" s="1">
        <v>46350</v>
      </c>
      <c r="M170">
        <v>0.7875993646471523</v>
      </c>
      <c r="N170">
        <v>295</v>
      </c>
      <c r="O170" s="2" t="s">
        <v>64</v>
      </c>
      <c r="P170" t="s">
        <v>65</v>
      </c>
      <c r="Q170" s="1">
        <v>47515</v>
      </c>
      <c r="R170">
        <v>1800</v>
      </c>
      <c r="S170">
        <v>900</v>
      </c>
      <c r="T170">
        <v>900</v>
      </c>
      <c r="U170" s="2" t="s">
        <v>66</v>
      </c>
      <c r="V170" s="2" t="s">
        <v>919</v>
      </c>
      <c r="W170" s="2" t="s">
        <v>68</v>
      </c>
      <c r="X170" s="2" t="s">
        <v>69</v>
      </c>
      <c r="Y170" s="2" t="s">
        <v>70</v>
      </c>
      <c r="Z170" s="2" t="s">
        <v>71</v>
      </c>
      <c r="AA170" s="2" t="s">
        <v>70</v>
      </c>
      <c r="AB170" s="2" t="s">
        <v>70</v>
      </c>
      <c r="AC170" s="2" t="s">
        <v>73</v>
      </c>
      <c r="AD170" s="2" t="s">
        <v>70</v>
      </c>
      <c r="AE170">
        <v>46</v>
      </c>
      <c r="AF170" s="2" t="s">
        <v>312</v>
      </c>
      <c r="AG170">
        <v>900</v>
      </c>
      <c r="AH170">
        <v>9200</v>
      </c>
      <c r="AI170">
        <v>9200</v>
      </c>
      <c r="AJ170">
        <v>9180</v>
      </c>
      <c r="AK170">
        <v>9298</v>
      </c>
      <c r="AL170">
        <v>9108</v>
      </c>
      <c r="AM170">
        <v>9030</v>
      </c>
      <c r="AN170">
        <v>7280</v>
      </c>
      <c r="AO170">
        <v>1750</v>
      </c>
      <c r="AP170">
        <v>9000</v>
      </c>
      <c r="AQ170">
        <v>9030</v>
      </c>
      <c r="AR170">
        <v>170</v>
      </c>
      <c r="AS170">
        <v>1150</v>
      </c>
      <c r="AT170">
        <v>1129</v>
      </c>
      <c r="AU170">
        <v>0.98173913043478256</v>
      </c>
      <c r="AV170">
        <v>21</v>
      </c>
      <c r="AW170">
        <v>1.8260869565217393E-2</v>
      </c>
      <c r="AX170">
        <v>3</v>
      </c>
      <c r="AY170">
        <v>3387</v>
      </c>
      <c r="AZ170">
        <v>63</v>
      </c>
      <c r="BA170">
        <v>0.98173913043478256</v>
      </c>
      <c r="BB170" s="2" t="s">
        <v>75</v>
      </c>
      <c r="BC170" s="2"/>
    </row>
    <row r="171" spans="1:55">
      <c r="A171">
        <v>171</v>
      </c>
      <c r="B171" s="1">
        <v>46055</v>
      </c>
      <c r="C171" s="2" t="s">
        <v>920</v>
      </c>
      <c r="D171" s="2" t="s">
        <v>912</v>
      </c>
      <c r="E171" s="2" t="s">
        <v>913</v>
      </c>
      <c r="F171" s="2" t="s">
        <v>743</v>
      </c>
      <c r="G171" s="2" t="s">
        <v>914</v>
      </c>
      <c r="H171" s="2" t="s">
        <v>921</v>
      </c>
      <c r="I171" s="2" t="s">
        <v>922</v>
      </c>
      <c r="J171" t="s">
        <v>923</v>
      </c>
      <c r="K171" s="2" t="s">
        <v>918</v>
      </c>
      <c r="L171" s="1">
        <v>46350</v>
      </c>
      <c r="M171">
        <v>0.50600000000000001</v>
      </c>
      <c r="N171">
        <v>295</v>
      </c>
      <c r="O171" s="2" t="s">
        <v>79</v>
      </c>
      <c r="P171" t="s">
        <v>65</v>
      </c>
      <c r="Q171" s="1">
        <v>47515</v>
      </c>
      <c r="R171">
        <v>1800</v>
      </c>
      <c r="S171">
        <v>0</v>
      </c>
      <c r="T171">
        <v>1800</v>
      </c>
      <c r="U171" s="2" t="s">
        <v>66</v>
      </c>
      <c r="V171" s="2"/>
      <c r="W171" s="2"/>
      <c r="X171" s="2" t="s">
        <v>69</v>
      </c>
      <c r="Y171" s="2" t="s">
        <v>70</v>
      </c>
      <c r="Z171" s="2" t="s">
        <v>80</v>
      </c>
      <c r="AA171" s="2" t="s">
        <v>72</v>
      </c>
      <c r="AB171" s="2" t="s">
        <v>72</v>
      </c>
      <c r="AC171" s="2" t="s">
        <v>72</v>
      </c>
      <c r="AD171" s="2" t="s">
        <v>70</v>
      </c>
      <c r="AE171">
        <v>31</v>
      </c>
      <c r="AF171" s="2" t="s">
        <v>312</v>
      </c>
      <c r="AG171">
        <v>1800</v>
      </c>
      <c r="AH171">
        <v>7440</v>
      </c>
      <c r="AI171">
        <v>7440</v>
      </c>
      <c r="AN171">
        <v>7200</v>
      </c>
      <c r="AO171">
        <v>490</v>
      </c>
      <c r="AP171">
        <v>7200</v>
      </c>
      <c r="AQ171">
        <v>7690</v>
      </c>
      <c r="AR171">
        <v>80</v>
      </c>
      <c r="AS171">
        <v>244</v>
      </c>
      <c r="AT171">
        <v>241</v>
      </c>
      <c r="AU171">
        <v>0.98770491803278693</v>
      </c>
      <c r="AV171">
        <v>3</v>
      </c>
      <c r="AW171">
        <v>1.2295081967213115E-2</v>
      </c>
      <c r="AX171">
        <v>0.54</v>
      </c>
      <c r="AY171">
        <v>130.14000000000001</v>
      </c>
      <c r="AZ171">
        <v>1.62</v>
      </c>
      <c r="BA171">
        <v>0.98770491803278693</v>
      </c>
      <c r="BB171" s="2" t="s">
        <v>81</v>
      </c>
      <c r="BC171" s="2"/>
    </row>
    <row r="172" spans="1:55">
      <c r="A172">
        <v>172</v>
      </c>
      <c r="B172" s="1">
        <v>46056</v>
      </c>
      <c r="C172" s="2" t="s">
        <v>760</v>
      </c>
      <c r="D172" s="2" t="s">
        <v>761</v>
      </c>
      <c r="E172" s="2" t="s">
        <v>762</v>
      </c>
      <c r="F172" s="2"/>
      <c r="G172" s="2" t="s">
        <v>763</v>
      </c>
      <c r="H172" s="2" t="s">
        <v>760</v>
      </c>
      <c r="I172" s="2" t="s">
        <v>760</v>
      </c>
      <c r="K172" s="2"/>
      <c r="L172" s="1"/>
      <c r="M172" t="s">
        <v>764</v>
      </c>
      <c r="O172" s="2" t="s">
        <v>765</v>
      </c>
      <c r="Q172" s="1"/>
      <c r="R172">
        <v>5000</v>
      </c>
      <c r="S172">
        <v>0</v>
      </c>
      <c r="T172">
        <v>5000</v>
      </c>
      <c r="U172" s="2" t="s">
        <v>66</v>
      </c>
      <c r="V172" s="2"/>
      <c r="W172" s="2"/>
      <c r="X172" s="2" t="s">
        <v>69</v>
      </c>
      <c r="Y172" s="2" t="s">
        <v>70</v>
      </c>
      <c r="Z172" s="2" t="s">
        <v>71</v>
      </c>
      <c r="AA172" s="2" t="s">
        <v>72</v>
      </c>
      <c r="AB172" s="2" t="s">
        <v>72</v>
      </c>
      <c r="AC172" s="2" t="s">
        <v>72</v>
      </c>
      <c r="AD172" s="2" t="s">
        <v>70</v>
      </c>
      <c r="AE172">
        <v>6</v>
      </c>
      <c r="AF172" s="2" t="s">
        <v>92</v>
      </c>
      <c r="AG172">
        <v>5000</v>
      </c>
      <c r="AH172">
        <v>5000</v>
      </c>
      <c r="AI172">
        <v>5000</v>
      </c>
      <c r="AN172">
        <v>800</v>
      </c>
      <c r="AO172">
        <v>4042</v>
      </c>
      <c r="AP172">
        <v>5000</v>
      </c>
      <c r="AQ172">
        <v>4842</v>
      </c>
      <c r="AR172">
        <v>20</v>
      </c>
      <c r="AS172">
        <v>609</v>
      </c>
      <c r="AT172">
        <v>606</v>
      </c>
      <c r="AU172">
        <v>0.99507389162561577</v>
      </c>
      <c r="AV172">
        <v>3</v>
      </c>
      <c r="AW172">
        <v>4.9261083743842365E-3</v>
      </c>
      <c r="AX172">
        <v>0.54</v>
      </c>
      <c r="AY172">
        <v>327.24</v>
      </c>
      <c r="AZ172">
        <v>1.62</v>
      </c>
      <c r="BA172">
        <v>0.99507389162561577</v>
      </c>
      <c r="BB172" s="2" t="s">
        <v>81</v>
      </c>
      <c r="BC172" s="2" t="s">
        <v>924</v>
      </c>
    </row>
    <row r="173" spans="1:55">
      <c r="A173">
        <v>173</v>
      </c>
      <c r="B173" s="1">
        <v>46056</v>
      </c>
      <c r="C173" s="2" t="s">
        <v>925</v>
      </c>
      <c r="D173" s="2" t="s">
        <v>926</v>
      </c>
      <c r="E173" s="2" t="s">
        <v>927</v>
      </c>
      <c r="F173" s="2" t="s">
        <v>928</v>
      </c>
      <c r="G173" s="2" t="s">
        <v>929</v>
      </c>
      <c r="H173" s="2" t="s">
        <v>930</v>
      </c>
      <c r="I173" s="2" t="s">
        <v>931</v>
      </c>
      <c r="J173" t="s">
        <v>932</v>
      </c>
      <c r="K173" s="2" t="s">
        <v>933</v>
      </c>
      <c r="L173" s="1">
        <v>47965</v>
      </c>
      <c r="M173">
        <v>0.74619680054458815</v>
      </c>
      <c r="N173">
        <v>1909</v>
      </c>
      <c r="O173" s="2" t="s">
        <v>64</v>
      </c>
      <c r="P173" t="s">
        <v>65</v>
      </c>
      <c r="Q173" s="1">
        <v>47484</v>
      </c>
      <c r="R173">
        <v>3000</v>
      </c>
      <c r="S173">
        <v>0</v>
      </c>
      <c r="T173">
        <v>3000</v>
      </c>
      <c r="U173" s="2" t="s">
        <v>66</v>
      </c>
      <c r="V173" s="2"/>
      <c r="W173" s="2" t="s">
        <v>68</v>
      </c>
      <c r="X173" s="2" t="s">
        <v>69</v>
      </c>
      <c r="Y173" s="2" t="s">
        <v>70</v>
      </c>
      <c r="Z173" s="2" t="s">
        <v>71</v>
      </c>
      <c r="AA173" s="2" t="s">
        <v>70</v>
      </c>
      <c r="AB173" s="2" t="s">
        <v>70</v>
      </c>
      <c r="AC173" s="2" t="s">
        <v>73</v>
      </c>
      <c r="AD173" s="2" t="s">
        <v>70</v>
      </c>
      <c r="AE173">
        <v>22</v>
      </c>
      <c r="AF173" s="2" t="s">
        <v>92</v>
      </c>
      <c r="AG173">
        <v>3000</v>
      </c>
      <c r="AH173">
        <v>12400</v>
      </c>
      <c r="AI173">
        <v>12400</v>
      </c>
      <c r="AJ173">
        <v>12352</v>
      </c>
      <c r="AK173">
        <v>12260</v>
      </c>
      <c r="AL173">
        <v>12319</v>
      </c>
      <c r="AM173">
        <v>12113</v>
      </c>
      <c r="AN173">
        <v>12000</v>
      </c>
      <c r="AO173">
        <v>113</v>
      </c>
      <c r="AP173">
        <v>12300</v>
      </c>
      <c r="AQ173">
        <v>12113</v>
      </c>
      <c r="AR173">
        <v>287</v>
      </c>
      <c r="AS173">
        <v>3100</v>
      </c>
      <c r="AT173">
        <v>3029</v>
      </c>
      <c r="AU173">
        <v>0.97709677419354835</v>
      </c>
      <c r="AV173">
        <v>72</v>
      </c>
      <c r="AW173">
        <v>2.3225806451612905E-2</v>
      </c>
      <c r="AX173">
        <v>3</v>
      </c>
      <c r="AY173">
        <v>9087</v>
      </c>
      <c r="AZ173">
        <v>216</v>
      </c>
      <c r="BA173">
        <v>0.97709677419354835</v>
      </c>
      <c r="BB173" s="2" t="s">
        <v>75</v>
      </c>
      <c r="BC173" s="2"/>
    </row>
    <row r="174" spans="1:55">
      <c r="A174">
        <v>174</v>
      </c>
      <c r="B174" s="1">
        <v>46056</v>
      </c>
      <c r="C174" s="2" t="s">
        <v>925</v>
      </c>
      <c r="D174" s="2" t="s">
        <v>926</v>
      </c>
      <c r="E174" s="2" t="s">
        <v>927</v>
      </c>
      <c r="F174" s="2" t="s">
        <v>928</v>
      </c>
      <c r="G174" s="2" t="s">
        <v>929</v>
      </c>
      <c r="H174" s="2" t="s">
        <v>934</v>
      </c>
      <c r="I174" s="2" t="s">
        <v>935</v>
      </c>
      <c r="J174" t="s">
        <v>936</v>
      </c>
      <c r="K174" s="2" t="s">
        <v>933</v>
      </c>
      <c r="L174" s="1">
        <v>47965</v>
      </c>
      <c r="M174">
        <v>0.50600000000000001</v>
      </c>
      <c r="N174">
        <v>1909</v>
      </c>
      <c r="O174" s="2" t="s">
        <v>79</v>
      </c>
      <c r="P174" t="s">
        <v>65</v>
      </c>
      <c r="Q174" s="1">
        <v>47484</v>
      </c>
      <c r="R174">
        <v>3000</v>
      </c>
      <c r="S174">
        <v>0</v>
      </c>
      <c r="T174">
        <v>3000</v>
      </c>
      <c r="U174" s="2" t="s">
        <v>66</v>
      </c>
      <c r="V174" s="2"/>
      <c r="W174" s="2"/>
      <c r="X174" s="2" t="s">
        <v>69</v>
      </c>
      <c r="Y174" s="2" t="s">
        <v>70</v>
      </c>
      <c r="Z174" s="2" t="s">
        <v>80</v>
      </c>
      <c r="AA174" s="2" t="s">
        <v>72</v>
      </c>
      <c r="AB174" s="2" t="s">
        <v>72</v>
      </c>
      <c r="AC174" s="2" t="s">
        <v>72</v>
      </c>
      <c r="AD174" s="2" t="s">
        <v>70</v>
      </c>
      <c r="AE174">
        <v>21</v>
      </c>
      <c r="AF174" s="2" t="s">
        <v>92</v>
      </c>
      <c r="AG174">
        <v>3000</v>
      </c>
      <c r="AH174">
        <v>12360</v>
      </c>
      <c r="AI174">
        <v>12360</v>
      </c>
      <c r="AN174">
        <v>12000</v>
      </c>
      <c r="AO174">
        <v>500</v>
      </c>
      <c r="AP174">
        <v>12100</v>
      </c>
      <c r="AQ174">
        <v>12500</v>
      </c>
      <c r="AR174">
        <v>80</v>
      </c>
      <c r="AS174">
        <v>394</v>
      </c>
      <c r="AT174">
        <v>391</v>
      </c>
      <c r="AU174">
        <v>0.99238578680203049</v>
      </c>
      <c r="AV174">
        <v>3</v>
      </c>
      <c r="AW174">
        <v>7.6142131979695434E-3</v>
      </c>
      <c r="AX174">
        <v>0.54</v>
      </c>
      <c r="AY174">
        <v>211.14000000000001</v>
      </c>
      <c r="AZ174">
        <v>1.62</v>
      </c>
      <c r="BA174">
        <v>0.99238578680203049</v>
      </c>
      <c r="BB174" s="2" t="s">
        <v>81</v>
      </c>
      <c r="BC174" s="2"/>
    </row>
    <row r="175" spans="1:55">
      <c r="A175">
        <v>175</v>
      </c>
      <c r="B175" s="1">
        <v>46057</v>
      </c>
      <c r="C175" s="2" t="s">
        <v>760</v>
      </c>
      <c r="D175" s="2" t="s">
        <v>937</v>
      </c>
      <c r="E175" s="2" t="s">
        <v>938</v>
      </c>
      <c r="F175" s="2"/>
      <c r="G175" s="2" t="s">
        <v>763</v>
      </c>
      <c r="H175" s="2" t="s">
        <v>760</v>
      </c>
      <c r="I175" s="2" t="s">
        <v>760</v>
      </c>
      <c r="K175" s="2"/>
      <c r="L175" s="1"/>
      <c r="M175" t="s">
        <v>764</v>
      </c>
      <c r="O175" s="2" t="s">
        <v>765</v>
      </c>
      <c r="Q175" s="1"/>
      <c r="R175">
        <v>10000</v>
      </c>
      <c r="S175">
        <v>0</v>
      </c>
      <c r="T175">
        <v>10000</v>
      </c>
      <c r="U175" s="2" t="s">
        <v>66</v>
      </c>
      <c r="V175" s="2"/>
      <c r="W175" s="2"/>
      <c r="X175" s="2" t="s">
        <v>69</v>
      </c>
      <c r="Y175" s="2" t="s">
        <v>70</v>
      </c>
      <c r="Z175" s="2" t="s">
        <v>71</v>
      </c>
      <c r="AA175" s="2" t="s">
        <v>72</v>
      </c>
      <c r="AB175" s="2" t="s">
        <v>72</v>
      </c>
      <c r="AC175" s="2" t="s">
        <v>72</v>
      </c>
      <c r="AD175" s="2" t="s">
        <v>70</v>
      </c>
      <c r="AE175">
        <v>27</v>
      </c>
      <c r="AF175" s="2" t="s">
        <v>312</v>
      </c>
      <c r="AG175">
        <v>10000</v>
      </c>
      <c r="AH175">
        <v>10080</v>
      </c>
      <c r="AI175">
        <v>26680</v>
      </c>
      <c r="AO175">
        <v>10990</v>
      </c>
      <c r="AP175">
        <v>10000</v>
      </c>
      <c r="AQ175">
        <v>10990</v>
      </c>
      <c r="AR175">
        <v>20</v>
      </c>
      <c r="AS175">
        <v>347</v>
      </c>
      <c r="AT175">
        <v>344</v>
      </c>
      <c r="AU175">
        <v>0.99135446685878958</v>
      </c>
      <c r="AV175">
        <v>3</v>
      </c>
      <c r="AW175">
        <v>8.6455331412103754E-3</v>
      </c>
      <c r="AX175">
        <v>0.54</v>
      </c>
      <c r="AY175">
        <v>185.76000000000002</v>
      </c>
      <c r="AZ175">
        <v>1.62</v>
      </c>
      <c r="BA175">
        <v>0.99135446685878958</v>
      </c>
      <c r="BB175" s="2" t="s">
        <v>81</v>
      </c>
      <c r="BC175" s="2"/>
    </row>
    <row r="176" spans="1:55">
      <c r="A176">
        <v>176</v>
      </c>
      <c r="B176" s="1">
        <v>46057</v>
      </c>
      <c r="C176" s="2" t="s">
        <v>760</v>
      </c>
      <c r="D176" s="2" t="s">
        <v>939</v>
      </c>
      <c r="E176" s="2" t="s">
        <v>940</v>
      </c>
      <c r="F176" s="2"/>
      <c r="G176" s="2" t="s">
        <v>763</v>
      </c>
      <c r="H176" s="2" t="s">
        <v>760</v>
      </c>
      <c r="I176" s="2" t="s">
        <v>760</v>
      </c>
      <c r="K176" s="2"/>
      <c r="L176" s="1"/>
      <c r="M176" t="s">
        <v>764</v>
      </c>
      <c r="O176" s="2" t="s">
        <v>765</v>
      </c>
      <c r="Q176" s="1"/>
      <c r="R176">
        <v>10000</v>
      </c>
      <c r="S176">
        <v>0</v>
      </c>
      <c r="T176">
        <v>10000</v>
      </c>
      <c r="U176" s="2" t="s">
        <v>66</v>
      </c>
      <c r="V176" s="2"/>
      <c r="W176" s="2"/>
      <c r="X176" s="2" t="s">
        <v>69</v>
      </c>
      <c r="Y176" s="2" t="s">
        <v>70</v>
      </c>
      <c r="Z176" s="2" t="s">
        <v>71</v>
      </c>
      <c r="AA176" s="2" t="s">
        <v>72</v>
      </c>
      <c r="AB176" s="2" t="s">
        <v>72</v>
      </c>
      <c r="AC176" s="2" t="s">
        <v>72</v>
      </c>
      <c r="AD176" s="2" t="s">
        <v>70</v>
      </c>
      <c r="AE176">
        <v>21</v>
      </c>
      <c r="AF176" s="2" t="s">
        <v>92</v>
      </c>
      <c r="AG176">
        <v>10000</v>
      </c>
      <c r="AH176">
        <v>20180</v>
      </c>
      <c r="AI176">
        <v>20180</v>
      </c>
      <c r="AO176">
        <v>10180</v>
      </c>
      <c r="AP176">
        <v>10000</v>
      </c>
      <c r="AQ176">
        <v>10180</v>
      </c>
      <c r="AR176">
        <v>20</v>
      </c>
      <c r="AS176">
        <v>640</v>
      </c>
      <c r="AT176">
        <v>637</v>
      </c>
      <c r="AU176">
        <v>0.99531250000000004</v>
      </c>
      <c r="AV176">
        <v>3</v>
      </c>
      <c r="AW176">
        <v>4.6874999999999998E-3</v>
      </c>
      <c r="AX176">
        <v>0.54</v>
      </c>
      <c r="AY176">
        <v>343.98</v>
      </c>
      <c r="AZ176">
        <v>1.62</v>
      </c>
      <c r="BA176">
        <v>0.99531250000000004</v>
      </c>
      <c r="BB176" s="2" t="s">
        <v>81</v>
      </c>
      <c r="BC176" s="2"/>
    </row>
    <row r="177" spans="1:55">
      <c r="A177">
        <v>177</v>
      </c>
      <c r="B177" s="1">
        <v>46057</v>
      </c>
      <c r="C177" s="2" t="s">
        <v>941</v>
      </c>
      <c r="D177" s="2" t="s">
        <v>942</v>
      </c>
      <c r="E177" s="2" t="s">
        <v>341</v>
      </c>
      <c r="F177" s="2" t="s">
        <v>342</v>
      </c>
      <c r="G177" s="2" t="s">
        <v>943</v>
      </c>
      <c r="H177" s="2" t="s">
        <v>944</v>
      </c>
      <c r="I177" s="2" t="s">
        <v>945</v>
      </c>
      <c r="J177" t="s">
        <v>946</v>
      </c>
      <c r="K177" s="2" t="s">
        <v>347</v>
      </c>
      <c r="L177" s="1">
        <v>47735</v>
      </c>
      <c r="M177">
        <v>0.20105296573632855</v>
      </c>
      <c r="N177">
        <v>1678</v>
      </c>
      <c r="O177" s="2" t="s">
        <v>64</v>
      </c>
      <c r="P177" t="s">
        <v>117</v>
      </c>
      <c r="Q177" s="1">
        <v>47515</v>
      </c>
      <c r="R177">
        <v>20000</v>
      </c>
      <c r="S177">
        <v>0</v>
      </c>
      <c r="T177">
        <v>20000</v>
      </c>
      <c r="U177" s="2" t="s">
        <v>66</v>
      </c>
      <c r="V177" s="2"/>
      <c r="W177" s="2" t="s">
        <v>118</v>
      </c>
      <c r="X177" s="2" t="s">
        <v>69</v>
      </c>
      <c r="Y177" s="2" t="s">
        <v>70</v>
      </c>
      <c r="Z177" s="2" t="s">
        <v>71</v>
      </c>
      <c r="AA177" s="2" t="s">
        <v>70</v>
      </c>
      <c r="AB177" s="2" t="s">
        <v>70</v>
      </c>
      <c r="AC177" s="2" t="s">
        <v>91</v>
      </c>
      <c r="AD177" s="2" t="s">
        <v>70</v>
      </c>
      <c r="AE177">
        <v>34</v>
      </c>
      <c r="AF177" s="2" t="s">
        <v>312</v>
      </c>
      <c r="AG177">
        <v>20000</v>
      </c>
      <c r="AH177">
        <v>21240</v>
      </c>
      <c r="AI177">
        <v>21360</v>
      </c>
      <c r="AJ177">
        <v>21414</v>
      </c>
      <c r="AK177">
        <v>24348</v>
      </c>
      <c r="AL177">
        <v>21338</v>
      </c>
      <c r="AM177">
        <v>21058</v>
      </c>
      <c r="AN177">
        <v>19528</v>
      </c>
      <c r="AO177">
        <v>1503</v>
      </c>
      <c r="AP177">
        <v>20500</v>
      </c>
      <c r="AQ177">
        <v>21031</v>
      </c>
      <c r="AR177">
        <v>209</v>
      </c>
      <c r="AS177">
        <v>590</v>
      </c>
      <c r="AT177">
        <v>585</v>
      </c>
      <c r="AU177">
        <v>0.99152542372881358</v>
      </c>
      <c r="AV177">
        <v>6</v>
      </c>
      <c r="AW177">
        <v>1.0169491525423728E-2</v>
      </c>
      <c r="AX177">
        <v>3</v>
      </c>
      <c r="AY177">
        <v>1755</v>
      </c>
      <c r="AZ177">
        <v>18</v>
      </c>
      <c r="BA177">
        <v>0.99152542372881358</v>
      </c>
      <c r="BB177" s="2" t="s">
        <v>75</v>
      </c>
      <c r="BC177" s="2"/>
    </row>
    <row r="178" spans="1:55">
      <c r="A178">
        <v>178</v>
      </c>
      <c r="B178" s="1">
        <v>46057</v>
      </c>
      <c r="C178" s="2" t="s">
        <v>941</v>
      </c>
      <c r="D178" s="2" t="s">
        <v>942</v>
      </c>
      <c r="E178" s="2" t="s">
        <v>341</v>
      </c>
      <c r="F178" s="2" t="s">
        <v>342</v>
      </c>
      <c r="G178" s="2" t="s">
        <v>943</v>
      </c>
      <c r="H178" s="2" t="s">
        <v>348</v>
      </c>
      <c r="I178" s="2" t="s">
        <v>349</v>
      </c>
      <c r="J178" t="s">
        <v>350</v>
      </c>
      <c r="K178" s="2" t="s">
        <v>347</v>
      </c>
      <c r="L178" s="1">
        <v>47735</v>
      </c>
      <c r="M178">
        <v>0.50600000000000001</v>
      </c>
      <c r="N178">
        <v>1678</v>
      </c>
      <c r="O178" s="2" t="s">
        <v>79</v>
      </c>
      <c r="P178" t="s">
        <v>117</v>
      </c>
      <c r="Q178" s="1">
        <v>47515</v>
      </c>
      <c r="R178">
        <v>20000</v>
      </c>
      <c r="S178">
        <v>4000</v>
      </c>
      <c r="T178">
        <v>16000</v>
      </c>
      <c r="U178" s="2" t="s">
        <v>66</v>
      </c>
      <c r="V178" s="2"/>
      <c r="W178" s="2"/>
      <c r="X178" s="2" t="s">
        <v>69</v>
      </c>
      <c r="Y178" s="2" t="s">
        <v>70</v>
      </c>
      <c r="Z178" s="2" t="s">
        <v>80</v>
      </c>
      <c r="AA178" s="2" t="s">
        <v>72</v>
      </c>
      <c r="AB178" s="2" t="s">
        <v>72</v>
      </c>
      <c r="AC178" s="2" t="s">
        <v>72</v>
      </c>
      <c r="AD178" s="2" t="s">
        <v>70</v>
      </c>
      <c r="AE178">
        <v>34</v>
      </c>
      <c r="AF178" s="2" t="s">
        <v>312</v>
      </c>
      <c r="AG178">
        <v>16000</v>
      </c>
      <c r="AH178">
        <v>16480</v>
      </c>
      <c r="AI178">
        <v>16480</v>
      </c>
      <c r="AN178">
        <v>17000</v>
      </c>
      <c r="AO178">
        <v>38</v>
      </c>
      <c r="AP178">
        <v>16200</v>
      </c>
      <c r="AQ178">
        <v>17038</v>
      </c>
      <c r="AR178">
        <v>80</v>
      </c>
      <c r="AS178">
        <v>536</v>
      </c>
      <c r="AT178">
        <v>533</v>
      </c>
      <c r="AU178">
        <v>0.99440298507462688</v>
      </c>
      <c r="AV178">
        <v>3</v>
      </c>
      <c r="AW178">
        <v>5.597014925373134E-3</v>
      </c>
      <c r="AX178">
        <v>0.54</v>
      </c>
      <c r="AY178">
        <v>287.82</v>
      </c>
      <c r="AZ178">
        <v>1.62</v>
      </c>
      <c r="BA178">
        <v>0.99440298507462688</v>
      </c>
      <c r="BB178" s="2" t="s">
        <v>81</v>
      </c>
      <c r="BC178" s="2"/>
    </row>
    <row r="179" spans="1:55">
      <c r="A179">
        <v>179</v>
      </c>
      <c r="B179" s="1">
        <v>46057</v>
      </c>
      <c r="C179" s="2" t="s">
        <v>947</v>
      </c>
      <c r="D179" s="2" t="s">
        <v>948</v>
      </c>
      <c r="E179" s="2" t="s">
        <v>949</v>
      </c>
      <c r="F179" s="2" t="s">
        <v>228</v>
      </c>
      <c r="G179" s="2" t="s">
        <v>950</v>
      </c>
      <c r="H179" s="2" t="s">
        <v>951</v>
      </c>
      <c r="I179" s="2" t="s">
        <v>952</v>
      </c>
      <c r="J179" t="s">
        <v>953</v>
      </c>
      <c r="K179" s="2" t="s">
        <v>954</v>
      </c>
      <c r="L179" s="1">
        <v>46818</v>
      </c>
      <c r="N179">
        <v>761</v>
      </c>
      <c r="O179" s="2" t="s">
        <v>116</v>
      </c>
      <c r="P179" t="s">
        <v>117</v>
      </c>
      <c r="Q179" s="1">
        <v>46784</v>
      </c>
      <c r="R179">
        <v>17500</v>
      </c>
      <c r="S179">
        <v>0</v>
      </c>
      <c r="T179">
        <v>17500</v>
      </c>
      <c r="U179" s="2" t="s">
        <v>66</v>
      </c>
      <c r="V179" s="2"/>
      <c r="W179" s="2" t="s">
        <v>118</v>
      </c>
      <c r="X179" s="2" t="s">
        <v>69</v>
      </c>
      <c r="Y179" s="2" t="s">
        <v>70</v>
      </c>
      <c r="Z179" s="2" t="s">
        <v>80</v>
      </c>
      <c r="AA179" s="2" t="s">
        <v>70</v>
      </c>
      <c r="AB179" s="2" t="s">
        <v>70</v>
      </c>
      <c r="AC179" s="2" t="s">
        <v>72</v>
      </c>
      <c r="AD179" s="2" t="s">
        <v>70</v>
      </c>
      <c r="AE179">
        <v>36</v>
      </c>
      <c r="AF179" s="2" t="s">
        <v>312</v>
      </c>
      <c r="AG179">
        <v>17500</v>
      </c>
      <c r="AH179">
        <v>19880</v>
      </c>
      <c r="AI179">
        <v>19880</v>
      </c>
      <c r="AJ179">
        <v>19782</v>
      </c>
      <c r="AK179">
        <v>19040</v>
      </c>
      <c r="AL179">
        <v>18480</v>
      </c>
      <c r="AN179">
        <v>13630</v>
      </c>
      <c r="AO179">
        <v>4900</v>
      </c>
      <c r="AP179">
        <v>18500</v>
      </c>
      <c r="AQ179">
        <v>18530</v>
      </c>
      <c r="AR179">
        <v>1350</v>
      </c>
      <c r="AS179">
        <v>710</v>
      </c>
      <c r="AT179">
        <v>662</v>
      </c>
      <c r="AU179">
        <v>0.93239436619718308</v>
      </c>
      <c r="AV179">
        <v>48</v>
      </c>
      <c r="AW179">
        <v>6.7605633802816895E-2</v>
      </c>
      <c r="AX179">
        <v>3</v>
      </c>
      <c r="AY179">
        <v>1986</v>
      </c>
      <c r="AZ179">
        <v>144</v>
      </c>
      <c r="BA179">
        <v>0.93239436619718308</v>
      </c>
      <c r="BB179" s="2" t="s">
        <v>75</v>
      </c>
      <c r="BC179" s="2"/>
    </row>
    <row r="180" spans="1:55">
      <c r="A180">
        <v>180</v>
      </c>
      <c r="B180" s="1">
        <v>46057</v>
      </c>
      <c r="C180" s="2" t="s">
        <v>955</v>
      </c>
      <c r="D180" s="2" t="s">
        <v>956</v>
      </c>
      <c r="E180" s="2" t="s">
        <v>957</v>
      </c>
      <c r="F180" s="2" t="s">
        <v>928</v>
      </c>
      <c r="G180" s="2" t="s">
        <v>950</v>
      </c>
      <c r="H180" s="2" t="s">
        <v>958</v>
      </c>
      <c r="I180" s="2" t="s">
        <v>959</v>
      </c>
      <c r="J180" t="s">
        <v>960</v>
      </c>
      <c r="K180" s="2" t="s">
        <v>961</v>
      </c>
      <c r="L180" s="1">
        <v>46489</v>
      </c>
      <c r="M180">
        <v>0.2463432777399592</v>
      </c>
      <c r="N180">
        <v>432</v>
      </c>
      <c r="O180" s="2" t="s">
        <v>116</v>
      </c>
      <c r="P180" t="s">
        <v>117</v>
      </c>
      <c r="Q180" s="1">
        <v>46784</v>
      </c>
      <c r="R180">
        <v>17500</v>
      </c>
      <c r="S180">
        <v>2800</v>
      </c>
      <c r="T180">
        <v>14700</v>
      </c>
      <c r="U180" s="2" t="s">
        <v>66</v>
      </c>
      <c r="V180" s="2"/>
      <c r="W180" s="2" t="s">
        <v>118</v>
      </c>
      <c r="X180" s="2" t="s">
        <v>69</v>
      </c>
      <c r="Y180" s="2" t="s">
        <v>70</v>
      </c>
      <c r="Z180" s="2" t="s">
        <v>80</v>
      </c>
      <c r="AA180" s="2" t="s">
        <v>70</v>
      </c>
      <c r="AB180" s="2" t="s">
        <v>70</v>
      </c>
      <c r="AC180" s="2" t="s">
        <v>72</v>
      </c>
      <c r="AD180" s="2" t="s">
        <v>70</v>
      </c>
      <c r="AE180">
        <v>48</v>
      </c>
      <c r="AF180" s="2" t="s">
        <v>312</v>
      </c>
      <c r="AG180">
        <v>14700</v>
      </c>
      <c r="AH180">
        <v>16560</v>
      </c>
      <c r="AI180">
        <v>13800</v>
      </c>
      <c r="AJ180">
        <v>19272</v>
      </c>
      <c r="AK180">
        <v>16360</v>
      </c>
      <c r="AL180">
        <v>15733</v>
      </c>
      <c r="AN180">
        <v>12809</v>
      </c>
      <c r="AO180">
        <v>2925</v>
      </c>
      <c r="AP180">
        <v>15700</v>
      </c>
      <c r="AQ180">
        <v>15734</v>
      </c>
      <c r="AR180">
        <v>826</v>
      </c>
      <c r="AS180">
        <v>690</v>
      </c>
      <c r="AT180">
        <v>656</v>
      </c>
      <c r="AU180">
        <v>0.95072463768115945</v>
      </c>
      <c r="AV180">
        <v>34</v>
      </c>
      <c r="AW180">
        <v>4.9275362318840582E-2</v>
      </c>
      <c r="AX180">
        <v>3</v>
      </c>
      <c r="AY180">
        <v>1968</v>
      </c>
      <c r="AZ180">
        <v>102</v>
      </c>
      <c r="BA180">
        <v>0.95072463768115945</v>
      </c>
      <c r="BB180" s="2" t="s">
        <v>75</v>
      </c>
      <c r="BC180" s="2"/>
    </row>
    <row r="181" spans="1:55">
      <c r="A181">
        <v>181</v>
      </c>
      <c r="B181" s="1">
        <v>46057</v>
      </c>
      <c r="C181" s="2" t="s">
        <v>962</v>
      </c>
      <c r="D181" s="2" t="s">
        <v>963</v>
      </c>
      <c r="E181" s="2" t="s">
        <v>964</v>
      </c>
      <c r="F181" s="2" t="s">
        <v>928</v>
      </c>
      <c r="G181" s="2" t="s">
        <v>929</v>
      </c>
      <c r="H181" s="2" t="s">
        <v>965</v>
      </c>
      <c r="I181" s="2" t="s">
        <v>966</v>
      </c>
      <c r="J181" t="s">
        <v>967</v>
      </c>
      <c r="K181" s="2" t="s">
        <v>968</v>
      </c>
      <c r="L181" s="1">
        <v>46386</v>
      </c>
      <c r="M181">
        <v>0.50600000000000001</v>
      </c>
      <c r="N181">
        <v>329</v>
      </c>
      <c r="O181" s="2" t="s">
        <v>79</v>
      </c>
      <c r="P181" t="s">
        <v>65</v>
      </c>
      <c r="Q181" s="1">
        <v>46784</v>
      </c>
      <c r="R181">
        <v>4200</v>
      </c>
      <c r="S181">
        <v>0</v>
      </c>
      <c r="T181">
        <v>4200</v>
      </c>
      <c r="U181" s="2" t="s">
        <v>66</v>
      </c>
      <c r="V181" s="2"/>
      <c r="W181" s="2"/>
      <c r="X181" s="2" t="s">
        <v>69</v>
      </c>
      <c r="Y181" s="2" t="s">
        <v>70</v>
      </c>
      <c r="Z181" s="2" t="s">
        <v>80</v>
      </c>
      <c r="AA181" s="2" t="s">
        <v>72</v>
      </c>
      <c r="AB181" s="2" t="s">
        <v>72</v>
      </c>
      <c r="AC181" s="2" t="s">
        <v>72</v>
      </c>
      <c r="AD181" s="2" t="s">
        <v>70</v>
      </c>
      <c r="AE181">
        <v>29</v>
      </c>
      <c r="AF181" s="2" t="s">
        <v>312</v>
      </c>
      <c r="AG181">
        <v>4200</v>
      </c>
      <c r="AH181">
        <v>4400</v>
      </c>
      <c r="AI181">
        <v>4400</v>
      </c>
      <c r="AN181">
        <v>4200</v>
      </c>
      <c r="AP181">
        <v>4300</v>
      </c>
      <c r="AQ181">
        <v>4200</v>
      </c>
      <c r="AR181">
        <v>80</v>
      </c>
      <c r="AS181">
        <v>138</v>
      </c>
      <c r="AT181">
        <v>132</v>
      </c>
      <c r="AU181">
        <v>0.95652173913043481</v>
      </c>
      <c r="AV181">
        <v>6</v>
      </c>
      <c r="AW181">
        <v>4.3478260869565216E-2</v>
      </c>
      <c r="AX181">
        <v>0.54</v>
      </c>
      <c r="AY181">
        <v>71.28</v>
      </c>
      <c r="AZ181">
        <v>3.24</v>
      </c>
      <c r="BA181">
        <v>0.95652173913043481</v>
      </c>
      <c r="BB181" s="2" t="s">
        <v>81</v>
      </c>
      <c r="BC181" s="2"/>
    </row>
    <row r="182" spans="1:55">
      <c r="A182">
        <v>182</v>
      </c>
      <c r="B182" s="1">
        <v>46057</v>
      </c>
      <c r="C182" s="2" t="s">
        <v>969</v>
      </c>
      <c r="D182" s="2" t="s">
        <v>963</v>
      </c>
      <c r="E182" s="2" t="s">
        <v>964</v>
      </c>
      <c r="F182" s="2" t="s">
        <v>928</v>
      </c>
      <c r="G182" s="2" t="s">
        <v>929</v>
      </c>
      <c r="H182" s="2" t="s">
        <v>970</v>
      </c>
      <c r="I182" s="2" t="s">
        <v>971</v>
      </c>
      <c r="J182" t="s">
        <v>972</v>
      </c>
      <c r="K182" s="2" t="s">
        <v>968</v>
      </c>
      <c r="L182" s="1">
        <v>46386</v>
      </c>
      <c r="M182">
        <v>0.68409295439074191</v>
      </c>
      <c r="N182">
        <v>329</v>
      </c>
      <c r="O182" s="2" t="s">
        <v>64</v>
      </c>
      <c r="P182" t="s">
        <v>65</v>
      </c>
      <c r="Q182" s="1">
        <v>46784</v>
      </c>
      <c r="R182">
        <v>4200</v>
      </c>
      <c r="S182">
        <v>500</v>
      </c>
      <c r="T182">
        <v>3700</v>
      </c>
      <c r="U182" s="2" t="s">
        <v>66</v>
      </c>
      <c r="V182" s="2"/>
      <c r="W182" s="2" t="s">
        <v>68</v>
      </c>
      <c r="X182" s="2" t="s">
        <v>69</v>
      </c>
      <c r="Y182" s="2" t="s">
        <v>70</v>
      </c>
      <c r="Z182" s="2" t="s">
        <v>71</v>
      </c>
      <c r="AA182" s="2" t="s">
        <v>70</v>
      </c>
      <c r="AB182" s="2" t="s">
        <v>70</v>
      </c>
      <c r="AC182" s="2" t="s">
        <v>73</v>
      </c>
      <c r="AD182" s="2" t="s">
        <v>70</v>
      </c>
      <c r="AE182">
        <v>40</v>
      </c>
      <c r="AF182" s="2" t="s">
        <v>312</v>
      </c>
      <c r="AG182">
        <v>3700</v>
      </c>
      <c r="AH182">
        <v>4400</v>
      </c>
      <c r="AI182">
        <v>5800</v>
      </c>
      <c r="AJ182">
        <v>4390</v>
      </c>
      <c r="AK182">
        <v>4476</v>
      </c>
      <c r="AL182">
        <v>4373</v>
      </c>
      <c r="AM182">
        <v>4350</v>
      </c>
      <c r="AN182">
        <v>3530</v>
      </c>
      <c r="AO182">
        <v>820</v>
      </c>
      <c r="AP182">
        <v>4200</v>
      </c>
      <c r="AQ182">
        <v>4350</v>
      </c>
      <c r="AR182">
        <v>50</v>
      </c>
      <c r="AS182">
        <v>550</v>
      </c>
      <c r="AT182">
        <v>544</v>
      </c>
      <c r="AU182">
        <v>0.98909090909090913</v>
      </c>
      <c r="AV182">
        <v>6</v>
      </c>
      <c r="AW182">
        <v>1.090909090909091E-2</v>
      </c>
      <c r="AX182">
        <v>3</v>
      </c>
      <c r="AY182">
        <v>1632</v>
      </c>
      <c r="AZ182">
        <v>18</v>
      </c>
      <c r="BA182">
        <v>0.98909090909090913</v>
      </c>
      <c r="BB182" s="2" t="s">
        <v>75</v>
      </c>
      <c r="BC182" s="2"/>
    </row>
    <row r="183" spans="1:55">
      <c r="A183">
        <v>183</v>
      </c>
      <c r="B183" s="1">
        <v>46057</v>
      </c>
      <c r="C183" s="2" t="s">
        <v>969</v>
      </c>
      <c r="D183" s="2" t="s">
        <v>963</v>
      </c>
      <c r="E183" s="2" t="s">
        <v>964</v>
      </c>
      <c r="F183" s="2" t="s">
        <v>928</v>
      </c>
      <c r="G183" s="2" t="s">
        <v>929</v>
      </c>
      <c r="H183" s="2" t="s">
        <v>965</v>
      </c>
      <c r="I183" s="2" t="s">
        <v>966</v>
      </c>
      <c r="J183" t="s">
        <v>967</v>
      </c>
      <c r="K183" s="2" t="s">
        <v>968</v>
      </c>
      <c r="L183" s="1">
        <v>46386</v>
      </c>
      <c r="M183">
        <v>0.50600000000000001</v>
      </c>
      <c r="N183">
        <v>329</v>
      </c>
      <c r="O183" s="2" t="s">
        <v>79</v>
      </c>
      <c r="P183" t="s">
        <v>65</v>
      </c>
      <c r="Q183" s="1">
        <v>46784</v>
      </c>
      <c r="R183">
        <v>4200</v>
      </c>
      <c r="S183">
        <v>0</v>
      </c>
      <c r="T183">
        <v>4200</v>
      </c>
      <c r="U183" s="2" t="s">
        <v>66</v>
      </c>
      <c r="V183" s="2"/>
      <c r="W183" s="2"/>
      <c r="X183" s="2" t="s">
        <v>69</v>
      </c>
      <c r="Y183" s="2" t="s">
        <v>70</v>
      </c>
      <c r="Z183" s="2" t="s">
        <v>80</v>
      </c>
      <c r="AA183" s="2" t="s">
        <v>72</v>
      </c>
      <c r="AB183" s="2" t="s">
        <v>72</v>
      </c>
      <c r="AC183" s="2" t="s">
        <v>72</v>
      </c>
      <c r="AD183" s="2" t="s">
        <v>70</v>
      </c>
      <c r="AE183">
        <v>29</v>
      </c>
      <c r="AF183" s="2" t="s">
        <v>312</v>
      </c>
      <c r="AG183">
        <v>4200</v>
      </c>
      <c r="AH183">
        <v>4400</v>
      </c>
      <c r="AI183">
        <v>5200</v>
      </c>
      <c r="AN183">
        <v>4200</v>
      </c>
      <c r="AO183">
        <v>800</v>
      </c>
      <c r="AP183">
        <v>4300</v>
      </c>
      <c r="AQ183">
        <v>5000</v>
      </c>
      <c r="AR183">
        <v>80</v>
      </c>
      <c r="AS183">
        <v>163</v>
      </c>
      <c r="AT183">
        <v>157</v>
      </c>
      <c r="AU183">
        <v>0.96319018404907975</v>
      </c>
      <c r="AV183">
        <v>6</v>
      </c>
      <c r="AW183">
        <v>3.6809815950920248E-2</v>
      </c>
      <c r="AX183">
        <v>0.54</v>
      </c>
      <c r="AY183">
        <v>84.78</v>
      </c>
      <c r="AZ183">
        <v>3.24</v>
      </c>
      <c r="BA183">
        <v>0.96319018404907975</v>
      </c>
      <c r="BB183" s="2" t="s">
        <v>81</v>
      </c>
      <c r="BC183" s="2"/>
    </row>
    <row r="184" spans="1:55">
      <c r="A184">
        <v>184</v>
      </c>
      <c r="B184" s="1">
        <v>46057</v>
      </c>
      <c r="C184" s="2" t="s">
        <v>973</v>
      </c>
      <c r="D184" s="2" t="s">
        <v>974</v>
      </c>
      <c r="E184" s="2" t="s">
        <v>975</v>
      </c>
      <c r="F184" s="2" t="s">
        <v>272</v>
      </c>
      <c r="G184" s="2" t="s">
        <v>97</v>
      </c>
      <c r="H184" s="2" t="s">
        <v>976</v>
      </c>
      <c r="I184" s="2" t="s">
        <v>977</v>
      </c>
      <c r="J184" t="s">
        <v>978</v>
      </c>
      <c r="K184" s="2" t="s">
        <v>979</v>
      </c>
      <c r="L184" s="1">
        <v>46832</v>
      </c>
      <c r="M184">
        <v>0.46920265486725665</v>
      </c>
      <c r="N184">
        <v>775</v>
      </c>
      <c r="O184" s="2" t="s">
        <v>64</v>
      </c>
      <c r="P184" t="s">
        <v>65</v>
      </c>
      <c r="Q184" s="1">
        <v>46784</v>
      </c>
      <c r="R184">
        <v>7000</v>
      </c>
      <c r="S184">
        <v>4000</v>
      </c>
      <c r="T184">
        <v>3000</v>
      </c>
      <c r="U184" s="2" t="s">
        <v>66</v>
      </c>
      <c r="V184" s="2"/>
      <c r="W184" s="2" t="s">
        <v>118</v>
      </c>
      <c r="X184" s="2" t="s">
        <v>69</v>
      </c>
      <c r="Y184" s="2" t="s">
        <v>70</v>
      </c>
      <c r="Z184" s="2" t="s">
        <v>71</v>
      </c>
      <c r="AA184" s="2" t="s">
        <v>70</v>
      </c>
      <c r="AB184" s="2" t="s">
        <v>70</v>
      </c>
      <c r="AC184" s="2" t="s">
        <v>91</v>
      </c>
      <c r="AD184" s="2" t="s">
        <v>70</v>
      </c>
      <c r="AE184">
        <v>41</v>
      </c>
      <c r="AF184" s="2" t="s">
        <v>312</v>
      </c>
      <c r="AG184">
        <v>3000</v>
      </c>
      <c r="AH184">
        <v>11400</v>
      </c>
      <c r="AI184">
        <v>11400</v>
      </c>
      <c r="AJ184">
        <v>11266</v>
      </c>
      <c r="AK184">
        <v>11272</v>
      </c>
      <c r="AL184">
        <v>11258</v>
      </c>
      <c r="AM184">
        <v>11235</v>
      </c>
      <c r="AN184">
        <v>2700</v>
      </c>
      <c r="AO184">
        <v>8500</v>
      </c>
      <c r="AP184">
        <v>11000</v>
      </c>
      <c r="AQ184">
        <v>11200</v>
      </c>
      <c r="AR184">
        <v>200</v>
      </c>
      <c r="AS184">
        <v>950</v>
      </c>
      <c r="AT184">
        <v>934</v>
      </c>
      <c r="AU184">
        <v>0.98315789473684212</v>
      </c>
      <c r="AV184">
        <v>17</v>
      </c>
      <c r="AW184">
        <v>1.7894736842105262E-2</v>
      </c>
      <c r="AX184">
        <v>3</v>
      </c>
      <c r="AY184">
        <v>2802</v>
      </c>
      <c r="AZ184">
        <v>51</v>
      </c>
      <c r="BA184">
        <v>0.98315789473684212</v>
      </c>
      <c r="BB184" s="2" t="s">
        <v>75</v>
      </c>
      <c r="BC184" s="2"/>
    </row>
    <row r="185" spans="1:55">
      <c r="A185">
        <v>185</v>
      </c>
      <c r="B185" s="1">
        <v>46057</v>
      </c>
      <c r="C185" s="2" t="s">
        <v>973</v>
      </c>
      <c r="D185" s="2" t="s">
        <v>974</v>
      </c>
      <c r="E185" s="2" t="s">
        <v>975</v>
      </c>
      <c r="F185" s="2" t="s">
        <v>272</v>
      </c>
      <c r="G185" s="2" t="s">
        <v>97</v>
      </c>
      <c r="H185" s="2" t="s">
        <v>980</v>
      </c>
      <c r="I185" s="2" t="s">
        <v>981</v>
      </c>
      <c r="J185" t="s">
        <v>982</v>
      </c>
      <c r="K185" s="2" t="s">
        <v>979</v>
      </c>
      <c r="L185" s="1">
        <v>46832</v>
      </c>
      <c r="M185">
        <v>0.50600000000000001</v>
      </c>
      <c r="N185">
        <v>775</v>
      </c>
      <c r="O185" s="2" t="s">
        <v>79</v>
      </c>
      <c r="P185" t="s">
        <v>65</v>
      </c>
      <c r="Q185" s="1">
        <v>46784</v>
      </c>
      <c r="R185">
        <v>7000</v>
      </c>
      <c r="S185">
        <v>0</v>
      </c>
      <c r="T185">
        <v>7000</v>
      </c>
      <c r="U185" s="2" t="s">
        <v>66</v>
      </c>
      <c r="V185" s="2"/>
      <c r="W185" s="2"/>
      <c r="X185" s="2" t="s">
        <v>69</v>
      </c>
      <c r="Y185" s="2" t="s">
        <v>70</v>
      </c>
      <c r="Z185" s="2" t="s">
        <v>80</v>
      </c>
      <c r="AA185" s="2" t="s">
        <v>72</v>
      </c>
      <c r="AB185" s="2" t="s">
        <v>72</v>
      </c>
      <c r="AC185" s="2" t="s">
        <v>72</v>
      </c>
      <c r="AD185" s="2" t="s">
        <v>70</v>
      </c>
      <c r="AE185">
        <v>16</v>
      </c>
      <c r="AF185" s="2" t="s">
        <v>92</v>
      </c>
      <c r="AG185">
        <v>7000</v>
      </c>
      <c r="AH185">
        <v>7400</v>
      </c>
      <c r="AI185">
        <v>7400</v>
      </c>
      <c r="AN185">
        <v>7000</v>
      </c>
      <c r="AO185">
        <v>630</v>
      </c>
      <c r="AP185">
        <v>7100</v>
      </c>
      <c r="AQ185">
        <v>7630</v>
      </c>
      <c r="AR185">
        <v>80</v>
      </c>
      <c r="AS185">
        <v>242</v>
      </c>
      <c r="AT185">
        <v>239</v>
      </c>
      <c r="AU185">
        <v>0.98760330578512401</v>
      </c>
      <c r="AV185">
        <v>3</v>
      </c>
      <c r="AW185">
        <v>1.2396694214876033E-2</v>
      </c>
      <c r="AX185">
        <v>0.54</v>
      </c>
      <c r="AY185">
        <v>129.06</v>
      </c>
      <c r="AZ185">
        <v>1.62</v>
      </c>
      <c r="BA185">
        <v>0.98760330578512401</v>
      </c>
      <c r="BB185" s="2" t="s">
        <v>81</v>
      </c>
      <c r="BC185" s="2"/>
    </row>
    <row r="186" spans="1:55">
      <c r="A186">
        <v>186</v>
      </c>
      <c r="B186" s="1">
        <v>46057</v>
      </c>
      <c r="C186" s="2" t="s">
        <v>983</v>
      </c>
      <c r="D186" s="2" t="s">
        <v>984</v>
      </c>
      <c r="E186" s="2" t="s">
        <v>985</v>
      </c>
      <c r="F186" s="2" t="s">
        <v>239</v>
      </c>
      <c r="G186" s="2" t="s">
        <v>986</v>
      </c>
      <c r="H186" s="2" t="s">
        <v>987</v>
      </c>
      <c r="I186" s="2" t="s">
        <v>988</v>
      </c>
      <c r="J186" t="s">
        <v>989</v>
      </c>
      <c r="K186" s="2" t="s">
        <v>990</v>
      </c>
      <c r="L186" s="1">
        <v>45946</v>
      </c>
      <c r="M186">
        <v>0.61869155888359428</v>
      </c>
      <c r="N186">
        <v>-111</v>
      </c>
      <c r="O186" s="2" t="s">
        <v>64</v>
      </c>
      <c r="P186" t="s">
        <v>65</v>
      </c>
      <c r="Q186" s="1">
        <v>46784</v>
      </c>
      <c r="R186">
        <v>4000</v>
      </c>
      <c r="S186">
        <v>500</v>
      </c>
      <c r="T186">
        <v>3500</v>
      </c>
      <c r="U186" s="2" t="s">
        <v>66</v>
      </c>
      <c r="V186" s="2"/>
      <c r="W186" s="2" t="s">
        <v>197</v>
      </c>
      <c r="X186" s="2" t="s">
        <v>69</v>
      </c>
      <c r="Y186" s="2" t="s">
        <v>70</v>
      </c>
      <c r="Z186" s="2" t="s">
        <v>80</v>
      </c>
      <c r="AA186" s="2" t="s">
        <v>70</v>
      </c>
      <c r="AB186" s="2" t="s">
        <v>70</v>
      </c>
      <c r="AC186" s="2" t="s">
        <v>73</v>
      </c>
      <c r="AD186" s="2" t="s">
        <v>70</v>
      </c>
      <c r="AE186">
        <v>55</v>
      </c>
      <c r="AF186" s="2" t="s">
        <v>312</v>
      </c>
      <c r="AG186">
        <v>3500</v>
      </c>
      <c r="AH186">
        <v>4240</v>
      </c>
      <c r="AI186">
        <v>4100</v>
      </c>
      <c r="AJ186">
        <v>4090</v>
      </c>
      <c r="AK186">
        <v>4094</v>
      </c>
      <c r="AL186">
        <v>4068</v>
      </c>
      <c r="AM186">
        <v>4057</v>
      </c>
      <c r="AN186">
        <v>3150</v>
      </c>
      <c r="AO186">
        <v>907</v>
      </c>
      <c r="AP186">
        <v>3800</v>
      </c>
      <c r="AQ186">
        <v>4057</v>
      </c>
      <c r="AR186">
        <v>183</v>
      </c>
      <c r="AS186">
        <v>530</v>
      </c>
      <c r="AT186">
        <v>508</v>
      </c>
      <c r="AU186">
        <v>0.95849056603773586</v>
      </c>
      <c r="AV186">
        <v>23</v>
      </c>
      <c r="AW186">
        <v>4.3396226415094337E-2</v>
      </c>
      <c r="AX186">
        <v>3</v>
      </c>
      <c r="AY186">
        <v>1524</v>
      </c>
      <c r="AZ186">
        <v>69</v>
      </c>
      <c r="BA186">
        <v>0.95849056603773586</v>
      </c>
      <c r="BB186" s="2" t="s">
        <v>75</v>
      </c>
      <c r="BC186" s="2"/>
    </row>
    <row r="187" spans="1:55">
      <c r="A187">
        <v>187</v>
      </c>
      <c r="B187" s="1">
        <v>46057</v>
      </c>
      <c r="C187" s="2" t="s">
        <v>983</v>
      </c>
      <c r="D187" s="2" t="s">
        <v>984</v>
      </c>
      <c r="E187" s="2" t="s">
        <v>985</v>
      </c>
      <c r="F187" s="2" t="s">
        <v>239</v>
      </c>
      <c r="G187" s="2" t="s">
        <v>986</v>
      </c>
      <c r="H187" s="2" t="s">
        <v>991</v>
      </c>
      <c r="I187" s="2" t="s">
        <v>992</v>
      </c>
      <c r="J187" t="s">
        <v>993</v>
      </c>
      <c r="K187" s="2" t="s">
        <v>990</v>
      </c>
      <c r="L187" s="1">
        <v>45946</v>
      </c>
      <c r="M187">
        <v>0.50600000000000001</v>
      </c>
      <c r="N187">
        <v>-111</v>
      </c>
      <c r="O187" s="2" t="s">
        <v>79</v>
      </c>
      <c r="P187" t="s">
        <v>65</v>
      </c>
      <c r="Q187" s="1">
        <v>46784</v>
      </c>
      <c r="R187">
        <v>4000</v>
      </c>
      <c r="S187">
        <v>0</v>
      </c>
      <c r="T187">
        <v>4000</v>
      </c>
      <c r="U187" s="2" t="s">
        <v>66</v>
      </c>
      <c r="V187" s="2"/>
      <c r="W187" s="2"/>
      <c r="X187" s="2" t="s">
        <v>69</v>
      </c>
      <c r="Y187" s="2" t="s">
        <v>70</v>
      </c>
      <c r="Z187" s="2" t="s">
        <v>80</v>
      </c>
      <c r="AA187" s="2" t="s">
        <v>72</v>
      </c>
      <c r="AB187" s="2" t="s">
        <v>72</v>
      </c>
      <c r="AC187" s="2" t="s">
        <v>72</v>
      </c>
      <c r="AD187" s="2" t="s">
        <v>70</v>
      </c>
      <c r="AE187">
        <v>55</v>
      </c>
      <c r="AF187" s="2" t="s">
        <v>312</v>
      </c>
      <c r="AG187">
        <v>4000</v>
      </c>
      <c r="AH187">
        <v>4336</v>
      </c>
      <c r="AI187">
        <v>4336</v>
      </c>
      <c r="AN187">
        <v>4000</v>
      </c>
      <c r="AO187">
        <v>430</v>
      </c>
      <c r="AP187">
        <v>4100</v>
      </c>
      <c r="AQ187">
        <v>4430</v>
      </c>
      <c r="AR187">
        <v>80</v>
      </c>
      <c r="AS187">
        <v>142</v>
      </c>
      <c r="AT187">
        <v>139</v>
      </c>
      <c r="AU187">
        <v>0.97887323943661975</v>
      </c>
      <c r="AV187">
        <v>3</v>
      </c>
      <c r="AW187">
        <v>2.1126760563380281E-2</v>
      </c>
      <c r="AX187">
        <v>0.54</v>
      </c>
      <c r="AY187">
        <v>75.06</v>
      </c>
      <c r="AZ187">
        <v>1.62</v>
      </c>
      <c r="BA187">
        <v>0.97887323943661975</v>
      </c>
      <c r="BB187" s="2" t="s">
        <v>81</v>
      </c>
      <c r="BC187" s="2"/>
    </row>
    <row r="188" spans="1:55">
      <c r="A188">
        <v>188</v>
      </c>
      <c r="B188" s="1">
        <v>46057</v>
      </c>
      <c r="C188" s="2" t="s">
        <v>983</v>
      </c>
      <c r="D188" s="2" t="s">
        <v>984</v>
      </c>
      <c r="E188" s="2" t="s">
        <v>985</v>
      </c>
      <c r="F188" s="2" t="s">
        <v>239</v>
      </c>
      <c r="G188" s="2" t="s">
        <v>986</v>
      </c>
      <c r="H188" s="2" t="s">
        <v>442</v>
      </c>
      <c r="I188" s="2" t="s">
        <v>443</v>
      </c>
      <c r="J188" t="s">
        <v>444</v>
      </c>
      <c r="K188" s="2" t="s">
        <v>990</v>
      </c>
      <c r="L188" s="1">
        <v>45946</v>
      </c>
      <c r="M188">
        <v>0.50600000000000001</v>
      </c>
      <c r="N188">
        <v>-111</v>
      </c>
      <c r="O188" s="2" t="s">
        <v>445</v>
      </c>
      <c r="P188" t="s">
        <v>65</v>
      </c>
      <c r="Q188" s="1">
        <v>46784</v>
      </c>
      <c r="R188">
        <v>4000</v>
      </c>
      <c r="S188">
        <v>0</v>
      </c>
      <c r="T188">
        <v>4000</v>
      </c>
      <c r="U188" s="2" t="s">
        <v>66</v>
      </c>
      <c r="V188" s="2"/>
      <c r="W188" s="2"/>
      <c r="X188" s="2" t="s">
        <v>69</v>
      </c>
      <c r="Y188" s="2" t="s">
        <v>70</v>
      </c>
      <c r="Z188" s="2" t="s">
        <v>71</v>
      </c>
      <c r="AA188" s="2" t="s">
        <v>72</v>
      </c>
      <c r="AB188" s="2" t="s">
        <v>72</v>
      </c>
      <c r="AC188" s="2" t="s">
        <v>72</v>
      </c>
      <c r="AD188" s="2" t="s">
        <v>70</v>
      </c>
      <c r="AE188">
        <v>37</v>
      </c>
      <c r="AF188" s="2" t="s">
        <v>312</v>
      </c>
      <c r="AG188">
        <v>4000</v>
      </c>
      <c r="AH188">
        <v>4240</v>
      </c>
      <c r="AI188">
        <v>4626</v>
      </c>
      <c r="AN188">
        <v>4000</v>
      </c>
      <c r="AO188">
        <v>350</v>
      </c>
      <c r="AP188">
        <v>4100</v>
      </c>
      <c r="AQ188">
        <v>4350</v>
      </c>
      <c r="AR188">
        <v>80</v>
      </c>
      <c r="AS188">
        <v>65</v>
      </c>
      <c r="AT188">
        <v>61</v>
      </c>
      <c r="AU188">
        <v>0.93846153846153846</v>
      </c>
      <c r="AV188">
        <v>4</v>
      </c>
      <c r="AW188">
        <v>6.1538461538461542E-2</v>
      </c>
      <c r="AX188">
        <v>0.54</v>
      </c>
      <c r="AY188">
        <v>32.940000000000005</v>
      </c>
      <c r="AZ188">
        <v>2.16</v>
      </c>
      <c r="BA188">
        <v>0.93846153846153846</v>
      </c>
      <c r="BB188" s="2" t="s">
        <v>81</v>
      </c>
      <c r="BC188" s="2"/>
    </row>
    <row r="189" spans="1:55">
      <c r="A189">
        <v>189</v>
      </c>
      <c r="B189" s="1">
        <v>46057</v>
      </c>
      <c r="C189" s="2" t="s">
        <v>994</v>
      </c>
      <c r="D189" s="2" t="s">
        <v>995</v>
      </c>
      <c r="E189" s="2" t="s">
        <v>996</v>
      </c>
      <c r="F189" s="2" t="s">
        <v>997</v>
      </c>
      <c r="G189" s="2" t="s">
        <v>998</v>
      </c>
      <c r="H189" s="2" t="s">
        <v>999</v>
      </c>
      <c r="I189" s="2" t="s">
        <v>1000</v>
      </c>
      <c r="J189" t="s">
        <v>1001</v>
      </c>
      <c r="K189" s="2" t="s">
        <v>1002</v>
      </c>
      <c r="L189" s="1">
        <v>47888</v>
      </c>
      <c r="N189">
        <v>1831</v>
      </c>
      <c r="O189" s="2" t="s">
        <v>64</v>
      </c>
      <c r="P189" t="s">
        <v>65</v>
      </c>
      <c r="Q189" s="1">
        <v>47150</v>
      </c>
      <c r="R189">
        <v>800</v>
      </c>
      <c r="S189">
        <v>500</v>
      </c>
      <c r="T189">
        <v>300</v>
      </c>
      <c r="U189" s="2" t="s">
        <v>66</v>
      </c>
      <c r="V189" s="2" t="s">
        <v>1003</v>
      </c>
      <c r="W189" s="2" t="s">
        <v>1004</v>
      </c>
      <c r="X189" s="2" t="s">
        <v>69</v>
      </c>
      <c r="Y189" s="2" t="s">
        <v>70</v>
      </c>
      <c r="Z189" s="2" t="s">
        <v>71</v>
      </c>
      <c r="AA189" s="2" t="s">
        <v>70</v>
      </c>
      <c r="AB189" s="2" t="s">
        <v>70</v>
      </c>
      <c r="AC189" s="2" t="s">
        <v>73</v>
      </c>
      <c r="AD189" s="2" t="s">
        <v>70</v>
      </c>
      <c r="AE189">
        <v>21</v>
      </c>
      <c r="AF189" s="2" t="s">
        <v>92</v>
      </c>
      <c r="AG189">
        <v>300</v>
      </c>
      <c r="AH189">
        <v>2000</v>
      </c>
      <c r="AI189">
        <v>2000</v>
      </c>
      <c r="AJ189">
        <v>1940</v>
      </c>
      <c r="AK189">
        <v>1940</v>
      </c>
      <c r="AL189">
        <v>1924</v>
      </c>
      <c r="AM189">
        <v>1917</v>
      </c>
      <c r="AO189">
        <v>1917</v>
      </c>
      <c r="AP189">
        <v>1750</v>
      </c>
      <c r="AQ189">
        <v>1917</v>
      </c>
      <c r="AR189">
        <v>83</v>
      </c>
      <c r="AS189">
        <v>500</v>
      </c>
      <c r="AT189">
        <v>480</v>
      </c>
      <c r="AU189">
        <v>0.96</v>
      </c>
      <c r="AV189">
        <v>21</v>
      </c>
      <c r="AW189">
        <v>4.2000000000000003E-2</v>
      </c>
      <c r="AX189">
        <v>3</v>
      </c>
      <c r="AY189">
        <v>1440</v>
      </c>
      <c r="AZ189">
        <v>63</v>
      </c>
      <c r="BA189">
        <v>0.96</v>
      </c>
      <c r="BB189" s="2" t="s">
        <v>75</v>
      </c>
      <c r="BC189" s="2"/>
    </row>
    <row r="190" spans="1:55">
      <c r="A190">
        <v>190</v>
      </c>
      <c r="B190" s="1">
        <v>46057</v>
      </c>
      <c r="C190" s="2" t="s">
        <v>1005</v>
      </c>
      <c r="D190" s="2" t="s">
        <v>1006</v>
      </c>
      <c r="E190" s="2" t="s">
        <v>480</v>
      </c>
      <c r="F190" s="2" t="s">
        <v>421</v>
      </c>
      <c r="G190" s="2" t="s">
        <v>422</v>
      </c>
      <c r="H190" s="2" t="s">
        <v>1007</v>
      </c>
      <c r="I190" s="2" t="s">
        <v>1008</v>
      </c>
      <c r="J190" t="s">
        <v>1009</v>
      </c>
      <c r="K190" s="2" t="s">
        <v>836</v>
      </c>
      <c r="L190" s="1">
        <v>46474</v>
      </c>
      <c r="M190">
        <v>0.35977286892065652</v>
      </c>
      <c r="N190">
        <v>417</v>
      </c>
      <c r="O190" s="2" t="s">
        <v>64</v>
      </c>
      <c r="P190" t="s">
        <v>65</v>
      </c>
      <c r="Q190" s="1">
        <v>46784</v>
      </c>
      <c r="R190">
        <v>6000</v>
      </c>
      <c r="S190">
        <v>3900</v>
      </c>
      <c r="T190">
        <v>2100</v>
      </c>
      <c r="U190" s="2" t="s">
        <v>66</v>
      </c>
      <c r="V190" s="2"/>
      <c r="W190" s="2" t="s">
        <v>211</v>
      </c>
      <c r="X190" s="2" t="s">
        <v>69</v>
      </c>
      <c r="Y190" s="2" t="s">
        <v>70</v>
      </c>
      <c r="Z190" s="2" t="s">
        <v>80</v>
      </c>
      <c r="AA190" s="2" t="s">
        <v>70</v>
      </c>
      <c r="AB190" s="2" t="s">
        <v>70</v>
      </c>
      <c r="AC190" s="2" t="s">
        <v>91</v>
      </c>
      <c r="AD190" s="2" t="s">
        <v>70</v>
      </c>
      <c r="AE190">
        <v>29</v>
      </c>
      <c r="AF190" s="2" t="s">
        <v>312</v>
      </c>
      <c r="AG190">
        <v>2100</v>
      </c>
      <c r="AH190">
        <v>10080</v>
      </c>
      <c r="AI190">
        <v>10140</v>
      </c>
      <c r="AJ190">
        <v>9900</v>
      </c>
      <c r="AK190">
        <v>9675</v>
      </c>
      <c r="AL190">
        <v>9861</v>
      </c>
      <c r="AM190">
        <v>9822</v>
      </c>
      <c r="AN190">
        <v>1850</v>
      </c>
      <c r="AO190">
        <v>7800</v>
      </c>
      <c r="AP190">
        <v>9500</v>
      </c>
      <c r="AQ190">
        <v>9650</v>
      </c>
      <c r="AR190">
        <v>430</v>
      </c>
      <c r="AS190">
        <v>560</v>
      </c>
      <c r="AT190">
        <v>537</v>
      </c>
      <c r="AU190">
        <v>0.95892857142857146</v>
      </c>
      <c r="AV190">
        <v>24</v>
      </c>
      <c r="AW190">
        <v>4.2857142857142858E-2</v>
      </c>
      <c r="AX190">
        <v>3</v>
      </c>
      <c r="AY190">
        <v>1611</v>
      </c>
      <c r="AZ190">
        <v>72</v>
      </c>
      <c r="BA190">
        <v>0.95892857142857146</v>
      </c>
      <c r="BB190" s="2" t="s">
        <v>75</v>
      </c>
      <c r="BC190" s="2"/>
    </row>
    <row r="191" spans="1:55">
      <c r="A191">
        <v>191</v>
      </c>
      <c r="B191" s="1">
        <v>46057</v>
      </c>
      <c r="C191" s="2" t="s">
        <v>1005</v>
      </c>
      <c r="D191" s="2" t="s">
        <v>1006</v>
      </c>
      <c r="E191" s="2" t="s">
        <v>480</v>
      </c>
      <c r="F191" s="2" t="s">
        <v>421</v>
      </c>
      <c r="G191" s="2" t="s">
        <v>422</v>
      </c>
      <c r="H191" s="2" t="s">
        <v>837</v>
      </c>
      <c r="I191" s="2" t="s">
        <v>838</v>
      </c>
      <c r="J191" t="s">
        <v>839</v>
      </c>
      <c r="K191" s="2" t="s">
        <v>836</v>
      </c>
      <c r="L191" s="1">
        <v>46474</v>
      </c>
      <c r="M191">
        <v>0.50600000000000001</v>
      </c>
      <c r="N191">
        <v>417</v>
      </c>
      <c r="O191" s="2" t="s">
        <v>79</v>
      </c>
      <c r="P191" t="s">
        <v>65</v>
      </c>
      <c r="Q191" s="1">
        <v>46784</v>
      </c>
      <c r="R191">
        <v>6000</v>
      </c>
      <c r="S191">
        <v>0</v>
      </c>
      <c r="T191">
        <v>6000</v>
      </c>
      <c r="U191" s="2" t="s">
        <v>66</v>
      </c>
      <c r="V191" s="2" t="s">
        <v>127</v>
      </c>
      <c r="W191" s="2"/>
      <c r="X191" s="2" t="s">
        <v>69</v>
      </c>
      <c r="Y191" s="2" t="s">
        <v>70</v>
      </c>
      <c r="Z191" s="2" t="s">
        <v>80</v>
      </c>
      <c r="AA191" s="2" t="s">
        <v>72</v>
      </c>
      <c r="AB191" s="2" t="s">
        <v>72</v>
      </c>
      <c r="AC191" s="2" t="s">
        <v>72</v>
      </c>
      <c r="AD191" s="2" t="s">
        <v>70</v>
      </c>
      <c r="AE191">
        <v>28</v>
      </c>
      <c r="AF191" s="2" t="s">
        <v>312</v>
      </c>
      <c r="AG191">
        <v>6000</v>
      </c>
      <c r="AH191">
        <v>6216</v>
      </c>
      <c r="AI191">
        <v>6216</v>
      </c>
      <c r="AN191">
        <v>6000</v>
      </c>
      <c r="AO191">
        <v>228</v>
      </c>
      <c r="AP191">
        <v>6100</v>
      </c>
      <c r="AQ191">
        <v>6228</v>
      </c>
      <c r="AR191">
        <v>80</v>
      </c>
      <c r="AS191">
        <v>198</v>
      </c>
      <c r="AT191">
        <v>195</v>
      </c>
      <c r="AU191">
        <v>0.98484848484848486</v>
      </c>
      <c r="AV191">
        <v>3</v>
      </c>
      <c r="AW191">
        <v>1.5151515151515152E-2</v>
      </c>
      <c r="AX191">
        <v>0.54</v>
      </c>
      <c r="AY191">
        <v>105.30000000000001</v>
      </c>
      <c r="AZ191">
        <v>1.62</v>
      </c>
      <c r="BA191">
        <v>0.98484848484848486</v>
      </c>
      <c r="BB191" s="2" t="s">
        <v>81</v>
      </c>
      <c r="BC191" s="2"/>
    </row>
    <row r="192" spans="1:55">
      <c r="A192">
        <v>192</v>
      </c>
      <c r="B192" s="1">
        <v>46057</v>
      </c>
      <c r="C192" s="2" t="s">
        <v>1010</v>
      </c>
      <c r="D192" s="2" t="s">
        <v>1011</v>
      </c>
      <c r="E192" s="2" t="s">
        <v>1012</v>
      </c>
      <c r="F192" s="2" t="s">
        <v>1013</v>
      </c>
      <c r="G192" s="2" t="s">
        <v>779</v>
      </c>
      <c r="H192" s="2" t="s">
        <v>1014</v>
      </c>
      <c r="I192" s="2" t="s">
        <v>1015</v>
      </c>
      <c r="J192" t="s">
        <v>1016</v>
      </c>
      <c r="K192" s="2" t="s">
        <v>1017</v>
      </c>
      <c r="L192" s="1">
        <v>47085</v>
      </c>
      <c r="M192">
        <v>0.50600000000000001</v>
      </c>
      <c r="N192">
        <v>1028</v>
      </c>
      <c r="O192" s="2" t="s">
        <v>79</v>
      </c>
      <c r="P192">
        <v>0</v>
      </c>
      <c r="Q192" s="1">
        <v>0</v>
      </c>
      <c r="R192">
        <v>3600</v>
      </c>
      <c r="S192">
        <v>500</v>
      </c>
      <c r="T192">
        <v>3100</v>
      </c>
      <c r="U192" s="2" t="s">
        <v>66</v>
      </c>
      <c r="V192" s="2" t="s">
        <v>1018</v>
      </c>
      <c r="W192" s="2"/>
      <c r="X192" s="2" t="s">
        <v>69</v>
      </c>
      <c r="Y192" s="2" t="s">
        <v>70</v>
      </c>
      <c r="Z192" s="2" t="s">
        <v>80</v>
      </c>
      <c r="AA192" s="2" t="s">
        <v>72</v>
      </c>
      <c r="AB192" s="2" t="s">
        <v>72</v>
      </c>
      <c r="AC192" s="2" t="s">
        <v>72</v>
      </c>
      <c r="AD192" s="2" t="s">
        <v>70</v>
      </c>
      <c r="AE192">
        <v>30</v>
      </c>
      <c r="AF192" s="2" t="s">
        <v>312</v>
      </c>
      <c r="AG192">
        <v>3100</v>
      </c>
      <c r="AH192">
        <v>3440</v>
      </c>
      <c r="AI192">
        <v>3440</v>
      </c>
      <c r="AN192">
        <v>3600</v>
      </c>
      <c r="AO192">
        <v>122</v>
      </c>
      <c r="AP192">
        <v>3200</v>
      </c>
      <c r="AQ192">
        <v>3722</v>
      </c>
      <c r="AR192">
        <v>80</v>
      </c>
      <c r="AS192">
        <v>120</v>
      </c>
      <c r="AT192">
        <v>117</v>
      </c>
      <c r="AU192">
        <v>0.97499999999999998</v>
      </c>
      <c r="AV192">
        <v>3</v>
      </c>
      <c r="AW192">
        <v>2.5000000000000001E-2</v>
      </c>
      <c r="AX192">
        <v>0.54</v>
      </c>
      <c r="AY192">
        <v>63.180000000000007</v>
      </c>
      <c r="AZ192">
        <v>1.62</v>
      </c>
      <c r="BA192">
        <v>0.97499999999999998</v>
      </c>
      <c r="BB192" s="2" t="s">
        <v>81</v>
      </c>
      <c r="BC192" s="2"/>
    </row>
    <row r="193" spans="1:55">
      <c r="A193">
        <v>193</v>
      </c>
      <c r="B193" s="1">
        <v>46057</v>
      </c>
      <c r="C193" s="2" t="s">
        <v>1019</v>
      </c>
      <c r="D193" s="2" t="s">
        <v>1020</v>
      </c>
      <c r="E193" s="2" t="s">
        <v>1021</v>
      </c>
      <c r="F193" s="2" t="s">
        <v>674</v>
      </c>
      <c r="G193" s="2" t="s">
        <v>687</v>
      </c>
      <c r="H193" s="2" t="s">
        <v>1022</v>
      </c>
      <c r="I193" s="2" t="s">
        <v>1023</v>
      </c>
      <c r="J193" t="s">
        <v>1024</v>
      </c>
      <c r="K193" s="2" t="s">
        <v>1025</v>
      </c>
      <c r="L193" s="1">
        <v>46960</v>
      </c>
      <c r="M193">
        <v>0.8115762123893806</v>
      </c>
      <c r="N193">
        <v>903</v>
      </c>
      <c r="O193" s="2" t="s">
        <v>64</v>
      </c>
      <c r="P193" t="s">
        <v>65</v>
      </c>
      <c r="Q193" s="1">
        <v>47515</v>
      </c>
      <c r="R193">
        <v>1440</v>
      </c>
      <c r="S193">
        <v>0</v>
      </c>
      <c r="T193">
        <v>1440</v>
      </c>
      <c r="U193" s="2" t="s">
        <v>66</v>
      </c>
      <c r="V193" s="2"/>
      <c r="W193" s="2" t="s">
        <v>68</v>
      </c>
      <c r="X193" s="2" t="s">
        <v>69</v>
      </c>
      <c r="Y193" s="2" t="s">
        <v>70</v>
      </c>
      <c r="Z193" s="2" t="s">
        <v>71</v>
      </c>
      <c r="AA193" s="2" t="s">
        <v>72</v>
      </c>
      <c r="AB193" s="2" t="s">
        <v>70</v>
      </c>
      <c r="AC193" s="2" t="s">
        <v>73</v>
      </c>
      <c r="AD193" s="2" t="s">
        <v>70</v>
      </c>
      <c r="AE193">
        <v>41</v>
      </c>
      <c r="AF193" s="2" t="s">
        <v>312</v>
      </c>
      <c r="AG193">
        <v>1440</v>
      </c>
      <c r="AH193">
        <v>7200</v>
      </c>
      <c r="AI193">
        <v>7050</v>
      </c>
      <c r="AK193">
        <v>7069</v>
      </c>
      <c r="AL193">
        <v>7035</v>
      </c>
      <c r="AM193">
        <v>7016</v>
      </c>
      <c r="AO193">
        <v>7016</v>
      </c>
      <c r="AP193">
        <v>7000</v>
      </c>
      <c r="AQ193">
        <v>7016</v>
      </c>
      <c r="AR193">
        <v>184</v>
      </c>
      <c r="AS193">
        <v>1200</v>
      </c>
      <c r="AT193">
        <v>1170</v>
      </c>
      <c r="AU193">
        <v>0.97499999999999998</v>
      </c>
      <c r="AV193">
        <v>31</v>
      </c>
      <c r="AW193">
        <v>2.5833333333333333E-2</v>
      </c>
      <c r="AX193">
        <v>3</v>
      </c>
      <c r="AY193">
        <v>3510</v>
      </c>
      <c r="AZ193">
        <v>93</v>
      </c>
      <c r="BA193">
        <v>0.97499999999999998</v>
      </c>
      <c r="BB193" s="2" t="s">
        <v>75</v>
      </c>
      <c r="BC193" s="2"/>
    </row>
    <row r="194" spans="1:55">
      <c r="A194">
        <v>194</v>
      </c>
      <c r="B194" s="1">
        <v>46057</v>
      </c>
      <c r="C194" s="2" t="s">
        <v>1026</v>
      </c>
      <c r="D194" s="2" t="s">
        <v>1020</v>
      </c>
      <c r="E194" s="2" t="s">
        <v>1021</v>
      </c>
      <c r="F194" s="2" t="s">
        <v>674</v>
      </c>
      <c r="G194" s="2" t="s">
        <v>687</v>
      </c>
      <c r="H194" s="2" t="s">
        <v>1027</v>
      </c>
      <c r="I194" s="2" t="s">
        <v>1028</v>
      </c>
      <c r="J194" t="s">
        <v>1029</v>
      </c>
      <c r="K194" s="2" t="s">
        <v>1025</v>
      </c>
      <c r="L194" s="1">
        <v>46960</v>
      </c>
      <c r="M194">
        <v>0.50600000000000001</v>
      </c>
      <c r="N194">
        <v>903</v>
      </c>
      <c r="O194" s="2" t="s">
        <v>79</v>
      </c>
      <c r="P194" t="s">
        <v>65</v>
      </c>
      <c r="Q194" s="1">
        <v>47515</v>
      </c>
      <c r="R194">
        <v>1440</v>
      </c>
      <c r="S194">
        <v>0</v>
      </c>
      <c r="T194">
        <v>1440</v>
      </c>
      <c r="U194" s="2" t="s">
        <v>66</v>
      </c>
      <c r="V194" s="2"/>
      <c r="W194" s="2"/>
      <c r="X194" s="2" t="s">
        <v>69</v>
      </c>
      <c r="Y194" s="2" t="s">
        <v>70</v>
      </c>
      <c r="Z194" s="2" t="s">
        <v>80</v>
      </c>
      <c r="AA194" s="2" t="s">
        <v>72</v>
      </c>
      <c r="AB194" s="2" t="s">
        <v>72</v>
      </c>
      <c r="AC194" s="2" t="s">
        <v>72</v>
      </c>
      <c r="AD194" s="2" t="s">
        <v>70</v>
      </c>
      <c r="AE194">
        <v>41</v>
      </c>
      <c r="AF194" s="2" t="s">
        <v>312</v>
      </c>
      <c r="AG194">
        <v>1440</v>
      </c>
      <c r="AH194">
        <v>3600</v>
      </c>
      <c r="AI194">
        <v>3680</v>
      </c>
      <c r="AN194">
        <v>3420</v>
      </c>
      <c r="AO194">
        <v>180</v>
      </c>
      <c r="AP194">
        <v>3500</v>
      </c>
      <c r="AQ194">
        <v>3600</v>
      </c>
      <c r="AR194">
        <v>80</v>
      </c>
      <c r="AS194">
        <v>115</v>
      </c>
      <c r="AT194">
        <v>113</v>
      </c>
      <c r="AU194">
        <v>0.9826086956521739</v>
      </c>
      <c r="AV194">
        <v>2</v>
      </c>
      <c r="AW194">
        <v>1.7391304347826087E-2</v>
      </c>
      <c r="AX194">
        <v>0.54</v>
      </c>
      <c r="AY194">
        <v>61.02</v>
      </c>
      <c r="AZ194">
        <v>1.08</v>
      </c>
      <c r="BA194">
        <v>0.9826086956521739</v>
      </c>
      <c r="BB194" s="2" t="s">
        <v>81</v>
      </c>
      <c r="BC194" s="2"/>
    </row>
    <row r="195" spans="1:55">
      <c r="A195">
        <v>195</v>
      </c>
      <c r="B195" s="1">
        <v>46057</v>
      </c>
      <c r="C195" s="2" t="s">
        <v>1030</v>
      </c>
      <c r="D195" s="2" t="s">
        <v>1031</v>
      </c>
      <c r="E195" s="2" t="s">
        <v>964</v>
      </c>
      <c r="F195" s="2" t="s">
        <v>928</v>
      </c>
      <c r="G195" s="2" t="s">
        <v>1032</v>
      </c>
      <c r="H195" s="2" t="s">
        <v>970</v>
      </c>
      <c r="I195" s="2" t="s">
        <v>971</v>
      </c>
      <c r="J195" t="s">
        <v>972</v>
      </c>
      <c r="K195" s="2" t="s">
        <v>968</v>
      </c>
      <c r="L195" s="1">
        <v>46386</v>
      </c>
      <c r="M195">
        <v>0.68409295439074191</v>
      </c>
      <c r="N195">
        <v>329</v>
      </c>
      <c r="O195" s="2" t="s">
        <v>64</v>
      </c>
      <c r="P195" t="s">
        <v>65</v>
      </c>
      <c r="Q195" s="1">
        <v>46784</v>
      </c>
      <c r="R195">
        <v>1400</v>
      </c>
      <c r="S195">
        <v>0</v>
      </c>
      <c r="T195">
        <v>1400</v>
      </c>
      <c r="U195" s="2" t="s">
        <v>66</v>
      </c>
      <c r="V195" s="2"/>
      <c r="W195" s="2" t="s">
        <v>68</v>
      </c>
      <c r="X195" s="2" t="s">
        <v>69</v>
      </c>
      <c r="Y195" s="2" t="s">
        <v>70</v>
      </c>
      <c r="Z195" s="2" t="s">
        <v>71</v>
      </c>
      <c r="AA195" s="2" t="s">
        <v>70</v>
      </c>
      <c r="AB195" s="2" t="s">
        <v>70</v>
      </c>
      <c r="AC195" s="2" t="s">
        <v>73</v>
      </c>
      <c r="AD195" s="2" t="s">
        <v>70</v>
      </c>
      <c r="AE195">
        <v>41</v>
      </c>
      <c r="AF195" s="2" t="s">
        <v>312</v>
      </c>
      <c r="AG195">
        <v>1400</v>
      </c>
      <c r="AH195">
        <v>1720</v>
      </c>
      <c r="AI195">
        <v>1696</v>
      </c>
      <c r="AJ195">
        <v>1560</v>
      </c>
      <c r="AK195">
        <v>1602</v>
      </c>
      <c r="AL195">
        <v>1602</v>
      </c>
      <c r="AM195">
        <v>1665</v>
      </c>
      <c r="AN195">
        <v>1400</v>
      </c>
      <c r="AO195">
        <v>265</v>
      </c>
      <c r="AP195">
        <v>1500</v>
      </c>
      <c r="AQ195">
        <v>1665</v>
      </c>
      <c r="AR195">
        <v>55</v>
      </c>
      <c r="AS195">
        <v>215</v>
      </c>
      <c r="AT195">
        <v>209</v>
      </c>
      <c r="AU195">
        <v>0.97209302325581393</v>
      </c>
      <c r="AV195">
        <v>7</v>
      </c>
      <c r="AW195">
        <v>3.255813953488372E-2</v>
      </c>
      <c r="AX195">
        <v>3</v>
      </c>
      <c r="AY195">
        <v>627</v>
      </c>
      <c r="AZ195">
        <v>21</v>
      </c>
      <c r="BA195">
        <v>0.97209302325581393</v>
      </c>
      <c r="BB195" s="2" t="s">
        <v>75</v>
      </c>
      <c r="BC195" s="2"/>
    </row>
    <row r="196" spans="1:55">
      <c r="A196">
        <v>196</v>
      </c>
      <c r="B196" s="1">
        <v>46057</v>
      </c>
      <c r="C196" s="2" t="s">
        <v>1030</v>
      </c>
      <c r="D196" s="2" t="s">
        <v>1031</v>
      </c>
      <c r="E196" s="2" t="s">
        <v>964</v>
      </c>
      <c r="F196" s="2" t="s">
        <v>928</v>
      </c>
      <c r="G196" s="2" t="s">
        <v>1032</v>
      </c>
      <c r="H196" s="2" t="s">
        <v>965</v>
      </c>
      <c r="I196" s="2" t="s">
        <v>966</v>
      </c>
      <c r="J196" t="s">
        <v>967</v>
      </c>
      <c r="K196" s="2" t="s">
        <v>968</v>
      </c>
      <c r="L196" s="1">
        <v>46386</v>
      </c>
      <c r="M196">
        <v>0.50600000000000001</v>
      </c>
      <c r="N196">
        <v>329</v>
      </c>
      <c r="O196" s="2" t="s">
        <v>79</v>
      </c>
      <c r="P196" t="s">
        <v>65</v>
      </c>
      <c r="Q196" s="1">
        <v>46784</v>
      </c>
      <c r="R196">
        <v>1400</v>
      </c>
      <c r="S196">
        <v>0</v>
      </c>
      <c r="T196">
        <v>1400</v>
      </c>
      <c r="U196" s="2" t="s">
        <v>66</v>
      </c>
      <c r="V196" s="2"/>
      <c r="W196" s="2"/>
      <c r="X196" s="2" t="s">
        <v>69</v>
      </c>
      <c r="Y196" s="2" t="s">
        <v>70</v>
      </c>
      <c r="Z196" s="2" t="s">
        <v>80</v>
      </c>
      <c r="AA196" s="2" t="s">
        <v>72</v>
      </c>
      <c r="AB196" s="2" t="s">
        <v>72</v>
      </c>
      <c r="AC196" s="2" t="s">
        <v>72</v>
      </c>
      <c r="AD196" s="2" t="s">
        <v>70</v>
      </c>
      <c r="AE196">
        <v>29</v>
      </c>
      <c r="AF196" s="2" t="s">
        <v>312</v>
      </c>
      <c r="AG196">
        <v>1400</v>
      </c>
      <c r="AH196">
        <v>1560</v>
      </c>
      <c r="AI196">
        <v>1560</v>
      </c>
      <c r="AN196">
        <v>1400</v>
      </c>
      <c r="AP196">
        <v>1450</v>
      </c>
      <c r="AQ196">
        <v>1400</v>
      </c>
      <c r="AR196">
        <v>80</v>
      </c>
      <c r="AS196">
        <v>49</v>
      </c>
      <c r="AT196">
        <v>44</v>
      </c>
      <c r="AU196">
        <v>0.89795918367346939</v>
      </c>
      <c r="AV196">
        <v>5</v>
      </c>
      <c r="AW196">
        <v>0.10204081632653061</v>
      </c>
      <c r="AX196">
        <v>0.54</v>
      </c>
      <c r="AY196">
        <v>23.76</v>
      </c>
      <c r="AZ196">
        <v>2.7</v>
      </c>
      <c r="BA196">
        <v>0.89795918367346939</v>
      </c>
      <c r="BB196" s="2" t="s">
        <v>81</v>
      </c>
      <c r="BC196" s="2"/>
    </row>
    <row r="197" spans="1:55">
      <c r="A197">
        <v>197</v>
      </c>
      <c r="B197" s="1">
        <v>46057</v>
      </c>
      <c r="C197" s="2" t="s">
        <v>1033</v>
      </c>
      <c r="D197" s="2" t="s">
        <v>1034</v>
      </c>
      <c r="E197" s="2" t="s">
        <v>1035</v>
      </c>
      <c r="F197" s="2" t="s">
        <v>1036</v>
      </c>
      <c r="G197" s="2" t="s">
        <v>1037</v>
      </c>
      <c r="H197" s="2" t="s">
        <v>1038</v>
      </c>
      <c r="I197" s="2" t="s">
        <v>1039</v>
      </c>
      <c r="J197">
        <v>0</v>
      </c>
      <c r="K197" s="2" t="s">
        <v>1040</v>
      </c>
      <c r="L197" s="1">
        <v>47000</v>
      </c>
      <c r="M197" t="s">
        <v>764</v>
      </c>
      <c r="N197">
        <v>943</v>
      </c>
      <c r="O197" s="2" t="s">
        <v>765</v>
      </c>
      <c r="P197" t="s">
        <v>65</v>
      </c>
      <c r="Q197" s="1">
        <v>46784</v>
      </c>
      <c r="R197">
        <v>1980</v>
      </c>
      <c r="S197">
        <v>400</v>
      </c>
      <c r="T197">
        <v>1580</v>
      </c>
      <c r="U197" s="2" t="s">
        <v>66</v>
      </c>
      <c r="V197" s="2"/>
      <c r="W197" s="2"/>
      <c r="X197" s="2" t="s">
        <v>69</v>
      </c>
      <c r="Y197" s="2" t="s">
        <v>70</v>
      </c>
      <c r="Z197" s="2" t="s">
        <v>71</v>
      </c>
      <c r="AA197" s="2" t="s">
        <v>72</v>
      </c>
      <c r="AB197" s="2" t="s">
        <v>72</v>
      </c>
      <c r="AC197" s="2" t="s">
        <v>72</v>
      </c>
      <c r="AD197" s="2" t="s">
        <v>70</v>
      </c>
      <c r="AE197">
        <v>23</v>
      </c>
      <c r="AF197" s="2" t="s">
        <v>92</v>
      </c>
      <c r="AG197">
        <v>1580</v>
      </c>
      <c r="AH197">
        <v>3600</v>
      </c>
      <c r="AI197">
        <v>3600</v>
      </c>
      <c r="AO197">
        <v>3666</v>
      </c>
      <c r="AP197">
        <v>4000</v>
      </c>
      <c r="AQ197">
        <v>3666</v>
      </c>
      <c r="AR197">
        <v>20</v>
      </c>
      <c r="AS197">
        <v>156</v>
      </c>
      <c r="AT197">
        <v>153</v>
      </c>
      <c r="AU197">
        <v>0.98076923076923073</v>
      </c>
      <c r="AV197">
        <v>3</v>
      </c>
      <c r="AW197">
        <v>1.9230769230769232E-2</v>
      </c>
      <c r="AX197">
        <v>0.54</v>
      </c>
      <c r="AY197">
        <v>82.62</v>
      </c>
      <c r="AZ197">
        <v>1.62</v>
      </c>
      <c r="BA197">
        <v>0.98076923076923073</v>
      </c>
      <c r="BB197" s="2" t="s">
        <v>81</v>
      </c>
      <c r="BC197" s="2"/>
    </row>
    <row r="198" spans="1:55">
      <c r="A198">
        <v>198</v>
      </c>
      <c r="B198" s="1">
        <v>46057</v>
      </c>
      <c r="C198" s="2" t="s">
        <v>1041</v>
      </c>
      <c r="D198" s="2" t="s">
        <v>1042</v>
      </c>
      <c r="E198" s="2" t="s">
        <v>1043</v>
      </c>
      <c r="F198" s="2" t="s">
        <v>1036</v>
      </c>
      <c r="G198" s="2" t="s">
        <v>1037</v>
      </c>
      <c r="H198" s="2" t="s">
        <v>1044</v>
      </c>
      <c r="I198" s="2" t="s">
        <v>1045</v>
      </c>
      <c r="J198" t="s">
        <v>1046</v>
      </c>
      <c r="K198" s="2" t="s">
        <v>1047</v>
      </c>
      <c r="L198" s="1">
        <v>47000</v>
      </c>
      <c r="M198" t="s">
        <v>764</v>
      </c>
      <c r="N198">
        <v>943</v>
      </c>
      <c r="O198" s="2" t="s">
        <v>765</v>
      </c>
      <c r="P198" t="s">
        <v>65</v>
      </c>
      <c r="Q198" s="1">
        <v>46784</v>
      </c>
      <c r="R198">
        <v>1500</v>
      </c>
      <c r="S198">
        <v>325</v>
      </c>
      <c r="T198">
        <v>1175</v>
      </c>
      <c r="U198" s="2" t="s">
        <v>66</v>
      </c>
      <c r="V198" s="2"/>
      <c r="W198" s="2"/>
      <c r="X198" s="2" t="s">
        <v>69</v>
      </c>
      <c r="Y198" s="2" t="s">
        <v>70</v>
      </c>
      <c r="Z198" s="2" t="s">
        <v>71</v>
      </c>
      <c r="AA198" s="2" t="s">
        <v>72</v>
      </c>
      <c r="AB198" s="2" t="s">
        <v>72</v>
      </c>
      <c r="AC198" s="2" t="s">
        <v>72</v>
      </c>
      <c r="AD198" s="2" t="s">
        <v>70</v>
      </c>
      <c r="AE198">
        <v>23</v>
      </c>
      <c r="AF198" s="2" t="s">
        <v>92</v>
      </c>
      <c r="AG198">
        <v>1175</v>
      </c>
      <c r="AH198">
        <v>2400</v>
      </c>
      <c r="AI198">
        <v>2400</v>
      </c>
      <c r="AO198">
        <v>2073</v>
      </c>
      <c r="AP198">
        <v>3000</v>
      </c>
      <c r="AQ198">
        <v>2073</v>
      </c>
      <c r="AR198">
        <v>20</v>
      </c>
      <c r="AS198">
        <v>90</v>
      </c>
      <c r="AT198">
        <v>87</v>
      </c>
      <c r="AU198">
        <v>0.96666666666666667</v>
      </c>
      <c r="AV198">
        <v>3</v>
      </c>
      <c r="AW198">
        <v>3.3333333333333333E-2</v>
      </c>
      <c r="AX198">
        <v>0.54</v>
      </c>
      <c r="AY198">
        <v>46.980000000000004</v>
      </c>
      <c r="AZ198">
        <v>1.62</v>
      </c>
      <c r="BA198">
        <v>0.96666666666666667</v>
      </c>
      <c r="BB198" s="2" t="s">
        <v>81</v>
      </c>
      <c r="BC198" s="2"/>
    </row>
    <row r="199" spans="1:55">
      <c r="A199">
        <v>199</v>
      </c>
      <c r="B199" s="1">
        <v>46058</v>
      </c>
      <c r="C199" s="2" t="s">
        <v>1048</v>
      </c>
      <c r="D199" s="2" t="s">
        <v>1049</v>
      </c>
      <c r="E199" s="2" t="s">
        <v>1050</v>
      </c>
      <c r="F199" s="2" t="s">
        <v>743</v>
      </c>
      <c r="G199" s="2" t="s">
        <v>1051</v>
      </c>
      <c r="H199" s="2" t="s">
        <v>1052</v>
      </c>
      <c r="I199" s="2" t="s">
        <v>1053</v>
      </c>
      <c r="J199" t="s">
        <v>1054</v>
      </c>
      <c r="K199" s="2" t="s">
        <v>1055</v>
      </c>
      <c r="L199" s="1">
        <v>46826</v>
      </c>
      <c r="M199">
        <v>0.50600000000000001</v>
      </c>
      <c r="N199">
        <v>768</v>
      </c>
      <c r="O199" s="2" t="s">
        <v>79</v>
      </c>
      <c r="P199" t="s">
        <v>65</v>
      </c>
      <c r="Q199" s="1">
        <v>46784</v>
      </c>
      <c r="R199">
        <v>6667</v>
      </c>
      <c r="S199">
        <v>0</v>
      </c>
      <c r="T199">
        <v>6667</v>
      </c>
      <c r="U199" s="2" t="s">
        <v>66</v>
      </c>
      <c r="V199" s="2" t="s">
        <v>127</v>
      </c>
      <c r="W199" s="2"/>
      <c r="X199" s="2" t="s">
        <v>69</v>
      </c>
      <c r="Y199" s="2" t="s">
        <v>70</v>
      </c>
      <c r="Z199" s="2" t="s">
        <v>80</v>
      </c>
      <c r="AA199" s="2" t="s">
        <v>72</v>
      </c>
      <c r="AB199" s="2" t="s">
        <v>72</v>
      </c>
      <c r="AC199" s="2" t="s">
        <v>72</v>
      </c>
      <c r="AD199" s="2" t="s">
        <v>70</v>
      </c>
      <c r="AE199">
        <v>27</v>
      </c>
      <c r="AF199" s="2" t="s">
        <v>312</v>
      </c>
      <c r="AG199">
        <v>6667</v>
      </c>
      <c r="AH199">
        <v>7280</v>
      </c>
      <c r="AI199">
        <v>7280</v>
      </c>
      <c r="AN199">
        <v>6667</v>
      </c>
      <c r="AO199">
        <v>1975</v>
      </c>
      <c r="AP199">
        <v>7000</v>
      </c>
      <c r="AQ199">
        <v>8642</v>
      </c>
      <c r="AR199">
        <v>80</v>
      </c>
      <c r="AS199">
        <v>274</v>
      </c>
      <c r="AT199">
        <v>271</v>
      </c>
      <c r="AU199">
        <v>0.98905109489051091</v>
      </c>
      <c r="AV199">
        <v>3</v>
      </c>
      <c r="AW199">
        <v>1.0948905109489052E-2</v>
      </c>
      <c r="AX199">
        <v>0.54</v>
      </c>
      <c r="AY199">
        <v>146.34</v>
      </c>
      <c r="AZ199">
        <v>1.62</v>
      </c>
      <c r="BA199">
        <v>0.98905109489051091</v>
      </c>
      <c r="BB199" s="2" t="s">
        <v>81</v>
      </c>
      <c r="BC199" s="2"/>
    </row>
    <row r="200" spans="1:55">
      <c r="A200">
        <v>200</v>
      </c>
      <c r="B200" s="1">
        <v>46058</v>
      </c>
      <c r="C200" s="2" t="s">
        <v>1056</v>
      </c>
      <c r="D200" s="2" t="s">
        <v>1057</v>
      </c>
      <c r="E200" s="2" t="s">
        <v>957</v>
      </c>
      <c r="F200" s="2" t="s">
        <v>928</v>
      </c>
      <c r="G200" s="2" t="s">
        <v>132</v>
      </c>
      <c r="H200" s="2" t="s">
        <v>1058</v>
      </c>
      <c r="I200" s="2" t="s">
        <v>1059</v>
      </c>
      <c r="J200" t="s">
        <v>1060</v>
      </c>
      <c r="K200" s="2" t="s">
        <v>961</v>
      </c>
      <c r="L200" s="1">
        <v>46489</v>
      </c>
      <c r="M200">
        <v>0.50600000000000001</v>
      </c>
      <c r="N200">
        <v>431</v>
      </c>
      <c r="O200" s="2" t="s">
        <v>79</v>
      </c>
      <c r="P200" t="s">
        <v>65</v>
      </c>
      <c r="Q200" s="1">
        <v>46784</v>
      </c>
      <c r="R200">
        <v>2300</v>
      </c>
      <c r="S200">
        <v>200</v>
      </c>
      <c r="T200">
        <v>2100</v>
      </c>
      <c r="U200" s="2" t="s">
        <v>66</v>
      </c>
      <c r="V200" s="2" t="s">
        <v>127</v>
      </c>
      <c r="W200" s="2"/>
      <c r="X200" s="2" t="s">
        <v>69</v>
      </c>
      <c r="Y200" s="2" t="s">
        <v>70</v>
      </c>
      <c r="Z200" s="2" t="s">
        <v>80</v>
      </c>
      <c r="AA200" s="2" t="s">
        <v>72</v>
      </c>
      <c r="AB200" s="2" t="s">
        <v>72</v>
      </c>
      <c r="AC200" s="2" t="s">
        <v>72</v>
      </c>
      <c r="AD200" s="2" t="s">
        <v>70</v>
      </c>
      <c r="AE200">
        <v>21</v>
      </c>
      <c r="AF200" s="2" t="s">
        <v>92</v>
      </c>
      <c r="AG200">
        <v>2100</v>
      </c>
      <c r="AH200">
        <v>2440</v>
      </c>
      <c r="AI200">
        <v>2440</v>
      </c>
      <c r="AN200">
        <v>2300</v>
      </c>
      <c r="AO200">
        <v>253</v>
      </c>
      <c r="AP200">
        <v>2200</v>
      </c>
      <c r="AQ200">
        <v>2553</v>
      </c>
      <c r="AR200">
        <v>80</v>
      </c>
      <c r="AS200">
        <v>83</v>
      </c>
      <c r="AT200">
        <v>80</v>
      </c>
      <c r="AU200">
        <v>0.96385542168674698</v>
      </c>
      <c r="AV200">
        <v>3</v>
      </c>
      <c r="AW200">
        <v>3.614457831325301E-2</v>
      </c>
      <c r="AX200">
        <v>0.54</v>
      </c>
      <c r="AY200">
        <v>43.2</v>
      </c>
      <c r="AZ200">
        <v>1.62</v>
      </c>
      <c r="BA200">
        <v>0.96385542168674698</v>
      </c>
      <c r="BB200" s="2" t="s">
        <v>81</v>
      </c>
      <c r="BC200" s="2"/>
    </row>
    <row r="201" spans="1:55">
      <c r="A201">
        <v>201</v>
      </c>
      <c r="B201" s="1">
        <v>46058</v>
      </c>
      <c r="C201" s="2" t="s">
        <v>1061</v>
      </c>
      <c r="D201" s="2" t="s">
        <v>1062</v>
      </c>
      <c r="E201" s="2" t="s">
        <v>1063</v>
      </c>
      <c r="F201" s="2" t="s">
        <v>228</v>
      </c>
      <c r="G201" s="2" t="s">
        <v>1064</v>
      </c>
      <c r="H201" s="2" t="s">
        <v>233</v>
      </c>
      <c r="I201" s="2" t="s">
        <v>234</v>
      </c>
      <c r="J201" t="s">
        <v>235</v>
      </c>
      <c r="K201" s="2" t="s">
        <v>1065</v>
      </c>
      <c r="L201" s="1">
        <v>46607</v>
      </c>
      <c r="M201">
        <v>0.50600000000000001</v>
      </c>
      <c r="N201">
        <v>549</v>
      </c>
      <c r="O201" s="2" t="s">
        <v>79</v>
      </c>
      <c r="P201" t="s">
        <v>65</v>
      </c>
      <c r="Q201" s="1">
        <v>46784</v>
      </c>
      <c r="R201">
        <v>3000</v>
      </c>
      <c r="S201">
        <v>400</v>
      </c>
      <c r="T201">
        <v>2600</v>
      </c>
      <c r="U201" s="2" t="s">
        <v>66</v>
      </c>
      <c r="V201" s="2"/>
      <c r="W201" s="2"/>
      <c r="X201" s="2" t="s">
        <v>69</v>
      </c>
      <c r="Y201" s="2" t="s">
        <v>70</v>
      </c>
      <c r="Z201" s="2" t="s">
        <v>80</v>
      </c>
      <c r="AA201" s="2" t="s">
        <v>72</v>
      </c>
      <c r="AB201" s="2" t="s">
        <v>72</v>
      </c>
      <c r="AC201" s="2" t="s">
        <v>72</v>
      </c>
      <c r="AD201" s="2" t="s">
        <v>70</v>
      </c>
      <c r="AE201">
        <v>19</v>
      </c>
      <c r="AF201" s="2" t="s">
        <v>92</v>
      </c>
      <c r="AG201">
        <v>2600</v>
      </c>
      <c r="AH201">
        <v>3200</v>
      </c>
      <c r="AI201">
        <v>3200</v>
      </c>
      <c r="AN201">
        <v>3000</v>
      </c>
      <c r="AO201">
        <v>205</v>
      </c>
      <c r="AP201">
        <v>2700</v>
      </c>
      <c r="AQ201">
        <v>3205</v>
      </c>
      <c r="AR201">
        <v>80</v>
      </c>
      <c r="AS201">
        <v>104</v>
      </c>
      <c r="AT201">
        <v>101</v>
      </c>
      <c r="AU201">
        <v>0.97115384615384615</v>
      </c>
      <c r="AV201">
        <v>3</v>
      </c>
      <c r="AW201">
        <v>2.8846153846153848E-2</v>
      </c>
      <c r="AX201">
        <v>0.54</v>
      </c>
      <c r="AY201">
        <v>54.540000000000006</v>
      </c>
      <c r="AZ201">
        <v>1.62</v>
      </c>
      <c r="BA201">
        <v>0.97115384615384615</v>
      </c>
      <c r="BB201" s="2" t="s">
        <v>81</v>
      </c>
      <c r="BC201" s="2"/>
    </row>
    <row r="202" spans="1:55">
      <c r="A202">
        <v>202</v>
      </c>
      <c r="B202" s="1">
        <v>46058</v>
      </c>
      <c r="C202" s="2" t="s">
        <v>1066</v>
      </c>
      <c r="D202" s="2" t="s">
        <v>1067</v>
      </c>
      <c r="E202" s="2" t="s">
        <v>1068</v>
      </c>
      <c r="F202" s="2" t="s">
        <v>172</v>
      </c>
      <c r="G202" s="2" t="s">
        <v>153</v>
      </c>
      <c r="H202" s="2" t="s">
        <v>1069</v>
      </c>
      <c r="I202" s="2" t="s">
        <v>1070</v>
      </c>
      <c r="J202" t="s">
        <v>1071</v>
      </c>
      <c r="K202" s="2" t="s">
        <v>1072</v>
      </c>
      <c r="L202" s="1">
        <v>46825</v>
      </c>
      <c r="M202">
        <v>0.50600000000000001</v>
      </c>
      <c r="N202">
        <v>767</v>
      </c>
      <c r="O202" s="2" t="s">
        <v>79</v>
      </c>
      <c r="P202" t="s">
        <v>65</v>
      </c>
      <c r="Q202" s="1">
        <v>46784</v>
      </c>
      <c r="R202">
        <v>5000</v>
      </c>
      <c r="S202">
        <v>0</v>
      </c>
      <c r="T202">
        <v>5000</v>
      </c>
      <c r="U202" s="2" t="s">
        <v>66</v>
      </c>
      <c r="V202" s="2" t="s">
        <v>127</v>
      </c>
      <c r="W202" s="2"/>
      <c r="X202" s="2" t="s">
        <v>69</v>
      </c>
      <c r="Y202" s="2" t="s">
        <v>70</v>
      </c>
      <c r="Z202" s="2" t="s">
        <v>80</v>
      </c>
      <c r="AA202" s="2" t="s">
        <v>72</v>
      </c>
      <c r="AB202" s="2" t="s">
        <v>72</v>
      </c>
      <c r="AC202" s="2" t="s">
        <v>72</v>
      </c>
      <c r="AD202" s="2" t="s">
        <v>70</v>
      </c>
      <c r="AE202">
        <v>34</v>
      </c>
      <c r="AF202" s="2" t="s">
        <v>312</v>
      </c>
      <c r="AG202">
        <v>5000</v>
      </c>
      <c r="AH202">
        <v>5360</v>
      </c>
      <c r="AI202">
        <v>5360</v>
      </c>
      <c r="AN202">
        <v>5000</v>
      </c>
      <c r="AO202">
        <v>550</v>
      </c>
      <c r="AP202">
        <v>5100</v>
      </c>
      <c r="AQ202">
        <v>5550</v>
      </c>
      <c r="AR202">
        <v>80</v>
      </c>
      <c r="AS202">
        <v>177</v>
      </c>
      <c r="AT202">
        <v>174</v>
      </c>
      <c r="AU202">
        <v>0.98305084745762716</v>
      </c>
      <c r="AV202">
        <v>3</v>
      </c>
      <c r="AW202">
        <v>1.6949152542372881E-2</v>
      </c>
      <c r="AX202">
        <v>0.54</v>
      </c>
      <c r="AY202">
        <v>93.960000000000008</v>
      </c>
      <c r="AZ202">
        <v>1.62</v>
      </c>
      <c r="BA202">
        <v>0.98305084745762716</v>
      </c>
      <c r="BB202" s="2" t="s">
        <v>81</v>
      </c>
      <c r="BC202" s="2"/>
    </row>
    <row r="203" spans="1:55">
      <c r="A203">
        <v>203</v>
      </c>
      <c r="B203" s="1">
        <v>46058</v>
      </c>
      <c r="C203" s="2" t="s">
        <v>1073</v>
      </c>
      <c r="D203" s="2" t="s">
        <v>1074</v>
      </c>
      <c r="E203" s="2" t="s">
        <v>1075</v>
      </c>
      <c r="F203" s="2" t="s">
        <v>96</v>
      </c>
      <c r="G203" s="2" t="s">
        <v>97</v>
      </c>
      <c r="H203" s="2" t="s">
        <v>1076</v>
      </c>
      <c r="I203" s="2" t="s">
        <v>1077</v>
      </c>
      <c r="J203" t="s">
        <v>1078</v>
      </c>
      <c r="K203" s="2" t="s">
        <v>1079</v>
      </c>
      <c r="L203" s="1">
        <v>46618</v>
      </c>
      <c r="M203">
        <v>0.46920265486725665</v>
      </c>
      <c r="N203">
        <v>560</v>
      </c>
      <c r="O203" s="2" t="s">
        <v>64</v>
      </c>
      <c r="P203" t="s">
        <v>65</v>
      </c>
      <c r="Q203" s="1">
        <v>46784</v>
      </c>
      <c r="R203">
        <v>9804</v>
      </c>
      <c r="S203">
        <v>900</v>
      </c>
      <c r="T203">
        <v>8904</v>
      </c>
      <c r="U203" s="2" t="s">
        <v>66</v>
      </c>
      <c r="V203" s="2"/>
      <c r="W203" s="2" t="s">
        <v>68</v>
      </c>
      <c r="X203" s="2" t="s">
        <v>69</v>
      </c>
      <c r="Y203" s="2" t="s">
        <v>70</v>
      </c>
      <c r="Z203" s="2" t="s">
        <v>71</v>
      </c>
      <c r="AA203" s="2" t="s">
        <v>70</v>
      </c>
      <c r="AB203" s="2" t="s">
        <v>70</v>
      </c>
      <c r="AC203" s="2" t="s">
        <v>91</v>
      </c>
      <c r="AD203" s="2" t="s">
        <v>70</v>
      </c>
      <c r="AE203">
        <v>29</v>
      </c>
      <c r="AF203" s="2" t="s">
        <v>312</v>
      </c>
      <c r="AG203">
        <v>8904</v>
      </c>
      <c r="AH203">
        <v>10260</v>
      </c>
      <c r="AI203">
        <v>10184</v>
      </c>
      <c r="AJ203">
        <v>10200</v>
      </c>
      <c r="AK203">
        <v>10000</v>
      </c>
      <c r="AL203">
        <v>10170</v>
      </c>
      <c r="AM203">
        <v>10100</v>
      </c>
      <c r="AN203">
        <v>8754</v>
      </c>
      <c r="AO203">
        <v>1400</v>
      </c>
      <c r="AP203">
        <v>10000</v>
      </c>
      <c r="AQ203">
        <v>10154</v>
      </c>
      <c r="AR203">
        <v>106</v>
      </c>
      <c r="AS203">
        <v>855</v>
      </c>
      <c r="AT203">
        <v>847</v>
      </c>
      <c r="AU203">
        <v>0.99064327485380121</v>
      </c>
      <c r="AV203">
        <v>9</v>
      </c>
      <c r="AW203">
        <v>1.0526315789473684E-2</v>
      </c>
      <c r="AX203">
        <v>3</v>
      </c>
      <c r="AY203">
        <v>2541</v>
      </c>
      <c r="AZ203">
        <v>27</v>
      </c>
      <c r="BA203">
        <v>0.99064327485380121</v>
      </c>
      <c r="BB203" s="2" t="s">
        <v>75</v>
      </c>
      <c r="BC203" s="2"/>
    </row>
    <row r="204" spans="1:55">
      <c r="A204">
        <v>204</v>
      </c>
      <c r="B204" s="1">
        <v>46058</v>
      </c>
      <c r="C204" s="2" t="s">
        <v>1073</v>
      </c>
      <c r="D204" s="2" t="s">
        <v>1074</v>
      </c>
      <c r="E204" s="2" t="s">
        <v>1075</v>
      </c>
      <c r="F204" s="2" t="s">
        <v>96</v>
      </c>
      <c r="G204" s="2" t="s">
        <v>97</v>
      </c>
      <c r="H204" s="2" t="s">
        <v>102</v>
      </c>
      <c r="I204" s="2" t="s">
        <v>103</v>
      </c>
      <c r="J204" t="s">
        <v>104</v>
      </c>
      <c r="K204" s="2" t="s">
        <v>1079</v>
      </c>
      <c r="L204" s="1">
        <v>46618</v>
      </c>
      <c r="M204">
        <v>0.50600000000000001</v>
      </c>
      <c r="N204">
        <v>560</v>
      </c>
      <c r="O204" s="2" t="s">
        <v>79</v>
      </c>
      <c r="P204" t="s">
        <v>65</v>
      </c>
      <c r="Q204" s="1">
        <v>46784</v>
      </c>
      <c r="R204">
        <v>9804</v>
      </c>
      <c r="S204">
        <v>0</v>
      </c>
      <c r="T204">
        <v>9804</v>
      </c>
      <c r="U204" s="2" t="s">
        <v>66</v>
      </c>
      <c r="V204" s="2"/>
      <c r="W204" s="2"/>
      <c r="X204" s="2" t="s">
        <v>69</v>
      </c>
      <c r="Y204" s="2" t="s">
        <v>70</v>
      </c>
      <c r="Z204" s="2" t="s">
        <v>80</v>
      </c>
      <c r="AA204" s="2" t="s">
        <v>72</v>
      </c>
      <c r="AB204" s="2" t="s">
        <v>72</v>
      </c>
      <c r="AC204" s="2" t="s">
        <v>72</v>
      </c>
      <c r="AD204" s="2" t="s">
        <v>70</v>
      </c>
      <c r="AE204">
        <v>28</v>
      </c>
      <c r="AF204" s="2" t="s">
        <v>312</v>
      </c>
      <c r="AG204">
        <v>9804</v>
      </c>
      <c r="AH204">
        <v>10000</v>
      </c>
      <c r="AI204">
        <v>10040</v>
      </c>
      <c r="AN204">
        <v>9804</v>
      </c>
      <c r="AP204">
        <v>9900</v>
      </c>
      <c r="AQ204">
        <v>9804</v>
      </c>
      <c r="AR204">
        <v>80</v>
      </c>
      <c r="AS204">
        <v>314</v>
      </c>
      <c r="AT204">
        <v>307</v>
      </c>
      <c r="AU204">
        <v>0.97770700636942676</v>
      </c>
      <c r="AV204">
        <v>7</v>
      </c>
      <c r="AW204">
        <v>2.2292993630573247E-2</v>
      </c>
      <c r="AX204">
        <v>0.54</v>
      </c>
      <c r="AY204">
        <v>165.78</v>
      </c>
      <c r="AZ204">
        <v>3.7800000000000002</v>
      </c>
      <c r="BA204">
        <v>0.97770700636942676</v>
      </c>
      <c r="BB204" s="2" t="s">
        <v>81</v>
      </c>
      <c r="BC204" s="2"/>
    </row>
    <row r="205" spans="1:55">
      <c r="A205">
        <v>205</v>
      </c>
      <c r="B205" s="1">
        <v>46058</v>
      </c>
      <c r="C205" s="2" t="s">
        <v>1080</v>
      </c>
      <c r="D205" s="2" t="s">
        <v>1074</v>
      </c>
      <c r="E205" s="2" t="s">
        <v>1075</v>
      </c>
      <c r="F205" s="2" t="s">
        <v>96</v>
      </c>
      <c r="G205" s="2" t="s">
        <v>97</v>
      </c>
      <c r="H205" s="2" t="s">
        <v>1076</v>
      </c>
      <c r="I205" s="2" t="s">
        <v>1077</v>
      </c>
      <c r="J205" t="s">
        <v>1078</v>
      </c>
      <c r="K205" s="2" t="s">
        <v>1079</v>
      </c>
      <c r="L205" s="1">
        <v>46618</v>
      </c>
      <c r="M205">
        <v>0.46920265486725665</v>
      </c>
      <c r="N205">
        <v>560</v>
      </c>
      <c r="O205" s="2" t="s">
        <v>64</v>
      </c>
      <c r="P205" t="s">
        <v>65</v>
      </c>
      <c r="Q205" s="1">
        <v>46784</v>
      </c>
      <c r="R205">
        <v>9804</v>
      </c>
      <c r="S205">
        <v>0</v>
      </c>
      <c r="T205">
        <v>9804</v>
      </c>
      <c r="U205" s="2" t="s">
        <v>66</v>
      </c>
      <c r="V205" s="2"/>
      <c r="W205" s="2" t="s">
        <v>68</v>
      </c>
      <c r="X205" s="2" t="s">
        <v>69</v>
      </c>
      <c r="Y205" s="2" t="s">
        <v>70</v>
      </c>
      <c r="Z205" s="2" t="s">
        <v>71</v>
      </c>
      <c r="AA205" s="2" t="s">
        <v>70</v>
      </c>
      <c r="AB205" s="2" t="s">
        <v>70</v>
      </c>
      <c r="AC205" s="2" t="s">
        <v>91</v>
      </c>
      <c r="AD205" s="2" t="s">
        <v>70</v>
      </c>
      <c r="AE205">
        <v>29</v>
      </c>
      <c r="AF205" s="2" t="s">
        <v>312</v>
      </c>
      <c r="AG205">
        <v>9804</v>
      </c>
      <c r="AH205">
        <v>20400</v>
      </c>
      <c r="AI205">
        <v>20400</v>
      </c>
      <c r="AJ205">
        <v>20360</v>
      </c>
      <c r="AK205">
        <v>20300</v>
      </c>
      <c r="AL205">
        <v>20368</v>
      </c>
      <c r="AM205">
        <v>20210</v>
      </c>
      <c r="AN205">
        <v>9804</v>
      </c>
      <c r="AO205">
        <v>8849</v>
      </c>
      <c r="AP205">
        <v>20000</v>
      </c>
      <c r="AQ205">
        <v>18653</v>
      </c>
      <c r="AR205">
        <v>1747</v>
      </c>
      <c r="AS205">
        <v>1700</v>
      </c>
      <c r="AT205">
        <v>1555</v>
      </c>
      <c r="AU205">
        <v>0.91470588235294115</v>
      </c>
      <c r="AV205">
        <v>146</v>
      </c>
      <c r="AW205">
        <v>8.5882352941176465E-2</v>
      </c>
      <c r="AX205">
        <v>3</v>
      </c>
      <c r="AY205">
        <v>4665</v>
      </c>
      <c r="AZ205">
        <v>438</v>
      </c>
      <c r="BA205">
        <v>0.91470588235294115</v>
      </c>
      <c r="BB205" s="2" t="s">
        <v>75</v>
      </c>
      <c r="BC205" s="2"/>
    </row>
    <row r="206" spans="1:55">
      <c r="A206">
        <v>206</v>
      </c>
      <c r="B206" s="1">
        <v>46058</v>
      </c>
      <c r="C206" s="2" t="s">
        <v>1080</v>
      </c>
      <c r="D206" s="2" t="s">
        <v>1074</v>
      </c>
      <c r="E206" s="2" t="s">
        <v>1075</v>
      </c>
      <c r="F206" s="2" t="s">
        <v>96</v>
      </c>
      <c r="G206" s="2" t="s">
        <v>97</v>
      </c>
      <c r="H206" s="2" t="s">
        <v>102</v>
      </c>
      <c r="I206" s="2" t="s">
        <v>103</v>
      </c>
      <c r="J206" t="s">
        <v>104</v>
      </c>
      <c r="K206" s="2" t="s">
        <v>1079</v>
      </c>
      <c r="L206" s="1">
        <v>46618</v>
      </c>
      <c r="M206">
        <v>0.50600000000000001</v>
      </c>
      <c r="N206">
        <v>560</v>
      </c>
      <c r="O206" s="2" t="s">
        <v>79</v>
      </c>
      <c r="P206" t="s">
        <v>65</v>
      </c>
      <c r="Q206" s="1">
        <v>46784</v>
      </c>
      <c r="R206">
        <v>9804</v>
      </c>
      <c r="S206">
        <v>0</v>
      </c>
      <c r="T206">
        <v>9804</v>
      </c>
      <c r="U206" s="2" t="s">
        <v>66</v>
      </c>
      <c r="V206" s="2"/>
      <c r="W206" s="2"/>
      <c r="X206" s="2" t="s">
        <v>69</v>
      </c>
      <c r="Y206" s="2" t="s">
        <v>70</v>
      </c>
      <c r="Z206" s="2" t="s">
        <v>80</v>
      </c>
      <c r="AA206" s="2" t="s">
        <v>72</v>
      </c>
      <c r="AB206" s="2" t="s">
        <v>72</v>
      </c>
      <c r="AC206" s="2" t="s">
        <v>72</v>
      </c>
      <c r="AD206" s="2" t="s">
        <v>70</v>
      </c>
      <c r="AE206">
        <v>28</v>
      </c>
      <c r="AF206" s="2" t="s">
        <v>312</v>
      </c>
      <c r="AG206">
        <v>9804</v>
      </c>
      <c r="AH206">
        <v>10000</v>
      </c>
      <c r="AI206">
        <v>10000</v>
      </c>
      <c r="AN206">
        <v>9804</v>
      </c>
      <c r="AO206">
        <v>600</v>
      </c>
      <c r="AP206">
        <v>9900</v>
      </c>
      <c r="AQ206">
        <v>10404</v>
      </c>
      <c r="AR206">
        <v>80</v>
      </c>
      <c r="AS206">
        <v>329</v>
      </c>
      <c r="AT206">
        <v>326</v>
      </c>
      <c r="AU206">
        <v>0.99088145896656532</v>
      </c>
      <c r="AV206">
        <v>3</v>
      </c>
      <c r="AW206">
        <v>9.11854103343465E-3</v>
      </c>
      <c r="AX206">
        <v>0.54</v>
      </c>
      <c r="AY206">
        <v>176.04000000000002</v>
      </c>
      <c r="AZ206">
        <v>1.62</v>
      </c>
      <c r="BA206">
        <v>0.99088145896656532</v>
      </c>
      <c r="BB206" s="2" t="s">
        <v>81</v>
      </c>
      <c r="BC206" s="2"/>
    </row>
    <row r="207" spans="1:55">
      <c r="A207">
        <v>207</v>
      </c>
      <c r="B207" s="1">
        <v>46058</v>
      </c>
      <c r="C207" s="2" t="s">
        <v>1081</v>
      </c>
      <c r="D207" s="2" t="s">
        <v>1082</v>
      </c>
      <c r="E207" s="2" t="s">
        <v>1083</v>
      </c>
      <c r="F207" s="2" t="s">
        <v>96</v>
      </c>
      <c r="G207" s="2" t="s">
        <v>97</v>
      </c>
      <c r="H207" s="2" t="s">
        <v>1084</v>
      </c>
      <c r="I207" s="2" t="s">
        <v>1085</v>
      </c>
      <c r="J207" t="s">
        <v>1086</v>
      </c>
      <c r="K207" s="2" t="s">
        <v>1087</v>
      </c>
      <c r="L207" s="1">
        <v>46677</v>
      </c>
      <c r="N207">
        <v>619</v>
      </c>
      <c r="O207" s="2" t="s">
        <v>64</v>
      </c>
      <c r="P207" t="s">
        <v>1088</v>
      </c>
      <c r="Q207" s="1">
        <v>46784</v>
      </c>
      <c r="R207">
        <v>12300</v>
      </c>
      <c r="S207">
        <v>1486</v>
      </c>
      <c r="T207">
        <v>10814</v>
      </c>
      <c r="U207" s="2" t="s">
        <v>66</v>
      </c>
      <c r="V207" s="2"/>
      <c r="W207" s="2" t="s">
        <v>197</v>
      </c>
      <c r="X207" s="2" t="s">
        <v>69</v>
      </c>
      <c r="Y207" s="2" t="s">
        <v>70</v>
      </c>
      <c r="Z207" s="2" t="s">
        <v>198</v>
      </c>
      <c r="AA207" s="2" t="s">
        <v>70</v>
      </c>
      <c r="AB207" s="2" t="s">
        <v>70</v>
      </c>
      <c r="AC207" s="2" t="s">
        <v>91</v>
      </c>
      <c r="AD207" s="2" t="s">
        <v>70</v>
      </c>
      <c r="AE207">
        <v>22</v>
      </c>
      <c r="AF207" s="2" t="s">
        <v>92</v>
      </c>
      <c r="AG207">
        <v>10814</v>
      </c>
      <c r="AH207">
        <v>23920</v>
      </c>
      <c r="AI207">
        <v>23898</v>
      </c>
      <c r="AJ207">
        <v>20618</v>
      </c>
      <c r="AK207">
        <v>23776</v>
      </c>
      <c r="AL207">
        <v>23743</v>
      </c>
      <c r="AM207">
        <v>23690</v>
      </c>
      <c r="AN207">
        <v>12130</v>
      </c>
      <c r="AO207">
        <v>11107</v>
      </c>
      <c r="AP207">
        <v>23500</v>
      </c>
      <c r="AQ207">
        <v>23237</v>
      </c>
      <c r="AR207">
        <v>683</v>
      </c>
      <c r="AS207">
        <v>2990</v>
      </c>
      <c r="AT207">
        <v>2905</v>
      </c>
      <c r="AU207">
        <v>0.97157190635451507</v>
      </c>
      <c r="AV207">
        <v>85</v>
      </c>
      <c r="AW207">
        <v>2.8428093645484948E-2</v>
      </c>
      <c r="AX207">
        <v>3</v>
      </c>
      <c r="AY207">
        <v>8715</v>
      </c>
      <c r="AZ207">
        <v>255</v>
      </c>
      <c r="BA207">
        <v>0.97157190635451507</v>
      </c>
      <c r="BB207" s="2" t="s">
        <v>75</v>
      </c>
      <c r="BC207" s="2"/>
    </row>
    <row r="208" spans="1:55">
      <c r="A208">
        <v>208</v>
      </c>
      <c r="B208" s="1">
        <v>46058</v>
      </c>
      <c r="C208" s="2" t="s">
        <v>1081</v>
      </c>
      <c r="D208" s="2" t="s">
        <v>1082</v>
      </c>
      <c r="E208" s="2" t="s">
        <v>1083</v>
      </c>
      <c r="F208" s="2" t="s">
        <v>96</v>
      </c>
      <c r="G208" s="2" t="s">
        <v>97</v>
      </c>
      <c r="H208" s="2" t="s">
        <v>442</v>
      </c>
      <c r="I208" s="2" t="s">
        <v>443</v>
      </c>
      <c r="J208" t="s">
        <v>444</v>
      </c>
      <c r="K208" s="2" t="s">
        <v>1087</v>
      </c>
      <c r="L208" s="1">
        <v>46677</v>
      </c>
      <c r="M208">
        <v>0.50600000000000001</v>
      </c>
      <c r="N208">
        <v>619</v>
      </c>
      <c r="O208" s="2" t="s">
        <v>445</v>
      </c>
      <c r="P208" t="s">
        <v>1088</v>
      </c>
      <c r="Q208" s="1">
        <v>46784</v>
      </c>
      <c r="R208">
        <v>12300</v>
      </c>
      <c r="S208">
        <v>0</v>
      </c>
      <c r="T208">
        <v>12300</v>
      </c>
      <c r="U208" s="2" t="s">
        <v>66</v>
      </c>
      <c r="V208" s="2"/>
      <c r="W208" s="2"/>
      <c r="X208" s="2" t="s">
        <v>69</v>
      </c>
      <c r="Y208" s="2" t="s">
        <v>70</v>
      </c>
      <c r="Z208" s="2" t="s">
        <v>71</v>
      </c>
      <c r="AA208" s="2" t="s">
        <v>72</v>
      </c>
      <c r="AB208" s="2" t="s">
        <v>72</v>
      </c>
      <c r="AC208" s="2" t="s">
        <v>72</v>
      </c>
      <c r="AD208" s="2" t="s">
        <v>70</v>
      </c>
      <c r="AE208">
        <v>21</v>
      </c>
      <c r="AF208" s="2" t="s">
        <v>92</v>
      </c>
      <c r="AG208">
        <v>12300</v>
      </c>
      <c r="AH208">
        <v>12780</v>
      </c>
      <c r="AI208">
        <v>12564</v>
      </c>
      <c r="AN208">
        <v>12300</v>
      </c>
      <c r="AP208">
        <v>12400</v>
      </c>
      <c r="AQ208">
        <v>12300</v>
      </c>
      <c r="AR208">
        <v>80</v>
      </c>
      <c r="AS208">
        <v>175</v>
      </c>
      <c r="AT208">
        <v>171</v>
      </c>
      <c r="AU208">
        <v>0.97714285714285709</v>
      </c>
      <c r="AV208">
        <v>4</v>
      </c>
      <c r="AW208">
        <v>2.2857142857142857E-2</v>
      </c>
      <c r="AX208">
        <v>0.54</v>
      </c>
      <c r="AY208">
        <v>92.34</v>
      </c>
      <c r="AZ208">
        <v>2.16</v>
      </c>
      <c r="BA208">
        <v>0.97714285714285709</v>
      </c>
      <c r="BB208" s="2" t="s">
        <v>81</v>
      </c>
      <c r="BC208" s="2"/>
    </row>
    <row r="209" spans="1:55">
      <c r="A209">
        <v>209</v>
      </c>
      <c r="B209" s="1">
        <v>46058</v>
      </c>
      <c r="C209" s="2" t="s">
        <v>1081</v>
      </c>
      <c r="D209" s="2" t="s">
        <v>1082</v>
      </c>
      <c r="E209" s="2" t="s">
        <v>1083</v>
      </c>
      <c r="F209" s="2" t="s">
        <v>96</v>
      </c>
      <c r="G209" s="2" t="s">
        <v>97</v>
      </c>
      <c r="H209" s="2" t="s">
        <v>1089</v>
      </c>
      <c r="I209" s="2" t="s">
        <v>1090</v>
      </c>
      <c r="J209" t="s">
        <v>1091</v>
      </c>
      <c r="K209" s="2" t="s">
        <v>1087</v>
      </c>
      <c r="L209" s="1">
        <v>46677</v>
      </c>
      <c r="M209">
        <v>0.50600000000000001</v>
      </c>
      <c r="N209">
        <v>619</v>
      </c>
      <c r="O209" s="2" t="s">
        <v>79</v>
      </c>
      <c r="P209" t="s">
        <v>1088</v>
      </c>
      <c r="Q209" s="1">
        <v>46784</v>
      </c>
      <c r="R209">
        <v>12300</v>
      </c>
      <c r="S209">
        <v>0</v>
      </c>
      <c r="T209">
        <v>12300</v>
      </c>
      <c r="U209" s="2" t="s">
        <v>66</v>
      </c>
      <c r="V209" s="2"/>
      <c r="W209" s="2"/>
      <c r="X209" s="2" t="s">
        <v>69</v>
      </c>
      <c r="Y209" s="2" t="s">
        <v>70</v>
      </c>
      <c r="Z209" s="2" t="s">
        <v>80</v>
      </c>
      <c r="AA209" s="2" t="s">
        <v>72</v>
      </c>
      <c r="AB209" s="2" t="s">
        <v>72</v>
      </c>
      <c r="AC209" s="2" t="s">
        <v>72</v>
      </c>
      <c r="AD209" s="2" t="s">
        <v>70</v>
      </c>
      <c r="AE209">
        <v>21</v>
      </c>
      <c r="AF209" s="2" t="s">
        <v>92</v>
      </c>
      <c r="AG209">
        <v>12300</v>
      </c>
      <c r="AH209">
        <v>13360</v>
      </c>
      <c r="AI209">
        <v>13360</v>
      </c>
      <c r="AN209">
        <v>12300</v>
      </c>
      <c r="AO209">
        <v>1000</v>
      </c>
      <c r="AP209">
        <v>12400</v>
      </c>
      <c r="AQ209">
        <v>13300</v>
      </c>
      <c r="AR209">
        <v>80</v>
      </c>
      <c r="AS209">
        <v>418</v>
      </c>
      <c r="AT209">
        <v>416</v>
      </c>
      <c r="AU209">
        <v>0.99521531100478466</v>
      </c>
      <c r="AV209">
        <v>2</v>
      </c>
      <c r="AW209">
        <v>4.7846889952153108E-3</v>
      </c>
      <c r="AX209">
        <v>0.54</v>
      </c>
      <c r="AY209">
        <v>224.64000000000001</v>
      </c>
      <c r="AZ209">
        <v>1.08</v>
      </c>
      <c r="BA209">
        <v>0.99521531100478466</v>
      </c>
      <c r="BB209" s="2" t="s">
        <v>81</v>
      </c>
      <c r="BC209" s="2"/>
    </row>
    <row r="210" spans="1:55">
      <c r="A210">
        <v>210</v>
      </c>
      <c r="B210" s="1">
        <v>46058</v>
      </c>
      <c r="C210" s="2" t="s">
        <v>1092</v>
      </c>
      <c r="D210" s="2" t="s">
        <v>1093</v>
      </c>
      <c r="E210" s="2" t="s">
        <v>1094</v>
      </c>
      <c r="F210" s="2" t="s">
        <v>239</v>
      </c>
      <c r="G210" s="2" t="s">
        <v>192</v>
      </c>
      <c r="H210" s="2" t="s">
        <v>1095</v>
      </c>
      <c r="I210" s="2" t="s">
        <v>1096</v>
      </c>
      <c r="J210" t="s">
        <v>1097</v>
      </c>
      <c r="K210" s="2" t="s">
        <v>1098</v>
      </c>
      <c r="L210" s="1">
        <v>47794</v>
      </c>
      <c r="M210">
        <v>0.61869155888359428</v>
      </c>
      <c r="N210">
        <v>1736</v>
      </c>
      <c r="O210" s="2" t="s">
        <v>64</v>
      </c>
      <c r="P210" t="s">
        <v>65</v>
      </c>
      <c r="Q210" s="1">
        <v>46784</v>
      </c>
      <c r="R210">
        <v>10500</v>
      </c>
      <c r="S210">
        <v>7000</v>
      </c>
      <c r="T210">
        <v>3500</v>
      </c>
      <c r="U210" s="2" t="s">
        <v>66</v>
      </c>
      <c r="V210" s="2"/>
      <c r="W210" s="2" t="s">
        <v>197</v>
      </c>
      <c r="X210" s="2" t="s">
        <v>69</v>
      </c>
      <c r="Y210" s="2" t="s">
        <v>70</v>
      </c>
      <c r="Z210" s="2" t="s">
        <v>80</v>
      </c>
      <c r="AA210" s="2" t="s">
        <v>70</v>
      </c>
      <c r="AB210" s="2" t="s">
        <v>70</v>
      </c>
      <c r="AC210" s="2" t="s">
        <v>91</v>
      </c>
      <c r="AD210" s="2" t="s">
        <v>70</v>
      </c>
      <c r="AE210">
        <v>25</v>
      </c>
      <c r="AF210" s="2" t="s">
        <v>312</v>
      </c>
      <c r="AG210">
        <v>3500</v>
      </c>
      <c r="AH210">
        <v>16200</v>
      </c>
      <c r="AI210">
        <v>16200</v>
      </c>
      <c r="AJ210">
        <v>16182</v>
      </c>
      <c r="AK210">
        <v>16192</v>
      </c>
      <c r="AL210">
        <v>16180</v>
      </c>
      <c r="AM210">
        <v>16050</v>
      </c>
      <c r="AN210">
        <v>2800</v>
      </c>
      <c r="AO210">
        <v>13091</v>
      </c>
      <c r="AP210">
        <v>15000</v>
      </c>
      <c r="AQ210">
        <v>15891</v>
      </c>
      <c r="AR210">
        <v>309</v>
      </c>
      <c r="AS210">
        <v>2025</v>
      </c>
      <c r="AT210">
        <v>1987</v>
      </c>
      <c r="AU210">
        <v>0.98123456790123453</v>
      </c>
      <c r="AV210">
        <v>39</v>
      </c>
      <c r="AW210">
        <v>1.9259259259259261E-2</v>
      </c>
      <c r="AX210">
        <v>3</v>
      </c>
      <c r="AY210">
        <v>5961</v>
      </c>
      <c r="AZ210">
        <v>117</v>
      </c>
      <c r="BA210">
        <v>0.98123456790123453</v>
      </c>
      <c r="BB210" s="2" t="s">
        <v>75</v>
      </c>
      <c r="BC210" s="2"/>
    </row>
    <row r="211" spans="1:55">
      <c r="A211">
        <v>211</v>
      </c>
      <c r="B211" s="1">
        <v>46058</v>
      </c>
      <c r="C211" s="2" t="s">
        <v>1092</v>
      </c>
      <c r="D211" s="2" t="s">
        <v>1093</v>
      </c>
      <c r="E211" s="2" t="s">
        <v>1094</v>
      </c>
      <c r="F211" s="2" t="s">
        <v>239</v>
      </c>
      <c r="G211" s="2" t="s">
        <v>192</v>
      </c>
      <c r="H211" s="2" t="s">
        <v>1099</v>
      </c>
      <c r="I211" s="2" t="s">
        <v>1100</v>
      </c>
      <c r="J211" t="s">
        <v>1101</v>
      </c>
      <c r="K211" s="2" t="s">
        <v>1098</v>
      </c>
      <c r="L211" s="1">
        <v>47794</v>
      </c>
      <c r="M211">
        <v>0.50600000000000001</v>
      </c>
      <c r="N211">
        <v>1736</v>
      </c>
      <c r="O211" s="2" t="s">
        <v>79</v>
      </c>
      <c r="P211" t="s">
        <v>65</v>
      </c>
      <c r="Q211" s="1">
        <v>46784</v>
      </c>
      <c r="R211">
        <v>10500</v>
      </c>
      <c r="S211">
        <v>0</v>
      </c>
      <c r="T211">
        <v>10500</v>
      </c>
      <c r="U211" s="2" t="s">
        <v>66</v>
      </c>
      <c r="V211" s="2"/>
      <c r="W211" s="2"/>
      <c r="X211" s="2" t="s">
        <v>69</v>
      </c>
      <c r="Y211" s="2" t="s">
        <v>70</v>
      </c>
      <c r="Z211" s="2" t="s">
        <v>80</v>
      </c>
      <c r="AA211" s="2" t="s">
        <v>72</v>
      </c>
      <c r="AB211" s="2" t="s">
        <v>72</v>
      </c>
      <c r="AC211" s="2" t="s">
        <v>72</v>
      </c>
      <c r="AD211" s="2" t="s">
        <v>70</v>
      </c>
      <c r="AE211">
        <v>22</v>
      </c>
      <c r="AF211" s="2" t="s">
        <v>92</v>
      </c>
      <c r="AG211">
        <v>10500</v>
      </c>
      <c r="AH211">
        <v>11240</v>
      </c>
      <c r="AI211">
        <v>11240</v>
      </c>
      <c r="AN211">
        <v>10500</v>
      </c>
      <c r="AO211">
        <v>865</v>
      </c>
      <c r="AP211">
        <v>11000</v>
      </c>
      <c r="AQ211">
        <v>11365</v>
      </c>
      <c r="AR211">
        <v>80</v>
      </c>
      <c r="AS211">
        <v>359</v>
      </c>
      <c r="AT211">
        <v>356</v>
      </c>
      <c r="AU211">
        <v>0.99164345403899723</v>
      </c>
      <c r="AV211">
        <v>3</v>
      </c>
      <c r="AW211">
        <v>8.356545961002786E-3</v>
      </c>
      <c r="AX211">
        <v>0.54</v>
      </c>
      <c r="AY211">
        <v>192.24</v>
      </c>
      <c r="AZ211">
        <v>1.62</v>
      </c>
      <c r="BA211">
        <v>0.99164345403899723</v>
      </c>
      <c r="BB211" s="2" t="s">
        <v>81</v>
      </c>
      <c r="BC211" s="2"/>
    </row>
    <row r="212" spans="1:55">
      <c r="A212">
        <v>212</v>
      </c>
      <c r="B212" s="1">
        <v>46058</v>
      </c>
      <c r="C212" s="2" t="s">
        <v>1092</v>
      </c>
      <c r="D212" s="2" t="s">
        <v>1093</v>
      </c>
      <c r="E212" s="2" t="s">
        <v>1094</v>
      </c>
      <c r="F212" s="2" t="s">
        <v>239</v>
      </c>
      <c r="G212" s="2" t="s">
        <v>192</v>
      </c>
      <c r="H212" s="2" t="s">
        <v>442</v>
      </c>
      <c r="I212" s="2" t="s">
        <v>443</v>
      </c>
      <c r="J212" t="s">
        <v>444</v>
      </c>
      <c r="K212" s="2" t="s">
        <v>1098</v>
      </c>
      <c r="L212" s="1">
        <v>47794</v>
      </c>
      <c r="M212">
        <v>0.50600000000000001</v>
      </c>
      <c r="N212">
        <v>1736</v>
      </c>
      <c r="O212" s="2" t="s">
        <v>445</v>
      </c>
      <c r="P212" t="s">
        <v>65</v>
      </c>
      <c r="Q212" s="1">
        <v>46784</v>
      </c>
      <c r="R212">
        <v>10500</v>
      </c>
      <c r="S212">
        <v>0</v>
      </c>
      <c r="T212">
        <v>10500</v>
      </c>
      <c r="U212" s="2" t="s">
        <v>66</v>
      </c>
      <c r="V212" s="2"/>
      <c r="W212" s="2"/>
      <c r="X212" s="2" t="s">
        <v>69</v>
      </c>
      <c r="Y212" s="2" t="s">
        <v>70</v>
      </c>
      <c r="Z212" s="2" t="s">
        <v>71</v>
      </c>
      <c r="AA212" s="2" t="s">
        <v>72</v>
      </c>
      <c r="AB212" s="2" t="s">
        <v>72</v>
      </c>
      <c r="AC212" s="2" t="s">
        <v>72</v>
      </c>
      <c r="AD212" s="2" t="s">
        <v>70</v>
      </c>
      <c r="AE212">
        <v>36</v>
      </c>
      <c r="AF212" s="2" t="s">
        <v>312</v>
      </c>
      <c r="AG212">
        <v>10500</v>
      </c>
      <c r="AH212">
        <v>11200</v>
      </c>
      <c r="AI212">
        <v>11268</v>
      </c>
      <c r="AN212">
        <v>11000</v>
      </c>
      <c r="AP212">
        <v>11000</v>
      </c>
      <c r="AQ212">
        <v>11000</v>
      </c>
      <c r="AR212">
        <v>80</v>
      </c>
      <c r="AS212">
        <v>157</v>
      </c>
      <c r="AT212">
        <v>153</v>
      </c>
      <c r="AU212">
        <v>0.97452229299363058</v>
      </c>
      <c r="AV212">
        <v>4</v>
      </c>
      <c r="AW212">
        <v>2.5477707006369428E-2</v>
      </c>
      <c r="AX212">
        <v>0.54</v>
      </c>
      <c r="AY212">
        <v>82.62</v>
      </c>
      <c r="AZ212">
        <v>2.16</v>
      </c>
      <c r="BA212">
        <v>0.97452229299363058</v>
      </c>
      <c r="BB212" s="2" t="s">
        <v>81</v>
      </c>
      <c r="BC212" s="2"/>
    </row>
    <row r="213" spans="1:55">
      <c r="A213">
        <v>213</v>
      </c>
      <c r="B213" s="1">
        <v>46058</v>
      </c>
      <c r="C213" s="2" t="s">
        <v>1102</v>
      </c>
      <c r="D213" s="2" t="s">
        <v>1103</v>
      </c>
      <c r="E213" s="2" t="s">
        <v>1104</v>
      </c>
      <c r="F213" s="2" t="s">
        <v>1105</v>
      </c>
      <c r="G213" s="2" t="s">
        <v>1106</v>
      </c>
      <c r="H213" s="2" t="s">
        <v>1107</v>
      </c>
      <c r="I213" s="2" t="s">
        <v>1108</v>
      </c>
      <c r="J213" t="s">
        <v>1109</v>
      </c>
      <c r="K213" s="2" t="s">
        <v>1110</v>
      </c>
      <c r="L213" s="1">
        <v>46391</v>
      </c>
      <c r="M213">
        <v>0.28160873610165649</v>
      </c>
      <c r="N213">
        <v>333</v>
      </c>
      <c r="O213" s="2" t="s">
        <v>64</v>
      </c>
      <c r="P213" t="s">
        <v>65</v>
      </c>
      <c r="Q213" s="1">
        <v>46784</v>
      </c>
      <c r="R213">
        <v>15300</v>
      </c>
      <c r="S213">
        <v>2800</v>
      </c>
      <c r="T213">
        <v>12500</v>
      </c>
      <c r="U213" s="2" t="s">
        <v>66</v>
      </c>
      <c r="V213" s="2"/>
      <c r="W213" s="2" t="s">
        <v>68</v>
      </c>
      <c r="X213" s="2" t="s">
        <v>69</v>
      </c>
      <c r="Y213" s="2" t="s">
        <v>70</v>
      </c>
      <c r="Z213" s="2" t="s">
        <v>71</v>
      </c>
      <c r="AA213" s="2" t="s">
        <v>70</v>
      </c>
      <c r="AB213" s="2" t="s">
        <v>70</v>
      </c>
      <c r="AC213" s="2" t="s">
        <v>91</v>
      </c>
      <c r="AD213" s="2" t="s">
        <v>70</v>
      </c>
      <c r="AE213">
        <v>25</v>
      </c>
      <c r="AF213" s="2" t="s">
        <v>312</v>
      </c>
      <c r="AG213">
        <v>12500</v>
      </c>
      <c r="AH213">
        <v>15440</v>
      </c>
      <c r="AI213">
        <v>15440</v>
      </c>
      <c r="AJ213">
        <v>15392</v>
      </c>
      <c r="AK213">
        <v>15392</v>
      </c>
      <c r="AL213">
        <v>15386</v>
      </c>
      <c r="AM213">
        <v>15336</v>
      </c>
      <c r="AN213">
        <v>15300</v>
      </c>
      <c r="AP213">
        <v>15000</v>
      </c>
      <c r="AQ213">
        <v>15300</v>
      </c>
      <c r="AR213">
        <v>140</v>
      </c>
      <c r="AS213">
        <v>965</v>
      </c>
      <c r="AT213">
        <v>957</v>
      </c>
      <c r="AU213">
        <v>0.99170984455958544</v>
      </c>
      <c r="AV213">
        <v>9</v>
      </c>
      <c r="AW213">
        <v>9.3264248704663204E-3</v>
      </c>
      <c r="AX213">
        <v>3</v>
      </c>
      <c r="AY213">
        <v>2871</v>
      </c>
      <c r="AZ213">
        <v>27</v>
      </c>
      <c r="BA213">
        <v>0.99170984455958544</v>
      </c>
      <c r="BB213" s="2" t="s">
        <v>75</v>
      </c>
      <c r="BC213" s="2"/>
    </row>
    <row r="214" spans="1:55">
      <c r="A214">
        <v>214</v>
      </c>
      <c r="B214" s="1">
        <v>46058</v>
      </c>
      <c r="C214" s="2" t="s">
        <v>1102</v>
      </c>
      <c r="D214" s="2" t="s">
        <v>1103</v>
      </c>
      <c r="E214" s="2" t="s">
        <v>1104</v>
      </c>
      <c r="F214" s="2" t="s">
        <v>1105</v>
      </c>
      <c r="G214" s="2" t="s">
        <v>1106</v>
      </c>
      <c r="H214" s="2" t="s">
        <v>640</v>
      </c>
      <c r="I214" s="2" t="s">
        <v>641</v>
      </c>
      <c r="J214" t="s">
        <v>642</v>
      </c>
      <c r="K214" s="2" t="s">
        <v>1110</v>
      </c>
      <c r="L214" s="1">
        <v>46391</v>
      </c>
      <c r="M214">
        <v>0.50600000000000001</v>
      </c>
      <c r="N214">
        <v>333</v>
      </c>
      <c r="O214" s="2" t="s">
        <v>79</v>
      </c>
      <c r="P214" t="s">
        <v>65</v>
      </c>
      <c r="Q214" s="1">
        <v>46784</v>
      </c>
      <c r="R214">
        <v>15300</v>
      </c>
      <c r="S214">
        <v>0</v>
      </c>
      <c r="T214">
        <v>15300</v>
      </c>
      <c r="U214" s="2" t="s">
        <v>66</v>
      </c>
      <c r="V214" s="2"/>
      <c r="W214" s="2"/>
      <c r="X214" s="2" t="s">
        <v>69</v>
      </c>
      <c r="Y214" s="2" t="s">
        <v>70</v>
      </c>
      <c r="Z214" s="2" t="s">
        <v>80</v>
      </c>
      <c r="AA214" s="2" t="s">
        <v>72</v>
      </c>
      <c r="AB214" s="2" t="s">
        <v>72</v>
      </c>
      <c r="AC214" s="2" t="s">
        <v>72</v>
      </c>
      <c r="AD214" s="2" t="s">
        <v>70</v>
      </c>
      <c r="AE214">
        <v>22</v>
      </c>
      <c r="AF214" s="2" t="s">
        <v>92</v>
      </c>
      <c r="AG214">
        <v>15300</v>
      </c>
      <c r="AH214">
        <v>15560</v>
      </c>
      <c r="AI214">
        <v>15560</v>
      </c>
      <c r="AN214">
        <v>15300</v>
      </c>
      <c r="AP214">
        <v>15400</v>
      </c>
      <c r="AQ214">
        <v>15300</v>
      </c>
      <c r="AR214">
        <v>80</v>
      </c>
      <c r="AS214">
        <v>487</v>
      </c>
      <c r="AT214">
        <v>479</v>
      </c>
      <c r="AU214">
        <v>0.98357289527720737</v>
      </c>
      <c r="AV214">
        <v>8</v>
      </c>
      <c r="AW214">
        <v>1.6427104722792608E-2</v>
      </c>
      <c r="AX214">
        <v>0.54</v>
      </c>
      <c r="AY214">
        <v>258.66000000000003</v>
      </c>
      <c r="AZ214">
        <v>4.32</v>
      </c>
      <c r="BA214">
        <v>0.98357289527720737</v>
      </c>
      <c r="BB214" s="2" t="s">
        <v>81</v>
      </c>
      <c r="BC214" s="2"/>
    </row>
    <row r="215" spans="1:55">
      <c r="A215">
        <v>215</v>
      </c>
      <c r="B215" s="1">
        <v>46058</v>
      </c>
      <c r="C215" s="2" t="s">
        <v>1111</v>
      </c>
      <c r="D215" s="2" t="s">
        <v>1103</v>
      </c>
      <c r="E215" s="2" t="s">
        <v>1104</v>
      </c>
      <c r="F215" s="2" t="s">
        <v>1105</v>
      </c>
      <c r="G215" s="2" t="s">
        <v>1106</v>
      </c>
      <c r="H215" s="2" t="s">
        <v>1107</v>
      </c>
      <c r="I215" s="2" t="s">
        <v>1108</v>
      </c>
      <c r="J215" t="s">
        <v>1109</v>
      </c>
      <c r="K215" s="2" t="s">
        <v>1110</v>
      </c>
      <c r="L215" s="1">
        <v>46391</v>
      </c>
      <c r="M215">
        <v>0.28160873610165649</v>
      </c>
      <c r="N215">
        <v>333</v>
      </c>
      <c r="O215" s="2" t="s">
        <v>64</v>
      </c>
      <c r="P215" t="s">
        <v>65</v>
      </c>
      <c r="Q215" s="1">
        <v>46784</v>
      </c>
      <c r="R215">
        <v>15300</v>
      </c>
      <c r="S215">
        <v>0</v>
      </c>
      <c r="T215">
        <v>15300</v>
      </c>
      <c r="U215" s="2" t="s">
        <v>66</v>
      </c>
      <c r="V215" s="2"/>
      <c r="W215" s="2" t="s">
        <v>68</v>
      </c>
      <c r="X215" s="2" t="s">
        <v>69</v>
      </c>
      <c r="Y215" s="2" t="s">
        <v>70</v>
      </c>
      <c r="Z215" s="2" t="s">
        <v>71</v>
      </c>
      <c r="AA215" s="2" t="s">
        <v>70</v>
      </c>
      <c r="AB215" s="2" t="s">
        <v>70</v>
      </c>
      <c r="AC215" s="2" t="s">
        <v>91</v>
      </c>
      <c r="AD215" s="2" t="s">
        <v>70</v>
      </c>
      <c r="AE215">
        <v>21</v>
      </c>
      <c r="AF215" s="2" t="s">
        <v>92</v>
      </c>
      <c r="AG215">
        <v>15300</v>
      </c>
      <c r="AH215">
        <v>15440</v>
      </c>
      <c r="AI215">
        <v>15400</v>
      </c>
      <c r="AJ215">
        <v>15400</v>
      </c>
      <c r="AK215">
        <v>15432</v>
      </c>
      <c r="AL215">
        <v>15419</v>
      </c>
      <c r="AM215">
        <v>15415</v>
      </c>
      <c r="AN215">
        <v>15300</v>
      </c>
      <c r="AP215">
        <v>15000</v>
      </c>
      <c r="AQ215">
        <v>15300</v>
      </c>
      <c r="AR215">
        <v>140</v>
      </c>
      <c r="AS215">
        <v>965</v>
      </c>
      <c r="AT215">
        <v>957</v>
      </c>
      <c r="AU215">
        <v>0.99170984455958544</v>
      </c>
      <c r="AV215">
        <v>9</v>
      </c>
      <c r="AW215">
        <v>9.3264248704663204E-3</v>
      </c>
      <c r="AX215">
        <v>3</v>
      </c>
      <c r="AY215">
        <v>2871</v>
      </c>
      <c r="AZ215">
        <v>27</v>
      </c>
      <c r="BA215">
        <v>0.99170984455958544</v>
      </c>
      <c r="BB215" s="2" t="s">
        <v>75</v>
      </c>
      <c r="BC215" s="2"/>
    </row>
    <row r="216" spans="1:55">
      <c r="A216">
        <v>216</v>
      </c>
      <c r="B216" s="1">
        <v>46058</v>
      </c>
      <c r="C216" s="2" t="s">
        <v>1111</v>
      </c>
      <c r="D216" s="2" t="s">
        <v>1103</v>
      </c>
      <c r="E216" s="2" t="s">
        <v>1104</v>
      </c>
      <c r="F216" s="2" t="s">
        <v>1105</v>
      </c>
      <c r="G216" s="2" t="s">
        <v>1106</v>
      </c>
      <c r="H216" s="2" t="s">
        <v>640</v>
      </c>
      <c r="I216" s="2" t="s">
        <v>641</v>
      </c>
      <c r="J216" t="s">
        <v>642</v>
      </c>
      <c r="K216" s="2" t="s">
        <v>1110</v>
      </c>
      <c r="L216" s="1">
        <v>46391</v>
      </c>
      <c r="M216">
        <v>0.50600000000000001</v>
      </c>
      <c r="N216">
        <v>333</v>
      </c>
      <c r="O216" s="2" t="s">
        <v>79</v>
      </c>
      <c r="P216" t="s">
        <v>65</v>
      </c>
      <c r="Q216" s="1">
        <v>46784</v>
      </c>
      <c r="R216">
        <v>15300</v>
      </c>
      <c r="S216">
        <v>0</v>
      </c>
      <c r="T216">
        <v>15300</v>
      </c>
      <c r="U216" s="2" t="s">
        <v>66</v>
      </c>
      <c r="V216" s="2"/>
      <c r="W216" s="2"/>
      <c r="X216" s="2" t="s">
        <v>69</v>
      </c>
      <c r="Y216" s="2" t="s">
        <v>70</v>
      </c>
      <c r="Z216" s="2" t="s">
        <v>80</v>
      </c>
      <c r="AA216" s="2" t="s">
        <v>72</v>
      </c>
      <c r="AB216" s="2" t="s">
        <v>72</v>
      </c>
      <c r="AC216" s="2" t="s">
        <v>72</v>
      </c>
      <c r="AD216" s="2" t="s">
        <v>70</v>
      </c>
      <c r="AE216">
        <v>22</v>
      </c>
      <c r="AF216" s="2" t="s">
        <v>92</v>
      </c>
      <c r="AG216">
        <v>15300</v>
      </c>
      <c r="AH216">
        <v>15520</v>
      </c>
      <c r="AI216">
        <v>15520</v>
      </c>
      <c r="AN216">
        <v>15300</v>
      </c>
      <c r="AP216">
        <v>15400</v>
      </c>
      <c r="AQ216">
        <v>15300</v>
      </c>
      <c r="AR216">
        <v>80</v>
      </c>
      <c r="AS216">
        <v>485</v>
      </c>
      <c r="AT216">
        <v>479</v>
      </c>
      <c r="AU216">
        <v>0.98762886597938149</v>
      </c>
      <c r="AV216">
        <v>6</v>
      </c>
      <c r="AW216">
        <v>1.2371134020618556E-2</v>
      </c>
      <c r="AX216">
        <v>0.54</v>
      </c>
      <c r="AY216">
        <v>258.66000000000003</v>
      </c>
      <c r="AZ216">
        <v>3.24</v>
      </c>
      <c r="BA216">
        <v>0.98762886597938149</v>
      </c>
      <c r="BB216" s="2" t="s">
        <v>81</v>
      </c>
      <c r="BC216" s="2"/>
    </row>
    <row r="217" spans="1:55">
      <c r="A217">
        <v>217</v>
      </c>
      <c r="B217" s="1">
        <v>46058</v>
      </c>
      <c r="C217" s="2" t="s">
        <v>1112</v>
      </c>
      <c r="D217" s="2" t="s">
        <v>1103</v>
      </c>
      <c r="E217" s="2" t="s">
        <v>1104</v>
      </c>
      <c r="F217" s="2" t="s">
        <v>1105</v>
      </c>
      <c r="G217" s="2" t="s">
        <v>1106</v>
      </c>
      <c r="H217" s="2" t="s">
        <v>1107</v>
      </c>
      <c r="I217" s="2" t="s">
        <v>1108</v>
      </c>
      <c r="J217" t="s">
        <v>1109</v>
      </c>
      <c r="K217" s="2" t="s">
        <v>1110</v>
      </c>
      <c r="L217" s="1">
        <v>46391</v>
      </c>
      <c r="M217">
        <v>0.28160873610165649</v>
      </c>
      <c r="N217">
        <v>333</v>
      </c>
      <c r="O217" s="2" t="s">
        <v>64</v>
      </c>
      <c r="P217" t="s">
        <v>65</v>
      </c>
      <c r="Q217" s="1">
        <v>46784</v>
      </c>
      <c r="R217">
        <v>10200</v>
      </c>
      <c r="S217">
        <v>0</v>
      </c>
      <c r="T217">
        <v>10200</v>
      </c>
      <c r="U217" s="2" t="s">
        <v>66</v>
      </c>
      <c r="V217" s="2"/>
      <c r="W217" s="2" t="s">
        <v>68</v>
      </c>
      <c r="X217" s="2" t="s">
        <v>69</v>
      </c>
      <c r="Y217" s="2" t="s">
        <v>70</v>
      </c>
      <c r="Z217" s="2" t="s">
        <v>71</v>
      </c>
      <c r="AA217" s="2" t="s">
        <v>70</v>
      </c>
      <c r="AB217" s="2" t="s">
        <v>70</v>
      </c>
      <c r="AC217" s="2" t="s">
        <v>91</v>
      </c>
      <c r="AD217" s="2" t="s">
        <v>70</v>
      </c>
      <c r="AE217">
        <v>21</v>
      </c>
      <c r="AF217" s="2" t="s">
        <v>92</v>
      </c>
      <c r="AG217">
        <v>10200</v>
      </c>
      <c r="AH217">
        <v>10400</v>
      </c>
      <c r="AI217">
        <v>10400</v>
      </c>
      <c r="AJ217">
        <v>10200</v>
      </c>
      <c r="AK217">
        <v>10628</v>
      </c>
      <c r="AL217">
        <v>10207</v>
      </c>
      <c r="AM217">
        <v>10672</v>
      </c>
      <c r="AN217">
        <v>10200</v>
      </c>
      <c r="AP217">
        <v>10000</v>
      </c>
      <c r="AQ217">
        <v>10200</v>
      </c>
      <c r="AR217">
        <v>200</v>
      </c>
      <c r="AS217">
        <v>650</v>
      </c>
      <c r="AT217">
        <v>638</v>
      </c>
      <c r="AU217">
        <v>0.98153846153846158</v>
      </c>
      <c r="AV217">
        <v>13</v>
      </c>
      <c r="AW217">
        <v>0.02</v>
      </c>
      <c r="AX217">
        <v>3</v>
      </c>
      <c r="AY217">
        <v>1914</v>
      </c>
      <c r="AZ217">
        <v>39</v>
      </c>
      <c r="BA217">
        <v>0.98153846153846158</v>
      </c>
      <c r="BB217" s="2" t="s">
        <v>75</v>
      </c>
      <c r="BC217" s="2"/>
    </row>
    <row r="218" spans="1:55">
      <c r="A218">
        <v>218</v>
      </c>
      <c r="B218" s="1">
        <v>46058</v>
      </c>
      <c r="C218" s="2" t="s">
        <v>1112</v>
      </c>
      <c r="D218" s="2" t="s">
        <v>1103</v>
      </c>
      <c r="E218" s="2" t="s">
        <v>1104</v>
      </c>
      <c r="F218" s="2" t="s">
        <v>1105</v>
      </c>
      <c r="G218" s="2" t="s">
        <v>1106</v>
      </c>
      <c r="H218" s="2" t="s">
        <v>640</v>
      </c>
      <c r="I218" s="2" t="s">
        <v>641</v>
      </c>
      <c r="J218" t="s">
        <v>642</v>
      </c>
      <c r="K218" s="2" t="s">
        <v>1110</v>
      </c>
      <c r="L218" s="1">
        <v>46391</v>
      </c>
      <c r="M218">
        <v>0.50600000000000001</v>
      </c>
      <c r="N218">
        <v>333</v>
      </c>
      <c r="O218" s="2" t="s">
        <v>79</v>
      </c>
      <c r="P218" t="s">
        <v>65</v>
      </c>
      <c r="Q218" s="1">
        <v>46784</v>
      </c>
      <c r="R218">
        <v>10200</v>
      </c>
      <c r="S218">
        <v>0</v>
      </c>
      <c r="T218">
        <v>10200</v>
      </c>
      <c r="U218" s="2" t="s">
        <v>66</v>
      </c>
      <c r="V218" s="2"/>
      <c r="W218" s="2"/>
      <c r="X218" s="2" t="s">
        <v>69</v>
      </c>
      <c r="Y218" s="2" t="s">
        <v>70</v>
      </c>
      <c r="Z218" s="2" t="s">
        <v>80</v>
      </c>
      <c r="AA218" s="2" t="s">
        <v>72</v>
      </c>
      <c r="AB218" s="2" t="s">
        <v>72</v>
      </c>
      <c r="AC218" s="2" t="s">
        <v>72</v>
      </c>
      <c r="AD218" s="2" t="s">
        <v>70</v>
      </c>
      <c r="AE218">
        <v>22</v>
      </c>
      <c r="AF218" s="2" t="s">
        <v>92</v>
      </c>
      <c r="AG218">
        <v>10200</v>
      </c>
      <c r="AH218">
        <v>10400</v>
      </c>
      <c r="AI218">
        <v>10400</v>
      </c>
      <c r="AN218">
        <v>10200</v>
      </c>
      <c r="AP218">
        <v>10300</v>
      </c>
      <c r="AQ218">
        <v>10200</v>
      </c>
      <c r="AR218">
        <v>80</v>
      </c>
      <c r="AS218">
        <v>325</v>
      </c>
      <c r="AT218">
        <v>319</v>
      </c>
      <c r="AU218">
        <v>0.98153846153846158</v>
      </c>
      <c r="AV218">
        <v>6</v>
      </c>
      <c r="AW218">
        <v>1.8461538461538463E-2</v>
      </c>
      <c r="AX218">
        <v>0.54</v>
      </c>
      <c r="AY218">
        <v>172.26000000000002</v>
      </c>
      <c r="AZ218">
        <v>3.24</v>
      </c>
      <c r="BA218">
        <v>0.98153846153846158</v>
      </c>
      <c r="BB218" s="2" t="s">
        <v>81</v>
      </c>
      <c r="BC218" s="2"/>
    </row>
    <row r="219" spans="1:55">
      <c r="A219">
        <v>219</v>
      </c>
      <c r="B219" s="1">
        <v>46058</v>
      </c>
      <c r="C219" s="2" t="s">
        <v>1113</v>
      </c>
      <c r="D219" s="2" t="s">
        <v>1114</v>
      </c>
      <c r="E219" s="2" t="s">
        <v>1115</v>
      </c>
      <c r="F219" s="2" t="s">
        <v>272</v>
      </c>
      <c r="G219" s="2" t="s">
        <v>97</v>
      </c>
      <c r="H219" s="2" t="s">
        <v>1116</v>
      </c>
      <c r="I219" s="2" t="s">
        <v>1117</v>
      </c>
      <c r="J219" t="s">
        <v>1118</v>
      </c>
      <c r="K219" s="2" t="s">
        <v>1119</v>
      </c>
      <c r="L219" s="1">
        <v>47717</v>
      </c>
      <c r="M219">
        <v>0.46920265486725665</v>
      </c>
      <c r="N219">
        <v>1659</v>
      </c>
      <c r="O219" s="2" t="s">
        <v>64</v>
      </c>
      <c r="P219" t="s">
        <v>65</v>
      </c>
      <c r="Q219" s="1">
        <v>46784</v>
      </c>
      <c r="R219">
        <v>9901</v>
      </c>
      <c r="S219">
        <v>900</v>
      </c>
      <c r="T219">
        <v>9001</v>
      </c>
      <c r="U219" s="2" t="s">
        <v>66</v>
      </c>
      <c r="V219" s="2"/>
      <c r="W219" s="2" t="s">
        <v>68</v>
      </c>
      <c r="X219" s="2" t="s">
        <v>69</v>
      </c>
      <c r="Y219" s="2" t="s">
        <v>70</v>
      </c>
      <c r="Z219" s="2" t="s">
        <v>71</v>
      </c>
      <c r="AA219" s="2" t="s">
        <v>70</v>
      </c>
      <c r="AB219" s="2" t="s">
        <v>70</v>
      </c>
      <c r="AC219" s="2" t="s">
        <v>91</v>
      </c>
      <c r="AD219" s="2" t="s">
        <v>70</v>
      </c>
      <c r="AE219">
        <v>40</v>
      </c>
      <c r="AF219" s="2" t="s">
        <v>312</v>
      </c>
      <c r="AG219">
        <v>9001</v>
      </c>
      <c r="AH219">
        <v>18600</v>
      </c>
      <c r="AI219">
        <v>18200</v>
      </c>
      <c r="AJ219">
        <v>18200</v>
      </c>
      <c r="AK219">
        <v>18200</v>
      </c>
      <c r="AL219">
        <v>18170</v>
      </c>
      <c r="AM219">
        <v>4000</v>
      </c>
      <c r="AN219">
        <v>8801</v>
      </c>
      <c r="AO219">
        <v>9410</v>
      </c>
      <c r="AP219">
        <v>18000</v>
      </c>
      <c r="AQ219">
        <v>18211</v>
      </c>
      <c r="AR219">
        <v>389</v>
      </c>
      <c r="AS219">
        <v>1550</v>
      </c>
      <c r="AT219">
        <v>1518</v>
      </c>
      <c r="AU219">
        <v>0.97935483870967743</v>
      </c>
      <c r="AV219">
        <v>32</v>
      </c>
      <c r="AW219">
        <v>2.0645161290322581E-2</v>
      </c>
      <c r="AX219">
        <v>3</v>
      </c>
      <c r="AY219">
        <v>4554</v>
      </c>
      <c r="AZ219">
        <v>96</v>
      </c>
      <c r="BA219">
        <v>0.97935483870967743</v>
      </c>
      <c r="BB219" s="2" t="s">
        <v>75</v>
      </c>
      <c r="BC219" s="2"/>
    </row>
    <row r="220" spans="1:55">
      <c r="A220">
        <v>220</v>
      </c>
      <c r="B220" s="1">
        <v>46058</v>
      </c>
      <c r="C220" s="2" t="s">
        <v>1113</v>
      </c>
      <c r="D220" s="2" t="s">
        <v>1114</v>
      </c>
      <c r="E220" s="2" t="s">
        <v>1115</v>
      </c>
      <c r="F220" s="2" t="s">
        <v>272</v>
      </c>
      <c r="G220" s="2" t="s">
        <v>97</v>
      </c>
      <c r="H220" s="2" t="s">
        <v>1120</v>
      </c>
      <c r="I220" s="2" t="s">
        <v>1121</v>
      </c>
      <c r="J220" t="s">
        <v>1122</v>
      </c>
      <c r="K220" s="2" t="s">
        <v>1119</v>
      </c>
      <c r="L220" s="1">
        <v>47717</v>
      </c>
      <c r="M220">
        <v>0.50600000000000001</v>
      </c>
      <c r="N220">
        <v>1659</v>
      </c>
      <c r="O220" s="2" t="s">
        <v>79</v>
      </c>
      <c r="P220" t="s">
        <v>65</v>
      </c>
      <c r="Q220" s="1">
        <v>46784</v>
      </c>
      <c r="R220">
        <v>9901</v>
      </c>
      <c r="S220">
        <v>0</v>
      </c>
      <c r="T220">
        <v>9901</v>
      </c>
      <c r="U220" s="2" t="s">
        <v>66</v>
      </c>
      <c r="V220" s="2"/>
      <c r="W220" s="2"/>
      <c r="X220" s="2" t="s">
        <v>69</v>
      </c>
      <c r="Y220" s="2" t="s">
        <v>70</v>
      </c>
      <c r="Z220" s="2" t="s">
        <v>80</v>
      </c>
      <c r="AA220" s="2" t="s">
        <v>72</v>
      </c>
      <c r="AB220" s="2" t="s">
        <v>72</v>
      </c>
      <c r="AC220" s="2" t="s">
        <v>72</v>
      </c>
      <c r="AD220" s="2" t="s">
        <v>70</v>
      </c>
      <c r="AE220">
        <v>41</v>
      </c>
      <c r="AF220" s="2" t="s">
        <v>312</v>
      </c>
      <c r="AG220">
        <v>9901</v>
      </c>
      <c r="AH220">
        <v>10240</v>
      </c>
      <c r="AI220">
        <v>10240</v>
      </c>
      <c r="AN220">
        <v>9901</v>
      </c>
      <c r="AO220">
        <v>670</v>
      </c>
      <c r="AP220">
        <v>10000</v>
      </c>
      <c r="AQ220">
        <v>10571</v>
      </c>
      <c r="AR220">
        <v>80</v>
      </c>
      <c r="AS220">
        <v>334</v>
      </c>
      <c r="AT220">
        <v>331</v>
      </c>
      <c r="AU220">
        <v>0.99101796407185627</v>
      </c>
      <c r="AV220">
        <v>3</v>
      </c>
      <c r="AW220">
        <v>8.9820359281437123E-3</v>
      </c>
      <c r="AX220">
        <v>0.54</v>
      </c>
      <c r="AY220">
        <v>178.74</v>
      </c>
      <c r="AZ220">
        <v>1.62</v>
      </c>
      <c r="BA220">
        <v>0.99101796407185627</v>
      </c>
      <c r="BB220" s="2" t="s">
        <v>81</v>
      </c>
      <c r="BC220" s="2"/>
    </row>
    <row r="221" spans="1:55">
      <c r="A221">
        <v>221</v>
      </c>
      <c r="B221" s="1">
        <v>46058</v>
      </c>
      <c r="C221" s="2" t="s">
        <v>1123</v>
      </c>
      <c r="D221" s="2" t="s">
        <v>1124</v>
      </c>
      <c r="E221" s="2" t="s">
        <v>1125</v>
      </c>
      <c r="F221" s="2" t="s">
        <v>183</v>
      </c>
      <c r="G221" s="2" t="s">
        <v>343</v>
      </c>
      <c r="H221" s="2" t="s">
        <v>1126</v>
      </c>
      <c r="I221" s="2" t="s">
        <v>1127</v>
      </c>
      <c r="J221" t="s">
        <v>1128</v>
      </c>
      <c r="K221" s="2" t="s">
        <v>1129</v>
      </c>
      <c r="L221" s="1">
        <v>46292</v>
      </c>
      <c r="M221">
        <v>0.21876477331518043</v>
      </c>
      <c r="N221">
        <v>234</v>
      </c>
      <c r="O221" s="2" t="s">
        <v>64</v>
      </c>
      <c r="P221" t="s">
        <v>65</v>
      </c>
      <c r="Q221" s="1">
        <v>46784</v>
      </c>
      <c r="R221">
        <v>16667</v>
      </c>
      <c r="S221">
        <v>1000</v>
      </c>
      <c r="T221">
        <v>15667</v>
      </c>
      <c r="U221" s="2" t="s">
        <v>66</v>
      </c>
      <c r="V221" s="2"/>
      <c r="W221" s="2" t="s">
        <v>68</v>
      </c>
      <c r="X221" s="2" t="s">
        <v>69</v>
      </c>
      <c r="Y221" s="2" t="s">
        <v>70</v>
      </c>
      <c r="Z221" s="2" t="s">
        <v>71</v>
      </c>
      <c r="AA221" s="2" t="s">
        <v>70</v>
      </c>
      <c r="AB221" s="2" t="s">
        <v>70</v>
      </c>
      <c r="AC221" s="2" t="s">
        <v>91</v>
      </c>
      <c r="AD221" s="2" t="s">
        <v>70</v>
      </c>
      <c r="AE221">
        <v>35</v>
      </c>
      <c r="AF221" s="2" t="s">
        <v>312</v>
      </c>
      <c r="AG221">
        <v>15667</v>
      </c>
      <c r="AH221">
        <v>16800</v>
      </c>
      <c r="AI221">
        <v>16800</v>
      </c>
      <c r="AJ221">
        <v>16800</v>
      </c>
      <c r="AK221">
        <v>16680</v>
      </c>
      <c r="AL221">
        <v>16587</v>
      </c>
      <c r="AM221">
        <v>16520</v>
      </c>
      <c r="AN221">
        <v>16379</v>
      </c>
      <c r="AP221">
        <v>16500</v>
      </c>
      <c r="AQ221">
        <v>16379</v>
      </c>
      <c r="AR221">
        <v>421</v>
      </c>
      <c r="AS221">
        <v>700</v>
      </c>
      <c r="AT221">
        <v>683</v>
      </c>
      <c r="AU221">
        <v>0.97571428571428576</v>
      </c>
      <c r="AV221">
        <v>18</v>
      </c>
      <c r="AW221">
        <v>2.5714285714285714E-2</v>
      </c>
      <c r="AX221">
        <v>3</v>
      </c>
      <c r="AY221">
        <v>2049</v>
      </c>
      <c r="AZ221">
        <v>54</v>
      </c>
      <c r="BA221">
        <v>0.97571428571428576</v>
      </c>
      <c r="BB221" s="2" t="s">
        <v>75</v>
      </c>
      <c r="BC221" s="2"/>
    </row>
    <row r="222" spans="1:55">
      <c r="A222">
        <v>222</v>
      </c>
      <c r="B222" s="1">
        <v>46058</v>
      </c>
      <c r="C222" s="2" t="s">
        <v>1123</v>
      </c>
      <c r="D222" s="2" t="s">
        <v>1124</v>
      </c>
      <c r="E222" s="2" t="s">
        <v>1125</v>
      </c>
      <c r="F222" s="2" t="s">
        <v>183</v>
      </c>
      <c r="G222" s="2" t="s">
        <v>343</v>
      </c>
      <c r="H222" s="2" t="s">
        <v>1130</v>
      </c>
      <c r="I222" s="2" t="s">
        <v>1131</v>
      </c>
      <c r="J222" t="s">
        <v>1132</v>
      </c>
      <c r="K222" s="2" t="s">
        <v>1129</v>
      </c>
      <c r="L222" s="1">
        <v>46292</v>
      </c>
      <c r="M222">
        <v>0.50600000000000001</v>
      </c>
      <c r="N222">
        <v>234</v>
      </c>
      <c r="O222" s="2" t="s">
        <v>79</v>
      </c>
      <c r="P222" t="s">
        <v>65</v>
      </c>
      <c r="Q222" s="1">
        <v>46784</v>
      </c>
      <c r="R222">
        <v>16667</v>
      </c>
      <c r="S222">
        <v>0</v>
      </c>
      <c r="T222">
        <v>16667</v>
      </c>
      <c r="U222" s="2" t="s">
        <v>66</v>
      </c>
      <c r="V222" s="2"/>
      <c r="W222" s="2"/>
      <c r="X222" s="2" t="s">
        <v>69</v>
      </c>
      <c r="Y222" s="2" t="s">
        <v>70</v>
      </c>
      <c r="Z222" s="2" t="s">
        <v>80</v>
      </c>
      <c r="AA222" s="2" t="s">
        <v>72</v>
      </c>
      <c r="AB222" s="2" t="s">
        <v>72</v>
      </c>
      <c r="AC222" s="2" t="s">
        <v>72</v>
      </c>
      <c r="AD222" s="2" t="s">
        <v>70</v>
      </c>
      <c r="AE222">
        <v>33</v>
      </c>
      <c r="AF222" s="2" t="s">
        <v>312</v>
      </c>
      <c r="AG222">
        <v>16667</v>
      </c>
      <c r="AH222">
        <v>17040</v>
      </c>
      <c r="AI222">
        <v>17200</v>
      </c>
      <c r="AN222">
        <v>16667</v>
      </c>
      <c r="AO222">
        <v>1355</v>
      </c>
      <c r="AP222">
        <v>16750</v>
      </c>
      <c r="AQ222">
        <v>18022</v>
      </c>
      <c r="AR222">
        <v>80</v>
      </c>
      <c r="AS222">
        <v>567</v>
      </c>
      <c r="AT222">
        <v>564</v>
      </c>
      <c r="AU222">
        <v>0.99470899470899465</v>
      </c>
      <c r="AV222">
        <v>3</v>
      </c>
      <c r="AW222">
        <v>5.2910052910052907E-3</v>
      </c>
      <c r="AX222">
        <v>0.54</v>
      </c>
      <c r="AY222">
        <v>304.56</v>
      </c>
      <c r="AZ222">
        <v>1.62</v>
      </c>
      <c r="BA222">
        <v>0.99470899470899465</v>
      </c>
      <c r="BB222" s="2" t="s">
        <v>81</v>
      </c>
      <c r="BC222" s="2"/>
    </row>
    <row r="223" spans="1:55">
      <c r="A223">
        <v>223</v>
      </c>
      <c r="B223" s="1">
        <v>46058</v>
      </c>
      <c r="C223" s="2" t="s">
        <v>1133</v>
      </c>
      <c r="D223" s="2" t="s">
        <v>1134</v>
      </c>
      <c r="E223" s="2" t="s">
        <v>1135</v>
      </c>
      <c r="F223" s="2" t="s">
        <v>85</v>
      </c>
      <c r="G223" s="2" t="s">
        <v>519</v>
      </c>
      <c r="H223" s="2" t="s">
        <v>1136</v>
      </c>
      <c r="I223" s="2" t="s">
        <v>1137</v>
      </c>
      <c r="J223" t="s">
        <v>1138</v>
      </c>
      <c r="K223" s="2" t="s">
        <v>1139</v>
      </c>
      <c r="L223" s="1">
        <v>46799</v>
      </c>
      <c r="M223">
        <v>0.26817427577339087</v>
      </c>
      <c r="N223">
        <v>741</v>
      </c>
      <c r="O223" s="2" t="s">
        <v>64</v>
      </c>
      <c r="P223" t="s">
        <v>65</v>
      </c>
      <c r="Q223" s="1">
        <v>46784</v>
      </c>
      <c r="R223">
        <v>10000</v>
      </c>
      <c r="S223">
        <v>9500</v>
      </c>
      <c r="T223">
        <v>500</v>
      </c>
      <c r="U223" s="2" t="s">
        <v>66</v>
      </c>
      <c r="V223" s="2"/>
      <c r="W223" s="2" t="s">
        <v>197</v>
      </c>
      <c r="X223" s="2" t="s">
        <v>69</v>
      </c>
      <c r="Y223" s="2" t="s">
        <v>70</v>
      </c>
      <c r="Z223" s="2" t="s">
        <v>198</v>
      </c>
      <c r="AA223" s="2" t="s">
        <v>70</v>
      </c>
      <c r="AB223" s="2" t="s">
        <v>70</v>
      </c>
      <c r="AC223" s="2" t="s">
        <v>91</v>
      </c>
      <c r="AD223" s="2" t="s">
        <v>70</v>
      </c>
      <c r="AE223">
        <v>40</v>
      </c>
      <c r="AF223" s="2" t="s">
        <v>312</v>
      </c>
      <c r="AG223">
        <v>500</v>
      </c>
      <c r="AH223">
        <v>16800</v>
      </c>
      <c r="AI223">
        <v>16710</v>
      </c>
      <c r="AJ223">
        <v>16500</v>
      </c>
      <c r="AK223">
        <v>16542</v>
      </c>
      <c r="AL223">
        <v>16468</v>
      </c>
      <c r="AM223">
        <v>16400</v>
      </c>
      <c r="AN223">
        <v>1300</v>
      </c>
      <c r="AO223">
        <v>15050</v>
      </c>
      <c r="AP223">
        <v>15500</v>
      </c>
      <c r="AQ223">
        <v>16350</v>
      </c>
      <c r="AR223">
        <v>450</v>
      </c>
      <c r="AS223">
        <v>700</v>
      </c>
      <c r="AT223">
        <v>682</v>
      </c>
      <c r="AU223">
        <v>0.97428571428571431</v>
      </c>
      <c r="AV223">
        <v>19</v>
      </c>
      <c r="AW223">
        <v>2.7142857142857142E-2</v>
      </c>
      <c r="AX223">
        <v>3</v>
      </c>
      <c r="AY223">
        <v>2046</v>
      </c>
      <c r="AZ223">
        <v>57</v>
      </c>
      <c r="BA223">
        <v>0.97428571428571431</v>
      </c>
      <c r="BB223" s="2" t="s">
        <v>75</v>
      </c>
      <c r="BC223" s="2"/>
    </row>
    <row r="224" spans="1:55">
      <c r="A224">
        <v>224</v>
      </c>
      <c r="B224" s="1">
        <v>46058</v>
      </c>
      <c r="C224" s="2" t="s">
        <v>1133</v>
      </c>
      <c r="D224" s="2" t="s">
        <v>1134</v>
      </c>
      <c r="E224" s="2" t="s">
        <v>1135</v>
      </c>
      <c r="F224" s="2" t="s">
        <v>85</v>
      </c>
      <c r="G224" s="2" t="s">
        <v>519</v>
      </c>
      <c r="H224" s="2" t="s">
        <v>1140</v>
      </c>
      <c r="I224" s="2" t="s">
        <v>1141</v>
      </c>
      <c r="J224" t="s">
        <v>1142</v>
      </c>
      <c r="K224" s="2" t="s">
        <v>1139</v>
      </c>
      <c r="L224" s="1">
        <v>46799</v>
      </c>
      <c r="M224">
        <v>0.50600000000000001</v>
      </c>
      <c r="N224">
        <v>741</v>
      </c>
      <c r="O224" s="2" t="s">
        <v>79</v>
      </c>
      <c r="P224" t="s">
        <v>65</v>
      </c>
      <c r="Q224" s="1">
        <v>46784</v>
      </c>
      <c r="R224">
        <v>10000</v>
      </c>
      <c r="S224">
        <v>0</v>
      </c>
      <c r="T224">
        <v>10000</v>
      </c>
      <c r="U224" s="2" t="s">
        <v>66</v>
      </c>
      <c r="V224" s="2"/>
      <c r="W224" s="2"/>
      <c r="X224" s="2" t="s">
        <v>69</v>
      </c>
      <c r="Y224" s="2" t="s">
        <v>70</v>
      </c>
      <c r="Z224" s="2" t="s">
        <v>80</v>
      </c>
      <c r="AA224" s="2" t="s">
        <v>72</v>
      </c>
      <c r="AB224" s="2" t="s">
        <v>72</v>
      </c>
      <c r="AC224" s="2" t="s">
        <v>72</v>
      </c>
      <c r="AD224" s="2" t="s">
        <v>70</v>
      </c>
      <c r="AE224">
        <v>36</v>
      </c>
      <c r="AF224" s="2" t="s">
        <v>312</v>
      </c>
      <c r="AG224">
        <v>10000</v>
      </c>
      <c r="AH224">
        <v>10400</v>
      </c>
      <c r="AI224">
        <v>10400</v>
      </c>
      <c r="AN224">
        <v>10000</v>
      </c>
      <c r="AO224">
        <v>505</v>
      </c>
      <c r="AP224">
        <v>10100</v>
      </c>
      <c r="AQ224">
        <v>10505</v>
      </c>
      <c r="AR224">
        <v>80</v>
      </c>
      <c r="AS224">
        <v>332</v>
      </c>
      <c r="AT224">
        <v>329</v>
      </c>
      <c r="AU224">
        <v>0.99096385542168675</v>
      </c>
      <c r="AV224">
        <v>3</v>
      </c>
      <c r="AW224">
        <v>9.0361445783132526E-3</v>
      </c>
      <c r="AX224">
        <v>0.54</v>
      </c>
      <c r="AY224">
        <v>177.66000000000003</v>
      </c>
      <c r="AZ224">
        <v>1.62</v>
      </c>
      <c r="BA224">
        <v>0.99096385542168675</v>
      </c>
      <c r="BB224" s="2" t="s">
        <v>81</v>
      </c>
      <c r="BC224" s="2"/>
    </row>
    <row r="225" spans="1:55">
      <c r="A225">
        <v>225</v>
      </c>
      <c r="B225" s="1">
        <v>46058</v>
      </c>
      <c r="C225" s="2" t="s">
        <v>1143</v>
      </c>
      <c r="D225" s="2" t="s">
        <v>1144</v>
      </c>
      <c r="E225" s="2" t="s">
        <v>1145</v>
      </c>
      <c r="F225" s="2" t="s">
        <v>183</v>
      </c>
      <c r="G225" s="2" t="s">
        <v>122</v>
      </c>
      <c r="H225" s="2" t="s">
        <v>1146</v>
      </c>
      <c r="I225" s="2" t="s">
        <v>1147</v>
      </c>
      <c r="J225" t="s">
        <v>1148</v>
      </c>
      <c r="K225" s="2" t="s">
        <v>1149</v>
      </c>
      <c r="L225" s="1">
        <v>47668</v>
      </c>
      <c r="M225">
        <v>0.24936603131381899</v>
      </c>
      <c r="N225">
        <v>1610</v>
      </c>
      <c r="O225" s="2" t="s">
        <v>64</v>
      </c>
      <c r="P225" t="s">
        <v>65</v>
      </c>
      <c r="Q225" s="1">
        <v>47515</v>
      </c>
      <c r="R225">
        <v>11000</v>
      </c>
      <c r="S225">
        <v>0</v>
      </c>
      <c r="T225">
        <v>11000</v>
      </c>
      <c r="U225" s="2" t="s">
        <v>66</v>
      </c>
      <c r="V225" s="2"/>
      <c r="W225" s="2" t="s">
        <v>118</v>
      </c>
      <c r="X225" s="2" t="s">
        <v>69</v>
      </c>
      <c r="Y225" s="2" t="s">
        <v>70</v>
      </c>
      <c r="Z225" s="2" t="s">
        <v>71</v>
      </c>
      <c r="AA225" s="2" t="s">
        <v>70</v>
      </c>
      <c r="AB225" s="2" t="s">
        <v>70</v>
      </c>
      <c r="AC225" s="2" t="s">
        <v>91</v>
      </c>
      <c r="AD225" s="2" t="s">
        <v>70</v>
      </c>
      <c r="AE225">
        <v>68</v>
      </c>
      <c r="AF225" s="2" t="s">
        <v>376</v>
      </c>
      <c r="AG225">
        <v>11000</v>
      </c>
      <c r="AH225">
        <v>23280</v>
      </c>
      <c r="AI225">
        <v>23100</v>
      </c>
      <c r="AJ225">
        <v>23142</v>
      </c>
      <c r="AK225">
        <v>23142</v>
      </c>
      <c r="AL225">
        <v>23123</v>
      </c>
      <c r="AM225">
        <v>23050</v>
      </c>
      <c r="AN225">
        <v>10579</v>
      </c>
      <c r="AO225">
        <v>12491</v>
      </c>
      <c r="AP225">
        <v>20500</v>
      </c>
      <c r="AQ225">
        <v>23070</v>
      </c>
      <c r="AR225">
        <v>210</v>
      </c>
      <c r="AS225">
        <v>970</v>
      </c>
      <c r="AT225">
        <v>962</v>
      </c>
      <c r="AU225">
        <v>0.99175257731958766</v>
      </c>
      <c r="AV225">
        <v>9</v>
      </c>
      <c r="AW225">
        <v>9.2783505154639175E-3</v>
      </c>
      <c r="AX225">
        <v>3</v>
      </c>
      <c r="AY225">
        <v>2886</v>
      </c>
      <c r="AZ225">
        <v>27</v>
      </c>
      <c r="BA225">
        <v>0.99175257731958766</v>
      </c>
      <c r="BB225" s="2" t="s">
        <v>75</v>
      </c>
      <c r="BC225" s="2"/>
    </row>
    <row r="226" spans="1:55">
      <c r="A226">
        <v>226</v>
      </c>
      <c r="B226" s="1">
        <v>46058</v>
      </c>
      <c r="C226" s="2" t="s">
        <v>1143</v>
      </c>
      <c r="D226" s="2" t="s">
        <v>1144</v>
      </c>
      <c r="E226" s="2" t="s">
        <v>1145</v>
      </c>
      <c r="F226" s="2" t="s">
        <v>183</v>
      </c>
      <c r="G226" s="2" t="s">
        <v>122</v>
      </c>
      <c r="H226" s="2" t="s">
        <v>1150</v>
      </c>
      <c r="I226" s="2" t="s">
        <v>1151</v>
      </c>
      <c r="J226" t="s">
        <v>1152</v>
      </c>
      <c r="K226" s="2" t="s">
        <v>1149</v>
      </c>
      <c r="L226" s="1">
        <v>47668</v>
      </c>
      <c r="M226">
        <v>0.50600000000000001</v>
      </c>
      <c r="N226">
        <v>1610</v>
      </c>
      <c r="O226" s="2" t="s">
        <v>79</v>
      </c>
      <c r="P226" t="s">
        <v>65</v>
      </c>
      <c r="Q226" s="1">
        <v>47515</v>
      </c>
      <c r="R226">
        <v>11000</v>
      </c>
      <c r="S226">
        <v>0</v>
      </c>
      <c r="T226">
        <v>11000</v>
      </c>
      <c r="U226" s="2" t="s">
        <v>66</v>
      </c>
      <c r="V226" s="2"/>
      <c r="W226" s="2"/>
      <c r="X226" s="2" t="s">
        <v>69</v>
      </c>
      <c r="Y226" s="2" t="s">
        <v>70</v>
      </c>
      <c r="Z226" s="2" t="s">
        <v>80</v>
      </c>
      <c r="AA226" s="2" t="s">
        <v>72</v>
      </c>
      <c r="AB226" s="2" t="s">
        <v>72</v>
      </c>
      <c r="AC226" s="2" t="s">
        <v>72</v>
      </c>
      <c r="AD226" s="2" t="s">
        <v>70</v>
      </c>
      <c r="AE226">
        <v>55</v>
      </c>
      <c r="AF226" s="2" t="s">
        <v>376</v>
      </c>
      <c r="AG226">
        <v>11000</v>
      </c>
      <c r="AH226">
        <v>11440</v>
      </c>
      <c r="AI226">
        <v>11440</v>
      </c>
      <c r="AN226">
        <v>11000</v>
      </c>
      <c r="AO226">
        <v>445</v>
      </c>
      <c r="AP226">
        <v>11100</v>
      </c>
      <c r="AQ226">
        <v>11445</v>
      </c>
      <c r="AR226">
        <v>80</v>
      </c>
      <c r="AS226">
        <v>361</v>
      </c>
      <c r="AT226">
        <v>358</v>
      </c>
      <c r="AU226">
        <v>0.99168975069252074</v>
      </c>
      <c r="AV226">
        <v>3</v>
      </c>
      <c r="AW226">
        <v>8.3102493074792248E-3</v>
      </c>
      <c r="AX226">
        <v>0.54</v>
      </c>
      <c r="AY226">
        <v>193.32000000000002</v>
      </c>
      <c r="AZ226">
        <v>1.62</v>
      </c>
      <c r="BA226">
        <v>0.99168975069252074</v>
      </c>
      <c r="BB226" s="2" t="s">
        <v>81</v>
      </c>
      <c r="BC226" s="2"/>
    </row>
    <row r="227" spans="1:55">
      <c r="A227">
        <v>227</v>
      </c>
      <c r="B227" s="1">
        <v>46058</v>
      </c>
      <c r="C227" s="2" t="s">
        <v>1153</v>
      </c>
      <c r="D227" s="2" t="s">
        <v>1154</v>
      </c>
      <c r="E227" s="2" t="s">
        <v>1155</v>
      </c>
      <c r="F227" s="2" t="s">
        <v>183</v>
      </c>
      <c r="G227" s="2" t="s">
        <v>354</v>
      </c>
      <c r="H227" s="2" t="s">
        <v>1156</v>
      </c>
      <c r="I227" s="2" t="s">
        <v>1157</v>
      </c>
      <c r="J227" t="s">
        <v>1158</v>
      </c>
      <c r="K227" s="2" t="s">
        <v>1159</v>
      </c>
      <c r="L227" s="1">
        <v>47764</v>
      </c>
      <c r="M227">
        <v>0.19858346766507831</v>
      </c>
      <c r="N227">
        <v>1706</v>
      </c>
      <c r="O227" s="2" t="s">
        <v>64</v>
      </c>
      <c r="P227" t="s">
        <v>117</v>
      </c>
      <c r="Q227" s="1">
        <v>47515</v>
      </c>
      <c r="R227">
        <v>10000</v>
      </c>
      <c r="S227">
        <v>6200</v>
      </c>
      <c r="T227">
        <v>3800</v>
      </c>
      <c r="U227" s="2" t="s">
        <v>66</v>
      </c>
      <c r="V227" s="2"/>
      <c r="W227" s="2" t="s">
        <v>118</v>
      </c>
      <c r="X227" s="2" t="s">
        <v>69</v>
      </c>
      <c r="Y227" s="2" t="s">
        <v>70</v>
      </c>
      <c r="Z227" s="2" t="s">
        <v>71</v>
      </c>
      <c r="AA227" s="2" t="s">
        <v>70</v>
      </c>
      <c r="AB227" s="2" t="s">
        <v>70</v>
      </c>
      <c r="AC227" s="2" t="s">
        <v>91</v>
      </c>
      <c r="AD227" s="2" t="s">
        <v>70</v>
      </c>
      <c r="AE227">
        <v>33</v>
      </c>
      <c r="AF227" s="2" t="s">
        <v>312</v>
      </c>
      <c r="AG227">
        <v>3800</v>
      </c>
      <c r="AH227">
        <v>5400</v>
      </c>
      <c r="AI227">
        <v>5280</v>
      </c>
      <c r="AJ227">
        <v>5136</v>
      </c>
      <c r="AK227">
        <v>5202</v>
      </c>
      <c r="AL227">
        <v>5196</v>
      </c>
      <c r="AM227">
        <v>5100</v>
      </c>
      <c r="AO227">
        <v>5090</v>
      </c>
      <c r="AP227">
        <v>4500</v>
      </c>
      <c r="AQ227">
        <v>5090</v>
      </c>
      <c r="AR227">
        <v>310</v>
      </c>
      <c r="AS227">
        <v>150</v>
      </c>
      <c r="AT227">
        <v>142</v>
      </c>
      <c r="AU227">
        <v>0.94666666666666666</v>
      </c>
      <c r="AV227">
        <v>9</v>
      </c>
      <c r="AW227">
        <v>0.06</v>
      </c>
      <c r="AX227">
        <v>3</v>
      </c>
      <c r="AY227">
        <v>426</v>
      </c>
      <c r="AZ227">
        <v>27</v>
      </c>
      <c r="BA227">
        <v>0.94666666666666666</v>
      </c>
      <c r="BB227" s="2" t="s">
        <v>75</v>
      </c>
      <c r="BC227" s="2"/>
    </row>
    <row r="228" spans="1:55">
      <c r="A228">
        <v>228</v>
      </c>
      <c r="B228" s="1">
        <v>46058</v>
      </c>
      <c r="C228" s="2" t="s">
        <v>1153</v>
      </c>
      <c r="D228" s="2" t="s">
        <v>1154</v>
      </c>
      <c r="E228" s="2" t="s">
        <v>1155</v>
      </c>
      <c r="F228" s="2" t="s">
        <v>183</v>
      </c>
      <c r="G228" s="2" t="s">
        <v>354</v>
      </c>
      <c r="H228" s="2" t="s">
        <v>1160</v>
      </c>
      <c r="I228" s="2" t="s">
        <v>1161</v>
      </c>
      <c r="J228" t="s">
        <v>1162</v>
      </c>
      <c r="K228" s="2" t="s">
        <v>1159</v>
      </c>
      <c r="L228" s="1">
        <v>47764</v>
      </c>
      <c r="M228">
        <v>0.50600000000000001</v>
      </c>
      <c r="N228">
        <v>1706</v>
      </c>
      <c r="O228" s="2" t="s">
        <v>79</v>
      </c>
      <c r="P228" t="s">
        <v>117</v>
      </c>
      <c r="Q228" s="1">
        <v>47515</v>
      </c>
      <c r="R228">
        <v>10000</v>
      </c>
      <c r="S228">
        <v>0</v>
      </c>
      <c r="T228">
        <v>10000</v>
      </c>
      <c r="U228" s="2" t="s">
        <v>66</v>
      </c>
      <c r="V228" s="2"/>
      <c r="W228" s="2"/>
      <c r="X228" s="2" t="s">
        <v>69</v>
      </c>
      <c r="Y228" s="2" t="s">
        <v>70</v>
      </c>
      <c r="Z228" s="2" t="s">
        <v>80</v>
      </c>
      <c r="AA228" s="2" t="s">
        <v>72</v>
      </c>
      <c r="AB228" s="2" t="s">
        <v>72</v>
      </c>
      <c r="AC228" s="2" t="s">
        <v>72</v>
      </c>
      <c r="AD228" s="2" t="s">
        <v>70</v>
      </c>
      <c r="AE228">
        <v>29</v>
      </c>
      <c r="AF228" s="2" t="s">
        <v>312</v>
      </c>
      <c r="AG228">
        <v>10000</v>
      </c>
      <c r="AH228">
        <v>10160</v>
      </c>
      <c r="AI228">
        <v>10400</v>
      </c>
      <c r="AN228">
        <v>10000</v>
      </c>
      <c r="AP228">
        <v>10100</v>
      </c>
      <c r="AQ228">
        <v>10000</v>
      </c>
      <c r="AR228">
        <v>80</v>
      </c>
      <c r="AS228">
        <v>325</v>
      </c>
      <c r="AT228">
        <v>313</v>
      </c>
      <c r="AU228">
        <v>0.96307692307692305</v>
      </c>
      <c r="AV228">
        <v>12</v>
      </c>
      <c r="AW228">
        <v>3.6923076923076927E-2</v>
      </c>
      <c r="AX228">
        <v>0.54</v>
      </c>
      <c r="AY228">
        <v>169.02</v>
      </c>
      <c r="AZ228">
        <v>6.48</v>
      </c>
      <c r="BA228">
        <v>0.96307692307692305</v>
      </c>
      <c r="BB228" s="2" t="s">
        <v>81</v>
      </c>
      <c r="BC228" s="2"/>
    </row>
    <row r="229" spans="1:55">
      <c r="A229">
        <v>229</v>
      </c>
      <c r="B229" s="1">
        <v>46058</v>
      </c>
      <c r="C229" s="2" t="s">
        <v>1163</v>
      </c>
      <c r="D229" s="2" t="s">
        <v>1164</v>
      </c>
      <c r="E229" s="2" t="s">
        <v>1165</v>
      </c>
      <c r="F229" s="2" t="s">
        <v>58</v>
      </c>
      <c r="G229" s="2" t="s">
        <v>153</v>
      </c>
      <c r="H229" s="2" t="s">
        <v>1166</v>
      </c>
      <c r="I229" s="2" t="s">
        <v>1167</v>
      </c>
      <c r="J229" t="s">
        <v>1168</v>
      </c>
      <c r="K229" s="2" t="s">
        <v>1169</v>
      </c>
      <c r="L229" s="1">
        <v>47407</v>
      </c>
      <c r="M229">
        <v>0.50600000000000001</v>
      </c>
      <c r="N229">
        <v>1349</v>
      </c>
      <c r="O229" s="2" t="s">
        <v>79</v>
      </c>
      <c r="P229" t="s">
        <v>65</v>
      </c>
      <c r="Q229" s="1">
        <v>46784</v>
      </c>
      <c r="R229">
        <v>9000</v>
      </c>
      <c r="S229">
        <v>0</v>
      </c>
      <c r="T229">
        <v>9000</v>
      </c>
      <c r="U229" s="2" t="s">
        <v>66</v>
      </c>
      <c r="V229" s="2" t="s">
        <v>127</v>
      </c>
      <c r="W229" s="2"/>
      <c r="X229" s="2" t="s">
        <v>69</v>
      </c>
      <c r="Y229" s="2" t="s">
        <v>70</v>
      </c>
      <c r="Z229" s="2" t="s">
        <v>80</v>
      </c>
      <c r="AA229" s="2" t="s">
        <v>72</v>
      </c>
      <c r="AB229" s="2" t="s">
        <v>72</v>
      </c>
      <c r="AC229" s="2" t="s">
        <v>72</v>
      </c>
      <c r="AD229" s="2" t="s">
        <v>70</v>
      </c>
      <c r="AE229">
        <v>21</v>
      </c>
      <c r="AF229" s="2" t="s">
        <v>92</v>
      </c>
      <c r="AG229">
        <v>9000</v>
      </c>
      <c r="AH229">
        <v>9360</v>
      </c>
      <c r="AI229">
        <v>9360</v>
      </c>
      <c r="AN229">
        <v>9000</v>
      </c>
      <c r="AO229">
        <v>550</v>
      </c>
      <c r="AP229">
        <v>9100</v>
      </c>
      <c r="AQ229">
        <v>9550</v>
      </c>
      <c r="AR229">
        <v>80</v>
      </c>
      <c r="AS229">
        <v>302</v>
      </c>
      <c r="AT229">
        <v>299</v>
      </c>
      <c r="AU229">
        <v>0.99006622516556286</v>
      </c>
      <c r="AV229">
        <v>3</v>
      </c>
      <c r="AW229">
        <v>9.9337748344370865E-3</v>
      </c>
      <c r="AX229">
        <v>0.54</v>
      </c>
      <c r="AY229">
        <v>161.46</v>
      </c>
      <c r="AZ229">
        <v>1.62</v>
      </c>
      <c r="BA229">
        <v>0.99006622516556286</v>
      </c>
      <c r="BB229" s="2" t="s">
        <v>81</v>
      </c>
      <c r="BC229" s="2"/>
    </row>
    <row r="230" spans="1:55">
      <c r="A230">
        <v>230</v>
      </c>
      <c r="B230" s="1">
        <v>46058</v>
      </c>
      <c r="C230" s="2" t="s">
        <v>1170</v>
      </c>
      <c r="D230" s="2" t="s">
        <v>1171</v>
      </c>
      <c r="E230" s="2" t="s">
        <v>217</v>
      </c>
      <c r="F230" s="2" t="s">
        <v>96</v>
      </c>
      <c r="G230" s="2" t="s">
        <v>330</v>
      </c>
      <c r="H230" s="2" t="s">
        <v>1172</v>
      </c>
      <c r="I230" s="2" t="s">
        <v>1173</v>
      </c>
      <c r="J230" t="s">
        <v>1174</v>
      </c>
      <c r="K230" s="2" t="s">
        <v>477</v>
      </c>
      <c r="L230" s="1">
        <v>46204</v>
      </c>
      <c r="M230">
        <v>0.50593369071931027</v>
      </c>
      <c r="N230">
        <v>146</v>
      </c>
      <c r="O230" s="2" t="s">
        <v>64</v>
      </c>
      <c r="P230" t="s">
        <v>65</v>
      </c>
      <c r="Q230" s="1">
        <v>46784</v>
      </c>
      <c r="R230">
        <v>5000</v>
      </c>
      <c r="S230">
        <v>1800</v>
      </c>
      <c r="T230">
        <v>3200</v>
      </c>
      <c r="U230" s="2" t="s">
        <v>66</v>
      </c>
      <c r="V230" s="2"/>
      <c r="W230" s="2" t="s">
        <v>197</v>
      </c>
      <c r="X230" s="2" t="s">
        <v>69</v>
      </c>
      <c r="Y230" s="2" t="s">
        <v>70</v>
      </c>
      <c r="Z230" s="2" t="s">
        <v>198</v>
      </c>
      <c r="AA230" s="2" t="s">
        <v>70</v>
      </c>
      <c r="AB230" s="2" t="s">
        <v>70</v>
      </c>
      <c r="AC230" s="2" t="s">
        <v>91</v>
      </c>
      <c r="AD230" s="2" t="s">
        <v>70</v>
      </c>
      <c r="AE230">
        <v>33</v>
      </c>
      <c r="AF230" s="2" t="s">
        <v>312</v>
      </c>
      <c r="AG230">
        <v>3200</v>
      </c>
      <c r="AH230">
        <v>4140</v>
      </c>
      <c r="AI230">
        <v>4098</v>
      </c>
      <c r="AJ230">
        <v>4040</v>
      </c>
      <c r="AK230">
        <v>4056</v>
      </c>
      <c r="AL230">
        <v>4037</v>
      </c>
      <c r="AM230">
        <v>4022</v>
      </c>
      <c r="AN230">
        <v>3150</v>
      </c>
      <c r="AO230">
        <v>624</v>
      </c>
      <c r="AP230">
        <v>3200</v>
      </c>
      <c r="AQ230">
        <v>3774</v>
      </c>
      <c r="AR230">
        <v>366</v>
      </c>
      <c r="AS230">
        <v>345</v>
      </c>
      <c r="AT230">
        <v>315</v>
      </c>
      <c r="AU230">
        <v>0.91304347826086951</v>
      </c>
      <c r="AV230">
        <v>31</v>
      </c>
      <c r="AW230">
        <v>8.9855072463768115E-2</v>
      </c>
      <c r="AX230">
        <v>3</v>
      </c>
      <c r="AY230">
        <v>945</v>
      </c>
      <c r="AZ230">
        <v>93</v>
      </c>
      <c r="BA230">
        <v>0.91304347826086951</v>
      </c>
      <c r="BB230" s="2" t="s">
        <v>75</v>
      </c>
      <c r="BC230" s="2"/>
    </row>
    <row r="231" spans="1:55">
      <c r="A231">
        <v>231</v>
      </c>
      <c r="B231" s="1">
        <v>46058</v>
      </c>
      <c r="C231" s="2" t="s">
        <v>760</v>
      </c>
      <c r="D231" s="2" t="s">
        <v>1175</v>
      </c>
      <c r="E231" s="2" t="s">
        <v>1176</v>
      </c>
      <c r="F231" s="2"/>
      <c r="G231" s="2" t="s">
        <v>763</v>
      </c>
      <c r="H231" s="2" t="s">
        <v>760</v>
      </c>
      <c r="I231" s="2" t="s">
        <v>760</v>
      </c>
      <c r="K231" s="2"/>
      <c r="L231" s="1"/>
      <c r="M231" t="s">
        <v>764</v>
      </c>
      <c r="O231" s="2" t="s">
        <v>765</v>
      </c>
      <c r="Q231" s="1"/>
      <c r="R231">
        <v>7000</v>
      </c>
      <c r="S231">
        <v>0</v>
      </c>
      <c r="T231">
        <v>7000</v>
      </c>
      <c r="U231" s="2" t="s">
        <v>66</v>
      </c>
      <c r="V231" s="2"/>
      <c r="W231" s="2"/>
      <c r="X231" s="2" t="s">
        <v>69</v>
      </c>
      <c r="Y231" s="2" t="s">
        <v>70</v>
      </c>
      <c r="Z231" s="2" t="s">
        <v>71</v>
      </c>
      <c r="AA231" s="2" t="s">
        <v>72</v>
      </c>
      <c r="AB231" s="2" t="s">
        <v>72</v>
      </c>
      <c r="AC231" s="2" t="s">
        <v>72</v>
      </c>
      <c r="AD231" s="2" t="s">
        <v>70</v>
      </c>
      <c r="AE231">
        <v>27</v>
      </c>
      <c r="AF231" s="2" t="s">
        <v>312</v>
      </c>
      <c r="AG231">
        <v>7000</v>
      </c>
      <c r="AH231">
        <v>7200</v>
      </c>
      <c r="AI231">
        <v>7200</v>
      </c>
      <c r="AO231">
        <v>7521</v>
      </c>
      <c r="AP231">
        <v>7000</v>
      </c>
      <c r="AQ231">
        <v>7521</v>
      </c>
      <c r="AR231">
        <v>20</v>
      </c>
      <c r="AS231">
        <v>944</v>
      </c>
      <c r="AT231">
        <v>941</v>
      </c>
      <c r="AU231">
        <v>0.99682203389830504</v>
      </c>
      <c r="AV231">
        <v>3</v>
      </c>
      <c r="AW231">
        <v>3.1779661016949155E-3</v>
      </c>
      <c r="AX231">
        <v>0.54</v>
      </c>
      <c r="AY231">
        <v>508.14000000000004</v>
      </c>
      <c r="AZ231">
        <v>1.62</v>
      </c>
      <c r="BA231">
        <v>0.99682203389830504</v>
      </c>
      <c r="BB231" s="2" t="s">
        <v>81</v>
      </c>
      <c r="BC231" s="2"/>
    </row>
    <row r="232" spans="1:55">
      <c r="A232">
        <v>232</v>
      </c>
      <c r="B232" s="1">
        <v>46058</v>
      </c>
      <c r="C232" s="2" t="s">
        <v>1170</v>
      </c>
      <c r="D232" s="2" t="s">
        <v>1171</v>
      </c>
      <c r="E232" s="2" t="s">
        <v>217</v>
      </c>
      <c r="F232" s="2" t="s">
        <v>96</v>
      </c>
      <c r="G232" s="2" t="s">
        <v>330</v>
      </c>
      <c r="H232" s="2" t="s">
        <v>222</v>
      </c>
      <c r="I232" s="2" t="s">
        <v>223</v>
      </c>
      <c r="J232" t="s">
        <v>224</v>
      </c>
      <c r="K232" s="2" t="s">
        <v>477</v>
      </c>
      <c r="L232" s="1">
        <v>46204</v>
      </c>
      <c r="M232">
        <v>0.50600000000000001</v>
      </c>
      <c r="N232">
        <v>146</v>
      </c>
      <c r="O232" s="2" t="s">
        <v>79</v>
      </c>
      <c r="P232" t="s">
        <v>65</v>
      </c>
      <c r="Q232" s="1">
        <v>46784</v>
      </c>
      <c r="R232">
        <v>5000</v>
      </c>
      <c r="S232">
        <v>0</v>
      </c>
      <c r="T232">
        <v>5000</v>
      </c>
      <c r="U232" s="2" t="s">
        <v>66</v>
      </c>
      <c r="V232" s="2"/>
      <c r="W232" s="2"/>
      <c r="X232" s="2" t="s">
        <v>69</v>
      </c>
      <c r="Y232" s="2" t="s">
        <v>70</v>
      </c>
      <c r="Z232" s="2" t="s">
        <v>80</v>
      </c>
      <c r="AA232" s="2" t="s">
        <v>72</v>
      </c>
      <c r="AB232" s="2" t="s">
        <v>72</v>
      </c>
      <c r="AC232" s="2" t="s">
        <v>72</v>
      </c>
      <c r="AD232" s="2" t="s">
        <v>70</v>
      </c>
      <c r="AE232">
        <v>26</v>
      </c>
      <c r="AF232" s="2" t="s">
        <v>312</v>
      </c>
      <c r="AG232">
        <v>5000</v>
      </c>
      <c r="AH232">
        <v>5280</v>
      </c>
      <c r="AI232">
        <v>5680</v>
      </c>
      <c r="AN232">
        <v>5000</v>
      </c>
      <c r="AO232">
        <v>690</v>
      </c>
      <c r="AP232">
        <v>5100</v>
      </c>
      <c r="AQ232">
        <v>5690</v>
      </c>
      <c r="AR232">
        <v>80</v>
      </c>
      <c r="AS232">
        <v>181</v>
      </c>
      <c r="AT232">
        <v>178</v>
      </c>
      <c r="AU232">
        <v>0.98342541436464093</v>
      </c>
      <c r="AV232">
        <v>3</v>
      </c>
      <c r="AW232">
        <v>1.6574585635359115E-2</v>
      </c>
      <c r="AX232">
        <v>0.54</v>
      </c>
      <c r="AY232">
        <v>96.12</v>
      </c>
      <c r="AZ232">
        <v>1.62</v>
      </c>
      <c r="BA232">
        <v>0.98342541436464093</v>
      </c>
      <c r="BB232" s="2" t="s">
        <v>81</v>
      </c>
      <c r="BC232" s="2"/>
    </row>
    <row r="233" spans="1:55">
      <c r="A233">
        <v>233</v>
      </c>
      <c r="B233" s="1">
        <v>46058</v>
      </c>
      <c r="C233" s="2" t="s">
        <v>1170</v>
      </c>
      <c r="D233" s="2" t="s">
        <v>1171</v>
      </c>
      <c r="E233" s="2" t="s">
        <v>217</v>
      </c>
      <c r="F233" s="2" t="s">
        <v>96</v>
      </c>
      <c r="G233" s="2" t="s">
        <v>330</v>
      </c>
      <c r="H233" s="2" t="s">
        <v>442</v>
      </c>
      <c r="I233" s="2" t="s">
        <v>443</v>
      </c>
      <c r="J233" t="s">
        <v>444</v>
      </c>
      <c r="K233" s="2" t="s">
        <v>477</v>
      </c>
      <c r="L233" s="1">
        <v>46204</v>
      </c>
      <c r="M233">
        <v>0.50600000000000001</v>
      </c>
      <c r="N233">
        <v>146</v>
      </c>
      <c r="O233" s="2" t="s">
        <v>445</v>
      </c>
      <c r="P233" t="s">
        <v>65</v>
      </c>
      <c r="Q233" s="1">
        <v>46784</v>
      </c>
      <c r="R233">
        <v>5000</v>
      </c>
      <c r="S233">
        <v>0</v>
      </c>
      <c r="T233">
        <v>5000</v>
      </c>
      <c r="U233" s="2" t="s">
        <v>66</v>
      </c>
      <c r="V233" s="2"/>
      <c r="W233" s="2"/>
      <c r="X233" s="2" t="s">
        <v>69</v>
      </c>
      <c r="Y233" s="2" t="s">
        <v>70</v>
      </c>
      <c r="Z233" s="2" t="s">
        <v>71</v>
      </c>
      <c r="AA233" s="2" t="s">
        <v>72</v>
      </c>
      <c r="AB233" s="2" t="s">
        <v>72</v>
      </c>
      <c r="AC233" s="2" t="s">
        <v>72</v>
      </c>
      <c r="AD233" s="2" t="s">
        <v>70</v>
      </c>
      <c r="AE233">
        <v>22</v>
      </c>
      <c r="AF233" s="2" t="s">
        <v>92</v>
      </c>
      <c r="AG233">
        <v>5000</v>
      </c>
      <c r="AH233">
        <v>5310</v>
      </c>
      <c r="AI233">
        <v>6066</v>
      </c>
      <c r="AN233">
        <v>5000</v>
      </c>
      <c r="AO233">
        <v>790</v>
      </c>
      <c r="AP233">
        <v>5100</v>
      </c>
      <c r="AQ233">
        <v>5790</v>
      </c>
      <c r="AR233">
        <v>80</v>
      </c>
      <c r="AS233">
        <v>85</v>
      </c>
      <c r="AT233">
        <v>81</v>
      </c>
      <c r="AU233">
        <v>0.95294117647058818</v>
      </c>
      <c r="AV233">
        <v>4</v>
      </c>
      <c r="AW233">
        <v>4.7058823529411764E-2</v>
      </c>
      <c r="AX233">
        <v>0.54</v>
      </c>
      <c r="AY233">
        <v>43.74</v>
      </c>
      <c r="AZ233">
        <v>2.16</v>
      </c>
      <c r="BA233">
        <v>0.95294117647058818</v>
      </c>
      <c r="BB233" s="2" t="s">
        <v>81</v>
      </c>
      <c r="BC233" s="2"/>
    </row>
    <row r="234" spans="1:55">
      <c r="A234">
        <v>234</v>
      </c>
      <c r="B234" s="1">
        <v>46058</v>
      </c>
      <c r="C234" s="2" t="s">
        <v>1177</v>
      </c>
      <c r="D234" s="2" t="s">
        <v>1178</v>
      </c>
      <c r="E234" s="2" t="s">
        <v>1083</v>
      </c>
      <c r="F234" s="2" t="s">
        <v>96</v>
      </c>
      <c r="G234" s="2" t="s">
        <v>240</v>
      </c>
      <c r="H234" s="2" t="s">
        <v>1089</v>
      </c>
      <c r="I234" s="2" t="s">
        <v>1090</v>
      </c>
      <c r="J234" t="s">
        <v>1091</v>
      </c>
      <c r="K234" s="2" t="s">
        <v>1087</v>
      </c>
      <c r="L234" s="1">
        <v>46677</v>
      </c>
      <c r="M234">
        <v>0.50600000000000001</v>
      </c>
      <c r="N234">
        <v>619</v>
      </c>
      <c r="O234" s="2" t="s">
        <v>79</v>
      </c>
      <c r="P234" t="s">
        <v>1179</v>
      </c>
      <c r="Q234" s="1">
        <v>46784</v>
      </c>
      <c r="R234">
        <v>8200</v>
      </c>
      <c r="S234">
        <v>0</v>
      </c>
      <c r="T234">
        <v>8200</v>
      </c>
      <c r="U234" s="2" t="s">
        <v>66</v>
      </c>
      <c r="V234" s="2"/>
      <c r="W234" s="2"/>
      <c r="X234" s="2" t="s">
        <v>69</v>
      </c>
      <c r="Y234" s="2" t="s">
        <v>70</v>
      </c>
      <c r="Z234" s="2" t="s">
        <v>80</v>
      </c>
      <c r="AA234" s="2" t="s">
        <v>72</v>
      </c>
      <c r="AB234" s="2" t="s">
        <v>72</v>
      </c>
      <c r="AC234" s="2" t="s">
        <v>72</v>
      </c>
      <c r="AD234" s="2" t="s">
        <v>70</v>
      </c>
      <c r="AE234">
        <v>21</v>
      </c>
      <c r="AF234" s="2" t="s">
        <v>92</v>
      </c>
      <c r="AG234">
        <v>8200</v>
      </c>
      <c r="AH234">
        <v>8480</v>
      </c>
      <c r="AI234">
        <v>8480</v>
      </c>
      <c r="AN234">
        <v>8200</v>
      </c>
      <c r="AO234">
        <v>280</v>
      </c>
      <c r="AP234">
        <v>8300</v>
      </c>
      <c r="AQ234">
        <v>8480</v>
      </c>
      <c r="AR234">
        <v>80</v>
      </c>
      <c r="AS234">
        <v>268</v>
      </c>
      <c r="AT234">
        <v>265</v>
      </c>
      <c r="AU234">
        <v>0.98880597014925375</v>
      </c>
      <c r="AV234">
        <v>3</v>
      </c>
      <c r="AW234">
        <v>1.1194029850746268E-2</v>
      </c>
      <c r="AX234">
        <v>0.54</v>
      </c>
      <c r="AY234">
        <v>143.10000000000002</v>
      </c>
      <c r="AZ234">
        <v>1.62</v>
      </c>
      <c r="BA234">
        <v>0.98880597014925375</v>
      </c>
      <c r="BB234" s="2" t="s">
        <v>81</v>
      </c>
      <c r="BC234" s="2"/>
    </row>
    <row r="235" spans="1:55">
      <c r="A235">
        <v>235</v>
      </c>
      <c r="B235" s="1">
        <v>46058</v>
      </c>
      <c r="C235" s="2" t="s">
        <v>1177</v>
      </c>
      <c r="D235" s="2" t="s">
        <v>1178</v>
      </c>
      <c r="E235" s="2" t="s">
        <v>1083</v>
      </c>
      <c r="F235" s="2" t="s">
        <v>96</v>
      </c>
      <c r="G235" s="2" t="s">
        <v>240</v>
      </c>
      <c r="H235" s="2" t="s">
        <v>1180</v>
      </c>
      <c r="I235" s="2" t="s">
        <v>1181</v>
      </c>
      <c r="J235" t="s">
        <v>1182</v>
      </c>
      <c r="K235" s="2" t="s">
        <v>1087</v>
      </c>
      <c r="L235" s="1">
        <v>46677</v>
      </c>
      <c r="M235">
        <v>0.42292704560925798</v>
      </c>
      <c r="N235">
        <v>619</v>
      </c>
      <c r="O235" s="2" t="s">
        <v>64</v>
      </c>
      <c r="P235" t="s">
        <v>1179</v>
      </c>
      <c r="Q235" s="1">
        <v>46784</v>
      </c>
      <c r="R235">
        <v>8200</v>
      </c>
      <c r="S235">
        <v>1114</v>
      </c>
      <c r="T235">
        <v>7086</v>
      </c>
      <c r="U235" s="2" t="s">
        <v>66</v>
      </c>
      <c r="V235" s="2"/>
      <c r="W235" s="2" t="s">
        <v>197</v>
      </c>
      <c r="X235" s="2" t="s">
        <v>69</v>
      </c>
      <c r="Y235" s="2" t="s">
        <v>70</v>
      </c>
      <c r="Z235" s="2" t="s">
        <v>198</v>
      </c>
      <c r="AA235" s="2" t="s">
        <v>70</v>
      </c>
      <c r="AB235" s="2" t="s">
        <v>70</v>
      </c>
      <c r="AC235" s="2" t="s">
        <v>91</v>
      </c>
      <c r="AD235" s="2" t="s">
        <v>70</v>
      </c>
      <c r="AE235">
        <v>22</v>
      </c>
      <c r="AF235" s="2" t="s">
        <v>92</v>
      </c>
      <c r="AG235">
        <v>7086</v>
      </c>
      <c r="AH235">
        <v>15420</v>
      </c>
      <c r="AI235">
        <v>15399</v>
      </c>
      <c r="AJ235">
        <v>15336</v>
      </c>
      <c r="AK235">
        <v>15336</v>
      </c>
      <c r="AL235">
        <v>15320</v>
      </c>
      <c r="AM235">
        <v>15210</v>
      </c>
      <c r="AO235">
        <v>15291</v>
      </c>
      <c r="AP235">
        <v>15000</v>
      </c>
      <c r="AQ235">
        <v>15291</v>
      </c>
      <c r="AR235">
        <v>129</v>
      </c>
      <c r="AS235">
        <v>1285</v>
      </c>
      <c r="AT235">
        <v>1275</v>
      </c>
      <c r="AU235">
        <v>0.99221789883268485</v>
      </c>
      <c r="AV235">
        <v>11</v>
      </c>
      <c r="AW235">
        <v>8.5603112840466934E-3</v>
      </c>
      <c r="AX235">
        <v>3</v>
      </c>
      <c r="AY235">
        <v>3825</v>
      </c>
      <c r="AZ235">
        <v>33</v>
      </c>
      <c r="BA235">
        <v>0.99221789883268485</v>
      </c>
      <c r="BB235" s="2" t="s">
        <v>75</v>
      </c>
      <c r="BC235" s="2"/>
    </row>
    <row r="236" spans="1:55">
      <c r="A236">
        <v>236</v>
      </c>
      <c r="B236" s="1">
        <v>46058</v>
      </c>
      <c r="C236" s="2" t="s">
        <v>1177</v>
      </c>
      <c r="D236" s="2" t="s">
        <v>1178</v>
      </c>
      <c r="E236" s="2" t="s">
        <v>1083</v>
      </c>
      <c r="F236" s="2" t="s">
        <v>96</v>
      </c>
      <c r="G236" s="2" t="s">
        <v>240</v>
      </c>
      <c r="H236" s="2" t="s">
        <v>442</v>
      </c>
      <c r="I236" s="2" t="s">
        <v>443</v>
      </c>
      <c r="J236" t="s">
        <v>444</v>
      </c>
      <c r="K236" s="2" t="s">
        <v>1087</v>
      </c>
      <c r="L236" s="1">
        <v>46677</v>
      </c>
      <c r="M236">
        <v>0.50600000000000001</v>
      </c>
      <c r="N236">
        <v>619</v>
      </c>
      <c r="O236" s="2" t="s">
        <v>445</v>
      </c>
      <c r="P236" t="s">
        <v>1179</v>
      </c>
      <c r="Q236" s="1">
        <v>46784</v>
      </c>
      <c r="R236">
        <v>8200</v>
      </c>
      <c r="S236">
        <v>0</v>
      </c>
      <c r="T236">
        <v>8200</v>
      </c>
      <c r="U236" s="2" t="s">
        <v>66</v>
      </c>
      <c r="V236" s="2"/>
      <c r="W236" s="2"/>
      <c r="X236" s="2" t="s">
        <v>69</v>
      </c>
      <c r="Y236" s="2" t="s">
        <v>70</v>
      </c>
      <c r="Z236" s="2" t="s">
        <v>71</v>
      </c>
      <c r="AA236" s="2" t="s">
        <v>72</v>
      </c>
      <c r="AB236" s="2" t="s">
        <v>72</v>
      </c>
      <c r="AC236" s="2" t="s">
        <v>72</v>
      </c>
      <c r="AD236" s="2" t="s">
        <v>70</v>
      </c>
      <c r="AE236">
        <v>21</v>
      </c>
      <c r="AF236" s="2" t="s">
        <v>92</v>
      </c>
      <c r="AG236">
        <v>8200</v>
      </c>
      <c r="AH236">
        <v>8640</v>
      </c>
      <c r="AI236">
        <v>8478</v>
      </c>
      <c r="AN236">
        <v>8200</v>
      </c>
      <c r="AP236">
        <v>8300</v>
      </c>
      <c r="AQ236">
        <v>8200</v>
      </c>
      <c r="AR236">
        <v>80</v>
      </c>
      <c r="AS236">
        <v>118</v>
      </c>
      <c r="AT236">
        <v>114</v>
      </c>
      <c r="AU236">
        <v>0.96610169491525422</v>
      </c>
      <c r="AV236">
        <v>4</v>
      </c>
      <c r="AW236">
        <v>3.3898305084745763E-2</v>
      </c>
      <c r="AX236">
        <v>0.54</v>
      </c>
      <c r="AY236">
        <v>61.56</v>
      </c>
      <c r="AZ236">
        <v>2.16</v>
      </c>
      <c r="BA236">
        <v>0.96610169491525422</v>
      </c>
      <c r="BB236" s="2" t="s">
        <v>81</v>
      </c>
      <c r="BC236" s="2"/>
    </row>
    <row r="237" spans="1:55">
      <c r="A237">
        <v>237</v>
      </c>
      <c r="B237" s="1">
        <v>46058</v>
      </c>
      <c r="C237" s="2" t="s">
        <v>1183</v>
      </c>
      <c r="D237" s="2" t="s">
        <v>1184</v>
      </c>
      <c r="E237" s="2" t="s">
        <v>1185</v>
      </c>
      <c r="F237" s="2" t="s">
        <v>239</v>
      </c>
      <c r="G237" s="2" t="s">
        <v>240</v>
      </c>
      <c r="H237" s="2" t="s">
        <v>1186</v>
      </c>
      <c r="I237" s="2" t="s">
        <v>1187</v>
      </c>
      <c r="J237" t="s">
        <v>1188</v>
      </c>
      <c r="K237" s="2" t="s">
        <v>1189</v>
      </c>
      <c r="L237" s="1">
        <v>46435</v>
      </c>
      <c r="M237">
        <v>0.61869155888359428</v>
      </c>
      <c r="N237">
        <v>377</v>
      </c>
      <c r="O237" s="2" t="s">
        <v>64</v>
      </c>
      <c r="P237" t="s">
        <v>65</v>
      </c>
      <c r="Q237" s="1">
        <v>46784</v>
      </c>
      <c r="R237">
        <v>3200</v>
      </c>
      <c r="S237">
        <v>700</v>
      </c>
      <c r="T237">
        <v>2500</v>
      </c>
      <c r="U237" s="2" t="s">
        <v>66</v>
      </c>
      <c r="V237" s="2"/>
      <c r="W237" s="2" t="s">
        <v>197</v>
      </c>
      <c r="X237" s="2" t="s">
        <v>69</v>
      </c>
      <c r="Y237" s="2" t="s">
        <v>70</v>
      </c>
      <c r="Z237" s="2" t="s">
        <v>198</v>
      </c>
      <c r="AA237" s="2" t="s">
        <v>70</v>
      </c>
      <c r="AB237" s="2" t="s">
        <v>70</v>
      </c>
      <c r="AC237" s="2" t="s">
        <v>73</v>
      </c>
      <c r="AD237" s="2" t="s">
        <v>70</v>
      </c>
      <c r="AE237">
        <v>49</v>
      </c>
      <c r="AF237" s="2" t="s">
        <v>376</v>
      </c>
      <c r="AG237">
        <v>2500</v>
      </c>
      <c r="AH237">
        <v>8400</v>
      </c>
      <c r="AI237">
        <v>8400</v>
      </c>
      <c r="AJ237">
        <v>8270</v>
      </c>
      <c r="AK237">
        <v>8800</v>
      </c>
      <c r="AL237">
        <v>8244</v>
      </c>
      <c r="AM237">
        <v>8267</v>
      </c>
      <c r="AN237">
        <v>2500</v>
      </c>
      <c r="AO237">
        <v>5767</v>
      </c>
      <c r="AP237">
        <v>8000</v>
      </c>
      <c r="AQ237">
        <v>8267</v>
      </c>
      <c r="AR237">
        <v>133</v>
      </c>
      <c r="AS237">
        <v>1050</v>
      </c>
      <c r="AT237">
        <v>1034</v>
      </c>
      <c r="AU237">
        <v>0.98476190476190473</v>
      </c>
      <c r="AV237">
        <v>17</v>
      </c>
      <c r="AW237">
        <v>1.6190476190476189E-2</v>
      </c>
      <c r="AX237">
        <v>3</v>
      </c>
      <c r="AY237">
        <v>3102</v>
      </c>
      <c r="AZ237">
        <v>51</v>
      </c>
      <c r="BA237">
        <v>0.98476190476190473</v>
      </c>
      <c r="BB237" s="2" t="s">
        <v>75</v>
      </c>
      <c r="BC237" s="2"/>
    </row>
    <row r="238" spans="1:55">
      <c r="A238">
        <v>238</v>
      </c>
      <c r="B238" s="1">
        <v>46058</v>
      </c>
      <c r="C238" s="2" t="s">
        <v>1183</v>
      </c>
      <c r="D238" s="2" t="s">
        <v>1184</v>
      </c>
      <c r="E238" s="2" t="s">
        <v>1185</v>
      </c>
      <c r="F238" s="2" t="s">
        <v>239</v>
      </c>
      <c r="G238" s="2" t="s">
        <v>240</v>
      </c>
      <c r="H238" s="2" t="s">
        <v>245</v>
      </c>
      <c r="I238" s="2" t="s">
        <v>246</v>
      </c>
      <c r="J238" t="s">
        <v>247</v>
      </c>
      <c r="K238" s="2" t="s">
        <v>1189</v>
      </c>
      <c r="L238" s="1">
        <v>46435</v>
      </c>
      <c r="M238">
        <v>0.50600000000000001</v>
      </c>
      <c r="N238">
        <v>377</v>
      </c>
      <c r="O238" s="2" t="s">
        <v>79</v>
      </c>
      <c r="P238" t="s">
        <v>65</v>
      </c>
      <c r="Q238" s="1">
        <v>46784</v>
      </c>
      <c r="R238">
        <v>3200</v>
      </c>
      <c r="S238">
        <v>0</v>
      </c>
      <c r="T238">
        <v>3200</v>
      </c>
      <c r="U238" s="2" t="s">
        <v>66</v>
      </c>
      <c r="V238" s="2"/>
      <c r="W238" s="2"/>
      <c r="X238" s="2" t="s">
        <v>69</v>
      </c>
      <c r="Y238" s="2" t="s">
        <v>70</v>
      </c>
      <c r="Z238" s="2" t="s">
        <v>80</v>
      </c>
      <c r="AA238" s="2" t="s">
        <v>72</v>
      </c>
      <c r="AB238" s="2" t="s">
        <v>72</v>
      </c>
      <c r="AC238" s="2" t="s">
        <v>72</v>
      </c>
      <c r="AD238" s="2" t="s">
        <v>70</v>
      </c>
      <c r="AE238">
        <v>35</v>
      </c>
      <c r="AF238" s="2" t="s">
        <v>312</v>
      </c>
      <c r="AG238">
        <v>3200</v>
      </c>
      <c r="AH238">
        <v>3520</v>
      </c>
      <c r="AI238">
        <v>3600</v>
      </c>
      <c r="AN238">
        <v>3200</v>
      </c>
      <c r="AO238">
        <v>1097</v>
      </c>
      <c r="AP238">
        <v>3300</v>
      </c>
      <c r="AQ238">
        <v>4297</v>
      </c>
      <c r="AR238">
        <v>80</v>
      </c>
      <c r="AS238">
        <v>138</v>
      </c>
      <c r="AT238">
        <v>135</v>
      </c>
      <c r="AU238">
        <v>0.97826086956521741</v>
      </c>
      <c r="AV238">
        <v>3</v>
      </c>
      <c r="AW238">
        <v>2.1739130434782608E-2</v>
      </c>
      <c r="AX238">
        <v>0.54</v>
      </c>
      <c r="AY238">
        <v>72.900000000000006</v>
      </c>
      <c r="AZ238">
        <v>1.62</v>
      </c>
      <c r="BA238">
        <v>0.97826086956521741</v>
      </c>
      <c r="BB238" s="2" t="s">
        <v>81</v>
      </c>
      <c r="BC238" s="2"/>
    </row>
    <row r="239" spans="1:55">
      <c r="A239">
        <v>239</v>
      </c>
      <c r="B239" s="1">
        <v>46058</v>
      </c>
      <c r="C239" s="2" t="s">
        <v>1183</v>
      </c>
      <c r="D239" s="2" t="s">
        <v>1184</v>
      </c>
      <c r="E239" s="2" t="s">
        <v>1185</v>
      </c>
      <c r="F239" s="2" t="s">
        <v>239</v>
      </c>
      <c r="G239" s="2" t="s">
        <v>240</v>
      </c>
      <c r="H239" s="2" t="s">
        <v>442</v>
      </c>
      <c r="I239" s="2" t="s">
        <v>443</v>
      </c>
      <c r="J239" t="s">
        <v>444</v>
      </c>
      <c r="K239" s="2" t="s">
        <v>1189</v>
      </c>
      <c r="L239" s="1">
        <v>46435</v>
      </c>
      <c r="M239">
        <v>0.50600000000000001</v>
      </c>
      <c r="N239">
        <v>377</v>
      </c>
      <c r="O239" s="2" t="s">
        <v>445</v>
      </c>
      <c r="P239" t="s">
        <v>65</v>
      </c>
      <c r="Q239" s="1">
        <v>46784</v>
      </c>
      <c r="R239">
        <v>3200</v>
      </c>
      <c r="S239">
        <v>0</v>
      </c>
      <c r="T239">
        <v>3200</v>
      </c>
      <c r="U239" s="2" t="s">
        <v>66</v>
      </c>
      <c r="V239" s="2"/>
      <c r="W239" s="2"/>
      <c r="X239" s="2" t="s">
        <v>69</v>
      </c>
      <c r="Y239" s="2" t="s">
        <v>70</v>
      </c>
      <c r="Z239" s="2" t="s">
        <v>71</v>
      </c>
      <c r="AA239" s="2" t="s">
        <v>72</v>
      </c>
      <c r="AB239" s="2" t="s">
        <v>72</v>
      </c>
      <c r="AC239" s="2" t="s">
        <v>72</v>
      </c>
      <c r="AD239" s="2" t="s">
        <v>70</v>
      </c>
      <c r="AE239">
        <v>35</v>
      </c>
      <c r="AF239" s="2" t="s">
        <v>312</v>
      </c>
      <c r="AG239">
        <v>3200</v>
      </c>
      <c r="AH239">
        <v>3360</v>
      </c>
      <c r="AI239">
        <v>3474</v>
      </c>
      <c r="AN239">
        <v>3200</v>
      </c>
      <c r="AP239">
        <v>3300</v>
      </c>
      <c r="AQ239">
        <v>3200</v>
      </c>
      <c r="AR239">
        <v>80</v>
      </c>
      <c r="AS239">
        <v>49</v>
      </c>
      <c r="AT239">
        <v>45</v>
      </c>
      <c r="AU239">
        <v>0.91836734693877553</v>
      </c>
      <c r="AV239">
        <v>4</v>
      </c>
      <c r="AW239">
        <v>8.1632653061224483E-2</v>
      </c>
      <c r="AX239">
        <v>0.54</v>
      </c>
      <c r="AY239">
        <v>24.3</v>
      </c>
      <c r="AZ239">
        <v>2.16</v>
      </c>
      <c r="BA239">
        <v>0.91836734693877553</v>
      </c>
      <c r="BB239" s="2" t="s">
        <v>81</v>
      </c>
      <c r="BC239" s="2"/>
    </row>
    <row r="240" spans="1:55">
      <c r="A240">
        <v>240</v>
      </c>
      <c r="B240" s="1">
        <v>46058</v>
      </c>
      <c r="C240" s="2" t="s">
        <v>1190</v>
      </c>
      <c r="D240" s="2" t="s">
        <v>1191</v>
      </c>
      <c r="E240" s="2" t="s">
        <v>204</v>
      </c>
      <c r="F240" s="2" t="s">
        <v>421</v>
      </c>
      <c r="G240" s="2" t="s">
        <v>1192</v>
      </c>
      <c r="H240" s="2" t="s">
        <v>1193</v>
      </c>
      <c r="I240" s="2" t="s">
        <v>1194</v>
      </c>
      <c r="J240" t="s">
        <v>1195</v>
      </c>
      <c r="K240" s="2" t="s">
        <v>1196</v>
      </c>
      <c r="L240" s="1">
        <v>46377</v>
      </c>
      <c r="M240">
        <v>0.26878493306103934</v>
      </c>
      <c r="N240">
        <v>319</v>
      </c>
      <c r="O240" s="2" t="s">
        <v>64</v>
      </c>
      <c r="P240" t="s">
        <v>65</v>
      </c>
      <c r="Q240" s="1">
        <v>46784</v>
      </c>
      <c r="R240">
        <v>3000</v>
      </c>
      <c r="S240">
        <v>500</v>
      </c>
      <c r="T240">
        <v>2500</v>
      </c>
      <c r="U240" s="2" t="s">
        <v>66</v>
      </c>
      <c r="V240" s="2"/>
      <c r="W240" s="2" t="s">
        <v>211</v>
      </c>
      <c r="X240" s="2" t="s">
        <v>69</v>
      </c>
      <c r="Y240" s="2" t="s">
        <v>70</v>
      </c>
      <c r="Z240" s="2" t="s">
        <v>71</v>
      </c>
      <c r="AA240" s="2" t="s">
        <v>70</v>
      </c>
      <c r="AB240" s="2" t="s">
        <v>70</v>
      </c>
      <c r="AC240" s="2" t="s">
        <v>91</v>
      </c>
      <c r="AD240" s="2" t="s">
        <v>70</v>
      </c>
      <c r="AE240">
        <v>34</v>
      </c>
      <c r="AF240" s="2" t="s">
        <v>312</v>
      </c>
      <c r="AG240">
        <v>2500</v>
      </c>
      <c r="AH240">
        <v>3960</v>
      </c>
      <c r="AI240">
        <v>3960</v>
      </c>
      <c r="AJ240">
        <v>3450</v>
      </c>
      <c r="AK240">
        <v>3420</v>
      </c>
      <c r="AL240">
        <v>3357</v>
      </c>
      <c r="AM240">
        <v>3440</v>
      </c>
      <c r="AN240">
        <v>2500</v>
      </c>
      <c r="AO240">
        <v>844</v>
      </c>
      <c r="AP240">
        <v>3000</v>
      </c>
      <c r="AQ240">
        <v>3344</v>
      </c>
      <c r="AR240">
        <v>616</v>
      </c>
      <c r="AS240">
        <v>165</v>
      </c>
      <c r="AT240">
        <v>140</v>
      </c>
      <c r="AU240">
        <v>0.84848484848484851</v>
      </c>
      <c r="AV240">
        <v>26</v>
      </c>
      <c r="AW240">
        <v>0.15757575757575756</v>
      </c>
      <c r="AX240">
        <v>3</v>
      </c>
      <c r="AY240">
        <v>420</v>
      </c>
      <c r="AZ240">
        <v>78</v>
      </c>
      <c r="BA240">
        <v>0.84848484848484851</v>
      </c>
      <c r="BB240" s="2" t="s">
        <v>75</v>
      </c>
      <c r="BC240" s="2"/>
    </row>
    <row r="241" spans="1:55">
      <c r="A241">
        <v>241</v>
      </c>
      <c r="B241" s="1">
        <v>46058</v>
      </c>
      <c r="C241" s="2" t="s">
        <v>1190</v>
      </c>
      <c r="D241" s="2" t="s">
        <v>1191</v>
      </c>
      <c r="E241" s="2" t="s">
        <v>204</v>
      </c>
      <c r="F241" s="2" t="s">
        <v>421</v>
      </c>
      <c r="G241" s="2" t="s">
        <v>1192</v>
      </c>
      <c r="H241" s="2" t="s">
        <v>212</v>
      </c>
      <c r="I241" s="2" t="s">
        <v>213</v>
      </c>
      <c r="J241" t="s">
        <v>214</v>
      </c>
      <c r="K241" s="2" t="s">
        <v>1196</v>
      </c>
      <c r="L241" s="1">
        <v>46377</v>
      </c>
      <c r="M241">
        <v>0.50600000000000001</v>
      </c>
      <c r="N241">
        <v>319</v>
      </c>
      <c r="O241" s="2" t="s">
        <v>79</v>
      </c>
      <c r="P241" t="s">
        <v>65</v>
      </c>
      <c r="Q241" s="1">
        <v>46784</v>
      </c>
      <c r="R241">
        <v>3000</v>
      </c>
      <c r="S241">
        <v>0</v>
      </c>
      <c r="T241">
        <v>3000</v>
      </c>
      <c r="U241" s="2" t="s">
        <v>66</v>
      </c>
      <c r="V241" s="2"/>
      <c r="W241" s="2"/>
      <c r="X241" s="2" t="s">
        <v>69</v>
      </c>
      <c r="Y241" s="2" t="s">
        <v>70</v>
      </c>
      <c r="Z241" s="2" t="s">
        <v>80</v>
      </c>
      <c r="AA241" s="2" t="s">
        <v>72</v>
      </c>
      <c r="AB241" s="2" t="s">
        <v>72</v>
      </c>
      <c r="AC241" s="2" t="s">
        <v>72</v>
      </c>
      <c r="AD241" s="2" t="s">
        <v>70</v>
      </c>
      <c r="AE241">
        <v>34</v>
      </c>
      <c r="AF241" s="2" t="s">
        <v>312</v>
      </c>
      <c r="AG241">
        <v>3000</v>
      </c>
      <c r="AH241">
        <v>3200</v>
      </c>
      <c r="AI241">
        <v>3520</v>
      </c>
      <c r="AN241">
        <v>3000</v>
      </c>
      <c r="AO241">
        <v>620</v>
      </c>
      <c r="AP241">
        <v>3100</v>
      </c>
      <c r="AQ241">
        <v>3620</v>
      </c>
      <c r="AR241">
        <v>80</v>
      </c>
      <c r="AS241">
        <v>117</v>
      </c>
      <c r="AT241">
        <v>114</v>
      </c>
      <c r="AU241">
        <v>0.97435897435897434</v>
      </c>
      <c r="AV241">
        <v>3</v>
      </c>
      <c r="AW241">
        <v>2.564102564102564E-2</v>
      </c>
      <c r="AX241">
        <v>0.54</v>
      </c>
      <c r="AY241">
        <v>61.56</v>
      </c>
      <c r="AZ241">
        <v>1.62</v>
      </c>
      <c r="BA241">
        <v>0.97435897435897434</v>
      </c>
      <c r="BB241" s="2" t="s">
        <v>81</v>
      </c>
      <c r="BC241" s="2"/>
    </row>
    <row r="242" spans="1:55">
      <c r="A242">
        <v>242</v>
      </c>
      <c r="B242" s="1">
        <v>46058</v>
      </c>
      <c r="C242" s="2" t="s">
        <v>1197</v>
      </c>
      <c r="D242" s="2" t="s">
        <v>1198</v>
      </c>
      <c r="E242" s="2" t="s">
        <v>1199</v>
      </c>
      <c r="F242" s="2" t="s">
        <v>85</v>
      </c>
      <c r="G242" s="2" t="s">
        <v>1200</v>
      </c>
      <c r="H242" s="2" t="s">
        <v>1201</v>
      </c>
      <c r="I242" s="2" t="s">
        <v>1202</v>
      </c>
      <c r="J242" t="s">
        <v>1203</v>
      </c>
      <c r="K242" s="2" t="s">
        <v>1204</v>
      </c>
      <c r="L242" s="1">
        <v>46308</v>
      </c>
      <c r="M242">
        <v>0.22674484275017023</v>
      </c>
      <c r="N242">
        <v>250</v>
      </c>
      <c r="O242" s="2" t="s">
        <v>64</v>
      </c>
      <c r="P242" t="s">
        <v>65</v>
      </c>
      <c r="Q242" s="1">
        <v>46784</v>
      </c>
      <c r="R242">
        <v>5000</v>
      </c>
      <c r="S242">
        <v>1000</v>
      </c>
      <c r="T242">
        <v>4000</v>
      </c>
      <c r="U242" s="2" t="s">
        <v>66</v>
      </c>
      <c r="V242" s="2"/>
      <c r="W242" s="2" t="s">
        <v>197</v>
      </c>
      <c r="X242" s="2" t="s">
        <v>69</v>
      </c>
      <c r="Y242" s="2" t="s">
        <v>70</v>
      </c>
      <c r="Z242" s="2" t="s">
        <v>198</v>
      </c>
      <c r="AA242" s="2" t="s">
        <v>70</v>
      </c>
      <c r="AB242" s="2" t="s">
        <v>70</v>
      </c>
      <c r="AC242" s="2" t="s">
        <v>91</v>
      </c>
      <c r="AD242" s="2" t="s">
        <v>70</v>
      </c>
      <c r="AE242">
        <v>36</v>
      </c>
      <c r="AF242" s="2" t="s">
        <v>312</v>
      </c>
      <c r="AG242">
        <v>4000</v>
      </c>
      <c r="AH242">
        <v>5256</v>
      </c>
      <c r="AI242">
        <v>5220</v>
      </c>
      <c r="AJ242">
        <v>5070</v>
      </c>
      <c r="AK242">
        <v>5070</v>
      </c>
      <c r="AL242">
        <v>4968</v>
      </c>
      <c r="AM242">
        <v>4977</v>
      </c>
      <c r="AO242">
        <v>4964</v>
      </c>
      <c r="AP242">
        <v>4000</v>
      </c>
      <c r="AQ242">
        <v>4964</v>
      </c>
      <c r="AR242">
        <v>292</v>
      </c>
      <c r="AS242">
        <v>219</v>
      </c>
      <c r="AT242">
        <v>207</v>
      </c>
      <c r="AU242">
        <v>0.9452054794520548</v>
      </c>
      <c r="AV242">
        <v>12</v>
      </c>
      <c r="AW242">
        <v>5.4794520547945202E-2</v>
      </c>
      <c r="AX242">
        <v>3</v>
      </c>
      <c r="AY242">
        <v>621</v>
      </c>
      <c r="AZ242">
        <v>36</v>
      </c>
      <c r="BA242">
        <v>0.9452054794520548</v>
      </c>
      <c r="BB242" s="2" t="s">
        <v>75</v>
      </c>
      <c r="BC242" s="2"/>
    </row>
    <row r="243" spans="1:55">
      <c r="A243">
        <v>243</v>
      </c>
      <c r="B243" s="1">
        <v>46058</v>
      </c>
      <c r="C243" s="2" t="s">
        <v>1197</v>
      </c>
      <c r="D243" s="2" t="s">
        <v>1198</v>
      </c>
      <c r="E243" s="2" t="s">
        <v>1199</v>
      </c>
      <c r="F243" s="2" t="s">
        <v>85</v>
      </c>
      <c r="G243" s="2" t="s">
        <v>1200</v>
      </c>
      <c r="H243" s="2" t="s">
        <v>1205</v>
      </c>
      <c r="I243" s="2" t="s">
        <v>1206</v>
      </c>
      <c r="J243" t="s">
        <v>1207</v>
      </c>
      <c r="K243" s="2" t="s">
        <v>1204</v>
      </c>
      <c r="L243" s="1">
        <v>46308</v>
      </c>
      <c r="M243">
        <v>0.50600000000000001</v>
      </c>
      <c r="N243">
        <v>250</v>
      </c>
      <c r="O243" s="2" t="s">
        <v>79</v>
      </c>
      <c r="P243" t="s">
        <v>65</v>
      </c>
      <c r="Q243" s="1">
        <v>46784</v>
      </c>
      <c r="R243">
        <v>5000</v>
      </c>
      <c r="S243">
        <v>0</v>
      </c>
      <c r="T243">
        <v>5000</v>
      </c>
      <c r="U243" s="2" t="s">
        <v>66</v>
      </c>
      <c r="V243" s="2"/>
      <c r="W243" s="2"/>
      <c r="X243" s="2" t="s">
        <v>69</v>
      </c>
      <c r="Y243" s="2" t="s">
        <v>70</v>
      </c>
      <c r="Z243" s="2" t="s">
        <v>80</v>
      </c>
      <c r="AA243" s="2" t="s">
        <v>72</v>
      </c>
      <c r="AB243" s="2" t="s">
        <v>72</v>
      </c>
      <c r="AC243" s="2" t="s">
        <v>72</v>
      </c>
      <c r="AD243" s="2" t="s">
        <v>70</v>
      </c>
      <c r="AE243">
        <v>35</v>
      </c>
      <c r="AF243" s="2" t="s">
        <v>312</v>
      </c>
      <c r="AG243">
        <v>5000</v>
      </c>
      <c r="AH243">
        <v>5360</v>
      </c>
      <c r="AI243">
        <v>5360</v>
      </c>
      <c r="AN243">
        <v>5000</v>
      </c>
      <c r="AO243">
        <v>436</v>
      </c>
      <c r="AP243">
        <v>5100</v>
      </c>
      <c r="AQ243">
        <v>5436</v>
      </c>
      <c r="AR243">
        <v>80</v>
      </c>
      <c r="AS243">
        <v>173</v>
      </c>
      <c r="AT243">
        <v>170</v>
      </c>
      <c r="AU243">
        <v>0.98265895953757221</v>
      </c>
      <c r="AV243">
        <v>3</v>
      </c>
      <c r="AW243">
        <v>1.7341040462427744E-2</v>
      </c>
      <c r="AX243">
        <v>0.54</v>
      </c>
      <c r="AY243">
        <v>91.800000000000011</v>
      </c>
      <c r="AZ243">
        <v>1.62</v>
      </c>
      <c r="BA243">
        <v>0.98265895953757221</v>
      </c>
      <c r="BB243" s="2" t="s">
        <v>81</v>
      </c>
      <c r="BC243" s="2"/>
    </row>
    <row r="244" spans="1:55">
      <c r="A244">
        <v>244</v>
      </c>
      <c r="B244" s="1">
        <v>46058</v>
      </c>
      <c r="C244" s="2" t="s">
        <v>1208</v>
      </c>
      <c r="D244" s="2" t="s">
        <v>1209</v>
      </c>
      <c r="E244" s="2" t="s">
        <v>1210</v>
      </c>
      <c r="F244" s="2" t="s">
        <v>110</v>
      </c>
      <c r="G244" s="2" t="s">
        <v>1211</v>
      </c>
      <c r="H244" s="2" t="s">
        <v>1212</v>
      </c>
      <c r="I244" s="2" t="s">
        <v>1213</v>
      </c>
      <c r="J244" t="s">
        <v>1214</v>
      </c>
      <c r="K244" s="2" t="s">
        <v>1215</v>
      </c>
      <c r="L244" s="1">
        <v>46538</v>
      </c>
      <c r="M244">
        <v>0.24936603131381899</v>
      </c>
      <c r="N244">
        <v>480</v>
      </c>
      <c r="O244" s="2" t="s">
        <v>64</v>
      </c>
      <c r="P244" t="s">
        <v>65</v>
      </c>
      <c r="Q244" s="1">
        <v>46784</v>
      </c>
      <c r="R244">
        <v>5000</v>
      </c>
      <c r="S244">
        <v>900</v>
      </c>
      <c r="T244">
        <v>4100</v>
      </c>
      <c r="U244" s="2" t="s">
        <v>66</v>
      </c>
      <c r="V244" s="2"/>
      <c r="W244" s="2" t="s">
        <v>118</v>
      </c>
      <c r="X244" s="2" t="s">
        <v>69</v>
      </c>
      <c r="Y244" s="2" t="s">
        <v>70</v>
      </c>
      <c r="Z244" s="2" t="s">
        <v>71</v>
      </c>
      <c r="AA244" s="2" t="s">
        <v>70</v>
      </c>
      <c r="AB244" s="2" t="s">
        <v>70</v>
      </c>
      <c r="AC244" s="2" t="s">
        <v>91</v>
      </c>
      <c r="AD244" s="2" t="s">
        <v>70</v>
      </c>
      <c r="AE244">
        <v>32</v>
      </c>
      <c r="AF244" s="2" t="s">
        <v>312</v>
      </c>
      <c r="AG244">
        <v>4100</v>
      </c>
      <c r="AH244">
        <v>9600</v>
      </c>
      <c r="AI244">
        <v>9600</v>
      </c>
      <c r="AJ244">
        <v>9480</v>
      </c>
      <c r="AK244">
        <v>9480</v>
      </c>
      <c r="AL244">
        <v>9325</v>
      </c>
      <c r="AM244">
        <v>9150</v>
      </c>
      <c r="AN244">
        <v>4100</v>
      </c>
      <c r="AO244">
        <v>5071</v>
      </c>
      <c r="AP244">
        <v>9000</v>
      </c>
      <c r="AQ244">
        <v>9171</v>
      </c>
      <c r="AR244">
        <v>429</v>
      </c>
      <c r="AS244">
        <v>400</v>
      </c>
      <c r="AT244">
        <v>383</v>
      </c>
      <c r="AU244">
        <v>0.95750000000000002</v>
      </c>
      <c r="AV244">
        <v>18</v>
      </c>
      <c r="AW244">
        <v>4.4999999999999998E-2</v>
      </c>
      <c r="AX244">
        <v>3</v>
      </c>
      <c r="AY244">
        <v>1149</v>
      </c>
      <c r="AZ244">
        <v>54</v>
      </c>
      <c r="BA244">
        <v>0.95750000000000002</v>
      </c>
      <c r="BB244" s="2" t="s">
        <v>75</v>
      </c>
      <c r="BC244" s="2"/>
    </row>
    <row r="245" spans="1:55">
      <c r="A245">
        <v>245</v>
      </c>
      <c r="B245" s="1">
        <v>46058</v>
      </c>
      <c r="C245" s="2" t="s">
        <v>1208</v>
      </c>
      <c r="D245" s="2" t="s">
        <v>1209</v>
      </c>
      <c r="E245" s="2" t="s">
        <v>1210</v>
      </c>
      <c r="F245" s="2" t="s">
        <v>110</v>
      </c>
      <c r="G245" s="2" t="s">
        <v>1211</v>
      </c>
      <c r="H245" s="2" t="s">
        <v>1216</v>
      </c>
      <c r="I245" s="2" t="s">
        <v>1217</v>
      </c>
      <c r="J245" t="s">
        <v>1218</v>
      </c>
      <c r="K245" s="2" t="s">
        <v>1215</v>
      </c>
      <c r="L245" s="1">
        <v>46538</v>
      </c>
      <c r="M245">
        <v>0.50600000000000001</v>
      </c>
      <c r="N245">
        <v>480</v>
      </c>
      <c r="O245" s="2" t="s">
        <v>79</v>
      </c>
      <c r="P245" t="s">
        <v>65</v>
      </c>
      <c r="Q245" s="1">
        <v>46784</v>
      </c>
      <c r="R245">
        <v>5000</v>
      </c>
      <c r="S245">
        <v>0</v>
      </c>
      <c r="T245">
        <v>5000</v>
      </c>
      <c r="U245" s="2" t="s">
        <v>66</v>
      </c>
      <c r="V245" s="2"/>
      <c r="W245" s="2"/>
      <c r="X245" s="2" t="s">
        <v>69</v>
      </c>
      <c r="Y245" s="2" t="s">
        <v>70</v>
      </c>
      <c r="Z245" s="2" t="s">
        <v>80</v>
      </c>
      <c r="AA245" s="2" t="s">
        <v>72</v>
      </c>
      <c r="AB245" s="2" t="s">
        <v>72</v>
      </c>
      <c r="AC245" s="2" t="s">
        <v>72</v>
      </c>
      <c r="AD245" s="2" t="s">
        <v>70</v>
      </c>
      <c r="AE245">
        <v>28</v>
      </c>
      <c r="AF245" s="2" t="s">
        <v>312</v>
      </c>
      <c r="AG245">
        <v>5000</v>
      </c>
      <c r="AH245">
        <v>5360</v>
      </c>
      <c r="AI245">
        <v>5360</v>
      </c>
      <c r="AN245">
        <v>5000</v>
      </c>
      <c r="AO245">
        <v>675</v>
      </c>
      <c r="AP245">
        <v>5100</v>
      </c>
      <c r="AQ245">
        <v>5675</v>
      </c>
      <c r="AR245">
        <v>80</v>
      </c>
      <c r="AS245">
        <v>181</v>
      </c>
      <c r="AT245">
        <v>178</v>
      </c>
      <c r="AU245">
        <v>0.98342541436464093</v>
      </c>
      <c r="AV245">
        <v>3</v>
      </c>
      <c r="AW245">
        <v>1.6574585635359115E-2</v>
      </c>
      <c r="AX245">
        <v>0.54</v>
      </c>
      <c r="AY245">
        <v>96.12</v>
      </c>
      <c r="AZ245">
        <v>1.62</v>
      </c>
      <c r="BA245">
        <v>0.98342541436464093</v>
      </c>
      <c r="BB245" s="2" t="s">
        <v>81</v>
      </c>
      <c r="BC245" s="2"/>
    </row>
    <row r="246" spans="1:55">
      <c r="A246">
        <v>246</v>
      </c>
      <c r="B246" s="1">
        <v>46058</v>
      </c>
      <c r="C246" s="2" t="s">
        <v>1219</v>
      </c>
      <c r="D246" s="2" t="s">
        <v>1220</v>
      </c>
      <c r="E246" s="2" t="s">
        <v>1221</v>
      </c>
      <c r="F246" s="2" t="s">
        <v>183</v>
      </c>
      <c r="G246" s="2" t="s">
        <v>354</v>
      </c>
      <c r="H246" s="2" t="s">
        <v>1222</v>
      </c>
      <c r="I246" s="2" t="s">
        <v>1223</v>
      </c>
      <c r="J246" t="s">
        <v>1224</v>
      </c>
      <c r="K246" s="2" t="s">
        <v>1225</v>
      </c>
      <c r="L246" s="1">
        <v>47735</v>
      </c>
      <c r="M246">
        <v>0.19858346766507831</v>
      </c>
      <c r="N246">
        <v>1677</v>
      </c>
      <c r="O246" s="2" t="s">
        <v>64</v>
      </c>
      <c r="P246" t="s">
        <v>117</v>
      </c>
      <c r="Q246" s="1">
        <v>47515</v>
      </c>
      <c r="R246">
        <v>7500</v>
      </c>
      <c r="S246">
        <v>1500</v>
      </c>
      <c r="T246">
        <v>6000</v>
      </c>
      <c r="U246" s="2" t="s">
        <v>66</v>
      </c>
      <c r="V246" s="2"/>
      <c r="W246" s="2" t="s">
        <v>118</v>
      </c>
      <c r="X246" s="2" t="s">
        <v>69</v>
      </c>
      <c r="Y246" s="2" t="s">
        <v>70</v>
      </c>
      <c r="Z246" s="2" t="s">
        <v>71</v>
      </c>
      <c r="AA246" s="2" t="s">
        <v>70</v>
      </c>
      <c r="AB246" s="2" t="s">
        <v>70</v>
      </c>
      <c r="AC246" s="2" t="s">
        <v>91</v>
      </c>
      <c r="AD246" s="2" t="s">
        <v>70</v>
      </c>
      <c r="AE246">
        <v>33</v>
      </c>
      <c r="AF246" s="2" t="s">
        <v>312</v>
      </c>
      <c r="AG246">
        <v>6000</v>
      </c>
      <c r="AH246">
        <v>14400</v>
      </c>
      <c r="AI246">
        <v>14400</v>
      </c>
      <c r="AJ246">
        <v>14220</v>
      </c>
      <c r="AK246">
        <v>14292</v>
      </c>
      <c r="AL246">
        <v>14220</v>
      </c>
      <c r="AM246">
        <v>14200</v>
      </c>
      <c r="AO246">
        <v>14215</v>
      </c>
      <c r="AP246">
        <v>13500</v>
      </c>
      <c r="AQ246">
        <v>14215</v>
      </c>
      <c r="AR246">
        <v>185</v>
      </c>
      <c r="AS246">
        <v>400</v>
      </c>
      <c r="AT246">
        <v>395</v>
      </c>
      <c r="AU246">
        <v>0.98750000000000004</v>
      </c>
      <c r="AV246">
        <v>5</v>
      </c>
      <c r="AW246">
        <v>1.2500000000000001E-2</v>
      </c>
      <c r="AX246">
        <v>3</v>
      </c>
      <c r="AY246">
        <v>1185</v>
      </c>
      <c r="AZ246">
        <v>15</v>
      </c>
      <c r="BA246">
        <v>0.98750000000000004</v>
      </c>
      <c r="BB246" s="2" t="s">
        <v>75</v>
      </c>
      <c r="BC246" s="2"/>
    </row>
    <row r="247" spans="1:55">
      <c r="A247">
        <v>247</v>
      </c>
      <c r="B247" s="1">
        <v>46058</v>
      </c>
      <c r="C247" s="2" t="s">
        <v>1219</v>
      </c>
      <c r="D247" s="2" t="s">
        <v>1220</v>
      </c>
      <c r="E247" s="2" t="s">
        <v>1221</v>
      </c>
      <c r="F247" s="2" t="s">
        <v>183</v>
      </c>
      <c r="G247" s="2" t="s">
        <v>354</v>
      </c>
      <c r="H247" s="2" t="s">
        <v>1160</v>
      </c>
      <c r="I247" s="2" t="s">
        <v>1161</v>
      </c>
      <c r="J247" t="s">
        <v>1162</v>
      </c>
      <c r="K247" s="2" t="s">
        <v>1225</v>
      </c>
      <c r="L247" s="1">
        <v>47735</v>
      </c>
      <c r="M247">
        <v>0.50600000000000001</v>
      </c>
      <c r="N247">
        <v>1677</v>
      </c>
      <c r="O247" s="2" t="s">
        <v>79</v>
      </c>
      <c r="P247" t="s">
        <v>117</v>
      </c>
      <c r="Q247" s="1">
        <v>47515</v>
      </c>
      <c r="R247">
        <v>7500</v>
      </c>
      <c r="S247">
        <v>0</v>
      </c>
      <c r="T247">
        <v>7500</v>
      </c>
      <c r="U247" s="2" t="s">
        <v>66</v>
      </c>
      <c r="V247" s="2"/>
      <c r="W247" s="2"/>
      <c r="X247" s="2" t="s">
        <v>69</v>
      </c>
      <c r="Y247" s="2" t="s">
        <v>70</v>
      </c>
      <c r="Z247" s="2" t="s">
        <v>80</v>
      </c>
      <c r="AA247" s="2" t="s">
        <v>72</v>
      </c>
      <c r="AB247" s="2" t="s">
        <v>72</v>
      </c>
      <c r="AC247" s="2" t="s">
        <v>72</v>
      </c>
      <c r="AD247" s="2" t="s">
        <v>70</v>
      </c>
      <c r="AE247">
        <v>29</v>
      </c>
      <c r="AF247" s="2" t="s">
        <v>312</v>
      </c>
      <c r="AG247">
        <v>7500</v>
      </c>
      <c r="AH247">
        <v>7680</v>
      </c>
      <c r="AI247">
        <v>7680</v>
      </c>
      <c r="AN247">
        <v>7500</v>
      </c>
      <c r="AO247">
        <v>180</v>
      </c>
      <c r="AP247">
        <v>7600</v>
      </c>
      <c r="AQ247">
        <v>7680</v>
      </c>
      <c r="AR247">
        <v>80</v>
      </c>
      <c r="AS247">
        <v>243</v>
      </c>
      <c r="AT247">
        <v>240</v>
      </c>
      <c r="AU247">
        <v>0.98765432098765427</v>
      </c>
      <c r="AV247">
        <v>3</v>
      </c>
      <c r="AW247">
        <v>1.2345679012345678E-2</v>
      </c>
      <c r="AX247">
        <v>0.54</v>
      </c>
      <c r="AY247">
        <v>129.60000000000002</v>
      </c>
      <c r="AZ247">
        <v>1.62</v>
      </c>
      <c r="BA247">
        <v>0.98765432098765427</v>
      </c>
      <c r="BB247" s="2" t="s">
        <v>81</v>
      </c>
      <c r="BC247" s="2"/>
    </row>
    <row r="248" spans="1:55">
      <c r="A248">
        <v>248</v>
      </c>
      <c r="B248" s="1">
        <v>46058</v>
      </c>
      <c r="C248" s="2" t="s">
        <v>1226</v>
      </c>
      <c r="D248" s="2" t="s">
        <v>1227</v>
      </c>
      <c r="E248" s="2" t="s">
        <v>1228</v>
      </c>
      <c r="F248" s="2" t="s">
        <v>58</v>
      </c>
      <c r="G248" s="2" t="s">
        <v>153</v>
      </c>
      <c r="H248" s="2" t="s">
        <v>1229</v>
      </c>
      <c r="I248" s="2" t="s">
        <v>1230</v>
      </c>
      <c r="J248" t="s">
        <v>1231</v>
      </c>
      <c r="K248" s="2" t="s">
        <v>1232</v>
      </c>
      <c r="L248" s="1">
        <v>47617</v>
      </c>
      <c r="M248">
        <v>0.53801151803948266</v>
      </c>
      <c r="N248">
        <v>1559</v>
      </c>
      <c r="O248" s="2" t="s">
        <v>64</v>
      </c>
      <c r="P248" t="s">
        <v>65</v>
      </c>
      <c r="Q248" s="1">
        <v>47515</v>
      </c>
      <c r="R248">
        <v>4200</v>
      </c>
      <c r="S248">
        <v>900</v>
      </c>
      <c r="T248">
        <v>3300</v>
      </c>
      <c r="U248" s="2" t="s">
        <v>66</v>
      </c>
      <c r="V248" s="2"/>
      <c r="W248" s="2" t="s">
        <v>68</v>
      </c>
      <c r="X248" s="2" t="s">
        <v>69</v>
      </c>
      <c r="Y248" s="2" t="s">
        <v>70</v>
      </c>
      <c r="Z248" s="2" t="s">
        <v>71</v>
      </c>
      <c r="AA248" s="2" t="s">
        <v>70</v>
      </c>
      <c r="AB248" s="2" t="s">
        <v>70</v>
      </c>
      <c r="AC248" s="2" t="s">
        <v>91</v>
      </c>
      <c r="AD248" s="2" t="s">
        <v>70</v>
      </c>
      <c r="AE248">
        <v>34</v>
      </c>
      <c r="AF248" s="2" t="s">
        <v>312</v>
      </c>
      <c r="AG248">
        <v>3300</v>
      </c>
      <c r="AH248">
        <v>8400</v>
      </c>
      <c r="AI248">
        <v>8300</v>
      </c>
      <c r="AJ248">
        <v>8280</v>
      </c>
      <c r="AK248">
        <v>8260</v>
      </c>
      <c r="AL248">
        <v>8249</v>
      </c>
      <c r="AM248">
        <v>8303</v>
      </c>
      <c r="AN248">
        <v>3150</v>
      </c>
      <c r="AO248">
        <v>5086</v>
      </c>
      <c r="AP248">
        <v>8000</v>
      </c>
      <c r="AQ248">
        <v>8236</v>
      </c>
      <c r="AR248">
        <v>164</v>
      </c>
      <c r="AS248">
        <v>1050</v>
      </c>
      <c r="AT248">
        <v>1030</v>
      </c>
      <c r="AU248">
        <v>0.98095238095238091</v>
      </c>
      <c r="AV248">
        <v>21</v>
      </c>
      <c r="AW248">
        <v>0.02</v>
      </c>
      <c r="AX248">
        <v>3</v>
      </c>
      <c r="AY248">
        <v>3090</v>
      </c>
      <c r="AZ248">
        <v>63</v>
      </c>
      <c r="BA248">
        <v>0.98095238095238091</v>
      </c>
      <c r="BB248" s="2" t="s">
        <v>75</v>
      </c>
      <c r="BC248" s="2"/>
    </row>
    <row r="249" spans="1:55">
      <c r="A249">
        <v>249</v>
      </c>
      <c r="B249" s="1">
        <v>46058</v>
      </c>
      <c r="C249" s="2" t="s">
        <v>1226</v>
      </c>
      <c r="D249" s="2" t="s">
        <v>1227</v>
      </c>
      <c r="E249" s="2" t="s">
        <v>1228</v>
      </c>
      <c r="F249" s="2" t="s">
        <v>58</v>
      </c>
      <c r="G249" s="2" t="s">
        <v>153</v>
      </c>
      <c r="H249" s="2" t="s">
        <v>1233</v>
      </c>
      <c r="I249" s="2" t="s">
        <v>1234</v>
      </c>
      <c r="J249" t="s">
        <v>1235</v>
      </c>
      <c r="K249" s="2" t="s">
        <v>1232</v>
      </c>
      <c r="L249" s="1">
        <v>47617</v>
      </c>
      <c r="M249">
        <v>0.50600000000000001</v>
      </c>
      <c r="N249">
        <v>1559</v>
      </c>
      <c r="O249" s="2" t="s">
        <v>79</v>
      </c>
      <c r="P249" t="s">
        <v>65</v>
      </c>
      <c r="Q249" s="1">
        <v>47515</v>
      </c>
      <c r="R249">
        <v>4200</v>
      </c>
      <c r="S249">
        <v>0</v>
      </c>
      <c r="T249">
        <v>4200</v>
      </c>
      <c r="U249" s="2" t="s">
        <v>66</v>
      </c>
      <c r="V249" s="2"/>
      <c r="W249" s="2"/>
      <c r="X249" s="2" t="s">
        <v>69</v>
      </c>
      <c r="Y249" s="2" t="s">
        <v>70</v>
      </c>
      <c r="Z249" s="2" t="s">
        <v>80</v>
      </c>
      <c r="AA249" s="2" t="s">
        <v>72</v>
      </c>
      <c r="AB249" s="2" t="s">
        <v>72</v>
      </c>
      <c r="AC249" s="2" t="s">
        <v>72</v>
      </c>
      <c r="AD249" s="2" t="s">
        <v>70</v>
      </c>
      <c r="AE249">
        <v>26</v>
      </c>
      <c r="AF249" s="2" t="s">
        <v>312</v>
      </c>
      <c r="AG249">
        <v>4200</v>
      </c>
      <c r="AH249">
        <v>4600</v>
      </c>
      <c r="AI249">
        <v>4600</v>
      </c>
      <c r="AN249">
        <v>4200</v>
      </c>
      <c r="AO249">
        <v>785</v>
      </c>
      <c r="AP249">
        <v>4300</v>
      </c>
      <c r="AQ249">
        <v>4985</v>
      </c>
      <c r="AR249">
        <v>80</v>
      </c>
      <c r="AS249">
        <v>159</v>
      </c>
      <c r="AT249">
        <v>156</v>
      </c>
      <c r="AU249">
        <v>0.98113207547169812</v>
      </c>
      <c r="AV249">
        <v>3</v>
      </c>
      <c r="AW249">
        <v>1.8867924528301886E-2</v>
      </c>
      <c r="AX249">
        <v>0.54</v>
      </c>
      <c r="AY249">
        <v>84.240000000000009</v>
      </c>
      <c r="AZ249">
        <v>1.62</v>
      </c>
      <c r="BA249">
        <v>0.98113207547169812</v>
      </c>
      <c r="BB249" s="2" t="s">
        <v>81</v>
      </c>
      <c r="BC249" s="2"/>
    </row>
    <row r="250" spans="1:55">
      <c r="A250">
        <v>250</v>
      </c>
      <c r="B250" s="1">
        <v>46059</v>
      </c>
      <c r="C250" s="2" t="s">
        <v>1236</v>
      </c>
      <c r="D250" s="2" t="s">
        <v>1237</v>
      </c>
      <c r="E250" s="2" t="s">
        <v>1155</v>
      </c>
      <c r="F250" s="2" t="s">
        <v>183</v>
      </c>
      <c r="G250" s="2" t="s">
        <v>1238</v>
      </c>
      <c r="H250" s="2" t="s">
        <v>1239</v>
      </c>
      <c r="I250" s="2" t="s">
        <v>1240</v>
      </c>
      <c r="J250" t="s">
        <v>1241</v>
      </c>
      <c r="K250" s="2" t="s">
        <v>1159</v>
      </c>
      <c r="L250" s="1">
        <v>47764</v>
      </c>
      <c r="M250">
        <v>0.21876477331518043</v>
      </c>
      <c r="N250">
        <v>1705</v>
      </c>
      <c r="O250" s="2" t="s">
        <v>64</v>
      </c>
      <c r="P250" t="s">
        <v>65</v>
      </c>
      <c r="Q250" s="1">
        <v>47515</v>
      </c>
      <c r="R250">
        <v>714</v>
      </c>
      <c r="S250">
        <v>0</v>
      </c>
      <c r="T250">
        <v>714</v>
      </c>
      <c r="U250" s="2" t="s">
        <v>66</v>
      </c>
      <c r="V250" s="2"/>
      <c r="W250" s="2" t="s">
        <v>118</v>
      </c>
      <c r="X250" s="2" t="s">
        <v>69</v>
      </c>
      <c r="Y250" s="2" t="s">
        <v>70</v>
      </c>
      <c r="Z250" s="2" t="s">
        <v>71</v>
      </c>
      <c r="AA250" s="2" t="s">
        <v>70</v>
      </c>
      <c r="AB250" s="2" t="s">
        <v>70</v>
      </c>
      <c r="AC250" s="2" t="s">
        <v>91</v>
      </c>
      <c r="AD250" s="2" t="s">
        <v>70</v>
      </c>
      <c r="AE250">
        <v>31</v>
      </c>
      <c r="AF250" s="2" t="s">
        <v>312</v>
      </c>
      <c r="AG250">
        <v>714</v>
      </c>
      <c r="AH250">
        <v>3000</v>
      </c>
      <c r="AI250">
        <v>3000</v>
      </c>
      <c r="AJ250">
        <v>2840</v>
      </c>
      <c r="AK250">
        <v>2800</v>
      </c>
      <c r="AL250">
        <v>2768</v>
      </c>
      <c r="AM250">
        <v>2762</v>
      </c>
      <c r="AN250">
        <v>714</v>
      </c>
      <c r="AO250">
        <v>2011</v>
      </c>
      <c r="AP250">
        <v>2500</v>
      </c>
      <c r="AQ250">
        <v>2725</v>
      </c>
      <c r="AR250">
        <v>275</v>
      </c>
      <c r="AS250">
        <v>125</v>
      </c>
      <c r="AT250">
        <v>114</v>
      </c>
      <c r="AU250">
        <v>0.91200000000000003</v>
      </c>
      <c r="AV250">
        <v>11</v>
      </c>
      <c r="AW250">
        <v>8.7999999999999995E-2</v>
      </c>
      <c r="AX250">
        <v>3</v>
      </c>
      <c r="AY250">
        <v>342</v>
      </c>
      <c r="AZ250">
        <v>33</v>
      </c>
      <c r="BA250">
        <v>0.91200000000000003</v>
      </c>
      <c r="BB250" s="2" t="s">
        <v>75</v>
      </c>
      <c r="BC250" s="2"/>
    </row>
    <row r="251" spans="1:55">
      <c r="A251">
        <v>251</v>
      </c>
      <c r="B251" s="1">
        <v>46059</v>
      </c>
      <c r="C251" s="2" t="s">
        <v>1236</v>
      </c>
      <c r="D251" s="2" t="s">
        <v>1237</v>
      </c>
      <c r="E251" s="2" t="s">
        <v>1155</v>
      </c>
      <c r="F251" s="2" t="s">
        <v>183</v>
      </c>
      <c r="G251" s="2" t="s">
        <v>1238</v>
      </c>
      <c r="H251" s="2" t="s">
        <v>1160</v>
      </c>
      <c r="I251" s="2" t="s">
        <v>1161</v>
      </c>
      <c r="J251" t="s">
        <v>1162</v>
      </c>
      <c r="K251" s="2" t="s">
        <v>1159</v>
      </c>
      <c r="L251" s="1">
        <v>47764</v>
      </c>
      <c r="M251">
        <v>0.50600000000000001</v>
      </c>
      <c r="N251">
        <v>1705</v>
      </c>
      <c r="O251" s="2" t="s">
        <v>79</v>
      </c>
      <c r="P251" t="s">
        <v>65</v>
      </c>
      <c r="Q251" s="1">
        <v>47515</v>
      </c>
      <c r="R251">
        <v>714</v>
      </c>
      <c r="S251">
        <v>0</v>
      </c>
      <c r="T251">
        <v>714</v>
      </c>
      <c r="U251" s="2" t="s">
        <v>66</v>
      </c>
      <c r="V251" s="2"/>
      <c r="W251" s="2"/>
      <c r="X251" s="2" t="s">
        <v>69</v>
      </c>
      <c r="Y251" s="2" t="s">
        <v>70</v>
      </c>
      <c r="Z251" s="2" t="s">
        <v>80</v>
      </c>
      <c r="AA251" s="2" t="s">
        <v>72</v>
      </c>
      <c r="AB251" s="2" t="s">
        <v>72</v>
      </c>
      <c r="AC251" s="2" t="s">
        <v>72</v>
      </c>
      <c r="AD251" s="2" t="s">
        <v>70</v>
      </c>
      <c r="AE251">
        <v>28</v>
      </c>
      <c r="AF251" s="2" t="s">
        <v>312</v>
      </c>
      <c r="AG251">
        <v>714</v>
      </c>
      <c r="AH251">
        <v>920</v>
      </c>
      <c r="AI251">
        <v>920</v>
      </c>
      <c r="AN251">
        <v>714</v>
      </c>
      <c r="AO251">
        <v>700</v>
      </c>
      <c r="AP251">
        <v>800</v>
      </c>
      <c r="AQ251">
        <v>1414</v>
      </c>
      <c r="AR251">
        <v>80</v>
      </c>
      <c r="AS251">
        <v>48</v>
      </c>
      <c r="AT251">
        <v>45</v>
      </c>
      <c r="AU251">
        <v>0.9375</v>
      </c>
      <c r="AV251">
        <v>3</v>
      </c>
      <c r="AW251">
        <v>6.25E-2</v>
      </c>
      <c r="AX251">
        <v>0.54</v>
      </c>
      <c r="AY251">
        <v>24.3</v>
      </c>
      <c r="AZ251">
        <v>1.62</v>
      </c>
      <c r="BA251">
        <v>0.9375</v>
      </c>
      <c r="BB251" s="2" t="s">
        <v>81</v>
      </c>
      <c r="BC251" s="2"/>
    </row>
    <row r="252" spans="1:55">
      <c r="A252">
        <v>252</v>
      </c>
      <c r="B252" s="1">
        <v>46059</v>
      </c>
      <c r="C252" s="2" t="s">
        <v>1242</v>
      </c>
      <c r="D252" s="2" t="s">
        <v>1243</v>
      </c>
      <c r="E252" s="2" t="s">
        <v>1244</v>
      </c>
      <c r="F252" s="2" t="s">
        <v>183</v>
      </c>
      <c r="G252" s="2" t="s">
        <v>153</v>
      </c>
      <c r="H252" s="2" t="s">
        <v>1245</v>
      </c>
      <c r="I252" s="2" t="s">
        <v>1246</v>
      </c>
      <c r="J252" t="s">
        <v>1247</v>
      </c>
      <c r="K252" s="2" t="s">
        <v>1248</v>
      </c>
      <c r="L252" s="1">
        <v>47163</v>
      </c>
      <c r="M252">
        <v>0.35440397004765145</v>
      </c>
      <c r="N252">
        <v>1104</v>
      </c>
      <c r="O252" s="2" t="s">
        <v>64</v>
      </c>
      <c r="P252" t="s">
        <v>65</v>
      </c>
      <c r="Q252" s="1">
        <v>46784</v>
      </c>
      <c r="R252">
        <v>2000</v>
      </c>
      <c r="S252">
        <v>400</v>
      </c>
      <c r="T252">
        <v>1600</v>
      </c>
      <c r="U252" s="2" t="s">
        <v>66</v>
      </c>
      <c r="V252" s="2"/>
      <c r="W252" s="2" t="s">
        <v>68</v>
      </c>
      <c r="X252" s="2" t="s">
        <v>69</v>
      </c>
      <c r="Y252" s="2" t="s">
        <v>70</v>
      </c>
      <c r="Z252" s="2" t="s">
        <v>71</v>
      </c>
      <c r="AA252" s="2" t="s">
        <v>70</v>
      </c>
      <c r="AB252" s="2" t="s">
        <v>70</v>
      </c>
      <c r="AC252" s="2" t="s">
        <v>91</v>
      </c>
      <c r="AD252" s="2" t="s">
        <v>70</v>
      </c>
      <c r="AE252">
        <v>25</v>
      </c>
      <c r="AF252" s="2" t="s">
        <v>312</v>
      </c>
      <c r="AG252">
        <v>1600</v>
      </c>
      <c r="AH252">
        <v>4400</v>
      </c>
      <c r="AI252">
        <v>4400</v>
      </c>
      <c r="AJ252">
        <v>4360</v>
      </c>
      <c r="AK252">
        <v>4300</v>
      </c>
      <c r="AL252">
        <v>4292</v>
      </c>
      <c r="AM252">
        <v>4213</v>
      </c>
      <c r="AN252">
        <v>1600</v>
      </c>
      <c r="AO252">
        <v>2665</v>
      </c>
      <c r="AP252">
        <v>4000</v>
      </c>
      <c r="AQ252">
        <v>4265</v>
      </c>
      <c r="AR252">
        <v>135</v>
      </c>
      <c r="AS252">
        <v>275</v>
      </c>
      <c r="AT252">
        <v>267</v>
      </c>
      <c r="AU252">
        <v>0.97090909090909094</v>
      </c>
      <c r="AV252">
        <v>8</v>
      </c>
      <c r="AW252">
        <v>2.9090909090909091E-2</v>
      </c>
      <c r="AX252">
        <v>3</v>
      </c>
      <c r="AY252">
        <v>801</v>
      </c>
      <c r="AZ252">
        <v>24</v>
      </c>
      <c r="BA252">
        <v>0.97090909090909094</v>
      </c>
      <c r="BB252" s="2" t="s">
        <v>75</v>
      </c>
      <c r="BC252" s="2"/>
    </row>
    <row r="253" spans="1:55">
      <c r="A253">
        <v>253</v>
      </c>
      <c r="B253" s="1">
        <v>46059</v>
      </c>
      <c r="C253" s="2" t="s">
        <v>1242</v>
      </c>
      <c r="D253" s="2" t="s">
        <v>1243</v>
      </c>
      <c r="E253" s="2" t="s">
        <v>1244</v>
      </c>
      <c r="F253" s="2" t="s">
        <v>183</v>
      </c>
      <c r="G253" s="2" t="s">
        <v>153</v>
      </c>
      <c r="H253" s="2" t="s">
        <v>1249</v>
      </c>
      <c r="I253" s="2" t="s">
        <v>1250</v>
      </c>
      <c r="J253" t="s">
        <v>1251</v>
      </c>
      <c r="K253" s="2" t="s">
        <v>1248</v>
      </c>
      <c r="L253" s="1">
        <v>47163</v>
      </c>
      <c r="M253">
        <v>0.50600000000000001</v>
      </c>
      <c r="N253">
        <v>1104</v>
      </c>
      <c r="O253" s="2" t="s">
        <v>79</v>
      </c>
      <c r="P253" t="s">
        <v>65</v>
      </c>
      <c r="Q253" s="1">
        <v>46784</v>
      </c>
      <c r="R253">
        <v>2000</v>
      </c>
      <c r="S253">
        <v>0</v>
      </c>
      <c r="T253">
        <v>2000</v>
      </c>
      <c r="U253" s="2" t="s">
        <v>66</v>
      </c>
      <c r="V253" s="2"/>
      <c r="W253" s="2"/>
      <c r="X253" s="2" t="s">
        <v>69</v>
      </c>
      <c r="Y253" s="2" t="s">
        <v>70</v>
      </c>
      <c r="Z253" s="2" t="s">
        <v>80</v>
      </c>
      <c r="AA253" s="2" t="s">
        <v>72</v>
      </c>
      <c r="AB253" s="2" t="s">
        <v>72</v>
      </c>
      <c r="AC253" s="2" t="s">
        <v>72</v>
      </c>
      <c r="AD253" s="2" t="s">
        <v>70</v>
      </c>
      <c r="AE253">
        <v>26</v>
      </c>
      <c r="AF253" s="2" t="s">
        <v>312</v>
      </c>
      <c r="AG253">
        <v>2000</v>
      </c>
      <c r="AH253">
        <v>2256</v>
      </c>
      <c r="AI253">
        <v>2256</v>
      </c>
      <c r="AN253">
        <v>2000</v>
      </c>
      <c r="AO253">
        <v>315</v>
      </c>
      <c r="AP253">
        <v>2100</v>
      </c>
      <c r="AQ253">
        <v>2315</v>
      </c>
      <c r="AR253">
        <v>80</v>
      </c>
      <c r="AS253">
        <v>76</v>
      </c>
      <c r="AT253">
        <v>73</v>
      </c>
      <c r="AU253">
        <v>0.96052631578947367</v>
      </c>
      <c r="AV253">
        <v>3</v>
      </c>
      <c r="AW253">
        <v>3.9473684210526314E-2</v>
      </c>
      <c r="AX253">
        <v>0.54</v>
      </c>
      <c r="AY253">
        <v>39.42</v>
      </c>
      <c r="AZ253">
        <v>1.62</v>
      </c>
      <c r="BA253">
        <v>0.96052631578947367</v>
      </c>
      <c r="BB253" s="2" t="s">
        <v>81</v>
      </c>
      <c r="BC253" s="2"/>
    </row>
    <row r="254" spans="1:55">
      <c r="A254">
        <v>254</v>
      </c>
      <c r="B254" s="1">
        <v>46059</v>
      </c>
      <c r="C254" s="2" t="s">
        <v>1252</v>
      </c>
      <c r="D254" s="2" t="s">
        <v>1253</v>
      </c>
      <c r="E254" s="2" t="s">
        <v>1254</v>
      </c>
      <c r="F254" s="2" t="s">
        <v>239</v>
      </c>
      <c r="G254" s="2" t="s">
        <v>192</v>
      </c>
      <c r="H254" s="2" t="s">
        <v>1255</v>
      </c>
      <c r="I254" s="2" t="s">
        <v>1256</v>
      </c>
      <c r="J254" t="s">
        <v>1257</v>
      </c>
      <c r="K254" s="2" t="s">
        <v>764</v>
      </c>
      <c r="L254" s="1"/>
      <c r="M254">
        <v>0.36621652461992282</v>
      </c>
      <c r="O254" s="2" t="s">
        <v>64</v>
      </c>
      <c r="P254" t="s">
        <v>65</v>
      </c>
      <c r="Q254" s="1">
        <v>46784</v>
      </c>
      <c r="R254">
        <v>2200</v>
      </c>
      <c r="S254">
        <v>1300</v>
      </c>
      <c r="T254">
        <v>900</v>
      </c>
      <c r="U254" s="2" t="s">
        <v>66</v>
      </c>
      <c r="V254" s="2"/>
      <c r="W254" s="2" t="s">
        <v>68</v>
      </c>
      <c r="X254" s="2" t="s">
        <v>69</v>
      </c>
      <c r="Y254" s="2" t="s">
        <v>70</v>
      </c>
      <c r="Z254" s="2" t="s">
        <v>71</v>
      </c>
      <c r="AA254" s="2" t="s">
        <v>70</v>
      </c>
      <c r="AB254" s="2" t="s">
        <v>70</v>
      </c>
      <c r="AC254" s="2" t="s">
        <v>91</v>
      </c>
      <c r="AD254" s="2" t="s">
        <v>70</v>
      </c>
      <c r="AE254">
        <v>35</v>
      </c>
      <c r="AF254" s="2" t="s">
        <v>312</v>
      </c>
      <c r="AG254">
        <v>900</v>
      </c>
      <c r="AH254">
        <v>4000</v>
      </c>
      <c r="AI254">
        <v>4080</v>
      </c>
      <c r="AJ254">
        <v>4000</v>
      </c>
      <c r="AK254">
        <v>4000</v>
      </c>
      <c r="AL254">
        <v>3451</v>
      </c>
      <c r="AM254">
        <v>3950</v>
      </c>
      <c r="AN254">
        <v>800</v>
      </c>
      <c r="AO254">
        <v>3095</v>
      </c>
      <c r="AP254">
        <v>3500</v>
      </c>
      <c r="AQ254">
        <v>3895</v>
      </c>
      <c r="AR254">
        <v>105</v>
      </c>
      <c r="AS254">
        <v>250</v>
      </c>
      <c r="AT254">
        <v>244</v>
      </c>
      <c r="AU254">
        <v>0.97599999999999998</v>
      </c>
      <c r="AV254">
        <v>7</v>
      </c>
      <c r="AW254">
        <v>2.8000000000000001E-2</v>
      </c>
      <c r="AX254">
        <v>3</v>
      </c>
      <c r="AY254">
        <v>732</v>
      </c>
      <c r="AZ254">
        <v>21</v>
      </c>
      <c r="BA254">
        <v>0.97599999999999998</v>
      </c>
      <c r="BB254" s="2" t="s">
        <v>75</v>
      </c>
      <c r="BC254" s="2"/>
    </row>
    <row r="255" spans="1:55">
      <c r="A255">
        <v>255</v>
      </c>
      <c r="B255" s="1">
        <v>46059</v>
      </c>
      <c r="C255" s="2" t="s">
        <v>1252</v>
      </c>
      <c r="D255" s="2" t="s">
        <v>1253</v>
      </c>
      <c r="E255" s="2" t="s">
        <v>1254</v>
      </c>
      <c r="F255" s="2" t="s">
        <v>239</v>
      </c>
      <c r="G255" s="2" t="s">
        <v>192</v>
      </c>
      <c r="H255" s="2" t="s">
        <v>1258</v>
      </c>
      <c r="I255" s="2" t="s">
        <v>1259</v>
      </c>
      <c r="J255" t="s">
        <v>1260</v>
      </c>
      <c r="K255" s="2" t="s">
        <v>764</v>
      </c>
      <c r="L255" s="1"/>
      <c r="M255">
        <v>0.50600000000000001</v>
      </c>
      <c r="O255" s="2" t="s">
        <v>79</v>
      </c>
      <c r="P255" t="s">
        <v>65</v>
      </c>
      <c r="Q255" s="1">
        <v>46784</v>
      </c>
      <c r="R255">
        <v>2200</v>
      </c>
      <c r="S255">
        <v>0</v>
      </c>
      <c r="T255">
        <v>2200</v>
      </c>
      <c r="U255" s="2" t="s">
        <v>66</v>
      </c>
      <c r="V255" s="2"/>
      <c r="W255" s="2"/>
      <c r="X255" s="2" t="s">
        <v>69</v>
      </c>
      <c r="Y255" s="2" t="s">
        <v>70</v>
      </c>
      <c r="Z255" s="2" t="s">
        <v>80</v>
      </c>
      <c r="AA255" s="2" t="s">
        <v>72</v>
      </c>
      <c r="AB255" s="2" t="s">
        <v>72</v>
      </c>
      <c r="AC255" s="2" t="s">
        <v>72</v>
      </c>
      <c r="AD255" s="2" t="s">
        <v>70</v>
      </c>
      <c r="AE255">
        <v>26</v>
      </c>
      <c r="AF255" s="2" t="s">
        <v>312</v>
      </c>
      <c r="AG255">
        <v>2200</v>
      </c>
      <c r="AH255">
        <v>2640</v>
      </c>
      <c r="AI255">
        <v>2720</v>
      </c>
      <c r="AN255">
        <v>2200</v>
      </c>
      <c r="AO255">
        <v>800</v>
      </c>
      <c r="AP255">
        <v>2300</v>
      </c>
      <c r="AQ255">
        <v>3000</v>
      </c>
      <c r="AR255">
        <v>80</v>
      </c>
      <c r="AS255">
        <v>97</v>
      </c>
      <c r="AT255">
        <v>94</v>
      </c>
      <c r="AU255">
        <v>0.96907216494845361</v>
      </c>
      <c r="AV255">
        <v>3</v>
      </c>
      <c r="AW255">
        <v>3.0927835051546393E-2</v>
      </c>
      <c r="AX255">
        <v>0.54</v>
      </c>
      <c r="AY255">
        <v>50.760000000000005</v>
      </c>
      <c r="AZ255">
        <v>1.62</v>
      </c>
      <c r="BA255">
        <v>0.96907216494845361</v>
      </c>
      <c r="BB255" s="2" t="s">
        <v>81</v>
      </c>
      <c r="BC255" s="2"/>
    </row>
    <row r="256" spans="1:55">
      <c r="A256">
        <v>256</v>
      </c>
      <c r="B256" s="1">
        <v>46059</v>
      </c>
      <c r="C256" s="2" t="s">
        <v>1261</v>
      </c>
      <c r="D256" s="2" t="s">
        <v>1262</v>
      </c>
      <c r="E256" s="2" t="s">
        <v>1263</v>
      </c>
      <c r="F256" s="2" t="s">
        <v>1264</v>
      </c>
      <c r="G256" s="2" t="s">
        <v>97</v>
      </c>
      <c r="H256" s="2" t="s">
        <v>1265</v>
      </c>
      <c r="I256" s="2" t="s">
        <v>1266</v>
      </c>
      <c r="J256" t="s">
        <v>1267</v>
      </c>
      <c r="K256" s="2" t="s">
        <v>1268</v>
      </c>
      <c r="L256" s="1">
        <v>47056</v>
      </c>
      <c r="M256">
        <v>0.46920265486725665</v>
      </c>
      <c r="N256">
        <v>997</v>
      </c>
      <c r="O256" s="2" t="s">
        <v>64</v>
      </c>
      <c r="P256" t="s">
        <v>65</v>
      </c>
      <c r="Q256" s="1">
        <v>46784</v>
      </c>
      <c r="R256">
        <v>2500</v>
      </c>
      <c r="S256">
        <v>800</v>
      </c>
      <c r="T256">
        <v>1700</v>
      </c>
      <c r="U256" s="2" t="s">
        <v>66</v>
      </c>
      <c r="V256" s="2"/>
      <c r="W256" s="2" t="s">
        <v>618</v>
      </c>
      <c r="X256" s="2" t="s">
        <v>69</v>
      </c>
      <c r="Y256" s="2" t="s">
        <v>70</v>
      </c>
      <c r="Z256" s="2" t="s">
        <v>71</v>
      </c>
      <c r="AA256" s="2" t="s">
        <v>70</v>
      </c>
      <c r="AB256" s="2" t="s">
        <v>70</v>
      </c>
      <c r="AC256" s="2" t="s">
        <v>91</v>
      </c>
      <c r="AD256" s="2" t="s">
        <v>70</v>
      </c>
      <c r="AE256">
        <v>42</v>
      </c>
      <c r="AF256" s="2" t="s">
        <v>312</v>
      </c>
      <c r="AG256">
        <v>1700</v>
      </c>
      <c r="AH256">
        <v>4920</v>
      </c>
      <c r="AI256">
        <v>4800</v>
      </c>
      <c r="AJ256">
        <v>4860</v>
      </c>
      <c r="AK256">
        <v>4460</v>
      </c>
      <c r="AL256">
        <v>4845</v>
      </c>
      <c r="AM256">
        <v>4700</v>
      </c>
      <c r="AO256">
        <v>4825</v>
      </c>
      <c r="AP256">
        <v>4500</v>
      </c>
      <c r="AQ256">
        <v>4825</v>
      </c>
      <c r="AR256">
        <v>95</v>
      </c>
      <c r="AS256">
        <v>410</v>
      </c>
      <c r="AT256">
        <v>403</v>
      </c>
      <c r="AU256">
        <v>0.98292682926829267</v>
      </c>
      <c r="AV256">
        <v>8</v>
      </c>
      <c r="AW256">
        <v>1.9512195121951219E-2</v>
      </c>
      <c r="AX256">
        <v>3</v>
      </c>
      <c r="AY256">
        <v>1209</v>
      </c>
      <c r="AZ256">
        <v>24</v>
      </c>
      <c r="BA256">
        <v>0.98292682926829267</v>
      </c>
      <c r="BB256" s="2" t="s">
        <v>75</v>
      </c>
      <c r="BC256" s="2"/>
    </row>
    <row r="257" spans="1:55">
      <c r="A257">
        <v>257</v>
      </c>
      <c r="B257" s="1">
        <v>46059</v>
      </c>
      <c r="C257" s="2" t="s">
        <v>1261</v>
      </c>
      <c r="D257" s="2" t="s">
        <v>1262</v>
      </c>
      <c r="E257" s="2" t="s">
        <v>1263</v>
      </c>
      <c r="F257" s="2" t="s">
        <v>1264</v>
      </c>
      <c r="G257" s="2" t="s">
        <v>97</v>
      </c>
      <c r="H257" s="2" t="s">
        <v>1269</v>
      </c>
      <c r="I257" s="2" t="s">
        <v>1270</v>
      </c>
      <c r="J257" t="s">
        <v>1271</v>
      </c>
      <c r="K257" s="2" t="s">
        <v>1268</v>
      </c>
      <c r="L257" s="1">
        <v>47056</v>
      </c>
      <c r="M257">
        <v>0.50600000000000001</v>
      </c>
      <c r="N257">
        <v>997</v>
      </c>
      <c r="O257" s="2" t="s">
        <v>79</v>
      </c>
      <c r="P257" t="s">
        <v>65</v>
      </c>
      <c r="Q257" s="1">
        <v>46784</v>
      </c>
      <c r="R257">
        <v>2500</v>
      </c>
      <c r="S257">
        <v>0</v>
      </c>
      <c r="T257">
        <v>2500</v>
      </c>
      <c r="U257" s="2" t="s">
        <v>66</v>
      </c>
      <c r="V257" s="2"/>
      <c r="W257" s="2"/>
      <c r="X257" s="2" t="s">
        <v>69</v>
      </c>
      <c r="Y257" s="2" t="s">
        <v>70</v>
      </c>
      <c r="Z257" s="2" t="s">
        <v>80</v>
      </c>
      <c r="AA257" s="2" t="s">
        <v>72</v>
      </c>
      <c r="AB257" s="2" t="s">
        <v>72</v>
      </c>
      <c r="AC257" s="2" t="s">
        <v>72</v>
      </c>
      <c r="AD257" s="2" t="s">
        <v>70</v>
      </c>
      <c r="AE257">
        <v>41</v>
      </c>
      <c r="AF257" s="2" t="s">
        <v>312</v>
      </c>
      <c r="AG257">
        <v>2500</v>
      </c>
      <c r="AH257">
        <v>2880</v>
      </c>
      <c r="AI257">
        <v>2920</v>
      </c>
      <c r="AN257">
        <v>2500</v>
      </c>
      <c r="AO257">
        <v>425</v>
      </c>
      <c r="AP257">
        <v>2600</v>
      </c>
      <c r="AQ257">
        <v>2925</v>
      </c>
      <c r="AR257">
        <v>80</v>
      </c>
      <c r="AS257">
        <v>95</v>
      </c>
      <c r="AT257">
        <v>92</v>
      </c>
      <c r="AU257">
        <v>0.96842105263157896</v>
      </c>
      <c r="AV257">
        <v>3</v>
      </c>
      <c r="AW257">
        <v>3.1578947368421054E-2</v>
      </c>
      <c r="AX257">
        <v>0.54</v>
      </c>
      <c r="AY257">
        <v>49.680000000000007</v>
      </c>
      <c r="AZ257">
        <v>1.62</v>
      </c>
      <c r="BA257">
        <v>0.96842105263157896</v>
      </c>
      <c r="BB257" s="2" t="s">
        <v>81</v>
      </c>
      <c r="BC257" s="2"/>
    </row>
    <row r="258" spans="1:55">
      <c r="A258">
        <v>258</v>
      </c>
      <c r="B258" s="1">
        <v>46059</v>
      </c>
      <c r="C258" s="2" t="s">
        <v>1272</v>
      </c>
      <c r="D258" s="2" t="s">
        <v>1273</v>
      </c>
      <c r="E258" s="2" t="s">
        <v>1274</v>
      </c>
      <c r="F258" s="2" t="s">
        <v>58</v>
      </c>
      <c r="G258" s="2" t="s">
        <v>153</v>
      </c>
      <c r="H258" s="2" t="s">
        <v>1275</v>
      </c>
      <c r="I258" s="2" t="s">
        <v>1276</v>
      </c>
      <c r="J258" t="s">
        <v>1277</v>
      </c>
      <c r="K258" s="2" t="s">
        <v>1278</v>
      </c>
      <c r="L258" s="1">
        <v>46580</v>
      </c>
      <c r="M258">
        <v>0.53801151803948266</v>
      </c>
      <c r="N258">
        <v>521</v>
      </c>
      <c r="O258" s="2" t="s">
        <v>64</v>
      </c>
      <c r="P258" t="s">
        <v>65</v>
      </c>
      <c r="Q258" s="1">
        <v>46784</v>
      </c>
      <c r="R258">
        <v>2000</v>
      </c>
      <c r="S258">
        <v>1000</v>
      </c>
      <c r="T258">
        <v>1000</v>
      </c>
      <c r="U258" s="2" t="s">
        <v>66</v>
      </c>
      <c r="V258" s="2"/>
      <c r="W258" s="2" t="s">
        <v>68</v>
      </c>
      <c r="X258" s="2" t="s">
        <v>69</v>
      </c>
      <c r="Y258" s="2" t="s">
        <v>70</v>
      </c>
      <c r="Z258" s="2" t="s">
        <v>71</v>
      </c>
      <c r="AA258" s="2" t="s">
        <v>70</v>
      </c>
      <c r="AB258" s="2" t="s">
        <v>70</v>
      </c>
      <c r="AC258" s="2" t="s">
        <v>91</v>
      </c>
      <c r="AD258" s="2" t="s">
        <v>70</v>
      </c>
      <c r="AE258">
        <v>33</v>
      </c>
      <c r="AF258" s="2" t="s">
        <v>312</v>
      </c>
      <c r="AG258">
        <v>1000</v>
      </c>
      <c r="AH258">
        <v>3720</v>
      </c>
      <c r="AI258">
        <v>3700</v>
      </c>
      <c r="AJ258">
        <v>3690</v>
      </c>
      <c r="AK258">
        <v>3670</v>
      </c>
      <c r="AL258">
        <v>3663</v>
      </c>
      <c r="AM258">
        <v>3625</v>
      </c>
      <c r="AN258">
        <v>800</v>
      </c>
      <c r="AO258">
        <v>2804</v>
      </c>
      <c r="AP258">
        <v>3500</v>
      </c>
      <c r="AQ258">
        <v>3604</v>
      </c>
      <c r="AR258">
        <v>116</v>
      </c>
      <c r="AS258">
        <v>465</v>
      </c>
      <c r="AT258">
        <v>451</v>
      </c>
      <c r="AU258">
        <v>0.96989247311827953</v>
      </c>
      <c r="AV258">
        <v>15</v>
      </c>
      <c r="AW258">
        <v>3.2258064516129031E-2</v>
      </c>
      <c r="AX258">
        <v>3</v>
      </c>
      <c r="AY258">
        <v>1353</v>
      </c>
      <c r="AZ258">
        <v>45</v>
      </c>
      <c r="BA258">
        <v>0.96989247311827953</v>
      </c>
      <c r="BB258" s="2" t="s">
        <v>75</v>
      </c>
      <c r="BC258" s="2"/>
    </row>
    <row r="259" spans="1:55">
      <c r="A259">
        <v>259</v>
      </c>
      <c r="B259" s="1">
        <v>46059</v>
      </c>
      <c r="C259" s="2" t="s">
        <v>1272</v>
      </c>
      <c r="D259" s="2" t="s">
        <v>1273</v>
      </c>
      <c r="E259" s="2" t="s">
        <v>1274</v>
      </c>
      <c r="F259" s="2" t="s">
        <v>58</v>
      </c>
      <c r="G259" s="2" t="s">
        <v>153</v>
      </c>
      <c r="H259" s="2" t="s">
        <v>1275</v>
      </c>
      <c r="I259" s="2" t="s">
        <v>1276</v>
      </c>
      <c r="J259" t="s">
        <v>1277</v>
      </c>
      <c r="K259" s="2" t="s">
        <v>1278</v>
      </c>
      <c r="L259" s="1">
        <v>46580</v>
      </c>
      <c r="M259">
        <v>0.50600000000000001</v>
      </c>
      <c r="N259">
        <v>521</v>
      </c>
      <c r="O259" s="2" t="s">
        <v>79</v>
      </c>
      <c r="P259" t="s">
        <v>65</v>
      </c>
      <c r="Q259" s="1">
        <v>46784</v>
      </c>
      <c r="R259">
        <v>2000</v>
      </c>
      <c r="S259">
        <v>0</v>
      </c>
      <c r="T259">
        <v>2000</v>
      </c>
      <c r="U259" s="2" t="s">
        <v>66</v>
      </c>
      <c r="V259" s="2"/>
      <c r="W259" s="2" t="s">
        <v>68</v>
      </c>
      <c r="X259" s="2" t="s">
        <v>69</v>
      </c>
      <c r="Y259" s="2" t="s">
        <v>70</v>
      </c>
      <c r="Z259" s="2" t="s">
        <v>80</v>
      </c>
      <c r="AA259" s="2" t="s">
        <v>72</v>
      </c>
      <c r="AB259" s="2" t="s">
        <v>72</v>
      </c>
      <c r="AC259" s="2" t="s">
        <v>72</v>
      </c>
      <c r="AD259" s="2" t="s">
        <v>70</v>
      </c>
      <c r="AE259">
        <v>31</v>
      </c>
      <c r="AF259" s="2" t="s">
        <v>312</v>
      </c>
      <c r="AG259">
        <v>2000</v>
      </c>
      <c r="AH259">
        <v>2400</v>
      </c>
      <c r="AI259">
        <v>2400</v>
      </c>
      <c r="AN259">
        <v>2000</v>
      </c>
      <c r="AO259">
        <v>695</v>
      </c>
      <c r="AP259">
        <v>2100</v>
      </c>
      <c r="AQ259">
        <v>2695</v>
      </c>
      <c r="AR259">
        <v>80</v>
      </c>
      <c r="AS259">
        <v>88</v>
      </c>
      <c r="AT259">
        <v>85</v>
      </c>
      <c r="AU259">
        <v>0.96590909090909094</v>
      </c>
      <c r="AV259">
        <v>3</v>
      </c>
      <c r="AW259">
        <v>3.4090909090909088E-2</v>
      </c>
      <c r="AX259">
        <v>0.54</v>
      </c>
      <c r="AY259">
        <v>45.900000000000006</v>
      </c>
      <c r="AZ259">
        <v>1.62</v>
      </c>
      <c r="BA259">
        <v>0.96590909090909094</v>
      </c>
      <c r="BB259" s="2" t="s">
        <v>81</v>
      </c>
      <c r="BC259" s="2"/>
    </row>
    <row r="260" spans="1:55">
      <c r="A260">
        <v>260</v>
      </c>
      <c r="B260" s="1">
        <v>46059</v>
      </c>
      <c r="C260" s="2" t="s">
        <v>1279</v>
      </c>
      <c r="D260" s="2" t="s">
        <v>1280</v>
      </c>
      <c r="E260" s="2" t="s">
        <v>1281</v>
      </c>
      <c r="F260" s="2" t="s">
        <v>58</v>
      </c>
      <c r="G260" s="2" t="s">
        <v>153</v>
      </c>
      <c r="H260" s="2" t="s">
        <v>1282</v>
      </c>
      <c r="I260" s="2" t="s">
        <v>1283</v>
      </c>
      <c r="J260" t="s">
        <v>1284</v>
      </c>
      <c r="K260" s="2" t="s">
        <v>1285</v>
      </c>
      <c r="L260" s="1">
        <v>47898</v>
      </c>
      <c r="M260">
        <v>0.62528665759019741</v>
      </c>
      <c r="N260">
        <v>1839</v>
      </c>
      <c r="O260" s="2" t="s">
        <v>64</v>
      </c>
      <c r="P260" t="s">
        <v>65</v>
      </c>
      <c r="Q260" s="1">
        <v>47150</v>
      </c>
      <c r="R260">
        <v>500</v>
      </c>
      <c r="S260">
        <v>230</v>
      </c>
      <c r="T260">
        <v>270</v>
      </c>
      <c r="U260" s="2" t="s">
        <v>66</v>
      </c>
      <c r="V260" s="2"/>
      <c r="W260" s="2" t="s">
        <v>68</v>
      </c>
      <c r="X260" s="2" t="s">
        <v>69</v>
      </c>
      <c r="Y260" s="2" t="s">
        <v>70</v>
      </c>
      <c r="Z260" s="2" t="s">
        <v>71</v>
      </c>
      <c r="AA260" s="2" t="s">
        <v>70</v>
      </c>
      <c r="AB260" s="2" t="s">
        <v>70</v>
      </c>
      <c r="AC260" s="2" t="s">
        <v>91</v>
      </c>
      <c r="AD260" s="2" t="s">
        <v>70</v>
      </c>
      <c r="AE260">
        <v>34</v>
      </c>
      <c r="AF260" s="2" t="s">
        <v>312</v>
      </c>
      <c r="AG260">
        <v>270</v>
      </c>
      <c r="AH260">
        <v>504</v>
      </c>
      <c r="AI260">
        <v>500</v>
      </c>
      <c r="AJ260">
        <v>500</v>
      </c>
      <c r="AK260">
        <v>500</v>
      </c>
      <c r="AL260">
        <v>472</v>
      </c>
      <c r="AM260">
        <v>486</v>
      </c>
      <c r="AN260">
        <v>270</v>
      </c>
      <c r="AO260">
        <v>195</v>
      </c>
      <c r="AP260">
        <v>350</v>
      </c>
      <c r="AQ260">
        <v>465</v>
      </c>
      <c r="AR260">
        <v>39</v>
      </c>
      <c r="AS260">
        <v>63</v>
      </c>
      <c r="AT260">
        <v>59</v>
      </c>
      <c r="AU260">
        <v>0.93650793650793651</v>
      </c>
      <c r="AV260">
        <v>5</v>
      </c>
      <c r="AW260">
        <v>7.9365079365079361E-2</v>
      </c>
      <c r="AX260">
        <v>3</v>
      </c>
      <c r="AY260">
        <v>177</v>
      </c>
      <c r="AZ260">
        <v>15</v>
      </c>
      <c r="BA260">
        <v>0.93650793650793651</v>
      </c>
      <c r="BB260" s="2" t="s">
        <v>75</v>
      </c>
      <c r="BC260" s="2"/>
    </row>
    <row r="261" spans="1:55">
      <c r="A261">
        <v>261</v>
      </c>
      <c r="B261" s="1">
        <v>46059</v>
      </c>
      <c r="C261" s="2" t="s">
        <v>1279</v>
      </c>
      <c r="D261" s="2" t="s">
        <v>1280</v>
      </c>
      <c r="E261" s="2" t="s">
        <v>1281</v>
      </c>
      <c r="F261" s="2" t="s">
        <v>58</v>
      </c>
      <c r="G261" s="2" t="s">
        <v>153</v>
      </c>
      <c r="H261" s="2" t="s">
        <v>1286</v>
      </c>
      <c r="I261" s="2" t="s">
        <v>1287</v>
      </c>
      <c r="J261" t="s">
        <v>1288</v>
      </c>
      <c r="K261" s="2" t="s">
        <v>1285</v>
      </c>
      <c r="L261" s="1">
        <v>47898</v>
      </c>
      <c r="M261">
        <v>0.50600000000000001</v>
      </c>
      <c r="N261">
        <v>1839</v>
      </c>
      <c r="O261" s="2" t="s">
        <v>79</v>
      </c>
      <c r="P261" t="s">
        <v>65</v>
      </c>
      <c r="Q261" s="1">
        <v>47150</v>
      </c>
      <c r="R261">
        <v>500</v>
      </c>
      <c r="S261">
        <v>0</v>
      </c>
      <c r="T261">
        <v>500</v>
      </c>
      <c r="U261" s="2" t="s">
        <v>66</v>
      </c>
      <c r="V261" s="2"/>
      <c r="W261" s="2"/>
      <c r="X261" s="2" t="s">
        <v>69</v>
      </c>
      <c r="Y261" s="2" t="s">
        <v>70</v>
      </c>
      <c r="Z261" s="2" t="s">
        <v>80</v>
      </c>
      <c r="AA261" s="2" t="s">
        <v>72</v>
      </c>
      <c r="AB261" s="2" t="s">
        <v>72</v>
      </c>
      <c r="AC261" s="2" t="s">
        <v>72</v>
      </c>
      <c r="AD261" s="2" t="s">
        <v>70</v>
      </c>
      <c r="AE261">
        <v>34</v>
      </c>
      <c r="AF261" s="2" t="s">
        <v>312</v>
      </c>
      <c r="AG261">
        <v>500</v>
      </c>
      <c r="AH261">
        <v>1240</v>
      </c>
      <c r="AI261">
        <v>1440</v>
      </c>
      <c r="AN261">
        <v>1100</v>
      </c>
      <c r="AO261">
        <v>560</v>
      </c>
      <c r="AP261">
        <v>1200</v>
      </c>
      <c r="AQ261">
        <v>1660</v>
      </c>
      <c r="AR261">
        <v>80</v>
      </c>
      <c r="AS261">
        <v>55</v>
      </c>
      <c r="AT261">
        <v>52</v>
      </c>
      <c r="AU261">
        <v>0.94545454545454544</v>
      </c>
      <c r="AV261">
        <v>3</v>
      </c>
      <c r="AW261">
        <v>5.4545454545454543E-2</v>
      </c>
      <c r="AX261">
        <v>0.54</v>
      </c>
      <c r="AY261">
        <v>28.080000000000002</v>
      </c>
      <c r="AZ261">
        <v>1.62</v>
      </c>
      <c r="BA261">
        <v>0.94545454545454544</v>
      </c>
      <c r="BB261" s="2" t="s">
        <v>81</v>
      </c>
      <c r="BC261" s="2"/>
    </row>
    <row r="262" spans="1:55">
      <c r="A262">
        <v>262</v>
      </c>
      <c r="B262" s="1">
        <v>46059</v>
      </c>
      <c r="C262" s="2" t="s">
        <v>1289</v>
      </c>
      <c r="D262" s="2" t="s">
        <v>1290</v>
      </c>
      <c r="E262" s="2" t="s">
        <v>1281</v>
      </c>
      <c r="F262" s="2" t="s">
        <v>58</v>
      </c>
      <c r="G262" s="2" t="s">
        <v>59</v>
      </c>
      <c r="H262" s="2" t="s">
        <v>1286</v>
      </c>
      <c r="I262" s="2" t="s">
        <v>1287</v>
      </c>
      <c r="J262" t="s">
        <v>1288</v>
      </c>
      <c r="K262" s="2" t="s">
        <v>1285</v>
      </c>
      <c r="L262" s="1">
        <v>47898</v>
      </c>
      <c r="M262">
        <v>0.50600000000000001</v>
      </c>
      <c r="N262">
        <v>1839</v>
      </c>
      <c r="O262" s="2" t="s">
        <v>79</v>
      </c>
      <c r="P262" t="s">
        <v>65</v>
      </c>
      <c r="Q262" s="1">
        <v>47150</v>
      </c>
      <c r="R262">
        <v>600</v>
      </c>
      <c r="S262">
        <v>0</v>
      </c>
      <c r="T262">
        <v>600</v>
      </c>
      <c r="U262" s="2" t="s">
        <v>66</v>
      </c>
      <c r="V262" s="2"/>
      <c r="W262" s="2"/>
      <c r="X262" s="2" t="s">
        <v>69</v>
      </c>
      <c r="Y262" s="2" t="s">
        <v>70</v>
      </c>
      <c r="Z262" s="2" t="s">
        <v>80</v>
      </c>
      <c r="AA262" s="2" t="s">
        <v>72</v>
      </c>
      <c r="AB262" s="2" t="s">
        <v>72</v>
      </c>
      <c r="AC262" s="2" t="s">
        <v>72</v>
      </c>
      <c r="AD262" s="2" t="s">
        <v>70</v>
      </c>
      <c r="AE262">
        <v>38</v>
      </c>
      <c r="AF262" s="2" t="s">
        <v>312</v>
      </c>
      <c r="AG262">
        <v>600</v>
      </c>
      <c r="AH262">
        <v>472</v>
      </c>
      <c r="AI262">
        <v>3200</v>
      </c>
      <c r="AK262">
        <v>3664</v>
      </c>
      <c r="AL262">
        <v>450</v>
      </c>
      <c r="AM262">
        <v>451</v>
      </c>
      <c r="AO262">
        <v>451</v>
      </c>
      <c r="AP262">
        <v>360</v>
      </c>
      <c r="AQ262">
        <v>451</v>
      </c>
      <c r="AR262">
        <v>80</v>
      </c>
      <c r="AS262">
        <v>100</v>
      </c>
      <c r="AT262">
        <v>15</v>
      </c>
      <c r="AU262">
        <v>0.15</v>
      </c>
      <c r="AV262">
        <v>85</v>
      </c>
      <c r="AW262">
        <v>0.85</v>
      </c>
      <c r="AX262">
        <v>0.54</v>
      </c>
      <c r="AY262">
        <v>8.1000000000000014</v>
      </c>
      <c r="AZ262">
        <v>45.900000000000006</v>
      </c>
      <c r="BA262">
        <v>0.15</v>
      </c>
      <c r="BB262" s="2" t="s">
        <v>81</v>
      </c>
      <c r="BC262" s="2"/>
    </row>
    <row r="263" spans="1:55">
      <c r="A263">
        <v>263</v>
      </c>
      <c r="B263" s="1">
        <v>46059</v>
      </c>
      <c r="C263" s="2" t="s">
        <v>1291</v>
      </c>
      <c r="D263" s="2" t="s">
        <v>1292</v>
      </c>
      <c r="E263" s="2" t="s">
        <v>1293</v>
      </c>
      <c r="F263" s="2" t="s">
        <v>183</v>
      </c>
      <c r="G263" s="2" t="s">
        <v>1294</v>
      </c>
      <c r="H263" s="2" t="s">
        <v>640</v>
      </c>
      <c r="I263" s="2" t="s">
        <v>641</v>
      </c>
      <c r="J263" t="s">
        <v>642</v>
      </c>
      <c r="K263" s="2" t="s">
        <v>1295</v>
      </c>
      <c r="L263" s="1">
        <v>46909</v>
      </c>
      <c r="M263">
        <v>0.50600000000000001</v>
      </c>
      <c r="N263">
        <v>850</v>
      </c>
      <c r="O263" s="2" t="s">
        <v>79</v>
      </c>
      <c r="P263" t="s">
        <v>65</v>
      </c>
      <c r="Q263" s="1">
        <v>46784</v>
      </c>
      <c r="R263">
        <v>1000</v>
      </c>
      <c r="S263">
        <v>0</v>
      </c>
      <c r="T263">
        <v>1000</v>
      </c>
      <c r="U263" s="2" t="s">
        <v>66</v>
      </c>
      <c r="V263" s="2" t="s">
        <v>127</v>
      </c>
      <c r="W263" s="2"/>
      <c r="X263" s="2" t="s">
        <v>69</v>
      </c>
      <c r="Y263" s="2" t="s">
        <v>70</v>
      </c>
      <c r="Z263" s="2" t="s">
        <v>80</v>
      </c>
      <c r="AA263" s="2" t="s">
        <v>72</v>
      </c>
      <c r="AB263" s="2" t="s">
        <v>72</v>
      </c>
      <c r="AC263" s="2" t="s">
        <v>72</v>
      </c>
      <c r="AD263" s="2" t="s">
        <v>70</v>
      </c>
      <c r="AE263">
        <v>21</v>
      </c>
      <c r="AF263" s="2" t="s">
        <v>92</v>
      </c>
      <c r="AG263">
        <v>1000</v>
      </c>
      <c r="AH263">
        <v>1360</v>
      </c>
      <c r="AI263">
        <v>1360</v>
      </c>
      <c r="AO263">
        <v>2675</v>
      </c>
      <c r="AP263">
        <v>1100</v>
      </c>
      <c r="AQ263">
        <v>2675</v>
      </c>
      <c r="AR263">
        <v>80</v>
      </c>
      <c r="AS263">
        <v>87</v>
      </c>
      <c r="AT263">
        <v>84</v>
      </c>
      <c r="AU263">
        <v>0.96551724137931039</v>
      </c>
      <c r="AV263">
        <v>3</v>
      </c>
      <c r="AW263">
        <v>3.4482758620689655E-2</v>
      </c>
      <c r="AX263">
        <v>0.54</v>
      </c>
      <c r="AY263">
        <v>45.36</v>
      </c>
      <c r="AZ263">
        <v>1.62</v>
      </c>
      <c r="BA263">
        <v>0.96551724137931039</v>
      </c>
      <c r="BB263" s="2" t="s">
        <v>81</v>
      </c>
      <c r="BC263" s="2"/>
    </row>
    <row r="264" spans="1:55">
      <c r="A264">
        <v>264</v>
      </c>
      <c r="B264" s="1">
        <v>46059</v>
      </c>
      <c r="C264" s="2" t="s">
        <v>1296</v>
      </c>
      <c r="D264" s="2" t="s">
        <v>1297</v>
      </c>
      <c r="E264" s="2" t="s">
        <v>1298</v>
      </c>
      <c r="F264" s="2" t="s">
        <v>743</v>
      </c>
      <c r="G264" s="2" t="s">
        <v>744</v>
      </c>
      <c r="H264" s="2" t="s">
        <v>580</v>
      </c>
      <c r="I264" s="2" t="s">
        <v>581</v>
      </c>
      <c r="J264" t="s">
        <v>582</v>
      </c>
      <c r="K264" s="2" t="s">
        <v>1299</v>
      </c>
      <c r="L264" s="1">
        <v>47144</v>
      </c>
      <c r="M264">
        <v>0.50600000000000001</v>
      </c>
      <c r="N264">
        <v>1085</v>
      </c>
      <c r="O264" s="2" t="s">
        <v>79</v>
      </c>
      <c r="P264" t="s">
        <v>65</v>
      </c>
      <c r="Q264" s="1">
        <v>46784</v>
      </c>
      <c r="R264">
        <v>5600</v>
      </c>
      <c r="S264">
        <v>0</v>
      </c>
      <c r="T264">
        <v>5600</v>
      </c>
      <c r="U264" s="2" t="s">
        <v>66</v>
      </c>
      <c r="V264" s="2" t="s">
        <v>127</v>
      </c>
      <c r="W264" s="2"/>
      <c r="X264" s="2" t="s">
        <v>69</v>
      </c>
      <c r="Y264" s="2" t="s">
        <v>70</v>
      </c>
      <c r="Z264" s="2" t="s">
        <v>80</v>
      </c>
      <c r="AA264" s="2" t="s">
        <v>72</v>
      </c>
      <c r="AB264" s="2" t="s">
        <v>72</v>
      </c>
      <c r="AC264" s="2" t="s">
        <v>72</v>
      </c>
      <c r="AD264" s="2" t="s">
        <v>70</v>
      </c>
      <c r="AE264">
        <v>25</v>
      </c>
      <c r="AF264" s="2" t="s">
        <v>312</v>
      </c>
      <c r="AG264">
        <v>5600</v>
      </c>
      <c r="AH264">
        <v>5840</v>
      </c>
      <c r="AI264">
        <v>6000</v>
      </c>
      <c r="AN264">
        <v>5600</v>
      </c>
      <c r="AO264">
        <v>630</v>
      </c>
      <c r="AP264">
        <v>5700</v>
      </c>
      <c r="AQ264">
        <v>6230</v>
      </c>
      <c r="AR264">
        <v>80</v>
      </c>
      <c r="AS264">
        <v>198</v>
      </c>
      <c r="AT264">
        <v>195</v>
      </c>
      <c r="AU264">
        <v>0.98484848484848486</v>
      </c>
      <c r="AV264">
        <v>3</v>
      </c>
      <c r="AW264">
        <v>1.5151515151515152E-2</v>
      </c>
      <c r="AX264">
        <v>0.54</v>
      </c>
      <c r="AY264">
        <v>105.30000000000001</v>
      </c>
      <c r="AZ264">
        <v>1.62</v>
      </c>
      <c r="BA264">
        <v>0.98484848484848486</v>
      </c>
      <c r="BB264" s="2" t="s">
        <v>81</v>
      </c>
      <c r="BC264" s="2"/>
    </row>
    <row r="265" spans="1:55">
      <c r="A265">
        <v>265</v>
      </c>
      <c r="B265" s="1">
        <v>46059</v>
      </c>
      <c r="C265" s="2" t="s">
        <v>1300</v>
      </c>
      <c r="D265" s="2" t="s">
        <v>1301</v>
      </c>
      <c r="E265" s="2" t="s">
        <v>1302</v>
      </c>
      <c r="F265" s="2" t="s">
        <v>1303</v>
      </c>
      <c r="G265" s="2" t="s">
        <v>1304</v>
      </c>
      <c r="H265" s="2" t="s">
        <v>1305</v>
      </c>
      <c r="I265" s="2" t="s">
        <v>1306</v>
      </c>
      <c r="J265" t="s">
        <v>1307</v>
      </c>
      <c r="K265" s="2" t="s">
        <v>1308</v>
      </c>
      <c r="L265" s="1">
        <v>47676</v>
      </c>
      <c r="M265">
        <v>0.50600000000000001</v>
      </c>
      <c r="N265">
        <v>1617</v>
      </c>
      <c r="O265" s="2" t="s">
        <v>79</v>
      </c>
      <c r="P265" t="s">
        <v>65</v>
      </c>
      <c r="Q265" s="1">
        <v>47515</v>
      </c>
      <c r="R265">
        <v>1980</v>
      </c>
      <c r="S265">
        <v>0</v>
      </c>
      <c r="T265">
        <v>1980</v>
      </c>
      <c r="U265" s="2" t="s">
        <v>66</v>
      </c>
      <c r="V265" s="2" t="s">
        <v>1309</v>
      </c>
      <c r="W265" s="2"/>
      <c r="X265" s="2" t="s">
        <v>69</v>
      </c>
      <c r="Y265" s="2" t="s">
        <v>70</v>
      </c>
      <c r="Z265" s="2" t="s">
        <v>80</v>
      </c>
      <c r="AA265" s="2" t="s">
        <v>72</v>
      </c>
      <c r="AB265" s="2" t="s">
        <v>72</v>
      </c>
      <c r="AC265" s="2" t="s">
        <v>72</v>
      </c>
      <c r="AD265" s="2" t="s">
        <v>70</v>
      </c>
      <c r="AE265">
        <v>32</v>
      </c>
      <c r="AF265" s="2" t="s">
        <v>312</v>
      </c>
      <c r="AG265">
        <v>1980</v>
      </c>
      <c r="AH265">
        <v>2240</v>
      </c>
      <c r="AI265">
        <v>2320</v>
      </c>
      <c r="AN265">
        <v>1980</v>
      </c>
      <c r="AO265">
        <v>500</v>
      </c>
      <c r="AP265">
        <v>2000</v>
      </c>
      <c r="AQ265">
        <v>2480</v>
      </c>
      <c r="AR265">
        <v>80</v>
      </c>
      <c r="AS265">
        <v>81</v>
      </c>
      <c r="AT265">
        <v>78</v>
      </c>
      <c r="AU265">
        <v>0.96296296296296291</v>
      </c>
      <c r="AV265">
        <v>3</v>
      </c>
      <c r="AW265">
        <v>3.7037037037037035E-2</v>
      </c>
      <c r="AX265">
        <v>0.54</v>
      </c>
      <c r="AY265">
        <v>42.120000000000005</v>
      </c>
      <c r="AZ265">
        <v>1.62</v>
      </c>
      <c r="BA265">
        <v>0.96296296296296291</v>
      </c>
      <c r="BB265" s="2" t="s">
        <v>81</v>
      </c>
      <c r="BC265" s="2"/>
    </row>
    <row r="266" spans="1:55">
      <c r="A266">
        <v>266</v>
      </c>
      <c r="B266" s="1">
        <v>46059</v>
      </c>
      <c r="C266" s="2" t="s">
        <v>1310</v>
      </c>
      <c r="D266" s="2" t="s">
        <v>1311</v>
      </c>
      <c r="E266" s="2" t="s">
        <v>1312</v>
      </c>
      <c r="F266" s="2" t="s">
        <v>239</v>
      </c>
      <c r="G266" s="2" t="s">
        <v>192</v>
      </c>
      <c r="H266" s="2" t="s">
        <v>934</v>
      </c>
      <c r="I266" s="2" t="s">
        <v>935</v>
      </c>
      <c r="J266" t="s">
        <v>936</v>
      </c>
      <c r="K266" s="2" t="s">
        <v>1313</v>
      </c>
      <c r="L266" s="1">
        <v>46245</v>
      </c>
      <c r="M266">
        <v>0.50600000000000001</v>
      </c>
      <c r="N266">
        <v>186</v>
      </c>
      <c r="O266" s="2" t="s">
        <v>79</v>
      </c>
      <c r="P266" t="s">
        <v>65</v>
      </c>
      <c r="Q266" s="1">
        <v>46784</v>
      </c>
      <c r="R266">
        <v>2500</v>
      </c>
      <c r="S266">
        <v>0</v>
      </c>
      <c r="T266">
        <v>2500</v>
      </c>
      <c r="U266" s="2" t="s">
        <v>66</v>
      </c>
      <c r="V266" s="2"/>
      <c r="W266" s="2"/>
      <c r="X266" s="2" t="s">
        <v>69</v>
      </c>
      <c r="Y266" s="2" t="s">
        <v>70</v>
      </c>
      <c r="Z266" s="2" t="s">
        <v>80</v>
      </c>
      <c r="AA266" s="2" t="s">
        <v>72</v>
      </c>
      <c r="AB266" s="2" t="s">
        <v>72</v>
      </c>
      <c r="AC266" s="2" t="s">
        <v>72</v>
      </c>
      <c r="AD266" s="2" t="s">
        <v>70</v>
      </c>
      <c r="AE266">
        <v>18</v>
      </c>
      <c r="AF266" s="2" t="s">
        <v>92</v>
      </c>
      <c r="AG266">
        <v>2500</v>
      </c>
      <c r="AH266">
        <v>2960</v>
      </c>
      <c r="AI266">
        <v>2960</v>
      </c>
      <c r="AN266">
        <v>2500</v>
      </c>
      <c r="AO266">
        <v>440</v>
      </c>
      <c r="AP266">
        <v>2600</v>
      </c>
      <c r="AQ266">
        <v>2940</v>
      </c>
      <c r="AR266">
        <v>80</v>
      </c>
      <c r="AS266">
        <v>97</v>
      </c>
      <c r="AT266">
        <v>92</v>
      </c>
      <c r="AU266">
        <v>0.94845360824742264</v>
      </c>
      <c r="AV266">
        <v>5</v>
      </c>
      <c r="AW266">
        <v>5.1546391752577317E-2</v>
      </c>
      <c r="AX266">
        <v>0.54</v>
      </c>
      <c r="AY266">
        <v>49.680000000000007</v>
      </c>
      <c r="AZ266">
        <v>2.7</v>
      </c>
      <c r="BA266">
        <v>0.94845360824742264</v>
      </c>
      <c r="BB266" s="2" t="s">
        <v>81</v>
      </c>
      <c r="BC266" s="2"/>
    </row>
    <row r="267" spans="1:55">
      <c r="A267">
        <v>267</v>
      </c>
      <c r="B267" s="1">
        <v>46065</v>
      </c>
      <c r="C267" s="2" t="s">
        <v>760</v>
      </c>
      <c r="D267" s="2" t="s">
        <v>1314</v>
      </c>
      <c r="E267" s="2" t="s">
        <v>1315</v>
      </c>
      <c r="F267" s="2"/>
      <c r="G267" s="2" t="s">
        <v>763</v>
      </c>
      <c r="H267" s="2" t="s">
        <v>760</v>
      </c>
      <c r="I267" s="2" t="s">
        <v>760</v>
      </c>
      <c r="K267" s="2"/>
      <c r="L267" s="1"/>
      <c r="M267" t="s">
        <v>764</v>
      </c>
      <c r="O267" s="2" t="s">
        <v>765</v>
      </c>
      <c r="Q267" s="1"/>
      <c r="R267">
        <v>7000</v>
      </c>
      <c r="S267">
        <v>0</v>
      </c>
      <c r="T267">
        <v>7000</v>
      </c>
      <c r="U267" s="2" t="s">
        <v>66</v>
      </c>
      <c r="V267" s="2"/>
      <c r="W267" s="2"/>
      <c r="X267" s="2" t="s">
        <v>69</v>
      </c>
      <c r="Y267" s="2" t="s">
        <v>70</v>
      </c>
      <c r="Z267" s="2" t="s">
        <v>71</v>
      </c>
      <c r="AA267" s="2" t="s">
        <v>72</v>
      </c>
      <c r="AB267" s="2" t="s">
        <v>72</v>
      </c>
      <c r="AC267" s="2" t="s">
        <v>72</v>
      </c>
      <c r="AD267" s="2" t="s">
        <v>70</v>
      </c>
      <c r="AE267">
        <v>13</v>
      </c>
      <c r="AF267" s="2" t="s">
        <v>92</v>
      </c>
      <c r="AG267">
        <v>7000</v>
      </c>
      <c r="AH267">
        <v>7100</v>
      </c>
      <c r="AI267">
        <v>7100</v>
      </c>
      <c r="AO267">
        <v>7150</v>
      </c>
      <c r="AP267">
        <v>7000</v>
      </c>
      <c r="AQ267">
        <v>7150</v>
      </c>
      <c r="AR267">
        <v>20</v>
      </c>
      <c r="AS267">
        <v>450</v>
      </c>
      <c r="AT267">
        <v>447</v>
      </c>
      <c r="AU267">
        <v>0.99333333333333329</v>
      </c>
      <c r="AV267">
        <v>3</v>
      </c>
      <c r="AW267">
        <v>6.6666666666666671E-3</v>
      </c>
      <c r="AX267">
        <v>0.54</v>
      </c>
      <c r="AY267">
        <v>241.38000000000002</v>
      </c>
      <c r="AZ267">
        <v>1.62</v>
      </c>
      <c r="BA267">
        <v>0.99333333333333329</v>
      </c>
      <c r="BB267" s="2" t="s">
        <v>81</v>
      </c>
      <c r="BC267" s="2"/>
    </row>
    <row r="268" spans="1:55">
      <c r="A268">
        <v>268</v>
      </c>
      <c r="B268" s="1">
        <v>46059</v>
      </c>
      <c r="C268" s="2" t="s">
        <v>1316</v>
      </c>
      <c r="D268" s="2" t="s">
        <v>1317</v>
      </c>
      <c r="E268" s="2" t="s">
        <v>1318</v>
      </c>
      <c r="F268" s="2" t="s">
        <v>183</v>
      </c>
      <c r="G268" s="2" t="s">
        <v>1319</v>
      </c>
      <c r="H268" s="2" t="s">
        <v>1320</v>
      </c>
      <c r="I268" s="2" t="s">
        <v>1321</v>
      </c>
      <c r="J268" t="s">
        <v>1322</v>
      </c>
      <c r="K268" s="2" t="s">
        <v>1323</v>
      </c>
      <c r="L268" s="1">
        <v>47388</v>
      </c>
      <c r="M268">
        <v>0.24585047730882689</v>
      </c>
      <c r="N268">
        <v>1329</v>
      </c>
      <c r="O268" s="2" t="s">
        <v>64</v>
      </c>
      <c r="P268" t="s">
        <v>65</v>
      </c>
      <c r="Q268" s="1">
        <v>47515</v>
      </c>
      <c r="R268">
        <v>6667</v>
      </c>
      <c r="S268">
        <v>6000</v>
      </c>
      <c r="T268">
        <v>667</v>
      </c>
      <c r="U268" s="2" t="s">
        <v>66</v>
      </c>
      <c r="V268" s="2"/>
      <c r="W268" s="2" t="s">
        <v>68</v>
      </c>
      <c r="X268" s="2" t="s">
        <v>69</v>
      </c>
      <c r="Y268" s="2" t="s">
        <v>70</v>
      </c>
      <c r="Z268" s="2" t="s">
        <v>71</v>
      </c>
      <c r="AA268" s="2" t="s">
        <v>70</v>
      </c>
      <c r="AB268" s="2" t="s">
        <v>70</v>
      </c>
      <c r="AC268" s="2" t="s">
        <v>91</v>
      </c>
      <c r="AD268" s="2" t="s">
        <v>70</v>
      </c>
      <c r="AE268">
        <v>34</v>
      </c>
      <c r="AF268" s="2" t="s">
        <v>312</v>
      </c>
      <c r="AG268">
        <v>667</v>
      </c>
      <c r="AH268">
        <v>8000</v>
      </c>
      <c r="AI268">
        <v>7640</v>
      </c>
      <c r="AJ268">
        <v>7600</v>
      </c>
      <c r="AK268">
        <v>7440</v>
      </c>
      <c r="AL268">
        <v>7470</v>
      </c>
      <c r="AM268">
        <v>7690</v>
      </c>
      <c r="AN268">
        <v>650</v>
      </c>
      <c r="AO268">
        <v>7030</v>
      </c>
      <c r="AP268">
        <v>7000</v>
      </c>
      <c r="AQ268">
        <v>7680</v>
      </c>
      <c r="AR268">
        <v>320</v>
      </c>
      <c r="AS268">
        <v>250</v>
      </c>
      <c r="AT268">
        <v>240</v>
      </c>
      <c r="AU268">
        <v>0.96</v>
      </c>
      <c r="AV268">
        <v>10</v>
      </c>
      <c r="AW268">
        <v>0.04</v>
      </c>
      <c r="AX268">
        <v>3</v>
      </c>
      <c r="AY268">
        <v>720</v>
      </c>
      <c r="AZ268">
        <v>30</v>
      </c>
      <c r="BA268">
        <v>0.96</v>
      </c>
      <c r="BB268" s="2" t="s">
        <v>75</v>
      </c>
      <c r="BC268" s="2"/>
    </row>
    <row r="269" spans="1:55">
      <c r="A269">
        <v>269</v>
      </c>
      <c r="B269" s="1">
        <v>46059</v>
      </c>
      <c r="C269" s="2" t="s">
        <v>1316</v>
      </c>
      <c r="D269" s="2" t="s">
        <v>1317</v>
      </c>
      <c r="E269" s="2" t="s">
        <v>1318</v>
      </c>
      <c r="F269" s="2" t="s">
        <v>183</v>
      </c>
      <c r="G269" s="2" t="s">
        <v>1319</v>
      </c>
      <c r="H269" s="2" t="s">
        <v>1324</v>
      </c>
      <c r="I269" s="2" t="s">
        <v>1325</v>
      </c>
      <c r="J269" t="s">
        <v>1326</v>
      </c>
      <c r="K269" s="2" t="s">
        <v>1323</v>
      </c>
      <c r="L269" s="1">
        <v>47388</v>
      </c>
      <c r="M269">
        <v>0.50600000000000001</v>
      </c>
      <c r="N269">
        <v>1329</v>
      </c>
      <c r="O269" s="2" t="s">
        <v>79</v>
      </c>
      <c r="P269" t="s">
        <v>65</v>
      </c>
      <c r="Q269" s="1">
        <v>47515</v>
      </c>
      <c r="R269">
        <v>6667</v>
      </c>
      <c r="S269">
        <v>1000</v>
      </c>
      <c r="T269">
        <v>5667</v>
      </c>
      <c r="U269" s="2" t="s">
        <v>66</v>
      </c>
      <c r="V269" s="2"/>
      <c r="W269" s="2"/>
      <c r="X269" s="2" t="s">
        <v>69</v>
      </c>
      <c r="Y269" s="2" t="s">
        <v>70</v>
      </c>
      <c r="Z269" s="2" t="s">
        <v>80</v>
      </c>
      <c r="AA269" s="2" t="s">
        <v>72</v>
      </c>
      <c r="AB269" s="2" t="s">
        <v>72</v>
      </c>
      <c r="AC269" s="2" t="s">
        <v>72</v>
      </c>
      <c r="AD269" s="2" t="s">
        <v>70</v>
      </c>
      <c r="AE269">
        <v>34</v>
      </c>
      <c r="AF269" s="2" t="s">
        <v>312</v>
      </c>
      <c r="AG269">
        <v>5667</v>
      </c>
      <c r="AH269">
        <v>6000</v>
      </c>
      <c r="AI269">
        <v>6000</v>
      </c>
      <c r="AN269">
        <v>6117</v>
      </c>
      <c r="AP269">
        <v>5800</v>
      </c>
      <c r="AQ269">
        <v>6117</v>
      </c>
      <c r="AR269">
        <v>80</v>
      </c>
      <c r="AS269">
        <v>195</v>
      </c>
      <c r="AT269">
        <v>192</v>
      </c>
      <c r="AU269">
        <v>0.98461538461538467</v>
      </c>
      <c r="AV269">
        <v>3</v>
      </c>
      <c r="AW269">
        <v>1.5384615384615385E-2</v>
      </c>
      <c r="AX269">
        <v>0.54</v>
      </c>
      <c r="AY269">
        <v>103.68</v>
      </c>
      <c r="AZ269">
        <v>1.62</v>
      </c>
      <c r="BA269">
        <v>0.98461538461538467</v>
      </c>
      <c r="BB269" s="2" t="s">
        <v>81</v>
      </c>
      <c r="BC269" s="2"/>
    </row>
    <row r="270" spans="1:55">
      <c r="A270">
        <v>270</v>
      </c>
      <c r="B270" s="1">
        <v>46059</v>
      </c>
      <c r="C270" s="2" t="s">
        <v>1327</v>
      </c>
      <c r="D270" s="2" t="s">
        <v>1328</v>
      </c>
      <c r="E270" s="2" t="s">
        <v>1329</v>
      </c>
      <c r="F270" s="2" t="s">
        <v>58</v>
      </c>
      <c r="G270" s="2" t="s">
        <v>153</v>
      </c>
      <c r="H270" s="2" t="s">
        <v>1330</v>
      </c>
      <c r="I270" s="2" t="s">
        <v>1331</v>
      </c>
      <c r="J270" t="s">
        <v>1332</v>
      </c>
      <c r="K270" s="2" t="s">
        <v>1333</v>
      </c>
      <c r="L270" s="1">
        <v>46152</v>
      </c>
      <c r="M270">
        <v>0.62528665759019741</v>
      </c>
      <c r="N270">
        <v>93</v>
      </c>
      <c r="O270" s="2" t="s">
        <v>64</v>
      </c>
      <c r="P270" t="s">
        <v>65</v>
      </c>
      <c r="Q270" s="1">
        <v>46784</v>
      </c>
      <c r="R270">
        <v>1200</v>
      </c>
      <c r="S270">
        <v>250</v>
      </c>
      <c r="T270">
        <v>950</v>
      </c>
      <c r="U270" s="2" t="s">
        <v>66</v>
      </c>
      <c r="V270" s="2" t="s">
        <v>188</v>
      </c>
      <c r="W270" s="2" t="s">
        <v>68</v>
      </c>
      <c r="X270" s="2" t="s">
        <v>69</v>
      </c>
      <c r="Y270" s="2" t="s">
        <v>70</v>
      </c>
      <c r="Z270" s="2" t="s">
        <v>71</v>
      </c>
      <c r="AA270" s="2" t="s">
        <v>70</v>
      </c>
      <c r="AB270" s="2" t="s">
        <v>70</v>
      </c>
      <c r="AC270" s="2" t="s">
        <v>91</v>
      </c>
      <c r="AD270" s="2" t="s">
        <v>70</v>
      </c>
      <c r="AE270">
        <v>34</v>
      </c>
      <c r="AF270" s="2" t="s">
        <v>312</v>
      </c>
      <c r="AG270">
        <v>950</v>
      </c>
      <c r="AH270">
        <v>1200</v>
      </c>
      <c r="AI270">
        <v>1200</v>
      </c>
      <c r="AJ270">
        <v>1200</v>
      </c>
      <c r="AK270">
        <v>1200</v>
      </c>
      <c r="AL270">
        <v>1155</v>
      </c>
      <c r="AM270">
        <v>1200</v>
      </c>
      <c r="AN270">
        <v>950</v>
      </c>
      <c r="AO270">
        <v>226</v>
      </c>
      <c r="AP270">
        <v>1050</v>
      </c>
      <c r="AQ270">
        <v>1176</v>
      </c>
      <c r="AR270">
        <v>24</v>
      </c>
      <c r="AS270">
        <v>150</v>
      </c>
      <c r="AT270">
        <v>147</v>
      </c>
      <c r="AU270">
        <v>0.98</v>
      </c>
      <c r="AV270">
        <v>3</v>
      </c>
      <c r="AW270">
        <v>0.02</v>
      </c>
      <c r="AX270">
        <v>3</v>
      </c>
      <c r="AY270">
        <v>441</v>
      </c>
      <c r="AZ270">
        <v>9</v>
      </c>
      <c r="BA270">
        <v>0.98</v>
      </c>
      <c r="BB270" s="2" t="s">
        <v>75</v>
      </c>
      <c r="BC270" s="2"/>
    </row>
    <row r="271" spans="1:55">
      <c r="A271">
        <v>271</v>
      </c>
      <c r="B271" s="1">
        <v>46062</v>
      </c>
      <c r="C271" s="2" t="s">
        <v>1334</v>
      </c>
      <c r="D271" s="2" t="s">
        <v>1297</v>
      </c>
      <c r="E271" s="2" t="s">
        <v>1298</v>
      </c>
      <c r="F271" s="2" t="s">
        <v>743</v>
      </c>
      <c r="G271" s="2" t="s">
        <v>744</v>
      </c>
      <c r="H271" s="2" t="s">
        <v>1335</v>
      </c>
      <c r="I271" s="2" t="s">
        <v>1336</v>
      </c>
      <c r="J271" t="s">
        <v>1337</v>
      </c>
      <c r="K271" s="2" t="s">
        <v>1299</v>
      </c>
      <c r="L271" s="1">
        <v>47144</v>
      </c>
      <c r="M271">
        <v>0.82390904697072853</v>
      </c>
      <c r="N271">
        <v>1082</v>
      </c>
      <c r="O271" s="2" t="s">
        <v>64</v>
      </c>
      <c r="P271" t="s">
        <v>65</v>
      </c>
      <c r="Q271" s="1">
        <v>46784</v>
      </c>
      <c r="R271">
        <v>2800</v>
      </c>
      <c r="S271">
        <v>0</v>
      </c>
      <c r="T271">
        <v>2800</v>
      </c>
      <c r="U271" s="2" t="s">
        <v>66</v>
      </c>
      <c r="V271" s="2" t="s">
        <v>1338</v>
      </c>
      <c r="W271" s="2" t="s">
        <v>68</v>
      </c>
      <c r="X271" s="2" t="s">
        <v>69</v>
      </c>
      <c r="Y271" s="2" t="s">
        <v>70</v>
      </c>
      <c r="Z271" s="2" t="s">
        <v>71</v>
      </c>
      <c r="AA271" s="2" t="s">
        <v>70</v>
      </c>
      <c r="AB271" s="2" t="s">
        <v>70</v>
      </c>
      <c r="AC271" s="2" t="s">
        <v>91</v>
      </c>
      <c r="AD271" s="2" t="s">
        <v>70</v>
      </c>
      <c r="AE271">
        <v>32</v>
      </c>
      <c r="AF271" s="2" t="s">
        <v>312</v>
      </c>
      <c r="AG271">
        <v>2800</v>
      </c>
      <c r="AH271">
        <v>6200</v>
      </c>
      <c r="AI271">
        <v>6200</v>
      </c>
      <c r="AJ271">
        <v>6180</v>
      </c>
      <c r="AK271">
        <v>6170</v>
      </c>
      <c r="AL271">
        <v>6161</v>
      </c>
      <c r="AM271">
        <v>6085</v>
      </c>
      <c r="AN271">
        <v>520</v>
      </c>
      <c r="AO271">
        <v>3550</v>
      </c>
      <c r="AP271">
        <v>6000</v>
      </c>
      <c r="AQ271">
        <v>4070</v>
      </c>
      <c r="AR271">
        <v>2130</v>
      </c>
      <c r="AS271">
        <v>1550</v>
      </c>
      <c r="AT271">
        <v>1018</v>
      </c>
      <c r="AU271">
        <v>0.65677419354838706</v>
      </c>
      <c r="AV271">
        <v>533</v>
      </c>
      <c r="AW271">
        <v>0.34387096774193548</v>
      </c>
      <c r="AX271">
        <v>3</v>
      </c>
      <c r="AY271">
        <v>3054</v>
      </c>
      <c r="AZ271">
        <v>1599</v>
      </c>
      <c r="BA271">
        <v>0.65677419354838706</v>
      </c>
      <c r="BB271" s="2" t="s">
        <v>75</v>
      </c>
      <c r="BC271" s="2"/>
    </row>
    <row r="272" spans="1:55">
      <c r="A272">
        <v>272</v>
      </c>
      <c r="B272" s="1">
        <v>46062</v>
      </c>
      <c r="C272" s="2" t="s">
        <v>1334</v>
      </c>
      <c r="D272" s="2" t="s">
        <v>1297</v>
      </c>
      <c r="E272" s="2" t="s">
        <v>1298</v>
      </c>
      <c r="F272" s="2" t="s">
        <v>743</v>
      </c>
      <c r="G272" s="2" t="s">
        <v>744</v>
      </c>
      <c r="H272" s="2" t="s">
        <v>580</v>
      </c>
      <c r="I272" s="2" t="s">
        <v>581</v>
      </c>
      <c r="J272" t="s">
        <v>582</v>
      </c>
      <c r="K272" s="2" t="s">
        <v>1299</v>
      </c>
      <c r="L272" s="1">
        <v>47144</v>
      </c>
      <c r="M272">
        <v>0.50600000000000001</v>
      </c>
      <c r="N272">
        <v>1082</v>
      </c>
      <c r="O272" s="2" t="s">
        <v>79</v>
      </c>
      <c r="P272" t="s">
        <v>65</v>
      </c>
      <c r="Q272" s="1">
        <v>46784</v>
      </c>
      <c r="R272">
        <v>2800</v>
      </c>
      <c r="S272">
        <v>0</v>
      </c>
      <c r="T272">
        <v>2800</v>
      </c>
      <c r="U272" s="2" t="s">
        <v>66</v>
      </c>
      <c r="V272" s="2"/>
      <c r="W272" s="2"/>
      <c r="X272" s="2" t="s">
        <v>69</v>
      </c>
      <c r="Y272" s="2" t="s">
        <v>70</v>
      </c>
      <c r="Z272" s="2" t="s">
        <v>80</v>
      </c>
      <c r="AA272" s="2" t="s">
        <v>72</v>
      </c>
      <c r="AB272" s="2" t="s">
        <v>72</v>
      </c>
      <c r="AC272" s="2" t="s">
        <v>72</v>
      </c>
      <c r="AD272" s="2" t="s">
        <v>70</v>
      </c>
      <c r="AE272">
        <v>22</v>
      </c>
      <c r="AF272" s="2" t="s">
        <v>312</v>
      </c>
      <c r="AG272">
        <v>2800</v>
      </c>
      <c r="AH272">
        <v>3040</v>
      </c>
      <c r="AI272">
        <v>3040</v>
      </c>
      <c r="AN272">
        <v>2800</v>
      </c>
      <c r="AP272">
        <v>2900</v>
      </c>
      <c r="AQ272">
        <v>2800</v>
      </c>
      <c r="AR272">
        <v>80</v>
      </c>
      <c r="AS272">
        <v>95</v>
      </c>
      <c r="AT272">
        <v>88</v>
      </c>
      <c r="AU272">
        <v>0.9263157894736842</v>
      </c>
      <c r="AV272">
        <v>7</v>
      </c>
      <c r="AW272">
        <v>7.3684210526315783E-2</v>
      </c>
      <c r="AX272">
        <v>0.54</v>
      </c>
      <c r="AY272">
        <v>47.52</v>
      </c>
      <c r="AZ272">
        <v>3.7800000000000002</v>
      </c>
      <c r="BA272">
        <v>0.9263157894736842</v>
      </c>
      <c r="BB272" s="2" t="s">
        <v>81</v>
      </c>
      <c r="BC272" s="2"/>
    </row>
    <row r="273" spans="1:55">
      <c r="A273">
        <v>273</v>
      </c>
      <c r="B273" s="1">
        <v>46062</v>
      </c>
      <c r="C273" s="2" t="s">
        <v>1339</v>
      </c>
      <c r="D273" s="2" t="s">
        <v>1340</v>
      </c>
      <c r="E273" s="2" t="s">
        <v>1341</v>
      </c>
      <c r="F273" s="2" t="s">
        <v>743</v>
      </c>
      <c r="G273" s="2" t="s">
        <v>744</v>
      </c>
      <c r="H273" s="2" t="s">
        <v>1342</v>
      </c>
      <c r="I273" s="2" t="s">
        <v>1343</v>
      </c>
      <c r="J273" t="s">
        <v>1344</v>
      </c>
      <c r="K273" s="2" t="s">
        <v>1345</v>
      </c>
      <c r="L273" s="1">
        <v>47197</v>
      </c>
      <c r="M273">
        <v>0.82390904697072853</v>
      </c>
      <c r="N273">
        <v>1135</v>
      </c>
      <c r="O273" s="2" t="s">
        <v>64</v>
      </c>
      <c r="P273" t="s">
        <v>65</v>
      </c>
      <c r="Q273" s="1">
        <v>47150</v>
      </c>
      <c r="R273">
        <v>1600</v>
      </c>
      <c r="S273">
        <v>300</v>
      </c>
      <c r="T273">
        <v>1300</v>
      </c>
      <c r="U273" s="2" t="s">
        <v>66</v>
      </c>
      <c r="V273" s="2"/>
      <c r="W273" s="2" t="s">
        <v>68</v>
      </c>
      <c r="X273" s="2" t="s">
        <v>69</v>
      </c>
      <c r="Y273" s="2" t="s">
        <v>70</v>
      </c>
      <c r="Z273" s="2" t="s">
        <v>71</v>
      </c>
      <c r="AA273" s="2" t="s">
        <v>70</v>
      </c>
      <c r="AB273" s="2" t="s">
        <v>70</v>
      </c>
      <c r="AC273" s="2" t="s">
        <v>73</v>
      </c>
      <c r="AD273" s="2" t="s">
        <v>70</v>
      </c>
      <c r="AE273">
        <v>38</v>
      </c>
      <c r="AF273" s="2" t="s">
        <v>312</v>
      </c>
      <c r="AG273">
        <v>1300</v>
      </c>
      <c r="AH273">
        <v>3720</v>
      </c>
      <c r="AI273">
        <v>3410</v>
      </c>
      <c r="AJ273">
        <v>3400</v>
      </c>
      <c r="AK273">
        <v>3400</v>
      </c>
      <c r="AL273">
        <v>3400</v>
      </c>
      <c r="AM273">
        <v>3651</v>
      </c>
      <c r="AN273">
        <v>1320</v>
      </c>
      <c r="AO273">
        <v>2331</v>
      </c>
      <c r="AP273">
        <v>3200</v>
      </c>
      <c r="AQ273">
        <v>3651</v>
      </c>
      <c r="AR273">
        <v>69</v>
      </c>
      <c r="AS273">
        <v>930</v>
      </c>
      <c r="AT273">
        <v>913</v>
      </c>
      <c r="AU273">
        <v>0.98172043010752685</v>
      </c>
      <c r="AV273">
        <v>17</v>
      </c>
      <c r="AW273">
        <v>1.8279569892473119E-2</v>
      </c>
      <c r="AX273">
        <v>3</v>
      </c>
      <c r="AY273">
        <v>2739</v>
      </c>
      <c r="AZ273">
        <v>51</v>
      </c>
      <c r="BA273">
        <v>0.98172043010752685</v>
      </c>
      <c r="BB273" s="2" t="s">
        <v>75</v>
      </c>
      <c r="BC273" s="2"/>
    </row>
    <row r="274" spans="1:55">
      <c r="A274">
        <v>274</v>
      </c>
      <c r="B274" s="1">
        <v>46062</v>
      </c>
      <c r="C274" s="2" t="s">
        <v>1339</v>
      </c>
      <c r="D274" s="2" t="s">
        <v>1340</v>
      </c>
      <c r="E274" s="2" t="s">
        <v>1341</v>
      </c>
      <c r="F274" s="2" t="s">
        <v>743</v>
      </c>
      <c r="G274" s="2" t="s">
        <v>744</v>
      </c>
      <c r="H274" s="2" t="s">
        <v>1346</v>
      </c>
      <c r="I274" s="2" t="s">
        <v>1347</v>
      </c>
      <c r="J274" t="s">
        <v>1348</v>
      </c>
      <c r="K274" s="2" t="s">
        <v>1345</v>
      </c>
      <c r="L274" s="1">
        <v>47197</v>
      </c>
      <c r="M274">
        <v>0.50600000000000001</v>
      </c>
      <c r="N274">
        <v>1135</v>
      </c>
      <c r="O274" s="2" t="s">
        <v>79</v>
      </c>
      <c r="P274" t="s">
        <v>65</v>
      </c>
      <c r="Q274" s="1">
        <v>47150</v>
      </c>
      <c r="R274">
        <v>1600</v>
      </c>
      <c r="S274">
        <v>0</v>
      </c>
      <c r="T274">
        <v>1600</v>
      </c>
      <c r="U274" s="2" t="s">
        <v>66</v>
      </c>
      <c r="V274" s="2"/>
      <c r="W274" s="2"/>
      <c r="X274" s="2" t="s">
        <v>69</v>
      </c>
      <c r="Y274" s="2" t="s">
        <v>70</v>
      </c>
      <c r="Z274" s="2" t="s">
        <v>80</v>
      </c>
      <c r="AA274" s="2" t="s">
        <v>72</v>
      </c>
      <c r="AB274" s="2" t="s">
        <v>72</v>
      </c>
      <c r="AC274" s="2" t="s">
        <v>72</v>
      </c>
      <c r="AD274" s="2" t="s">
        <v>70</v>
      </c>
      <c r="AE274">
        <v>39</v>
      </c>
      <c r="AF274" s="2" t="s">
        <v>312</v>
      </c>
      <c r="AG274">
        <v>1600</v>
      </c>
      <c r="AH274">
        <v>1840</v>
      </c>
      <c r="AI274">
        <v>1840</v>
      </c>
      <c r="AN274">
        <v>1600</v>
      </c>
      <c r="AO274">
        <v>445</v>
      </c>
      <c r="AP274">
        <v>1700</v>
      </c>
      <c r="AQ274">
        <v>2045</v>
      </c>
      <c r="AR274">
        <v>80</v>
      </c>
      <c r="AS274">
        <v>67</v>
      </c>
      <c r="AT274">
        <v>64</v>
      </c>
      <c r="AU274">
        <v>0.95522388059701491</v>
      </c>
      <c r="AV274">
        <v>3</v>
      </c>
      <c r="AW274">
        <v>4.4776119402985072E-2</v>
      </c>
      <c r="AX274">
        <v>0.54</v>
      </c>
      <c r="AY274">
        <v>34.56</v>
      </c>
      <c r="AZ274">
        <v>1.62</v>
      </c>
      <c r="BA274">
        <v>0.95522388059701491</v>
      </c>
      <c r="BB274" s="2" t="s">
        <v>81</v>
      </c>
      <c r="BC274" s="2"/>
    </row>
    <row r="275" spans="1:55">
      <c r="A275">
        <v>275</v>
      </c>
      <c r="B275" s="1">
        <v>46062</v>
      </c>
      <c r="C275" s="2" t="s">
        <v>1349</v>
      </c>
      <c r="D275" s="2" t="s">
        <v>1350</v>
      </c>
      <c r="E275" s="2" t="s">
        <v>1351</v>
      </c>
      <c r="F275" s="2" t="s">
        <v>172</v>
      </c>
      <c r="G275" s="2" t="s">
        <v>153</v>
      </c>
      <c r="H275" s="2" t="s">
        <v>1352</v>
      </c>
      <c r="I275" s="2" t="s">
        <v>1353</v>
      </c>
      <c r="J275" t="s">
        <v>1354</v>
      </c>
      <c r="K275" s="2" t="s">
        <v>1355</v>
      </c>
      <c r="L275" s="1">
        <v>46120</v>
      </c>
      <c r="M275">
        <v>0.35440397004765145</v>
      </c>
      <c r="N275">
        <v>58</v>
      </c>
      <c r="O275" s="2" t="s">
        <v>64</v>
      </c>
      <c r="P275" t="s">
        <v>65</v>
      </c>
      <c r="Q275" s="1">
        <v>46784</v>
      </c>
      <c r="R275">
        <v>2500</v>
      </c>
      <c r="S275">
        <v>500</v>
      </c>
      <c r="T275">
        <v>2000</v>
      </c>
      <c r="U275" s="2" t="s">
        <v>66</v>
      </c>
      <c r="V275" s="2"/>
      <c r="W275" s="2" t="s">
        <v>68</v>
      </c>
      <c r="X275" s="2" t="s">
        <v>69</v>
      </c>
      <c r="Y275" s="2" t="s">
        <v>70</v>
      </c>
      <c r="Z275" s="2" t="s">
        <v>71</v>
      </c>
      <c r="AA275" s="2" t="s">
        <v>70</v>
      </c>
      <c r="AB275" s="2" t="s">
        <v>70</v>
      </c>
      <c r="AC275" s="2" t="s">
        <v>91</v>
      </c>
      <c r="AD275" s="2" t="s">
        <v>70</v>
      </c>
      <c r="AE275">
        <v>22</v>
      </c>
      <c r="AF275" s="2" t="s">
        <v>312</v>
      </c>
      <c r="AG275">
        <v>2000</v>
      </c>
      <c r="AH275">
        <v>2400</v>
      </c>
      <c r="AI275">
        <v>2440</v>
      </c>
      <c r="AJ275">
        <v>2360</v>
      </c>
      <c r="AK275">
        <v>2320</v>
      </c>
      <c r="AL275">
        <v>2314</v>
      </c>
      <c r="AM275">
        <v>2327</v>
      </c>
      <c r="AO275">
        <v>2312</v>
      </c>
      <c r="AP275">
        <v>2300</v>
      </c>
      <c r="AQ275">
        <v>2312</v>
      </c>
      <c r="AR275">
        <v>88</v>
      </c>
      <c r="AS275">
        <v>150</v>
      </c>
      <c r="AT275">
        <v>145</v>
      </c>
      <c r="AU275">
        <v>0.96666666666666667</v>
      </c>
      <c r="AV275">
        <v>6</v>
      </c>
      <c r="AW275">
        <v>0.04</v>
      </c>
      <c r="AX275">
        <v>3</v>
      </c>
      <c r="AY275">
        <v>435</v>
      </c>
      <c r="AZ275">
        <v>18</v>
      </c>
      <c r="BA275">
        <v>0.96666666666666667</v>
      </c>
      <c r="BB275" s="2" t="s">
        <v>75</v>
      </c>
      <c r="BC275" s="2"/>
    </row>
    <row r="276" spans="1:55">
      <c r="A276">
        <v>276</v>
      </c>
      <c r="B276" s="1">
        <v>46062</v>
      </c>
      <c r="C276" s="2" t="s">
        <v>1349</v>
      </c>
      <c r="D276" s="2" t="s">
        <v>1350</v>
      </c>
      <c r="E276" s="2" t="s">
        <v>1351</v>
      </c>
      <c r="F276" s="2" t="s">
        <v>172</v>
      </c>
      <c r="G276" s="2" t="s">
        <v>153</v>
      </c>
      <c r="H276" s="2" t="s">
        <v>1356</v>
      </c>
      <c r="I276" s="2" t="s">
        <v>1357</v>
      </c>
      <c r="J276" t="s">
        <v>1358</v>
      </c>
      <c r="K276" s="2" t="s">
        <v>1355</v>
      </c>
      <c r="L276" s="1">
        <v>46120</v>
      </c>
      <c r="M276">
        <v>0.50600000000000001</v>
      </c>
      <c r="N276">
        <v>58</v>
      </c>
      <c r="O276" s="2" t="s">
        <v>79</v>
      </c>
      <c r="P276" t="s">
        <v>65</v>
      </c>
      <c r="Q276" s="1">
        <v>46784</v>
      </c>
      <c r="R276">
        <v>2500</v>
      </c>
      <c r="S276">
        <v>0</v>
      </c>
      <c r="T276">
        <v>2500</v>
      </c>
      <c r="U276" s="2" t="s">
        <v>66</v>
      </c>
      <c r="V276" s="2"/>
      <c r="W276" s="2"/>
      <c r="X276" s="2" t="s">
        <v>69</v>
      </c>
      <c r="Y276" s="2" t="s">
        <v>70</v>
      </c>
      <c r="Z276" s="2" t="s">
        <v>80</v>
      </c>
      <c r="AA276" s="2" t="s">
        <v>72</v>
      </c>
      <c r="AB276" s="2" t="s">
        <v>72</v>
      </c>
      <c r="AC276" s="2" t="s">
        <v>72</v>
      </c>
      <c r="AD276" s="2" t="s">
        <v>70</v>
      </c>
      <c r="AE276">
        <v>23</v>
      </c>
      <c r="AF276" s="2" t="s">
        <v>312</v>
      </c>
      <c r="AG276">
        <v>2500</v>
      </c>
      <c r="AH276">
        <v>2840</v>
      </c>
      <c r="AI276">
        <v>2840</v>
      </c>
      <c r="AN276">
        <v>2500</v>
      </c>
      <c r="AO276">
        <v>577</v>
      </c>
      <c r="AP276">
        <v>2600</v>
      </c>
      <c r="AQ276">
        <v>3077</v>
      </c>
      <c r="AR276">
        <v>80</v>
      </c>
      <c r="AS276">
        <v>100</v>
      </c>
      <c r="AT276">
        <v>97</v>
      </c>
      <c r="AU276">
        <v>0.97</v>
      </c>
      <c r="AV276">
        <v>3</v>
      </c>
      <c r="AW276">
        <v>0.03</v>
      </c>
      <c r="AX276">
        <v>0.54</v>
      </c>
      <c r="AY276">
        <v>52.38</v>
      </c>
      <c r="AZ276">
        <v>1.62</v>
      </c>
      <c r="BA276">
        <v>0.97</v>
      </c>
      <c r="BB276" s="2" t="s">
        <v>81</v>
      </c>
      <c r="BC276" s="2"/>
    </row>
    <row r="277" spans="1:55">
      <c r="A277">
        <v>277</v>
      </c>
      <c r="B277" s="1">
        <v>46063</v>
      </c>
      <c r="C277" s="2" t="s">
        <v>1208</v>
      </c>
      <c r="D277" s="2" t="s">
        <v>1359</v>
      </c>
      <c r="E277" s="2" t="s">
        <v>1210</v>
      </c>
      <c r="F277" s="2" t="s">
        <v>110</v>
      </c>
      <c r="G277" s="2" t="s">
        <v>1360</v>
      </c>
      <c r="H277" s="2" t="s">
        <v>1361</v>
      </c>
      <c r="I277" s="2" t="s">
        <v>1362</v>
      </c>
      <c r="J277">
        <v>0</v>
      </c>
      <c r="K277" s="2" t="s">
        <v>1215</v>
      </c>
      <c r="L277" s="1">
        <v>46538</v>
      </c>
      <c r="M277" t="s">
        <v>764</v>
      </c>
      <c r="N277">
        <v>475</v>
      </c>
      <c r="O277" s="2" t="s">
        <v>1363</v>
      </c>
      <c r="P277" t="s">
        <v>65</v>
      </c>
      <c r="Q277" s="1">
        <v>46784</v>
      </c>
      <c r="R277">
        <v>5500</v>
      </c>
      <c r="S277">
        <v>0</v>
      </c>
      <c r="T277">
        <v>5500</v>
      </c>
      <c r="U277" s="2" t="s">
        <v>66</v>
      </c>
      <c r="V277" s="2" t="s">
        <v>1364</v>
      </c>
      <c r="W277" s="2"/>
      <c r="X277" s="2" t="s">
        <v>69</v>
      </c>
      <c r="Y277" s="2" t="s">
        <v>70</v>
      </c>
      <c r="Z277" s="2" t="s">
        <v>71</v>
      </c>
      <c r="AA277" s="2" t="s">
        <v>72</v>
      </c>
      <c r="AB277" s="2" t="s">
        <v>72</v>
      </c>
      <c r="AC277" s="2" t="s">
        <v>72</v>
      </c>
      <c r="AD277" s="2" t="s">
        <v>70</v>
      </c>
      <c r="AE277">
        <v>23</v>
      </c>
      <c r="AF277" s="2" t="s">
        <v>312</v>
      </c>
      <c r="AG277">
        <v>5500</v>
      </c>
      <c r="AH277">
        <v>6480</v>
      </c>
      <c r="AI277">
        <v>6480</v>
      </c>
      <c r="AO277">
        <v>15400</v>
      </c>
      <c r="AP277">
        <v>6500</v>
      </c>
      <c r="AQ277">
        <v>15400</v>
      </c>
      <c r="AR277">
        <v>0</v>
      </c>
      <c r="AU277">
        <v>0</v>
      </c>
      <c r="AW277">
        <v>0</v>
      </c>
      <c r="AX277">
        <v>6.4588000000000001</v>
      </c>
      <c r="BB277" s="2" t="s">
        <v>81</v>
      </c>
      <c r="BC277" s="2"/>
    </row>
    <row r="278" spans="1:55">
      <c r="A278">
        <v>278</v>
      </c>
      <c r="B278" s="1">
        <v>46063</v>
      </c>
      <c r="C278" s="2" t="s">
        <v>1365</v>
      </c>
      <c r="D278" s="2" t="s">
        <v>1366</v>
      </c>
      <c r="E278" s="2" t="s">
        <v>790</v>
      </c>
      <c r="F278" s="2" t="s">
        <v>674</v>
      </c>
      <c r="G278" s="2" t="s">
        <v>1367</v>
      </c>
      <c r="H278" s="2" t="s">
        <v>792</v>
      </c>
      <c r="I278" s="2" t="s">
        <v>793</v>
      </c>
      <c r="J278" t="s">
        <v>794</v>
      </c>
      <c r="K278" s="2" t="s">
        <v>795</v>
      </c>
      <c r="L278" s="1">
        <v>47722</v>
      </c>
      <c r="M278">
        <v>0.43457838665759024</v>
      </c>
      <c r="N278">
        <v>1659</v>
      </c>
      <c r="O278" s="2" t="s">
        <v>64</v>
      </c>
      <c r="P278" t="s">
        <v>65</v>
      </c>
      <c r="Q278" s="1">
        <v>47515</v>
      </c>
      <c r="R278">
        <v>21650</v>
      </c>
      <c r="S278">
        <v>0</v>
      </c>
      <c r="T278">
        <v>21650</v>
      </c>
      <c r="U278" s="2" t="s">
        <v>66</v>
      </c>
      <c r="V278" s="2"/>
      <c r="W278" s="2" t="s">
        <v>118</v>
      </c>
      <c r="X278" s="2" t="s">
        <v>69</v>
      </c>
      <c r="Y278" s="2" t="s">
        <v>70</v>
      </c>
      <c r="Z278" s="2" t="s">
        <v>71</v>
      </c>
      <c r="AA278" s="2" t="s">
        <v>70</v>
      </c>
      <c r="AB278" s="2" t="s">
        <v>70</v>
      </c>
      <c r="AC278" s="2" t="s">
        <v>91</v>
      </c>
      <c r="AD278" s="2" t="s">
        <v>70</v>
      </c>
      <c r="AE278">
        <v>49</v>
      </c>
      <c r="AF278" s="2" t="s">
        <v>376</v>
      </c>
      <c r="AG278">
        <v>21650</v>
      </c>
      <c r="AH278">
        <v>22880</v>
      </c>
      <c r="AI278">
        <v>22960</v>
      </c>
      <c r="AJ278">
        <v>22800</v>
      </c>
      <c r="AK278">
        <v>22800</v>
      </c>
      <c r="AL278">
        <v>22723</v>
      </c>
      <c r="AM278">
        <v>22580</v>
      </c>
      <c r="AN278">
        <v>22158</v>
      </c>
      <c r="AP278">
        <v>22500</v>
      </c>
      <c r="AQ278">
        <v>22158</v>
      </c>
      <c r="AR278">
        <v>722</v>
      </c>
      <c r="AS278">
        <v>1430</v>
      </c>
      <c r="AT278">
        <v>1385</v>
      </c>
      <c r="AU278">
        <v>0.96853146853146854</v>
      </c>
      <c r="AV278">
        <v>45</v>
      </c>
      <c r="AW278">
        <v>3.1468531468531472E-2</v>
      </c>
      <c r="AX278">
        <v>3</v>
      </c>
      <c r="AY278">
        <v>4155</v>
      </c>
      <c r="AZ278">
        <v>135</v>
      </c>
      <c r="BA278">
        <v>0.96853146853146854</v>
      </c>
      <c r="BB278" s="2" t="s">
        <v>75</v>
      </c>
      <c r="BC278" s="2"/>
    </row>
    <row r="279" spans="1:55">
      <c r="A279">
        <v>279</v>
      </c>
      <c r="B279" s="1">
        <v>46063</v>
      </c>
      <c r="C279" s="2" t="s">
        <v>1365</v>
      </c>
      <c r="D279" s="2" t="s">
        <v>1366</v>
      </c>
      <c r="E279" s="2" t="s">
        <v>790</v>
      </c>
      <c r="F279" s="2" t="s">
        <v>674</v>
      </c>
      <c r="G279" s="2" t="s">
        <v>1367</v>
      </c>
      <c r="H279" s="2" t="s">
        <v>798</v>
      </c>
      <c r="I279" s="2" t="s">
        <v>799</v>
      </c>
      <c r="J279" t="s">
        <v>800</v>
      </c>
      <c r="K279" s="2" t="s">
        <v>795</v>
      </c>
      <c r="L279" s="1">
        <v>47722</v>
      </c>
      <c r="M279">
        <v>0.50600000000000001</v>
      </c>
      <c r="N279">
        <v>1659</v>
      </c>
      <c r="O279" s="2" t="s">
        <v>79</v>
      </c>
      <c r="P279" t="s">
        <v>65</v>
      </c>
      <c r="Q279" s="1">
        <v>47515</v>
      </c>
      <c r="R279">
        <v>21650</v>
      </c>
      <c r="S279">
        <v>0</v>
      </c>
      <c r="T279">
        <v>21650</v>
      </c>
      <c r="U279" s="2" t="s">
        <v>66</v>
      </c>
      <c r="V279" s="2"/>
      <c r="W279" s="2"/>
      <c r="X279" s="2" t="s">
        <v>69</v>
      </c>
      <c r="Y279" s="2" t="s">
        <v>70</v>
      </c>
      <c r="Z279" s="2" t="s">
        <v>80</v>
      </c>
      <c r="AA279" s="2" t="s">
        <v>72</v>
      </c>
      <c r="AB279" s="2" t="s">
        <v>72</v>
      </c>
      <c r="AC279" s="2" t="s">
        <v>72</v>
      </c>
      <c r="AD279" s="2" t="s">
        <v>70</v>
      </c>
      <c r="AE279">
        <v>36</v>
      </c>
      <c r="AF279" s="2" t="s">
        <v>312</v>
      </c>
      <c r="AG279">
        <v>21650</v>
      </c>
      <c r="AH279">
        <v>21920</v>
      </c>
      <c r="AI279">
        <v>21768</v>
      </c>
      <c r="AN279">
        <v>21650</v>
      </c>
      <c r="AP279">
        <v>21700</v>
      </c>
      <c r="AQ279">
        <v>21650</v>
      </c>
      <c r="AR279">
        <v>80</v>
      </c>
      <c r="AS279">
        <v>681</v>
      </c>
      <c r="AT279">
        <v>677</v>
      </c>
      <c r="AU279">
        <v>0.99412628487518351</v>
      </c>
      <c r="AV279">
        <v>4</v>
      </c>
      <c r="AW279">
        <v>5.8737151248164461E-3</v>
      </c>
      <c r="AX279">
        <v>0.54</v>
      </c>
      <c r="AY279">
        <v>365.58000000000004</v>
      </c>
      <c r="AZ279">
        <v>2.16</v>
      </c>
      <c r="BA279">
        <v>0.99412628487518351</v>
      </c>
      <c r="BB279" s="2" t="s">
        <v>81</v>
      </c>
      <c r="BC279" s="2"/>
    </row>
    <row r="280" spans="1:55">
      <c r="A280">
        <v>280</v>
      </c>
      <c r="B280" s="1">
        <v>46065</v>
      </c>
      <c r="C280" s="2" t="s">
        <v>1368</v>
      </c>
      <c r="D280" s="2" t="s">
        <v>1369</v>
      </c>
      <c r="E280" s="2" t="s">
        <v>1370</v>
      </c>
      <c r="F280" s="2" t="s">
        <v>272</v>
      </c>
      <c r="G280" s="2" t="s">
        <v>192</v>
      </c>
      <c r="H280" s="2" t="s">
        <v>1371</v>
      </c>
      <c r="I280" s="2" t="s">
        <v>1372</v>
      </c>
      <c r="J280" t="s">
        <v>1373</v>
      </c>
      <c r="K280" s="2" t="s">
        <v>1374</v>
      </c>
      <c r="L280" s="1">
        <v>46485</v>
      </c>
      <c r="M280">
        <v>0.36621652461992282</v>
      </c>
      <c r="N280">
        <v>420</v>
      </c>
      <c r="O280" s="2" t="s">
        <v>64</v>
      </c>
      <c r="P280" t="s">
        <v>65</v>
      </c>
      <c r="Q280" s="1">
        <v>46784</v>
      </c>
      <c r="R280">
        <v>29508</v>
      </c>
      <c r="S280">
        <v>2500</v>
      </c>
      <c r="T280">
        <v>27008</v>
      </c>
      <c r="U280" s="2" t="s">
        <v>66</v>
      </c>
      <c r="V280" s="2"/>
      <c r="W280" s="2" t="s">
        <v>68</v>
      </c>
      <c r="X280" s="2" t="s">
        <v>69</v>
      </c>
      <c r="Y280" s="2" t="s">
        <v>70</v>
      </c>
      <c r="Z280" s="2" t="s">
        <v>71</v>
      </c>
      <c r="AA280" s="2" t="s">
        <v>70</v>
      </c>
      <c r="AB280" s="2" t="s">
        <v>70</v>
      </c>
      <c r="AC280" s="2" t="s">
        <v>91</v>
      </c>
      <c r="AD280" s="2" t="s">
        <v>70</v>
      </c>
      <c r="AE280">
        <v>36</v>
      </c>
      <c r="AF280" s="2" t="s">
        <v>312</v>
      </c>
      <c r="AG280">
        <v>27008</v>
      </c>
      <c r="AH280">
        <v>28800</v>
      </c>
      <c r="AI280">
        <v>28800</v>
      </c>
      <c r="AJ280">
        <v>28908</v>
      </c>
      <c r="AK280">
        <v>28800</v>
      </c>
      <c r="AL280">
        <v>28434</v>
      </c>
      <c r="AM280">
        <v>27400</v>
      </c>
      <c r="AN280">
        <v>27492</v>
      </c>
      <c r="AP280">
        <v>28500</v>
      </c>
      <c r="AQ280">
        <v>27492</v>
      </c>
      <c r="AR280">
        <v>1308</v>
      </c>
      <c r="AS280">
        <v>1800</v>
      </c>
      <c r="AT280">
        <v>1719</v>
      </c>
      <c r="AU280">
        <v>0.95499999999999996</v>
      </c>
      <c r="AV280">
        <v>82</v>
      </c>
      <c r="AW280">
        <v>4.5555555555555557E-2</v>
      </c>
      <c r="AX280">
        <v>3</v>
      </c>
      <c r="AY280">
        <v>5157</v>
      </c>
      <c r="AZ280">
        <v>246</v>
      </c>
      <c r="BA280">
        <v>0.95499999999999996</v>
      </c>
      <c r="BB280" s="2" t="s">
        <v>75</v>
      </c>
      <c r="BC280" s="2"/>
    </row>
    <row r="281" spans="1:55">
      <c r="A281">
        <v>281</v>
      </c>
      <c r="B281" s="1">
        <v>46065</v>
      </c>
      <c r="C281" s="2" t="s">
        <v>1368</v>
      </c>
      <c r="D281" s="2" t="s">
        <v>1369</v>
      </c>
      <c r="E281" s="2" t="s">
        <v>1370</v>
      </c>
      <c r="F281" s="2" t="s">
        <v>272</v>
      </c>
      <c r="G281" s="2" t="s">
        <v>192</v>
      </c>
      <c r="H281" s="2" t="s">
        <v>1375</v>
      </c>
      <c r="I281" s="2" t="s">
        <v>1376</v>
      </c>
      <c r="J281" t="s">
        <v>1377</v>
      </c>
      <c r="K281" s="2" t="s">
        <v>1374</v>
      </c>
      <c r="L281" s="1">
        <v>46485</v>
      </c>
      <c r="M281">
        <v>0.50600000000000001</v>
      </c>
      <c r="N281">
        <v>420</v>
      </c>
      <c r="O281" s="2" t="s">
        <v>79</v>
      </c>
      <c r="P281" t="s">
        <v>65</v>
      </c>
      <c r="Q281" s="1">
        <v>46784</v>
      </c>
      <c r="R281">
        <v>29508</v>
      </c>
      <c r="S281">
        <v>0</v>
      </c>
      <c r="T281">
        <v>29508</v>
      </c>
      <c r="U281" s="2" t="s">
        <v>66</v>
      </c>
      <c r="V281" s="2"/>
      <c r="W281" s="2"/>
      <c r="X281" s="2" t="s">
        <v>69</v>
      </c>
      <c r="Y281" s="2" t="s">
        <v>70</v>
      </c>
      <c r="Z281" s="2" t="s">
        <v>80</v>
      </c>
      <c r="AA281" s="2" t="s">
        <v>72</v>
      </c>
      <c r="AB281" s="2" t="s">
        <v>72</v>
      </c>
      <c r="AC281" s="2" t="s">
        <v>72</v>
      </c>
      <c r="AD281" s="2" t="s">
        <v>70</v>
      </c>
      <c r="AE281">
        <v>36</v>
      </c>
      <c r="AF281" s="2" t="s">
        <v>312</v>
      </c>
      <c r="AG281">
        <v>29508</v>
      </c>
      <c r="AH281">
        <v>30240</v>
      </c>
      <c r="AI281">
        <v>30400</v>
      </c>
      <c r="AN281">
        <v>29508</v>
      </c>
      <c r="AO281">
        <v>785</v>
      </c>
      <c r="AP281">
        <v>30000</v>
      </c>
      <c r="AQ281">
        <v>30293</v>
      </c>
      <c r="AR281">
        <v>80</v>
      </c>
      <c r="AS281">
        <v>950</v>
      </c>
      <c r="AT281">
        <v>947</v>
      </c>
      <c r="AU281">
        <v>0.99684210526315786</v>
      </c>
      <c r="AV281">
        <v>3</v>
      </c>
      <c r="AW281">
        <v>3.1578947368421052E-3</v>
      </c>
      <c r="AX281">
        <v>0.54</v>
      </c>
      <c r="AY281">
        <v>511.38000000000005</v>
      </c>
      <c r="AZ281">
        <v>1.62</v>
      </c>
      <c r="BA281">
        <v>0.99684210526315786</v>
      </c>
      <c r="BB281" s="2" t="s">
        <v>81</v>
      </c>
      <c r="BC281" s="2"/>
    </row>
    <row r="282" spans="1:55">
      <c r="A282">
        <v>282</v>
      </c>
      <c r="B282" s="1">
        <v>46065</v>
      </c>
      <c r="C282" s="2" t="s">
        <v>1378</v>
      </c>
      <c r="D282" s="2" t="s">
        <v>1379</v>
      </c>
      <c r="E282" s="2" t="s">
        <v>602</v>
      </c>
      <c r="F282" s="2" t="s">
        <v>183</v>
      </c>
      <c r="G282" s="2" t="s">
        <v>111</v>
      </c>
      <c r="H282" s="2" t="s">
        <v>1380</v>
      </c>
      <c r="I282" s="2" t="s">
        <v>1381</v>
      </c>
      <c r="J282" t="s">
        <v>1382</v>
      </c>
      <c r="K282" s="2" t="s">
        <v>606</v>
      </c>
      <c r="L282" s="1">
        <v>47910</v>
      </c>
      <c r="M282">
        <v>0.20105296573632855</v>
      </c>
      <c r="N282">
        <v>1845</v>
      </c>
      <c r="O282" s="2" t="s">
        <v>116</v>
      </c>
      <c r="P282" t="s">
        <v>117</v>
      </c>
      <c r="Q282" s="1">
        <v>46784</v>
      </c>
      <c r="R282">
        <v>13000</v>
      </c>
      <c r="S282">
        <v>1200</v>
      </c>
      <c r="T282">
        <v>11800</v>
      </c>
      <c r="U282" s="2" t="s">
        <v>66</v>
      </c>
      <c r="V282" s="2"/>
      <c r="W282" s="2" t="s">
        <v>118</v>
      </c>
      <c r="X282" s="2" t="s">
        <v>69</v>
      </c>
      <c r="Y282" s="2" t="s">
        <v>70</v>
      </c>
      <c r="Z282" s="2" t="s">
        <v>80</v>
      </c>
      <c r="AA282" s="2" t="s">
        <v>70</v>
      </c>
      <c r="AB282" s="2" t="s">
        <v>70</v>
      </c>
      <c r="AC282" s="2" t="s">
        <v>72</v>
      </c>
      <c r="AD282" s="2" t="s">
        <v>70</v>
      </c>
      <c r="AE282">
        <v>43</v>
      </c>
      <c r="AF282" s="2" t="s">
        <v>312</v>
      </c>
      <c r="AG282">
        <v>11800</v>
      </c>
      <c r="AH282">
        <v>13200</v>
      </c>
      <c r="AI282">
        <v>10500</v>
      </c>
      <c r="AJ282">
        <v>12475</v>
      </c>
      <c r="AK282">
        <v>12500</v>
      </c>
      <c r="AL282">
        <v>12396</v>
      </c>
      <c r="AN282">
        <v>12399</v>
      </c>
      <c r="AP282">
        <v>12200</v>
      </c>
      <c r="AQ282">
        <v>12399</v>
      </c>
      <c r="AR282">
        <v>801</v>
      </c>
      <c r="AS282">
        <v>330</v>
      </c>
      <c r="AT282">
        <v>310</v>
      </c>
      <c r="AU282">
        <v>0.93939393939393945</v>
      </c>
      <c r="AV282">
        <v>20</v>
      </c>
      <c r="AW282">
        <v>6.0606060606060608E-2</v>
      </c>
      <c r="AX282">
        <v>3</v>
      </c>
      <c r="AY282">
        <v>930</v>
      </c>
      <c r="AZ282">
        <v>60</v>
      </c>
      <c r="BA282">
        <v>0.93939393939393945</v>
      </c>
      <c r="BB282" s="2" t="s">
        <v>75</v>
      </c>
      <c r="BC282" s="2"/>
    </row>
    <row r="283" spans="1:55">
      <c r="A283">
        <v>283</v>
      </c>
      <c r="B283" s="1">
        <v>46065</v>
      </c>
      <c r="C283" s="2" t="s">
        <v>1383</v>
      </c>
      <c r="D283" s="2" t="s">
        <v>1384</v>
      </c>
      <c r="E283" s="2" t="s">
        <v>499</v>
      </c>
      <c r="F283" s="2" t="s">
        <v>272</v>
      </c>
      <c r="G283" s="2" t="s">
        <v>240</v>
      </c>
      <c r="H283" s="2" t="s">
        <v>1385</v>
      </c>
      <c r="I283" s="2" t="s">
        <v>1386</v>
      </c>
      <c r="J283" t="s">
        <v>1387</v>
      </c>
      <c r="K283" s="2" t="s">
        <v>504</v>
      </c>
      <c r="L283" s="1">
        <v>47294</v>
      </c>
      <c r="M283">
        <v>0.42292704560925798</v>
      </c>
      <c r="N283">
        <v>1229</v>
      </c>
      <c r="O283" s="2" t="s">
        <v>64</v>
      </c>
      <c r="P283" t="s">
        <v>117</v>
      </c>
      <c r="Q283" s="1">
        <v>46784</v>
      </c>
      <c r="R283">
        <v>16129</v>
      </c>
      <c r="S283">
        <v>1000</v>
      </c>
      <c r="T283">
        <v>15129</v>
      </c>
      <c r="U283" s="2" t="s">
        <v>66</v>
      </c>
      <c r="V283" s="2" t="s">
        <v>1388</v>
      </c>
      <c r="W283" s="2" t="s">
        <v>197</v>
      </c>
      <c r="X283" s="2" t="s">
        <v>69</v>
      </c>
      <c r="Y283" s="2" t="s">
        <v>70</v>
      </c>
      <c r="Z283" s="2" t="s">
        <v>80</v>
      </c>
      <c r="AA283" s="2" t="s">
        <v>70</v>
      </c>
      <c r="AB283" s="2" t="s">
        <v>70</v>
      </c>
      <c r="AC283" s="2" t="s">
        <v>91</v>
      </c>
      <c r="AD283" s="2" t="s">
        <v>70</v>
      </c>
      <c r="AE283">
        <v>69</v>
      </c>
      <c r="AF283" s="2" t="s">
        <v>376</v>
      </c>
      <c r="AG283">
        <v>15129</v>
      </c>
      <c r="AH283">
        <v>16200</v>
      </c>
      <c r="AI283">
        <v>16200</v>
      </c>
      <c r="AJ283">
        <v>15962</v>
      </c>
      <c r="AK283">
        <v>15962</v>
      </c>
      <c r="AL283">
        <v>15860</v>
      </c>
      <c r="AM283">
        <v>15825</v>
      </c>
      <c r="AN283">
        <v>15819</v>
      </c>
      <c r="AP283">
        <v>16800</v>
      </c>
      <c r="AQ283">
        <v>15819</v>
      </c>
      <c r="AR283">
        <v>381</v>
      </c>
      <c r="AS283">
        <v>1350</v>
      </c>
      <c r="AT283">
        <v>1319</v>
      </c>
      <c r="AU283">
        <v>0.97703703703703704</v>
      </c>
      <c r="AV283">
        <v>32</v>
      </c>
      <c r="AW283">
        <v>2.3703703703703703E-2</v>
      </c>
      <c r="AX283">
        <v>3</v>
      </c>
      <c r="AY283">
        <v>3957</v>
      </c>
      <c r="AZ283">
        <v>96</v>
      </c>
      <c r="BA283">
        <v>0.97703703703703704</v>
      </c>
      <c r="BB283" s="2" t="s">
        <v>75</v>
      </c>
      <c r="BC283" s="2"/>
    </row>
    <row r="284" spans="1:55">
      <c r="A284">
        <v>284</v>
      </c>
      <c r="B284" s="1">
        <v>46065</v>
      </c>
      <c r="C284" s="2" t="s">
        <v>1383</v>
      </c>
      <c r="D284" s="2" t="s">
        <v>1384</v>
      </c>
      <c r="E284" s="2" t="s">
        <v>499</v>
      </c>
      <c r="F284" s="2" t="s">
        <v>272</v>
      </c>
      <c r="G284" s="2" t="s">
        <v>240</v>
      </c>
      <c r="H284" s="2" t="s">
        <v>501</v>
      </c>
      <c r="I284" s="2" t="s">
        <v>502</v>
      </c>
      <c r="J284" t="s">
        <v>503</v>
      </c>
      <c r="K284" s="2" t="s">
        <v>504</v>
      </c>
      <c r="L284" s="1">
        <v>47294</v>
      </c>
      <c r="M284">
        <v>0.50600000000000001</v>
      </c>
      <c r="N284">
        <v>1229</v>
      </c>
      <c r="O284" s="2" t="s">
        <v>79</v>
      </c>
      <c r="P284" t="s">
        <v>117</v>
      </c>
      <c r="Q284" s="1">
        <v>46784</v>
      </c>
      <c r="R284">
        <v>16129</v>
      </c>
      <c r="S284">
        <v>0</v>
      </c>
      <c r="T284">
        <v>16129</v>
      </c>
      <c r="U284" s="2" t="s">
        <v>66</v>
      </c>
      <c r="V284" s="2"/>
      <c r="W284" s="2"/>
      <c r="X284" s="2" t="s">
        <v>69</v>
      </c>
      <c r="Y284" s="2" t="s">
        <v>70</v>
      </c>
      <c r="Z284" s="2" t="s">
        <v>80</v>
      </c>
      <c r="AA284" s="2" t="s">
        <v>72</v>
      </c>
      <c r="AB284" s="2" t="s">
        <v>72</v>
      </c>
      <c r="AC284" s="2" t="s">
        <v>72</v>
      </c>
      <c r="AD284" s="2" t="s">
        <v>70</v>
      </c>
      <c r="AE284">
        <v>27</v>
      </c>
      <c r="AF284" s="2" t="s">
        <v>312</v>
      </c>
      <c r="AG284">
        <v>16129</v>
      </c>
      <c r="AH284">
        <v>17280</v>
      </c>
      <c r="AI284">
        <v>17440</v>
      </c>
      <c r="AN284">
        <v>17000</v>
      </c>
      <c r="AO284">
        <v>560</v>
      </c>
      <c r="AP284">
        <v>17100</v>
      </c>
      <c r="AQ284">
        <v>17560</v>
      </c>
      <c r="AR284">
        <v>80</v>
      </c>
      <c r="AS284">
        <v>552</v>
      </c>
      <c r="AT284">
        <v>549</v>
      </c>
      <c r="AU284">
        <v>0.99456521739130432</v>
      </c>
      <c r="AV284">
        <v>3</v>
      </c>
      <c r="AW284">
        <v>5.434782608695652E-3</v>
      </c>
      <c r="AX284">
        <v>0.54</v>
      </c>
      <c r="AY284">
        <v>296.46000000000004</v>
      </c>
      <c r="AZ284">
        <v>1.62</v>
      </c>
      <c r="BA284">
        <v>0.99456521739130432</v>
      </c>
      <c r="BB284" s="2" t="s">
        <v>81</v>
      </c>
      <c r="BC284" s="2"/>
    </row>
    <row r="285" spans="1:55">
      <c r="A285">
        <v>285</v>
      </c>
      <c r="B285" s="1">
        <v>46065</v>
      </c>
      <c r="C285" s="2" t="s">
        <v>1389</v>
      </c>
      <c r="D285" s="2" t="s">
        <v>1390</v>
      </c>
      <c r="E285" s="2" t="s">
        <v>1391</v>
      </c>
      <c r="F285" s="2" t="s">
        <v>183</v>
      </c>
      <c r="G285" s="2" t="s">
        <v>153</v>
      </c>
      <c r="H285" s="2" t="s">
        <v>1392</v>
      </c>
      <c r="I285" s="2" t="s">
        <v>1393</v>
      </c>
      <c r="J285" t="s">
        <v>1394</v>
      </c>
      <c r="K285" s="2" t="s">
        <v>1395</v>
      </c>
      <c r="L285" s="1">
        <v>46128</v>
      </c>
      <c r="M285">
        <v>0.35440397004765145</v>
      </c>
      <c r="N285">
        <v>63</v>
      </c>
      <c r="O285" s="2" t="s">
        <v>64</v>
      </c>
      <c r="P285" t="s">
        <v>65</v>
      </c>
      <c r="Q285" s="1">
        <v>46784</v>
      </c>
      <c r="R285">
        <v>6000</v>
      </c>
      <c r="S285">
        <v>1500</v>
      </c>
      <c r="T285">
        <v>4500</v>
      </c>
      <c r="U285" s="2" t="s">
        <v>66</v>
      </c>
      <c r="V285" s="2"/>
      <c r="W285" s="2" t="s">
        <v>68</v>
      </c>
      <c r="X285" s="2" t="s">
        <v>69</v>
      </c>
      <c r="Y285" s="2" t="s">
        <v>70</v>
      </c>
      <c r="Z285" s="2" t="s">
        <v>71</v>
      </c>
      <c r="AA285" s="2" t="s">
        <v>70</v>
      </c>
      <c r="AB285" s="2" t="s">
        <v>70</v>
      </c>
      <c r="AC285" s="2" t="s">
        <v>91</v>
      </c>
      <c r="AD285" s="2" t="s">
        <v>70</v>
      </c>
      <c r="AE285">
        <v>35</v>
      </c>
      <c r="AF285" s="2" t="s">
        <v>312</v>
      </c>
      <c r="AG285">
        <v>4500</v>
      </c>
      <c r="AH285">
        <v>5600</v>
      </c>
      <c r="AI285">
        <v>5200</v>
      </c>
      <c r="AJ285">
        <v>5200</v>
      </c>
      <c r="AK285">
        <v>5200</v>
      </c>
      <c r="AL285">
        <v>5140</v>
      </c>
      <c r="AM285">
        <v>5180</v>
      </c>
      <c r="AN285">
        <v>4120</v>
      </c>
      <c r="AO285">
        <v>967</v>
      </c>
      <c r="AP285">
        <v>500</v>
      </c>
      <c r="AQ285">
        <v>5087</v>
      </c>
      <c r="AR285">
        <v>513</v>
      </c>
      <c r="AS285">
        <v>350</v>
      </c>
      <c r="AT285">
        <v>318</v>
      </c>
      <c r="AU285">
        <v>0.90857142857142859</v>
      </c>
      <c r="AV285">
        <v>32</v>
      </c>
      <c r="AW285">
        <v>9.1428571428571428E-2</v>
      </c>
      <c r="AX285">
        <v>3</v>
      </c>
      <c r="AY285">
        <v>954</v>
      </c>
      <c r="AZ285">
        <v>96</v>
      </c>
      <c r="BA285">
        <v>0.90857142857142859</v>
      </c>
      <c r="BB285" s="2" t="s">
        <v>75</v>
      </c>
      <c r="BC285" s="2"/>
    </row>
    <row r="286" spans="1:55">
      <c r="A286">
        <v>286</v>
      </c>
      <c r="B286" s="1">
        <v>46065</v>
      </c>
      <c r="C286" s="2" t="s">
        <v>1389</v>
      </c>
      <c r="D286" s="2" t="s">
        <v>1390</v>
      </c>
      <c r="E286" s="2" t="s">
        <v>1391</v>
      </c>
      <c r="F286" s="2" t="s">
        <v>183</v>
      </c>
      <c r="G286" s="2" t="s">
        <v>153</v>
      </c>
      <c r="H286" s="2" t="s">
        <v>1396</v>
      </c>
      <c r="I286" s="2" t="s">
        <v>1397</v>
      </c>
      <c r="J286" t="s">
        <v>1398</v>
      </c>
      <c r="K286" s="2" t="s">
        <v>1395</v>
      </c>
      <c r="L286" s="1">
        <v>46128</v>
      </c>
      <c r="M286">
        <v>0.50600000000000001</v>
      </c>
      <c r="N286">
        <v>63</v>
      </c>
      <c r="O286" s="2" t="s">
        <v>79</v>
      </c>
      <c r="P286" t="s">
        <v>65</v>
      </c>
      <c r="Q286" s="1">
        <v>46784</v>
      </c>
      <c r="R286">
        <v>6000</v>
      </c>
      <c r="S286">
        <v>0</v>
      </c>
      <c r="T286">
        <v>6000</v>
      </c>
      <c r="U286" s="2" t="s">
        <v>66</v>
      </c>
      <c r="V286" s="2"/>
      <c r="W286" s="2"/>
      <c r="X286" s="2" t="s">
        <v>69</v>
      </c>
      <c r="Y286" s="2" t="s">
        <v>70</v>
      </c>
      <c r="Z286" s="2" t="s">
        <v>80</v>
      </c>
      <c r="AA286" s="2" t="s">
        <v>72</v>
      </c>
      <c r="AB286" s="2" t="s">
        <v>72</v>
      </c>
      <c r="AC286" s="2" t="s">
        <v>72</v>
      </c>
      <c r="AD286" s="2" t="s">
        <v>70</v>
      </c>
      <c r="AE286">
        <v>34</v>
      </c>
      <c r="AF286" s="2" t="s">
        <v>312</v>
      </c>
      <c r="AG286">
        <v>6000</v>
      </c>
      <c r="AH286">
        <v>6320</v>
      </c>
      <c r="AI286">
        <v>6320</v>
      </c>
      <c r="AN286">
        <v>6000</v>
      </c>
      <c r="AO286">
        <v>598</v>
      </c>
      <c r="AP286">
        <v>6100</v>
      </c>
      <c r="AQ286">
        <v>6598</v>
      </c>
      <c r="AR286">
        <v>80</v>
      </c>
      <c r="AS286">
        <v>210</v>
      </c>
      <c r="AT286">
        <v>207</v>
      </c>
      <c r="AU286">
        <v>0.98571428571428577</v>
      </c>
      <c r="AV286">
        <v>3</v>
      </c>
      <c r="AW286">
        <v>1.4285714285714285E-2</v>
      </c>
      <c r="AX286">
        <v>0.54</v>
      </c>
      <c r="AY286">
        <v>111.78</v>
      </c>
      <c r="AZ286">
        <v>1.62</v>
      </c>
      <c r="BA286">
        <v>0.98571428571428577</v>
      </c>
      <c r="BB286" s="2" t="s">
        <v>81</v>
      </c>
      <c r="BC286" s="2"/>
    </row>
    <row r="287" spans="1:55">
      <c r="A287">
        <v>287</v>
      </c>
      <c r="B287" s="1">
        <v>46065</v>
      </c>
      <c r="C287" s="2" t="s">
        <v>1399</v>
      </c>
      <c r="D287" s="2" t="s">
        <v>1400</v>
      </c>
      <c r="E287" s="2" t="s">
        <v>1401</v>
      </c>
      <c r="F287" s="2" t="s">
        <v>183</v>
      </c>
      <c r="G287" s="2" t="s">
        <v>153</v>
      </c>
      <c r="H287" s="2" t="s">
        <v>1402</v>
      </c>
      <c r="I287" s="2" t="s">
        <v>1403</v>
      </c>
      <c r="J287" t="s">
        <v>1404</v>
      </c>
      <c r="K287" s="2" t="s">
        <v>1405</v>
      </c>
      <c r="L287" s="1">
        <v>46670</v>
      </c>
      <c r="M287">
        <v>0.68409295439074191</v>
      </c>
      <c r="N287">
        <v>605</v>
      </c>
      <c r="O287" s="2" t="s">
        <v>64</v>
      </c>
      <c r="P287" t="s">
        <v>65</v>
      </c>
      <c r="Q287" s="1">
        <v>47515</v>
      </c>
      <c r="R287">
        <v>2000</v>
      </c>
      <c r="S287">
        <v>0</v>
      </c>
      <c r="T287">
        <v>2000</v>
      </c>
      <c r="U287" s="2" t="s">
        <v>66</v>
      </c>
      <c r="V287" s="2"/>
      <c r="W287" s="2" t="s">
        <v>68</v>
      </c>
      <c r="X287" s="2" t="s">
        <v>69</v>
      </c>
      <c r="Y287" s="2" t="s">
        <v>70</v>
      </c>
      <c r="Z287" s="2" t="s">
        <v>71</v>
      </c>
      <c r="AA287" s="2" t="s">
        <v>70</v>
      </c>
      <c r="AB287" s="2" t="s">
        <v>70</v>
      </c>
      <c r="AC287" s="2" t="s">
        <v>73</v>
      </c>
      <c r="AD287" s="2" t="s">
        <v>70</v>
      </c>
      <c r="AE287">
        <v>47</v>
      </c>
      <c r="AF287" s="2" t="s">
        <v>376</v>
      </c>
      <c r="AG287">
        <v>2000</v>
      </c>
      <c r="AH287">
        <v>6400</v>
      </c>
      <c r="AI287">
        <v>6400</v>
      </c>
      <c r="AJ287">
        <v>6390</v>
      </c>
      <c r="AK287">
        <v>6440</v>
      </c>
      <c r="AL287">
        <v>6435</v>
      </c>
      <c r="AM287">
        <v>6353</v>
      </c>
      <c r="AN287">
        <v>2000</v>
      </c>
      <c r="AO287">
        <v>4353</v>
      </c>
      <c r="AP287">
        <v>6100</v>
      </c>
      <c r="AQ287">
        <v>6353</v>
      </c>
      <c r="AR287">
        <v>47</v>
      </c>
      <c r="AS287">
        <v>800</v>
      </c>
      <c r="AT287">
        <v>795</v>
      </c>
      <c r="AU287">
        <v>0.99375000000000002</v>
      </c>
      <c r="AV287">
        <v>6</v>
      </c>
      <c r="AW287">
        <v>7.4999999999999997E-3</v>
      </c>
      <c r="AX287">
        <v>3</v>
      </c>
      <c r="AY287">
        <v>2385</v>
      </c>
      <c r="AZ287">
        <v>18</v>
      </c>
      <c r="BA287">
        <v>0.99375000000000002</v>
      </c>
      <c r="BB287" s="2" t="s">
        <v>75</v>
      </c>
      <c r="BC287" s="2"/>
    </row>
    <row r="288" spans="1:55">
      <c r="A288">
        <v>288</v>
      </c>
      <c r="B288" s="1">
        <v>46065</v>
      </c>
      <c r="C288" s="2" t="s">
        <v>1399</v>
      </c>
      <c r="D288" s="2" t="s">
        <v>1400</v>
      </c>
      <c r="E288" s="2" t="s">
        <v>1401</v>
      </c>
      <c r="F288" s="2" t="s">
        <v>183</v>
      </c>
      <c r="G288" s="2" t="s">
        <v>153</v>
      </c>
      <c r="H288" s="2" t="s">
        <v>1258</v>
      </c>
      <c r="I288" s="2" t="s">
        <v>1259</v>
      </c>
      <c r="J288" t="s">
        <v>1260</v>
      </c>
      <c r="K288" s="2" t="s">
        <v>1405</v>
      </c>
      <c r="L288" s="1">
        <v>46670</v>
      </c>
      <c r="M288">
        <v>0.50600000000000001</v>
      </c>
      <c r="N288">
        <v>605</v>
      </c>
      <c r="O288" s="2" t="s">
        <v>79</v>
      </c>
      <c r="P288" t="s">
        <v>65</v>
      </c>
      <c r="Q288" s="1">
        <v>47515</v>
      </c>
      <c r="R288">
        <v>2000</v>
      </c>
      <c r="S288">
        <v>0</v>
      </c>
      <c r="T288">
        <v>2000</v>
      </c>
      <c r="U288" s="2" t="s">
        <v>66</v>
      </c>
      <c r="V288" s="2"/>
      <c r="W288" s="2"/>
      <c r="X288" s="2" t="s">
        <v>69</v>
      </c>
      <c r="Y288" s="2" t="s">
        <v>70</v>
      </c>
      <c r="Z288" s="2" t="s">
        <v>80</v>
      </c>
      <c r="AA288" s="2" t="s">
        <v>72</v>
      </c>
      <c r="AB288" s="2" t="s">
        <v>72</v>
      </c>
      <c r="AC288" s="2" t="s">
        <v>72</v>
      </c>
      <c r="AD288" s="2" t="s">
        <v>70</v>
      </c>
      <c r="AE288">
        <v>47</v>
      </c>
      <c r="AF288" s="2" t="s">
        <v>312</v>
      </c>
      <c r="AG288">
        <v>2000</v>
      </c>
      <c r="AH288">
        <v>3360</v>
      </c>
      <c r="AI288">
        <v>3360</v>
      </c>
      <c r="AN288">
        <v>3000</v>
      </c>
      <c r="AO288">
        <v>525</v>
      </c>
      <c r="AP288">
        <v>3100</v>
      </c>
      <c r="AQ288">
        <v>3525</v>
      </c>
      <c r="AR288">
        <v>80</v>
      </c>
      <c r="AS288">
        <v>114</v>
      </c>
      <c r="AT288">
        <v>111</v>
      </c>
      <c r="AU288">
        <v>0.97368421052631582</v>
      </c>
      <c r="AV288">
        <v>3</v>
      </c>
      <c r="AW288">
        <v>2.6315789473684209E-2</v>
      </c>
      <c r="AX288">
        <v>0.54</v>
      </c>
      <c r="AY288">
        <v>59.940000000000005</v>
      </c>
      <c r="AZ288">
        <v>1.62</v>
      </c>
      <c r="BA288">
        <v>0.97368421052631582</v>
      </c>
      <c r="BB288" s="2" t="s">
        <v>81</v>
      </c>
      <c r="BC288" s="2"/>
    </row>
    <row r="289" spans="1:55">
      <c r="A289">
        <v>289</v>
      </c>
      <c r="B289" s="1">
        <v>46065</v>
      </c>
      <c r="C289" s="2" t="s">
        <v>1406</v>
      </c>
      <c r="D289" s="2" t="s">
        <v>1407</v>
      </c>
      <c r="E289" s="2" t="s">
        <v>1408</v>
      </c>
      <c r="F289" s="2" t="s">
        <v>283</v>
      </c>
      <c r="G289" s="2" t="s">
        <v>240</v>
      </c>
      <c r="H289" s="2" t="s">
        <v>1409</v>
      </c>
      <c r="I289" s="2" t="s">
        <v>1410</v>
      </c>
      <c r="J289" t="s">
        <v>1411</v>
      </c>
      <c r="K289" s="2" t="s">
        <v>764</v>
      </c>
      <c r="L289" s="1"/>
      <c r="M289">
        <v>0.26817427577339087</v>
      </c>
      <c r="O289" s="2" t="s">
        <v>64</v>
      </c>
      <c r="P289" t="s">
        <v>65</v>
      </c>
      <c r="Q289" s="1">
        <v>46784</v>
      </c>
      <c r="R289">
        <v>2000</v>
      </c>
      <c r="S289">
        <v>0</v>
      </c>
      <c r="T289">
        <v>2000</v>
      </c>
      <c r="U289" s="2" t="s">
        <v>66</v>
      </c>
      <c r="V289" s="2"/>
      <c r="W289" s="2" t="s">
        <v>118</v>
      </c>
      <c r="X289" s="2" t="s">
        <v>69</v>
      </c>
      <c r="Y289" s="2" t="s">
        <v>70</v>
      </c>
      <c r="Z289" s="2" t="s">
        <v>71</v>
      </c>
      <c r="AA289" s="2" t="s">
        <v>70</v>
      </c>
      <c r="AB289" s="2" t="s">
        <v>70</v>
      </c>
      <c r="AC289" s="2" t="s">
        <v>91</v>
      </c>
      <c r="AD289" s="2" t="s">
        <v>70</v>
      </c>
      <c r="AE289">
        <v>39</v>
      </c>
      <c r="AF289" s="2" t="s">
        <v>312</v>
      </c>
      <c r="AG289">
        <v>2000</v>
      </c>
      <c r="AH289">
        <v>7440</v>
      </c>
      <c r="AI289">
        <v>7380</v>
      </c>
      <c r="AJ289">
        <v>7200</v>
      </c>
      <c r="AK289">
        <v>7284</v>
      </c>
      <c r="AL289">
        <v>7220</v>
      </c>
      <c r="AM289">
        <v>7210</v>
      </c>
      <c r="AN289">
        <v>350</v>
      </c>
      <c r="AO289">
        <v>6857</v>
      </c>
      <c r="AP289">
        <v>2300</v>
      </c>
      <c r="AQ289">
        <v>7207</v>
      </c>
      <c r="AR289">
        <v>233</v>
      </c>
      <c r="AS289">
        <v>310</v>
      </c>
      <c r="AT289">
        <v>301</v>
      </c>
      <c r="AU289">
        <v>0.97096774193548385</v>
      </c>
      <c r="AV289">
        <v>10</v>
      </c>
      <c r="AW289">
        <v>3.2258064516129031E-2</v>
      </c>
      <c r="AX289">
        <v>3</v>
      </c>
      <c r="AY289">
        <v>903</v>
      </c>
      <c r="AZ289">
        <v>30</v>
      </c>
      <c r="BA289">
        <v>0.97096774193548385</v>
      </c>
      <c r="BB289" s="2" t="s">
        <v>75</v>
      </c>
      <c r="BC289" s="2"/>
    </row>
    <row r="290" spans="1:55">
      <c r="A290">
        <v>290</v>
      </c>
      <c r="B290" s="1">
        <v>46065</v>
      </c>
      <c r="C290" s="2" t="s">
        <v>1406</v>
      </c>
      <c r="D290" s="2" t="s">
        <v>1407</v>
      </c>
      <c r="E290" s="2" t="s">
        <v>1408</v>
      </c>
      <c r="F290" s="2" t="s">
        <v>283</v>
      </c>
      <c r="G290" s="2" t="s">
        <v>240</v>
      </c>
      <c r="H290" s="2" t="s">
        <v>1412</v>
      </c>
      <c r="I290" s="2" t="s">
        <v>1413</v>
      </c>
      <c r="J290" t="s">
        <v>1414</v>
      </c>
      <c r="K290" s="2" t="s">
        <v>764</v>
      </c>
      <c r="L290" s="1"/>
      <c r="M290">
        <v>0.50600000000000001</v>
      </c>
      <c r="O290" s="2" t="s">
        <v>79</v>
      </c>
      <c r="P290" t="s">
        <v>65</v>
      </c>
      <c r="Q290" s="1">
        <v>46784</v>
      </c>
      <c r="R290">
        <v>2000</v>
      </c>
      <c r="S290">
        <v>0</v>
      </c>
      <c r="T290">
        <v>2000</v>
      </c>
      <c r="U290" s="2" t="s">
        <v>66</v>
      </c>
      <c r="V290" s="2"/>
      <c r="W290" s="2"/>
      <c r="X290" s="2" t="s">
        <v>69</v>
      </c>
      <c r="Y290" s="2" t="s">
        <v>70</v>
      </c>
      <c r="Z290" s="2" t="s">
        <v>80</v>
      </c>
      <c r="AA290" s="2" t="s">
        <v>72</v>
      </c>
      <c r="AB290" s="2" t="s">
        <v>72</v>
      </c>
      <c r="AC290" s="2" t="s">
        <v>72</v>
      </c>
      <c r="AD290" s="2" t="s">
        <v>70</v>
      </c>
      <c r="AE290">
        <v>36</v>
      </c>
      <c r="AF290" s="2" t="s">
        <v>312</v>
      </c>
      <c r="AG290">
        <v>2000</v>
      </c>
      <c r="AH290">
        <v>2320</v>
      </c>
      <c r="AI290">
        <v>2400</v>
      </c>
      <c r="AN290">
        <v>2000</v>
      </c>
      <c r="AO290">
        <v>605</v>
      </c>
      <c r="AP290">
        <v>2100</v>
      </c>
      <c r="AQ290">
        <v>2605</v>
      </c>
      <c r="AR290">
        <v>80</v>
      </c>
      <c r="AS290">
        <v>85</v>
      </c>
      <c r="AT290">
        <v>82</v>
      </c>
      <c r="AU290">
        <v>0.96470588235294119</v>
      </c>
      <c r="AV290">
        <v>3</v>
      </c>
      <c r="AW290">
        <v>3.5294117647058823E-2</v>
      </c>
      <c r="AX290">
        <v>0.54</v>
      </c>
      <c r="AY290">
        <v>44.28</v>
      </c>
      <c r="AZ290">
        <v>1.62</v>
      </c>
      <c r="BA290">
        <v>0.96470588235294119</v>
      </c>
      <c r="BB290" s="2" t="s">
        <v>81</v>
      </c>
      <c r="BC290" s="2"/>
    </row>
    <row r="291" spans="1:55">
      <c r="A291">
        <v>291</v>
      </c>
      <c r="B291" s="1">
        <v>46066</v>
      </c>
      <c r="C291" s="2" t="s">
        <v>1415</v>
      </c>
      <c r="D291" s="2" t="s">
        <v>1416</v>
      </c>
      <c r="E291" s="2" t="s">
        <v>1417</v>
      </c>
      <c r="F291" s="2" t="s">
        <v>1418</v>
      </c>
      <c r="G291" s="2" t="s">
        <v>122</v>
      </c>
      <c r="H291" s="2" t="s">
        <v>1419</v>
      </c>
      <c r="I291" s="2" t="s">
        <v>1420</v>
      </c>
      <c r="J291" t="s">
        <v>1421</v>
      </c>
      <c r="K291" s="2" t="s">
        <v>1422</v>
      </c>
      <c r="L291" s="1">
        <v>46828</v>
      </c>
      <c r="M291">
        <v>0.23298820285908781</v>
      </c>
      <c r="N291">
        <v>762</v>
      </c>
      <c r="O291" s="2" t="s">
        <v>64</v>
      </c>
      <c r="P291" t="s">
        <v>65</v>
      </c>
      <c r="Q291" s="1">
        <v>46784</v>
      </c>
      <c r="R291">
        <v>3000</v>
      </c>
      <c r="S291">
        <v>300</v>
      </c>
      <c r="T291">
        <v>2700</v>
      </c>
      <c r="U291" s="2" t="s">
        <v>66</v>
      </c>
      <c r="V291" s="2"/>
      <c r="W291" s="2" t="s">
        <v>118</v>
      </c>
      <c r="X291" s="2" t="s">
        <v>69</v>
      </c>
      <c r="Y291" s="2" t="s">
        <v>70</v>
      </c>
      <c r="Z291" s="2" t="s">
        <v>71</v>
      </c>
      <c r="AA291" s="2" t="s">
        <v>70</v>
      </c>
      <c r="AB291" s="2" t="s">
        <v>70</v>
      </c>
      <c r="AC291" s="2" t="s">
        <v>73</v>
      </c>
      <c r="AD291" s="2" t="s">
        <v>70</v>
      </c>
      <c r="AE291">
        <v>52</v>
      </c>
      <c r="AF291" s="2" t="s">
        <v>376</v>
      </c>
      <c r="AG291">
        <v>2700</v>
      </c>
      <c r="AH291">
        <v>7080</v>
      </c>
      <c r="AI291">
        <v>6480</v>
      </c>
      <c r="AJ291">
        <v>6832</v>
      </c>
      <c r="AK291">
        <v>6832</v>
      </c>
      <c r="AL291">
        <v>5124</v>
      </c>
      <c r="AM291">
        <v>6822</v>
      </c>
      <c r="AN291">
        <v>2700</v>
      </c>
      <c r="AO291">
        <v>4122</v>
      </c>
      <c r="AP291">
        <v>6000</v>
      </c>
      <c r="AQ291">
        <v>6822</v>
      </c>
      <c r="AR291">
        <v>258</v>
      </c>
      <c r="AS291">
        <v>295</v>
      </c>
      <c r="AT291">
        <v>285</v>
      </c>
      <c r="AU291">
        <v>0.96610169491525422</v>
      </c>
      <c r="AV291">
        <v>11</v>
      </c>
      <c r="AW291">
        <v>3.7288135593220341E-2</v>
      </c>
      <c r="AX291">
        <v>3</v>
      </c>
      <c r="AY291">
        <v>855</v>
      </c>
      <c r="AZ291">
        <v>33</v>
      </c>
      <c r="BA291">
        <v>0.96610169491525422</v>
      </c>
      <c r="BB291" s="2" t="s">
        <v>75</v>
      </c>
      <c r="BC291" s="2"/>
    </row>
    <row r="292" spans="1:55">
      <c r="A292">
        <v>292</v>
      </c>
      <c r="B292" s="1">
        <v>46066</v>
      </c>
      <c r="C292" s="2" t="s">
        <v>1415</v>
      </c>
      <c r="D292" s="2" t="s">
        <v>1416</v>
      </c>
      <c r="E292" s="2" t="s">
        <v>1417</v>
      </c>
      <c r="F292" s="2" t="s">
        <v>1418</v>
      </c>
      <c r="G292" s="2" t="s">
        <v>122</v>
      </c>
      <c r="H292" s="2" t="s">
        <v>1423</v>
      </c>
      <c r="I292" s="2" t="s">
        <v>1424</v>
      </c>
      <c r="J292" t="s">
        <v>1425</v>
      </c>
      <c r="K292" s="2" t="s">
        <v>1422</v>
      </c>
      <c r="L292" s="1">
        <v>46828</v>
      </c>
      <c r="M292">
        <v>0.50600000000000001</v>
      </c>
      <c r="N292">
        <v>762</v>
      </c>
      <c r="O292" s="2" t="s">
        <v>79</v>
      </c>
      <c r="P292" t="s">
        <v>65</v>
      </c>
      <c r="Q292" s="1">
        <v>46784</v>
      </c>
      <c r="R292">
        <v>3000</v>
      </c>
      <c r="S292">
        <v>0</v>
      </c>
      <c r="T292">
        <v>3000</v>
      </c>
      <c r="U292" s="2" t="s">
        <v>66</v>
      </c>
      <c r="V292" s="2"/>
      <c r="W292" s="2"/>
      <c r="X292" s="2" t="s">
        <v>69</v>
      </c>
      <c r="Y292" s="2" t="s">
        <v>70</v>
      </c>
      <c r="Z292" s="2" t="s">
        <v>80</v>
      </c>
      <c r="AA292" s="2" t="s">
        <v>72</v>
      </c>
      <c r="AB292" s="2" t="s">
        <v>72</v>
      </c>
      <c r="AC292" s="2" t="s">
        <v>72</v>
      </c>
      <c r="AD292" s="2" t="s">
        <v>70</v>
      </c>
      <c r="AE292">
        <v>48</v>
      </c>
      <c r="AF292" s="2" t="s">
        <v>376</v>
      </c>
      <c r="AG292">
        <v>3000</v>
      </c>
      <c r="AH292">
        <v>3360</v>
      </c>
      <c r="AI292">
        <v>3360</v>
      </c>
      <c r="AN292">
        <v>3000</v>
      </c>
      <c r="AO292">
        <v>520</v>
      </c>
      <c r="AP292">
        <v>3100</v>
      </c>
      <c r="AQ292">
        <v>3520</v>
      </c>
      <c r="AR292">
        <v>80</v>
      </c>
      <c r="AS292">
        <v>113</v>
      </c>
      <c r="AT292">
        <v>110</v>
      </c>
      <c r="AU292">
        <v>0.97345132743362828</v>
      </c>
      <c r="AV292">
        <v>3</v>
      </c>
      <c r="AW292">
        <v>2.6548672566371681E-2</v>
      </c>
      <c r="AX292">
        <v>0.54</v>
      </c>
      <c r="AY292">
        <v>59.400000000000006</v>
      </c>
      <c r="AZ292">
        <v>1.62</v>
      </c>
      <c r="BA292">
        <v>0.97345132743362828</v>
      </c>
      <c r="BB292" s="2" t="s">
        <v>81</v>
      </c>
      <c r="BC292" s="2"/>
    </row>
    <row r="293" spans="1:55">
      <c r="A293">
        <v>293</v>
      </c>
      <c r="B293" s="1">
        <v>46066</v>
      </c>
      <c r="C293" s="2" t="s">
        <v>1426</v>
      </c>
      <c r="D293" s="2" t="s">
        <v>1427</v>
      </c>
      <c r="E293" s="2" t="s">
        <v>1428</v>
      </c>
      <c r="F293" s="2" t="s">
        <v>183</v>
      </c>
      <c r="G293" s="2" t="s">
        <v>1429</v>
      </c>
      <c r="H293" s="2" t="s">
        <v>1430</v>
      </c>
      <c r="I293" s="2" t="s">
        <v>1431</v>
      </c>
      <c r="J293" t="s">
        <v>1432</v>
      </c>
      <c r="K293" s="2" t="s">
        <v>1433</v>
      </c>
      <c r="L293" s="1">
        <v>46484</v>
      </c>
      <c r="M293">
        <v>0.50600000000000001</v>
      </c>
      <c r="N293">
        <v>418</v>
      </c>
      <c r="O293" s="2" t="s">
        <v>79</v>
      </c>
      <c r="P293" t="s">
        <v>65</v>
      </c>
      <c r="Q293" s="1">
        <v>46784</v>
      </c>
      <c r="R293">
        <v>4000</v>
      </c>
      <c r="S293">
        <v>0</v>
      </c>
      <c r="T293">
        <v>4000</v>
      </c>
      <c r="U293" s="2" t="s">
        <v>66</v>
      </c>
      <c r="V293" s="2" t="s">
        <v>127</v>
      </c>
      <c r="W293" s="2"/>
      <c r="X293" s="2" t="s">
        <v>69</v>
      </c>
      <c r="Y293" s="2" t="s">
        <v>70</v>
      </c>
      <c r="Z293" s="2" t="s">
        <v>80</v>
      </c>
      <c r="AA293" s="2" t="s">
        <v>72</v>
      </c>
      <c r="AB293" s="2" t="s">
        <v>72</v>
      </c>
      <c r="AC293" s="2" t="s">
        <v>72</v>
      </c>
      <c r="AD293" s="2" t="s">
        <v>70</v>
      </c>
      <c r="AE293">
        <v>47</v>
      </c>
      <c r="AF293" s="2" t="s">
        <v>376</v>
      </c>
      <c r="AG293">
        <v>4000</v>
      </c>
      <c r="AH293">
        <v>8416</v>
      </c>
      <c r="AI293">
        <v>8416</v>
      </c>
      <c r="AN293">
        <v>8000</v>
      </c>
      <c r="AO293">
        <v>630</v>
      </c>
      <c r="AP293">
        <v>8100</v>
      </c>
      <c r="AQ293">
        <v>8630</v>
      </c>
      <c r="AR293">
        <v>80</v>
      </c>
      <c r="AS293">
        <v>273</v>
      </c>
      <c r="AT293">
        <v>270</v>
      </c>
      <c r="AU293">
        <v>0.98901098901098905</v>
      </c>
      <c r="AV293">
        <v>3</v>
      </c>
      <c r="AW293">
        <v>1.098901098901099E-2</v>
      </c>
      <c r="AX293">
        <v>0.54</v>
      </c>
      <c r="AY293">
        <v>145.80000000000001</v>
      </c>
      <c r="AZ293">
        <v>1.62</v>
      </c>
      <c r="BA293">
        <v>0.98901098901098905</v>
      </c>
      <c r="BB293" s="2" t="s">
        <v>81</v>
      </c>
      <c r="BC293" s="2"/>
    </row>
    <row r="294" spans="1:55">
      <c r="A294">
        <v>294</v>
      </c>
      <c r="B294" s="1">
        <v>46066</v>
      </c>
      <c r="C294" s="2" t="s">
        <v>1434</v>
      </c>
      <c r="D294" s="2" t="s">
        <v>1435</v>
      </c>
      <c r="E294" s="2" t="s">
        <v>1244</v>
      </c>
      <c r="F294" s="2" t="s">
        <v>272</v>
      </c>
      <c r="G294" s="2" t="s">
        <v>97</v>
      </c>
      <c r="H294" s="2" t="s">
        <v>1436</v>
      </c>
      <c r="I294" s="2" t="s">
        <v>1437</v>
      </c>
      <c r="J294" t="s">
        <v>1438</v>
      </c>
      <c r="K294" s="2" t="s">
        <v>1439</v>
      </c>
      <c r="L294" s="1">
        <v>47113</v>
      </c>
      <c r="M294">
        <v>0.50600000000000001</v>
      </c>
      <c r="N294">
        <v>1047</v>
      </c>
      <c r="O294" s="2" t="s">
        <v>79</v>
      </c>
      <c r="P294" t="s">
        <v>65</v>
      </c>
      <c r="Q294" s="1">
        <v>46784</v>
      </c>
      <c r="R294">
        <v>6000</v>
      </c>
      <c r="S294">
        <v>0</v>
      </c>
      <c r="T294">
        <v>6000</v>
      </c>
      <c r="U294" s="2" t="s">
        <v>66</v>
      </c>
      <c r="V294" s="2" t="s">
        <v>127</v>
      </c>
      <c r="W294" s="2"/>
      <c r="X294" s="2" t="s">
        <v>69</v>
      </c>
      <c r="Y294" s="2" t="s">
        <v>70</v>
      </c>
      <c r="Z294" s="2" t="s">
        <v>80</v>
      </c>
      <c r="AA294" s="2" t="s">
        <v>72</v>
      </c>
      <c r="AB294" s="2" t="s">
        <v>72</v>
      </c>
      <c r="AC294" s="2" t="s">
        <v>72</v>
      </c>
      <c r="AD294" s="2" t="s">
        <v>70</v>
      </c>
      <c r="AE294">
        <v>19</v>
      </c>
      <c r="AF294" s="2" t="s">
        <v>312</v>
      </c>
      <c r="AG294">
        <v>6000</v>
      </c>
      <c r="AH294">
        <v>6256</v>
      </c>
      <c r="AI294">
        <v>6280</v>
      </c>
      <c r="AN294">
        <v>6000</v>
      </c>
      <c r="AO294">
        <v>300</v>
      </c>
      <c r="AP294">
        <v>6100</v>
      </c>
      <c r="AQ294">
        <v>6300</v>
      </c>
      <c r="AR294">
        <v>80</v>
      </c>
      <c r="AS294">
        <v>200</v>
      </c>
      <c r="AT294">
        <v>197</v>
      </c>
      <c r="AU294">
        <v>0.98499999999999999</v>
      </c>
      <c r="AV294">
        <v>3</v>
      </c>
      <c r="AW294">
        <v>1.4999999999999999E-2</v>
      </c>
      <c r="AX294">
        <v>0.54</v>
      </c>
      <c r="AY294">
        <v>106.38000000000001</v>
      </c>
      <c r="AZ294">
        <v>1.62</v>
      </c>
      <c r="BA294">
        <v>0.98499999999999999</v>
      </c>
      <c r="BB294" s="2" t="s">
        <v>81</v>
      </c>
      <c r="BC294" s="2"/>
    </row>
    <row r="295" spans="1:55">
      <c r="A295">
        <v>295</v>
      </c>
      <c r="B295" s="1">
        <v>46066</v>
      </c>
      <c r="C295" s="2" t="s">
        <v>1440</v>
      </c>
      <c r="D295" s="2" t="s">
        <v>1441</v>
      </c>
      <c r="E295" s="2" t="s">
        <v>1442</v>
      </c>
      <c r="F295" s="2" t="s">
        <v>183</v>
      </c>
      <c r="G295" s="2" t="s">
        <v>153</v>
      </c>
      <c r="H295" s="2" t="s">
        <v>1443</v>
      </c>
      <c r="I295" s="2" t="s">
        <v>1444</v>
      </c>
      <c r="J295" t="s">
        <v>1445</v>
      </c>
      <c r="K295" s="2" t="s">
        <v>1446</v>
      </c>
      <c r="L295" s="1">
        <v>46208</v>
      </c>
      <c r="M295">
        <v>0.50600000000000001</v>
      </c>
      <c r="N295">
        <v>142</v>
      </c>
      <c r="O295" s="2" t="s">
        <v>79</v>
      </c>
      <c r="P295" t="s">
        <v>65</v>
      </c>
      <c r="Q295" s="1">
        <v>46784</v>
      </c>
      <c r="R295">
        <v>3000</v>
      </c>
      <c r="S295">
        <v>0</v>
      </c>
      <c r="T295">
        <v>3000</v>
      </c>
      <c r="U295" s="2" t="s">
        <v>66</v>
      </c>
      <c r="V295" s="2" t="s">
        <v>127</v>
      </c>
      <c r="W295" s="2"/>
      <c r="X295" s="2" t="s">
        <v>69</v>
      </c>
      <c r="Y295" s="2" t="s">
        <v>70</v>
      </c>
      <c r="Z295" s="2" t="s">
        <v>80</v>
      </c>
      <c r="AA295" s="2" t="s">
        <v>72</v>
      </c>
      <c r="AB295" s="2" t="s">
        <v>72</v>
      </c>
      <c r="AC295" s="2" t="s">
        <v>72</v>
      </c>
      <c r="AD295" s="2" t="s">
        <v>70</v>
      </c>
      <c r="AE295">
        <v>18</v>
      </c>
      <c r="AF295" s="2" t="s">
        <v>312</v>
      </c>
      <c r="AG295">
        <v>3000</v>
      </c>
      <c r="AH295">
        <v>3440</v>
      </c>
      <c r="AI295">
        <v>3360</v>
      </c>
      <c r="AN295">
        <v>3000</v>
      </c>
      <c r="AO295">
        <v>550</v>
      </c>
      <c r="AP295">
        <v>3100</v>
      </c>
      <c r="AQ295">
        <v>3550</v>
      </c>
      <c r="AR295">
        <v>80</v>
      </c>
      <c r="AS295">
        <v>114</v>
      </c>
      <c r="AT295">
        <v>111</v>
      </c>
      <c r="AU295">
        <v>0.97368421052631582</v>
      </c>
      <c r="AV295">
        <v>3</v>
      </c>
      <c r="AW295">
        <v>2.6315789473684209E-2</v>
      </c>
      <c r="AX295">
        <v>0.54</v>
      </c>
      <c r="AY295">
        <v>59.940000000000005</v>
      </c>
      <c r="AZ295">
        <v>1.62</v>
      </c>
      <c r="BA295">
        <v>0.97368421052631582</v>
      </c>
      <c r="BB295" s="2" t="s">
        <v>81</v>
      </c>
      <c r="BC295" s="2"/>
    </row>
    <row r="296" spans="1:55">
      <c r="A296">
        <v>296</v>
      </c>
      <c r="B296" s="1">
        <v>46066</v>
      </c>
      <c r="C296" s="2" t="s">
        <v>1447</v>
      </c>
      <c r="D296" s="2" t="s">
        <v>1448</v>
      </c>
      <c r="E296" s="2" t="s">
        <v>1449</v>
      </c>
      <c r="F296" s="2" t="s">
        <v>228</v>
      </c>
      <c r="G296" s="2" t="s">
        <v>1450</v>
      </c>
      <c r="H296" s="2" t="s">
        <v>1451</v>
      </c>
      <c r="I296" s="2" t="s">
        <v>1452</v>
      </c>
      <c r="J296" t="s">
        <v>1453</v>
      </c>
      <c r="K296" s="2" t="s">
        <v>1454</v>
      </c>
      <c r="L296" s="1">
        <v>47937</v>
      </c>
      <c r="N296">
        <v>1871</v>
      </c>
      <c r="O296" s="2" t="s">
        <v>64</v>
      </c>
      <c r="P296" t="s">
        <v>65</v>
      </c>
      <c r="Q296" s="1">
        <v>46784</v>
      </c>
      <c r="R296">
        <v>1000</v>
      </c>
      <c r="S296">
        <v>280</v>
      </c>
      <c r="T296">
        <v>0</v>
      </c>
      <c r="U296" s="2" t="s">
        <v>66</v>
      </c>
      <c r="V296" s="2" t="s">
        <v>188</v>
      </c>
      <c r="W296" s="2" t="s">
        <v>118</v>
      </c>
      <c r="X296" s="2" t="s">
        <v>69</v>
      </c>
      <c r="Y296" s="2" t="s">
        <v>70</v>
      </c>
      <c r="Z296" s="2" t="s">
        <v>71</v>
      </c>
      <c r="AA296" s="2" t="s">
        <v>70</v>
      </c>
      <c r="AB296" s="2" t="s">
        <v>70</v>
      </c>
      <c r="AC296" s="2" t="s">
        <v>73</v>
      </c>
      <c r="AD296" s="2" t="s">
        <v>70</v>
      </c>
      <c r="AE296">
        <v>32</v>
      </c>
      <c r="AF296" s="2" t="s">
        <v>312</v>
      </c>
      <c r="AG296">
        <v>0</v>
      </c>
      <c r="AH296">
        <v>960</v>
      </c>
      <c r="AI296">
        <v>960</v>
      </c>
      <c r="AJ296">
        <v>850</v>
      </c>
      <c r="AK296">
        <v>854</v>
      </c>
      <c r="AL296">
        <v>849</v>
      </c>
      <c r="AM296">
        <v>850</v>
      </c>
      <c r="AO296">
        <v>850</v>
      </c>
      <c r="AP296">
        <v>1300</v>
      </c>
      <c r="AQ296">
        <v>850</v>
      </c>
      <c r="AR296">
        <v>110</v>
      </c>
      <c r="AS296">
        <v>240</v>
      </c>
      <c r="AT296">
        <v>213</v>
      </c>
      <c r="AU296">
        <v>0.88749999999999996</v>
      </c>
      <c r="AV296">
        <v>28</v>
      </c>
      <c r="AW296">
        <v>0.11666666666666667</v>
      </c>
      <c r="AX296">
        <v>3</v>
      </c>
      <c r="AY296">
        <v>639</v>
      </c>
      <c r="AZ296">
        <v>84</v>
      </c>
      <c r="BA296">
        <v>0.88749999999999996</v>
      </c>
      <c r="BB296" s="2" t="s">
        <v>75</v>
      </c>
      <c r="BC296" s="2"/>
    </row>
    <row r="297" spans="1:55">
      <c r="A297">
        <v>297</v>
      </c>
      <c r="B297" s="1">
        <v>46072</v>
      </c>
      <c r="C297" s="2" t="s">
        <v>1455</v>
      </c>
      <c r="D297" s="2" t="s">
        <v>1456</v>
      </c>
      <c r="E297" s="2" t="s">
        <v>1457</v>
      </c>
      <c r="F297" s="2" t="s">
        <v>228</v>
      </c>
      <c r="G297" s="2" t="s">
        <v>1458</v>
      </c>
      <c r="H297" s="2" t="s">
        <v>1459</v>
      </c>
      <c r="I297" s="2" t="s">
        <v>1460</v>
      </c>
      <c r="J297">
        <v>0</v>
      </c>
      <c r="K297" s="2" t="s">
        <v>729</v>
      </c>
      <c r="L297" s="1">
        <v>47462</v>
      </c>
      <c r="N297">
        <v>1390</v>
      </c>
      <c r="O297" s="2" t="s">
        <v>64</v>
      </c>
      <c r="P297" t="s">
        <v>65</v>
      </c>
      <c r="Q297" s="1">
        <v>47150</v>
      </c>
      <c r="R297">
        <v>1083</v>
      </c>
      <c r="S297">
        <v>0</v>
      </c>
      <c r="T297">
        <v>1083</v>
      </c>
      <c r="U297" s="2" t="s">
        <v>66</v>
      </c>
      <c r="V297" s="2"/>
      <c r="W297" s="2"/>
      <c r="X297" s="2" t="s">
        <v>69</v>
      </c>
      <c r="Y297" s="2" t="s">
        <v>70</v>
      </c>
      <c r="Z297" s="2" t="s">
        <v>80</v>
      </c>
      <c r="AA297" s="2" t="s">
        <v>72</v>
      </c>
      <c r="AB297" s="2" t="s">
        <v>70</v>
      </c>
      <c r="AC297" s="2" t="s">
        <v>91</v>
      </c>
      <c r="AD297" s="2" t="s">
        <v>70</v>
      </c>
      <c r="AE297">
        <v>28</v>
      </c>
      <c r="AF297" s="2" t="s">
        <v>312</v>
      </c>
      <c r="AG297">
        <v>1083</v>
      </c>
      <c r="AH297">
        <v>3240</v>
      </c>
      <c r="AI297">
        <v>3080</v>
      </c>
      <c r="AK297">
        <v>3114</v>
      </c>
      <c r="AL297">
        <v>3096</v>
      </c>
      <c r="AM297">
        <v>3108</v>
      </c>
      <c r="AO297">
        <v>3105</v>
      </c>
      <c r="AP297">
        <v>2500</v>
      </c>
      <c r="AQ297">
        <v>3105</v>
      </c>
      <c r="AR297">
        <v>135</v>
      </c>
      <c r="AS297">
        <v>270</v>
      </c>
      <c r="AT297">
        <v>259</v>
      </c>
      <c r="AU297">
        <v>0.95925925925925926</v>
      </c>
      <c r="AV297">
        <v>11</v>
      </c>
      <c r="AW297">
        <v>4.0740740740740744E-2</v>
      </c>
      <c r="AX297">
        <v>3</v>
      </c>
      <c r="AY297">
        <v>777</v>
      </c>
      <c r="AZ297">
        <v>33</v>
      </c>
      <c r="BA297">
        <v>0.95925925925925926</v>
      </c>
      <c r="BB297" s="2" t="s">
        <v>75</v>
      </c>
      <c r="BC297" s="2"/>
    </row>
    <row r="298" spans="1:55">
      <c r="A298">
        <v>298</v>
      </c>
      <c r="B298" s="1">
        <v>46072</v>
      </c>
      <c r="C298" s="2" t="s">
        <v>760</v>
      </c>
      <c r="D298" s="2" t="s">
        <v>1461</v>
      </c>
      <c r="E298" s="2" t="s">
        <v>1462</v>
      </c>
      <c r="F298" s="2"/>
      <c r="G298" s="2" t="s">
        <v>763</v>
      </c>
      <c r="H298" s="2" t="s">
        <v>760</v>
      </c>
      <c r="I298" s="2" t="s">
        <v>760</v>
      </c>
      <c r="K298" s="2"/>
      <c r="L298" s="1"/>
      <c r="M298" t="s">
        <v>764</v>
      </c>
      <c r="O298" s="2" t="s">
        <v>765</v>
      </c>
      <c r="Q298" s="1"/>
      <c r="R298">
        <v>10000</v>
      </c>
      <c r="S298">
        <v>0</v>
      </c>
      <c r="T298">
        <v>10000</v>
      </c>
      <c r="U298" s="2" t="s">
        <v>66</v>
      </c>
      <c r="V298" s="2"/>
      <c r="W298" s="2"/>
      <c r="X298" s="2" t="s">
        <v>69</v>
      </c>
      <c r="Y298" s="2" t="s">
        <v>70</v>
      </c>
      <c r="Z298" s="2" t="s">
        <v>71</v>
      </c>
      <c r="AA298" s="2" t="s">
        <v>72</v>
      </c>
      <c r="AB298" s="2" t="s">
        <v>72</v>
      </c>
      <c r="AC298" s="2" t="s">
        <v>72</v>
      </c>
      <c r="AD298" s="2" t="s">
        <v>70</v>
      </c>
      <c r="AE298">
        <v>6</v>
      </c>
      <c r="AF298" s="2" t="s">
        <v>92</v>
      </c>
      <c r="AG298">
        <v>10000</v>
      </c>
      <c r="AH298">
        <v>10090</v>
      </c>
      <c r="AI298">
        <v>10100</v>
      </c>
      <c r="AO298">
        <v>10000</v>
      </c>
      <c r="AP298">
        <v>10000</v>
      </c>
      <c r="AQ298">
        <v>10000</v>
      </c>
      <c r="AR298">
        <v>20</v>
      </c>
      <c r="AS298">
        <v>1253</v>
      </c>
      <c r="AT298">
        <v>1250</v>
      </c>
      <c r="AU298">
        <v>0.99760574620909814</v>
      </c>
      <c r="AV298">
        <v>3</v>
      </c>
      <c r="AW298">
        <v>2.3942537909018356E-3</v>
      </c>
      <c r="AX298">
        <v>0.54</v>
      </c>
      <c r="AY298">
        <v>675</v>
      </c>
      <c r="AZ298">
        <v>1.62</v>
      </c>
      <c r="BA298">
        <v>0.99760574620909814</v>
      </c>
      <c r="BB298" s="2" t="s">
        <v>81</v>
      </c>
      <c r="BC298" s="2"/>
    </row>
    <row r="299" spans="1:55">
      <c r="A299">
        <v>299</v>
      </c>
      <c r="B299" s="1">
        <v>46076</v>
      </c>
      <c r="C299" s="2" t="s">
        <v>1463</v>
      </c>
      <c r="D299" s="2" t="s">
        <v>1464</v>
      </c>
      <c r="E299" s="2" t="s">
        <v>1465</v>
      </c>
      <c r="F299" s="2" t="s">
        <v>239</v>
      </c>
      <c r="G299" s="2" t="s">
        <v>1466</v>
      </c>
      <c r="H299" s="2" t="s">
        <v>1467</v>
      </c>
      <c r="I299" s="2" t="s">
        <v>1468</v>
      </c>
      <c r="J299" t="s">
        <v>1469</v>
      </c>
      <c r="K299" s="2" t="s">
        <v>1470</v>
      </c>
      <c r="L299" s="1">
        <v>46457</v>
      </c>
      <c r="M299">
        <v>0.56785433968686194</v>
      </c>
      <c r="N299">
        <v>381</v>
      </c>
      <c r="O299" s="2" t="s">
        <v>64</v>
      </c>
      <c r="P299" t="s">
        <v>117</v>
      </c>
      <c r="Q299" s="1">
        <v>46784</v>
      </c>
      <c r="R299">
        <v>12000</v>
      </c>
      <c r="S299">
        <v>1000</v>
      </c>
      <c r="T299">
        <v>11000</v>
      </c>
      <c r="U299" s="2" t="s">
        <v>66</v>
      </c>
      <c r="V299" s="2"/>
      <c r="W299" s="2" t="s">
        <v>197</v>
      </c>
      <c r="X299" s="2" t="s">
        <v>69</v>
      </c>
      <c r="Y299" s="2" t="s">
        <v>70</v>
      </c>
      <c r="Z299" s="2" t="s">
        <v>1471</v>
      </c>
      <c r="AA299" s="2" t="s">
        <v>70</v>
      </c>
      <c r="AB299" s="2" t="s">
        <v>70</v>
      </c>
      <c r="AC299" s="2" t="s">
        <v>91</v>
      </c>
      <c r="AD299" s="2" t="s">
        <v>70</v>
      </c>
      <c r="AE299">
        <v>21</v>
      </c>
      <c r="AF299" s="2" t="s">
        <v>312</v>
      </c>
      <c r="AG299">
        <v>11000</v>
      </c>
      <c r="AH299">
        <v>12400</v>
      </c>
      <c r="AI299">
        <v>6100</v>
      </c>
      <c r="AJ299">
        <v>11880</v>
      </c>
      <c r="AK299">
        <v>11890</v>
      </c>
      <c r="AL299">
        <v>11871</v>
      </c>
      <c r="AM299">
        <v>11800</v>
      </c>
      <c r="AN299">
        <v>11771</v>
      </c>
      <c r="AP299">
        <v>11800</v>
      </c>
      <c r="AQ299">
        <v>11771</v>
      </c>
      <c r="AR299">
        <v>629</v>
      </c>
      <c r="AS299">
        <v>1550</v>
      </c>
      <c r="AT299">
        <v>1472</v>
      </c>
      <c r="AU299">
        <v>0.94967741935483874</v>
      </c>
      <c r="AV299">
        <v>79</v>
      </c>
      <c r="AW299">
        <v>5.0967741935483868E-2</v>
      </c>
      <c r="AX299">
        <v>3</v>
      </c>
      <c r="AY299">
        <v>4416</v>
      </c>
      <c r="AZ299">
        <v>237</v>
      </c>
      <c r="BA299">
        <v>0.94967741935483874</v>
      </c>
      <c r="BB299" s="2" t="s">
        <v>75</v>
      </c>
      <c r="BC299" s="2"/>
    </row>
    <row r="300" spans="1:55">
      <c r="A300">
        <v>300</v>
      </c>
      <c r="B300" s="1">
        <v>46076</v>
      </c>
      <c r="C300" s="2" t="s">
        <v>1463</v>
      </c>
      <c r="D300" s="2" t="s">
        <v>1464</v>
      </c>
      <c r="E300" s="2" t="s">
        <v>1465</v>
      </c>
      <c r="F300" s="2" t="s">
        <v>239</v>
      </c>
      <c r="G300" s="2" t="s">
        <v>1466</v>
      </c>
      <c r="H300" s="2" t="s">
        <v>1472</v>
      </c>
      <c r="I300" s="2" t="s">
        <v>1473</v>
      </c>
      <c r="J300" t="s">
        <v>1474</v>
      </c>
      <c r="K300" s="2" t="s">
        <v>1470</v>
      </c>
      <c r="L300" s="1">
        <v>46457</v>
      </c>
      <c r="M300">
        <v>0.50600000000000001</v>
      </c>
      <c r="N300">
        <v>381</v>
      </c>
      <c r="O300" s="2" t="s">
        <v>79</v>
      </c>
      <c r="P300" t="s">
        <v>117</v>
      </c>
      <c r="Q300" s="1">
        <v>46784</v>
      </c>
      <c r="R300">
        <v>12000</v>
      </c>
      <c r="S300">
        <v>0</v>
      </c>
      <c r="T300">
        <v>12000</v>
      </c>
      <c r="U300" s="2" t="s">
        <v>66</v>
      </c>
      <c r="V300" s="2"/>
      <c r="W300" s="2"/>
      <c r="X300" s="2" t="s">
        <v>69</v>
      </c>
      <c r="Y300" s="2" t="s">
        <v>70</v>
      </c>
      <c r="Z300" s="2" t="s">
        <v>80</v>
      </c>
      <c r="AA300" s="2" t="s">
        <v>72</v>
      </c>
      <c r="AB300" s="2" t="s">
        <v>72</v>
      </c>
      <c r="AC300" s="2" t="s">
        <v>72</v>
      </c>
      <c r="AD300" s="2" t="s">
        <v>70</v>
      </c>
      <c r="AE300">
        <v>16</v>
      </c>
      <c r="AF300" s="2" t="s">
        <v>312</v>
      </c>
      <c r="AG300">
        <v>12000</v>
      </c>
      <c r="AH300">
        <v>12160</v>
      </c>
      <c r="AI300">
        <v>12800</v>
      </c>
      <c r="AN300">
        <v>12000</v>
      </c>
      <c r="AO300">
        <v>665</v>
      </c>
      <c r="AP300">
        <v>12100</v>
      </c>
      <c r="AQ300">
        <v>12665</v>
      </c>
      <c r="AR300">
        <v>80</v>
      </c>
      <c r="AS300">
        <v>400</v>
      </c>
      <c r="AT300">
        <v>396</v>
      </c>
      <c r="AU300">
        <v>0.99</v>
      </c>
      <c r="AV300">
        <v>4</v>
      </c>
      <c r="AW300">
        <v>0.01</v>
      </c>
      <c r="AX300">
        <v>0.54</v>
      </c>
      <c r="AY300">
        <v>213.84</v>
      </c>
      <c r="AZ300">
        <v>2.16</v>
      </c>
      <c r="BA300">
        <v>0.99</v>
      </c>
      <c r="BB300" s="2" t="s">
        <v>81</v>
      </c>
      <c r="BC300" s="2"/>
    </row>
    <row r="301" spans="1:55">
      <c r="A301">
        <v>301</v>
      </c>
      <c r="B301" s="1">
        <v>46076</v>
      </c>
      <c r="C301" s="2" t="s">
        <v>1463</v>
      </c>
      <c r="D301" s="2" t="s">
        <v>1464</v>
      </c>
      <c r="E301" s="2" t="s">
        <v>1465</v>
      </c>
      <c r="F301" s="2" t="s">
        <v>239</v>
      </c>
      <c r="G301" s="2" t="s">
        <v>1466</v>
      </c>
      <c r="H301" s="2" t="s">
        <v>442</v>
      </c>
      <c r="I301" s="2" t="s">
        <v>443</v>
      </c>
      <c r="J301" t="s">
        <v>444</v>
      </c>
      <c r="K301" s="2" t="s">
        <v>1470</v>
      </c>
      <c r="L301" s="1">
        <v>46457</v>
      </c>
      <c r="M301">
        <v>0.50600000000000001</v>
      </c>
      <c r="N301">
        <v>381</v>
      </c>
      <c r="O301" s="2" t="s">
        <v>445</v>
      </c>
      <c r="P301" t="s">
        <v>117</v>
      </c>
      <c r="Q301" s="1">
        <v>46784</v>
      </c>
      <c r="R301">
        <v>12000</v>
      </c>
      <c r="S301">
        <v>0</v>
      </c>
      <c r="T301">
        <v>12000</v>
      </c>
      <c r="U301" s="2" t="s">
        <v>66</v>
      </c>
      <c r="V301" s="2"/>
      <c r="W301" s="2"/>
      <c r="X301" s="2" t="s">
        <v>69</v>
      </c>
      <c r="Y301" s="2" t="s">
        <v>70</v>
      </c>
      <c r="Z301" s="2" t="s">
        <v>71</v>
      </c>
      <c r="AA301" s="2" t="s">
        <v>72</v>
      </c>
      <c r="AB301" s="2" t="s">
        <v>72</v>
      </c>
      <c r="AC301" s="2" t="s">
        <v>72</v>
      </c>
      <c r="AD301" s="2" t="s">
        <v>70</v>
      </c>
      <c r="AE301">
        <v>18</v>
      </c>
      <c r="AF301" s="2" t="s">
        <v>312</v>
      </c>
      <c r="AG301">
        <v>12000</v>
      </c>
      <c r="AH301">
        <v>12240</v>
      </c>
      <c r="AI301">
        <v>12240</v>
      </c>
      <c r="AO301">
        <v>12000</v>
      </c>
      <c r="AP301">
        <v>12100</v>
      </c>
      <c r="AQ301">
        <v>12000</v>
      </c>
      <c r="AR301">
        <v>80</v>
      </c>
      <c r="AS301">
        <v>383</v>
      </c>
      <c r="AT301">
        <v>375</v>
      </c>
      <c r="AU301">
        <v>0.97911227154046998</v>
      </c>
      <c r="AV301">
        <v>8</v>
      </c>
      <c r="AW301">
        <v>2.0887728459530026E-2</v>
      </c>
      <c r="AX301">
        <v>0.54</v>
      </c>
      <c r="AY301">
        <v>202.5</v>
      </c>
      <c r="AZ301">
        <v>4.32</v>
      </c>
      <c r="BA301">
        <v>0.97911227154046998</v>
      </c>
      <c r="BB301" s="2" t="s">
        <v>81</v>
      </c>
      <c r="BC301" s="2"/>
    </row>
    <row r="302" spans="1:55">
      <c r="A302">
        <v>302</v>
      </c>
      <c r="B302" s="1">
        <v>46076</v>
      </c>
      <c r="C302" s="2" t="s">
        <v>1475</v>
      </c>
      <c r="D302" s="2" t="s">
        <v>1476</v>
      </c>
      <c r="E302" s="2" t="s">
        <v>1465</v>
      </c>
      <c r="F302" s="2" t="s">
        <v>239</v>
      </c>
      <c r="G302" s="2" t="s">
        <v>1477</v>
      </c>
      <c r="H302" s="2" t="s">
        <v>1478</v>
      </c>
      <c r="I302" s="2" t="s">
        <v>1479</v>
      </c>
      <c r="J302" t="s">
        <v>1480</v>
      </c>
      <c r="K302" s="2" t="s">
        <v>1470</v>
      </c>
      <c r="L302" s="1">
        <v>46457</v>
      </c>
      <c r="M302">
        <v>0.61869155888359428</v>
      </c>
      <c r="N302">
        <v>381</v>
      </c>
      <c r="O302" s="2" t="s">
        <v>64</v>
      </c>
      <c r="P302" t="s">
        <v>65</v>
      </c>
      <c r="Q302" s="1">
        <v>46784</v>
      </c>
      <c r="R302">
        <v>6900</v>
      </c>
      <c r="S302">
        <v>6300</v>
      </c>
      <c r="T302">
        <v>600</v>
      </c>
      <c r="U302" s="2" t="s">
        <v>66</v>
      </c>
      <c r="V302" s="2"/>
      <c r="W302" s="2" t="s">
        <v>197</v>
      </c>
      <c r="X302" s="2" t="s">
        <v>69</v>
      </c>
      <c r="Y302" s="2" t="s">
        <v>70</v>
      </c>
      <c r="Z302" s="2" t="s">
        <v>1471</v>
      </c>
      <c r="AA302" s="2" t="s">
        <v>70</v>
      </c>
      <c r="AB302" s="2" t="s">
        <v>70</v>
      </c>
      <c r="AC302" s="2" t="s">
        <v>91</v>
      </c>
      <c r="AD302" s="2" t="s">
        <v>70</v>
      </c>
      <c r="AE302">
        <v>16</v>
      </c>
      <c r="AF302" s="2" t="s">
        <v>312</v>
      </c>
      <c r="AG302">
        <v>600</v>
      </c>
      <c r="AH302">
        <v>8400</v>
      </c>
      <c r="AI302">
        <v>4200</v>
      </c>
      <c r="AJ302">
        <v>8034</v>
      </c>
      <c r="AK302">
        <v>8018</v>
      </c>
      <c r="AL302">
        <v>7897</v>
      </c>
      <c r="AM302">
        <v>7850</v>
      </c>
      <c r="AN302">
        <v>900</v>
      </c>
      <c r="AO302">
        <v>7380</v>
      </c>
      <c r="AP302">
        <v>8000</v>
      </c>
      <c r="AQ302">
        <v>8280</v>
      </c>
      <c r="AR302">
        <v>120</v>
      </c>
      <c r="AS302">
        <v>1050</v>
      </c>
      <c r="AT302">
        <v>1035</v>
      </c>
      <c r="AU302">
        <v>0.98571428571428577</v>
      </c>
      <c r="AV302">
        <v>15</v>
      </c>
      <c r="AW302">
        <v>1.4285714285714285E-2</v>
      </c>
      <c r="AX302">
        <v>3</v>
      </c>
      <c r="AY302">
        <v>3105</v>
      </c>
      <c r="AZ302">
        <v>45</v>
      </c>
      <c r="BA302">
        <v>0.98571428571428577</v>
      </c>
      <c r="BB302" s="2" t="s">
        <v>75</v>
      </c>
      <c r="BC302" s="2"/>
    </row>
    <row r="303" spans="1:55">
      <c r="A303">
        <v>303</v>
      </c>
      <c r="B303" s="1">
        <v>46076</v>
      </c>
      <c r="C303" s="2" t="s">
        <v>1475</v>
      </c>
      <c r="D303" s="2" t="s">
        <v>1476</v>
      </c>
      <c r="E303" s="2" t="s">
        <v>1465</v>
      </c>
      <c r="F303" s="2" t="s">
        <v>239</v>
      </c>
      <c r="G303" s="2" t="s">
        <v>1477</v>
      </c>
      <c r="H303" s="2" t="s">
        <v>1472</v>
      </c>
      <c r="I303" s="2" t="s">
        <v>1473</v>
      </c>
      <c r="J303" t="s">
        <v>1474</v>
      </c>
      <c r="K303" s="2" t="s">
        <v>1470</v>
      </c>
      <c r="L303" s="1">
        <v>46457</v>
      </c>
      <c r="M303">
        <v>0.50600000000000001</v>
      </c>
      <c r="N303">
        <v>381</v>
      </c>
      <c r="O303" s="2" t="s">
        <v>79</v>
      </c>
      <c r="P303" t="s">
        <v>65</v>
      </c>
      <c r="Q303" s="1">
        <v>46784</v>
      </c>
      <c r="R303">
        <v>6900</v>
      </c>
      <c r="S303">
        <v>0</v>
      </c>
      <c r="T303">
        <v>6900</v>
      </c>
      <c r="U303" s="2" t="s">
        <v>66</v>
      </c>
      <c r="V303" s="2"/>
      <c r="W303" s="2"/>
      <c r="X303" s="2" t="s">
        <v>69</v>
      </c>
      <c r="Y303" s="2" t="s">
        <v>70</v>
      </c>
      <c r="Z303" s="2" t="s">
        <v>80</v>
      </c>
      <c r="AA303" s="2" t="s">
        <v>72</v>
      </c>
      <c r="AB303" s="2" t="s">
        <v>72</v>
      </c>
      <c r="AC303" s="2" t="s">
        <v>72</v>
      </c>
      <c r="AD303" s="2" t="s">
        <v>70</v>
      </c>
      <c r="AE303">
        <v>16</v>
      </c>
      <c r="AF303" s="2" t="s">
        <v>312</v>
      </c>
      <c r="AG303">
        <v>6900</v>
      </c>
      <c r="AH303">
        <v>7080</v>
      </c>
      <c r="AI303">
        <v>7080</v>
      </c>
      <c r="AN303">
        <v>6900</v>
      </c>
      <c r="AP303">
        <v>7000</v>
      </c>
      <c r="AQ303">
        <v>6900</v>
      </c>
      <c r="AR303">
        <v>80</v>
      </c>
      <c r="AS303">
        <v>222</v>
      </c>
      <c r="AT303">
        <v>216</v>
      </c>
      <c r="AU303">
        <v>0.97297297297297303</v>
      </c>
      <c r="AV303">
        <v>6</v>
      </c>
      <c r="AW303">
        <v>2.7027027027027029E-2</v>
      </c>
      <c r="AX303">
        <v>0.54</v>
      </c>
      <c r="AY303">
        <v>116.64000000000001</v>
      </c>
      <c r="AZ303">
        <v>3.24</v>
      </c>
      <c r="BA303">
        <v>0.97297297297297303</v>
      </c>
      <c r="BB303" s="2" t="s">
        <v>81</v>
      </c>
      <c r="BC303" s="2"/>
    </row>
    <row r="304" spans="1:55">
      <c r="A304">
        <v>304</v>
      </c>
      <c r="B304" s="1">
        <v>46076</v>
      </c>
      <c r="C304" s="2" t="s">
        <v>1475</v>
      </c>
      <c r="D304" s="2" t="s">
        <v>1476</v>
      </c>
      <c r="E304" s="2" t="s">
        <v>1465</v>
      </c>
      <c r="F304" s="2" t="s">
        <v>239</v>
      </c>
      <c r="G304" s="2" t="s">
        <v>1477</v>
      </c>
      <c r="H304" s="2" t="s">
        <v>442</v>
      </c>
      <c r="I304" s="2" t="s">
        <v>443</v>
      </c>
      <c r="J304" t="s">
        <v>444</v>
      </c>
      <c r="K304" s="2" t="s">
        <v>1470</v>
      </c>
      <c r="L304" s="1">
        <v>46457</v>
      </c>
      <c r="M304">
        <v>0.50600000000000001</v>
      </c>
      <c r="N304">
        <v>381</v>
      </c>
      <c r="O304" s="2" t="s">
        <v>445</v>
      </c>
      <c r="P304" t="s">
        <v>65</v>
      </c>
      <c r="Q304" s="1">
        <v>46784</v>
      </c>
      <c r="R304">
        <v>6900</v>
      </c>
      <c r="S304">
        <v>0</v>
      </c>
      <c r="T304">
        <v>6900</v>
      </c>
      <c r="U304" s="2" t="s">
        <v>66</v>
      </c>
      <c r="V304" s="2"/>
      <c r="W304" s="2"/>
      <c r="X304" s="2" t="s">
        <v>69</v>
      </c>
      <c r="Y304" s="2" t="s">
        <v>70</v>
      </c>
      <c r="Z304" s="2" t="s">
        <v>71</v>
      </c>
      <c r="AA304" s="2" t="s">
        <v>72</v>
      </c>
      <c r="AB304" s="2" t="s">
        <v>72</v>
      </c>
      <c r="AC304" s="2" t="s">
        <v>72</v>
      </c>
      <c r="AD304" s="2" t="s">
        <v>70</v>
      </c>
      <c r="AE304">
        <v>17</v>
      </c>
      <c r="AF304" s="2" t="s">
        <v>312</v>
      </c>
      <c r="AG304">
        <v>6900</v>
      </c>
      <c r="AH304">
        <v>7120</v>
      </c>
      <c r="AI304">
        <v>7164</v>
      </c>
      <c r="AN304">
        <v>6900</v>
      </c>
      <c r="AP304">
        <v>7000</v>
      </c>
      <c r="AQ304">
        <v>6900</v>
      </c>
      <c r="AR304">
        <v>80</v>
      </c>
      <c r="AS304">
        <v>100</v>
      </c>
      <c r="AT304">
        <v>96</v>
      </c>
      <c r="AU304">
        <v>0.96</v>
      </c>
      <c r="AV304">
        <v>4</v>
      </c>
      <c r="AW304">
        <v>0.04</v>
      </c>
      <c r="AX304">
        <v>0.54</v>
      </c>
      <c r="AY304">
        <v>51.84</v>
      </c>
      <c r="AZ304">
        <v>2.16</v>
      </c>
      <c r="BA304">
        <v>0.96</v>
      </c>
      <c r="BB304" s="2" t="s">
        <v>81</v>
      </c>
      <c r="BC304" s="2"/>
    </row>
    <row r="305" spans="1:55">
      <c r="A305">
        <v>305</v>
      </c>
      <c r="B305" s="1">
        <v>46076</v>
      </c>
      <c r="C305" s="2" t="s">
        <v>1406</v>
      </c>
      <c r="D305" s="2" t="s">
        <v>1407</v>
      </c>
      <c r="E305" s="2" t="s">
        <v>1408</v>
      </c>
      <c r="F305" s="2" t="s">
        <v>283</v>
      </c>
      <c r="G305" s="2" t="s">
        <v>240</v>
      </c>
      <c r="H305" s="2" t="s">
        <v>442</v>
      </c>
      <c r="I305" s="2" t="s">
        <v>443</v>
      </c>
      <c r="J305" t="s">
        <v>444</v>
      </c>
      <c r="K305" s="2" t="s">
        <v>764</v>
      </c>
      <c r="L305" s="1"/>
      <c r="M305">
        <v>0.50600000000000001</v>
      </c>
      <c r="O305" s="2" t="s">
        <v>445</v>
      </c>
      <c r="P305" t="s">
        <v>65</v>
      </c>
      <c r="Q305" s="1">
        <v>46784</v>
      </c>
      <c r="R305">
        <v>2000</v>
      </c>
      <c r="S305">
        <v>0</v>
      </c>
      <c r="T305">
        <v>2000</v>
      </c>
      <c r="U305" s="2" t="s">
        <v>66</v>
      </c>
      <c r="V305" s="2"/>
      <c r="W305" s="2"/>
      <c r="X305" s="2" t="s">
        <v>69</v>
      </c>
      <c r="Y305" s="2" t="s">
        <v>70</v>
      </c>
      <c r="Z305" s="2" t="s">
        <v>71</v>
      </c>
      <c r="AA305" s="2" t="s">
        <v>72</v>
      </c>
      <c r="AB305" s="2" t="s">
        <v>72</v>
      </c>
      <c r="AC305" s="2" t="s">
        <v>72</v>
      </c>
      <c r="AD305" s="2" t="s">
        <v>70</v>
      </c>
      <c r="AE305">
        <v>15</v>
      </c>
      <c r="AF305" s="2" t="s">
        <v>312</v>
      </c>
      <c r="AG305">
        <v>2000</v>
      </c>
      <c r="AH305">
        <v>4320</v>
      </c>
      <c r="AI305">
        <v>4480</v>
      </c>
      <c r="AN305">
        <v>2000</v>
      </c>
      <c r="AO305">
        <v>2836</v>
      </c>
      <c r="AP305">
        <v>4100</v>
      </c>
      <c r="AQ305">
        <v>4836</v>
      </c>
      <c r="AR305">
        <v>80</v>
      </c>
      <c r="AS305">
        <v>155</v>
      </c>
      <c r="AT305">
        <v>152</v>
      </c>
      <c r="AU305">
        <v>0.98064516129032253</v>
      </c>
      <c r="AV305">
        <v>3</v>
      </c>
      <c r="AW305">
        <v>1.935483870967742E-2</v>
      </c>
      <c r="AX305">
        <v>0.54</v>
      </c>
      <c r="AY305">
        <v>82.080000000000013</v>
      </c>
      <c r="AZ305">
        <v>1.62</v>
      </c>
      <c r="BA305">
        <v>0.98064516129032253</v>
      </c>
      <c r="BB305" s="2" t="s">
        <v>81</v>
      </c>
      <c r="BC305" s="2" t="s">
        <v>1481</v>
      </c>
    </row>
    <row r="306" spans="1:55">
      <c r="A306">
        <v>306</v>
      </c>
      <c r="B306" s="1">
        <v>46079</v>
      </c>
      <c r="C306" s="2" t="s">
        <v>1482</v>
      </c>
      <c r="D306" s="2" t="s">
        <v>1483</v>
      </c>
      <c r="E306" s="2" t="s">
        <v>1484</v>
      </c>
      <c r="F306" s="2" t="s">
        <v>85</v>
      </c>
      <c r="G306" s="2" t="s">
        <v>519</v>
      </c>
      <c r="H306" s="2" t="s">
        <v>1485</v>
      </c>
      <c r="I306" s="2" t="s">
        <v>1486</v>
      </c>
      <c r="J306" t="s">
        <v>1487</v>
      </c>
      <c r="K306" s="2" t="s">
        <v>1488</v>
      </c>
      <c r="L306" s="1">
        <v>47792</v>
      </c>
      <c r="M306">
        <v>0.26817427577339087</v>
      </c>
      <c r="N306">
        <v>1713</v>
      </c>
      <c r="O306" s="2" t="s">
        <v>64</v>
      </c>
      <c r="P306" t="s">
        <v>65</v>
      </c>
      <c r="Q306" s="1">
        <v>47178</v>
      </c>
      <c r="R306">
        <v>28570</v>
      </c>
      <c r="S306">
        <v>2500</v>
      </c>
      <c r="T306">
        <v>26070</v>
      </c>
      <c r="U306" s="2" t="s">
        <v>66</v>
      </c>
      <c r="V306" s="2"/>
      <c r="W306" s="2" t="s">
        <v>68</v>
      </c>
      <c r="X306" s="2" t="s">
        <v>69</v>
      </c>
      <c r="Y306" s="2" t="s">
        <v>70</v>
      </c>
      <c r="Z306" s="2" t="s">
        <v>71</v>
      </c>
      <c r="AA306" s="2" t="s">
        <v>70</v>
      </c>
      <c r="AB306" s="2" t="s">
        <v>70</v>
      </c>
      <c r="AC306" s="2" t="s">
        <v>91</v>
      </c>
      <c r="AD306" s="2" t="s">
        <v>70</v>
      </c>
      <c r="AE306">
        <v>54</v>
      </c>
      <c r="AF306" s="2" t="s">
        <v>376</v>
      </c>
      <c r="AG306">
        <v>26070</v>
      </c>
      <c r="AH306">
        <v>28800</v>
      </c>
      <c r="AI306">
        <v>28500</v>
      </c>
      <c r="AJ306">
        <v>28692</v>
      </c>
      <c r="AK306">
        <v>28692</v>
      </c>
      <c r="AL306">
        <v>28630</v>
      </c>
      <c r="AM306">
        <v>28515</v>
      </c>
      <c r="AN306">
        <v>28485</v>
      </c>
      <c r="AP306">
        <v>28000</v>
      </c>
      <c r="AQ306">
        <v>28485</v>
      </c>
      <c r="AR306">
        <v>315</v>
      </c>
      <c r="AS306">
        <v>1200</v>
      </c>
      <c r="AT306">
        <v>1187</v>
      </c>
      <c r="AU306">
        <v>0.98916666666666664</v>
      </c>
      <c r="AV306">
        <v>13</v>
      </c>
      <c r="AW306">
        <v>1.0833333333333334E-2</v>
      </c>
      <c r="AX306">
        <v>3</v>
      </c>
      <c r="AY306">
        <v>3561</v>
      </c>
      <c r="AZ306">
        <v>39</v>
      </c>
      <c r="BA306">
        <v>0.98916666666666664</v>
      </c>
      <c r="BB306" s="2" t="s">
        <v>75</v>
      </c>
      <c r="BC306" s="2"/>
    </row>
    <row r="307" spans="1:55">
      <c r="A307">
        <v>307</v>
      </c>
      <c r="B307" s="1">
        <v>46079</v>
      </c>
      <c r="C307" s="2" t="s">
        <v>1482</v>
      </c>
      <c r="D307" s="2" t="s">
        <v>1483</v>
      </c>
      <c r="E307" s="2" t="s">
        <v>1484</v>
      </c>
      <c r="F307" s="2" t="s">
        <v>85</v>
      </c>
      <c r="G307" s="2" t="s">
        <v>519</v>
      </c>
      <c r="H307" s="2" t="s">
        <v>1489</v>
      </c>
      <c r="I307" s="2" t="s">
        <v>1490</v>
      </c>
      <c r="J307" t="s">
        <v>1491</v>
      </c>
      <c r="K307" s="2" t="s">
        <v>1488</v>
      </c>
      <c r="L307" s="1">
        <v>47792</v>
      </c>
      <c r="M307">
        <v>0.50600000000000001</v>
      </c>
      <c r="N307">
        <v>1713</v>
      </c>
      <c r="O307" s="2" t="s">
        <v>79</v>
      </c>
      <c r="P307" t="s">
        <v>65</v>
      </c>
      <c r="Q307" s="1">
        <v>47178</v>
      </c>
      <c r="R307">
        <v>28570</v>
      </c>
      <c r="S307">
        <v>0</v>
      </c>
      <c r="T307">
        <v>28570</v>
      </c>
      <c r="U307" s="2" t="s">
        <v>66</v>
      </c>
      <c r="V307" s="2"/>
      <c r="W307" s="2"/>
      <c r="X307" s="2" t="s">
        <v>69</v>
      </c>
      <c r="Y307" s="2" t="s">
        <v>70</v>
      </c>
      <c r="Z307" s="2" t="s">
        <v>80</v>
      </c>
      <c r="AA307" s="2" t="s">
        <v>72</v>
      </c>
      <c r="AB307" s="2" t="s">
        <v>72</v>
      </c>
      <c r="AC307" s="2" t="s">
        <v>72</v>
      </c>
      <c r="AD307" s="2" t="s">
        <v>70</v>
      </c>
      <c r="AE307">
        <v>26</v>
      </c>
      <c r="AF307" s="2" t="s">
        <v>312</v>
      </c>
      <c r="AG307">
        <v>28570</v>
      </c>
      <c r="AH307">
        <v>10560</v>
      </c>
      <c r="AI307">
        <v>29400</v>
      </c>
      <c r="AN307">
        <v>28570</v>
      </c>
      <c r="AO307">
        <v>1755</v>
      </c>
      <c r="AP307">
        <v>29000</v>
      </c>
      <c r="AQ307">
        <v>30325</v>
      </c>
      <c r="AR307">
        <v>80</v>
      </c>
      <c r="AS307">
        <v>951</v>
      </c>
      <c r="AT307">
        <v>948</v>
      </c>
      <c r="AU307">
        <v>0.99684542586750791</v>
      </c>
      <c r="AV307">
        <v>3</v>
      </c>
      <c r="AW307">
        <v>3.1545741324921135E-3</v>
      </c>
      <c r="AX307">
        <v>0.54</v>
      </c>
      <c r="AY307">
        <v>511.92</v>
      </c>
      <c r="AZ307">
        <v>1.62</v>
      </c>
      <c r="BA307">
        <v>0.99684542586750791</v>
      </c>
      <c r="BB307" s="2" t="s">
        <v>81</v>
      </c>
      <c r="BC307" s="2"/>
    </row>
    <row r="308" spans="1:55">
      <c r="A308">
        <v>308</v>
      </c>
      <c r="B308" s="1">
        <v>46079</v>
      </c>
      <c r="C308" s="2" t="s">
        <v>1492</v>
      </c>
      <c r="D308" s="2" t="s">
        <v>1493</v>
      </c>
      <c r="E308" s="2" t="s">
        <v>1494</v>
      </c>
      <c r="F308" s="2" t="s">
        <v>272</v>
      </c>
      <c r="G308" s="2" t="s">
        <v>97</v>
      </c>
      <c r="H308" s="2" t="s">
        <v>1495</v>
      </c>
      <c r="I308" s="2" t="s">
        <v>1496</v>
      </c>
      <c r="J308" t="s">
        <v>1497</v>
      </c>
      <c r="K308" s="2" t="s">
        <v>1498</v>
      </c>
      <c r="L308" s="1">
        <v>46827</v>
      </c>
      <c r="M308">
        <v>0.46920265486725665</v>
      </c>
      <c r="N308">
        <v>748</v>
      </c>
      <c r="O308" s="2" t="s">
        <v>64</v>
      </c>
      <c r="P308" t="s">
        <v>65</v>
      </c>
      <c r="Q308" s="1">
        <v>46813</v>
      </c>
      <c r="R308">
        <v>19802</v>
      </c>
      <c r="S308">
        <v>2000</v>
      </c>
      <c r="T308">
        <v>17802</v>
      </c>
      <c r="U308" s="2" t="s">
        <v>66</v>
      </c>
      <c r="V308" s="2"/>
      <c r="W308" s="2" t="s">
        <v>68</v>
      </c>
      <c r="X308" s="2" t="s">
        <v>69</v>
      </c>
      <c r="Y308" s="2" t="s">
        <v>70</v>
      </c>
      <c r="Z308" s="2" t="s">
        <v>71</v>
      </c>
      <c r="AA308" s="2" t="s">
        <v>70</v>
      </c>
      <c r="AB308" s="2" t="s">
        <v>70</v>
      </c>
      <c r="AC308" s="2" t="s">
        <v>91</v>
      </c>
      <c r="AD308" s="2" t="s">
        <v>70</v>
      </c>
      <c r="AE308">
        <v>40</v>
      </c>
      <c r="AF308" s="2" t="s">
        <v>376</v>
      </c>
      <c r="AG308">
        <v>17802</v>
      </c>
      <c r="AH308">
        <v>19200</v>
      </c>
      <c r="AI308">
        <v>19200</v>
      </c>
      <c r="AJ308">
        <v>19276</v>
      </c>
      <c r="AK308">
        <v>19266</v>
      </c>
      <c r="AL308">
        <v>19218</v>
      </c>
      <c r="AM308">
        <v>19200</v>
      </c>
      <c r="AN308">
        <v>19172</v>
      </c>
      <c r="AP308">
        <v>19000</v>
      </c>
      <c r="AQ308">
        <v>19172</v>
      </c>
      <c r="AR308">
        <v>28</v>
      </c>
      <c r="AS308">
        <v>1600</v>
      </c>
      <c r="AT308">
        <v>1598</v>
      </c>
      <c r="AU308">
        <v>0.99875000000000003</v>
      </c>
      <c r="AV308">
        <v>2</v>
      </c>
      <c r="AW308">
        <v>1.25E-3</v>
      </c>
      <c r="AX308">
        <v>3</v>
      </c>
      <c r="AY308">
        <v>4794</v>
      </c>
      <c r="AZ308">
        <v>6</v>
      </c>
      <c r="BA308">
        <v>0.99875000000000003</v>
      </c>
      <c r="BB308" s="2" t="s">
        <v>75</v>
      </c>
      <c r="BC308" s="2"/>
    </row>
    <row r="309" spans="1:55">
      <c r="A309">
        <v>309</v>
      </c>
      <c r="B309" s="1">
        <v>46079</v>
      </c>
      <c r="C309" s="2" t="s">
        <v>1492</v>
      </c>
      <c r="D309" s="2" t="s">
        <v>1493</v>
      </c>
      <c r="E309" s="2" t="s">
        <v>1494</v>
      </c>
      <c r="F309" s="2" t="s">
        <v>272</v>
      </c>
      <c r="G309" s="2" t="s">
        <v>97</v>
      </c>
      <c r="H309" s="2" t="s">
        <v>1120</v>
      </c>
      <c r="I309" s="2" t="s">
        <v>1121</v>
      </c>
      <c r="J309" t="s">
        <v>1122</v>
      </c>
      <c r="K309" s="2" t="s">
        <v>1498</v>
      </c>
      <c r="L309" s="1">
        <v>46827</v>
      </c>
      <c r="M309">
        <v>0.50600000000000001</v>
      </c>
      <c r="N309">
        <v>748</v>
      </c>
      <c r="O309" s="2" t="s">
        <v>79</v>
      </c>
      <c r="P309" t="s">
        <v>65</v>
      </c>
      <c r="Q309" s="1">
        <v>46813</v>
      </c>
      <c r="R309">
        <v>19802</v>
      </c>
      <c r="S309">
        <v>0</v>
      </c>
      <c r="T309">
        <v>19802</v>
      </c>
      <c r="U309" s="2" t="s">
        <v>66</v>
      </c>
      <c r="V309" s="2"/>
      <c r="W309" s="2"/>
      <c r="X309" s="2" t="s">
        <v>69</v>
      </c>
      <c r="Y309" s="2" t="s">
        <v>70</v>
      </c>
      <c r="Z309" s="2" t="s">
        <v>80</v>
      </c>
      <c r="AA309" s="2" t="s">
        <v>72</v>
      </c>
      <c r="AB309" s="2" t="s">
        <v>72</v>
      </c>
      <c r="AC309" s="2" t="s">
        <v>72</v>
      </c>
      <c r="AD309" s="2" t="s">
        <v>70</v>
      </c>
      <c r="AE309">
        <v>34</v>
      </c>
      <c r="AF309" s="2" t="s">
        <v>376</v>
      </c>
      <c r="AG309">
        <v>19802</v>
      </c>
      <c r="AH309">
        <v>20400</v>
      </c>
      <c r="AI309">
        <v>20400</v>
      </c>
      <c r="AN309">
        <v>19802</v>
      </c>
      <c r="AO309">
        <v>210</v>
      </c>
      <c r="AP309">
        <v>20000</v>
      </c>
      <c r="AQ309">
        <v>20012</v>
      </c>
      <c r="AR309">
        <v>80</v>
      </c>
      <c r="AS309">
        <v>638</v>
      </c>
      <c r="AT309">
        <v>626</v>
      </c>
      <c r="AU309">
        <v>0.98119122257053293</v>
      </c>
      <c r="AV309">
        <v>12</v>
      </c>
      <c r="AW309">
        <v>1.8808777429467086E-2</v>
      </c>
      <c r="AX309">
        <v>0.54</v>
      </c>
      <c r="AY309">
        <v>338.04</v>
      </c>
      <c r="AZ309">
        <v>6.48</v>
      </c>
      <c r="BA309">
        <v>0.98119122257053293</v>
      </c>
      <c r="BB309" s="2" t="s">
        <v>81</v>
      </c>
      <c r="BC309" s="2"/>
    </row>
    <row r="310" spans="1:55">
      <c r="A310">
        <v>310</v>
      </c>
      <c r="B310" s="1">
        <v>46079</v>
      </c>
      <c r="C310" s="2" t="s">
        <v>1499</v>
      </c>
      <c r="D310" s="2" t="s">
        <v>1500</v>
      </c>
      <c r="E310" s="2" t="s">
        <v>975</v>
      </c>
      <c r="F310" s="2" t="s">
        <v>272</v>
      </c>
      <c r="G310" s="2" t="s">
        <v>240</v>
      </c>
      <c r="H310" s="2" t="s">
        <v>1501</v>
      </c>
      <c r="I310" s="2" t="s">
        <v>1502</v>
      </c>
      <c r="J310" t="s">
        <v>1503</v>
      </c>
      <c r="K310" s="2" t="s">
        <v>979</v>
      </c>
      <c r="L310" s="1">
        <v>46832</v>
      </c>
      <c r="M310">
        <v>0.32597909462219199</v>
      </c>
      <c r="N310">
        <v>753</v>
      </c>
      <c r="O310" s="2" t="s">
        <v>64</v>
      </c>
      <c r="P310" t="s">
        <v>117</v>
      </c>
      <c r="Q310" s="1">
        <v>46813</v>
      </c>
      <c r="R310">
        <v>15000</v>
      </c>
      <c r="S310">
        <v>2000</v>
      </c>
      <c r="T310">
        <v>13000</v>
      </c>
      <c r="U310" s="2" t="s">
        <v>66</v>
      </c>
      <c r="V310" s="2"/>
      <c r="W310" s="2" t="s">
        <v>118</v>
      </c>
      <c r="X310" s="2" t="s">
        <v>69</v>
      </c>
      <c r="Y310" s="2" t="s">
        <v>70</v>
      </c>
      <c r="Z310" s="2" t="s">
        <v>71</v>
      </c>
      <c r="AA310" s="2" t="s">
        <v>70</v>
      </c>
      <c r="AB310" s="2" t="s">
        <v>70</v>
      </c>
      <c r="AC310" s="2" t="s">
        <v>91</v>
      </c>
      <c r="AD310" s="2" t="s">
        <v>70</v>
      </c>
      <c r="AE310">
        <v>53</v>
      </c>
      <c r="AF310" s="2" t="s">
        <v>376</v>
      </c>
      <c r="AG310">
        <v>13000</v>
      </c>
      <c r="AH310">
        <v>14880</v>
      </c>
      <c r="AI310">
        <v>14900</v>
      </c>
      <c r="AJ310">
        <v>14640</v>
      </c>
      <c r="AK310">
        <v>14640</v>
      </c>
      <c r="AL310">
        <v>14562</v>
      </c>
      <c r="AM310">
        <v>14520</v>
      </c>
      <c r="AN310">
        <v>14382</v>
      </c>
      <c r="AP310">
        <v>14500</v>
      </c>
      <c r="AQ310">
        <v>14382</v>
      </c>
      <c r="AR310">
        <v>498</v>
      </c>
      <c r="AS310">
        <v>1240</v>
      </c>
      <c r="AT310">
        <v>1199</v>
      </c>
      <c r="AU310">
        <v>0.96693548387096773</v>
      </c>
      <c r="AV310">
        <v>42</v>
      </c>
      <c r="AW310">
        <v>3.3870967741935487E-2</v>
      </c>
      <c r="AX310">
        <v>3</v>
      </c>
      <c r="AY310">
        <v>3597</v>
      </c>
      <c r="AZ310">
        <v>126</v>
      </c>
      <c r="BA310">
        <v>0.96693548387096773</v>
      </c>
      <c r="BB310" s="2" t="s">
        <v>75</v>
      </c>
      <c r="BC310" s="2"/>
    </row>
    <row r="311" spans="1:55">
      <c r="A311">
        <v>311</v>
      </c>
      <c r="B311" s="1">
        <v>46079</v>
      </c>
      <c r="C311" s="2" t="s">
        <v>1499</v>
      </c>
      <c r="D311" s="2" t="s">
        <v>1500</v>
      </c>
      <c r="E311" s="2" t="s">
        <v>975</v>
      </c>
      <c r="F311" s="2" t="s">
        <v>272</v>
      </c>
      <c r="G311" s="2" t="s">
        <v>240</v>
      </c>
      <c r="H311" s="2" t="s">
        <v>980</v>
      </c>
      <c r="I311" s="2" t="s">
        <v>981</v>
      </c>
      <c r="J311" t="s">
        <v>982</v>
      </c>
      <c r="K311" s="2" t="s">
        <v>979</v>
      </c>
      <c r="L311" s="1">
        <v>46832</v>
      </c>
      <c r="M311">
        <v>0.50600000000000001</v>
      </c>
      <c r="N311">
        <v>753</v>
      </c>
      <c r="O311" s="2" t="s">
        <v>79</v>
      </c>
      <c r="P311" t="s">
        <v>117</v>
      </c>
      <c r="Q311" s="1">
        <v>46813</v>
      </c>
      <c r="R311">
        <v>15000</v>
      </c>
      <c r="S311">
        <v>0</v>
      </c>
      <c r="T311">
        <v>15000</v>
      </c>
      <c r="U311" s="2" t="s">
        <v>66</v>
      </c>
      <c r="V311" s="2"/>
      <c r="W311" s="2"/>
      <c r="X311" s="2" t="s">
        <v>69</v>
      </c>
      <c r="Y311" s="2" t="s">
        <v>70</v>
      </c>
      <c r="Z311" s="2" t="s">
        <v>80</v>
      </c>
      <c r="AA311" s="2" t="s">
        <v>72</v>
      </c>
      <c r="AB311" s="2" t="s">
        <v>72</v>
      </c>
      <c r="AC311" s="2" t="s">
        <v>72</v>
      </c>
      <c r="AD311" s="2" t="s">
        <v>70</v>
      </c>
      <c r="AE311">
        <v>47</v>
      </c>
      <c r="AF311" s="2" t="s">
        <v>376</v>
      </c>
      <c r="AG311">
        <v>15000</v>
      </c>
      <c r="AH311">
        <v>15360</v>
      </c>
      <c r="AI311">
        <v>15360</v>
      </c>
      <c r="AN311">
        <v>15000</v>
      </c>
      <c r="AO311">
        <v>675</v>
      </c>
      <c r="AP311">
        <v>15100</v>
      </c>
      <c r="AQ311">
        <v>15675</v>
      </c>
      <c r="AR311">
        <v>80</v>
      </c>
      <c r="AS311">
        <v>493</v>
      </c>
      <c r="AT311">
        <v>490</v>
      </c>
      <c r="AU311">
        <v>0.99391480730223125</v>
      </c>
      <c r="AV311">
        <v>3</v>
      </c>
      <c r="AW311">
        <v>6.0851926977687626E-3</v>
      </c>
      <c r="AX311">
        <v>0.54</v>
      </c>
      <c r="AY311">
        <v>264.60000000000002</v>
      </c>
      <c r="AZ311">
        <v>1.62</v>
      </c>
      <c r="BA311">
        <v>0.99391480730223125</v>
      </c>
      <c r="BB311" s="2" t="s">
        <v>81</v>
      </c>
      <c r="BC311" s="2"/>
    </row>
    <row r="312" spans="1:55">
      <c r="A312">
        <v>312</v>
      </c>
      <c r="B312" s="1">
        <v>46080</v>
      </c>
      <c r="C312" s="2" t="s">
        <v>1504</v>
      </c>
      <c r="D312" s="2" t="s">
        <v>1505</v>
      </c>
      <c r="E312" s="2" t="s">
        <v>1506</v>
      </c>
      <c r="F312" s="2" t="s">
        <v>183</v>
      </c>
      <c r="G312" s="2" t="s">
        <v>153</v>
      </c>
      <c r="H312" s="2" t="s">
        <v>1507</v>
      </c>
      <c r="I312" s="2" t="s">
        <v>1508</v>
      </c>
      <c r="J312" t="s">
        <v>1509</v>
      </c>
      <c r="K312" s="2" t="s">
        <v>1510</v>
      </c>
      <c r="L312" s="1">
        <v>47791</v>
      </c>
      <c r="M312">
        <v>0.62528665759019741</v>
      </c>
      <c r="N312">
        <v>1711</v>
      </c>
      <c r="O312" s="2" t="s">
        <v>64</v>
      </c>
      <c r="P312" t="s">
        <v>65</v>
      </c>
      <c r="Q312" s="1">
        <v>47515</v>
      </c>
      <c r="R312">
        <v>2000</v>
      </c>
      <c r="S312">
        <v>400</v>
      </c>
      <c r="T312">
        <v>1600</v>
      </c>
      <c r="U312" s="2" t="s">
        <v>66</v>
      </c>
      <c r="V312" s="2" t="s">
        <v>1511</v>
      </c>
      <c r="W312" s="2" t="s">
        <v>68</v>
      </c>
      <c r="X312" s="2" t="s">
        <v>69</v>
      </c>
      <c r="Y312" s="2" t="s">
        <v>70</v>
      </c>
      <c r="Z312" s="2" t="s">
        <v>71</v>
      </c>
      <c r="AA312" s="2" t="s">
        <v>70</v>
      </c>
      <c r="AB312" s="2" t="s">
        <v>70</v>
      </c>
      <c r="AC312" s="2" t="s">
        <v>91</v>
      </c>
      <c r="AD312" s="2" t="s">
        <v>70</v>
      </c>
      <c r="AE312">
        <v>13</v>
      </c>
      <c r="AF312" s="2" t="s">
        <v>312</v>
      </c>
      <c r="AG312">
        <v>1600</v>
      </c>
      <c r="AH312">
        <v>2000</v>
      </c>
      <c r="AI312">
        <v>1940</v>
      </c>
      <c r="AJ312">
        <v>1974</v>
      </c>
      <c r="AK312">
        <v>1960</v>
      </c>
      <c r="AL312">
        <v>1954</v>
      </c>
      <c r="AM312">
        <v>1050</v>
      </c>
      <c r="AN312">
        <v>1600</v>
      </c>
      <c r="AO312">
        <v>302</v>
      </c>
      <c r="AP312">
        <v>1700</v>
      </c>
      <c r="AQ312">
        <v>1902</v>
      </c>
      <c r="AR312">
        <v>98</v>
      </c>
      <c r="AS312">
        <v>250</v>
      </c>
      <c r="AT312">
        <v>238</v>
      </c>
      <c r="AU312">
        <v>0.95199999999999996</v>
      </c>
      <c r="AV312">
        <v>12</v>
      </c>
      <c r="AW312">
        <v>4.8000000000000001E-2</v>
      </c>
      <c r="AX312">
        <v>3</v>
      </c>
      <c r="AY312">
        <v>714</v>
      </c>
      <c r="AZ312">
        <v>36</v>
      </c>
      <c r="BA312">
        <v>0.95199999999999996</v>
      </c>
      <c r="BB312" s="2" t="s">
        <v>75</v>
      </c>
      <c r="BC312" s="2"/>
    </row>
    <row r="313" spans="1:55">
      <c r="A313">
        <v>313</v>
      </c>
      <c r="B313" s="1">
        <v>46080</v>
      </c>
      <c r="C313" s="2" t="s">
        <v>1512</v>
      </c>
      <c r="D313" s="2" t="s">
        <v>1513</v>
      </c>
      <c r="E313" s="2" t="s">
        <v>1506</v>
      </c>
      <c r="F313" s="2" t="s">
        <v>183</v>
      </c>
      <c r="G313" s="2" t="s">
        <v>663</v>
      </c>
      <c r="H313" s="2" t="s">
        <v>1514</v>
      </c>
      <c r="I313" s="2" t="s">
        <v>1515</v>
      </c>
      <c r="J313" t="s">
        <v>1516</v>
      </c>
      <c r="K313" s="2" t="s">
        <v>1510</v>
      </c>
      <c r="L313" s="1">
        <v>47791</v>
      </c>
      <c r="M313">
        <v>0.24585047730882689</v>
      </c>
      <c r="N313">
        <v>1711</v>
      </c>
      <c r="O313" s="2" t="s">
        <v>64</v>
      </c>
      <c r="P313" t="s">
        <v>65</v>
      </c>
      <c r="Q313" s="1">
        <v>47515</v>
      </c>
      <c r="R313">
        <v>3000</v>
      </c>
      <c r="S313">
        <v>1600</v>
      </c>
      <c r="T313">
        <v>1400</v>
      </c>
      <c r="U313" s="2" t="s">
        <v>66</v>
      </c>
      <c r="V313" s="2" t="s">
        <v>1511</v>
      </c>
      <c r="W313" s="2" t="s">
        <v>68</v>
      </c>
      <c r="X313" s="2" t="s">
        <v>69</v>
      </c>
      <c r="Y313" s="2" t="s">
        <v>70</v>
      </c>
      <c r="Z313" s="2" t="s">
        <v>71</v>
      </c>
      <c r="AA313" s="2" t="s">
        <v>70</v>
      </c>
      <c r="AB313" s="2" t="s">
        <v>70</v>
      </c>
      <c r="AC313" s="2" t="s">
        <v>91</v>
      </c>
      <c r="AD313" s="2" t="s">
        <v>70</v>
      </c>
      <c r="AE313">
        <v>13</v>
      </c>
      <c r="AF313" s="2" t="s">
        <v>312</v>
      </c>
      <c r="AG313">
        <v>1400</v>
      </c>
      <c r="AH313">
        <v>2240</v>
      </c>
      <c r="AI313">
        <v>2040</v>
      </c>
      <c r="AJ313">
        <v>2000</v>
      </c>
      <c r="AK313">
        <v>1960</v>
      </c>
      <c r="AL313">
        <v>1951</v>
      </c>
      <c r="AM313">
        <v>2124</v>
      </c>
      <c r="AN313">
        <v>1370</v>
      </c>
      <c r="AO313">
        <v>710</v>
      </c>
      <c r="AP313">
        <v>1550</v>
      </c>
      <c r="AQ313">
        <v>2080</v>
      </c>
      <c r="AR313">
        <v>160</v>
      </c>
      <c r="AS313">
        <v>70</v>
      </c>
      <c r="AT313">
        <v>65</v>
      </c>
      <c r="AU313">
        <v>0.9285714285714286</v>
      </c>
      <c r="AV313">
        <v>5</v>
      </c>
      <c r="AW313">
        <v>7.1428571428571425E-2</v>
      </c>
      <c r="AX313">
        <v>3</v>
      </c>
      <c r="AY313">
        <v>195</v>
      </c>
      <c r="AZ313">
        <v>15</v>
      </c>
      <c r="BA313">
        <v>0.9285714285714286</v>
      </c>
      <c r="BB313" s="2" t="s">
        <v>75</v>
      </c>
      <c r="BC313" s="2"/>
    </row>
    <row r="314" spans="1:55">
      <c r="A314">
        <v>314</v>
      </c>
      <c r="B314" s="1">
        <v>46080</v>
      </c>
      <c r="C314" s="2" t="s">
        <v>1512</v>
      </c>
      <c r="D314" s="2" t="s">
        <v>1513</v>
      </c>
      <c r="E314" s="2" t="s">
        <v>1506</v>
      </c>
      <c r="F314" s="2" t="s">
        <v>183</v>
      </c>
      <c r="G314" s="2" t="s">
        <v>663</v>
      </c>
      <c r="H314" s="2" t="s">
        <v>1517</v>
      </c>
      <c r="I314" s="2" t="s">
        <v>1518</v>
      </c>
      <c r="J314" t="s">
        <v>1519</v>
      </c>
      <c r="K314" s="2" t="s">
        <v>1510</v>
      </c>
      <c r="L314" s="1">
        <v>47791</v>
      </c>
      <c r="M314">
        <v>0.50600000000000001</v>
      </c>
      <c r="N314">
        <v>1711</v>
      </c>
      <c r="O314" s="2" t="s">
        <v>79</v>
      </c>
      <c r="P314" t="s">
        <v>65</v>
      </c>
      <c r="Q314" s="1">
        <v>47515</v>
      </c>
      <c r="R314">
        <v>5000</v>
      </c>
      <c r="S314">
        <v>1700</v>
      </c>
      <c r="T314">
        <v>3300</v>
      </c>
      <c r="U314" s="2" t="s">
        <v>66</v>
      </c>
      <c r="V314" s="2" t="s">
        <v>1511</v>
      </c>
      <c r="W314" s="2"/>
      <c r="X314" s="2" t="s">
        <v>69</v>
      </c>
      <c r="Y314" s="2" t="s">
        <v>70</v>
      </c>
      <c r="Z314" s="2" t="s">
        <v>80</v>
      </c>
      <c r="AA314" s="2" t="s">
        <v>72</v>
      </c>
      <c r="AB314" s="2" t="s">
        <v>72</v>
      </c>
      <c r="AC314" s="2" t="s">
        <v>72</v>
      </c>
      <c r="AD314" s="2" t="s">
        <v>70</v>
      </c>
      <c r="AE314">
        <v>12</v>
      </c>
      <c r="AF314" s="2" t="s">
        <v>312</v>
      </c>
      <c r="AG314">
        <v>3300</v>
      </c>
      <c r="AH314">
        <v>3600</v>
      </c>
      <c r="AI314">
        <v>3680</v>
      </c>
      <c r="AN314">
        <v>4000</v>
      </c>
      <c r="AO314">
        <v>665</v>
      </c>
      <c r="AP314">
        <v>3400</v>
      </c>
      <c r="AQ314">
        <v>4665</v>
      </c>
      <c r="AR314">
        <v>80</v>
      </c>
      <c r="AS314">
        <v>149</v>
      </c>
      <c r="AT314">
        <v>146</v>
      </c>
      <c r="AU314">
        <v>0.97986577181208057</v>
      </c>
      <c r="AV314">
        <v>3</v>
      </c>
      <c r="AW314">
        <v>2.0134228187919462E-2</v>
      </c>
      <c r="AX314">
        <v>0.54</v>
      </c>
      <c r="AY314">
        <v>78.84</v>
      </c>
      <c r="AZ314">
        <v>1.62</v>
      </c>
      <c r="BA314">
        <v>0.97986577181208057</v>
      </c>
      <c r="BB314" s="2" t="s">
        <v>81</v>
      </c>
      <c r="BC314" s="2"/>
    </row>
    <row r="315" spans="1:55">
      <c r="A315">
        <v>315</v>
      </c>
      <c r="B315" s="1">
        <v>46080</v>
      </c>
      <c r="C315" s="2" t="s">
        <v>1520</v>
      </c>
      <c r="D315" s="2" t="s">
        <v>1521</v>
      </c>
      <c r="E315" s="2" t="s">
        <v>1522</v>
      </c>
      <c r="F315" s="2" t="s">
        <v>997</v>
      </c>
      <c r="G315" s="2" t="s">
        <v>1523</v>
      </c>
      <c r="H315" s="2" t="s">
        <v>1524</v>
      </c>
      <c r="I315" s="2" t="s">
        <v>1525</v>
      </c>
      <c r="J315" t="s">
        <v>1526</v>
      </c>
      <c r="K315" s="2" t="s">
        <v>1527</v>
      </c>
      <c r="L315" s="1">
        <v>47441</v>
      </c>
      <c r="N315">
        <v>1361</v>
      </c>
      <c r="O315" s="2" t="s">
        <v>64</v>
      </c>
      <c r="P315" t="s">
        <v>65</v>
      </c>
      <c r="Q315" s="1">
        <v>46813</v>
      </c>
      <c r="R315">
        <v>4000</v>
      </c>
      <c r="S315">
        <v>0</v>
      </c>
      <c r="T315">
        <v>4000</v>
      </c>
      <c r="U315" s="2" t="s">
        <v>66</v>
      </c>
      <c r="V315" s="2" t="s">
        <v>1528</v>
      </c>
      <c r="W315" s="2" t="s">
        <v>1004</v>
      </c>
      <c r="X315" s="2" t="s">
        <v>69</v>
      </c>
      <c r="Y315" s="2" t="s">
        <v>70</v>
      </c>
      <c r="Z315" s="2" t="s">
        <v>71</v>
      </c>
      <c r="AA315" s="2" t="s">
        <v>70</v>
      </c>
      <c r="AB315" s="2" t="s">
        <v>70</v>
      </c>
      <c r="AC315" s="2" t="s">
        <v>73</v>
      </c>
      <c r="AD315" s="2" t="s">
        <v>70</v>
      </c>
      <c r="AE315">
        <v>5</v>
      </c>
      <c r="AF315" s="2" t="s">
        <v>312</v>
      </c>
      <c r="AG315">
        <v>4000</v>
      </c>
      <c r="AH315">
        <v>9040</v>
      </c>
      <c r="AI315">
        <v>9000</v>
      </c>
      <c r="AJ315">
        <v>8674</v>
      </c>
      <c r="AK315">
        <v>7000</v>
      </c>
      <c r="AL315">
        <v>8658</v>
      </c>
      <c r="AM315">
        <v>8556</v>
      </c>
      <c r="AO315">
        <v>8556</v>
      </c>
      <c r="AP315">
        <v>8500</v>
      </c>
      <c r="AQ315">
        <v>8556</v>
      </c>
      <c r="AR315">
        <v>484</v>
      </c>
      <c r="AS315">
        <v>1130</v>
      </c>
      <c r="AT315">
        <v>1070</v>
      </c>
      <c r="AU315">
        <v>0.94690265486725667</v>
      </c>
      <c r="AV315">
        <v>61</v>
      </c>
      <c r="AW315">
        <v>5.3982300884955751E-2</v>
      </c>
      <c r="AX315">
        <v>3</v>
      </c>
      <c r="AY315">
        <v>3210</v>
      </c>
      <c r="AZ315">
        <v>183</v>
      </c>
      <c r="BA315">
        <v>0.94690265486725667</v>
      </c>
      <c r="BB315" s="2" t="s">
        <v>75</v>
      </c>
      <c r="BC315" s="2"/>
    </row>
    <row r="316" spans="1:55">
      <c r="A316">
        <v>316</v>
      </c>
      <c r="B316" s="1">
        <v>46080</v>
      </c>
      <c r="C316" s="2" t="s">
        <v>1520</v>
      </c>
      <c r="D316" s="2" t="s">
        <v>1521</v>
      </c>
      <c r="E316" s="2" t="s">
        <v>1522</v>
      </c>
      <c r="F316" s="2" t="s">
        <v>997</v>
      </c>
      <c r="G316" s="2" t="s">
        <v>1523</v>
      </c>
      <c r="H316" s="2" t="s">
        <v>1529</v>
      </c>
      <c r="I316" s="2" t="s">
        <v>1530</v>
      </c>
      <c r="J316" t="s">
        <v>1531</v>
      </c>
      <c r="K316" s="2" t="s">
        <v>1527</v>
      </c>
      <c r="L316" s="1">
        <v>47441</v>
      </c>
      <c r="M316">
        <v>0.50600000000000001</v>
      </c>
      <c r="N316">
        <v>1361</v>
      </c>
      <c r="O316" s="2" t="s">
        <v>79</v>
      </c>
      <c r="P316" t="s">
        <v>65</v>
      </c>
      <c r="Q316" s="1">
        <v>46813</v>
      </c>
      <c r="R316">
        <v>4000</v>
      </c>
      <c r="S316">
        <v>0</v>
      </c>
      <c r="T316">
        <v>4000</v>
      </c>
      <c r="U316" s="2" t="s">
        <v>66</v>
      </c>
      <c r="V316" s="2" t="s">
        <v>1528</v>
      </c>
      <c r="W316" s="2"/>
      <c r="X316" s="2" t="s">
        <v>69</v>
      </c>
      <c r="Y316" s="2" t="s">
        <v>70</v>
      </c>
      <c r="Z316" s="2" t="s">
        <v>80</v>
      </c>
      <c r="AA316" s="2" t="s">
        <v>72</v>
      </c>
      <c r="AB316" s="2" t="s">
        <v>72</v>
      </c>
      <c r="AC316" s="2" t="s">
        <v>72</v>
      </c>
      <c r="AD316" s="2" t="s">
        <v>70</v>
      </c>
      <c r="AE316">
        <v>5</v>
      </c>
      <c r="AF316" s="2" t="s">
        <v>312</v>
      </c>
      <c r="AG316">
        <v>4000</v>
      </c>
      <c r="AH316">
        <v>4344</v>
      </c>
      <c r="AI316">
        <v>4344</v>
      </c>
      <c r="AN316">
        <v>4000</v>
      </c>
      <c r="AO316">
        <v>665</v>
      </c>
      <c r="AP316">
        <v>4100</v>
      </c>
      <c r="AQ316">
        <v>4665</v>
      </c>
      <c r="AR316">
        <v>80</v>
      </c>
      <c r="AS316">
        <v>149</v>
      </c>
      <c r="AT316">
        <v>146</v>
      </c>
      <c r="AU316">
        <v>0.97986577181208057</v>
      </c>
      <c r="AV316">
        <v>3</v>
      </c>
      <c r="AW316">
        <v>2.0134228187919462E-2</v>
      </c>
      <c r="AX316">
        <v>0.54</v>
      </c>
      <c r="AY316">
        <v>78.84</v>
      </c>
      <c r="AZ316">
        <v>1.62</v>
      </c>
      <c r="BA316">
        <v>0.97986577181208057</v>
      </c>
      <c r="BB316" s="2" t="s">
        <v>81</v>
      </c>
      <c r="BC316" s="2"/>
    </row>
    <row r="317" spans="1:55">
      <c r="A317">
        <v>317</v>
      </c>
      <c r="B317" s="1">
        <v>46084</v>
      </c>
      <c r="C317" s="2" t="s">
        <v>1532</v>
      </c>
      <c r="D317" s="2" t="s">
        <v>1533</v>
      </c>
      <c r="E317" s="2" t="s">
        <v>1534</v>
      </c>
      <c r="F317" s="2" t="s">
        <v>85</v>
      </c>
      <c r="G317" s="2" t="s">
        <v>240</v>
      </c>
      <c r="H317" s="2" t="s">
        <v>1535</v>
      </c>
      <c r="I317" s="2" t="s">
        <v>1536</v>
      </c>
      <c r="J317" t="s">
        <v>1537</v>
      </c>
      <c r="K317" s="2" t="s">
        <v>1538</v>
      </c>
      <c r="L317" s="1">
        <v>47655</v>
      </c>
      <c r="M317">
        <v>0.26817427577339087</v>
      </c>
      <c r="N317">
        <v>1571</v>
      </c>
      <c r="O317" s="2" t="s">
        <v>64</v>
      </c>
      <c r="P317" t="s">
        <v>65</v>
      </c>
      <c r="Q317" s="1">
        <v>47543</v>
      </c>
      <c r="R317">
        <v>4839</v>
      </c>
      <c r="S317">
        <v>1200</v>
      </c>
      <c r="T317">
        <v>3639</v>
      </c>
      <c r="U317" s="2" t="s">
        <v>66</v>
      </c>
      <c r="V317" s="2"/>
      <c r="W317" s="2" t="s">
        <v>618</v>
      </c>
      <c r="X317" s="2" t="s">
        <v>69</v>
      </c>
      <c r="Y317" s="2" t="s">
        <v>70</v>
      </c>
      <c r="Z317" s="2" t="s">
        <v>71</v>
      </c>
      <c r="AA317" s="2" t="s">
        <v>70</v>
      </c>
      <c r="AB317" s="2" t="s">
        <v>70</v>
      </c>
      <c r="AC317" s="2" t="s">
        <v>91</v>
      </c>
      <c r="AD317" s="2" t="s">
        <v>70</v>
      </c>
      <c r="AE317">
        <v>37</v>
      </c>
      <c r="AF317" s="2" t="s">
        <v>376</v>
      </c>
      <c r="AG317">
        <v>3639</v>
      </c>
      <c r="AH317">
        <v>9600</v>
      </c>
      <c r="AI317">
        <v>9600</v>
      </c>
      <c r="AJ317">
        <v>9840</v>
      </c>
      <c r="AK317">
        <v>9840</v>
      </c>
      <c r="AL317">
        <v>9742</v>
      </c>
      <c r="AM317">
        <v>9790</v>
      </c>
      <c r="AO317">
        <v>9444</v>
      </c>
      <c r="AP317">
        <v>9000</v>
      </c>
      <c r="AQ317">
        <v>9444</v>
      </c>
      <c r="AR317">
        <v>156</v>
      </c>
      <c r="AS317">
        <v>400</v>
      </c>
      <c r="AT317">
        <v>394</v>
      </c>
      <c r="AU317">
        <v>0.98499999999999999</v>
      </c>
      <c r="AV317">
        <v>7</v>
      </c>
      <c r="AW317">
        <v>1.7500000000000002E-2</v>
      </c>
      <c r="AX317">
        <v>3</v>
      </c>
      <c r="AY317">
        <v>1182</v>
      </c>
      <c r="AZ317">
        <v>21</v>
      </c>
      <c r="BA317">
        <v>0.98499999999999999</v>
      </c>
      <c r="BB317" s="2" t="s">
        <v>75</v>
      </c>
      <c r="BC317" s="2"/>
    </row>
    <row r="318" spans="1:55">
      <c r="A318">
        <v>318</v>
      </c>
      <c r="B318" s="1">
        <v>46084</v>
      </c>
      <c r="C318" s="2" t="s">
        <v>1532</v>
      </c>
      <c r="D318" s="2" t="s">
        <v>1533</v>
      </c>
      <c r="E318" s="2" t="s">
        <v>1534</v>
      </c>
      <c r="F318" s="2" t="s">
        <v>85</v>
      </c>
      <c r="G318" s="2" t="s">
        <v>240</v>
      </c>
      <c r="H318" s="2" t="s">
        <v>1539</v>
      </c>
      <c r="I318" s="2" t="s">
        <v>1540</v>
      </c>
      <c r="J318" t="s">
        <v>1541</v>
      </c>
      <c r="K318" s="2" t="s">
        <v>1538</v>
      </c>
      <c r="L318" s="1">
        <v>47655</v>
      </c>
      <c r="M318">
        <v>0.50600000000000001</v>
      </c>
      <c r="N318">
        <v>1571</v>
      </c>
      <c r="O318" s="2" t="s">
        <v>79</v>
      </c>
      <c r="P318" t="s">
        <v>65</v>
      </c>
      <c r="Q318" s="1">
        <v>47543</v>
      </c>
      <c r="R318">
        <v>4839</v>
      </c>
      <c r="S318">
        <v>0</v>
      </c>
      <c r="T318">
        <v>4839</v>
      </c>
      <c r="U318" s="2" t="s">
        <v>66</v>
      </c>
      <c r="V318" s="2"/>
      <c r="W318" s="2"/>
      <c r="X318" s="2" t="s">
        <v>69</v>
      </c>
      <c r="Y318" s="2" t="s">
        <v>70</v>
      </c>
      <c r="Z318" s="2" t="s">
        <v>80</v>
      </c>
      <c r="AA318" s="2" t="s">
        <v>72</v>
      </c>
      <c r="AB318" s="2" t="s">
        <v>72</v>
      </c>
      <c r="AC318" s="2" t="s">
        <v>72</v>
      </c>
      <c r="AD318" s="2" t="s">
        <v>70</v>
      </c>
      <c r="AE318">
        <v>28</v>
      </c>
      <c r="AF318" s="2" t="s">
        <v>312</v>
      </c>
      <c r="AG318">
        <v>4839</v>
      </c>
      <c r="AH318">
        <v>5360</v>
      </c>
      <c r="AI318">
        <v>5360</v>
      </c>
      <c r="AN318">
        <v>4839</v>
      </c>
      <c r="AO318">
        <v>595</v>
      </c>
      <c r="AP318">
        <v>4900</v>
      </c>
      <c r="AQ318">
        <v>5434</v>
      </c>
      <c r="AR318">
        <v>80</v>
      </c>
      <c r="AS318">
        <v>173</v>
      </c>
      <c r="AT318">
        <v>170</v>
      </c>
      <c r="AU318">
        <v>0.98265895953757221</v>
      </c>
      <c r="AV318">
        <v>3</v>
      </c>
      <c r="AW318">
        <v>1.7341040462427744E-2</v>
      </c>
      <c r="AX318">
        <v>0.54</v>
      </c>
      <c r="AY318">
        <v>91.800000000000011</v>
      </c>
      <c r="AZ318">
        <v>1.62</v>
      </c>
      <c r="BA318">
        <v>0.98265895953757221</v>
      </c>
      <c r="BB318" s="2" t="s">
        <v>81</v>
      </c>
      <c r="BC318" s="2"/>
    </row>
    <row r="319" spans="1:55">
      <c r="A319">
        <v>319</v>
      </c>
      <c r="B319" s="1">
        <v>46084</v>
      </c>
      <c r="C319" s="2" t="s">
        <v>1542</v>
      </c>
      <c r="D319" s="2" t="s">
        <v>1543</v>
      </c>
      <c r="E319" s="2" t="s">
        <v>1544</v>
      </c>
      <c r="F319" s="2" t="s">
        <v>1545</v>
      </c>
      <c r="G319" s="2" t="s">
        <v>1546</v>
      </c>
      <c r="H319" s="2" t="s">
        <v>1547</v>
      </c>
      <c r="I319" s="2" t="s">
        <v>1548</v>
      </c>
      <c r="J319" t="s">
        <v>1549</v>
      </c>
      <c r="K319" s="2" t="s">
        <v>1550</v>
      </c>
      <c r="L319" s="1">
        <v>47000</v>
      </c>
      <c r="M319">
        <v>0.54394710687542558</v>
      </c>
      <c r="N319">
        <v>916</v>
      </c>
      <c r="O319" s="2" t="s">
        <v>64</v>
      </c>
      <c r="P319" t="s">
        <v>65</v>
      </c>
      <c r="Q319" s="1">
        <v>46813</v>
      </c>
      <c r="R319">
        <v>4000</v>
      </c>
      <c r="S319">
        <v>3100</v>
      </c>
      <c r="T319">
        <v>900</v>
      </c>
      <c r="U319" s="2" t="s">
        <v>66</v>
      </c>
      <c r="V319" s="2"/>
      <c r="W319" s="2" t="s">
        <v>618</v>
      </c>
      <c r="X319" s="2" t="s">
        <v>69</v>
      </c>
      <c r="Y319" s="2" t="s">
        <v>70</v>
      </c>
      <c r="Z319" s="2" t="s">
        <v>71</v>
      </c>
      <c r="AA319" s="2" t="s">
        <v>70</v>
      </c>
      <c r="AB319" s="2" t="s">
        <v>70</v>
      </c>
      <c r="AC319" s="2" t="s">
        <v>91</v>
      </c>
      <c r="AD319" s="2" t="s">
        <v>70</v>
      </c>
      <c r="AE319">
        <v>37</v>
      </c>
      <c r="AF319" s="2" t="s">
        <v>376</v>
      </c>
      <c r="AG319">
        <v>900</v>
      </c>
      <c r="AH319">
        <v>5920</v>
      </c>
      <c r="AI319">
        <v>5600</v>
      </c>
      <c r="AJ319">
        <v>5880</v>
      </c>
      <c r="AK319">
        <v>5800</v>
      </c>
      <c r="AL319">
        <v>5870</v>
      </c>
      <c r="AM319">
        <v>5857</v>
      </c>
      <c r="AO319">
        <v>5851</v>
      </c>
      <c r="AP319">
        <v>5500</v>
      </c>
      <c r="AQ319">
        <v>5851</v>
      </c>
      <c r="AR319">
        <v>69</v>
      </c>
      <c r="AS319">
        <v>740</v>
      </c>
      <c r="AT319">
        <v>732</v>
      </c>
      <c r="AU319">
        <v>0.98918918918918919</v>
      </c>
      <c r="AV319">
        <v>9</v>
      </c>
      <c r="AW319">
        <v>1.2162162162162163E-2</v>
      </c>
      <c r="AX319">
        <v>3</v>
      </c>
      <c r="AY319">
        <v>2196</v>
      </c>
      <c r="AZ319">
        <v>27</v>
      </c>
      <c r="BA319">
        <v>0.98918918918918919</v>
      </c>
      <c r="BB319" s="2" t="s">
        <v>75</v>
      </c>
      <c r="BC319" s="2"/>
    </row>
    <row r="320" spans="1:55">
      <c r="A320">
        <v>320</v>
      </c>
      <c r="B320" s="1">
        <v>46084</v>
      </c>
      <c r="C320" s="2" t="s">
        <v>1542</v>
      </c>
      <c r="D320" s="2" t="s">
        <v>1543</v>
      </c>
      <c r="E320" s="2" t="s">
        <v>1544</v>
      </c>
      <c r="F320" s="2" t="s">
        <v>1545</v>
      </c>
      <c r="G320" s="2" t="s">
        <v>1546</v>
      </c>
      <c r="H320" s="2" t="s">
        <v>1551</v>
      </c>
      <c r="I320" s="2" t="s">
        <v>1552</v>
      </c>
      <c r="J320" t="s">
        <v>1553</v>
      </c>
      <c r="K320" s="2" t="s">
        <v>1550</v>
      </c>
      <c r="L320" s="1">
        <v>47000</v>
      </c>
      <c r="M320">
        <v>0.50600000000000001</v>
      </c>
      <c r="N320">
        <v>916</v>
      </c>
      <c r="O320" s="2" t="s">
        <v>79</v>
      </c>
      <c r="P320" t="s">
        <v>65</v>
      </c>
      <c r="Q320" s="1">
        <v>46813</v>
      </c>
      <c r="R320">
        <v>4000</v>
      </c>
      <c r="S320">
        <v>0</v>
      </c>
      <c r="T320">
        <v>4000</v>
      </c>
      <c r="U320" s="2" t="s">
        <v>66</v>
      </c>
      <c r="V320" s="2"/>
      <c r="W320" s="2"/>
      <c r="X320" s="2" t="s">
        <v>69</v>
      </c>
      <c r="Y320" s="2" t="s">
        <v>70</v>
      </c>
      <c r="Z320" s="2" t="s">
        <v>80</v>
      </c>
      <c r="AA320" s="2" t="s">
        <v>72</v>
      </c>
      <c r="AB320" s="2" t="s">
        <v>72</v>
      </c>
      <c r="AC320" s="2" t="s">
        <v>72</v>
      </c>
      <c r="AD320" s="2" t="s">
        <v>70</v>
      </c>
      <c r="AE320">
        <v>28</v>
      </c>
      <c r="AF320" s="2" t="s">
        <v>312</v>
      </c>
      <c r="AG320">
        <v>4000</v>
      </c>
      <c r="AH320">
        <v>4336</v>
      </c>
      <c r="AI320">
        <v>4336</v>
      </c>
      <c r="AN320">
        <v>4000</v>
      </c>
      <c r="AO320">
        <v>550</v>
      </c>
      <c r="AP320">
        <v>4100</v>
      </c>
      <c r="AQ320">
        <v>4550</v>
      </c>
      <c r="AR320">
        <v>80</v>
      </c>
      <c r="AS320">
        <v>146</v>
      </c>
      <c r="AT320">
        <v>143</v>
      </c>
      <c r="AU320">
        <v>0.97945205479452058</v>
      </c>
      <c r="AV320">
        <v>3</v>
      </c>
      <c r="AW320">
        <v>2.0547945205479451E-2</v>
      </c>
      <c r="AX320">
        <v>0.54</v>
      </c>
      <c r="AY320">
        <v>77.22</v>
      </c>
      <c r="AZ320">
        <v>1.62</v>
      </c>
      <c r="BA320">
        <v>0.97945205479452058</v>
      </c>
      <c r="BB320" s="2" t="s">
        <v>81</v>
      </c>
      <c r="BC320" s="2"/>
    </row>
    <row r="321" spans="1:55">
      <c r="A321">
        <v>321</v>
      </c>
      <c r="B321" s="1">
        <v>46084</v>
      </c>
      <c r="C321" s="2" t="s">
        <v>1542</v>
      </c>
      <c r="D321" s="2" t="s">
        <v>1543</v>
      </c>
      <c r="E321" s="2" t="s">
        <v>1544</v>
      </c>
      <c r="F321" s="2" t="s">
        <v>1545</v>
      </c>
      <c r="G321" s="2" t="s">
        <v>1546</v>
      </c>
      <c r="H321" s="2" t="s">
        <v>1554</v>
      </c>
      <c r="I321" s="2" t="s">
        <v>1555</v>
      </c>
      <c r="J321" t="s">
        <v>1556</v>
      </c>
      <c r="K321" s="2" t="s">
        <v>1550</v>
      </c>
      <c r="L321" s="1">
        <v>47000</v>
      </c>
      <c r="M321">
        <v>0.50600000000000001</v>
      </c>
      <c r="N321">
        <v>916</v>
      </c>
      <c r="O321" s="2" t="s">
        <v>445</v>
      </c>
      <c r="P321" t="s">
        <v>65</v>
      </c>
      <c r="Q321" s="1">
        <v>46813</v>
      </c>
      <c r="R321">
        <v>4000</v>
      </c>
      <c r="S321">
        <v>0</v>
      </c>
      <c r="T321">
        <v>4000</v>
      </c>
      <c r="U321" s="2" t="s">
        <v>66</v>
      </c>
      <c r="V321" s="2"/>
      <c r="W321" s="2"/>
      <c r="X321" s="2" t="s">
        <v>69</v>
      </c>
      <c r="Y321" s="2" t="s">
        <v>70</v>
      </c>
      <c r="Z321" s="2" t="s">
        <v>71</v>
      </c>
      <c r="AA321" s="2" t="s">
        <v>72</v>
      </c>
      <c r="AB321" s="2" t="s">
        <v>72</v>
      </c>
      <c r="AC321" s="2" t="s">
        <v>72</v>
      </c>
      <c r="AD321" s="2" t="s">
        <v>70</v>
      </c>
      <c r="AE321">
        <v>28</v>
      </c>
      <c r="AF321" s="2" t="s">
        <v>312</v>
      </c>
      <c r="AG321">
        <v>4000</v>
      </c>
      <c r="AH321">
        <v>4500</v>
      </c>
      <c r="AI321">
        <v>4680</v>
      </c>
      <c r="AN321">
        <v>1000</v>
      </c>
      <c r="AO321">
        <v>4220</v>
      </c>
      <c r="AP321">
        <v>4100</v>
      </c>
      <c r="AQ321">
        <v>5220</v>
      </c>
      <c r="AR321">
        <v>80</v>
      </c>
      <c r="AS321">
        <v>76</v>
      </c>
      <c r="AT321">
        <v>73</v>
      </c>
      <c r="AU321">
        <v>0.96052631578947367</v>
      </c>
      <c r="AV321">
        <v>3</v>
      </c>
      <c r="AW321">
        <v>3.9473684210526314E-2</v>
      </c>
      <c r="AX321">
        <v>0.54</v>
      </c>
      <c r="AY321">
        <v>39.42</v>
      </c>
      <c r="AZ321">
        <v>1.62</v>
      </c>
      <c r="BA321">
        <v>0.96052631578947367</v>
      </c>
      <c r="BB321" s="2" t="s">
        <v>81</v>
      </c>
      <c r="BC321" s="2"/>
    </row>
    <row r="322" spans="1:55">
      <c r="A322">
        <v>322</v>
      </c>
      <c r="B322" s="1">
        <v>46084</v>
      </c>
      <c r="C322" s="2" t="s">
        <v>1557</v>
      </c>
      <c r="D322" s="2" t="s">
        <v>1558</v>
      </c>
      <c r="E322" s="2" t="s">
        <v>1559</v>
      </c>
      <c r="F322" s="2" t="s">
        <v>96</v>
      </c>
      <c r="G322" s="2" t="s">
        <v>97</v>
      </c>
      <c r="H322" s="2" t="s">
        <v>1560</v>
      </c>
      <c r="I322" s="2" t="s">
        <v>1561</v>
      </c>
      <c r="J322" t="s">
        <v>1562</v>
      </c>
      <c r="K322" s="2" t="s">
        <v>1563</v>
      </c>
      <c r="L322" s="1">
        <v>46121</v>
      </c>
      <c r="M322">
        <v>0.50593369071931027</v>
      </c>
      <c r="N322">
        <v>37</v>
      </c>
      <c r="O322" s="2" t="s">
        <v>64</v>
      </c>
      <c r="P322" t="s">
        <v>65</v>
      </c>
      <c r="Q322" s="1">
        <v>46813</v>
      </c>
      <c r="R322">
        <v>4902</v>
      </c>
      <c r="S322">
        <v>900</v>
      </c>
      <c r="T322">
        <v>4002</v>
      </c>
      <c r="U322" s="2" t="s">
        <v>66</v>
      </c>
      <c r="V322" s="2"/>
      <c r="W322" s="2" t="s">
        <v>197</v>
      </c>
      <c r="X322" s="2" t="s">
        <v>69</v>
      </c>
      <c r="Y322" s="2" t="s">
        <v>70</v>
      </c>
      <c r="Z322" s="2" t="s">
        <v>198</v>
      </c>
      <c r="AA322" s="2" t="s">
        <v>70</v>
      </c>
      <c r="AB322" s="2" t="s">
        <v>70</v>
      </c>
      <c r="AC322" s="2" t="s">
        <v>73</v>
      </c>
      <c r="AD322" s="2" t="s">
        <v>70</v>
      </c>
      <c r="AE322">
        <v>28</v>
      </c>
      <c r="AF322" s="2" t="s">
        <v>312</v>
      </c>
      <c r="AG322">
        <v>4002</v>
      </c>
      <c r="AH322">
        <v>5160</v>
      </c>
      <c r="AI322">
        <v>4899</v>
      </c>
      <c r="AJ322">
        <v>4840</v>
      </c>
      <c r="AK322">
        <v>4832</v>
      </c>
      <c r="AL322">
        <v>4828</v>
      </c>
      <c r="AM322">
        <v>5071</v>
      </c>
      <c r="AN322">
        <v>3902</v>
      </c>
      <c r="AO322">
        <v>1169</v>
      </c>
      <c r="AP322">
        <v>4500</v>
      </c>
      <c r="AQ322">
        <v>5071</v>
      </c>
      <c r="AR322">
        <v>89</v>
      </c>
      <c r="AS322">
        <v>430</v>
      </c>
      <c r="AT322">
        <v>423</v>
      </c>
      <c r="AU322">
        <v>0.98372093023255813</v>
      </c>
      <c r="AV322">
        <v>7</v>
      </c>
      <c r="AW322">
        <v>1.627906976744186E-2</v>
      </c>
      <c r="AX322">
        <v>3</v>
      </c>
      <c r="AY322">
        <v>1269</v>
      </c>
      <c r="AZ322">
        <v>21</v>
      </c>
      <c r="BA322">
        <v>0.98372093023255813</v>
      </c>
      <c r="BB322" s="2" t="s">
        <v>75</v>
      </c>
      <c r="BC322" s="2"/>
    </row>
    <row r="323" spans="1:55">
      <c r="A323">
        <v>323</v>
      </c>
      <c r="B323" s="1">
        <v>46084</v>
      </c>
      <c r="C323" s="2" t="s">
        <v>1557</v>
      </c>
      <c r="D323" s="2" t="s">
        <v>1558</v>
      </c>
      <c r="E323" s="2" t="s">
        <v>1559</v>
      </c>
      <c r="F323" s="2" t="s">
        <v>96</v>
      </c>
      <c r="G323" s="2" t="s">
        <v>97</v>
      </c>
      <c r="H323" s="2" t="s">
        <v>1564</v>
      </c>
      <c r="I323" s="2" t="s">
        <v>1565</v>
      </c>
      <c r="J323" t="s">
        <v>1566</v>
      </c>
      <c r="K323" s="2" t="s">
        <v>1563</v>
      </c>
      <c r="L323" s="1">
        <v>46121</v>
      </c>
      <c r="M323">
        <v>0.50600000000000001</v>
      </c>
      <c r="N323">
        <v>37</v>
      </c>
      <c r="O323" s="2" t="s">
        <v>79</v>
      </c>
      <c r="P323" t="s">
        <v>65</v>
      </c>
      <c r="Q323" s="1">
        <v>46813</v>
      </c>
      <c r="R323">
        <v>4902</v>
      </c>
      <c r="S323">
        <v>0</v>
      </c>
      <c r="T323">
        <v>4902</v>
      </c>
      <c r="U323" s="2" t="s">
        <v>66</v>
      </c>
      <c r="V323" s="2"/>
      <c r="W323" s="2"/>
      <c r="X323" s="2" t="s">
        <v>69</v>
      </c>
      <c r="Y323" s="2" t="s">
        <v>70</v>
      </c>
      <c r="Z323" s="2" t="s">
        <v>80</v>
      </c>
      <c r="AA323" s="2" t="s">
        <v>72</v>
      </c>
      <c r="AB323" s="2" t="s">
        <v>72</v>
      </c>
      <c r="AC323" s="2" t="s">
        <v>72</v>
      </c>
      <c r="AD323" s="2" t="s">
        <v>70</v>
      </c>
      <c r="AE323">
        <v>24</v>
      </c>
      <c r="AF323" s="2" t="s">
        <v>312</v>
      </c>
      <c r="AG323">
        <v>4902</v>
      </c>
      <c r="AH323">
        <v>5280</v>
      </c>
      <c r="AI323">
        <v>5280</v>
      </c>
      <c r="AN323">
        <v>4602</v>
      </c>
      <c r="AP323">
        <v>5000</v>
      </c>
      <c r="AQ323">
        <v>4602</v>
      </c>
      <c r="AR323">
        <v>80</v>
      </c>
      <c r="AS323">
        <v>165</v>
      </c>
      <c r="AT323">
        <v>144</v>
      </c>
      <c r="AU323">
        <v>0.87272727272727268</v>
      </c>
      <c r="AV323">
        <v>21</v>
      </c>
      <c r="AW323">
        <v>0.12727272727272726</v>
      </c>
      <c r="AX323">
        <v>0.54</v>
      </c>
      <c r="AY323">
        <v>77.760000000000005</v>
      </c>
      <c r="AZ323">
        <v>11.34</v>
      </c>
      <c r="BA323">
        <v>0.87272727272727268</v>
      </c>
      <c r="BB323" s="2" t="s">
        <v>81</v>
      </c>
      <c r="BC323" s="2"/>
    </row>
    <row r="324" spans="1:55">
      <c r="A324">
        <v>324</v>
      </c>
      <c r="B324" s="1">
        <v>46084</v>
      </c>
      <c r="C324" s="2" t="s">
        <v>1557</v>
      </c>
      <c r="D324" s="2" t="s">
        <v>1558</v>
      </c>
      <c r="E324" s="2" t="s">
        <v>1559</v>
      </c>
      <c r="F324" s="2" t="s">
        <v>96</v>
      </c>
      <c r="G324" s="2" t="s">
        <v>97</v>
      </c>
      <c r="H324" s="2" t="s">
        <v>442</v>
      </c>
      <c r="I324" s="2" t="s">
        <v>443</v>
      </c>
      <c r="J324" t="s">
        <v>444</v>
      </c>
      <c r="K324" s="2" t="s">
        <v>1563</v>
      </c>
      <c r="L324" s="1">
        <v>46121</v>
      </c>
      <c r="M324">
        <v>0.50600000000000001</v>
      </c>
      <c r="N324">
        <v>37</v>
      </c>
      <c r="O324" s="2" t="s">
        <v>445</v>
      </c>
      <c r="P324" t="s">
        <v>65</v>
      </c>
      <c r="Q324" s="1">
        <v>46813</v>
      </c>
      <c r="R324">
        <v>4902</v>
      </c>
      <c r="S324">
        <v>0</v>
      </c>
      <c r="T324">
        <v>4902</v>
      </c>
      <c r="U324" s="2" t="s">
        <v>66</v>
      </c>
      <c r="V324" s="2"/>
      <c r="W324" s="2"/>
      <c r="X324" s="2" t="s">
        <v>69</v>
      </c>
      <c r="Y324" s="2" t="s">
        <v>70</v>
      </c>
      <c r="Z324" s="2" t="s">
        <v>71</v>
      </c>
      <c r="AA324" s="2" t="s">
        <v>72</v>
      </c>
      <c r="AB324" s="2" t="s">
        <v>72</v>
      </c>
      <c r="AC324" s="2" t="s">
        <v>72</v>
      </c>
      <c r="AD324" s="2" t="s">
        <v>70</v>
      </c>
      <c r="AE324">
        <v>23</v>
      </c>
      <c r="AF324" s="2" t="s">
        <v>312</v>
      </c>
      <c r="AG324">
        <v>4902</v>
      </c>
      <c r="AH324">
        <v>5220</v>
      </c>
      <c r="AI324">
        <v>5580</v>
      </c>
      <c r="AN324">
        <v>4902</v>
      </c>
      <c r="AP324">
        <v>5000</v>
      </c>
      <c r="AQ324">
        <v>4902</v>
      </c>
      <c r="AR324">
        <v>80</v>
      </c>
      <c r="AS324">
        <v>78</v>
      </c>
      <c r="AT324">
        <v>69</v>
      </c>
      <c r="AU324">
        <v>0.88461538461538458</v>
      </c>
      <c r="AV324">
        <v>9</v>
      </c>
      <c r="AW324">
        <v>0.11538461538461539</v>
      </c>
      <c r="AX324">
        <v>0.54</v>
      </c>
      <c r="AY324">
        <v>37.260000000000005</v>
      </c>
      <c r="AZ324">
        <v>4.8600000000000003</v>
      </c>
      <c r="BA324">
        <v>0.88461538461538458</v>
      </c>
      <c r="BB324" s="2" t="s">
        <v>81</v>
      </c>
      <c r="BC324" s="2"/>
    </row>
    <row r="325" spans="1:55">
      <c r="A325">
        <v>325</v>
      </c>
      <c r="B325" s="1">
        <v>46084</v>
      </c>
      <c r="C325" s="2" t="s">
        <v>1567</v>
      </c>
      <c r="D325" s="2" t="s">
        <v>1568</v>
      </c>
      <c r="E325" s="2" t="s">
        <v>1569</v>
      </c>
      <c r="F325" s="2" t="s">
        <v>96</v>
      </c>
      <c r="G325" s="2" t="s">
        <v>97</v>
      </c>
      <c r="H325" s="2" t="s">
        <v>1570</v>
      </c>
      <c r="I325" s="2" t="s">
        <v>1571</v>
      </c>
      <c r="J325" t="s">
        <v>1572</v>
      </c>
      <c r="K325" s="2" t="s">
        <v>1573</v>
      </c>
      <c r="L325" s="1">
        <v>47365</v>
      </c>
      <c r="M325">
        <v>0.50593369071931027</v>
      </c>
      <c r="N325">
        <v>1281</v>
      </c>
      <c r="O325" s="2" t="s">
        <v>64</v>
      </c>
      <c r="P325" t="s">
        <v>65</v>
      </c>
      <c r="Q325" s="1">
        <v>46813</v>
      </c>
      <c r="R325">
        <v>1961</v>
      </c>
      <c r="S325">
        <v>1500</v>
      </c>
      <c r="T325">
        <v>461</v>
      </c>
      <c r="U325" s="2" t="s">
        <v>66</v>
      </c>
      <c r="V325" s="2"/>
      <c r="W325" s="2" t="s">
        <v>197</v>
      </c>
      <c r="X325" s="2" t="s">
        <v>69</v>
      </c>
      <c r="Y325" s="2" t="s">
        <v>70</v>
      </c>
      <c r="Z325" s="2" t="s">
        <v>198</v>
      </c>
      <c r="AA325" s="2" t="s">
        <v>70</v>
      </c>
      <c r="AB325" s="2" t="s">
        <v>70</v>
      </c>
      <c r="AC325" s="2" t="s">
        <v>73</v>
      </c>
      <c r="AD325" s="2" t="s">
        <v>70</v>
      </c>
      <c r="AE325">
        <v>10</v>
      </c>
      <c r="AF325" s="2" t="s">
        <v>312</v>
      </c>
      <c r="AG325">
        <v>461</v>
      </c>
      <c r="AH325">
        <v>696</v>
      </c>
      <c r="AI325">
        <v>654</v>
      </c>
      <c r="AJ325">
        <v>626</v>
      </c>
      <c r="AK325">
        <v>630</v>
      </c>
      <c r="AL325">
        <v>630</v>
      </c>
      <c r="AM325">
        <v>624</v>
      </c>
      <c r="AN325">
        <v>311</v>
      </c>
      <c r="AO325">
        <v>313</v>
      </c>
      <c r="AP325">
        <v>300</v>
      </c>
      <c r="AQ325">
        <v>624</v>
      </c>
      <c r="AR325">
        <v>72</v>
      </c>
      <c r="AS325">
        <v>58</v>
      </c>
      <c r="AT325">
        <v>52</v>
      </c>
      <c r="AU325">
        <v>0.89655172413793105</v>
      </c>
      <c r="AV325">
        <v>6</v>
      </c>
      <c r="AW325">
        <v>0.10344827586206896</v>
      </c>
      <c r="AX325">
        <v>3</v>
      </c>
      <c r="AY325">
        <v>156</v>
      </c>
      <c r="AZ325">
        <v>18</v>
      </c>
      <c r="BA325">
        <v>0.89655172413793105</v>
      </c>
      <c r="BB325" s="2" t="s">
        <v>75</v>
      </c>
      <c r="BC325" s="2"/>
    </row>
    <row r="326" spans="1:55">
      <c r="A326">
        <v>326</v>
      </c>
      <c r="B326" s="1">
        <v>46084</v>
      </c>
      <c r="C326" s="2" t="s">
        <v>1567</v>
      </c>
      <c r="D326" s="2" t="s">
        <v>1568</v>
      </c>
      <c r="E326" s="2" t="s">
        <v>1569</v>
      </c>
      <c r="F326" s="2" t="s">
        <v>96</v>
      </c>
      <c r="G326" s="2" t="s">
        <v>97</v>
      </c>
      <c r="H326" s="2" t="s">
        <v>512</v>
      </c>
      <c r="I326" s="2" t="s">
        <v>513</v>
      </c>
      <c r="J326" t="s">
        <v>514</v>
      </c>
      <c r="K326" s="2" t="s">
        <v>1573</v>
      </c>
      <c r="L326" s="1">
        <v>47365</v>
      </c>
      <c r="M326">
        <v>0.50600000000000001</v>
      </c>
      <c r="N326">
        <v>1281</v>
      </c>
      <c r="O326" s="2" t="s">
        <v>79</v>
      </c>
      <c r="P326" t="s">
        <v>65</v>
      </c>
      <c r="Q326" s="1">
        <v>46813</v>
      </c>
      <c r="R326">
        <v>1961</v>
      </c>
      <c r="S326">
        <v>0</v>
      </c>
      <c r="T326">
        <v>1961</v>
      </c>
      <c r="U326" s="2" t="s">
        <v>66</v>
      </c>
      <c r="V326" s="2"/>
      <c r="W326" s="2"/>
      <c r="X326" s="2" t="s">
        <v>571</v>
      </c>
      <c r="Y326" s="2" t="s">
        <v>572</v>
      </c>
      <c r="Z326" s="2" t="s">
        <v>572</v>
      </c>
      <c r="AA326" s="2" t="s">
        <v>72</v>
      </c>
      <c r="AB326" s="2" t="s">
        <v>72</v>
      </c>
      <c r="AC326" s="2" t="s">
        <v>72</v>
      </c>
      <c r="AD326" s="2" t="s">
        <v>572</v>
      </c>
      <c r="AE326" t="s">
        <v>572</v>
      </c>
      <c r="AF326" s="2" t="s">
        <v>572</v>
      </c>
      <c r="AG326">
        <v>1961</v>
      </c>
      <c r="AP326">
        <v>2000</v>
      </c>
      <c r="AR326">
        <v>0</v>
      </c>
      <c r="AU326">
        <v>0</v>
      </c>
      <c r="AW326">
        <v>0</v>
      </c>
      <c r="AX326">
        <v>0.54</v>
      </c>
      <c r="BB326" s="2" t="s">
        <v>81</v>
      </c>
      <c r="BC326" s="2"/>
    </row>
    <row r="327" spans="1:55">
      <c r="A327">
        <v>327</v>
      </c>
      <c r="B327" s="1">
        <v>46084</v>
      </c>
      <c r="C327" s="2" t="s">
        <v>1567</v>
      </c>
      <c r="D327" s="2" t="s">
        <v>1568</v>
      </c>
      <c r="E327" s="2" t="s">
        <v>1569</v>
      </c>
      <c r="F327" s="2" t="s">
        <v>96</v>
      </c>
      <c r="G327" s="2" t="s">
        <v>97</v>
      </c>
      <c r="H327" s="2" t="s">
        <v>442</v>
      </c>
      <c r="I327" s="2" t="s">
        <v>443</v>
      </c>
      <c r="J327" t="s">
        <v>444</v>
      </c>
      <c r="K327" s="2" t="s">
        <v>1573</v>
      </c>
      <c r="L327" s="1">
        <v>47365</v>
      </c>
      <c r="M327">
        <v>0.50600000000000001</v>
      </c>
      <c r="N327">
        <v>1281</v>
      </c>
      <c r="O327" s="2" t="s">
        <v>445</v>
      </c>
      <c r="P327" t="s">
        <v>65</v>
      </c>
      <c r="Q327" s="1">
        <v>46813</v>
      </c>
      <c r="R327">
        <v>1961</v>
      </c>
      <c r="S327">
        <v>0</v>
      </c>
      <c r="T327">
        <v>1961</v>
      </c>
      <c r="U327" s="2" t="s">
        <v>66</v>
      </c>
      <c r="V327" s="2"/>
      <c r="W327" s="2"/>
      <c r="X327" s="2" t="s">
        <v>69</v>
      </c>
      <c r="Y327" s="2" t="s">
        <v>70</v>
      </c>
      <c r="Z327" s="2" t="s">
        <v>71</v>
      </c>
      <c r="AA327" s="2" t="s">
        <v>72</v>
      </c>
      <c r="AB327" s="2" t="s">
        <v>72</v>
      </c>
      <c r="AC327" s="2" t="s">
        <v>72</v>
      </c>
      <c r="AD327" s="2" t="s">
        <v>70</v>
      </c>
      <c r="AE327">
        <v>23</v>
      </c>
      <c r="AF327" s="2" t="s">
        <v>312</v>
      </c>
      <c r="AG327">
        <v>1961</v>
      </c>
      <c r="AH327">
        <v>2160</v>
      </c>
      <c r="AI327">
        <v>3276</v>
      </c>
      <c r="AO327">
        <v>3000</v>
      </c>
      <c r="AP327">
        <v>2000</v>
      </c>
      <c r="AQ327">
        <v>3000</v>
      </c>
      <c r="AR327">
        <v>80</v>
      </c>
      <c r="AS327">
        <v>46</v>
      </c>
      <c r="AT327">
        <v>42</v>
      </c>
      <c r="AU327">
        <v>0.91304347826086951</v>
      </c>
      <c r="AV327">
        <v>4</v>
      </c>
      <c r="AW327">
        <v>8.6956521739130432E-2</v>
      </c>
      <c r="AX327">
        <v>0.54</v>
      </c>
      <c r="AY327">
        <v>22.68</v>
      </c>
      <c r="AZ327">
        <v>2.16</v>
      </c>
      <c r="BA327">
        <v>0.91304347826086951</v>
      </c>
      <c r="BB327" s="2" t="s">
        <v>81</v>
      </c>
      <c r="BC327" s="2"/>
    </row>
    <row r="328" spans="1:55">
      <c r="A328">
        <v>328</v>
      </c>
      <c r="B328" s="1">
        <v>46084</v>
      </c>
      <c r="C328" s="2" t="s">
        <v>1574</v>
      </c>
      <c r="D328" s="2" t="s">
        <v>1575</v>
      </c>
      <c r="E328" s="2" t="s">
        <v>511</v>
      </c>
      <c r="F328" s="2" t="s">
        <v>96</v>
      </c>
      <c r="G328" s="2" t="s">
        <v>240</v>
      </c>
      <c r="H328" s="2" t="s">
        <v>1576</v>
      </c>
      <c r="I328" s="2" t="s">
        <v>1577</v>
      </c>
      <c r="J328" t="s">
        <v>1578</v>
      </c>
      <c r="K328" s="2" t="s">
        <v>515</v>
      </c>
      <c r="L328" s="1">
        <v>47513</v>
      </c>
      <c r="M328">
        <v>0.42292704560925798</v>
      </c>
      <c r="N328">
        <v>1429</v>
      </c>
      <c r="O328" s="2" t="s">
        <v>64</v>
      </c>
      <c r="P328" t="s">
        <v>117</v>
      </c>
      <c r="Q328" s="1">
        <v>47178</v>
      </c>
      <c r="R328">
        <v>7500</v>
      </c>
      <c r="S328">
        <v>1000</v>
      </c>
      <c r="T328">
        <v>6500</v>
      </c>
      <c r="U328" s="2" t="s">
        <v>66</v>
      </c>
      <c r="V328" s="2"/>
      <c r="W328" s="2" t="s">
        <v>197</v>
      </c>
      <c r="X328" s="2" t="s">
        <v>69</v>
      </c>
      <c r="Y328" s="2" t="s">
        <v>70</v>
      </c>
      <c r="Z328" s="2" t="s">
        <v>198</v>
      </c>
      <c r="AA328" s="2" t="s">
        <v>70</v>
      </c>
      <c r="AB328" s="2" t="s">
        <v>70</v>
      </c>
      <c r="AC328" s="2" t="s">
        <v>91</v>
      </c>
      <c r="AD328" s="2" t="s">
        <v>70</v>
      </c>
      <c r="AE328">
        <v>29</v>
      </c>
      <c r="AF328" s="2" t="s">
        <v>376</v>
      </c>
      <c r="AG328">
        <v>6500</v>
      </c>
      <c r="AH328">
        <v>7440</v>
      </c>
      <c r="AI328">
        <v>7398</v>
      </c>
      <c r="AJ328">
        <v>7320</v>
      </c>
      <c r="AK328">
        <v>7400</v>
      </c>
      <c r="AL328">
        <v>7262</v>
      </c>
      <c r="AM328">
        <v>7010</v>
      </c>
      <c r="AN328">
        <v>6730</v>
      </c>
      <c r="AO328">
        <v>607</v>
      </c>
      <c r="AP328">
        <v>7000</v>
      </c>
      <c r="AQ328">
        <v>7337</v>
      </c>
      <c r="AR328">
        <v>103</v>
      </c>
      <c r="AS328">
        <v>620</v>
      </c>
      <c r="AT328">
        <v>612</v>
      </c>
      <c r="AU328">
        <v>0.98709677419354835</v>
      </c>
      <c r="AV328">
        <v>9</v>
      </c>
      <c r="AW328">
        <v>1.4516129032258065E-2</v>
      </c>
      <c r="AX328">
        <v>3</v>
      </c>
      <c r="AY328">
        <v>1836</v>
      </c>
      <c r="AZ328">
        <v>27</v>
      </c>
      <c r="BA328">
        <v>0.98709677419354835</v>
      </c>
      <c r="BB328" s="2" t="s">
        <v>75</v>
      </c>
      <c r="BC328" s="2"/>
    </row>
    <row r="329" spans="1:55">
      <c r="A329">
        <v>329</v>
      </c>
      <c r="B329" s="1">
        <v>46084</v>
      </c>
      <c r="C329" s="2" t="s">
        <v>1574</v>
      </c>
      <c r="D329" s="2" t="s">
        <v>1575</v>
      </c>
      <c r="E329" s="2" t="s">
        <v>511</v>
      </c>
      <c r="F329" s="2" t="s">
        <v>96</v>
      </c>
      <c r="G329" s="2" t="s">
        <v>240</v>
      </c>
      <c r="H329" s="2" t="s">
        <v>1579</v>
      </c>
      <c r="I329" s="2" t="s">
        <v>1580</v>
      </c>
      <c r="J329" t="s">
        <v>1581</v>
      </c>
      <c r="K329" s="2" t="s">
        <v>515</v>
      </c>
      <c r="L329" s="1">
        <v>47513</v>
      </c>
      <c r="M329">
        <v>0.50600000000000001</v>
      </c>
      <c r="N329">
        <v>1429</v>
      </c>
      <c r="O329" s="2" t="s">
        <v>79</v>
      </c>
      <c r="P329" t="s">
        <v>117</v>
      </c>
      <c r="Q329" s="1">
        <v>47178</v>
      </c>
      <c r="R329">
        <v>7500</v>
      </c>
      <c r="S329">
        <v>0</v>
      </c>
      <c r="T329">
        <v>7500</v>
      </c>
      <c r="U329" s="2" t="s">
        <v>66</v>
      </c>
      <c r="V329" s="2"/>
      <c r="W329" s="2"/>
      <c r="X329" s="2" t="s">
        <v>69</v>
      </c>
      <c r="Y329" s="2" t="s">
        <v>70</v>
      </c>
      <c r="Z329" s="2" t="s">
        <v>80</v>
      </c>
      <c r="AA329" s="2" t="s">
        <v>72</v>
      </c>
      <c r="AB329" s="2" t="s">
        <v>72</v>
      </c>
      <c r="AC329" s="2" t="s">
        <v>72</v>
      </c>
      <c r="AD329" s="2" t="s">
        <v>70</v>
      </c>
      <c r="AE329">
        <v>9</v>
      </c>
      <c r="AF329" s="2" t="s">
        <v>312</v>
      </c>
      <c r="AG329">
        <v>7500</v>
      </c>
      <c r="AH329">
        <v>7840</v>
      </c>
      <c r="AI329">
        <v>7840</v>
      </c>
      <c r="AN329">
        <v>7500</v>
      </c>
      <c r="AO329">
        <v>1390</v>
      </c>
      <c r="AP329">
        <v>7600</v>
      </c>
      <c r="AQ329">
        <v>8890</v>
      </c>
      <c r="AR329">
        <v>80</v>
      </c>
      <c r="AS329">
        <v>281</v>
      </c>
      <c r="AT329">
        <v>278</v>
      </c>
      <c r="AU329">
        <v>0.98932384341637014</v>
      </c>
      <c r="AV329">
        <v>3</v>
      </c>
      <c r="AW329">
        <v>1.0676156583629894E-2</v>
      </c>
      <c r="AX329">
        <v>0.54</v>
      </c>
      <c r="AY329">
        <v>150.12</v>
      </c>
      <c r="AZ329">
        <v>1.62</v>
      </c>
      <c r="BA329">
        <v>0.98932384341637014</v>
      </c>
      <c r="BB329" s="2" t="s">
        <v>81</v>
      </c>
      <c r="BC329" s="2"/>
    </row>
    <row r="330" spans="1:55">
      <c r="A330">
        <v>330</v>
      </c>
      <c r="B330" s="1">
        <v>46084</v>
      </c>
      <c r="C330" s="2" t="s">
        <v>1574</v>
      </c>
      <c r="D330" s="2" t="s">
        <v>1575</v>
      </c>
      <c r="E330" s="2" t="s">
        <v>511</v>
      </c>
      <c r="F330" s="2" t="s">
        <v>96</v>
      </c>
      <c r="G330" s="2" t="s">
        <v>240</v>
      </c>
      <c r="H330" s="2" t="s">
        <v>442</v>
      </c>
      <c r="I330" s="2" t="s">
        <v>443</v>
      </c>
      <c r="J330" t="s">
        <v>444</v>
      </c>
      <c r="K330" s="2" t="s">
        <v>515</v>
      </c>
      <c r="L330" s="1">
        <v>47513</v>
      </c>
      <c r="M330">
        <v>0.50600000000000001</v>
      </c>
      <c r="N330">
        <v>1429</v>
      </c>
      <c r="O330" s="2" t="s">
        <v>445</v>
      </c>
      <c r="P330" t="s">
        <v>117</v>
      </c>
      <c r="Q330" s="1">
        <v>47178</v>
      </c>
      <c r="R330">
        <v>7500</v>
      </c>
      <c r="S330">
        <v>0</v>
      </c>
      <c r="T330">
        <v>7500</v>
      </c>
      <c r="U330" s="2" t="s">
        <v>66</v>
      </c>
      <c r="V330" s="2"/>
      <c r="W330" s="2"/>
      <c r="X330" s="2" t="s">
        <v>69</v>
      </c>
      <c r="Y330" s="2" t="s">
        <v>70</v>
      </c>
      <c r="Z330" s="2" t="s">
        <v>71</v>
      </c>
      <c r="AA330" s="2" t="s">
        <v>72</v>
      </c>
      <c r="AB330" s="2" t="s">
        <v>72</v>
      </c>
      <c r="AC330" s="2" t="s">
        <v>72</v>
      </c>
      <c r="AD330" s="2" t="s">
        <v>70</v>
      </c>
      <c r="AE330">
        <v>23</v>
      </c>
      <c r="AF330" s="2" t="s">
        <v>312</v>
      </c>
      <c r="AG330">
        <v>7500</v>
      </c>
      <c r="AH330">
        <v>7776</v>
      </c>
      <c r="AI330">
        <v>8766</v>
      </c>
      <c r="AN330">
        <v>2500</v>
      </c>
      <c r="AO330">
        <v>6000</v>
      </c>
      <c r="AP330">
        <v>7600</v>
      </c>
      <c r="AQ330">
        <v>8500</v>
      </c>
      <c r="AR330">
        <v>80</v>
      </c>
      <c r="AS330">
        <v>122</v>
      </c>
      <c r="AT330">
        <v>119</v>
      </c>
      <c r="AU330">
        <v>0.97540983606557374</v>
      </c>
      <c r="AV330">
        <v>3</v>
      </c>
      <c r="AW330">
        <v>2.4590163934426229E-2</v>
      </c>
      <c r="AX330">
        <v>0.54</v>
      </c>
      <c r="AY330">
        <v>64.260000000000005</v>
      </c>
      <c r="AZ330">
        <v>1.62</v>
      </c>
      <c r="BA330">
        <v>0.97540983606557374</v>
      </c>
      <c r="BB330" s="2" t="s">
        <v>81</v>
      </c>
      <c r="BC330" s="2"/>
    </row>
    <row r="331" spans="1:55">
      <c r="A331">
        <v>331</v>
      </c>
      <c r="B331" s="1">
        <v>46084</v>
      </c>
      <c r="C331" s="2" t="s">
        <v>1582</v>
      </c>
      <c r="D331" s="2" t="s">
        <v>1583</v>
      </c>
      <c r="E331" s="2" t="s">
        <v>1584</v>
      </c>
      <c r="F331" s="2" t="s">
        <v>1013</v>
      </c>
      <c r="G331" s="2" t="s">
        <v>1585</v>
      </c>
      <c r="H331" s="2" t="s">
        <v>1586</v>
      </c>
      <c r="I331" s="2" t="s">
        <v>1587</v>
      </c>
      <c r="J331" t="s">
        <v>1588</v>
      </c>
      <c r="K331" s="2" t="s">
        <v>1589</v>
      </c>
      <c r="L331" s="1">
        <v>46986</v>
      </c>
      <c r="M331">
        <v>0.50600000000000001</v>
      </c>
      <c r="N331">
        <v>902</v>
      </c>
      <c r="O331" s="2" t="s">
        <v>79</v>
      </c>
      <c r="P331" t="s">
        <v>65</v>
      </c>
      <c r="Q331" s="1">
        <v>46784</v>
      </c>
      <c r="R331">
        <v>1800</v>
      </c>
      <c r="S331">
        <v>1500</v>
      </c>
      <c r="T331">
        <v>300</v>
      </c>
      <c r="U331" s="2" t="s">
        <v>66</v>
      </c>
      <c r="V331" s="2" t="s">
        <v>127</v>
      </c>
      <c r="W331" s="2"/>
      <c r="X331" s="2" t="s">
        <v>69</v>
      </c>
      <c r="Y331" s="2" t="s">
        <v>70</v>
      </c>
      <c r="Z331" s="2" t="s">
        <v>80</v>
      </c>
      <c r="AA331" s="2" t="s">
        <v>72</v>
      </c>
      <c r="AB331" s="2" t="s">
        <v>72</v>
      </c>
      <c r="AC331" s="2" t="s">
        <v>72</v>
      </c>
      <c r="AD331" s="2" t="s">
        <v>70</v>
      </c>
      <c r="AE331">
        <v>10</v>
      </c>
      <c r="AF331" s="2" t="s">
        <v>312</v>
      </c>
      <c r="AG331">
        <v>300</v>
      </c>
      <c r="AH331">
        <v>2400</v>
      </c>
      <c r="AI331">
        <v>2400</v>
      </c>
      <c r="AN331">
        <v>1800</v>
      </c>
      <c r="AO331">
        <v>615</v>
      </c>
      <c r="AP331">
        <v>2200</v>
      </c>
      <c r="AQ331">
        <v>2415</v>
      </c>
      <c r="AR331">
        <v>80</v>
      </c>
      <c r="AS331">
        <v>79</v>
      </c>
      <c r="AT331">
        <v>76</v>
      </c>
      <c r="AU331">
        <v>0.96202531645569622</v>
      </c>
      <c r="AV331">
        <v>3</v>
      </c>
      <c r="AW331">
        <v>3.7974683544303799E-2</v>
      </c>
      <c r="AX331">
        <v>0.54</v>
      </c>
      <c r="AY331">
        <v>41.040000000000006</v>
      </c>
      <c r="AZ331">
        <v>1.62</v>
      </c>
      <c r="BA331">
        <v>0.96202531645569622</v>
      </c>
      <c r="BB331" s="2" t="s">
        <v>81</v>
      </c>
      <c r="BC331" s="2"/>
    </row>
    <row r="332" spans="1:55">
      <c r="A332">
        <v>332</v>
      </c>
      <c r="B332" s="1">
        <v>46084</v>
      </c>
      <c r="C332" s="2" t="s">
        <v>1590</v>
      </c>
      <c r="D332" s="2" t="s">
        <v>1591</v>
      </c>
      <c r="E332" s="2" t="s">
        <v>1281</v>
      </c>
      <c r="F332" s="2" t="s">
        <v>96</v>
      </c>
      <c r="G332" s="2" t="s">
        <v>97</v>
      </c>
      <c r="H332" s="2" t="s">
        <v>1592</v>
      </c>
      <c r="I332" s="2" t="s">
        <v>1593</v>
      </c>
      <c r="J332" t="s">
        <v>1594</v>
      </c>
      <c r="K332" s="2" t="s">
        <v>1595</v>
      </c>
      <c r="L332" s="1">
        <v>46523</v>
      </c>
      <c r="M332">
        <v>0.46920265486725665</v>
      </c>
      <c r="N332">
        <v>439</v>
      </c>
      <c r="O332" s="2" t="s">
        <v>64</v>
      </c>
      <c r="P332" t="s">
        <v>65</v>
      </c>
      <c r="Q332" s="1">
        <v>46813</v>
      </c>
      <c r="R332">
        <v>11764</v>
      </c>
      <c r="S332">
        <v>7000</v>
      </c>
      <c r="T332">
        <v>4764</v>
      </c>
      <c r="U332" s="2" t="s">
        <v>66</v>
      </c>
      <c r="V332" s="2"/>
      <c r="W332" s="2" t="s">
        <v>68</v>
      </c>
      <c r="X332" s="2" t="s">
        <v>69</v>
      </c>
      <c r="Y332" s="2" t="s">
        <v>70</v>
      </c>
      <c r="Z332" s="2" t="s">
        <v>71</v>
      </c>
      <c r="AA332" s="2" t="s">
        <v>70</v>
      </c>
      <c r="AB332" s="2" t="s">
        <v>70</v>
      </c>
      <c r="AC332" s="2" t="s">
        <v>91</v>
      </c>
      <c r="AD332" s="2" t="s">
        <v>70</v>
      </c>
      <c r="AE332">
        <v>34</v>
      </c>
      <c r="AF332" s="2" t="s">
        <v>376</v>
      </c>
      <c r="AG332">
        <v>4764</v>
      </c>
      <c r="AH332">
        <v>17220</v>
      </c>
      <c r="AI332">
        <v>17200</v>
      </c>
      <c r="AJ332">
        <v>14054</v>
      </c>
      <c r="AK332">
        <v>19296</v>
      </c>
      <c r="AL332">
        <v>17145</v>
      </c>
      <c r="AM332">
        <v>17091</v>
      </c>
      <c r="AN332">
        <v>11548</v>
      </c>
      <c r="AO332">
        <v>5517</v>
      </c>
      <c r="AP332">
        <v>17000</v>
      </c>
      <c r="AQ332">
        <v>17065</v>
      </c>
      <c r="AR332">
        <v>155</v>
      </c>
      <c r="AS332">
        <v>1435</v>
      </c>
      <c r="AT332">
        <v>1423</v>
      </c>
      <c r="AU332">
        <v>0.99163763066202093</v>
      </c>
      <c r="AV332">
        <v>13</v>
      </c>
      <c r="AW332">
        <v>9.0592334494773528E-3</v>
      </c>
      <c r="AX332">
        <v>3</v>
      </c>
      <c r="AY332">
        <v>4269</v>
      </c>
      <c r="AZ332">
        <v>39</v>
      </c>
      <c r="BA332">
        <v>0.99163763066202093</v>
      </c>
      <c r="BB332" s="2" t="s">
        <v>75</v>
      </c>
      <c r="BC332" s="2"/>
    </row>
    <row r="333" spans="1:55">
      <c r="A333">
        <v>333</v>
      </c>
      <c r="B333" s="1">
        <v>46084</v>
      </c>
      <c r="C333" s="2" t="s">
        <v>1590</v>
      </c>
      <c r="D333" s="2" t="s">
        <v>1591</v>
      </c>
      <c r="E333" s="2" t="s">
        <v>1281</v>
      </c>
      <c r="F333" s="2" t="s">
        <v>96</v>
      </c>
      <c r="G333" s="2" t="s">
        <v>97</v>
      </c>
      <c r="H333" s="2" t="s">
        <v>1286</v>
      </c>
      <c r="I333" s="2" t="s">
        <v>1287</v>
      </c>
      <c r="J333" t="s">
        <v>1288</v>
      </c>
      <c r="K333" s="2" t="s">
        <v>1595</v>
      </c>
      <c r="L333" s="1">
        <v>46523</v>
      </c>
      <c r="M333">
        <v>0.50600000000000001</v>
      </c>
      <c r="N333">
        <v>439</v>
      </c>
      <c r="O333" s="2" t="s">
        <v>79</v>
      </c>
      <c r="P333" t="s">
        <v>65</v>
      </c>
      <c r="Q333" s="1">
        <v>46813</v>
      </c>
      <c r="R333">
        <v>11764</v>
      </c>
      <c r="S333">
        <v>0</v>
      </c>
      <c r="T333">
        <v>11764</v>
      </c>
      <c r="U333" s="2" t="s">
        <v>66</v>
      </c>
      <c r="V333" s="2"/>
      <c r="W333" s="2"/>
      <c r="X333" s="2" t="s">
        <v>69</v>
      </c>
      <c r="Y333" s="2" t="s">
        <v>70</v>
      </c>
      <c r="Z333" s="2" t="s">
        <v>80</v>
      </c>
      <c r="AA333" s="2" t="s">
        <v>72</v>
      </c>
      <c r="AB333" s="2" t="s">
        <v>72</v>
      </c>
      <c r="AC333" s="2" t="s">
        <v>72</v>
      </c>
      <c r="AD333" s="2" t="s">
        <v>70</v>
      </c>
      <c r="AE333">
        <v>9</v>
      </c>
      <c r="AF333" s="2" t="s">
        <v>312</v>
      </c>
      <c r="AG333">
        <v>11764</v>
      </c>
      <c r="AH333">
        <v>12080</v>
      </c>
      <c r="AI333">
        <v>12160</v>
      </c>
      <c r="AN333">
        <v>11764</v>
      </c>
      <c r="AP333">
        <v>12000</v>
      </c>
      <c r="AQ333">
        <v>11764</v>
      </c>
      <c r="AR333">
        <v>80</v>
      </c>
      <c r="AS333">
        <v>380</v>
      </c>
      <c r="AT333">
        <v>368</v>
      </c>
      <c r="AU333">
        <v>0.96842105263157896</v>
      </c>
      <c r="AV333">
        <v>12</v>
      </c>
      <c r="AW333">
        <v>3.1578947368421054E-2</v>
      </c>
      <c r="AX333">
        <v>0.54</v>
      </c>
      <c r="AY333">
        <v>198.72000000000003</v>
      </c>
      <c r="AZ333">
        <v>6.48</v>
      </c>
      <c r="BA333">
        <v>0.96842105263157896</v>
      </c>
      <c r="BB333" s="2" t="s">
        <v>81</v>
      </c>
      <c r="BC333" s="2"/>
    </row>
    <row r="334" spans="1:55">
      <c r="A334">
        <v>334</v>
      </c>
      <c r="B334" s="1">
        <v>46084</v>
      </c>
      <c r="C334" s="2" t="s">
        <v>1596</v>
      </c>
      <c r="D334" s="2" t="s">
        <v>1597</v>
      </c>
      <c r="E334" s="2" t="s">
        <v>1598</v>
      </c>
      <c r="F334" s="2" t="s">
        <v>96</v>
      </c>
      <c r="G334" s="2" t="s">
        <v>97</v>
      </c>
      <c r="H334" s="2" t="s">
        <v>1599</v>
      </c>
      <c r="I334" s="2" t="s">
        <v>1600</v>
      </c>
      <c r="J334" t="s">
        <v>1601</v>
      </c>
      <c r="K334" s="2" t="s">
        <v>1602</v>
      </c>
      <c r="L334" s="1">
        <v>47940</v>
      </c>
      <c r="M334">
        <v>0.46920265486725665</v>
      </c>
      <c r="N334">
        <v>1856</v>
      </c>
      <c r="O334" s="2" t="s">
        <v>64</v>
      </c>
      <c r="P334" t="s">
        <v>65</v>
      </c>
      <c r="Q334" s="1">
        <v>46813</v>
      </c>
      <c r="R334">
        <v>15686</v>
      </c>
      <c r="S334">
        <v>500</v>
      </c>
      <c r="T334">
        <v>15186</v>
      </c>
      <c r="U334" s="2" t="s">
        <v>66</v>
      </c>
      <c r="V334" s="2"/>
      <c r="W334" s="2" t="s">
        <v>68</v>
      </c>
      <c r="X334" s="2" t="s">
        <v>69</v>
      </c>
      <c r="Y334" s="2" t="s">
        <v>70</v>
      </c>
      <c r="Z334" s="2" t="s">
        <v>71</v>
      </c>
      <c r="AA334" s="2" t="s">
        <v>70</v>
      </c>
      <c r="AB334" s="2" t="s">
        <v>70</v>
      </c>
      <c r="AC334" s="2" t="s">
        <v>91</v>
      </c>
      <c r="AD334" s="2" t="s">
        <v>70</v>
      </c>
      <c r="AE334">
        <v>42</v>
      </c>
      <c r="AF334" s="2" t="s">
        <v>376</v>
      </c>
      <c r="AG334">
        <v>15186</v>
      </c>
      <c r="AH334">
        <v>15720</v>
      </c>
      <c r="AI334">
        <v>15700</v>
      </c>
      <c r="AJ334">
        <v>15710</v>
      </c>
      <c r="AK334">
        <v>15710</v>
      </c>
      <c r="AL334">
        <v>15678</v>
      </c>
      <c r="AM334">
        <v>15670</v>
      </c>
      <c r="AN334">
        <v>15619</v>
      </c>
      <c r="AP334">
        <v>15500</v>
      </c>
      <c r="AQ334">
        <v>15619</v>
      </c>
      <c r="AR334">
        <v>101</v>
      </c>
      <c r="AS334">
        <v>1310</v>
      </c>
      <c r="AT334">
        <v>1302</v>
      </c>
      <c r="AU334">
        <v>0.99389312977099231</v>
      </c>
      <c r="AV334">
        <v>8</v>
      </c>
      <c r="AW334">
        <v>6.1068702290076335E-3</v>
      </c>
      <c r="AX334">
        <v>3</v>
      </c>
      <c r="AY334">
        <v>3906</v>
      </c>
      <c r="AZ334">
        <v>24</v>
      </c>
      <c r="BA334">
        <v>0.99389312977099231</v>
      </c>
      <c r="BB334" s="2" t="s">
        <v>75</v>
      </c>
      <c r="BC334" s="2"/>
    </row>
    <row r="335" spans="1:55">
      <c r="A335">
        <v>335</v>
      </c>
      <c r="B335" s="1">
        <v>46084</v>
      </c>
      <c r="C335" s="2" t="s">
        <v>1596</v>
      </c>
      <c r="D335" s="2" t="s">
        <v>1597</v>
      </c>
      <c r="E335" s="2" t="s">
        <v>1598</v>
      </c>
      <c r="F335" s="2" t="s">
        <v>96</v>
      </c>
      <c r="G335" s="2" t="s">
        <v>97</v>
      </c>
      <c r="H335" s="2" t="s">
        <v>1286</v>
      </c>
      <c r="I335" s="2" t="s">
        <v>1287</v>
      </c>
      <c r="J335" t="s">
        <v>1288</v>
      </c>
      <c r="K335" s="2" t="s">
        <v>1602</v>
      </c>
      <c r="L335" s="1">
        <v>47940</v>
      </c>
      <c r="M335">
        <v>0.50600000000000001</v>
      </c>
      <c r="N335">
        <v>1856</v>
      </c>
      <c r="O335" s="2" t="s">
        <v>79</v>
      </c>
      <c r="P335" t="s">
        <v>65</v>
      </c>
      <c r="Q335" s="1">
        <v>46813</v>
      </c>
      <c r="R335">
        <v>15686</v>
      </c>
      <c r="S335">
        <v>0</v>
      </c>
      <c r="T335">
        <v>15686</v>
      </c>
      <c r="U335" s="2" t="s">
        <v>66</v>
      </c>
      <c r="V335" s="2"/>
      <c r="W335" s="2"/>
      <c r="X335" s="2" t="s">
        <v>69</v>
      </c>
      <c r="Y335" s="2" t="s">
        <v>70</v>
      </c>
      <c r="Z335" s="2" t="s">
        <v>80</v>
      </c>
      <c r="AA335" s="2" t="s">
        <v>72</v>
      </c>
      <c r="AB335" s="2" t="s">
        <v>72</v>
      </c>
      <c r="AC335" s="2" t="s">
        <v>72</v>
      </c>
      <c r="AD335" s="2" t="s">
        <v>70</v>
      </c>
      <c r="AE335">
        <v>9</v>
      </c>
      <c r="AF335" s="2" t="s">
        <v>312</v>
      </c>
      <c r="AG335">
        <v>15686</v>
      </c>
      <c r="AH335">
        <v>15680</v>
      </c>
      <c r="AI335">
        <v>15600</v>
      </c>
      <c r="AN335">
        <v>15686</v>
      </c>
      <c r="AO335">
        <v>1000</v>
      </c>
      <c r="AP335">
        <v>15700</v>
      </c>
      <c r="AQ335">
        <v>16686</v>
      </c>
      <c r="AR335">
        <v>80</v>
      </c>
      <c r="AS335">
        <v>525</v>
      </c>
      <c r="AT335">
        <v>522</v>
      </c>
      <c r="AU335">
        <v>0.99428571428571433</v>
      </c>
      <c r="AV335">
        <v>3</v>
      </c>
      <c r="AW335">
        <v>5.7142857142857143E-3</v>
      </c>
      <c r="AX335">
        <v>0.54</v>
      </c>
      <c r="AY335">
        <v>281.88</v>
      </c>
      <c r="AZ335">
        <v>1.62</v>
      </c>
      <c r="BA335">
        <v>0.99428571428571433</v>
      </c>
      <c r="BB335" s="2" t="s">
        <v>81</v>
      </c>
      <c r="BC335" s="2"/>
    </row>
    <row r="336" spans="1:55">
      <c r="A336">
        <v>336</v>
      </c>
      <c r="B336" s="1">
        <v>46084</v>
      </c>
      <c r="C336" s="2" t="s">
        <v>1603</v>
      </c>
      <c r="D336" s="2" t="s">
        <v>94</v>
      </c>
      <c r="E336" s="2" t="s">
        <v>95</v>
      </c>
      <c r="F336" s="2" t="s">
        <v>96</v>
      </c>
      <c r="G336" s="2" t="s">
        <v>97</v>
      </c>
      <c r="H336" s="2" t="s">
        <v>98</v>
      </c>
      <c r="I336" s="2" t="s">
        <v>99</v>
      </c>
      <c r="J336" t="s">
        <v>100</v>
      </c>
      <c r="K336" s="2" t="s">
        <v>101</v>
      </c>
      <c r="L336" s="1">
        <v>47590</v>
      </c>
      <c r="M336">
        <v>0.46920265486725665</v>
      </c>
      <c r="N336">
        <v>1506</v>
      </c>
      <c r="O336" s="2" t="s">
        <v>64</v>
      </c>
      <c r="P336" t="s">
        <v>117</v>
      </c>
      <c r="Q336" s="1">
        <v>46813</v>
      </c>
      <c r="R336">
        <v>23529</v>
      </c>
      <c r="S336">
        <v>4500</v>
      </c>
      <c r="T336">
        <v>19029</v>
      </c>
      <c r="U336" s="2" t="s">
        <v>66</v>
      </c>
      <c r="V336" s="2" t="s">
        <v>1604</v>
      </c>
      <c r="W336" s="2" t="s">
        <v>68</v>
      </c>
      <c r="X336" s="2" t="s">
        <v>571</v>
      </c>
      <c r="Y336" s="2" t="s">
        <v>572</v>
      </c>
      <c r="Z336" s="2" t="s">
        <v>572</v>
      </c>
      <c r="AA336" s="2" t="s">
        <v>572</v>
      </c>
      <c r="AB336" s="2" t="s">
        <v>572</v>
      </c>
      <c r="AC336" s="2" t="s">
        <v>572</v>
      </c>
      <c r="AD336" s="2" t="s">
        <v>572</v>
      </c>
      <c r="AE336" t="s">
        <v>572</v>
      </c>
      <c r="AF336" s="2" t="s">
        <v>572</v>
      </c>
      <c r="AG336">
        <v>19029</v>
      </c>
      <c r="AP336">
        <v>23200</v>
      </c>
      <c r="AR336">
        <v>0</v>
      </c>
      <c r="AU336">
        <v>0</v>
      </c>
      <c r="AW336">
        <v>0</v>
      </c>
      <c r="AX336">
        <v>3</v>
      </c>
      <c r="BB336" s="2" t="s">
        <v>75</v>
      </c>
      <c r="BC336" s="2"/>
    </row>
    <row r="337" spans="1:55">
      <c r="A337">
        <v>337</v>
      </c>
      <c r="B337" s="1">
        <v>46084</v>
      </c>
      <c r="C337" s="2" t="s">
        <v>1603</v>
      </c>
      <c r="D337" s="2" t="s">
        <v>94</v>
      </c>
      <c r="E337" s="2" t="s">
        <v>95</v>
      </c>
      <c r="F337" s="2" t="s">
        <v>96</v>
      </c>
      <c r="G337" s="2" t="s">
        <v>97</v>
      </c>
      <c r="H337" s="2" t="s">
        <v>102</v>
      </c>
      <c r="I337" s="2" t="s">
        <v>103</v>
      </c>
      <c r="J337" t="s">
        <v>104</v>
      </c>
      <c r="K337" s="2" t="s">
        <v>101</v>
      </c>
      <c r="L337" s="1">
        <v>47590</v>
      </c>
      <c r="M337">
        <v>0.50600000000000001</v>
      </c>
      <c r="N337">
        <v>1506</v>
      </c>
      <c r="O337" s="2" t="s">
        <v>79</v>
      </c>
      <c r="P337" t="s">
        <v>117</v>
      </c>
      <c r="Q337" s="1">
        <v>46813</v>
      </c>
      <c r="R337">
        <v>23529</v>
      </c>
      <c r="S337">
        <v>0</v>
      </c>
      <c r="T337">
        <v>23529</v>
      </c>
      <c r="U337" s="2" t="s">
        <v>66</v>
      </c>
      <c r="V337" s="2" t="s">
        <v>1604</v>
      </c>
      <c r="W337" s="2"/>
      <c r="X337" s="2" t="s">
        <v>69</v>
      </c>
      <c r="Y337" s="2" t="s">
        <v>70</v>
      </c>
      <c r="Z337" s="2" t="s">
        <v>80</v>
      </c>
      <c r="AA337" s="2" t="s">
        <v>72</v>
      </c>
      <c r="AB337" s="2" t="s">
        <v>72</v>
      </c>
      <c r="AC337" s="2" t="s">
        <v>72</v>
      </c>
      <c r="AD337" s="2" t="s">
        <v>70</v>
      </c>
      <c r="AE337">
        <v>49</v>
      </c>
      <c r="AF337" s="2" t="s">
        <v>376</v>
      </c>
      <c r="AG337">
        <v>23529</v>
      </c>
      <c r="AH337">
        <v>24400</v>
      </c>
      <c r="AI337">
        <v>16000</v>
      </c>
      <c r="AN337">
        <v>23529</v>
      </c>
      <c r="AO337">
        <v>1000</v>
      </c>
      <c r="AP337">
        <v>24000</v>
      </c>
      <c r="AQ337">
        <v>24529</v>
      </c>
      <c r="AR337">
        <v>80</v>
      </c>
      <c r="AS337">
        <v>770</v>
      </c>
      <c r="AT337">
        <v>767</v>
      </c>
      <c r="AU337">
        <v>0.99610389610389616</v>
      </c>
      <c r="AV337">
        <v>3</v>
      </c>
      <c r="AW337">
        <v>3.8961038961038961E-3</v>
      </c>
      <c r="AX337">
        <v>0.54</v>
      </c>
      <c r="AY337">
        <v>414.18</v>
      </c>
      <c r="AZ337">
        <v>1.62</v>
      </c>
      <c r="BA337">
        <v>0.99610389610389616</v>
      </c>
      <c r="BB337" s="2" t="s">
        <v>81</v>
      </c>
      <c r="BC337" s="2"/>
    </row>
    <row r="338" spans="1:55">
      <c r="A338">
        <v>338</v>
      </c>
      <c r="B338" s="1">
        <v>46084</v>
      </c>
      <c r="C338" s="2" t="s">
        <v>1605</v>
      </c>
      <c r="D338" s="2" t="s">
        <v>1606</v>
      </c>
      <c r="E338" s="2" t="s">
        <v>329</v>
      </c>
      <c r="F338" s="2" t="s">
        <v>272</v>
      </c>
      <c r="G338" s="2" t="s">
        <v>473</v>
      </c>
      <c r="H338" s="2" t="s">
        <v>331</v>
      </c>
      <c r="I338" s="2" t="s">
        <v>332</v>
      </c>
      <c r="J338" t="s">
        <v>333</v>
      </c>
      <c r="K338" s="2" t="s">
        <v>334</v>
      </c>
      <c r="L338" s="1">
        <v>46300</v>
      </c>
      <c r="M338">
        <v>0.50593369071931027</v>
      </c>
      <c r="N338">
        <v>216</v>
      </c>
      <c r="O338" s="2" t="s">
        <v>64</v>
      </c>
      <c r="P338" t="s">
        <v>117</v>
      </c>
      <c r="Q338" s="1">
        <v>46813</v>
      </c>
      <c r="R338">
        <v>19355</v>
      </c>
      <c r="S338">
        <v>2170</v>
      </c>
      <c r="T338">
        <v>17185</v>
      </c>
      <c r="U338" s="2" t="s">
        <v>66</v>
      </c>
      <c r="V338" s="2"/>
      <c r="W338" s="2" t="s">
        <v>197</v>
      </c>
      <c r="X338" s="2" t="s">
        <v>69</v>
      </c>
      <c r="Y338" s="2" t="s">
        <v>70</v>
      </c>
      <c r="Z338" s="2" t="s">
        <v>80</v>
      </c>
      <c r="AA338" s="2" t="s">
        <v>70</v>
      </c>
      <c r="AB338" s="2" t="s">
        <v>70</v>
      </c>
      <c r="AC338" s="2" t="s">
        <v>91</v>
      </c>
      <c r="AD338" s="2" t="s">
        <v>70</v>
      </c>
      <c r="AE338">
        <v>50</v>
      </c>
      <c r="AF338" s="2" t="s">
        <v>376</v>
      </c>
      <c r="AG338">
        <v>17185</v>
      </c>
      <c r="AH338">
        <v>18408</v>
      </c>
      <c r="AI338">
        <v>18230</v>
      </c>
      <c r="AJ338">
        <v>18040</v>
      </c>
      <c r="AK338">
        <v>18028</v>
      </c>
      <c r="AL338">
        <v>18008</v>
      </c>
      <c r="AM338">
        <v>17981</v>
      </c>
      <c r="AN338">
        <v>17985</v>
      </c>
      <c r="AP338">
        <v>18000</v>
      </c>
      <c r="AQ338">
        <v>17985</v>
      </c>
      <c r="AR338">
        <v>423</v>
      </c>
      <c r="AS338">
        <v>1534</v>
      </c>
      <c r="AT338">
        <v>1499</v>
      </c>
      <c r="AU338">
        <v>0.97718383311603652</v>
      </c>
      <c r="AV338">
        <v>35</v>
      </c>
      <c r="AW338">
        <v>2.2816166883963495E-2</v>
      </c>
      <c r="AX338">
        <v>3</v>
      </c>
      <c r="AY338">
        <v>4497</v>
      </c>
      <c r="AZ338">
        <v>105</v>
      </c>
      <c r="BA338">
        <v>0.97718383311603652</v>
      </c>
      <c r="BB338" s="2" t="s">
        <v>75</v>
      </c>
      <c r="BC338" s="2"/>
    </row>
    <row r="339" spans="1:55">
      <c r="A339">
        <v>339</v>
      </c>
      <c r="B339" s="1">
        <v>46084</v>
      </c>
      <c r="C339" s="2" t="s">
        <v>1605</v>
      </c>
      <c r="D339" s="2" t="s">
        <v>1606</v>
      </c>
      <c r="E339" s="2" t="s">
        <v>329</v>
      </c>
      <c r="F339" s="2" t="s">
        <v>272</v>
      </c>
      <c r="G339" s="2" t="s">
        <v>473</v>
      </c>
      <c r="H339" s="2" t="s">
        <v>335</v>
      </c>
      <c r="I339" s="2" t="s">
        <v>336</v>
      </c>
      <c r="J339" t="s">
        <v>337</v>
      </c>
      <c r="K339" s="2" t="s">
        <v>334</v>
      </c>
      <c r="L339" s="1">
        <v>46300</v>
      </c>
      <c r="M339">
        <v>0.50600000000000001</v>
      </c>
      <c r="N339">
        <v>216</v>
      </c>
      <c r="O339" s="2" t="s">
        <v>79</v>
      </c>
      <c r="P339" t="s">
        <v>117</v>
      </c>
      <c r="Q339" s="1">
        <v>46813</v>
      </c>
      <c r="R339">
        <v>19355</v>
      </c>
      <c r="S339">
        <v>0</v>
      </c>
      <c r="T339">
        <v>19355</v>
      </c>
      <c r="U339" s="2" t="s">
        <v>66</v>
      </c>
      <c r="V339" s="2"/>
      <c r="W339" s="2"/>
      <c r="X339" s="2" t="s">
        <v>69</v>
      </c>
      <c r="Y339" s="2" t="s">
        <v>70</v>
      </c>
      <c r="Z339" s="2" t="s">
        <v>80</v>
      </c>
      <c r="AA339" s="2" t="s">
        <v>72</v>
      </c>
      <c r="AB339" s="2" t="s">
        <v>72</v>
      </c>
      <c r="AC339" s="2" t="s">
        <v>72</v>
      </c>
      <c r="AD339" s="2" t="s">
        <v>70</v>
      </c>
      <c r="AE339">
        <v>48</v>
      </c>
      <c r="AF339" s="2" t="s">
        <v>376</v>
      </c>
      <c r="AG339">
        <v>19355</v>
      </c>
      <c r="AH339">
        <v>19920</v>
      </c>
      <c r="AI339">
        <v>20040</v>
      </c>
      <c r="AN339">
        <v>19355</v>
      </c>
      <c r="AO339">
        <v>500</v>
      </c>
      <c r="AP339">
        <v>19500</v>
      </c>
      <c r="AQ339">
        <v>19855</v>
      </c>
      <c r="AR339">
        <v>80</v>
      </c>
      <c r="AS339">
        <v>624</v>
      </c>
      <c r="AT339">
        <v>621</v>
      </c>
      <c r="AU339">
        <v>0.99519230769230771</v>
      </c>
      <c r="AV339">
        <v>3</v>
      </c>
      <c r="AW339">
        <v>4.807692307692308E-3</v>
      </c>
      <c r="AX339">
        <v>0.54</v>
      </c>
      <c r="AY339">
        <v>335.34000000000003</v>
      </c>
      <c r="AZ339">
        <v>1.62</v>
      </c>
      <c r="BA339">
        <v>0.99519230769230771</v>
      </c>
      <c r="BB339" s="2" t="s">
        <v>81</v>
      </c>
      <c r="BC339" s="2"/>
    </row>
    <row r="340" spans="1:55">
      <c r="A340">
        <v>340</v>
      </c>
      <c r="B340" s="1">
        <v>46084</v>
      </c>
      <c r="C340" s="2" t="s">
        <v>1605</v>
      </c>
      <c r="D340" s="2" t="s">
        <v>1606</v>
      </c>
      <c r="E340" s="2" t="s">
        <v>329</v>
      </c>
      <c r="F340" s="2" t="s">
        <v>272</v>
      </c>
      <c r="G340" s="2" t="s">
        <v>473</v>
      </c>
      <c r="H340" s="2" t="s">
        <v>442</v>
      </c>
      <c r="I340" s="2" t="s">
        <v>443</v>
      </c>
      <c r="J340" t="s">
        <v>444</v>
      </c>
      <c r="K340" s="2" t="s">
        <v>334</v>
      </c>
      <c r="L340" s="1">
        <v>46300</v>
      </c>
      <c r="M340">
        <v>0.50600000000000001</v>
      </c>
      <c r="N340">
        <v>216</v>
      </c>
      <c r="O340" s="2" t="s">
        <v>445</v>
      </c>
      <c r="P340" t="s">
        <v>117</v>
      </c>
      <c r="Q340" s="1">
        <v>46813</v>
      </c>
      <c r="R340">
        <v>19355</v>
      </c>
      <c r="S340">
        <v>0</v>
      </c>
      <c r="T340">
        <v>19355</v>
      </c>
      <c r="U340" s="2" t="s">
        <v>66</v>
      </c>
      <c r="V340" s="2"/>
      <c r="W340" s="2"/>
      <c r="X340" s="2" t="s">
        <v>69</v>
      </c>
      <c r="Y340" s="2" t="s">
        <v>70</v>
      </c>
      <c r="Z340" s="2" t="s">
        <v>71</v>
      </c>
      <c r="AA340" s="2" t="s">
        <v>72</v>
      </c>
      <c r="AB340" s="2" t="s">
        <v>72</v>
      </c>
      <c r="AC340" s="2" t="s">
        <v>72</v>
      </c>
      <c r="AD340" s="2" t="s">
        <v>70</v>
      </c>
      <c r="AE340">
        <v>34</v>
      </c>
      <c r="AF340" s="2" t="s">
        <v>376</v>
      </c>
      <c r="AG340">
        <v>19355</v>
      </c>
      <c r="AH340">
        <v>20160</v>
      </c>
      <c r="AI340">
        <v>20160</v>
      </c>
      <c r="AN340">
        <v>20000</v>
      </c>
      <c r="AP340">
        <v>19500</v>
      </c>
      <c r="AQ340">
        <v>20000</v>
      </c>
      <c r="AR340">
        <v>80</v>
      </c>
      <c r="AS340">
        <v>280</v>
      </c>
      <c r="AT340">
        <v>278</v>
      </c>
      <c r="AU340">
        <v>0.99285714285714288</v>
      </c>
      <c r="AV340">
        <v>2</v>
      </c>
      <c r="AW340">
        <v>7.1428571428571426E-3</v>
      </c>
      <c r="AX340">
        <v>0.54</v>
      </c>
      <c r="AY340">
        <v>150.12</v>
      </c>
      <c r="AZ340">
        <v>1.08</v>
      </c>
      <c r="BA340">
        <v>0.99285714285714288</v>
      </c>
      <c r="BB340" s="2" t="s">
        <v>81</v>
      </c>
      <c r="BC340" s="2"/>
    </row>
    <row r="341" spans="1:55">
      <c r="A341">
        <v>341</v>
      </c>
      <c r="B341" s="1">
        <v>46084</v>
      </c>
      <c r="C341" s="2" t="s">
        <v>1607</v>
      </c>
      <c r="D341" s="2" t="s">
        <v>1608</v>
      </c>
      <c r="E341" s="2" t="s">
        <v>1609</v>
      </c>
      <c r="F341" s="2" t="s">
        <v>804</v>
      </c>
      <c r="G341" s="2" t="s">
        <v>805</v>
      </c>
      <c r="H341" s="2" t="s">
        <v>1610</v>
      </c>
      <c r="I341" s="2" t="s">
        <v>1611</v>
      </c>
      <c r="J341" t="s">
        <v>1612</v>
      </c>
      <c r="K341" s="2" t="s">
        <v>1613</v>
      </c>
      <c r="L341" s="1">
        <v>47177</v>
      </c>
      <c r="M341">
        <v>0.28160873610165649</v>
      </c>
      <c r="N341">
        <v>1093</v>
      </c>
      <c r="O341" s="2" t="s">
        <v>64</v>
      </c>
      <c r="P341" t="s">
        <v>65</v>
      </c>
      <c r="Q341" s="1">
        <v>47178</v>
      </c>
      <c r="R341">
        <v>11000</v>
      </c>
      <c r="S341">
        <v>1600</v>
      </c>
      <c r="T341">
        <v>9400</v>
      </c>
      <c r="U341" s="2" t="s">
        <v>66</v>
      </c>
      <c r="V341" s="2"/>
      <c r="W341" s="2" t="s">
        <v>68</v>
      </c>
      <c r="X341" s="2" t="s">
        <v>69</v>
      </c>
      <c r="Y341" s="2" t="s">
        <v>70</v>
      </c>
      <c r="Z341" s="2" t="s">
        <v>71</v>
      </c>
      <c r="AA341" s="2" t="s">
        <v>70</v>
      </c>
      <c r="AB341" s="2" t="s">
        <v>70</v>
      </c>
      <c r="AC341" s="2" t="s">
        <v>91</v>
      </c>
      <c r="AD341" s="2" t="s">
        <v>70</v>
      </c>
      <c r="AE341">
        <v>20</v>
      </c>
      <c r="AF341" s="2" t="s">
        <v>312</v>
      </c>
      <c r="AG341">
        <v>9400</v>
      </c>
      <c r="AH341">
        <v>22000</v>
      </c>
      <c r="AI341">
        <v>21900</v>
      </c>
      <c r="AJ341">
        <v>21876</v>
      </c>
      <c r="AK341">
        <v>21904</v>
      </c>
      <c r="AL341">
        <v>21838</v>
      </c>
      <c r="AM341">
        <v>22410</v>
      </c>
      <c r="AN341">
        <v>10647</v>
      </c>
      <c r="AO341">
        <v>11066</v>
      </c>
      <c r="AP341">
        <v>21500</v>
      </c>
      <c r="AQ341">
        <v>21713</v>
      </c>
      <c r="AR341">
        <v>287</v>
      </c>
      <c r="AS341">
        <v>1100</v>
      </c>
      <c r="AT341">
        <v>1086</v>
      </c>
      <c r="AU341">
        <v>0.9872727272727273</v>
      </c>
      <c r="AV341">
        <v>14</v>
      </c>
      <c r="AW341">
        <v>1.2727272727272728E-2</v>
      </c>
      <c r="AX341">
        <v>3</v>
      </c>
      <c r="AY341">
        <v>3258</v>
      </c>
      <c r="AZ341">
        <v>42</v>
      </c>
      <c r="BA341">
        <v>0.9872727272727273</v>
      </c>
      <c r="BB341" s="2" t="s">
        <v>75</v>
      </c>
      <c r="BC341" s="2"/>
    </row>
    <row r="342" spans="1:55">
      <c r="A342">
        <v>342</v>
      </c>
      <c r="B342" s="1">
        <v>46084</v>
      </c>
      <c r="C342" s="2" t="s">
        <v>1607</v>
      </c>
      <c r="D342" s="2" t="s">
        <v>1608</v>
      </c>
      <c r="E342" s="2" t="s">
        <v>1609</v>
      </c>
      <c r="F342" s="2" t="s">
        <v>804</v>
      </c>
      <c r="G342" s="2" t="s">
        <v>805</v>
      </c>
      <c r="H342" s="2" t="s">
        <v>719</v>
      </c>
      <c r="I342" s="2" t="s">
        <v>720</v>
      </c>
      <c r="J342" t="s">
        <v>721</v>
      </c>
      <c r="K342" s="2" t="s">
        <v>1613</v>
      </c>
      <c r="L342" s="1">
        <v>47177</v>
      </c>
      <c r="M342">
        <v>0.50600000000000001</v>
      </c>
      <c r="N342">
        <v>1093</v>
      </c>
      <c r="O342" s="2" t="s">
        <v>79</v>
      </c>
      <c r="P342" t="s">
        <v>65</v>
      </c>
      <c r="Q342" s="1">
        <v>47178</v>
      </c>
      <c r="R342">
        <v>11000</v>
      </c>
      <c r="S342">
        <v>0</v>
      </c>
      <c r="T342">
        <v>11000</v>
      </c>
      <c r="U342" s="2" t="s">
        <v>66</v>
      </c>
      <c r="V342" s="2"/>
      <c r="W342" s="2"/>
      <c r="X342" s="2" t="s">
        <v>69</v>
      </c>
      <c r="Y342" s="2" t="s">
        <v>70</v>
      </c>
      <c r="Z342" s="2" t="s">
        <v>80</v>
      </c>
      <c r="AA342" s="2" t="s">
        <v>72</v>
      </c>
      <c r="AB342" s="2" t="s">
        <v>72</v>
      </c>
      <c r="AC342" s="2" t="s">
        <v>72</v>
      </c>
      <c r="AD342" s="2" t="s">
        <v>70</v>
      </c>
      <c r="AE342">
        <v>17</v>
      </c>
      <c r="AF342" s="2" t="s">
        <v>312</v>
      </c>
      <c r="AG342">
        <v>11000</v>
      </c>
      <c r="AH342">
        <v>11344</v>
      </c>
      <c r="AI342">
        <v>11344</v>
      </c>
      <c r="AN342">
        <v>11000</v>
      </c>
      <c r="AO342">
        <v>820</v>
      </c>
      <c r="AP342">
        <v>11100</v>
      </c>
      <c r="AQ342">
        <v>11820</v>
      </c>
      <c r="AR342">
        <v>80</v>
      </c>
      <c r="AS342">
        <v>373</v>
      </c>
      <c r="AT342">
        <v>370</v>
      </c>
      <c r="AU342">
        <v>0.99195710455764075</v>
      </c>
      <c r="AV342">
        <v>3</v>
      </c>
      <c r="AW342">
        <v>8.0428954423592495E-3</v>
      </c>
      <c r="AX342">
        <v>0.54</v>
      </c>
      <c r="AY342">
        <v>199.8</v>
      </c>
      <c r="AZ342">
        <v>1.62</v>
      </c>
      <c r="BA342">
        <v>0.99195710455764075</v>
      </c>
      <c r="BB342" s="2" t="s">
        <v>81</v>
      </c>
      <c r="BC342" s="2"/>
    </row>
    <row r="343" spans="1:55">
      <c r="A343">
        <v>343</v>
      </c>
      <c r="B343" s="1">
        <v>46084</v>
      </c>
      <c r="C343" s="2" t="s">
        <v>1614</v>
      </c>
      <c r="D343" s="2" t="s">
        <v>360</v>
      </c>
      <c r="E343" s="2" t="s">
        <v>361</v>
      </c>
      <c r="F343" s="2" t="s">
        <v>183</v>
      </c>
      <c r="G343" s="2" t="s">
        <v>153</v>
      </c>
      <c r="H343" s="2" t="s">
        <v>366</v>
      </c>
      <c r="I343" s="2" t="s">
        <v>367</v>
      </c>
      <c r="J343" t="s">
        <v>368</v>
      </c>
      <c r="K343" s="2" t="s">
        <v>365</v>
      </c>
      <c r="L343" s="1">
        <v>46646</v>
      </c>
      <c r="M343">
        <v>0.50600000000000001</v>
      </c>
      <c r="N343">
        <v>562</v>
      </c>
      <c r="O343" s="2" t="s">
        <v>79</v>
      </c>
      <c r="P343" t="s">
        <v>65</v>
      </c>
      <c r="Q343" s="1">
        <v>46813</v>
      </c>
      <c r="R343">
        <v>10000</v>
      </c>
      <c r="S343">
        <v>0</v>
      </c>
      <c r="T343">
        <v>10000</v>
      </c>
      <c r="U343" s="2" t="s">
        <v>66</v>
      </c>
      <c r="V343" s="2" t="s">
        <v>127</v>
      </c>
      <c r="W343" s="2"/>
      <c r="X343" s="2" t="s">
        <v>69</v>
      </c>
      <c r="Y343" s="2" t="s">
        <v>70</v>
      </c>
      <c r="Z343" s="2" t="s">
        <v>80</v>
      </c>
      <c r="AA343" s="2" t="s">
        <v>72</v>
      </c>
      <c r="AB343" s="2" t="s">
        <v>72</v>
      </c>
      <c r="AC343" s="2" t="s">
        <v>72</v>
      </c>
      <c r="AD343" s="2" t="s">
        <v>70</v>
      </c>
      <c r="AE343">
        <v>36</v>
      </c>
      <c r="AF343" s="2" t="s">
        <v>376</v>
      </c>
      <c r="AG343">
        <v>10000</v>
      </c>
      <c r="AH343">
        <v>10320</v>
      </c>
      <c r="AI343">
        <v>10400</v>
      </c>
      <c r="AN343">
        <v>10000</v>
      </c>
      <c r="AO343">
        <v>380</v>
      </c>
      <c r="AP343">
        <v>10100</v>
      </c>
      <c r="AQ343">
        <v>10380</v>
      </c>
      <c r="AR343">
        <v>80</v>
      </c>
      <c r="AS343">
        <v>328</v>
      </c>
      <c r="AT343">
        <v>325</v>
      </c>
      <c r="AU343">
        <v>0.99085365853658536</v>
      </c>
      <c r="AV343">
        <v>3</v>
      </c>
      <c r="AW343">
        <v>9.1463414634146336E-3</v>
      </c>
      <c r="AX343">
        <v>0.54</v>
      </c>
      <c r="AY343">
        <v>175.5</v>
      </c>
      <c r="AZ343">
        <v>1.62</v>
      </c>
      <c r="BA343">
        <v>0.99085365853658536</v>
      </c>
      <c r="BB343" s="2" t="s">
        <v>81</v>
      </c>
      <c r="BC343" s="2"/>
    </row>
    <row r="344" spans="1:55">
      <c r="A344">
        <v>344</v>
      </c>
      <c r="B344" s="1">
        <v>46084</v>
      </c>
      <c r="C344" s="2" t="s">
        <v>1615</v>
      </c>
      <c r="D344" s="2" t="s">
        <v>1616</v>
      </c>
      <c r="E344" s="2" t="s">
        <v>1617</v>
      </c>
      <c r="F344" s="2" t="s">
        <v>183</v>
      </c>
      <c r="G344" s="2" t="s">
        <v>343</v>
      </c>
      <c r="H344" s="2" t="s">
        <v>1618</v>
      </c>
      <c r="I344" s="2" t="s">
        <v>1619</v>
      </c>
      <c r="J344" t="s">
        <v>1620</v>
      </c>
      <c r="K344" s="2" t="s">
        <v>1621</v>
      </c>
      <c r="L344" s="1">
        <v>46288</v>
      </c>
      <c r="M344">
        <v>0.2906708902503593</v>
      </c>
      <c r="N344">
        <v>204</v>
      </c>
      <c r="O344" s="2" t="s">
        <v>64</v>
      </c>
      <c r="P344" t="s">
        <v>65</v>
      </c>
      <c r="Q344" s="1">
        <v>46813</v>
      </c>
      <c r="R344">
        <v>12500</v>
      </c>
      <c r="S344">
        <v>2000</v>
      </c>
      <c r="T344">
        <v>10500</v>
      </c>
      <c r="U344" s="2" t="s">
        <v>66</v>
      </c>
      <c r="V344" s="2"/>
      <c r="W344" s="2" t="s">
        <v>68</v>
      </c>
      <c r="X344" s="2" t="s">
        <v>69</v>
      </c>
      <c r="Y344" s="2" t="s">
        <v>70</v>
      </c>
      <c r="Z344" s="2" t="s">
        <v>71</v>
      </c>
      <c r="AA344" s="2" t="s">
        <v>70</v>
      </c>
      <c r="AB344" s="2" t="s">
        <v>70</v>
      </c>
      <c r="AC344" s="2" t="s">
        <v>73</v>
      </c>
      <c r="AD344" s="2" t="s">
        <v>70</v>
      </c>
      <c r="AE344">
        <v>44</v>
      </c>
      <c r="AF344" s="2" t="s">
        <v>376</v>
      </c>
      <c r="AG344">
        <v>10500</v>
      </c>
      <c r="AH344">
        <v>11700</v>
      </c>
      <c r="AI344">
        <v>11400</v>
      </c>
      <c r="AJ344">
        <v>11661</v>
      </c>
      <c r="AK344">
        <v>11661</v>
      </c>
      <c r="AL344">
        <v>11635</v>
      </c>
      <c r="AM344">
        <v>11478</v>
      </c>
      <c r="AN344">
        <v>11478</v>
      </c>
      <c r="AP344">
        <v>11000</v>
      </c>
      <c r="AQ344">
        <v>11478</v>
      </c>
      <c r="AR344">
        <v>222</v>
      </c>
      <c r="AS344">
        <v>650</v>
      </c>
      <c r="AT344">
        <v>638</v>
      </c>
      <c r="AU344">
        <v>0.98153846153846158</v>
      </c>
      <c r="AV344">
        <v>12</v>
      </c>
      <c r="AW344">
        <v>1.8461538461538463E-2</v>
      </c>
      <c r="AX344">
        <v>3</v>
      </c>
      <c r="AY344">
        <v>1914</v>
      </c>
      <c r="AZ344">
        <v>36</v>
      </c>
      <c r="BA344">
        <v>0.98153846153846158</v>
      </c>
      <c r="BB344" s="2" t="s">
        <v>75</v>
      </c>
      <c r="BC344" s="2"/>
    </row>
    <row r="345" spans="1:55">
      <c r="A345">
        <v>345</v>
      </c>
      <c r="B345" s="1">
        <v>46084</v>
      </c>
      <c r="C345" s="2" t="s">
        <v>1615</v>
      </c>
      <c r="D345" s="2" t="s">
        <v>1616</v>
      </c>
      <c r="E345" s="2" t="s">
        <v>1617</v>
      </c>
      <c r="F345" s="2" t="s">
        <v>183</v>
      </c>
      <c r="G345" s="2" t="s">
        <v>343</v>
      </c>
      <c r="H345" s="2" t="s">
        <v>1622</v>
      </c>
      <c r="I345" s="2" t="s">
        <v>1623</v>
      </c>
      <c r="J345" t="s">
        <v>1624</v>
      </c>
      <c r="K345" s="2" t="s">
        <v>1621</v>
      </c>
      <c r="L345" s="1">
        <v>46288</v>
      </c>
      <c r="M345">
        <v>0.50600000000000001</v>
      </c>
      <c r="N345">
        <v>204</v>
      </c>
      <c r="O345" s="2" t="s">
        <v>79</v>
      </c>
      <c r="P345" t="s">
        <v>65</v>
      </c>
      <c r="Q345" s="1">
        <v>46813</v>
      </c>
      <c r="R345">
        <v>12500</v>
      </c>
      <c r="S345">
        <v>0</v>
      </c>
      <c r="T345">
        <v>12500</v>
      </c>
      <c r="U345" s="2" t="s">
        <v>66</v>
      </c>
      <c r="V345" s="2"/>
      <c r="W345" s="2"/>
      <c r="X345" s="2" t="s">
        <v>69</v>
      </c>
      <c r="Y345" s="2" t="s">
        <v>70</v>
      </c>
      <c r="Z345" s="2" t="s">
        <v>80</v>
      </c>
      <c r="AA345" s="2" t="s">
        <v>72</v>
      </c>
      <c r="AB345" s="2" t="s">
        <v>72</v>
      </c>
      <c r="AC345" s="2" t="s">
        <v>72</v>
      </c>
      <c r="AD345" s="2" t="s">
        <v>70</v>
      </c>
      <c r="AE345">
        <v>44</v>
      </c>
      <c r="AF345" s="2" t="s">
        <v>376</v>
      </c>
      <c r="AG345">
        <v>12500</v>
      </c>
      <c r="AH345">
        <v>12880</v>
      </c>
      <c r="AI345">
        <v>12880</v>
      </c>
      <c r="AN345">
        <v>12500</v>
      </c>
      <c r="AO345">
        <v>645</v>
      </c>
      <c r="AP345">
        <v>12600</v>
      </c>
      <c r="AQ345">
        <v>13145</v>
      </c>
      <c r="AR345">
        <v>80</v>
      </c>
      <c r="AS345">
        <v>414</v>
      </c>
      <c r="AT345">
        <v>411</v>
      </c>
      <c r="AU345">
        <v>0.99275362318840576</v>
      </c>
      <c r="AV345">
        <v>3</v>
      </c>
      <c r="AW345">
        <v>7.246376811594203E-3</v>
      </c>
      <c r="AX345">
        <v>0.54</v>
      </c>
      <c r="AY345">
        <v>221.94000000000003</v>
      </c>
      <c r="AZ345">
        <v>1.62</v>
      </c>
      <c r="BA345">
        <v>0.99275362318840576</v>
      </c>
      <c r="BB345" s="2" t="s">
        <v>81</v>
      </c>
      <c r="BC345" s="2"/>
    </row>
    <row r="346" spans="1:55">
      <c r="A346">
        <v>346</v>
      </c>
      <c r="B346" s="1">
        <v>46084</v>
      </c>
      <c r="C346" s="2" t="s">
        <v>1625</v>
      </c>
      <c r="D346" s="2" t="s">
        <v>1626</v>
      </c>
      <c r="E346" s="2" t="s">
        <v>1627</v>
      </c>
      <c r="F346" s="2" t="s">
        <v>228</v>
      </c>
      <c r="G346" s="2" t="s">
        <v>1628</v>
      </c>
      <c r="H346" s="2" t="s">
        <v>1629</v>
      </c>
      <c r="I346" s="2" t="s">
        <v>1630</v>
      </c>
      <c r="J346" t="s">
        <v>1631</v>
      </c>
      <c r="K346" s="2" t="s">
        <v>1632</v>
      </c>
      <c r="L346" s="1">
        <v>46469</v>
      </c>
      <c r="M346">
        <v>0.20216680462899933</v>
      </c>
      <c r="N346">
        <v>385</v>
      </c>
      <c r="O346" s="2" t="s">
        <v>116</v>
      </c>
      <c r="P346" t="s">
        <v>117</v>
      </c>
      <c r="Q346" s="1">
        <v>46813</v>
      </c>
      <c r="R346">
        <v>16000</v>
      </c>
      <c r="S346">
        <v>4500</v>
      </c>
      <c r="T346">
        <v>11500</v>
      </c>
      <c r="U346" s="2" t="s">
        <v>66</v>
      </c>
      <c r="V346" s="2"/>
      <c r="W346" s="2" t="s">
        <v>1633</v>
      </c>
      <c r="X346" s="2" t="s">
        <v>69</v>
      </c>
      <c r="Y346" s="2" t="s">
        <v>70</v>
      </c>
      <c r="Z346" s="2" t="s">
        <v>80</v>
      </c>
      <c r="AA346" s="2" t="s">
        <v>70</v>
      </c>
      <c r="AB346" s="2" t="s">
        <v>70</v>
      </c>
      <c r="AC346" s="2" t="s">
        <v>72</v>
      </c>
      <c r="AD346" s="2" t="s">
        <v>70</v>
      </c>
      <c r="AE346">
        <v>23</v>
      </c>
      <c r="AF346" s="2" t="s">
        <v>312</v>
      </c>
      <c r="AG346">
        <v>11500</v>
      </c>
      <c r="AH346">
        <v>13500</v>
      </c>
      <c r="AI346">
        <v>13385</v>
      </c>
      <c r="AJ346">
        <v>13150</v>
      </c>
      <c r="AK346">
        <v>13150</v>
      </c>
      <c r="AL346">
        <v>13125</v>
      </c>
      <c r="AN346">
        <v>13080</v>
      </c>
      <c r="AP346">
        <v>12600</v>
      </c>
      <c r="AQ346">
        <v>13080</v>
      </c>
      <c r="AR346">
        <v>420</v>
      </c>
      <c r="AS346">
        <v>450</v>
      </c>
      <c r="AT346">
        <v>436</v>
      </c>
      <c r="AU346">
        <v>0.96888888888888891</v>
      </c>
      <c r="AV346">
        <v>14</v>
      </c>
      <c r="AW346">
        <v>3.111111111111111E-2</v>
      </c>
      <c r="AX346">
        <v>3</v>
      </c>
      <c r="AY346">
        <v>1308</v>
      </c>
      <c r="AZ346">
        <v>42</v>
      </c>
      <c r="BA346">
        <v>0.96888888888888891</v>
      </c>
      <c r="BB346" s="2" t="s">
        <v>75</v>
      </c>
      <c r="BC346" s="2"/>
    </row>
    <row r="347" spans="1:55">
      <c r="A347">
        <v>347</v>
      </c>
      <c r="B347" s="1">
        <v>46084</v>
      </c>
      <c r="C347" s="2" t="s">
        <v>1634</v>
      </c>
      <c r="D347" s="2" t="s">
        <v>1635</v>
      </c>
      <c r="E347" s="2" t="s">
        <v>1636</v>
      </c>
      <c r="F347" s="2" t="s">
        <v>928</v>
      </c>
      <c r="G347" s="2" t="s">
        <v>1637</v>
      </c>
      <c r="H347" s="2" t="s">
        <v>1638</v>
      </c>
      <c r="I347" s="2" t="s">
        <v>1639</v>
      </c>
      <c r="J347" t="s">
        <v>1640</v>
      </c>
      <c r="K347" s="2" t="s">
        <v>1641</v>
      </c>
      <c r="L347" s="1">
        <v>46622</v>
      </c>
      <c r="M347">
        <v>0.24936603131381899</v>
      </c>
      <c r="N347">
        <v>538</v>
      </c>
      <c r="O347" s="2" t="s">
        <v>64</v>
      </c>
      <c r="P347" t="s">
        <v>65</v>
      </c>
      <c r="Q347" s="1">
        <v>46813</v>
      </c>
      <c r="R347">
        <v>12500</v>
      </c>
      <c r="S347">
        <v>1600</v>
      </c>
      <c r="T347">
        <v>10900</v>
      </c>
      <c r="U347" s="2" t="s">
        <v>66</v>
      </c>
      <c r="V347" s="2"/>
      <c r="W347" s="2" t="s">
        <v>211</v>
      </c>
      <c r="X347" s="2" t="s">
        <v>69</v>
      </c>
      <c r="Y347" s="2" t="s">
        <v>70</v>
      </c>
      <c r="Z347" s="2" t="s">
        <v>71</v>
      </c>
      <c r="AA347" s="2" t="s">
        <v>70</v>
      </c>
      <c r="AB347" s="2" t="s">
        <v>70</v>
      </c>
      <c r="AC347" s="2" t="s">
        <v>91</v>
      </c>
      <c r="AD347" s="2" t="s">
        <v>70</v>
      </c>
      <c r="AE347">
        <v>57</v>
      </c>
      <c r="AF347" s="2" t="s">
        <v>376</v>
      </c>
      <c r="AG347">
        <v>10900</v>
      </c>
      <c r="AH347">
        <v>24480</v>
      </c>
      <c r="AI347">
        <v>24630</v>
      </c>
      <c r="AJ347">
        <v>24555</v>
      </c>
      <c r="AK347">
        <v>24588</v>
      </c>
      <c r="AL347">
        <v>24570</v>
      </c>
      <c r="AM347">
        <v>24502</v>
      </c>
      <c r="AN347">
        <v>9700</v>
      </c>
      <c r="AO347">
        <v>14740</v>
      </c>
      <c r="AP347">
        <v>24000</v>
      </c>
      <c r="AQ347">
        <v>24440</v>
      </c>
      <c r="AR347">
        <v>40</v>
      </c>
      <c r="AS347">
        <v>1020</v>
      </c>
      <c r="AT347">
        <v>1019</v>
      </c>
      <c r="AU347">
        <v>0.99901960784313726</v>
      </c>
      <c r="AV347">
        <v>2</v>
      </c>
      <c r="AW347">
        <v>1.9607843137254902E-3</v>
      </c>
      <c r="AX347">
        <v>3</v>
      </c>
      <c r="AY347">
        <v>3057</v>
      </c>
      <c r="AZ347">
        <v>6</v>
      </c>
      <c r="BA347">
        <v>0.99901960784313726</v>
      </c>
      <c r="BB347" s="2" t="s">
        <v>75</v>
      </c>
      <c r="BC347" s="2"/>
    </row>
    <row r="348" spans="1:55">
      <c r="A348">
        <v>348</v>
      </c>
      <c r="B348" s="1">
        <v>46084</v>
      </c>
      <c r="C348" s="2" t="s">
        <v>1634</v>
      </c>
      <c r="D348" s="2" t="s">
        <v>1635</v>
      </c>
      <c r="E348" s="2" t="s">
        <v>1636</v>
      </c>
      <c r="F348" s="2" t="s">
        <v>928</v>
      </c>
      <c r="G348" s="2" t="s">
        <v>1637</v>
      </c>
      <c r="H348" s="2" t="s">
        <v>1642</v>
      </c>
      <c r="I348" s="2" t="s">
        <v>1643</v>
      </c>
      <c r="J348" t="s">
        <v>1644</v>
      </c>
      <c r="K348" s="2" t="s">
        <v>1641</v>
      </c>
      <c r="L348" s="1">
        <v>46622</v>
      </c>
      <c r="M348">
        <v>0.50600000000000001</v>
      </c>
      <c r="N348">
        <v>538</v>
      </c>
      <c r="O348" s="2" t="s">
        <v>79</v>
      </c>
      <c r="P348" t="s">
        <v>65</v>
      </c>
      <c r="Q348" s="1">
        <v>46813</v>
      </c>
      <c r="R348">
        <v>12500</v>
      </c>
      <c r="S348">
        <v>0</v>
      </c>
      <c r="T348">
        <v>12500</v>
      </c>
      <c r="U348" s="2" t="s">
        <v>66</v>
      </c>
      <c r="V348" s="2"/>
      <c r="W348" s="2"/>
      <c r="X348" s="2" t="s">
        <v>69</v>
      </c>
      <c r="Y348" s="2" t="s">
        <v>70</v>
      </c>
      <c r="Z348" s="2" t="s">
        <v>80</v>
      </c>
      <c r="AA348" s="2" t="s">
        <v>72</v>
      </c>
      <c r="AB348" s="2" t="s">
        <v>72</v>
      </c>
      <c r="AC348" s="2" t="s">
        <v>72</v>
      </c>
      <c r="AD348" s="2" t="s">
        <v>70</v>
      </c>
      <c r="AE348">
        <v>57</v>
      </c>
      <c r="AF348" s="2" t="s">
        <v>376</v>
      </c>
      <c r="AG348">
        <v>12500</v>
      </c>
      <c r="AH348">
        <v>12880</v>
      </c>
      <c r="AI348">
        <v>12880</v>
      </c>
      <c r="AN348">
        <v>12500</v>
      </c>
      <c r="AO348">
        <v>615</v>
      </c>
      <c r="AP348">
        <v>12600</v>
      </c>
      <c r="AQ348">
        <v>13115</v>
      </c>
      <c r="AR348">
        <v>80</v>
      </c>
      <c r="AS348">
        <v>413</v>
      </c>
      <c r="AT348">
        <v>410</v>
      </c>
      <c r="AU348">
        <v>0.99273607748184023</v>
      </c>
      <c r="AV348">
        <v>3</v>
      </c>
      <c r="AW348">
        <v>7.2639225181598066E-3</v>
      </c>
      <c r="AX348">
        <v>0.54</v>
      </c>
      <c r="AY348">
        <v>221.4</v>
      </c>
      <c r="AZ348">
        <v>1.62</v>
      </c>
      <c r="BA348">
        <v>0.99273607748184023</v>
      </c>
      <c r="BB348" s="2" t="s">
        <v>81</v>
      </c>
      <c r="BC348" s="2"/>
    </row>
    <row r="349" spans="1:55">
      <c r="A349">
        <v>349</v>
      </c>
      <c r="B349" s="1">
        <v>46084</v>
      </c>
      <c r="C349" s="2" t="s">
        <v>1645</v>
      </c>
      <c r="D349" s="2" t="s">
        <v>1646</v>
      </c>
      <c r="E349" s="2" t="s">
        <v>1636</v>
      </c>
      <c r="F349" s="2" t="s">
        <v>928</v>
      </c>
      <c r="G349" s="2" t="s">
        <v>1647</v>
      </c>
      <c r="H349" s="2" t="s">
        <v>1648</v>
      </c>
      <c r="I349" s="2" t="s">
        <v>1649</v>
      </c>
      <c r="J349" t="s">
        <v>1650</v>
      </c>
      <c r="K349" s="2" t="s">
        <v>1641</v>
      </c>
      <c r="L349" s="1">
        <v>46622</v>
      </c>
      <c r="M349">
        <v>0.19678813523939187</v>
      </c>
      <c r="N349">
        <v>538</v>
      </c>
      <c r="O349" s="2" t="s">
        <v>116</v>
      </c>
      <c r="P349" t="s">
        <v>117</v>
      </c>
      <c r="Q349" s="1">
        <v>46813</v>
      </c>
      <c r="R349">
        <v>14000</v>
      </c>
      <c r="S349">
        <v>1000</v>
      </c>
      <c r="T349">
        <v>13000</v>
      </c>
      <c r="U349" s="2" t="s">
        <v>66</v>
      </c>
      <c r="V349" s="2"/>
      <c r="W349" s="2" t="s">
        <v>211</v>
      </c>
      <c r="X349" s="2" t="s">
        <v>69</v>
      </c>
      <c r="Y349" s="2" t="s">
        <v>70</v>
      </c>
      <c r="Z349" s="2" t="s">
        <v>80</v>
      </c>
      <c r="AA349" s="2" t="s">
        <v>70</v>
      </c>
      <c r="AB349" s="2" t="s">
        <v>70</v>
      </c>
      <c r="AC349" s="2" t="s">
        <v>72</v>
      </c>
      <c r="AD349" s="2" t="s">
        <v>70</v>
      </c>
      <c r="AE349">
        <v>29</v>
      </c>
      <c r="AF349" s="2" t="s">
        <v>376</v>
      </c>
      <c r="AG349">
        <v>13000</v>
      </c>
      <c r="AH349">
        <v>14640</v>
      </c>
      <c r="AI349">
        <v>14675</v>
      </c>
      <c r="AJ349">
        <v>14005</v>
      </c>
      <c r="AK349">
        <v>14005</v>
      </c>
      <c r="AL349">
        <v>13265</v>
      </c>
      <c r="AN349">
        <v>10531</v>
      </c>
      <c r="AO349">
        <v>2618</v>
      </c>
      <c r="AP349">
        <v>13500</v>
      </c>
      <c r="AQ349">
        <v>13149</v>
      </c>
      <c r="AR349">
        <v>1491</v>
      </c>
      <c r="AS349">
        <v>366</v>
      </c>
      <c r="AT349">
        <v>329</v>
      </c>
      <c r="AU349">
        <v>0.89890710382513661</v>
      </c>
      <c r="AV349">
        <v>37</v>
      </c>
      <c r="AW349">
        <v>0.10109289617486339</v>
      </c>
      <c r="AX349">
        <v>3</v>
      </c>
      <c r="AY349">
        <v>987</v>
      </c>
      <c r="AZ349">
        <v>111</v>
      </c>
      <c r="BA349">
        <v>0.89890710382513661</v>
      </c>
      <c r="BB349" s="2" t="s">
        <v>75</v>
      </c>
      <c r="BC349" s="2"/>
    </row>
    <row r="350" spans="1:55">
      <c r="A350">
        <v>350</v>
      </c>
      <c r="B350" s="1">
        <v>46084</v>
      </c>
      <c r="C350" s="2" t="s">
        <v>1651</v>
      </c>
      <c r="D350" s="2" t="s">
        <v>1652</v>
      </c>
      <c r="E350" s="2" t="s">
        <v>84</v>
      </c>
      <c r="F350" s="2" t="s">
        <v>85</v>
      </c>
      <c r="G350" s="2" t="s">
        <v>1200</v>
      </c>
      <c r="H350" s="2" t="s">
        <v>87</v>
      </c>
      <c r="I350" s="2" t="s">
        <v>88</v>
      </c>
      <c r="J350" t="s">
        <v>89</v>
      </c>
      <c r="K350" s="2" t="s">
        <v>90</v>
      </c>
      <c r="L350" s="1">
        <v>47868</v>
      </c>
      <c r="M350">
        <v>0.22674484275017023</v>
      </c>
      <c r="N350">
        <v>1784</v>
      </c>
      <c r="O350" s="2" t="s">
        <v>64</v>
      </c>
      <c r="P350" t="s">
        <v>65</v>
      </c>
      <c r="Q350" s="1">
        <v>47543</v>
      </c>
      <c r="R350">
        <v>56250</v>
      </c>
      <c r="S350">
        <v>0</v>
      </c>
      <c r="T350">
        <v>56250</v>
      </c>
      <c r="U350" s="2" t="s">
        <v>66</v>
      </c>
      <c r="V350" s="2"/>
      <c r="W350" s="2" t="s">
        <v>68</v>
      </c>
      <c r="X350" s="2" t="s">
        <v>69</v>
      </c>
      <c r="Y350" s="2" t="s">
        <v>70</v>
      </c>
      <c r="Z350" s="2" t="s">
        <v>71</v>
      </c>
      <c r="AA350" s="2" t="s">
        <v>70</v>
      </c>
      <c r="AB350" s="2" t="s">
        <v>70</v>
      </c>
      <c r="AC350" s="2" t="s">
        <v>91</v>
      </c>
      <c r="AD350" s="2" t="s">
        <v>70</v>
      </c>
      <c r="AE350">
        <v>51</v>
      </c>
      <c r="AF350" s="2" t="s">
        <v>376</v>
      </c>
      <c r="AG350">
        <v>56250</v>
      </c>
      <c r="AH350">
        <v>58800</v>
      </c>
      <c r="AI350">
        <v>58260</v>
      </c>
      <c r="AJ350">
        <v>57672</v>
      </c>
      <c r="AK350">
        <v>58710</v>
      </c>
      <c r="AL350">
        <v>58550</v>
      </c>
      <c r="AM350">
        <v>61173</v>
      </c>
      <c r="AN350">
        <v>56200</v>
      </c>
      <c r="AO350">
        <v>2164</v>
      </c>
      <c r="AP350">
        <v>58000</v>
      </c>
      <c r="AQ350">
        <v>58364</v>
      </c>
      <c r="AR350">
        <v>436</v>
      </c>
      <c r="AS350">
        <v>2450</v>
      </c>
      <c r="AT350">
        <v>2432</v>
      </c>
      <c r="AU350">
        <v>0.99265306122448982</v>
      </c>
      <c r="AV350">
        <v>18</v>
      </c>
      <c r="AW350">
        <v>7.3469387755102037E-3</v>
      </c>
      <c r="AX350">
        <v>3</v>
      </c>
      <c r="AY350">
        <v>7296</v>
      </c>
      <c r="AZ350">
        <v>54</v>
      </c>
      <c r="BA350">
        <v>0.99265306122448982</v>
      </c>
      <c r="BB350" s="2" t="s">
        <v>75</v>
      </c>
      <c r="BC350" s="2"/>
    </row>
    <row r="351" spans="1:55">
      <c r="A351">
        <v>351</v>
      </c>
      <c r="B351" s="1">
        <v>46084</v>
      </c>
      <c r="C351" s="2" t="s">
        <v>1651</v>
      </c>
      <c r="D351" s="2" t="s">
        <v>1652</v>
      </c>
      <c r="E351" s="2" t="s">
        <v>84</v>
      </c>
      <c r="F351" s="2" t="s">
        <v>85</v>
      </c>
      <c r="G351" s="2" t="s">
        <v>1200</v>
      </c>
      <c r="H351" s="2" t="s">
        <v>76</v>
      </c>
      <c r="I351" s="2" t="s">
        <v>77</v>
      </c>
      <c r="J351" t="s">
        <v>78</v>
      </c>
      <c r="K351" s="2" t="s">
        <v>90</v>
      </c>
      <c r="L351" s="1">
        <v>47868</v>
      </c>
      <c r="M351">
        <v>0.50600000000000001</v>
      </c>
      <c r="N351">
        <v>1784</v>
      </c>
      <c r="O351" s="2" t="s">
        <v>79</v>
      </c>
      <c r="P351" t="s">
        <v>65</v>
      </c>
      <c r="Q351" s="1">
        <v>47543</v>
      </c>
      <c r="R351">
        <v>56250</v>
      </c>
      <c r="S351">
        <v>0</v>
      </c>
      <c r="T351">
        <v>56250</v>
      </c>
      <c r="U351" s="2" t="s">
        <v>66</v>
      </c>
      <c r="V351" s="2"/>
      <c r="W351" s="2"/>
      <c r="X351" s="2" t="s">
        <v>69</v>
      </c>
      <c r="Y351" s="2" t="s">
        <v>70</v>
      </c>
      <c r="Z351" s="2" t="s">
        <v>80</v>
      </c>
      <c r="AA351" s="2" t="s">
        <v>72</v>
      </c>
      <c r="AB351" s="2" t="s">
        <v>72</v>
      </c>
      <c r="AC351" s="2" t="s">
        <v>72</v>
      </c>
      <c r="AD351" s="2" t="s">
        <v>70</v>
      </c>
      <c r="AE351">
        <v>52</v>
      </c>
      <c r="AF351" s="2" t="s">
        <v>376</v>
      </c>
      <c r="AG351">
        <v>56250</v>
      </c>
      <c r="AH351">
        <v>56960</v>
      </c>
      <c r="AI351">
        <v>113760</v>
      </c>
      <c r="AN351">
        <v>56250</v>
      </c>
      <c r="AO351">
        <v>1390</v>
      </c>
      <c r="AP351">
        <v>56500</v>
      </c>
      <c r="AQ351">
        <v>57640</v>
      </c>
      <c r="AR351">
        <v>80</v>
      </c>
      <c r="AS351">
        <v>1805</v>
      </c>
      <c r="AT351">
        <v>1802</v>
      </c>
      <c r="AU351">
        <v>0.99833795013850413</v>
      </c>
      <c r="AV351">
        <v>3</v>
      </c>
      <c r="AW351">
        <v>1.6620498614958448E-3</v>
      </c>
      <c r="AX351">
        <v>0.54</v>
      </c>
      <c r="AY351">
        <v>973.08</v>
      </c>
      <c r="AZ351">
        <v>1.62</v>
      </c>
      <c r="BA351">
        <v>0.99833795013850413</v>
      </c>
      <c r="BB351" s="2" t="s">
        <v>81</v>
      </c>
      <c r="BC351" s="2"/>
    </row>
    <row r="352" spans="1:55">
      <c r="A352">
        <v>352</v>
      </c>
      <c r="B352" s="1">
        <v>46084</v>
      </c>
      <c r="C352" s="2" t="s">
        <v>1653</v>
      </c>
      <c r="D352" s="2" t="s">
        <v>1652</v>
      </c>
      <c r="E352" s="2" t="s">
        <v>84</v>
      </c>
      <c r="F352" s="2" t="s">
        <v>85</v>
      </c>
      <c r="G352" s="2" t="s">
        <v>1200</v>
      </c>
      <c r="H352" s="2" t="s">
        <v>87</v>
      </c>
      <c r="I352" s="2" t="s">
        <v>88</v>
      </c>
      <c r="J352" t="s">
        <v>89</v>
      </c>
      <c r="K352" s="2" t="s">
        <v>90</v>
      </c>
      <c r="L352" s="1">
        <v>47868</v>
      </c>
      <c r="M352">
        <v>0.22674484275017023</v>
      </c>
      <c r="N352">
        <v>1784</v>
      </c>
      <c r="O352" s="2" t="s">
        <v>64</v>
      </c>
      <c r="P352" t="s">
        <v>65</v>
      </c>
      <c r="Q352" s="1">
        <v>47543</v>
      </c>
      <c r="R352">
        <v>37500</v>
      </c>
      <c r="S352">
        <v>0</v>
      </c>
      <c r="T352">
        <v>37500</v>
      </c>
      <c r="U352" s="2" t="s">
        <v>66</v>
      </c>
      <c r="V352" s="2"/>
      <c r="W352" s="2" t="s">
        <v>68</v>
      </c>
      <c r="X352" s="2" t="s">
        <v>69</v>
      </c>
      <c r="Y352" s="2" t="s">
        <v>70</v>
      </c>
      <c r="Z352" s="2" t="s">
        <v>71</v>
      </c>
      <c r="AA352" s="2" t="s">
        <v>70</v>
      </c>
      <c r="AB352" s="2" t="s">
        <v>70</v>
      </c>
      <c r="AC352" s="2" t="s">
        <v>91</v>
      </c>
      <c r="AD352" s="2" t="s">
        <v>70</v>
      </c>
      <c r="AE352">
        <v>51</v>
      </c>
      <c r="AF352" s="2" t="s">
        <v>376</v>
      </c>
      <c r="AG352">
        <v>37500</v>
      </c>
      <c r="AH352">
        <v>38400</v>
      </c>
      <c r="AI352">
        <v>37500</v>
      </c>
      <c r="AJ352">
        <v>37512</v>
      </c>
      <c r="AK352">
        <v>32286</v>
      </c>
      <c r="AL352">
        <v>37437</v>
      </c>
      <c r="AM352">
        <v>37320</v>
      </c>
      <c r="AN352">
        <v>37151</v>
      </c>
      <c r="AP352">
        <v>37400</v>
      </c>
      <c r="AQ352">
        <v>37151</v>
      </c>
      <c r="AR352">
        <v>1249</v>
      </c>
      <c r="AS352">
        <v>1600</v>
      </c>
      <c r="AT352">
        <v>1548</v>
      </c>
      <c r="AU352">
        <v>0.96750000000000003</v>
      </c>
      <c r="AV352">
        <v>52</v>
      </c>
      <c r="AW352">
        <v>3.2500000000000001E-2</v>
      </c>
      <c r="AX352">
        <v>3</v>
      </c>
      <c r="AY352">
        <v>4644</v>
      </c>
      <c r="AZ352">
        <v>156</v>
      </c>
      <c r="BA352">
        <v>0.96750000000000003</v>
      </c>
      <c r="BB352" s="2" t="s">
        <v>75</v>
      </c>
      <c r="BC352" s="2"/>
    </row>
    <row r="353" spans="1:55">
      <c r="A353">
        <v>353</v>
      </c>
      <c r="B353" s="1">
        <v>46084</v>
      </c>
      <c r="C353" s="2" t="s">
        <v>1653</v>
      </c>
      <c r="D353" s="2" t="s">
        <v>1652</v>
      </c>
      <c r="E353" s="2" t="s">
        <v>84</v>
      </c>
      <c r="F353" s="2" t="s">
        <v>85</v>
      </c>
      <c r="G353" s="2" t="s">
        <v>1200</v>
      </c>
      <c r="H353" s="2" t="s">
        <v>76</v>
      </c>
      <c r="I353" s="2" t="s">
        <v>77</v>
      </c>
      <c r="J353" t="s">
        <v>78</v>
      </c>
      <c r="K353" s="2" t="s">
        <v>90</v>
      </c>
      <c r="L353" s="1">
        <v>47868</v>
      </c>
      <c r="M353">
        <v>0.50600000000000001</v>
      </c>
      <c r="N353">
        <v>1784</v>
      </c>
      <c r="O353" s="2" t="s">
        <v>79</v>
      </c>
      <c r="P353" t="s">
        <v>65</v>
      </c>
      <c r="Q353" s="1">
        <v>47543</v>
      </c>
      <c r="R353">
        <v>37500</v>
      </c>
      <c r="S353">
        <v>0</v>
      </c>
      <c r="T353">
        <v>37500</v>
      </c>
      <c r="U353" s="2" t="s">
        <v>66</v>
      </c>
      <c r="V353" s="2"/>
      <c r="W353" s="2"/>
      <c r="X353" s="2" t="s">
        <v>69</v>
      </c>
      <c r="Y353" s="2" t="s">
        <v>70</v>
      </c>
      <c r="Z353" s="2" t="s">
        <v>80</v>
      </c>
      <c r="AA353" s="2" t="s">
        <v>72</v>
      </c>
      <c r="AB353" s="2" t="s">
        <v>72</v>
      </c>
      <c r="AC353" s="2" t="s">
        <v>72</v>
      </c>
      <c r="AD353" s="2" t="s">
        <v>70</v>
      </c>
      <c r="AE353">
        <v>51</v>
      </c>
      <c r="AF353" s="2" t="s">
        <v>376</v>
      </c>
      <c r="AG353">
        <v>37500</v>
      </c>
      <c r="AH353">
        <v>38000</v>
      </c>
      <c r="AI353">
        <v>38000</v>
      </c>
      <c r="AN353">
        <v>37500</v>
      </c>
      <c r="AO353">
        <v>950</v>
      </c>
      <c r="AP353">
        <v>37600</v>
      </c>
      <c r="AQ353">
        <v>38450</v>
      </c>
      <c r="AR353">
        <v>80</v>
      </c>
      <c r="AS353">
        <v>1205</v>
      </c>
      <c r="AT353">
        <v>1202</v>
      </c>
      <c r="AU353">
        <v>0.99751037344398341</v>
      </c>
      <c r="AV353">
        <v>3</v>
      </c>
      <c r="AW353">
        <v>2.4896265560165973E-3</v>
      </c>
      <c r="AX353">
        <v>0.54</v>
      </c>
      <c r="AY353">
        <v>649.08000000000004</v>
      </c>
      <c r="AZ353">
        <v>1.62</v>
      </c>
      <c r="BA353">
        <v>0.99751037344398341</v>
      </c>
      <c r="BB353" s="2" t="s">
        <v>81</v>
      </c>
      <c r="BC353" s="2"/>
    </row>
    <row r="354" spans="1:55">
      <c r="A354">
        <v>354</v>
      </c>
      <c r="B354" s="1">
        <v>46084</v>
      </c>
      <c r="C354" s="2" t="s">
        <v>1654</v>
      </c>
      <c r="D354" s="2" t="s">
        <v>1655</v>
      </c>
      <c r="E354" s="2" t="s">
        <v>1656</v>
      </c>
      <c r="F354" s="2" t="s">
        <v>1013</v>
      </c>
      <c r="G354" s="2" t="s">
        <v>779</v>
      </c>
      <c r="H354" s="2" t="s">
        <v>1657</v>
      </c>
      <c r="I354" s="2" t="s">
        <v>1658</v>
      </c>
      <c r="J354" t="s">
        <v>1659</v>
      </c>
      <c r="K354" s="2" t="s">
        <v>1660</v>
      </c>
      <c r="L354" s="1">
        <v>46936</v>
      </c>
      <c r="M354">
        <v>0.29537295136525232</v>
      </c>
      <c r="N354">
        <v>852</v>
      </c>
      <c r="O354" s="2" t="s">
        <v>64</v>
      </c>
      <c r="P354" t="s">
        <v>65</v>
      </c>
      <c r="Q354" s="1">
        <v>47543</v>
      </c>
      <c r="R354">
        <v>1000</v>
      </c>
      <c r="S354">
        <v>300</v>
      </c>
      <c r="T354">
        <v>700</v>
      </c>
      <c r="U354" s="2" t="s">
        <v>66</v>
      </c>
      <c r="V354" s="2"/>
      <c r="W354" s="2" t="s">
        <v>618</v>
      </c>
      <c r="X354" s="2" t="s">
        <v>69</v>
      </c>
      <c r="Y354" s="2" t="s">
        <v>70</v>
      </c>
      <c r="Z354" s="2" t="s">
        <v>71</v>
      </c>
      <c r="AA354" s="2" t="s">
        <v>70</v>
      </c>
      <c r="AB354" s="2" t="s">
        <v>70</v>
      </c>
      <c r="AC354" s="2" t="s">
        <v>73</v>
      </c>
      <c r="AD354" s="2" t="s">
        <v>70</v>
      </c>
      <c r="AE354">
        <v>49</v>
      </c>
      <c r="AF354" s="2" t="s">
        <v>376</v>
      </c>
      <c r="AG354">
        <v>700</v>
      </c>
      <c r="AH354">
        <v>2400</v>
      </c>
      <c r="AI354">
        <v>2400</v>
      </c>
      <c r="AJ354">
        <v>2240</v>
      </c>
      <c r="AK354">
        <v>2240</v>
      </c>
      <c r="AL354">
        <v>2201</v>
      </c>
      <c r="AM354">
        <v>2192</v>
      </c>
      <c r="AO354">
        <v>2192</v>
      </c>
      <c r="AP354">
        <v>2000</v>
      </c>
      <c r="AQ354">
        <v>2192</v>
      </c>
      <c r="AR354">
        <v>208</v>
      </c>
      <c r="AS354">
        <v>200</v>
      </c>
      <c r="AT354">
        <v>183</v>
      </c>
      <c r="AU354">
        <v>0.91500000000000004</v>
      </c>
      <c r="AV354">
        <v>17</v>
      </c>
      <c r="AW354">
        <v>8.5000000000000006E-2</v>
      </c>
      <c r="AX354">
        <v>3</v>
      </c>
      <c r="AY354">
        <v>549</v>
      </c>
      <c r="AZ354">
        <v>51</v>
      </c>
      <c r="BA354">
        <v>0.91500000000000004</v>
      </c>
      <c r="BB354" s="2" t="s">
        <v>75</v>
      </c>
      <c r="BC354" s="2"/>
    </row>
    <row r="355" spans="1:55">
      <c r="A355">
        <v>355</v>
      </c>
      <c r="B355" s="1">
        <v>46084</v>
      </c>
      <c r="C355" s="2" t="s">
        <v>1654</v>
      </c>
      <c r="D355" s="2" t="s">
        <v>1655</v>
      </c>
      <c r="E355" s="2" t="s">
        <v>1656</v>
      </c>
      <c r="F355" s="2" t="s">
        <v>1013</v>
      </c>
      <c r="G355" s="2" t="s">
        <v>779</v>
      </c>
      <c r="H355" s="2" t="s">
        <v>1661</v>
      </c>
      <c r="I355" s="2" t="s">
        <v>1662</v>
      </c>
      <c r="J355" t="s">
        <v>1663</v>
      </c>
      <c r="K355" s="2" t="s">
        <v>1660</v>
      </c>
      <c r="L355" s="1">
        <v>46936</v>
      </c>
      <c r="M355">
        <v>0.50600000000000001</v>
      </c>
      <c r="N355">
        <v>852</v>
      </c>
      <c r="O355" s="2" t="s">
        <v>79</v>
      </c>
      <c r="P355" t="s">
        <v>65</v>
      </c>
      <c r="Q355" s="1">
        <v>47543</v>
      </c>
      <c r="R355">
        <v>1000</v>
      </c>
      <c r="S355">
        <v>0</v>
      </c>
      <c r="T355">
        <v>1000</v>
      </c>
      <c r="U355" s="2" t="s">
        <v>66</v>
      </c>
      <c r="V355" s="2"/>
      <c r="W355" s="2"/>
      <c r="X355" s="2" t="s">
        <v>69</v>
      </c>
      <c r="Y355" s="2" t="s">
        <v>70</v>
      </c>
      <c r="Z355" s="2" t="s">
        <v>80</v>
      </c>
      <c r="AA355" s="2" t="s">
        <v>72</v>
      </c>
      <c r="AB355" s="2" t="s">
        <v>72</v>
      </c>
      <c r="AC355" s="2" t="s">
        <v>72</v>
      </c>
      <c r="AD355" s="2" t="s">
        <v>70</v>
      </c>
      <c r="AE355">
        <v>43</v>
      </c>
      <c r="AF355" s="2" t="s">
        <v>376</v>
      </c>
      <c r="AG355">
        <v>1000</v>
      </c>
      <c r="AH355">
        <v>1280</v>
      </c>
      <c r="AI355">
        <v>1280</v>
      </c>
      <c r="AN355">
        <v>1000</v>
      </c>
      <c r="AO355">
        <v>600</v>
      </c>
      <c r="AP355">
        <v>1100</v>
      </c>
      <c r="AQ355">
        <v>1600</v>
      </c>
      <c r="AR355">
        <v>80</v>
      </c>
      <c r="AS355">
        <v>53</v>
      </c>
      <c r="AT355">
        <v>50</v>
      </c>
      <c r="AU355">
        <v>0.94339622641509435</v>
      </c>
      <c r="AV355">
        <v>3</v>
      </c>
      <c r="AW355">
        <v>5.6603773584905662E-2</v>
      </c>
      <c r="AX355">
        <v>0.54</v>
      </c>
      <c r="AY355">
        <v>27</v>
      </c>
      <c r="AZ355">
        <v>1.62</v>
      </c>
      <c r="BA355">
        <v>0.94339622641509435</v>
      </c>
      <c r="BB355" s="2" t="s">
        <v>81</v>
      </c>
      <c r="BC355" s="2"/>
    </row>
    <row r="356" spans="1:55">
      <c r="A356">
        <v>356</v>
      </c>
      <c r="B356" s="1">
        <v>46084</v>
      </c>
      <c r="C356" s="2" t="s">
        <v>1664</v>
      </c>
      <c r="D356" s="2" t="s">
        <v>1665</v>
      </c>
      <c r="E356" s="2" t="s">
        <v>1125</v>
      </c>
      <c r="F356" s="2" t="s">
        <v>183</v>
      </c>
      <c r="G356" s="2" t="s">
        <v>59</v>
      </c>
      <c r="H356" s="2" t="s">
        <v>1666</v>
      </c>
      <c r="I356" s="2" t="s">
        <v>1667</v>
      </c>
      <c r="J356" t="s">
        <v>1668</v>
      </c>
      <c r="K356" s="2" t="s">
        <v>1129</v>
      </c>
      <c r="L356" s="1">
        <v>46292</v>
      </c>
      <c r="M356">
        <v>0.72878940390288194</v>
      </c>
      <c r="N356">
        <v>208</v>
      </c>
      <c r="O356" s="2" t="s">
        <v>64</v>
      </c>
      <c r="P356" t="s">
        <v>65</v>
      </c>
      <c r="Q356" s="1">
        <v>46813</v>
      </c>
      <c r="R356">
        <v>7700</v>
      </c>
      <c r="S356">
        <v>0</v>
      </c>
      <c r="T356">
        <v>7700</v>
      </c>
      <c r="U356" s="2" t="s">
        <v>66</v>
      </c>
      <c r="V356" s="2" t="s">
        <v>1669</v>
      </c>
      <c r="W356" s="2" t="s">
        <v>68</v>
      </c>
      <c r="X356" s="2" t="s">
        <v>571</v>
      </c>
      <c r="Y356" s="2" t="s">
        <v>572</v>
      </c>
      <c r="Z356" s="2" t="s">
        <v>572</v>
      </c>
      <c r="AA356" s="2" t="s">
        <v>572</v>
      </c>
      <c r="AB356" s="2" t="s">
        <v>572</v>
      </c>
      <c r="AC356" s="2" t="s">
        <v>572</v>
      </c>
      <c r="AD356" s="2" t="s">
        <v>572</v>
      </c>
      <c r="AE356" t="s">
        <v>572</v>
      </c>
      <c r="AF356" s="2" t="s">
        <v>572</v>
      </c>
      <c r="AG356">
        <v>7700</v>
      </c>
      <c r="AP356">
        <v>7600</v>
      </c>
      <c r="AR356">
        <v>0</v>
      </c>
      <c r="AU356">
        <v>0</v>
      </c>
      <c r="AW356">
        <v>0</v>
      </c>
      <c r="AX356">
        <v>3</v>
      </c>
      <c r="BB356" s="2" t="s">
        <v>75</v>
      </c>
      <c r="BC356" s="2"/>
    </row>
    <row r="357" spans="1:55">
      <c r="A357">
        <v>357</v>
      </c>
      <c r="B357" s="1">
        <v>46084</v>
      </c>
      <c r="C357" s="2" t="s">
        <v>1664</v>
      </c>
      <c r="D357" s="2" t="s">
        <v>1665</v>
      </c>
      <c r="E357" s="2" t="s">
        <v>1125</v>
      </c>
      <c r="F357" s="2" t="s">
        <v>183</v>
      </c>
      <c r="G357" s="2" t="s">
        <v>59</v>
      </c>
      <c r="H357" s="2" t="s">
        <v>1130</v>
      </c>
      <c r="I357" s="2" t="s">
        <v>1131</v>
      </c>
      <c r="J357" t="s">
        <v>1132</v>
      </c>
      <c r="K357" s="2" t="s">
        <v>1129</v>
      </c>
      <c r="L357" s="1">
        <v>46292</v>
      </c>
      <c r="M357">
        <v>0.50600000000000001</v>
      </c>
      <c r="N357">
        <v>208</v>
      </c>
      <c r="O357" s="2" t="s">
        <v>79</v>
      </c>
      <c r="P357" t="s">
        <v>65</v>
      </c>
      <c r="Q357" s="1">
        <v>46813</v>
      </c>
      <c r="R357">
        <v>9000</v>
      </c>
      <c r="S357">
        <v>2000</v>
      </c>
      <c r="T357">
        <v>7000</v>
      </c>
      <c r="U357" s="2" t="s">
        <v>66</v>
      </c>
      <c r="V357" s="2" t="s">
        <v>1670</v>
      </c>
      <c r="W357" s="2"/>
      <c r="X357" s="2" t="s">
        <v>69</v>
      </c>
      <c r="Y357" s="2" t="s">
        <v>70</v>
      </c>
      <c r="Z357" s="2" t="s">
        <v>80</v>
      </c>
      <c r="AA357" s="2" t="s">
        <v>72</v>
      </c>
      <c r="AB357" s="2" t="s">
        <v>72</v>
      </c>
      <c r="AC357" s="2" t="s">
        <v>72</v>
      </c>
      <c r="AD357" s="2" t="s">
        <v>70</v>
      </c>
      <c r="AE357">
        <v>36</v>
      </c>
      <c r="AF357" s="2" t="s">
        <v>376</v>
      </c>
      <c r="AG357">
        <v>7000</v>
      </c>
      <c r="AH357">
        <v>7320</v>
      </c>
      <c r="AI357">
        <v>7400</v>
      </c>
      <c r="AN357">
        <v>6000</v>
      </c>
      <c r="AO357">
        <v>1365</v>
      </c>
      <c r="AP357">
        <v>7100</v>
      </c>
      <c r="AQ357">
        <v>7365</v>
      </c>
      <c r="AR357">
        <v>80</v>
      </c>
      <c r="AS357">
        <v>236</v>
      </c>
      <c r="AT357">
        <v>231</v>
      </c>
      <c r="AU357">
        <v>0.97881355932203384</v>
      </c>
      <c r="AV357">
        <v>5</v>
      </c>
      <c r="AW357">
        <v>2.1186440677966101E-2</v>
      </c>
      <c r="AX357">
        <v>0.54</v>
      </c>
      <c r="AY357">
        <v>124.74000000000001</v>
      </c>
      <c r="AZ357">
        <v>2.7</v>
      </c>
      <c r="BA357">
        <v>0.97881355932203384</v>
      </c>
      <c r="BB357" s="2" t="s">
        <v>81</v>
      </c>
      <c r="BC357" s="2"/>
    </row>
    <row r="358" spans="1:55">
      <c r="A358">
        <v>358</v>
      </c>
      <c r="B358" s="1">
        <v>46084</v>
      </c>
      <c r="C358" s="2" t="s">
        <v>1671</v>
      </c>
      <c r="D358" s="2" t="s">
        <v>1672</v>
      </c>
      <c r="E358" s="2" t="s">
        <v>1442</v>
      </c>
      <c r="F358" s="2" t="s">
        <v>183</v>
      </c>
      <c r="G358" s="2" t="s">
        <v>59</v>
      </c>
      <c r="H358" s="2" t="s">
        <v>1673</v>
      </c>
      <c r="I358" s="2" t="s">
        <v>1674</v>
      </c>
      <c r="J358" t="s">
        <v>1675</v>
      </c>
      <c r="K358" s="2" t="s">
        <v>1446</v>
      </c>
      <c r="L358" s="1">
        <v>46208</v>
      </c>
      <c r="M358">
        <v>1.3551222641252554</v>
      </c>
      <c r="N358">
        <v>124</v>
      </c>
      <c r="O358" s="2" t="s">
        <v>64</v>
      </c>
      <c r="P358">
        <v>0</v>
      </c>
      <c r="Q358" s="1">
        <v>0</v>
      </c>
      <c r="R358">
        <v>600</v>
      </c>
      <c r="S358">
        <v>100</v>
      </c>
      <c r="T358">
        <v>500</v>
      </c>
      <c r="U358" s="2" t="s">
        <v>66</v>
      </c>
      <c r="V358" s="2" t="s">
        <v>1676</v>
      </c>
      <c r="W358" s="2" t="s">
        <v>68</v>
      </c>
      <c r="X358" s="2" t="s">
        <v>571</v>
      </c>
      <c r="Y358" s="2" t="s">
        <v>572</v>
      </c>
      <c r="Z358" s="2" t="s">
        <v>572</v>
      </c>
      <c r="AA358" s="2" t="s">
        <v>572</v>
      </c>
      <c r="AB358" s="2" t="s">
        <v>572</v>
      </c>
      <c r="AC358" s="2" t="s">
        <v>572</v>
      </c>
      <c r="AD358" s="2" t="s">
        <v>572</v>
      </c>
      <c r="AE358" t="s">
        <v>572</v>
      </c>
      <c r="AF358" s="2" t="s">
        <v>572</v>
      </c>
      <c r="AG358">
        <v>500</v>
      </c>
      <c r="AP358">
        <v>650</v>
      </c>
      <c r="AR358">
        <v>0</v>
      </c>
      <c r="AU358">
        <v>0</v>
      </c>
      <c r="AW358">
        <v>0</v>
      </c>
      <c r="AX358">
        <v>3</v>
      </c>
      <c r="BB358" s="2" t="s">
        <v>75</v>
      </c>
      <c r="BC358" s="2"/>
    </row>
    <row r="359" spans="1:55">
      <c r="A359">
        <v>359</v>
      </c>
      <c r="B359" s="1">
        <v>46084</v>
      </c>
      <c r="C359" s="2" t="s">
        <v>1677</v>
      </c>
      <c r="D359" s="2" t="s">
        <v>1678</v>
      </c>
      <c r="E359" s="2" t="s">
        <v>1679</v>
      </c>
      <c r="F359" s="2" t="s">
        <v>183</v>
      </c>
      <c r="G359" s="2" t="s">
        <v>59</v>
      </c>
      <c r="H359" s="2" t="s">
        <v>1680</v>
      </c>
      <c r="I359" s="2" t="s">
        <v>1681</v>
      </c>
      <c r="J359" t="s">
        <v>1682</v>
      </c>
      <c r="K359" s="2" t="s">
        <v>1683</v>
      </c>
      <c r="L359" s="1">
        <v>47881</v>
      </c>
      <c r="M359">
        <v>1.5529972089857047</v>
      </c>
      <c r="N359">
        <v>1797</v>
      </c>
      <c r="O359" s="2" t="s">
        <v>64</v>
      </c>
      <c r="P359" t="s">
        <v>65</v>
      </c>
      <c r="Q359" s="1">
        <v>46813</v>
      </c>
      <c r="R359">
        <v>4400</v>
      </c>
      <c r="S359">
        <v>900</v>
      </c>
      <c r="T359">
        <v>3500</v>
      </c>
      <c r="U359" s="2" t="s">
        <v>66</v>
      </c>
      <c r="V359" s="2" t="s">
        <v>1684</v>
      </c>
      <c r="W359" s="2" t="s">
        <v>68</v>
      </c>
      <c r="X359" s="2" t="s">
        <v>571</v>
      </c>
      <c r="Y359" s="2" t="s">
        <v>572</v>
      </c>
      <c r="Z359" s="2" t="s">
        <v>572</v>
      </c>
      <c r="AA359" s="2" t="s">
        <v>572</v>
      </c>
      <c r="AB359" s="2" t="s">
        <v>572</v>
      </c>
      <c r="AC359" s="2" t="s">
        <v>572</v>
      </c>
      <c r="AD359" s="2" t="s">
        <v>572</v>
      </c>
      <c r="AE359" t="s">
        <v>572</v>
      </c>
      <c r="AF359" s="2" t="s">
        <v>572</v>
      </c>
      <c r="AG359">
        <v>3500</v>
      </c>
      <c r="AP359">
        <v>4000</v>
      </c>
      <c r="AR359">
        <v>0</v>
      </c>
      <c r="AU359">
        <v>0</v>
      </c>
      <c r="AW359">
        <v>0</v>
      </c>
      <c r="AX359">
        <v>3</v>
      </c>
      <c r="BB359" s="2" t="s">
        <v>75</v>
      </c>
      <c r="BC359" s="2"/>
    </row>
    <row r="360" spans="1:55">
      <c r="A360">
        <v>360</v>
      </c>
      <c r="B360" s="1">
        <v>46084</v>
      </c>
      <c r="C360" s="2" t="s">
        <v>1677</v>
      </c>
      <c r="D360" s="2" t="s">
        <v>1678</v>
      </c>
      <c r="E360" s="2" t="s">
        <v>1679</v>
      </c>
      <c r="F360" s="2" t="s">
        <v>183</v>
      </c>
      <c r="G360" s="2" t="s">
        <v>59</v>
      </c>
      <c r="H360" s="2" t="s">
        <v>1685</v>
      </c>
      <c r="I360" s="2" t="s">
        <v>1686</v>
      </c>
      <c r="J360" t="s">
        <v>1687</v>
      </c>
      <c r="K360" s="2" t="s">
        <v>1683</v>
      </c>
      <c r="L360" s="1">
        <v>47881</v>
      </c>
      <c r="M360">
        <v>0.50600000000000001</v>
      </c>
      <c r="N360">
        <v>1797</v>
      </c>
      <c r="O360" s="2" t="s">
        <v>79</v>
      </c>
      <c r="P360" t="s">
        <v>65</v>
      </c>
      <c r="Q360" s="1">
        <v>46813</v>
      </c>
      <c r="R360">
        <v>4400</v>
      </c>
      <c r="S360">
        <v>0</v>
      </c>
      <c r="T360">
        <v>4400</v>
      </c>
      <c r="U360" s="2" t="s">
        <v>66</v>
      </c>
      <c r="V360" s="2"/>
      <c r="W360" s="2"/>
      <c r="X360" s="2" t="s">
        <v>571</v>
      </c>
      <c r="Y360" s="2" t="s">
        <v>572</v>
      </c>
      <c r="Z360" s="2" t="s">
        <v>572</v>
      </c>
      <c r="AA360" s="2" t="s">
        <v>72</v>
      </c>
      <c r="AB360" s="2" t="s">
        <v>72</v>
      </c>
      <c r="AC360" s="2" t="s">
        <v>72</v>
      </c>
      <c r="AD360" s="2" t="s">
        <v>572</v>
      </c>
      <c r="AE360" t="s">
        <v>572</v>
      </c>
      <c r="AF360" s="2" t="s">
        <v>572</v>
      </c>
      <c r="AG360">
        <v>4400</v>
      </c>
      <c r="AP360">
        <v>4500</v>
      </c>
      <c r="AR360">
        <v>0</v>
      </c>
      <c r="AU360">
        <v>0</v>
      </c>
      <c r="AW360">
        <v>0</v>
      </c>
      <c r="AX360">
        <v>0.54</v>
      </c>
      <c r="BB360" s="2" t="s">
        <v>81</v>
      </c>
      <c r="BC360" s="2"/>
    </row>
    <row r="361" spans="1:55">
      <c r="A361">
        <v>361</v>
      </c>
      <c r="B361" s="1">
        <v>46084</v>
      </c>
      <c r="C361" s="2" t="s">
        <v>1688</v>
      </c>
      <c r="D361" s="2" t="s">
        <v>1689</v>
      </c>
      <c r="E361" s="2" t="s">
        <v>1690</v>
      </c>
      <c r="F361" s="2" t="s">
        <v>183</v>
      </c>
      <c r="G361" s="2" t="s">
        <v>59</v>
      </c>
      <c r="H361" s="2" t="s">
        <v>1691</v>
      </c>
      <c r="I361" s="2" t="s">
        <v>1692</v>
      </c>
      <c r="J361" t="s">
        <v>1693</v>
      </c>
      <c r="K361" s="2" t="s">
        <v>1694</v>
      </c>
      <c r="L361" s="1">
        <v>46006</v>
      </c>
      <c r="M361">
        <v>0.72878940390288194</v>
      </c>
      <c r="N361">
        <v>-78</v>
      </c>
      <c r="O361" s="2" t="s">
        <v>64</v>
      </c>
      <c r="P361" t="s">
        <v>65</v>
      </c>
      <c r="Q361" s="1">
        <v>46813</v>
      </c>
      <c r="R361">
        <v>2400</v>
      </c>
      <c r="S361">
        <v>330</v>
      </c>
      <c r="T361">
        <v>2070</v>
      </c>
      <c r="U361" s="2" t="s">
        <v>66</v>
      </c>
      <c r="V361" s="2"/>
      <c r="W361" s="2" t="s">
        <v>68</v>
      </c>
      <c r="X361" s="2" t="s">
        <v>69</v>
      </c>
      <c r="Y361" s="2" t="s">
        <v>70</v>
      </c>
      <c r="Z361" s="2" t="s">
        <v>71</v>
      </c>
      <c r="AA361" s="2" t="s">
        <v>70</v>
      </c>
      <c r="AB361" s="2" t="s">
        <v>70</v>
      </c>
      <c r="AC361" s="2" t="s">
        <v>91</v>
      </c>
      <c r="AD361" s="2" t="s">
        <v>70</v>
      </c>
      <c r="AE361">
        <v>43</v>
      </c>
      <c r="AF361" s="2" t="s">
        <v>376</v>
      </c>
      <c r="AG361">
        <v>2070</v>
      </c>
      <c r="AH361">
        <v>2200</v>
      </c>
      <c r="AI361">
        <v>2262</v>
      </c>
      <c r="AJ361">
        <v>2282</v>
      </c>
      <c r="AK361">
        <v>2284</v>
      </c>
      <c r="AL361">
        <v>2280</v>
      </c>
      <c r="AM361">
        <v>2150</v>
      </c>
      <c r="AN361">
        <v>2080</v>
      </c>
      <c r="AO361">
        <v>70</v>
      </c>
      <c r="AP361">
        <v>2150</v>
      </c>
      <c r="AQ361">
        <v>2150</v>
      </c>
      <c r="AR361">
        <v>50</v>
      </c>
      <c r="AS361">
        <v>550</v>
      </c>
      <c r="AT361">
        <v>538</v>
      </c>
      <c r="AU361">
        <v>0.97818181818181815</v>
      </c>
      <c r="AV361">
        <v>13</v>
      </c>
      <c r="AW361">
        <v>2.3636363636363636E-2</v>
      </c>
      <c r="AX361">
        <v>3</v>
      </c>
      <c r="AY361">
        <v>1614</v>
      </c>
      <c r="AZ361">
        <v>39</v>
      </c>
      <c r="BA361">
        <v>0.97818181818181815</v>
      </c>
      <c r="BB361" s="2" t="s">
        <v>75</v>
      </c>
      <c r="BC361" s="2"/>
    </row>
    <row r="362" spans="1:55">
      <c r="A362">
        <v>362</v>
      </c>
      <c r="B362" s="1">
        <v>46084</v>
      </c>
      <c r="C362" s="2" t="s">
        <v>1695</v>
      </c>
      <c r="D362" s="2" t="s">
        <v>1696</v>
      </c>
      <c r="E362" s="2" t="s">
        <v>1244</v>
      </c>
      <c r="F362" s="2" t="s">
        <v>183</v>
      </c>
      <c r="G362" s="2" t="s">
        <v>59</v>
      </c>
      <c r="H362" s="2" t="s">
        <v>1697</v>
      </c>
      <c r="I362" s="2" t="s">
        <v>1698</v>
      </c>
      <c r="J362" t="s">
        <v>1699</v>
      </c>
      <c r="K362" s="2" t="s">
        <v>1248</v>
      </c>
      <c r="L362" s="1">
        <v>47163</v>
      </c>
      <c r="M362">
        <v>0.72878940390288194</v>
      </c>
      <c r="N362">
        <v>1079</v>
      </c>
      <c r="O362" s="2" t="s">
        <v>64</v>
      </c>
      <c r="P362" t="s">
        <v>65</v>
      </c>
      <c r="Q362" s="1">
        <v>46813</v>
      </c>
      <c r="R362">
        <v>6000</v>
      </c>
      <c r="S362">
        <v>2700</v>
      </c>
      <c r="T362">
        <v>3300</v>
      </c>
      <c r="U362" s="2" t="s">
        <v>66</v>
      </c>
      <c r="V362" s="2" t="s">
        <v>1700</v>
      </c>
      <c r="W362" s="2" t="s">
        <v>68</v>
      </c>
      <c r="X362" s="2" t="s">
        <v>69</v>
      </c>
      <c r="Y362" s="2" t="s">
        <v>70</v>
      </c>
      <c r="Z362" s="2" t="s">
        <v>71</v>
      </c>
      <c r="AA362" s="2" t="s">
        <v>70</v>
      </c>
      <c r="AB362" s="2" t="s">
        <v>70</v>
      </c>
      <c r="AC362" s="2" t="s">
        <v>91</v>
      </c>
      <c r="AD362" s="2" t="s">
        <v>70</v>
      </c>
      <c r="AE362">
        <v>37</v>
      </c>
      <c r="AF362" s="2" t="s">
        <v>376</v>
      </c>
      <c r="AG362">
        <v>3300</v>
      </c>
      <c r="AH362">
        <v>10240</v>
      </c>
      <c r="AI362">
        <v>10200</v>
      </c>
      <c r="AJ362">
        <v>10154</v>
      </c>
      <c r="AK362">
        <v>10180</v>
      </c>
      <c r="AL362">
        <v>10153</v>
      </c>
      <c r="AM362">
        <v>10138</v>
      </c>
      <c r="AN362">
        <v>3100</v>
      </c>
      <c r="AO362">
        <v>7054</v>
      </c>
      <c r="AP362">
        <v>2100</v>
      </c>
      <c r="AQ362">
        <v>10154</v>
      </c>
      <c r="AR362">
        <v>86</v>
      </c>
      <c r="AS362">
        <v>2560</v>
      </c>
      <c r="AT362">
        <v>2539</v>
      </c>
      <c r="AU362">
        <v>0.99179687500000002</v>
      </c>
      <c r="AV362">
        <v>22</v>
      </c>
      <c r="AW362">
        <v>8.5937500000000007E-3</v>
      </c>
      <c r="AX362">
        <v>3</v>
      </c>
      <c r="AY362">
        <v>7617</v>
      </c>
      <c r="AZ362">
        <v>66</v>
      </c>
      <c r="BA362">
        <v>0.99179687500000002</v>
      </c>
      <c r="BB362" s="2" t="s">
        <v>75</v>
      </c>
      <c r="BC362" s="2"/>
    </row>
    <row r="363" spans="1:55">
      <c r="A363">
        <v>363</v>
      </c>
      <c r="B363" s="1">
        <v>46085</v>
      </c>
      <c r="C363" s="2" t="s">
        <v>1701</v>
      </c>
      <c r="D363" s="2" t="s">
        <v>1702</v>
      </c>
      <c r="E363" s="2" t="s">
        <v>1703</v>
      </c>
      <c r="F363" s="2" t="s">
        <v>635</v>
      </c>
      <c r="G363" s="2" t="s">
        <v>97</v>
      </c>
      <c r="H363" s="2" t="s">
        <v>1704</v>
      </c>
      <c r="I363" s="2" t="s">
        <v>1705</v>
      </c>
      <c r="J363" t="s">
        <v>1706</v>
      </c>
      <c r="K363" s="2" t="s">
        <v>1707</v>
      </c>
      <c r="L363" s="1">
        <v>47015</v>
      </c>
      <c r="M363">
        <v>0.50600000000000001</v>
      </c>
      <c r="N363">
        <v>930</v>
      </c>
      <c r="O363" s="2" t="s">
        <v>79</v>
      </c>
      <c r="P363" t="s">
        <v>65</v>
      </c>
      <c r="Q363" s="1">
        <v>47543</v>
      </c>
      <c r="R363">
        <v>2941</v>
      </c>
      <c r="S363">
        <v>0</v>
      </c>
      <c r="T363">
        <v>2941</v>
      </c>
      <c r="U363" s="2" t="s">
        <v>66</v>
      </c>
      <c r="V363" s="2" t="s">
        <v>127</v>
      </c>
      <c r="W363" s="2"/>
      <c r="X363" s="2" t="s">
        <v>69</v>
      </c>
      <c r="Y363" s="2" t="s">
        <v>70</v>
      </c>
      <c r="Z363" s="2" t="s">
        <v>80</v>
      </c>
      <c r="AA363" s="2" t="s">
        <v>72</v>
      </c>
      <c r="AB363" s="2" t="s">
        <v>72</v>
      </c>
      <c r="AC363" s="2" t="s">
        <v>72</v>
      </c>
      <c r="AD363" s="2" t="s">
        <v>70</v>
      </c>
      <c r="AE363">
        <v>15</v>
      </c>
      <c r="AF363" s="2" t="s">
        <v>312</v>
      </c>
      <c r="AG363">
        <v>2941</v>
      </c>
      <c r="AH363">
        <v>3400</v>
      </c>
      <c r="AI363">
        <v>3440</v>
      </c>
      <c r="AN363">
        <v>2941</v>
      </c>
      <c r="AO363">
        <v>790</v>
      </c>
      <c r="AP363">
        <v>3000</v>
      </c>
      <c r="AQ363">
        <v>3731</v>
      </c>
      <c r="AR363">
        <v>80</v>
      </c>
      <c r="AS363">
        <v>120</v>
      </c>
      <c r="AT363">
        <v>117</v>
      </c>
      <c r="AU363">
        <v>0.97499999999999998</v>
      </c>
      <c r="AV363">
        <v>3</v>
      </c>
      <c r="AW363">
        <v>2.5000000000000001E-2</v>
      </c>
      <c r="AX363">
        <v>0.54</v>
      </c>
      <c r="AY363">
        <v>63.180000000000007</v>
      </c>
      <c r="AZ363">
        <v>1.62</v>
      </c>
      <c r="BA363">
        <v>0.97499999999999998</v>
      </c>
      <c r="BB363" s="2" t="s">
        <v>81</v>
      </c>
      <c r="BC363" s="2"/>
    </row>
    <row r="364" spans="1:55">
      <c r="A364">
        <v>364</v>
      </c>
      <c r="B364" s="1">
        <v>46085</v>
      </c>
      <c r="C364" s="2" t="s">
        <v>1708</v>
      </c>
      <c r="D364" s="2" t="s">
        <v>94</v>
      </c>
      <c r="E364" s="2" t="s">
        <v>95</v>
      </c>
      <c r="F364" s="2" t="s">
        <v>96</v>
      </c>
      <c r="G364" s="2" t="s">
        <v>97</v>
      </c>
      <c r="H364" s="2" t="s">
        <v>98</v>
      </c>
      <c r="I364" s="2" t="s">
        <v>99</v>
      </c>
      <c r="J364" t="s">
        <v>100</v>
      </c>
      <c r="K364" s="2" t="s">
        <v>101</v>
      </c>
      <c r="L364" s="1">
        <v>47590</v>
      </c>
      <c r="M364">
        <v>0.46920265486725665</v>
      </c>
      <c r="N364">
        <v>1505</v>
      </c>
      <c r="O364" s="2" t="s">
        <v>64</v>
      </c>
      <c r="P364" t="s">
        <v>65</v>
      </c>
      <c r="Q364" s="1">
        <v>46813</v>
      </c>
      <c r="R364">
        <v>7843</v>
      </c>
      <c r="S364">
        <v>0</v>
      </c>
      <c r="T364">
        <v>7843</v>
      </c>
      <c r="U364" s="2" t="s">
        <v>66</v>
      </c>
      <c r="V364" s="2" t="s">
        <v>1709</v>
      </c>
      <c r="W364" s="2" t="s">
        <v>68</v>
      </c>
      <c r="X364" s="2" t="s">
        <v>571</v>
      </c>
      <c r="Y364" s="2" t="s">
        <v>572</v>
      </c>
      <c r="Z364" s="2" t="s">
        <v>572</v>
      </c>
      <c r="AA364" s="2" t="s">
        <v>572</v>
      </c>
      <c r="AB364" s="2" t="s">
        <v>572</v>
      </c>
      <c r="AC364" s="2" t="s">
        <v>572</v>
      </c>
      <c r="AD364" s="2" t="s">
        <v>572</v>
      </c>
      <c r="AE364" t="s">
        <v>572</v>
      </c>
      <c r="AF364" s="2" t="s">
        <v>572</v>
      </c>
      <c r="AG364">
        <v>7843</v>
      </c>
      <c r="AP364">
        <v>7700</v>
      </c>
      <c r="AR364">
        <v>0</v>
      </c>
      <c r="AU364">
        <v>0</v>
      </c>
      <c r="AW364">
        <v>0</v>
      </c>
      <c r="AX364">
        <v>3</v>
      </c>
      <c r="BB364" s="2" t="s">
        <v>75</v>
      </c>
      <c r="BC364" s="2"/>
    </row>
    <row r="365" spans="1:55">
      <c r="A365">
        <v>365</v>
      </c>
      <c r="B365" s="1">
        <v>46085</v>
      </c>
      <c r="C365" s="2" t="s">
        <v>1708</v>
      </c>
      <c r="D365" s="2" t="s">
        <v>94</v>
      </c>
      <c r="E365" s="2" t="s">
        <v>95</v>
      </c>
      <c r="F365" s="2" t="s">
        <v>96</v>
      </c>
      <c r="G365" s="2" t="s">
        <v>97</v>
      </c>
      <c r="H365" s="2" t="s">
        <v>102</v>
      </c>
      <c r="I365" s="2" t="s">
        <v>103</v>
      </c>
      <c r="J365" t="s">
        <v>104</v>
      </c>
      <c r="K365" s="2" t="s">
        <v>101</v>
      </c>
      <c r="L365" s="1">
        <v>47590</v>
      </c>
      <c r="M365">
        <v>0.50600000000000001</v>
      </c>
      <c r="N365">
        <v>1505</v>
      </c>
      <c r="O365" s="2" t="s">
        <v>79</v>
      </c>
      <c r="P365" t="s">
        <v>65</v>
      </c>
      <c r="Q365" s="1">
        <v>46813</v>
      </c>
      <c r="R365">
        <v>7843</v>
      </c>
      <c r="S365">
        <v>0</v>
      </c>
      <c r="T365">
        <v>7843</v>
      </c>
      <c r="U365" s="2" t="s">
        <v>66</v>
      </c>
      <c r="V365" s="2" t="s">
        <v>1710</v>
      </c>
      <c r="W365" s="2"/>
      <c r="X365" s="2" t="s">
        <v>571</v>
      </c>
      <c r="Y365" s="2" t="s">
        <v>572</v>
      </c>
      <c r="Z365" s="2" t="s">
        <v>572</v>
      </c>
      <c r="AA365" s="2" t="s">
        <v>72</v>
      </c>
      <c r="AB365" s="2" t="s">
        <v>72</v>
      </c>
      <c r="AC365" s="2" t="s">
        <v>72</v>
      </c>
      <c r="AD365" s="2" t="s">
        <v>572</v>
      </c>
      <c r="AE365" t="s">
        <v>572</v>
      </c>
      <c r="AF365" s="2" t="s">
        <v>572</v>
      </c>
      <c r="AG365">
        <v>7843</v>
      </c>
      <c r="AP365">
        <v>7900</v>
      </c>
      <c r="AR365">
        <v>0</v>
      </c>
      <c r="AU365">
        <v>0</v>
      </c>
      <c r="AW365">
        <v>0</v>
      </c>
      <c r="AX365">
        <v>0.54</v>
      </c>
      <c r="BB365" s="2" t="s">
        <v>81</v>
      </c>
      <c r="BC365" s="2"/>
    </row>
    <row r="366" spans="1:55">
      <c r="A366">
        <v>366</v>
      </c>
      <c r="B366" s="1">
        <v>46085</v>
      </c>
      <c r="C366" s="2" t="s">
        <v>1711</v>
      </c>
      <c r="D366" s="2" t="s">
        <v>1712</v>
      </c>
      <c r="E366" s="2" t="s">
        <v>1713</v>
      </c>
      <c r="F366" s="2" t="s">
        <v>228</v>
      </c>
      <c r="G366" s="2" t="s">
        <v>1714</v>
      </c>
      <c r="H366" s="2" t="s">
        <v>1715</v>
      </c>
      <c r="I366" s="2" t="s">
        <v>1716</v>
      </c>
      <c r="J366" t="s">
        <v>1717</v>
      </c>
      <c r="K366" s="2" t="s">
        <v>1718</v>
      </c>
      <c r="L366" s="1">
        <v>47422</v>
      </c>
      <c r="M366">
        <v>1.3099898053097343</v>
      </c>
      <c r="N366">
        <v>1337</v>
      </c>
      <c r="O366" s="2" t="s">
        <v>64</v>
      </c>
      <c r="P366" t="s">
        <v>65</v>
      </c>
      <c r="Q366" s="1">
        <v>46813</v>
      </c>
      <c r="R366">
        <v>900</v>
      </c>
      <c r="S366">
        <v>200</v>
      </c>
      <c r="T366">
        <v>700</v>
      </c>
      <c r="U366" s="2" t="s">
        <v>66</v>
      </c>
      <c r="V366" s="2" t="s">
        <v>1719</v>
      </c>
      <c r="W366" s="2" t="s">
        <v>1720</v>
      </c>
      <c r="X366" s="2" t="s">
        <v>69</v>
      </c>
      <c r="Y366" s="2" t="s">
        <v>70</v>
      </c>
      <c r="Z366" s="2" t="s">
        <v>80</v>
      </c>
      <c r="AA366" s="2" t="s">
        <v>70</v>
      </c>
      <c r="AB366" s="2" t="s">
        <v>70</v>
      </c>
      <c r="AC366" s="2" t="s">
        <v>73</v>
      </c>
      <c r="AD366" s="2" t="s">
        <v>70</v>
      </c>
      <c r="AE366">
        <v>21</v>
      </c>
      <c r="AF366" s="2" t="s">
        <v>312</v>
      </c>
      <c r="AG366">
        <v>700</v>
      </c>
      <c r="AH366">
        <v>3600</v>
      </c>
      <c r="AI366">
        <v>3770</v>
      </c>
      <c r="AJ366">
        <v>3630</v>
      </c>
      <c r="AK366">
        <v>3600</v>
      </c>
      <c r="AL366">
        <v>3560</v>
      </c>
      <c r="AM366">
        <v>3435</v>
      </c>
      <c r="AO366">
        <v>3435</v>
      </c>
      <c r="AP366">
        <v>3500</v>
      </c>
      <c r="AQ366">
        <v>3435</v>
      </c>
      <c r="AR366">
        <v>165</v>
      </c>
      <c r="AS366">
        <v>900</v>
      </c>
      <c r="AT366">
        <v>859</v>
      </c>
      <c r="AU366">
        <v>0.95444444444444443</v>
      </c>
      <c r="AV366">
        <v>41</v>
      </c>
      <c r="AW366">
        <v>4.5555555555555557E-2</v>
      </c>
      <c r="AX366">
        <v>3</v>
      </c>
      <c r="AY366">
        <v>2577</v>
      </c>
      <c r="AZ366">
        <v>123</v>
      </c>
      <c r="BA366">
        <v>0.95444444444444443</v>
      </c>
      <c r="BB366" s="2" t="s">
        <v>75</v>
      </c>
      <c r="BC366" s="2"/>
    </row>
    <row r="367" spans="1:55">
      <c r="A367">
        <v>367</v>
      </c>
      <c r="B367" s="1">
        <v>46085</v>
      </c>
      <c r="C367" s="2" t="s">
        <v>1711</v>
      </c>
      <c r="D367" s="2" t="s">
        <v>1712</v>
      </c>
      <c r="E367" s="2" t="s">
        <v>1713</v>
      </c>
      <c r="F367" s="2" t="s">
        <v>228</v>
      </c>
      <c r="G367" s="2" t="s">
        <v>1714</v>
      </c>
      <c r="H367" s="2" t="s">
        <v>1721</v>
      </c>
      <c r="I367" s="2" t="s">
        <v>1722</v>
      </c>
      <c r="J367" t="s">
        <v>1723</v>
      </c>
      <c r="K367" s="2" t="s">
        <v>1718</v>
      </c>
      <c r="L367" s="1">
        <v>47422</v>
      </c>
      <c r="M367">
        <v>0.50600000000000001</v>
      </c>
      <c r="N367">
        <v>1337</v>
      </c>
      <c r="O367" s="2" t="s">
        <v>79</v>
      </c>
      <c r="P367" t="s">
        <v>65</v>
      </c>
      <c r="Q367" s="1">
        <v>46813</v>
      </c>
      <c r="R367">
        <v>1350</v>
      </c>
      <c r="S367">
        <v>0</v>
      </c>
      <c r="T367">
        <v>1350</v>
      </c>
      <c r="U367" s="2" t="s">
        <v>66</v>
      </c>
      <c r="V367" s="2" t="s">
        <v>1724</v>
      </c>
      <c r="W367" s="2"/>
      <c r="X367" s="2" t="s">
        <v>69</v>
      </c>
      <c r="Y367" s="2" t="s">
        <v>70</v>
      </c>
      <c r="Z367" s="2" t="s">
        <v>80</v>
      </c>
      <c r="AA367" s="2" t="s">
        <v>72</v>
      </c>
      <c r="AB367" s="2" t="s">
        <v>72</v>
      </c>
      <c r="AC367" s="2" t="s">
        <v>72</v>
      </c>
      <c r="AD367" s="2" t="s">
        <v>70</v>
      </c>
      <c r="AE367">
        <v>21</v>
      </c>
      <c r="AF367" s="2" t="s">
        <v>312</v>
      </c>
      <c r="AG367">
        <v>1350</v>
      </c>
      <c r="AH367">
        <v>1760</v>
      </c>
      <c r="AI367">
        <v>2424</v>
      </c>
      <c r="AN367">
        <v>1350</v>
      </c>
      <c r="AO367">
        <v>950</v>
      </c>
      <c r="AP367">
        <v>1500</v>
      </c>
      <c r="AQ367">
        <v>2300</v>
      </c>
      <c r="AR367">
        <v>80</v>
      </c>
      <c r="AS367">
        <v>76</v>
      </c>
      <c r="AT367">
        <v>72</v>
      </c>
      <c r="AU367">
        <v>0.94736842105263153</v>
      </c>
      <c r="AV367">
        <v>4</v>
      </c>
      <c r="AW367">
        <v>5.2631578947368418E-2</v>
      </c>
      <c r="AX367">
        <v>0.54</v>
      </c>
      <c r="AY367">
        <v>38.880000000000003</v>
      </c>
      <c r="AZ367">
        <v>2.16</v>
      </c>
      <c r="BA367">
        <v>0.94736842105263153</v>
      </c>
      <c r="BB367" s="2" t="s">
        <v>81</v>
      </c>
      <c r="BC367" s="2"/>
    </row>
    <row r="368" spans="1:55">
      <c r="A368">
        <v>368</v>
      </c>
      <c r="B368" s="1">
        <v>46085</v>
      </c>
      <c r="C368" s="2" t="s">
        <v>1725</v>
      </c>
      <c r="D368" s="2" t="s">
        <v>1726</v>
      </c>
      <c r="E368" s="2" t="s">
        <v>1713</v>
      </c>
      <c r="F368" s="2" t="s">
        <v>228</v>
      </c>
      <c r="G368" s="2" t="s">
        <v>1727</v>
      </c>
      <c r="H368" s="2" t="s">
        <v>1728</v>
      </c>
      <c r="I368" s="2" t="s">
        <v>1729</v>
      </c>
      <c r="J368" t="s">
        <v>1730</v>
      </c>
      <c r="K368" s="2" t="s">
        <v>1718</v>
      </c>
      <c r="L368" s="1">
        <v>47422</v>
      </c>
      <c r="M368">
        <v>0.26959100068073522</v>
      </c>
      <c r="N368">
        <v>1337</v>
      </c>
      <c r="O368" s="2" t="s">
        <v>64</v>
      </c>
      <c r="P368" t="s">
        <v>65</v>
      </c>
      <c r="Q368" s="1">
        <v>46813</v>
      </c>
      <c r="R368">
        <v>9000</v>
      </c>
      <c r="S368">
        <v>4600</v>
      </c>
      <c r="T368">
        <v>4400</v>
      </c>
      <c r="U368" s="2" t="s">
        <v>66</v>
      </c>
      <c r="V368" s="2"/>
      <c r="W368" s="2" t="s">
        <v>1720</v>
      </c>
      <c r="X368" s="2" t="s">
        <v>69</v>
      </c>
      <c r="Y368" s="2" t="s">
        <v>70</v>
      </c>
      <c r="Z368" s="2" t="s">
        <v>71</v>
      </c>
      <c r="AA368" s="2" t="s">
        <v>70</v>
      </c>
      <c r="AB368" s="2" t="s">
        <v>70</v>
      </c>
      <c r="AC368" s="2" t="s">
        <v>91</v>
      </c>
      <c r="AD368" s="2" t="s">
        <v>70</v>
      </c>
      <c r="AE368">
        <v>34</v>
      </c>
      <c r="AF368" s="2" t="s">
        <v>376</v>
      </c>
      <c r="AG368">
        <v>4400</v>
      </c>
      <c r="AH368">
        <v>14400</v>
      </c>
      <c r="AI368">
        <v>14040</v>
      </c>
      <c r="AJ368">
        <v>13944</v>
      </c>
      <c r="AK368">
        <v>13950</v>
      </c>
      <c r="AL368">
        <v>13923</v>
      </c>
      <c r="AM368">
        <v>13825</v>
      </c>
      <c r="AO368">
        <v>13731</v>
      </c>
      <c r="AP368">
        <v>14000</v>
      </c>
      <c r="AQ368">
        <v>13731</v>
      </c>
      <c r="AR368">
        <v>669</v>
      </c>
      <c r="AS368">
        <v>800</v>
      </c>
      <c r="AT368">
        <v>763</v>
      </c>
      <c r="AU368">
        <v>0.95374999999999999</v>
      </c>
      <c r="AV368">
        <v>37</v>
      </c>
      <c r="AW368">
        <v>4.6249999999999999E-2</v>
      </c>
      <c r="AX368">
        <v>3</v>
      </c>
      <c r="AY368">
        <v>2289</v>
      </c>
      <c r="AZ368">
        <v>111</v>
      </c>
      <c r="BA368">
        <v>0.95374999999999999</v>
      </c>
      <c r="BB368" s="2" t="s">
        <v>75</v>
      </c>
      <c r="BC368" s="2"/>
    </row>
    <row r="369" spans="1:55">
      <c r="A369">
        <v>369</v>
      </c>
      <c r="B369" s="1">
        <v>46085</v>
      </c>
      <c r="C369" s="2" t="s">
        <v>1725</v>
      </c>
      <c r="D369" s="2" t="s">
        <v>1726</v>
      </c>
      <c r="E369" s="2" t="s">
        <v>1713</v>
      </c>
      <c r="F369" s="2" t="s">
        <v>228</v>
      </c>
      <c r="G369" s="2" t="s">
        <v>1727</v>
      </c>
      <c r="H369" s="2" t="s">
        <v>1721</v>
      </c>
      <c r="I369" s="2" t="s">
        <v>1722</v>
      </c>
      <c r="J369" t="s">
        <v>1723</v>
      </c>
      <c r="K369" s="2" t="s">
        <v>1718</v>
      </c>
      <c r="L369" s="1">
        <v>47422</v>
      </c>
      <c r="M369">
        <v>0.50600000000000001</v>
      </c>
      <c r="N369">
        <v>1337</v>
      </c>
      <c r="O369" s="2" t="s">
        <v>79</v>
      </c>
      <c r="P369" t="s">
        <v>65</v>
      </c>
      <c r="Q369" s="1">
        <v>46813</v>
      </c>
      <c r="R369">
        <v>9000</v>
      </c>
      <c r="S369">
        <v>0</v>
      </c>
      <c r="T369">
        <v>9000</v>
      </c>
      <c r="U369" s="2" t="s">
        <v>66</v>
      </c>
      <c r="V369" s="2"/>
      <c r="W369" s="2"/>
      <c r="X369" s="2" t="s">
        <v>69</v>
      </c>
      <c r="Y369" s="2" t="s">
        <v>70</v>
      </c>
      <c r="Z369" s="2" t="s">
        <v>80</v>
      </c>
      <c r="AA369" s="2" t="s">
        <v>72</v>
      </c>
      <c r="AB369" s="2" t="s">
        <v>72</v>
      </c>
      <c r="AC369" s="2" t="s">
        <v>72</v>
      </c>
      <c r="AD369" s="2" t="s">
        <v>70</v>
      </c>
      <c r="AE369">
        <v>21</v>
      </c>
      <c r="AF369" s="2" t="s">
        <v>312</v>
      </c>
      <c r="AG369">
        <v>9000</v>
      </c>
      <c r="AH369">
        <v>10800</v>
      </c>
      <c r="AI369">
        <v>12800</v>
      </c>
      <c r="AN369">
        <v>9000</v>
      </c>
      <c r="AO369">
        <v>2000</v>
      </c>
      <c r="AP369">
        <v>9100</v>
      </c>
      <c r="AQ369">
        <v>11000</v>
      </c>
      <c r="AR369">
        <v>80</v>
      </c>
      <c r="AS369">
        <v>400</v>
      </c>
      <c r="AT369">
        <v>344</v>
      </c>
      <c r="AU369">
        <v>0.86</v>
      </c>
      <c r="AV369">
        <v>56</v>
      </c>
      <c r="AW369">
        <v>0.14000000000000001</v>
      </c>
      <c r="AX369">
        <v>0.54</v>
      </c>
      <c r="AY369">
        <v>185.76000000000002</v>
      </c>
      <c r="AZ369">
        <v>30.240000000000002</v>
      </c>
      <c r="BA369">
        <v>0.86</v>
      </c>
      <c r="BB369" s="2" t="s">
        <v>81</v>
      </c>
      <c r="BC369" s="2"/>
    </row>
    <row r="370" spans="1:55">
      <c r="A370">
        <v>370</v>
      </c>
      <c r="B370" s="1">
        <v>46085</v>
      </c>
      <c r="C370" s="2" t="s">
        <v>1731</v>
      </c>
      <c r="D370" s="2" t="s">
        <v>1732</v>
      </c>
      <c r="E370" s="2" t="s">
        <v>1733</v>
      </c>
      <c r="F370" s="2" t="s">
        <v>804</v>
      </c>
      <c r="G370" s="2" t="s">
        <v>1734</v>
      </c>
      <c r="H370" s="2" t="s">
        <v>1735</v>
      </c>
      <c r="I370" s="2" t="s">
        <v>1736</v>
      </c>
      <c r="J370" t="s">
        <v>1737</v>
      </c>
      <c r="K370" s="2" t="s">
        <v>1738</v>
      </c>
      <c r="L370" s="1">
        <v>47398</v>
      </c>
      <c r="M370">
        <v>0.28160873610165649</v>
      </c>
      <c r="N370">
        <v>1313</v>
      </c>
      <c r="O370" s="2" t="s">
        <v>64</v>
      </c>
      <c r="P370" t="s">
        <v>65</v>
      </c>
      <c r="Q370" s="1">
        <v>46813</v>
      </c>
      <c r="R370">
        <v>12900</v>
      </c>
      <c r="S370">
        <v>11000</v>
      </c>
      <c r="T370">
        <v>1900</v>
      </c>
      <c r="U370" s="2" t="s">
        <v>66</v>
      </c>
      <c r="V370" s="2"/>
      <c r="W370" s="2" t="s">
        <v>118</v>
      </c>
      <c r="X370" s="2" t="s">
        <v>69</v>
      </c>
      <c r="Y370" s="2" t="s">
        <v>70</v>
      </c>
      <c r="Z370" s="2" t="s">
        <v>71</v>
      </c>
      <c r="AA370" s="2" t="s">
        <v>72</v>
      </c>
      <c r="AB370" s="2" t="s">
        <v>70</v>
      </c>
      <c r="AC370" s="2" t="s">
        <v>91</v>
      </c>
      <c r="AD370" s="2" t="s">
        <v>70</v>
      </c>
      <c r="AE370">
        <v>13</v>
      </c>
      <c r="AF370" s="2" t="s">
        <v>312</v>
      </c>
      <c r="AG370">
        <v>1900</v>
      </c>
      <c r="AH370">
        <v>15680</v>
      </c>
      <c r="AI370">
        <v>15480</v>
      </c>
      <c r="AJ370">
        <v>15600</v>
      </c>
      <c r="AK370">
        <v>15800</v>
      </c>
      <c r="AL370">
        <v>15591</v>
      </c>
      <c r="AM370">
        <v>15620</v>
      </c>
      <c r="AO370">
        <v>15546</v>
      </c>
      <c r="AP370">
        <v>15000</v>
      </c>
      <c r="AQ370">
        <v>15546</v>
      </c>
      <c r="AR370">
        <v>134</v>
      </c>
      <c r="AS370">
        <v>980</v>
      </c>
      <c r="AT370">
        <v>972</v>
      </c>
      <c r="AU370">
        <v>0.99183673469387756</v>
      </c>
      <c r="AV370">
        <v>8</v>
      </c>
      <c r="AW370">
        <v>8.1632653061224497E-3</v>
      </c>
      <c r="AX370">
        <v>3</v>
      </c>
      <c r="AY370">
        <v>2916</v>
      </c>
      <c r="AZ370">
        <v>24</v>
      </c>
      <c r="BA370">
        <v>0.99183673469387756</v>
      </c>
      <c r="BB370" s="2" t="s">
        <v>75</v>
      </c>
      <c r="BC370" s="2"/>
    </row>
    <row r="371" spans="1:55">
      <c r="A371">
        <v>371</v>
      </c>
      <c r="B371" s="1">
        <v>46085</v>
      </c>
      <c r="C371" s="2" t="s">
        <v>1731</v>
      </c>
      <c r="D371" s="2" t="s">
        <v>1732</v>
      </c>
      <c r="E371" s="2" t="s">
        <v>1733</v>
      </c>
      <c r="F371" s="2" t="s">
        <v>804</v>
      </c>
      <c r="G371" s="2" t="s">
        <v>1734</v>
      </c>
      <c r="H371" s="2" t="s">
        <v>1739</v>
      </c>
      <c r="I371" s="2" t="s">
        <v>1740</v>
      </c>
      <c r="J371" t="s">
        <v>1741</v>
      </c>
      <c r="K371" s="2" t="s">
        <v>1738</v>
      </c>
      <c r="L371" s="1">
        <v>47398</v>
      </c>
      <c r="M371">
        <v>0.50600000000000001</v>
      </c>
      <c r="N371">
        <v>1313</v>
      </c>
      <c r="O371" s="2" t="s">
        <v>79</v>
      </c>
      <c r="P371" t="s">
        <v>65</v>
      </c>
      <c r="Q371" s="1">
        <v>46813</v>
      </c>
      <c r="R371">
        <v>12900</v>
      </c>
      <c r="S371">
        <v>0</v>
      </c>
      <c r="T371">
        <v>12900</v>
      </c>
      <c r="U371" s="2" t="s">
        <v>66</v>
      </c>
      <c r="V371" s="2"/>
      <c r="W371" s="2"/>
      <c r="X371" s="2" t="s">
        <v>69</v>
      </c>
      <c r="Y371" s="2" t="s">
        <v>70</v>
      </c>
      <c r="Z371" s="2" t="s">
        <v>80</v>
      </c>
      <c r="AA371" s="2" t="s">
        <v>72</v>
      </c>
      <c r="AB371" s="2" t="s">
        <v>72</v>
      </c>
      <c r="AC371" s="2" t="s">
        <v>72</v>
      </c>
      <c r="AD371" s="2" t="s">
        <v>70</v>
      </c>
      <c r="AE371">
        <v>8</v>
      </c>
      <c r="AF371" s="2" t="s">
        <v>312</v>
      </c>
      <c r="AG371">
        <v>12900</v>
      </c>
      <c r="AH371">
        <v>13280</v>
      </c>
      <c r="AI371">
        <v>13280</v>
      </c>
      <c r="AN371">
        <v>13900</v>
      </c>
      <c r="AO371">
        <v>555</v>
      </c>
      <c r="AP371">
        <v>13000</v>
      </c>
      <c r="AQ371">
        <v>14455</v>
      </c>
      <c r="AR371">
        <v>80</v>
      </c>
      <c r="AS371">
        <v>455</v>
      </c>
      <c r="AT371">
        <v>452</v>
      </c>
      <c r="AU371">
        <v>0.99340659340659343</v>
      </c>
      <c r="AV371">
        <v>3</v>
      </c>
      <c r="AW371">
        <v>6.5934065934065934E-3</v>
      </c>
      <c r="AX371">
        <v>0.54</v>
      </c>
      <c r="AY371">
        <v>244.08</v>
      </c>
      <c r="AZ371">
        <v>1.62</v>
      </c>
      <c r="BA371">
        <v>0.99340659340659343</v>
      </c>
      <c r="BB371" s="2" t="s">
        <v>81</v>
      </c>
      <c r="BC371" s="2" t="s">
        <v>1742</v>
      </c>
    </row>
    <row r="372" spans="1:55">
      <c r="A372">
        <v>372</v>
      </c>
      <c r="B372" s="1">
        <v>46085</v>
      </c>
      <c r="C372" s="2" t="s">
        <v>1743</v>
      </c>
      <c r="D372" s="2" t="s">
        <v>1744</v>
      </c>
      <c r="E372" s="2" t="s">
        <v>879</v>
      </c>
      <c r="F372" s="2" t="s">
        <v>58</v>
      </c>
      <c r="G372" s="2" t="s">
        <v>59</v>
      </c>
      <c r="H372" s="2" t="s">
        <v>1745</v>
      </c>
      <c r="I372" s="2" t="s">
        <v>1746</v>
      </c>
      <c r="J372" t="s">
        <v>1747</v>
      </c>
      <c r="K372" s="2" t="s">
        <v>883</v>
      </c>
      <c r="L372" s="1">
        <v>47022</v>
      </c>
      <c r="M372">
        <v>0.72878940390288194</v>
      </c>
      <c r="N372">
        <v>937</v>
      </c>
      <c r="O372" s="2" t="s">
        <v>64</v>
      </c>
      <c r="P372" t="s">
        <v>65</v>
      </c>
      <c r="Q372" s="1">
        <v>46813</v>
      </c>
      <c r="R372">
        <v>612</v>
      </c>
      <c r="S372">
        <v>0</v>
      </c>
      <c r="T372">
        <v>612</v>
      </c>
      <c r="U372" s="2" t="s">
        <v>66</v>
      </c>
      <c r="V372" s="2" t="s">
        <v>1748</v>
      </c>
      <c r="W372" s="2" t="s">
        <v>68</v>
      </c>
      <c r="X372" s="2" t="s">
        <v>571</v>
      </c>
      <c r="Y372" s="2" t="s">
        <v>572</v>
      </c>
      <c r="Z372" s="2" t="s">
        <v>572</v>
      </c>
      <c r="AA372" s="2" t="s">
        <v>572</v>
      </c>
      <c r="AB372" s="2" t="s">
        <v>572</v>
      </c>
      <c r="AC372" s="2" t="s">
        <v>572</v>
      </c>
      <c r="AD372" s="2" t="s">
        <v>572</v>
      </c>
      <c r="AE372" t="s">
        <v>572</v>
      </c>
      <c r="AF372" s="2" t="s">
        <v>572</v>
      </c>
      <c r="AG372">
        <v>612</v>
      </c>
      <c r="AP372">
        <v>1500</v>
      </c>
      <c r="AR372">
        <v>0</v>
      </c>
      <c r="AU372">
        <v>0</v>
      </c>
      <c r="AW372">
        <v>0</v>
      </c>
      <c r="AX372">
        <v>3</v>
      </c>
      <c r="BB372" s="2" t="s">
        <v>75</v>
      </c>
      <c r="BC372" s="2"/>
    </row>
    <row r="373" spans="1:55">
      <c r="A373">
        <v>373</v>
      </c>
      <c r="B373" s="1">
        <v>46085</v>
      </c>
      <c r="C373" s="2" t="s">
        <v>1743</v>
      </c>
      <c r="D373" s="2" t="s">
        <v>1744</v>
      </c>
      <c r="E373" s="2" t="s">
        <v>879</v>
      </c>
      <c r="F373" s="2" t="s">
        <v>58</v>
      </c>
      <c r="G373" s="2" t="s">
        <v>59</v>
      </c>
      <c r="H373" s="2" t="s">
        <v>884</v>
      </c>
      <c r="I373" s="2" t="s">
        <v>885</v>
      </c>
      <c r="J373" t="s">
        <v>886</v>
      </c>
      <c r="K373" s="2" t="s">
        <v>883</v>
      </c>
      <c r="L373" s="1">
        <v>47022</v>
      </c>
      <c r="M373">
        <v>0.50600000000000001</v>
      </c>
      <c r="N373">
        <v>937</v>
      </c>
      <c r="O373" s="2" t="s">
        <v>79</v>
      </c>
      <c r="P373" t="s">
        <v>65</v>
      </c>
      <c r="Q373" s="1">
        <v>46813</v>
      </c>
      <c r="R373">
        <v>1800</v>
      </c>
      <c r="S373">
        <v>0</v>
      </c>
      <c r="T373">
        <v>1800</v>
      </c>
      <c r="U373" s="2" t="s">
        <v>66</v>
      </c>
      <c r="V373" s="2" t="s">
        <v>1749</v>
      </c>
      <c r="W373" s="2"/>
      <c r="X373" s="2" t="s">
        <v>571</v>
      </c>
      <c r="Y373" s="2" t="s">
        <v>572</v>
      </c>
      <c r="Z373" s="2" t="s">
        <v>572</v>
      </c>
      <c r="AA373" s="2" t="s">
        <v>72</v>
      </c>
      <c r="AB373" s="2" t="s">
        <v>72</v>
      </c>
      <c r="AC373" s="2" t="s">
        <v>72</v>
      </c>
      <c r="AD373" s="2" t="s">
        <v>572</v>
      </c>
      <c r="AE373" t="s">
        <v>572</v>
      </c>
      <c r="AF373" s="2" t="s">
        <v>572</v>
      </c>
      <c r="AG373">
        <v>1800</v>
      </c>
      <c r="AP373">
        <v>1900</v>
      </c>
      <c r="AR373">
        <v>0</v>
      </c>
      <c r="AU373">
        <v>0</v>
      </c>
      <c r="AW373">
        <v>0</v>
      </c>
      <c r="AX373">
        <v>0.54</v>
      </c>
      <c r="BB373" s="2" t="s">
        <v>81</v>
      </c>
      <c r="BC373" s="2"/>
    </row>
    <row r="374" spans="1:55">
      <c r="A374">
        <v>374</v>
      </c>
      <c r="B374" s="1">
        <v>46085</v>
      </c>
      <c r="C374" s="2" t="s">
        <v>760</v>
      </c>
      <c r="D374" s="2" t="s">
        <v>1750</v>
      </c>
      <c r="E374" s="2" t="s">
        <v>1751</v>
      </c>
      <c r="F374" s="2"/>
      <c r="G374" s="2" t="s">
        <v>1752</v>
      </c>
      <c r="H374" s="2" t="s">
        <v>760</v>
      </c>
      <c r="I374" s="2" t="s">
        <v>760</v>
      </c>
      <c r="K374" s="2"/>
      <c r="L374" s="1"/>
      <c r="M374" t="s">
        <v>764</v>
      </c>
      <c r="O374" s="2" t="s">
        <v>1753</v>
      </c>
      <c r="Q374" s="1"/>
      <c r="R374">
        <v>2000</v>
      </c>
      <c r="S374">
        <v>0</v>
      </c>
      <c r="T374">
        <v>2000</v>
      </c>
      <c r="U374" s="2" t="s">
        <v>66</v>
      </c>
      <c r="V374" s="2"/>
      <c r="W374" s="2"/>
      <c r="X374" s="2" t="s">
        <v>571</v>
      </c>
      <c r="Y374" s="2" t="s">
        <v>572</v>
      </c>
      <c r="Z374" s="2" t="s">
        <v>572</v>
      </c>
      <c r="AA374" s="2" t="s">
        <v>72</v>
      </c>
      <c r="AB374" s="2" t="s">
        <v>72</v>
      </c>
      <c r="AC374" s="2" t="s">
        <v>72</v>
      </c>
      <c r="AD374" s="2" t="s">
        <v>572</v>
      </c>
      <c r="AE374" t="s">
        <v>572</v>
      </c>
      <c r="AF374" s="2" t="s">
        <v>572</v>
      </c>
      <c r="AG374">
        <v>2000</v>
      </c>
      <c r="AP374">
        <v>2000</v>
      </c>
      <c r="AR374">
        <v>0</v>
      </c>
      <c r="AU374">
        <v>0</v>
      </c>
      <c r="AW374">
        <v>0</v>
      </c>
      <c r="AX374">
        <v>0.54</v>
      </c>
      <c r="BB374" s="2" t="s">
        <v>81</v>
      </c>
      <c r="BC374" s="2"/>
    </row>
    <row r="375" spans="1:55">
      <c r="A375">
        <v>375</v>
      </c>
      <c r="B375" s="1">
        <v>46085</v>
      </c>
      <c r="C375" s="2" t="s">
        <v>1754</v>
      </c>
      <c r="D375" s="2" t="s">
        <v>1755</v>
      </c>
      <c r="E375" s="2" t="s">
        <v>1756</v>
      </c>
      <c r="F375" s="2" t="s">
        <v>228</v>
      </c>
      <c r="G375" s="2" t="s">
        <v>1727</v>
      </c>
      <c r="H375" s="2" t="s">
        <v>1757</v>
      </c>
      <c r="I375" s="2" t="s">
        <v>1758</v>
      </c>
      <c r="J375" t="s">
        <v>1759</v>
      </c>
      <c r="K375" s="2" t="s">
        <v>1760</v>
      </c>
      <c r="L375" s="1">
        <v>47870</v>
      </c>
      <c r="N375">
        <v>1785</v>
      </c>
      <c r="O375" s="2" t="s">
        <v>64</v>
      </c>
      <c r="P375" t="s">
        <v>1088</v>
      </c>
      <c r="Q375" s="1">
        <v>46813</v>
      </c>
      <c r="R375">
        <v>5510</v>
      </c>
      <c r="S375">
        <v>5139</v>
      </c>
      <c r="T375">
        <v>371</v>
      </c>
      <c r="U375" s="2" t="s">
        <v>66</v>
      </c>
      <c r="V375" s="2"/>
      <c r="W375" s="2" t="s">
        <v>1720</v>
      </c>
      <c r="X375" s="2" t="s">
        <v>69</v>
      </c>
      <c r="Y375" s="2" t="s">
        <v>70</v>
      </c>
      <c r="Z375" s="2" t="s">
        <v>71</v>
      </c>
      <c r="AA375" s="2" t="s">
        <v>70</v>
      </c>
      <c r="AB375" s="2" t="s">
        <v>70</v>
      </c>
      <c r="AC375" s="2" t="s">
        <v>91</v>
      </c>
      <c r="AD375" s="2" t="s">
        <v>70</v>
      </c>
      <c r="AE375">
        <v>51</v>
      </c>
      <c r="AF375" s="2" t="s">
        <v>376</v>
      </c>
      <c r="AG375">
        <v>371</v>
      </c>
      <c r="AH375">
        <v>6720</v>
      </c>
      <c r="AI375">
        <v>16620</v>
      </c>
      <c r="AJ375">
        <v>6150</v>
      </c>
      <c r="AK375">
        <v>6180</v>
      </c>
      <c r="AL375">
        <v>6111</v>
      </c>
      <c r="AM375">
        <v>5672</v>
      </c>
      <c r="AO375">
        <v>5649</v>
      </c>
      <c r="AP375">
        <v>6000</v>
      </c>
      <c r="AQ375">
        <v>5649</v>
      </c>
      <c r="AR375">
        <v>1071</v>
      </c>
      <c r="AS375">
        <v>280</v>
      </c>
      <c r="AT375">
        <v>236</v>
      </c>
      <c r="AU375">
        <v>0.84285714285714286</v>
      </c>
      <c r="AV375">
        <v>45</v>
      </c>
      <c r="AW375">
        <v>0.16071428571428573</v>
      </c>
      <c r="AX375">
        <v>3</v>
      </c>
      <c r="AY375">
        <v>708</v>
      </c>
      <c r="AZ375">
        <v>135</v>
      </c>
      <c r="BA375">
        <v>0.84285714285714286</v>
      </c>
      <c r="BB375" s="2" t="s">
        <v>75</v>
      </c>
      <c r="BC375" s="2"/>
    </row>
    <row r="376" spans="1:55">
      <c r="A376">
        <v>376</v>
      </c>
      <c r="B376" s="1">
        <v>46085</v>
      </c>
      <c r="C376" s="2" t="s">
        <v>1754</v>
      </c>
      <c r="D376" s="2" t="s">
        <v>1755</v>
      </c>
      <c r="E376" s="2" t="s">
        <v>1756</v>
      </c>
      <c r="F376" s="2" t="s">
        <v>228</v>
      </c>
      <c r="G376" s="2" t="s">
        <v>1727</v>
      </c>
      <c r="H376" s="2" t="s">
        <v>1761</v>
      </c>
      <c r="I376" s="2" t="s">
        <v>1762</v>
      </c>
      <c r="J376" t="s">
        <v>1763</v>
      </c>
      <c r="K376" s="2" t="s">
        <v>1760</v>
      </c>
      <c r="L376" s="1">
        <v>47870</v>
      </c>
      <c r="M376">
        <v>0.50600000000000001</v>
      </c>
      <c r="N376">
        <v>1785</v>
      </c>
      <c r="O376" s="2" t="s">
        <v>79</v>
      </c>
      <c r="P376" t="s">
        <v>1088</v>
      </c>
      <c r="Q376" s="1">
        <v>46813</v>
      </c>
      <c r="R376">
        <v>5510</v>
      </c>
      <c r="S376">
        <v>0</v>
      </c>
      <c r="T376">
        <v>5510</v>
      </c>
      <c r="U376" s="2" t="s">
        <v>66</v>
      </c>
      <c r="V376" s="2"/>
      <c r="W376" s="2"/>
      <c r="X376" s="2" t="s">
        <v>69</v>
      </c>
      <c r="Y376" s="2" t="s">
        <v>70</v>
      </c>
      <c r="Z376" s="2" t="s">
        <v>80</v>
      </c>
      <c r="AA376" s="2" t="s">
        <v>72</v>
      </c>
      <c r="AB376" s="2" t="s">
        <v>72</v>
      </c>
      <c r="AC376" s="2" t="s">
        <v>72</v>
      </c>
      <c r="AD376" s="2" t="s">
        <v>70</v>
      </c>
      <c r="AE376">
        <v>15</v>
      </c>
      <c r="AF376" s="2" t="s">
        <v>312</v>
      </c>
      <c r="AG376">
        <v>5510</v>
      </c>
      <c r="AH376">
        <v>5760</v>
      </c>
      <c r="AI376">
        <v>5840</v>
      </c>
      <c r="AN376">
        <v>5510</v>
      </c>
      <c r="AO376">
        <v>173</v>
      </c>
      <c r="AP376">
        <v>5600</v>
      </c>
      <c r="AQ376">
        <v>5683</v>
      </c>
      <c r="AR376">
        <v>80</v>
      </c>
      <c r="AS376">
        <v>183</v>
      </c>
      <c r="AT376">
        <v>178</v>
      </c>
      <c r="AU376">
        <v>0.97267759562841527</v>
      </c>
      <c r="AV376">
        <v>5</v>
      </c>
      <c r="AW376">
        <v>2.7322404371584699E-2</v>
      </c>
      <c r="AX376">
        <v>0.54</v>
      </c>
      <c r="AY376">
        <v>96.12</v>
      </c>
      <c r="AZ376">
        <v>2.7</v>
      </c>
      <c r="BA376">
        <v>0.97267759562841527</v>
      </c>
      <c r="BB376" s="2" t="s">
        <v>81</v>
      </c>
      <c r="BC376" s="2"/>
    </row>
    <row r="377" spans="1:55">
      <c r="A377">
        <v>377</v>
      </c>
      <c r="B377" s="1">
        <v>46085</v>
      </c>
      <c r="C377" s="2" t="s">
        <v>1764</v>
      </c>
      <c r="D377" s="2" t="s">
        <v>1765</v>
      </c>
      <c r="E377" s="2" t="s">
        <v>1756</v>
      </c>
      <c r="F377" s="2" t="s">
        <v>228</v>
      </c>
      <c r="G377" s="2" t="s">
        <v>950</v>
      </c>
      <c r="H377" s="2" t="s">
        <v>1766</v>
      </c>
      <c r="I377" s="2" t="s">
        <v>1767</v>
      </c>
      <c r="J377" t="s">
        <v>1768</v>
      </c>
      <c r="K377" s="2" t="s">
        <v>1760</v>
      </c>
      <c r="L377" s="1">
        <v>47870</v>
      </c>
      <c r="M377">
        <v>0.22501515770365332</v>
      </c>
      <c r="N377">
        <v>1785</v>
      </c>
      <c r="O377" s="2" t="s">
        <v>116</v>
      </c>
      <c r="P377" t="s">
        <v>1179</v>
      </c>
      <c r="Q377" s="1">
        <v>46813</v>
      </c>
      <c r="R377">
        <v>8500</v>
      </c>
      <c r="S377">
        <v>2800</v>
      </c>
      <c r="T377">
        <v>5700</v>
      </c>
      <c r="U377" s="2" t="s">
        <v>66</v>
      </c>
      <c r="V377" s="2"/>
      <c r="W377" s="2" t="s">
        <v>1720</v>
      </c>
      <c r="X377" s="2" t="s">
        <v>69</v>
      </c>
      <c r="Y377" s="2" t="s">
        <v>70</v>
      </c>
      <c r="Z377" s="2" t="s">
        <v>80</v>
      </c>
      <c r="AA377" s="2" t="s">
        <v>70</v>
      </c>
      <c r="AB377" s="2" t="s">
        <v>70</v>
      </c>
      <c r="AC377" s="2" t="s">
        <v>72</v>
      </c>
      <c r="AD377" s="2" t="s">
        <v>70</v>
      </c>
      <c r="AE377">
        <v>16</v>
      </c>
      <c r="AF377" s="2" t="s">
        <v>312</v>
      </c>
      <c r="AG377">
        <v>5700</v>
      </c>
      <c r="AH377">
        <v>7560</v>
      </c>
      <c r="AI377">
        <v>13895</v>
      </c>
      <c r="AJ377">
        <v>8085</v>
      </c>
      <c r="AK377">
        <v>8050</v>
      </c>
      <c r="AL377">
        <v>5630</v>
      </c>
      <c r="AO377">
        <v>5600</v>
      </c>
      <c r="AP377">
        <v>6000</v>
      </c>
      <c r="AQ377">
        <v>5600</v>
      </c>
      <c r="AR377">
        <v>1960</v>
      </c>
      <c r="AS377">
        <v>270</v>
      </c>
      <c r="AT377">
        <v>200</v>
      </c>
      <c r="AU377">
        <v>0.7407407407407407</v>
      </c>
      <c r="AV377">
        <v>70</v>
      </c>
      <c r="AW377">
        <v>0.25925925925925924</v>
      </c>
      <c r="AX377">
        <v>3</v>
      </c>
      <c r="AY377">
        <v>600</v>
      </c>
      <c r="AZ377">
        <v>210</v>
      </c>
      <c r="BA377">
        <v>0.7407407407407407</v>
      </c>
      <c r="BB377" s="2" t="s">
        <v>75</v>
      </c>
      <c r="BC377" s="2"/>
    </row>
    <row r="378" spans="1:55">
      <c r="A378">
        <v>378</v>
      </c>
      <c r="B378" s="1">
        <v>46085</v>
      </c>
      <c r="C378" s="2" t="s">
        <v>1769</v>
      </c>
      <c r="D378" s="2" t="s">
        <v>1770</v>
      </c>
      <c r="E378" s="2" t="s">
        <v>204</v>
      </c>
      <c r="F378" s="2" t="s">
        <v>205</v>
      </c>
      <c r="G378" s="2" t="s">
        <v>383</v>
      </c>
      <c r="H378" s="2" t="s">
        <v>207</v>
      </c>
      <c r="I378" s="2" t="s">
        <v>208</v>
      </c>
      <c r="J378" t="s">
        <v>209</v>
      </c>
      <c r="K378" s="2" t="s">
        <v>210</v>
      </c>
      <c r="L378" s="1">
        <v>46063</v>
      </c>
      <c r="M378">
        <v>0.28160873610165649</v>
      </c>
      <c r="N378">
        <v>-22</v>
      </c>
      <c r="O378" s="2" t="s">
        <v>64</v>
      </c>
      <c r="P378">
        <v>0</v>
      </c>
      <c r="Q378" s="1">
        <v>0</v>
      </c>
      <c r="R378">
        <v>5000</v>
      </c>
      <c r="S378">
        <v>1800</v>
      </c>
      <c r="T378">
        <v>3200</v>
      </c>
      <c r="U378" s="2" t="s">
        <v>66</v>
      </c>
      <c r="V378" s="2" t="s">
        <v>1604</v>
      </c>
      <c r="W378" s="2" t="s">
        <v>211</v>
      </c>
      <c r="X378" s="2" t="s">
        <v>69</v>
      </c>
      <c r="Y378" s="2" t="s">
        <v>70</v>
      </c>
      <c r="Z378" s="2" t="s">
        <v>71</v>
      </c>
      <c r="AA378" s="2" t="s">
        <v>70</v>
      </c>
      <c r="AB378" s="2" t="s">
        <v>70</v>
      </c>
      <c r="AC378" s="2" t="s">
        <v>91</v>
      </c>
      <c r="AD378" s="2" t="s">
        <v>70</v>
      </c>
      <c r="AE378">
        <v>61</v>
      </c>
      <c r="AF378" s="2" t="s">
        <v>463</v>
      </c>
      <c r="AG378">
        <v>3200</v>
      </c>
      <c r="AH378">
        <v>4320</v>
      </c>
      <c r="AI378">
        <v>4240</v>
      </c>
      <c r="AJ378">
        <v>3956</v>
      </c>
      <c r="AK378">
        <v>3968</v>
      </c>
      <c r="AL378">
        <v>3935</v>
      </c>
      <c r="AM378">
        <v>3942</v>
      </c>
      <c r="AO378">
        <v>3934</v>
      </c>
      <c r="AP378">
        <v>3600</v>
      </c>
      <c r="AQ378">
        <v>3934</v>
      </c>
      <c r="AR378">
        <v>386</v>
      </c>
      <c r="AS378">
        <v>270</v>
      </c>
      <c r="AT378">
        <v>246</v>
      </c>
      <c r="AU378">
        <v>0.91111111111111109</v>
      </c>
      <c r="AV378">
        <v>24</v>
      </c>
      <c r="AW378">
        <v>8.8888888888888892E-2</v>
      </c>
      <c r="AX378">
        <v>3</v>
      </c>
      <c r="AY378">
        <v>738</v>
      </c>
      <c r="AZ378">
        <v>72</v>
      </c>
      <c r="BA378">
        <v>0.91111111111111109</v>
      </c>
      <c r="BB378" s="2" t="s">
        <v>75</v>
      </c>
      <c r="BC378" s="2"/>
    </row>
    <row r="379" spans="1:55">
      <c r="A379">
        <v>379</v>
      </c>
      <c r="B379" s="1">
        <v>46085</v>
      </c>
      <c r="C379" s="2" t="s">
        <v>1769</v>
      </c>
      <c r="D379" s="2" t="s">
        <v>1770</v>
      </c>
      <c r="E379" s="2" t="s">
        <v>204</v>
      </c>
      <c r="F379" s="2" t="s">
        <v>205</v>
      </c>
      <c r="G379" s="2" t="s">
        <v>383</v>
      </c>
      <c r="H379" s="2" t="s">
        <v>212</v>
      </c>
      <c r="I379" s="2" t="s">
        <v>213</v>
      </c>
      <c r="J379" t="s">
        <v>214</v>
      </c>
      <c r="K379" s="2" t="s">
        <v>210</v>
      </c>
      <c r="L379" s="1">
        <v>46063</v>
      </c>
      <c r="M379">
        <v>0.50600000000000001</v>
      </c>
      <c r="N379">
        <v>-22</v>
      </c>
      <c r="O379" s="2" t="s">
        <v>79</v>
      </c>
      <c r="P379">
        <v>0</v>
      </c>
      <c r="Q379" s="1">
        <v>0</v>
      </c>
      <c r="R379">
        <v>5000</v>
      </c>
      <c r="S379">
        <v>0</v>
      </c>
      <c r="T379">
        <v>5000</v>
      </c>
      <c r="U379" s="2" t="s">
        <v>66</v>
      </c>
      <c r="V379" s="2" t="s">
        <v>1604</v>
      </c>
      <c r="W379" s="2"/>
      <c r="X379" s="2" t="s">
        <v>69</v>
      </c>
      <c r="Y379" s="2" t="s">
        <v>70</v>
      </c>
      <c r="Z379" s="2" t="s">
        <v>80</v>
      </c>
      <c r="AA379" s="2" t="s">
        <v>72</v>
      </c>
      <c r="AB379" s="2" t="s">
        <v>72</v>
      </c>
      <c r="AC379" s="2" t="s">
        <v>72</v>
      </c>
      <c r="AD379" s="2" t="s">
        <v>70</v>
      </c>
      <c r="AE379">
        <v>7</v>
      </c>
      <c r="AF379" s="2" t="s">
        <v>312</v>
      </c>
      <c r="AG379">
        <v>5000</v>
      </c>
      <c r="AH379">
        <v>5160</v>
      </c>
      <c r="AI379">
        <v>5160</v>
      </c>
      <c r="AN379">
        <v>5000</v>
      </c>
      <c r="AP379">
        <v>5100</v>
      </c>
      <c r="AQ379">
        <v>5000</v>
      </c>
      <c r="AR379">
        <v>80</v>
      </c>
      <c r="AS379">
        <v>162</v>
      </c>
      <c r="AT379">
        <v>157</v>
      </c>
      <c r="AU379">
        <v>0.96913580246913578</v>
      </c>
      <c r="AV379">
        <v>5</v>
      </c>
      <c r="AW379">
        <v>3.0864197530864196E-2</v>
      </c>
      <c r="AX379">
        <v>0.54</v>
      </c>
      <c r="AY379">
        <v>84.78</v>
      </c>
      <c r="AZ379">
        <v>2.7</v>
      </c>
      <c r="BA379">
        <v>0.96913580246913578</v>
      </c>
      <c r="BB379" s="2" t="s">
        <v>81</v>
      </c>
      <c r="BC379" s="2"/>
    </row>
    <row r="380" spans="1:55">
      <c r="A380">
        <v>380</v>
      </c>
      <c r="B380" s="1">
        <v>46085</v>
      </c>
      <c r="C380" s="2" t="s">
        <v>1771</v>
      </c>
      <c r="D380" s="2" t="s">
        <v>1772</v>
      </c>
      <c r="E380" s="2" t="s">
        <v>1773</v>
      </c>
      <c r="F380" s="2" t="s">
        <v>183</v>
      </c>
      <c r="G380" s="2" t="s">
        <v>663</v>
      </c>
      <c r="H380" s="2" t="s">
        <v>1774</v>
      </c>
      <c r="I380" s="2" t="s">
        <v>1775</v>
      </c>
      <c r="J380" t="s">
        <v>1776</v>
      </c>
      <c r="K380" s="2" t="s">
        <v>1777</v>
      </c>
      <c r="L380" s="1">
        <v>46636</v>
      </c>
      <c r="M380">
        <v>0.21876477331518043</v>
      </c>
      <c r="N380">
        <v>551</v>
      </c>
      <c r="O380" s="2" t="s">
        <v>64</v>
      </c>
      <c r="P380" t="s">
        <v>65</v>
      </c>
      <c r="Q380" s="1">
        <v>47543</v>
      </c>
      <c r="R380">
        <v>6500</v>
      </c>
      <c r="S380">
        <v>2100</v>
      </c>
      <c r="T380">
        <v>4400</v>
      </c>
      <c r="U380" s="2" t="s">
        <v>66</v>
      </c>
      <c r="V380" s="2"/>
      <c r="W380" s="2" t="s">
        <v>68</v>
      </c>
      <c r="X380" s="2" t="s">
        <v>69</v>
      </c>
      <c r="Y380" s="2" t="s">
        <v>70</v>
      </c>
      <c r="Z380" s="2" t="s">
        <v>71</v>
      </c>
      <c r="AA380" s="2" t="s">
        <v>70</v>
      </c>
      <c r="AB380" s="2" t="s">
        <v>70</v>
      </c>
      <c r="AC380" s="2" t="s">
        <v>91</v>
      </c>
      <c r="AD380" s="2" t="s">
        <v>70</v>
      </c>
      <c r="AE380">
        <v>49</v>
      </c>
      <c r="AF380" s="2" t="s">
        <v>376</v>
      </c>
      <c r="AG380">
        <v>4400</v>
      </c>
      <c r="AH380">
        <v>13200</v>
      </c>
      <c r="AI380">
        <v>12400</v>
      </c>
      <c r="AJ380">
        <v>12444</v>
      </c>
      <c r="AK380">
        <v>12440</v>
      </c>
      <c r="AL380">
        <v>12372</v>
      </c>
      <c r="AM380">
        <v>12350</v>
      </c>
      <c r="AO380">
        <v>12333</v>
      </c>
      <c r="AP380">
        <v>12000</v>
      </c>
      <c r="AQ380">
        <v>12333</v>
      </c>
      <c r="AR380">
        <v>867</v>
      </c>
      <c r="AS380">
        <v>550</v>
      </c>
      <c r="AT380">
        <v>514</v>
      </c>
      <c r="AU380">
        <v>0.93454545454545457</v>
      </c>
      <c r="AV380">
        <v>36</v>
      </c>
      <c r="AW380">
        <v>6.545454545454546E-2</v>
      </c>
      <c r="AX380">
        <v>3</v>
      </c>
      <c r="AY380">
        <v>1542</v>
      </c>
      <c r="AZ380">
        <v>108</v>
      </c>
      <c r="BA380">
        <v>0.93454545454545457</v>
      </c>
      <c r="BB380" s="2" t="s">
        <v>75</v>
      </c>
      <c r="BC380" s="2"/>
    </row>
    <row r="381" spans="1:55">
      <c r="A381">
        <v>381</v>
      </c>
      <c r="B381" s="1">
        <v>46085</v>
      </c>
      <c r="C381" s="2" t="s">
        <v>1771</v>
      </c>
      <c r="D381" s="2" t="s">
        <v>1772</v>
      </c>
      <c r="E381" s="2" t="s">
        <v>1773</v>
      </c>
      <c r="F381" s="2" t="s">
        <v>183</v>
      </c>
      <c r="G381" s="2" t="s">
        <v>663</v>
      </c>
      <c r="H381" s="2" t="s">
        <v>1778</v>
      </c>
      <c r="I381" s="2" t="s">
        <v>1779</v>
      </c>
      <c r="J381" t="s">
        <v>1780</v>
      </c>
      <c r="K381" s="2" t="s">
        <v>1777</v>
      </c>
      <c r="L381" s="1">
        <v>46636</v>
      </c>
      <c r="M381">
        <v>0.50600000000000001</v>
      </c>
      <c r="N381">
        <v>551</v>
      </c>
      <c r="O381" s="2" t="s">
        <v>79</v>
      </c>
      <c r="P381" t="s">
        <v>65</v>
      </c>
      <c r="Q381" s="1">
        <v>47543</v>
      </c>
      <c r="R381">
        <v>6500</v>
      </c>
      <c r="S381">
        <v>0</v>
      </c>
      <c r="T381">
        <v>6500</v>
      </c>
      <c r="U381" s="2" t="s">
        <v>66</v>
      </c>
      <c r="V381" s="2"/>
      <c r="W381" s="2"/>
      <c r="X381" s="2" t="s">
        <v>69</v>
      </c>
      <c r="Y381" s="2" t="s">
        <v>70</v>
      </c>
      <c r="Z381" s="2" t="s">
        <v>80</v>
      </c>
      <c r="AA381" s="2" t="s">
        <v>72</v>
      </c>
      <c r="AB381" s="2" t="s">
        <v>72</v>
      </c>
      <c r="AC381" s="2" t="s">
        <v>72</v>
      </c>
      <c r="AD381" s="2" t="s">
        <v>70</v>
      </c>
      <c r="AE381">
        <v>47</v>
      </c>
      <c r="AF381" s="2" t="s">
        <v>376</v>
      </c>
      <c r="AG381">
        <v>6500</v>
      </c>
      <c r="AH381">
        <v>6880</v>
      </c>
      <c r="AI381">
        <v>6880</v>
      </c>
      <c r="AN381">
        <v>6290</v>
      </c>
      <c r="AP381">
        <v>6600</v>
      </c>
      <c r="AQ381">
        <v>6290</v>
      </c>
      <c r="AR381">
        <v>80</v>
      </c>
      <c r="AS381">
        <v>215</v>
      </c>
      <c r="AT381">
        <v>197</v>
      </c>
      <c r="AU381">
        <v>0.91627906976744189</v>
      </c>
      <c r="AV381">
        <v>18</v>
      </c>
      <c r="AW381">
        <v>8.3720930232558138E-2</v>
      </c>
      <c r="AX381">
        <v>0.54</v>
      </c>
      <c r="AY381">
        <v>106.38000000000001</v>
      </c>
      <c r="AZ381">
        <v>9.7200000000000006</v>
      </c>
      <c r="BA381">
        <v>0.91627906976744189</v>
      </c>
      <c r="BB381" s="2" t="s">
        <v>81</v>
      </c>
      <c r="BC381" s="2"/>
    </row>
    <row r="382" spans="1:55">
      <c r="A382">
        <v>382</v>
      </c>
      <c r="B382" s="1">
        <v>46085</v>
      </c>
      <c r="C382" s="2" t="s">
        <v>1781</v>
      </c>
      <c r="D382" s="2" t="s">
        <v>1782</v>
      </c>
      <c r="E382" s="2" t="s">
        <v>1783</v>
      </c>
      <c r="F382" s="2" t="s">
        <v>928</v>
      </c>
      <c r="G382" s="2" t="s">
        <v>943</v>
      </c>
      <c r="H382" s="2" t="s">
        <v>1784</v>
      </c>
      <c r="I382" s="2" t="s">
        <v>1785</v>
      </c>
      <c r="J382" t="s">
        <v>1786</v>
      </c>
      <c r="K382" s="2" t="s">
        <v>1787</v>
      </c>
      <c r="L382" s="1">
        <v>47046</v>
      </c>
      <c r="M382">
        <v>0.18952161712427201</v>
      </c>
      <c r="N382">
        <v>961</v>
      </c>
      <c r="O382" s="2" t="s">
        <v>64</v>
      </c>
      <c r="P382" t="s">
        <v>65</v>
      </c>
      <c r="Q382" s="1">
        <v>47543</v>
      </c>
      <c r="R382">
        <v>6000</v>
      </c>
      <c r="S382">
        <v>100</v>
      </c>
      <c r="T382">
        <v>5900</v>
      </c>
      <c r="U382" s="2" t="s">
        <v>66</v>
      </c>
      <c r="V382" s="2"/>
      <c r="W382" s="2" t="s">
        <v>211</v>
      </c>
      <c r="X382" s="2" t="s">
        <v>69</v>
      </c>
      <c r="Y382" s="2" t="s">
        <v>70</v>
      </c>
      <c r="Z382" s="2" t="s">
        <v>71</v>
      </c>
      <c r="AA382" s="2" t="s">
        <v>70</v>
      </c>
      <c r="AB382" s="2" t="s">
        <v>70</v>
      </c>
      <c r="AC382" s="2" t="s">
        <v>91</v>
      </c>
      <c r="AD382" s="2" t="s">
        <v>70</v>
      </c>
      <c r="AE382">
        <v>41</v>
      </c>
      <c r="AF382" s="2" t="s">
        <v>376</v>
      </c>
      <c r="AG382">
        <v>5900</v>
      </c>
      <c r="AH382">
        <v>13500</v>
      </c>
      <c r="AI382">
        <v>13320</v>
      </c>
      <c r="AJ382">
        <v>13188</v>
      </c>
      <c r="AK382">
        <v>13200</v>
      </c>
      <c r="AL382">
        <v>13126</v>
      </c>
      <c r="AM382">
        <v>13120</v>
      </c>
      <c r="AO382">
        <v>13110</v>
      </c>
      <c r="AP382">
        <v>12500</v>
      </c>
      <c r="AQ382">
        <v>13110</v>
      </c>
      <c r="AR382">
        <v>390</v>
      </c>
      <c r="AS382">
        <v>375</v>
      </c>
      <c r="AT382">
        <v>365</v>
      </c>
      <c r="AU382">
        <v>0.97333333333333338</v>
      </c>
      <c r="AV382">
        <v>11</v>
      </c>
      <c r="AW382">
        <v>2.9333333333333333E-2</v>
      </c>
      <c r="AX382">
        <v>3</v>
      </c>
      <c r="AY382">
        <v>1095</v>
      </c>
      <c r="AZ382">
        <v>33</v>
      </c>
      <c r="BA382">
        <v>0.97333333333333338</v>
      </c>
      <c r="BB382" s="2" t="s">
        <v>75</v>
      </c>
      <c r="BC382" s="2"/>
    </row>
    <row r="383" spans="1:55">
      <c r="A383">
        <v>383</v>
      </c>
      <c r="B383" s="1">
        <v>46085</v>
      </c>
      <c r="C383" s="2" t="s">
        <v>1781</v>
      </c>
      <c r="D383" s="2" t="s">
        <v>1782</v>
      </c>
      <c r="E383" s="2" t="s">
        <v>1783</v>
      </c>
      <c r="F383" s="2" t="s">
        <v>928</v>
      </c>
      <c r="G383" s="2" t="s">
        <v>943</v>
      </c>
      <c r="H383" s="2" t="s">
        <v>1788</v>
      </c>
      <c r="I383" s="2" t="s">
        <v>1789</v>
      </c>
      <c r="J383" t="s">
        <v>1790</v>
      </c>
      <c r="K383" s="2" t="s">
        <v>1787</v>
      </c>
      <c r="L383" s="1">
        <v>47046</v>
      </c>
      <c r="M383">
        <v>0.50600000000000001</v>
      </c>
      <c r="N383">
        <v>961</v>
      </c>
      <c r="O383" s="2" t="s">
        <v>79</v>
      </c>
      <c r="P383" t="s">
        <v>65</v>
      </c>
      <c r="Q383" s="1">
        <v>47543</v>
      </c>
      <c r="R383">
        <v>6000</v>
      </c>
      <c r="S383">
        <v>0</v>
      </c>
      <c r="T383">
        <v>6000</v>
      </c>
      <c r="U383" s="2" t="s">
        <v>66</v>
      </c>
      <c r="V383" s="2"/>
      <c r="W383" s="2"/>
      <c r="X383" s="2" t="s">
        <v>69</v>
      </c>
      <c r="Y383" s="2" t="s">
        <v>70</v>
      </c>
      <c r="Z383" s="2" t="s">
        <v>80</v>
      </c>
      <c r="AA383" s="2" t="s">
        <v>72</v>
      </c>
      <c r="AB383" s="2" t="s">
        <v>72</v>
      </c>
      <c r="AC383" s="2" t="s">
        <v>72</v>
      </c>
      <c r="AD383" s="2" t="s">
        <v>70</v>
      </c>
      <c r="AE383">
        <v>36</v>
      </c>
      <c r="AF383" s="2" t="s">
        <v>376</v>
      </c>
      <c r="AG383">
        <v>6000</v>
      </c>
      <c r="AH383">
        <v>6320</v>
      </c>
      <c r="AI383">
        <v>6400</v>
      </c>
      <c r="AN383">
        <v>6000</v>
      </c>
      <c r="AO383">
        <v>780</v>
      </c>
      <c r="AP383">
        <v>6100</v>
      </c>
      <c r="AQ383">
        <v>6780</v>
      </c>
      <c r="AR383">
        <v>80</v>
      </c>
      <c r="AS383">
        <v>215</v>
      </c>
      <c r="AT383">
        <v>212</v>
      </c>
      <c r="AU383">
        <v>0.98604651162790702</v>
      </c>
      <c r="AV383">
        <v>3</v>
      </c>
      <c r="AW383">
        <v>1.3953488372093023E-2</v>
      </c>
      <c r="AX383">
        <v>0.54</v>
      </c>
      <c r="AY383">
        <v>114.48</v>
      </c>
      <c r="AZ383">
        <v>1.62</v>
      </c>
      <c r="BA383">
        <v>0.98604651162790702</v>
      </c>
      <c r="BB383" s="2" t="s">
        <v>81</v>
      </c>
      <c r="BC383" s="2"/>
    </row>
    <row r="384" spans="1:55">
      <c r="A384">
        <v>384</v>
      </c>
      <c r="B384" s="1">
        <v>46085</v>
      </c>
      <c r="C384" s="2" t="s">
        <v>1791</v>
      </c>
      <c r="D384" s="2" t="s">
        <v>1792</v>
      </c>
      <c r="E384" s="2" t="s">
        <v>1793</v>
      </c>
      <c r="F384" s="2" t="s">
        <v>96</v>
      </c>
      <c r="G384" s="2" t="s">
        <v>97</v>
      </c>
      <c r="H384" s="2" t="s">
        <v>1794</v>
      </c>
      <c r="I384" s="2" t="s">
        <v>1795</v>
      </c>
      <c r="J384" t="s">
        <v>1796</v>
      </c>
      <c r="K384" s="2" t="s">
        <v>1797</v>
      </c>
      <c r="L384" s="1">
        <v>46125</v>
      </c>
      <c r="M384">
        <v>0.50593369071931027</v>
      </c>
      <c r="N384">
        <v>40</v>
      </c>
      <c r="O384" s="2" t="s">
        <v>64</v>
      </c>
      <c r="P384" t="s">
        <v>65</v>
      </c>
      <c r="Q384" s="1">
        <v>46813</v>
      </c>
      <c r="R384">
        <v>1500</v>
      </c>
      <c r="S384">
        <v>0</v>
      </c>
      <c r="T384">
        <v>1500</v>
      </c>
      <c r="U384" s="2" t="s">
        <v>66</v>
      </c>
      <c r="V384" s="2"/>
      <c r="W384" s="2" t="s">
        <v>197</v>
      </c>
      <c r="X384" s="2" t="s">
        <v>69</v>
      </c>
      <c r="Y384" s="2" t="s">
        <v>70</v>
      </c>
      <c r="Z384" s="2" t="s">
        <v>198</v>
      </c>
      <c r="AA384" s="2" t="s">
        <v>70</v>
      </c>
      <c r="AB384" s="2" t="s">
        <v>70</v>
      </c>
      <c r="AC384" s="2" t="s">
        <v>73</v>
      </c>
      <c r="AD384" s="2" t="s">
        <v>70</v>
      </c>
      <c r="AE384">
        <v>27</v>
      </c>
      <c r="AF384" s="2" t="s">
        <v>312</v>
      </c>
      <c r="AG384">
        <v>1500</v>
      </c>
      <c r="AH384">
        <v>3900</v>
      </c>
      <c r="AI384">
        <v>6366</v>
      </c>
      <c r="AJ384">
        <v>3840</v>
      </c>
      <c r="AK384">
        <v>3846</v>
      </c>
      <c r="AL384">
        <v>3838</v>
      </c>
      <c r="AM384">
        <v>3798</v>
      </c>
      <c r="AN384">
        <v>1500</v>
      </c>
      <c r="AO384">
        <v>2298</v>
      </c>
      <c r="AP384">
        <v>3500</v>
      </c>
      <c r="AQ384">
        <v>3798</v>
      </c>
      <c r="AR384">
        <v>102</v>
      </c>
      <c r="AS384">
        <v>325</v>
      </c>
      <c r="AT384">
        <v>317</v>
      </c>
      <c r="AU384">
        <v>0.97538461538461541</v>
      </c>
      <c r="AV384">
        <v>9</v>
      </c>
      <c r="AW384">
        <v>2.7692307692307693E-2</v>
      </c>
      <c r="AX384">
        <v>3</v>
      </c>
      <c r="AY384">
        <v>951</v>
      </c>
      <c r="AZ384">
        <v>27</v>
      </c>
      <c r="BA384">
        <v>0.97538461538461541</v>
      </c>
      <c r="BB384" s="2" t="s">
        <v>75</v>
      </c>
      <c r="BC384" s="2"/>
    </row>
    <row r="385" spans="1:55">
      <c r="A385">
        <v>385</v>
      </c>
      <c r="B385" s="1">
        <v>46085</v>
      </c>
      <c r="C385" s="2" t="s">
        <v>1791</v>
      </c>
      <c r="D385" s="2" t="s">
        <v>1792</v>
      </c>
      <c r="E385" s="2" t="s">
        <v>1793</v>
      </c>
      <c r="F385" s="2" t="s">
        <v>96</v>
      </c>
      <c r="G385" s="2" t="s">
        <v>97</v>
      </c>
      <c r="H385" s="2" t="s">
        <v>222</v>
      </c>
      <c r="I385" s="2" t="s">
        <v>223</v>
      </c>
      <c r="J385" t="s">
        <v>224</v>
      </c>
      <c r="K385" s="2" t="s">
        <v>1797</v>
      </c>
      <c r="L385" s="1">
        <v>46125</v>
      </c>
      <c r="M385">
        <v>0.50600000000000001</v>
      </c>
      <c r="N385">
        <v>40</v>
      </c>
      <c r="O385" s="2" t="s">
        <v>79</v>
      </c>
      <c r="P385" t="s">
        <v>65</v>
      </c>
      <c r="Q385" s="1">
        <v>46813</v>
      </c>
      <c r="R385">
        <v>1500</v>
      </c>
      <c r="S385">
        <v>0</v>
      </c>
      <c r="T385">
        <v>1500</v>
      </c>
      <c r="U385" s="2" t="s">
        <v>66</v>
      </c>
      <c r="V385" s="2"/>
      <c r="W385" s="2"/>
      <c r="X385" s="2" t="s">
        <v>69</v>
      </c>
      <c r="Y385" s="2" t="s">
        <v>70</v>
      </c>
      <c r="Z385" s="2" t="s">
        <v>80</v>
      </c>
      <c r="AA385" s="2" t="s">
        <v>72</v>
      </c>
      <c r="AB385" s="2" t="s">
        <v>72</v>
      </c>
      <c r="AC385" s="2" t="s">
        <v>72</v>
      </c>
      <c r="AD385" s="2" t="s">
        <v>70</v>
      </c>
      <c r="AE385">
        <v>23</v>
      </c>
      <c r="AF385" s="2" t="s">
        <v>312</v>
      </c>
      <c r="AG385">
        <v>1500</v>
      </c>
      <c r="AH385">
        <v>3200</v>
      </c>
      <c r="AI385">
        <v>3280</v>
      </c>
      <c r="AN385">
        <v>2941</v>
      </c>
      <c r="AO385">
        <v>840</v>
      </c>
      <c r="AP385">
        <v>3000</v>
      </c>
      <c r="AQ385">
        <v>3781</v>
      </c>
      <c r="AR385">
        <v>80</v>
      </c>
      <c r="AS385">
        <v>122</v>
      </c>
      <c r="AT385">
        <v>119</v>
      </c>
      <c r="AU385">
        <v>0.97540983606557374</v>
      </c>
      <c r="AV385">
        <v>3</v>
      </c>
      <c r="AW385">
        <v>2.4590163934426229E-2</v>
      </c>
      <c r="AX385">
        <v>0.54</v>
      </c>
      <c r="AY385">
        <v>64.260000000000005</v>
      </c>
      <c r="AZ385">
        <v>1.62</v>
      </c>
      <c r="BA385">
        <v>0.97540983606557374</v>
      </c>
      <c r="BB385" s="2" t="s">
        <v>81</v>
      </c>
      <c r="BC385" s="2"/>
    </row>
    <row r="386" spans="1:55">
      <c r="A386">
        <v>386</v>
      </c>
      <c r="B386" s="1">
        <v>46085</v>
      </c>
      <c r="C386" s="2" t="s">
        <v>1791</v>
      </c>
      <c r="D386" s="2" t="s">
        <v>1792</v>
      </c>
      <c r="E386" s="2" t="s">
        <v>1793</v>
      </c>
      <c r="F386" s="2" t="s">
        <v>96</v>
      </c>
      <c r="G386" s="2" t="s">
        <v>97</v>
      </c>
      <c r="H386" s="2" t="s">
        <v>442</v>
      </c>
      <c r="I386" s="2" t="s">
        <v>443</v>
      </c>
      <c r="J386" t="s">
        <v>444</v>
      </c>
      <c r="K386" s="2" t="s">
        <v>1797</v>
      </c>
      <c r="L386" s="1">
        <v>46125</v>
      </c>
      <c r="M386">
        <v>0.50600000000000001</v>
      </c>
      <c r="N386">
        <v>40</v>
      </c>
      <c r="O386" s="2" t="s">
        <v>445</v>
      </c>
      <c r="P386" t="s">
        <v>65</v>
      </c>
      <c r="Q386" s="1">
        <v>46813</v>
      </c>
      <c r="R386">
        <v>1500</v>
      </c>
      <c r="S386">
        <v>0</v>
      </c>
      <c r="T386">
        <v>1500</v>
      </c>
      <c r="U386" s="2" t="s">
        <v>66</v>
      </c>
      <c r="V386" s="2"/>
      <c r="W386" s="2"/>
      <c r="X386" s="2" t="s">
        <v>69</v>
      </c>
      <c r="Y386" s="2" t="s">
        <v>70</v>
      </c>
      <c r="Z386" s="2" t="s">
        <v>71</v>
      </c>
      <c r="AA386" s="2" t="s">
        <v>72</v>
      </c>
      <c r="AB386" s="2" t="s">
        <v>72</v>
      </c>
      <c r="AC386" s="2" t="s">
        <v>72</v>
      </c>
      <c r="AD386" s="2" t="s">
        <v>70</v>
      </c>
      <c r="AE386">
        <v>22</v>
      </c>
      <c r="AF386" s="2" t="s">
        <v>312</v>
      </c>
      <c r="AG386">
        <v>1500</v>
      </c>
      <c r="AH386">
        <v>3240</v>
      </c>
      <c r="AI386">
        <v>3150</v>
      </c>
      <c r="AN386">
        <v>2941</v>
      </c>
      <c r="AP386">
        <v>3000</v>
      </c>
      <c r="AQ386">
        <v>2941</v>
      </c>
      <c r="AR386">
        <v>80</v>
      </c>
      <c r="AS386">
        <v>44</v>
      </c>
      <c r="AT386">
        <v>41</v>
      </c>
      <c r="AU386">
        <v>0.93181818181818177</v>
      </c>
      <c r="AV386">
        <v>3</v>
      </c>
      <c r="AW386">
        <v>6.8181818181818177E-2</v>
      </c>
      <c r="AX386">
        <v>0.54</v>
      </c>
      <c r="AY386">
        <v>22.14</v>
      </c>
      <c r="AZ386">
        <v>1.62</v>
      </c>
      <c r="BA386">
        <v>0.93181818181818177</v>
      </c>
      <c r="BB386" s="2" t="s">
        <v>81</v>
      </c>
      <c r="BC386" s="2"/>
    </row>
    <row r="387" spans="1:55">
      <c r="A387">
        <v>387</v>
      </c>
      <c r="B387" s="1">
        <v>46085</v>
      </c>
      <c r="C387" s="2" t="s">
        <v>1798</v>
      </c>
      <c r="D387" s="2" t="s">
        <v>1799</v>
      </c>
      <c r="E387" s="2" t="s">
        <v>1800</v>
      </c>
      <c r="F387" s="2" t="s">
        <v>58</v>
      </c>
      <c r="G387" s="2" t="s">
        <v>59</v>
      </c>
      <c r="H387" s="2" t="s">
        <v>1801</v>
      </c>
      <c r="I387" s="2" t="s">
        <v>1802</v>
      </c>
      <c r="J387" t="s">
        <v>1803</v>
      </c>
      <c r="K387" s="2" t="s">
        <v>1804</v>
      </c>
      <c r="L387" s="1">
        <v>46239</v>
      </c>
      <c r="M387">
        <v>1.1446213691853868</v>
      </c>
      <c r="N387">
        <v>154</v>
      </c>
      <c r="O387" s="2" t="s">
        <v>64</v>
      </c>
      <c r="P387" t="s">
        <v>65</v>
      </c>
      <c r="Q387" s="1">
        <v>46813</v>
      </c>
      <c r="R387">
        <v>267</v>
      </c>
      <c r="S387">
        <v>150</v>
      </c>
      <c r="T387">
        <v>117</v>
      </c>
      <c r="U387" s="2" t="s">
        <v>66</v>
      </c>
      <c r="V387" s="2"/>
      <c r="W387" s="2" t="s">
        <v>68</v>
      </c>
      <c r="X387" s="2" t="s">
        <v>571</v>
      </c>
      <c r="Y387" s="2" t="s">
        <v>572</v>
      </c>
      <c r="Z387" s="2" t="s">
        <v>572</v>
      </c>
      <c r="AA387" s="2" t="s">
        <v>572</v>
      </c>
      <c r="AB387" s="2" t="s">
        <v>572</v>
      </c>
      <c r="AC387" s="2" t="s">
        <v>572</v>
      </c>
      <c r="AD387" s="2" t="s">
        <v>572</v>
      </c>
      <c r="AE387" t="s">
        <v>572</v>
      </c>
      <c r="AF387" s="2" t="s">
        <v>572</v>
      </c>
      <c r="AG387">
        <v>117</v>
      </c>
      <c r="AP387">
        <v>250</v>
      </c>
      <c r="AR387">
        <v>0</v>
      </c>
      <c r="AU387">
        <v>0</v>
      </c>
      <c r="AW387">
        <v>0</v>
      </c>
      <c r="AX387">
        <v>3</v>
      </c>
      <c r="BB387" s="2" t="s">
        <v>75</v>
      </c>
      <c r="BC387" s="2"/>
    </row>
    <row r="388" spans="1:55">
      <c r="A388">
        <v>388</v>
      </c>
      <c r="B388" s="1">
        <v>46085</v>
      </c>
      <c r="C388" s="2" t="s">
        <v>1798</v>
      </c>
      <c r="D388" s="2" t="s">
        <v>1799</v>
      </c>
      <c r="E388" s="2" t="s">
        <v>1800</v>
      </c>
      <c r="F388" s="2" t="s">
        <v>58</v>
      </c>
      <c r="G388" s="2" t="s">
        <v>59</v>
      </c>
      <c r="H388" s="2" t="s">
        <v>1805</v>
      </c>
      <c r="I388" s="2" t="s">
        <v>1806</v>
      </c>
      <c r="J388" t="s">
        <v>1807</v>
      </c>
      <c r="K388" s="2" t="s">
        <v>1804</v>
      </c>
      <c r="L388" s="1">
        <v>46239</v>
      </c>
      <c r="M388">
        <v>0.50600000000000001</v>
      </c>
      <c r="N388">
        <v>154</v>
      </c>
      <c r="O388" s="2" t="s">
        <v>79</v>
      </c>
      <c r="P388" t="s">
        <v>65</v>
      </c>
      <c r="Q388" s="1">
        <v>46813</v>
      </c>
      <c r="R388">
        <v>267</v>
      </c>
      <c r="S388">
        <v>0</v>
      </c>
      <c r="T388">
        <v>267</v>
      </c>
      <c r="U388" s="2" t="s">
        <v>66</v>
      </c>
      <c r="V388" s="2"/>
      <c r="W388" s="2"/>
      <c r="X388" s="2" t="s">
        <v>571</v>
      </c>
      <c r="Y388" s="2" t="s">
        <v>572</v>
      </c>
      <c r="Z388" s="2" t="s">
        <v>572</v>
      </c>
      <c r="AA388" s="2" t="s">
        <v>72</v>
      </c>
      <c r="AB388" s="2" t="s">
        <v>72</v>
      </c>
      <c r="AC388" s="2" t="s">
        <v>72</v>
      </c>
      <c r="AD388" s="2" t="s">
        <v>572</v>
      </c>
      <c r="AE388" t="s">
        <v>572</v>
      </c>
      <c r="AF388" s="2" t="s">
        <v>572</v>
      </c>
      <c r="AG388">
        <v>267</v>
      </c>
      <c r="AP388">
        <v>300</v>
      </c>
      <c r="AR388">
        <v>0</v>
      </c>
      <c r="AU388">
        <v>0</v>
      </c>
      <c r="AW388">
        <v>0</v>
      </c>
      <c r="AX388">
        <v>0.54</v>
      </c>
      <c r="BB388" s="2" t="s">
        <v>81</v>
      </c>
      <c r="BC388" s="2"/>
    </row>
    <row r="389" spans="1:55">
      <c r="A389">
        <v>389</v>
      </c>
      <c r="B389" s="1">
        <v>46085</v>
      </c>
      <c r="C389" s="2" t="s">
        <v>1808</v>
      </c>
      <c r="D389" s="2" t="s">
        <v>1809</v>
      </c>
      <c r="E389" s="2" t="s">
        <v>1800</v>
      </c>
      <c r="F389" s="2" t="s">
        <v>58</v>
      </c>
      <c r="G389" s="2" t="s">
        <v>343</v>
      </c>
      <c r="H389" s="2" t="s">
        <v>1810</v>
      </c>
      <c r="I389" s="2" t="s">
        <v>1811</v>
      </c>
      <c r="J389" t="s">
        <v>1812</v>
      </c>
      <c r="K389" s="2" t="s">
        <v>1804</v>
      </c>
      <c r="L389" s="1">
        <v>46239</v>
      </c>
      <c r="M389">
        <v>0.22788432924892221</v>
      </c>
      <c r="N389">
        <v>154</v>
      </c>
      <c r="O389" s="2" t="s">
        <v>64</v>
      </c>
      <c r="P389" t="s">
        <v>65</v>
      </c>
      <c r="Q389" s="1">
        <v>46813</v>
      </c>
      <c r="R389">
        <v>2333</v>
      </c>
      <c r="S389">
        <v>0</v>
      </c>
      <c r="T389">
        <v>2333</v>
      </c>
      <c r="U389" s="2" t="s">
        <v>66</v>
      </c>
      <c r="V389" s="2"/>
      <c r="W389" s="2" t="s">
        <v>68</v>
      </c>
      <c r="X389" s="2" t="s">
        <v>571</v>
      </c>
      <c r="Y389" s="2" t="s">
        <v>572</v>
      </c>
      <c r="Z389" s="2" t="s">
        <v>572</v>
      </c>
      <c r="AA389" s="2" t="s">
        <v>572</v>
      </c>
      <c r="AB389" s="2" t="s">
        <v>572</v>
      </c>
      <c r="AC389" s="2" t="s">
        <v>572</v>
      </c>
      <c r="AD389" s="2" t="s">
        <v>572</v>
      </c>
      <c r="AE389" t="s">
        <v>572</v>
      </c>
      <c r="AF389" s="2" t="s">
        <v>572</v>
      </c>
      <c r="AG389">
        <v>2333</v>
      </c>
      <c r="AP389">
        <v>2600</v>
      </c>
      <c r="AR389">
        <v>0</v>
      </c>
      <c r="AU389">
        <v>0</v>
      </c>
      <c r="AW389">
        <v>0</v>
      </c>
      <c r="AX389">
        <v>3</v>
      </c>
      <c r="BB389" s="2" t="s">
        <v>75</v>
      </c>
      <c r="BC389" s="2"/>
    </row>
    <row r="390" spans="1:55">
      <c r="A390">
        <v>390</v>
      </c>
      <c r="B390" s="1">
        <v>46085</v>
      </c>
      <c r="C390" s="2" t="s">
        <v>1808</v>
      </c>
      <c r="D390" s="2" t="s">
        <v>1809</v>
      </c>
      <c r="E390" s="2" t="s">
        <v>1800</v>
      </c>
      <c r="F390" s="2" t="s">
        <v>58</v>
      </c>
      <c r="G390" s="2" t="s">
        <v>343</v>
      </c>
      <c r="H390" s="2" t="s">
        <v>1805</v>
      </c>
      <c r="I390" s="2" t="s">
        <v>1806</v>
      </c>
      <c r="J390" t="s">
        <v>1807</v>
      </c>
      <c r="K390" s="2" t="s">
        <v>1804</v>
      </c>
      <c r="L390" s="1">
        <v>46239</v>
      </c>
      <c r="M390">
        <v>0.50600000000000001</v>
      </c>
      <c r="N390">
        <v>154</v>
      </c>
      <c r="O390" s="2" t="s">
        <v>79</v>
      </c>
      <c r="P390" t="s">
        <v>65</v>
      </c>
      <c r="Q390" s="1">
        <v>46813</v>
      </c>
      <c r="R390">
        <v>2333</v>
      </c>
      <c r="S390">
        <v>0</v>
      </c>
      <c r="T390">
        <v>2333</v>
      </c>
      <c r="U390" s="2" t="s">
        <v>66</v>
      </c>
      <c r="V390" s="2"/>
      <c r="W390" s="2"/>
      <c r="X390" s="2" t="s">
        <v>69</v>
      </c>
      <c r="Y390" s="2" t="s">
        <v>70</v>
      </c>
      <c r="Z390" s="2" t="s">
        <v>80</v>
      </c>
      <c r="AA390" s="2" t="s">
        <v>72</v>
      </c>
      <c r="AB390" s="2" t="s">
        <v>72</v>
      </c>
      <c r="AC390" s="2" t="s">
        <v>72</v>
      </c>
      <c r="AD390" s="2" t="s">
        <v>70</v>
      </c>
      <c r="AE390">
        <v>37</v>
      </c>
      <c r="AF390" s="2" t="s">
        <v>376</v>
      </c>
      <c r="AG390">
        <v>2333</v>
      </c>
      <c r="AH390">
        <v>2560</v>
      </c>
      <c r="AI390">
        <v>2800</v>
      </c>
      <c r="AO390">
        <v>2333</v>
      </c>
      <c r="AP390">
        <v>2400</v>
      </c>
      <c r="AQ390">
        <v>2333</v>
      </c>
      <c r="AR390">
        <v>80</v>
      </c>
      <c r="AS390">
        <v>88</v>
      </c>
      <c r="AT390">
        <v>73</v>
      </c>
      <c r="AU390">
        <v>0.82954545454545459</v>
      </c>
      <c r="AV390">
        <v>15</v>
      </c>
      <c r="AW390">
        <v>0.17045454545454544</v>
      </c>
      <c r="AX390">
        <v>0.54</v>
      </c>
      <c r="AY390">
        <v>39.42</v>
      </c>
      <c r="AZ390">
        <v>8.1000000000000014</v>
      </c>
      <c r="BA390">
        <v>0.82954545454545459</v>
      </c>
      <c r="BB390" s="2" t="s">
        <v>81</v>
      </c>
      <c r="BC390" s="2"/>
    </row>
    <row r="391" spans="1:55">
      <c r="A391">
        <v>391</v>
      </c>
      <c r="B391" s="1">
        <v>46085</v>
      </c>
      <c r="C391" s="2" t="s">
        <v>1813</v>
      </c>
      <c r="D391" s="2" t="s">
        <v>1814</v>
      </c>
      <c r="E391" s="2" t="s">
        <v>1815</v>
      </c>
      <c r="F391" s="2" t="s">
        <v>58</v>
      </c>
      <c r="G391" s="2" t="s">
        <v>153</v>
      </c>
      <c r="H391" s="2" t="s">
        <v>1816</v>
      </c>
      <c r="I391" s="2" t="s">
        <v>1817</v>
      </c>
      <c r="J391" t="s">
        <v>1818</v>
      </c>
      <c r="K391" s="2" t="s">
        <v>1819</v>
      </c>
      <c r="L391" s="1">
        <v>47954</v>
      </c>
      <c r="M391">
        <v>0.62528665759019741</v>
      </c>
      <c r="N391">
        <v>1869</v>
      </c>
      <c r="O391" s="2" t="s">
        <v>64</v>
      </c>
      <c r="P391" t="s">
        <v>65</v>
      </c>
      <c r="Q391" s="1">
        <v>47543</v>
      </c>
      <c r="R391">
        <v>3000</v>
      </c>
      <c r="S391">
        <v>200</v>
      </c>
      <c r="T391">
        <v>2800</v>
      </c>
      <c r="U391" s="2" t="s">
        <v>66</v>
      </c>
      <c r="V391" s="2"/>
      <c r="W391" s="2" t="s">
        <v>68</v>
      </c>
      <c r="X391" s="2" t="s">
        <v>69</v>
      </c>
      <c r="Y391" s="2" t="s">
        <v>70</v>
      </c>
      <c r="Z391" s="2" t="s">
        <v>71</v>
      </c>
      <c r="AA391" s="2" t="s">
        <v>70</v>
      </c>
      <c r="AB391" s="2" t="s">
        <v>70</v>
      </c>
      <c r="AC391" s="2" t="s">
        <v>91</v>
      </c>
      <c r="AD391" s="2" t="s">
        <v>70</v>
      </c>
      <c r="AE391">
        <v>57</v>
      </c>
      <c r="AF391" s="2" t="s">
        <v>376</v>
      </c>
      <c r="AG391">
        <v>2800</v>
      </c>
      <c r="AH391">
        <v>3200</v>
      </c>
      <c r="AI391">
        <v>3200</v>
      </c>
      <c r="AJ391">
        <v>3200</v>
      </c>
      <c r="AK391">
        <v>3200</v>
      </c>
      <c r="AL391">
        <v>3136</v>
      </c>
      <c r="AM391">
        <v>3000</v>
      </c>
      <c r="AN391">
        <v>2800</v>
      </c>
      <c r="AP391">
        <v>3000</v>
      </c>
      <c r="AQ391">
        <v>2800</v>
      </c>
      <c r="AR391">
        <v>400</v>
      </c>
      <c r="AS391">
        <v>400</v>
      </c>
      <c r="AT391">
        <v>350</v>
      </c>
      <c r="AU391">
        <v>0.875</v>
      </c>
      <c r="AV391">
        <v>50</v>
      </c>
      <c r="AW391">
        <v>0.125</v>
      </c>
      <c r="AX391">
        <v>3</v>
      </c>
      <c r="AY391">
        <v>1050</v>
      </c>
      <c r="AZ391">
        <v>150</v>
      </c>
      <c r="BA391">
        <v>0.875</v>
      </c>
      <c r="BB391" s="2" t="s">
        <v>75</v>
      </c>
      <c r="BC391" s="2"/>
    </row>
    <row r="392" spans="1:55">
      <c r="A392">
        <v>392</v>
      </c>
      <c r="B392" s="1">
        <v>46085</v>
      </c>
      <c r="C392" s="2" t="s">
        <v>1813</v>
      </c>
      <c r="D392" s="2" t="s">
        <v>1814</v>
      </c>
      <c r="E392" s="2" t="s">
        <v>1815</v>
      </c>
      <c r="F392" s="2" t="s">
        <v>58</v>
      </c>
      <c r="G392" s="2" t="s">
        <v>153</v>
      </c>
      <c r="H392" s="2" t="s">
        <v>427</v>
      </c>
      <c r="I392" s="2" t="s">
        <v>428</v>
      </c>
      <c r="J392" t="s">
        <v>429</v>
      </c>
      <c r="K392" s="2" t="s">
        <v>1819</v>
      </c>
      <c r="L392" s="1">
        <v>47954</v>
      </c>
      <c r="M392">
        <v>0.50600000000000001</v>
      </c>
      <c r="N392">
        <v>1869</v>
      </c>
      <c r="O392" s="2" t="s">
        <v>79</v>
      </c>
      <c r="P392" t="s">
        <v>65</v>
      </c>
      <c r="Q392" s="1">
        <v>47543</v>
      </c>
      <c r="R392">
        <v>3000</v>
      </c>
      <c r="S392">
        <v>0</v>
      </c>
      <c r="T392">
        <v>3000</v>
      </c>
      <c r="U392" s="2" t="s">
        <v>66</v>
      </c>
      <c r="V392" s="2"/>
      <c r="W392" s="2"/>
      <c r="X392" s="2" t="s">
        <v>69</v>
      </c>
      <c r="Y392" s="2" t="s">
        <v>70</v>
      </c>
      <c r="Z392" s="2" t="s">
        <v>80</v>
      </c>
      <c r="AA392" s="2" t="s">
        <v>72</v>
      </c>
      <c r="AB392" s="2" t="s">
        <v>72</v>
      </c>
      <c r="AC392" s="2" t="s">
        <v>72</v>
      </c>
      <c r="AD392" s="2" t="s">
        <v>70</v>
      </c>
      <c r="AE392">
        <v>56</v>
      </c>
      <c r="AF392" s="2" t="s">
        <v>376</v>
      </c>
      <c r="AG392">
        <v>3000</v>
      </c>
      <c r="AH392">
        <v>3200</v>
      </c>
      <c r="AI392">
        <v>3200</v>
      </c>
      <c r="AN392">
        <v>3000</v>
      </c>
      <c r="AO392">
        <v>440</v>
      </c>
      <c r="AP392">
        <v>3100</v>
      </c>
      <c r="AQ392">
        <v>3440</v>
      </c>
      <c r="AR392">
        <v>80</v>
      </c>
      <c r="AS392">
        <v>111</v>
      </c>
      <c r="AT392">
        <v>108</v>
      </c>
      <c r="AU392">
        <v>0.97297297297297303</v>
      </c>
      <c r="AV392">
        <v>3</v>
      </c>
      <c r="AW392">
        <v>2.7027027027027029E-2</v>
      </c>
      <c r="AX392">
        <v>0.54</v>
      </c>
      <c r="AY392">
        <v>58.320000000000007</v>
      </c>
      <c r="AZ392">
        <v>1.62</v>
      </c>
      <c r="BA392">
        <v>0.97297297297297303</v>
      </c>
      <c r="BB392" s="2" t="s">
        <v>81</v>
      </c>
      <c r="BC392" s="2"/>
    </row>
    <row r="393" spans="1:55">
      <c r="A393">
        <v>393</v>
      </c>
      <c r="B393" s="1">
        <v>46085</v>
      </c>
      <c r="C393" s="2" t="s">
        <v>1820</v>
      </c>
      <c r="D393" s="2" t="s">
        <v>1814</v>
      </c>
      <c r="E393" s="2" t="s">
        <v>1815</v>
      </c>
      <c r="F393" s="2" t="s">
        <v>58</v>
      </c>
      <c r="G393" s="2" t="s">
        <v>153</v>
      </c>
      <c r="H393" s="2" t="s">
        <v>1816</v>
      </c>
      <c r="I393" s="2" t="s">
        <v>1817</v>
      </c>
      <c r="J393" t="s">
        <v>1818</v>
      </c>
      <c r="K393" s="2" t="s">
        <v>1819</v>
      </c>
      <c r="L393" s="1">
        <v>47954</v>
      </c>
      <c r="M393">
        <v>0.62528665759019741</v>
      </c>
      <c r="N393">
        <v>1869</v>
      </c>
      <c r="O393" s="2" t="s">
        <v>64</v>
      </c>
      <c r="P393" t="s">
        <v>65</v>
      </c>
      <c r="Q393" s="1">
        <v>47543</v>
      </c>
      <c r="R393">
        <v>4500</v>
      </c>
      <c r="S393">
        <v>0</v>
      </c>
      <c r="T393">
        <v>4500</v>
      </c>
      <c r="U393" s="2" t="s">
        <v>66</v>
      </c>
      <c r="V393" s="2"/>
      <c r="W393" s="2" t="s">
        <v>68</v>
      </c>
      <c r="X393" s="2" t="s">
        <v>69</v>
      </c>
      <c r="Y393" s="2" t="s">
        <v>70</v>
      </c>
      <c r="Z393" s="2" t="s">
        <v>71</v>
      </c>
      <c r="AA393" s="2" t="s">
        <v>70</v>
      </c>
      <c r="AB393" s="2" t="s">
        <v>70</v>
      </c>
      <c r="AC393" s="2" t="s">
        <v>91</v>
      </c>
      <c r="AD393" s="2" t="s">
        <v>70</v>
      </c>
      <c r="AE393">
        <v>57</v>
      </c>
      <c r="AF393" s="2" t="s">
        <v>376</v>
      </c>
      <c r="AG393">
        <v>4500</v>
      </c>
      <c r="AH393">
        <v>5680</v>
      </c>
      <c r="AI393">
        <v>4800</v>
      </c>
      <c r="AJ393">
        <v>4800</v>
      </c>
      <c r="AK393">
        <v>4800</v>
      </c>
      <c r="AL393">
        <v>4735</v>
      </c>
      <c r="AM393">
        <v>5495</v>
      </c>
      <c r="AN393">
        <v>4500</v>
      </c>
      <c r="AO393">
        <v>1107</v>
      </c>
      <c r="AP393">
        <v>4600</v>
      </c>
      <c r="AQ393">
        <v>5607</v>
      </c>
      <c r="AR393">
        <v>73</v>
      </c>
      <c r="AS393">
        <v>710</v>
      </c>
      <c r="AT393">
        <v>701</v>
      </c>
      <c r="AU393">
        <v>0.98732394366197185</v>
      </c>
      <c r="AV393">
        <v>9</v>
      </c>
      <c r="AW393">
        <v>1.2676056338028169E-2</v>
      </c>
      <c r="AX393">
        <v>3</v>
      </c>
      <c r="AY393">
        <v>2103</v>
      </c>
      <c r="AZ393">
        <v>27</v>
      </c>
      <c r="BA393">
        <v>0.98732394366197185</v>
      </c>
      <c r="BB393" s="2" t="s">
        <v>75</v>
      </c>
      <c r="BC393" s="2"/>
    </row>
    <row r="394" spans="1:55">
      <c r="A394">
        <v>394</v>
      </c>
      <c r="B394" s="1">
        <v>46085</v>
      </c>
      <c r="C394" s="2" t="s">
        <v>1820</v>
      </c>
      <c r="D394" s="2" t="s">
        <v>1814</v>
      </c>
      <c r="E394" s="2" t="s">
        <v>1815</v>
      </c>
      <c r="F394" s="2" t="s">
        <v>58</v>
      </c>
      <c r="G394" s="2" t="s">
        <v>153</v>
      </c>
      <c r="H394" s="2" t="s">
        <v>427</v>
      </c>
      <c r="I394" s="2" t="s">
        <v>428</v>
      </c>
      <c r="J394" t="s">
        <v>429</v>
      </c>
      <c r="K394" s="2" t="s">
        <v>1819</v>
      </c>
      <c r="L394" s="1">
        <v>47954</v>
      </c>
      <c r="M394">
        <v>0.50600000000000001</v>
      </c>
      <c r="N394">
        <v>1869</v>
      </c>
      <c r="O394" s="2" t="s">
        <v>79</v>
      </c>
      <c r="P394" t="s">
        <v>65</v>
      </c>
      <c r="Q394" s="1">
        <v>47543</v>
      </c>
      <c r="R394">
        <v>4500</v>
      </c>
      <c r="S394">
        <v>0</v>
      </c>
      <c r="T394">
        <v>4500</v>
      </c>
      <c r="U394" s="2" t="s">
        <v>66</v>
      </c>
      <c r="V394" s="2"/>
      <c r="W394" s="2"/>
      <c r="X394" s="2" t="s">
        <v>69</v>
      </c>
      <c r="Y394" s="2" t="s">
        <v>70</v>
      </c>
      <c r="Z394" s="2" t="s">
        <v>80</v>
      </c>
      <c r="AA394" s="2" t="s">
        <v>72</v>
      </c>
      <c r="AB394" s="2" t="s">
        <v>72</v>
      </c>
      <c r="AC394" s="2" t="s">
        <v>72</v>
      </c>
      <c r="AD394" s="2" t="s">
        <v>70</v>
      </c>
      <c r="AE394">
        <v>56</v>
      </c>
      <c r="AF394" s="2" t="s">
        <v>376</v>
      </c>
      <c r="AG394">
        <v>4500</v>
      </c>
      <c r="AH394">
        <v>4800</v>
      </c>
      <c r="AI394">
        <v>4080</v>
      </c>
      <c r="AN394">
        <v>4500</v>
      </c>
      <c r="AP394">
        <v>3100</v>
      </c>
      <c r="AQ394">
        <v>4500</v>
      </c>
      <c r="AR394">
        <v>80</v>
      </c>
      <c r="AS394">
        <v>144</v>
      </c>
      <c r="AT394">
        <v>141</v>
      </c>
      <c r="AU394">
        <v>0.97916666666666663</v>
      </c>
      <c r="AV394">
        <v>3</v>
      </c>
      <c r="AW394">
        <v>2.0833333333333332E-2</v>
      </c>
      <c r="AX394">
        <v>0.54</v>
      </c>
      <c r="AY394">
        <v>76.14</v>
      </c>
      <c r="AZ394">
        <v>1.62</v>
      </c>
      <c r="BA394">
        <v>0.97916666666666663</v>
      </c>
      <c r="BB394" s="2" t="s">
        <v>81</v>
      </c>
      <c r="BC394" s="2"/>
    </row>
    <row r="395" spans="1:55">
      <c r="A395">
        <v>395</v>
      </c>
      <c r="B395" s="1">
        <v>46085</v>
      </c>
      <c r="C395" s="2" t="s">
        <v>1821</v>
      </c>
      <c r="D395" s="2" t="s">
        <v>1822</v>
      </c>
      <c r="E395" s="2" t="s">
        <v>1823</v>
      </c>
      <c r="F395" s="2" t="s">
        <v>183</v>
      </c>
      <c r="G395" s="2" t="s">
        <v>354</v>
      </c>
      <c r="H395" s="2" t="s">
        <v>1824</v>
      </c>
      <c r="I395" s="2" t="s">
        <v>1825</v>
      </c>
      <c r="J395" t="s">
        <v>1826</v>
      </c>
      <c r="K395" s="2" t="s">
        <v>1827</v>
      </c>
      <c r="L395" s="1">
        <v>47856</v>
      </c>
      <c r="M395">
        <v>0.19655944236442027</v>
      </c>
      <c r="N395">
        <v>1771</v>
      </c>
      <c r="O395" s="2" t="s">
        <v>64</v>
      </c>
      <c r="P395" t="s">
        <v>65</v>
      </c>
      <c r="Q395" s="1">
        <v>47543</v>
      </c>
      <c r="R395">
        <v>8500</v>
      </c>
      <c r="S395">
        <v>0</v>
      </c>
      <c r="T395">
        <v>8500</v>
      </c>
      <c r="U395" s="2" t="s">
        <v>66</v>
      </c>
      <c r="V395" s="2"/>
      <c r="W395" s="2" t="s">
        <v>118</v>
      </c>
      <c r="X395" s="2" t="s">
        <v>69</v>
      </c>
      <c r="Y395" s="2" t="s">
        <v>70</v>
      </c>
      <c r="Z395" s="2" t="s">
        <v>71</v>
      </c>
      <c r="AA395" s="2" t="s">
        <v>70</v>
      </c>
      <c r="AB395" s="2" t="s">
        <v>70</v>
      </c>
      <c r="AC395" s="2" t="s">
        <v>91</v>
      </c>
      <c r="AD395" s="2" t="s">
        <v>70</v>
      </c>
      <c r="AE395">
        <v>51</v>
      </c>
      <c r="AF395" s="2" t="s">
        <v>376</v>
      </c>
      <c r="AG395">
        <v>8500</v>
      </c>
      <c r="AH395">
        <v>20880</v>
      </c>
      <c r="AI395">
        <v>20760</v>
      </c>
      <c r="AJ395">
        <v>19200</v>
      </c>
      <c r="AK395">
        <v>20580</v>
      </c>
      <c r="AL395">
        <v>20393</v>
      </c>
      <c r="AM395">
        <v>20373</v>
      </c>
      <c r="AO395">
        <v>20260</v>
      </c>
      <c r="AP395">
        <v>20000</v>
      </c>
      <c r="AQ395">
        <v>20260</v>
      </c>
      <c r="AR395">
        <v>620</v>
      </c>
      <c r="AS395">
        <v>580</v>
      </c>
      <c r="AT395">
        <v>563</v>
      </c>
      <c r="AU395">
        <v>0.97068965517241379</v>
      </c>
      <c r="AV395">
        <v>17</v>
      </c>
      <c r="AW395">
        <v>2.9310344827586206E-2</v>
      </c>
      <c r="AX395">
        <v>3</v>
      </c>
      <c r="AY395">
        <v>1689</v>
      </c>
      <c r="AZ395">
        <v>51</v>
      </c>
      <c r="BA395">
        <v>0.97068965517241379</v>
      </c>
      <c r="BB395" s="2" t="s">
        <v>75</v>
      </c>
      <c r="BC395" s="2"/>
    </row>
    <row r="396" spans="1:55">
      <c r="A396">
        <v>396</v>
      </c>
      <c r="B396" s="1">
        <v>46085</v>
      </c>
      <c r="C396" s="2" t="s">
        <v>1821</v>
      </c>
      <c r="D396" s="2" t="s">
        <v>1822</v>
      </c>
      <c r="E396" s="2" t="s">
        <v>1823</v>
      </c>
      <c r="F396" s="2" t="s">
        <v>183</v>
      </c>
      <c r="G396" s="2" t="s">
        <v>354</v>
      </c>
      <c r="H396" s="2" t="s">
        <v>1828</v>
      </c>
      <c r="I396" s="2" t="s">
        <v>1829</v>
      </c>
      <c r="J396" t="s">
        <v>1830</v>
      </c>
      <c r="K396" s="2" t="s">
        <v>1827</v>
      </c>
      <c r="L396" s="1">
        <v>47856</v>
      </c>
      <c r="M396">
        <v>0.50600000000000001</v>
      </c>
      <c r="N396">
        <v>1771</v>
      </c>
      <c r="O396" s="2" t="s">
        <v>79</v>
      </c>
      <c r="P396" t="s">
        <v>65</v>
      </c>
      <c r="Q396" s="1">
        <v>47543</v>
      </c>
      <c r="R396">
        <v>8500</v>
      </c>
      <c r="S396">
        <v>0</v>
      </c>
      <c r="T396">
        <v>8500</v>
      </c>
      <c r="U396" s="2" t="s">
        <v>66</v>
      </c>
      <c r="V396" s="2"/>
      <c r="W396" s="2"/>
      <c r="X396" s="2" t="s">
        <v>69</v>
      </c>
      <c r="Y396" s="2" t="s">
        <v>70</v>
      </c>
      <c r="Z396" s="2" t="s">
        <v>80</v>
      </c>
      <c r="AA396" s="2" t="s">
        <v>72</v>
      </c>
      <c r="AB396" s="2" t="s">
        <v>72</v>
      </c>
      <c r="AC396" s="2" t="s">
        <v>72</v>
      </c>
      <c r="AD396" s="2" t="s">
        <v>70</v>
      </c>
      <c r="AE396">
        <v>54</v>
      </c>
      <c r="AF396" s="2" t="s">
        <v>376</v>
      </c>
      <c r="AG396">
        <v>8500</v>
      </c>
      <c r="AH396">
        <v>9360</v>
      </c>
      <c r="AI396">
        <v>9360</v>
      </c>
      <c r="AN396">
        <v>8500</v>
      </c>
      <c r="AO396">
        <v>1225</v>
      </c>
      <c r="AP396">
        <v>8600</v>
      </c>
      <c r="AQ396">
        <v>9725</v>
      </c>
      <c r="AR396">
        <v>80</v>
      </c>
      <c r="AS396">
        <v>307</v>
      </c>
      <c r="AT396">
        <v>304</v>
      </c>
      <c r="AU396">
        <v>0.99022801302931596</v>
      </c>
      <c r="AV396">
        <v>3</v>
      </c>
      <c r="AW396">
        <v>9.7719869706840382E-3</v>
      </c>
      <c r="AX396">
        <v>0.54</v>
      </c>
      <c r="AY396">
        <v>164.16000000000003</v>
      </c>
      <c r="AZ396">
        <v>1.62</v>
      </c>
      <c r="BA396">
        <v>0.99022801302931596</v>
      </c>
      <c r="BB396" s="2" t="s">
        <v>81</v>
      </c>
      <c r="BC396" s="2"/>
    </row>
    <row r="397" spans="1:55">
      <c r="A397">
        <v>397</v>
      </c>
      <c r="B397" s="1">
        <v>46085</v>
      </c>
      <c r="C397" s="2" t="s">
        <v>1831</v>
      </c>
      <c r="D397" s="2" t="s">
        <v>1832</v>
      </c>
      <c r="E397" s="2" t="s">
        <v>1281</v>
      </c>
      <c r="F397" s="2" t="s">
        <v>96</v>
      </c>
      <c r="G397" s="2" t="s">
        <v>192</v>
      </c>
      <c r="H397" s="2" t="s">
        <v>1286</v>
      </c>
      <c r="I397" s="2" t="s">
        <v>1287</v>
      </c>
      <c r="J397" t="s">
        <v>1288</v>
      </c>
      <c r="K397" s="2" t="s">
        <v>1595</v>
      </c>
      <c r="L397" s="1">
        <v>46523</v>
      </c>
      <c r="M397">
        <v>0.50600000000000001</v>
      </c>
      <c r="N397">
        <v>438</v>
      </c>
      <c r="O397" s="2" t="s">
        <v>79</v>
      </c>
      <c r="P397" t="s">
        <v>65</v>
      </c>
      <c r="Q397" s="1">
        <v>46813</v>
      </c>
      <c r="R397">
        <v>2419</v>
      </c>
      <c r="S397">
        <v>0</v>
      </c>
      <c r="T397">
        <v>2419</v>
      </c>
      <c r="U397" s="2" t="s">
        <v>66</v>
      </c>
      <c r="V397" s="2"/>
      <c r="W397" s="2"/>
      <c r="X397" s="2" t="s">
        <v>69</v>
      </c>
      <c r="Y397" s="2" t="s">
        <v>70</v>
      </c>
      <c r="Z397" s="2" t="s">
        <v>80</v>
      </c>
      <c r="AA397" s="2" t="s">
        <v>72</v>
      </c>
      <c r="AB397" s="2" t="s">
        <v>72</v>
      </c>
      <c r="AC397" s="2" t="s">
        <v>72</v>
      </c>
      <c r="AD397" s="2" t="s">
        <v>70</v>
      </c>
      <c r="AE397">
        <v>8</v>
      </c>
      <c r="AF397" s="2" t="s">
        <v>312</v>
      </c>
      <c r="AG397">
        <v>2419</v>
      </c>
      <c r="AH397">
        <v>2584</v>
      </c>
      <c r="AI397">
        <v>2640</v>
      </c>
      <c r="AN397">
        <v>2419</v>
      </c>
      <c r="AP397">
        <v>2500</v>
      </c>
      <c r="AQ397">
        <v>2419</v>
      </c>
      <c r="AR397">
        <v>80</v>
      </c>
      <c r="AS397">
        <v>83</v>
      </c>
      <c r="AT397">
        <v>76</v>
      </c>
      <c r="AU397">
        <v>0.91566265060240959</v>
      </c>
      <c r="AV397">
        <v>7</v>
      </c>
      <c r="AW397">
        <v>8.4337349397590355E-2</v>
      </c>
      <c r="AX397">
        <v>0.54</v>
      </c>
      <c r="AY397">
        <v>41.040000000000006</v>
      </c>
      <c r="AZ397">
        <v>3.7800000000000002</v>
      </c>
      <c r="BA397">
        <v>0.91566265060240959</v>
      </c>
      <c r="BB397" s="2" t="s">
        <v>81</v>
      </c>
      <c r="BC397" s="2"/>
    </row>
    <row r="398" spans="1:55">
      <c r="A398">
        <v>398</v>
      </c>
      <c r="B398" s="1">
        <v>46085</v>
      </c>
      <c r="C398" s="2" t="s">
        <v>1833</v>
      </c>
      <c r="D398" s="2" t="s">
        <v>1834</v>
      </c>
      <c r="E398" s="2" t="s">
        <v>1627</v>
      </c>
      <c r="F398" s="2" t="s">
        <v>228</v>
      </c>
      <c r="G398" s="2" t="s">
        <v>1835</v>
      </c>
      <c r="H398" s="2" t="s">
        <v>1836</v>
      </c>
      <c r="I398" s="2" t="s">
        <v>1837</v>
      </c>
      <c r="J398" t="s">
        <v>1838</v>
      </c>
      <c r="K398" s="2" t="s">
        <v>1632</v>
      </c>
      <c r="L398" s="1">
        <v>46469</v>
      </c>
      <c r="M398">
        <v>0.21643939036381521</v>
      </c>
      <c r="N398">
        <v>384</v>
      </c>
      <c r="O398" s="2" t="s">
        <v>64</v>
      </c>
      <c r="P398" t="s">
        <v>65</v>
      </c>
      <c r="Q398" s="1">
        <v>46813</v>
      </c>
      <c r="R398">
        <v>1700</v>
      </c>
      <c r="S398">
        <v>1100</v>
      </c>
      <c r="T398">
        <v>600</v>
      </c>
      <c r="U398" s="2" t="s">
        <v>66</v>
      </c>
      <c r="V398" s="2"/>
      <c r="W398" s="2" t="s">
        <v>1633</v>
      </c>
      <c r="X398" s="2" t="s">
        <v>69</v>
      </c>
      <c r="Y398" s="2" t="s">
        <v>70</v>
      </c>
      <c r="Z398" s="2" t="s">
        <v>71</v>
      </c>
      <c r="AA398" s="2" t="s">
        <v>70</v>
      </c>
      <c r="AB398" s="2" t="s">
        <v>70</v>
      </c>
      <c r="AC398" s="2" t="s">
        <v>73</v>
      </c>
      <c r="AD398" s="2" t="s">
        <v>70</v>
      </c>
      <c r="AE398">
        <v>22</v>
      </c>
      <c r="AF398" s="2" t="s">
        <v>312</v>
      </c>
      <c r="AG398">
        <v>600</v>
      </c>
      <c r="AH398">
        <v>1680</v>
      </c>
      <c r="AI398">
        <v>1500</v>
      </c>
      <c r="AJ398">
        <v>1602</v>
      </c>
      <c r="AK398">
        <v>1605</v>
      </c>
      <c r="AL398">
        <v>1590</v>
      </c>
      <c r="AM398">
        <v>1589</v>
      </c>
      <c r="AN398">
        <v>680</v>
      </c>
      <c r="AO398">
        <v>909</v>
      </c>
      <c r="AP398">
        <v>600</v>
      </c>
      <c r="AQ398">
        <v>1589</v>
      </c>
      <c r="AR398">
        <v>91</v>
      </c>
      <c r="AS398">
        <v>70</v>
      </c>
      <c r="AT398">
        <v>67</v>
      </c>
      <c r="AU398">
        <v>0.95714285714285718</v>
      </c>
      <c r="AV398">
        <v>4</v>
      </c>
      <c r="AW398">
        <v>5.7142857142857141E-2</v>
      </c>
      <c r="AX398">
        <v>3</v>
      </c>
      <c r="AY398">
        <v>201</v>
      </c>
      <c r="AZ398">
        <v>12</v>
      </c>
      <c r="BA398">
        <v>0.95714285714285718</v>
      </c>
      <c r="BB398" s="2" t="s">
        <v>75</v>
      </c>
      <c r="BC398" s="2"/>
    </row>
    <row r="399" spans="1:55">
      <c r="A399">
        <v>399</v>
      </c>
      <c r="B399" s="1">
        <v>46085</v>
      </c>
      <c r="C399" s="2" t="s">
        <v>1833</v>
      </c>
      <c r="D399" s="2" t="s">
        <v>1834</v>
      </c>
      <c r="E399" s="2" t="s">
        <v>1627</v>
      </c>
      <c r="F399" s="2" t="s">
        <v>228</v>
      </c>
      <c r="G399" s="2" t="s">
        <v>1835</v>
      </c>
      <c r="H399" s="2" t="s">
        <v>1839</v>
      </c>
      <c r="I399" s="2" t="s">
        <v>1840</v>
      </c>
      <c r="J399" t="s">
        <v>1841</v>
      </c>
      <c r="K399" s="2" t="s">
        <v>1632</v>
      </c>
      <c r="L399" s="1">
        <v>46469</v>
      </c>
      <c r="M399">
        <v>0.50600000000000001</v>
      </c>
      <c r="N399">
        <v>384</v>
      </c>
      <c r="O399" s="2" t="s">
        <v>79</v>
      </c>
      <c r="P399" t="s">
        <v>65</v>
      </c>
      <c r="Q399" s="1">
        <v>46813</v>
      </c>
      <c r="R399">
        <v>1700</v>
      </c>
      <c r="S399">
        <v>0</v>
      </c>
      <c r="T399">
        <v>1700</v>
      </c>
      <c r="U399" s="2" t="s">
        <v>66</v>
      </c>
      <c r="V399" s="2"/>
      <c r="W399" s="2"/>
      <c r="X399" s="2" t="s">
        <v>69</v>
      </c>
      <c r="Y399" s="2" t="s">
        <v>70</v>
      </c>
      <c r="Z399" s="2" t="s">
        <v>80</v>
      </c>
      <c r="AA399" s="2" t="s">
        <v>72</v>
      </c>
      <c r="AB399" s="2" t="s">
        <v>72</v>
      </c>
      <c r="AC399" s="2" t="s">
        <v>72</v>
      </c>
      <c r="AD399" s="2" t="s">
        <v>70</v>
      </c>
      <c r="AE399">
        <v>22</v>
      </c>
      <c r="AF399" s="2" t="s">
        <v>312</v>
      </c>
      <c r="AG399">
        <v>1700</v>
      </c>
      <c r="AH399">
        <v>1856</v>
      </c>
      <c r="AI399">
        <v>1856</v>
      </c>
      <c r="AN399">
        <v>1700</v>
      </c>
      <c r="AO399">
        <v>550</v>
      </c>
      <c r="AP399">
        <v>1700</v>
      </c>
      <c r="AQ399">
        <v>2250</v>
      </c>
      <c r="AR399">
        <v>80</v>
      </c>
      <c r="AS399">
        <v>74</v>
      </c>
      <c r="AT399">
        <v>71</v>
      </c>
      <c r="AU399">
        <v>0.95945945945945943</v>
      </c>
      <c r="AV399">
        <v>3</v>
      </c>
      <c r="AW399">
        <v>4.0540540540540543E-2</v>
      </c>
      <c r="AX399">
        <v>0.54</v>
      </c>
      <c r="AY399">
        <v>38.340000000000003</v>
      </c>
      <c r="AZ399">
        <v>1.62</v>
      </c>
      <c r="BA399">
        <v>0.95945945945945943</v>
      </c>
      <c r="BB399" s="2" t="s">
        <v>81</v>
      </c>
      <c r="BC399" s="2"/>
    </row>
    <row r="400" spans="1:55">
      <c r="A400">
        <v>400</v>
      </c>
      <c r="B400" s="1">
        <v>46085</v>
      </c>
      <c r="C400" s="2" t="s">
        <v>1842</v>
      </c>
      <c r="D400" s="2" t="s">
        <v>1843</v>
      </c>
      <c r="E400" s="2" t="s">
        <v>1773</v>
      </c>
      <c r="F400" s="2" t="s">
        <v>183</v>
      </c>
      <c r="G400" s="2" t="s">
        <v>153</v>
      </c>
      <c r="H400" s="2" t="s">
        <v>1844</v>
      </c>
      <c r="I400" s="2" t="s">
        <v>1845</v>
      </c>
      <c r="J400" t="s">
        <v>1846</v>
      </c>
      <c r="K400" s="2" t="s">
        <v>1777</v>
      </c>
      <c r="L400" s="1">
        <v>46636</v>
      </c>
      <c r="M400">
        <v>0.35440397004765145</v>
      </c>
      <c r="N400">
        <v>551</v>
      </c>
      <c r="O400" s="2" t="s">
        <v>64</v>
      </c>
      <c r="P400" t="s">
        <v>65</v>
      </c>
      <c r="Q400" s="1">
        <v>47543</v>
      </c>
      <c r="R400">
        <v>2700</v>
      </c>
      <c r="S400">
        <v>2000</v>
      </c>
      <c r="T400">
        <v>700</v>
      </c>
      <c r="U400" s="2" t="s">
        <v>66</v>
      </c>
      <c r="V400" s="2"/>
      <c r="W400" s="2" t="s">
        <v>68</v>
      </c>
      <c r="X400" s="2" t="s">
        <v>69</v>
      </c>
      <c r="Y400" s="2" t="s">
        <v>70</v>
      </c>
      <c r="Z400" s="2" t="s">
        <v>71</v>
      </c>
      <c r="AA400" s="2" t="s">
        <v>70</v>
      </c>
      <c r="AB400" s="2" t="s">
        <v>70</v>
      </c>
      <c r="AC400" s="2" t="s">
        <v>91</v>
      </c>
      <c r="AD400" s="2" t="s">
        <v>70</v>
      </c>
      <c r="AE400">
        <v>49</v>
      </c>
      <c r="AF400" s="2" t="s">
        <v>376</v>
      </c>
      <c r="AG400">
        <v>700</v>
      </c>
      <c r="AH400">
        <v>4800</v>
      </c>
      <c r="AI400">
        <v>3600</v>
      </c>
      <c r="AJ400">
        <v>3664</v>
      </c>
      <c r="AK400">
        <v>3864</v>
      </c>
      <c r="AL400">
        <v>3611</v>
      </c>
      <c r="AM400">
        <v>3570</v>
      </c>
      <c r="AN400">
        <v>2700</v>
      </c>
      <c r="AO400">
        <v>847</v>
      </c>
      <c r="AP400">
        <v>3500</v>
      </c>
      <c r="AQ400">
        <v>3547</v>
      </c>
      <c r="AR400">
        <v>1253</v>
      </c>
      <c r="AS400">
        <v>300</v>
      </c>
      <c r="AT400">
        <v>222</v>
      </c>
      <c r="AU400">
        <v>0.74</v>
      </c>
      <c r="AV400">
        <v>78</v>
      </c>
      <c r="AW400">
        <v>0.26</v>
      </c>
      <c r="AX400">
        <v>3</v>
      </c>
      <c r="AY400">
        <v>666</v>
      </c>
      <c r="AZ400">
        <v>234</v>
      </c>
      <c r="BA400">
        <v>0.74</v>
      </c>
      <c r="BB400" s="2" t="s">
        <v>75</v>
      </c>
      <c r="BC400" s="2"/>
    </row>
    <row r="401" spans="1:55">
      <c r="A401">
        <v>401</v>
      </c>
      <c r="B401" s="1">
        <v>46085</v>
      </c>
      <c r="C401" s="2" t="s">
        <v>1842</v>
      </c>
      <c r="D401" s="2" t="s">
        <v>1843</v>
      </c>
      <c r="E401" s="2" t="s">
        <v>1773</v>
      </c>
      <c r="F401" s="2" t="s">
        <v>183</v>
      </c>
      <c r="G401" s="2" t="s">
        <v>153</v>
      </c>
      <c r="H401" s="2" t="s">
        <v>1778</v>
      </c>
      <c r="I401" s="2" t="s">
        <v>1779</v>
      </c>
      <c r="J401" t="s">
        <v>1780</v>
      </c>
      <c r="K401" s="2" t="s">
        <v>1777</v>
      </c>
      <c r="L401" s="1">
        <v>46636</v>
      </c>
      <c r="M401">
        <v>0.50600000000000001</v>
      </c>
      <c r="N401">
        <v>551</v>
      </c>
      <c r="O401" s="2" t="s">
        <v>79</v>
      </c>
      <c r="P401" t="s">
        <v>65</v>
      </c>
      <c r="Q401" s="1">
        <v>47543</v>
      </c>
      <c r="R401">
        <v>2700</v>
      </c>
      <c r="S401">
        <v>0</v>
      </c>
      <c r="T401">
        <v>2700</v>
      </c>
      <c r="U401" s="2" t="s">
        <v>66</v>
      </c>
      <c r="V401" s="2"/>
      <c r="W401" s="2"/>
      <c r="X401" s="2" t="s">
        <v>571</v>
      </c>
      <c r="Y401" s="2" t="s">
        <v>572</v>
      </c>
      <c r="Z401" s="2" t="s">
        <v>572</v>
      </c>
      <c r="AA401" s="2" t="s">
        <v>72</v>
      </c>
      <c r="AB401" s="2" t="s">
        <v>72</v>
      </c>
      <c r="AC401" s="2" t="s">
        <v>72</v>
      </c>
      <c r="AD401" s="2" t="s">
        <v>572</v>
      </c>
      <c r="AE401" t="s">
        <v>572</v>
      </c>
      <c r="AF401" s="2" t="s">
        <v>572</v>
      </c>
      <c r="AG401">
        <v>2700</v>
      </c>
      <c r="AR401">
        <v>0</v>
      </c>
      <c r="AU401">
        <v>0</v>
      </c>
      <c r="AW401">
        <v>0</v>
      </c>
      <c r="AX401">
        <v>0.54</v>
      </c>
      <c r="BB401" s="2" t="s">
        <v>81</v>
      </c>
      <c r="BC401" s="2"/>
    </row>
    <row r="402" spans="1:55">
      <c r="A402">
        <v>402</v>
      </c>
      <c r="B402" s="1">
        <v>46086</v>
      </c>
      <c r="C402" s="2" t="s">
        <v>1847</v>
      </c>
      <c r="D402" s="2" t="s">
        <v>1665</v>
      </c>
      <c r="E402" s="2" t="s">
        <v>1125</v>
      </c>
      <c r="F402" s="2" t="s">
        <v>183</v>
      </c>
      <c r="G402" s="2" t="s">
        <v>59</v>
      </c>
      <c r="H402" s="2" t="s">
        <v>1666</v>
      </c>
      <c r="I402" s="2" t="s">
        <v>1667</v>
      </c>
      <c r="J402" t="s">
        <v>1668</v>
      </c>
      <c r="K402" s="2" t="s">
        <v>1129</v>
      </c>
      <c r="L402" s="1">
        <v>46292</v>
      </c>
      <c r="M402">
        <v>0.72878940390288194</v>
      </c>
      <c r="N402">
        <v>206</v>
      </c>
      <c r="O402" s="2" t="s">
        <v>64</v>
      </c>
      <c r="P402" t="s">
        <v>65</v>
      </c>
      <c r="Q402" s="1">
        <v>46813</v>
      </c>
      <c r="R402">
        <v>9000</v>
      </c>
      <c r="S402">
        <v>1500</v>
      </c>
      <c r="T402">
        <v>7500</v>
      </c>
      <c r="U402" s="2" t="s">
        <v>66</v>
      </c>
      <c r="V402" s="2" t="s">
        <v>1670</v>
      </c>
      <c r="W402" s="2" t="s">
        <v>68</v>
      </c>
      <c r="X402" s="2" t="s">
        <v>69</v>
      </c>
      <c r="Y402" s="2" t="s">
        <v>70</v>
      </c>
      <c r="Z402" s="2" t="s">
        <v>71</v>
      </c>
      <c r="AA402" s="2" t="s">
        <v>70</v>
      </c>
      <c r="AB402" s="2" t="s">
        <v>70</v>
      </c>
      <c r="AC402" s="2" t="s">
        <v>91</v>
      </c>
      <c r="AD402" s="2" t="s">
        <v>70</v>
      </c>
      <c r="AE402">
        <v>34</v>
      </c>
      <c r="AF402" s="2" t="s">
        <v>376</v>
      </c>
      <c r="AG402">
        <v>7500</v>
      </c>
      <c r="AH402">
        <v>7920</v>
      </c>
      <c r="AI402">
        <v>7700</v>
      </c>
      <c r="AJ402">
        <v>6060</v>
      </c>
      <c r="AK402">
        <v>7660</v>
      </c>
      <c r="AL402">
        <v>7642</v>
      </c>
      <c r="AM402">
        <v>7620</v>
      </c>
      <c r="AN402">
        <v>7640</v>
      </c>
      <c r="AO402">
        <v>213</v>
      </c>
      <c r="AP402">
        <v>7500</v>
      </c>
      <c r="AQ402">
        <v>7853</v>
      </c>
      <c r="AR402">
        <v>67</v>
      </c>
      <c r="AS402">
        <v>1980</v>
      </c>
      <c r="AT402">
        <v>1964</v>
      </c>
      <c r="AU402">
        <v>0.99191919191919187</v>
      </c>
      <c r="AV402">
        <v>17</v>
      </c>
      <c r="AW402">
        <v>8.5858585858585856E-3</v>
      </c>
      <c r="AX402">
        <v>3</v>
      </c>
      <c r="AY402">
        <v>5892</v>
      </c>
      <c r="AZ402">
        <v>51</v>
      </c>
      <c r="BA402">
        <v>0.99191919191919187</v>
      </c>
      <c r="BB402" s="2" t="s">
        <v>75</v>
      </c>
      <c r="BC402" s="2"/>
    </row>
    <row r="403" spans="1:55">
      <c r="A403">
        <v>403</v>
      </c>
      <c r="B403" s="1">
        <v>46087</v>
      </c>
      <c r="C403" s="2" t="s">
        <v>1848</v>
      </c>
      <c r="D403" s="2" t="s">
        <v>1849</v>
      </c>
      <c r="E403" s="2" t="s">
        <v>1850</v>
      </c>
      <c r="F403" s="2" t="s">
        <v>743</v>
      </c>
      <c r="G403" s="2" t="s">
        <v>1051</v>
      </c>
      <c r="H403" s="2" t="s">
        <v>1851</v>
      </c>
      <c r="I403" s="2" t="s">
        <v>1852</v>
      </c>
      <c r="J403" t="s">
        <v>1853</v>
      </c>
      <c r="K403" s="2" t="s">
        <v>1854</v>
      </c>
      <c r="L403" s="1">
        <v>47866</v>
      </c>
      <c r="N403">
        <v>1779</v>
      </c>
      <c r="O403" s="2" t="s">
        <v>64</v>
      </c>
      <c r="P403" t="s">
        <v>1088</v>
      </c>
      <c r="Q403" s="1">
        <v>47543</v>
      </c>
      <c r="R403">
        <v>6900</v>
      </c>
      <c r="S403">
        <v>1300</v>
      </c>
      <c r="T403">
        <v>5600</v>
      </c>
      <c r="U403" s="2" t="s">
        <v>66</v>
      </c>
      <c r="V403" s="2"/>
      <c r="W403" s="2" t="s">
        <v>118</v>
      </c>
      <c r="X403" s="2" t="s">
        <v>69</v>
      </c>
      <c r="Y403" s="2" t="s">
        <v>70</v>
      </c>
      <c r="Z403" s="2" t="s">
        <v>71</v>
      </c>
      <c r="AA403" s="2" t="s">
        <v>70</v>
      </c>
      <c r="AB403" s="2" t="s">
        <v>70</v>
      </c>
      <c r="AC403" s="2" t="s">
        <v>91</v>
      </c>
      <c r="AD403" s="2" t="s">
        <v>70</v>
      </c>
      <c r="AE403">
        <v>12</v>
      </c>
      <c r="AF403" s="2" t="s">
        <v>312</v>
      </c>
      <c r="AG403">
        <v>5600</v>
      </c>
      <c r="AH403">
        <v>17520</v>
      </c>
      <c r="AI403">
        <v>16440</v>
      </c>
      <c r="AJ403">
        <v>17271</v>
      </c>
      <c r="AK403">
        <v>17271</v>
      </c>
      <c r="AL403">
        <v>17263</v>
      </c>
      <c r="AM403">
        <v>17070</v>
      </c>
      <c r="AO403">
        <v>17177</v>
      </c>
      <c r="AP403">
        <v>16000</v>
      </c>
      <c r="AQ403">
        <v>17177</v>
      </c>
      <c r="AR403">
        <v>343</v>
      </c>
      <c r="AS403">
        <v>730</v>
      </c>
      <c r="AT403">
        <v>716</v>
      </c>
      <c r="AU403">
        <v>0.98082191780821915</v>
      </c>
      <c r="AV403">
        <v>14</v>
      </c>
      <c r="AW403">
        <v>1.9178082191780823E-2</v>
      </c>
      <c r="AX403">
        <v>3</v>
      </c>
      <c r="AY403">
        <v>2148</v>
      </c>
      <c r="AZ403">
        <v>42</v>
      </c>
      <c r="BA403">
        <v>0.98082191780821915</v>
      </c>
      <c r="BB403" s="2" t="s">
        <v>75</v>
      </c>
      <c r="BC403" s="2"/>
    </row>
    <row r="404" spans="1:55">
      <c r="A404">
        <v>404</v>
      </c>
      <c r="B404" s="1">
        <v>46087</v>
      </c>
      <c r="C404" s="2" t="s">
        <v>1848</v>
      </c>
      <c r="D404" s="2" t="s">
        <v>1849</v>
      </c>
      <c r="E404" s="2" t="s">
        <v>1850</v>
      </c>
      <c r="F404" s="2" t="s">
        <v>743</v>
      </c>
      <c r="G404" s="2" t="s">
        <v>1051</v>
      </c>
      <c r="H404" s="2" t="s">
        <v>1855</v>
      </c>
      <c r="I404" s="2" t="s">
        <v>1856</v>
      </c>
      <c r="J404" t="s">
        <v>1857</v>
      </c>
      <c r="K404" s="2" t="s">
        <v>1854</v>
      </c>
      <c r="L404" s="1">
        <v>47866</v>
      </c>
      <c r="M404">
        <v>0.50600000000000001</v>
      </c>
      <c r="N404">
        <v>1779</v>
      </c>
      <c r="O404" s="2" t="s">
        <v>79</v>
      </c>
      <c r="P404" t="s">
        <v>1088</v>
      </c>
      <c r="Q404" s="1">
        <v>47543</v>
      </c>
      <c r="R404">
        <v>6900</v>
      </c>
      <c r="S404">
        <v>0</v>
      </c>
      <c r="T404">
        <v>6900</v>
      </c>
      <c r="U404" s="2" t="s">
        <v>66</v>
      </c>
      <c r="V404" s="2"/>
      <c r="W404" s="2"/>
      <c r="X404" s="2" t="s">
        <v>69</v>
      </c>
      <c r="Y404" s="2" t="s">
        <v>70</v>
      </c>
      <c r="Z404" s="2" t="s">
        <v>80</v>
      </c>
      <c r="AA404" s="2" t="s">
        <v>72</v>
      </c>
      <c r="AB404" s="2" t="s">
        <v>72</v>
      </c>
      <c r="AC404" s="2" t="s">
        <v>72</v>
      </c>
      <c r="AD404" s="2" t="s">
        <v>70</v>
      </c>
      <c r="AE404">
        <v>11</v>
      </c>
      <c r="AF404" s="2" t="s">
        <v>312</v>
      </c>
      <c r="AG404">
        <v>6900</v>
      </c>
      <c r="AH404">
        <v>16160</v>
      </c>
      <c r="AI404">
        <v>16240</v>
      </c>
      <c r="AN404">
        <v>6900</v>
      </c>
      <c r="AO404">
        <v>9200</v>
      </c>
      <c r="AP404">
        <v>16000</v>
      </c>
      <c r="AQ404">
        <v>16100</v>
      </c>
      <c r="AR404">
        <v>80</v>
      </c>
      <c r="AS404">
        <v>508</v>
      </c>
      <c r="AT404">
        <v>504</v>
      </c>
      <c r="AU404">
        <v>0.99212598425196852</v>
      </c>
      <c r="AV404">
        <v>4</v>
      </c>
      <c r="AW404">
        <v>7.874015748031496E-3</v>
      </c>
      <c r="AX404">
        <v>0.54</v>
      </c>
      <c r="AY404">
        <v>272.16000000000003</v>
      </c>
      <c r="AZ404">
        <v>2.16</v>
      </c>
      <c r="BA404">
        <v>0.99212598425196852</v>
      </c>
      <c r="BB404" s="2" t="s">
        <v>81</v>
      </c>
      <c r="BC404" s="2"/>
    </row>
    <row r="405" spans="1:55">
      <c r="A405">
        <v>405</v>
      </c>
      <c r="B405" s="1">
        <v>46087</v>
      </c>
      <c r="C405" s="2" t="s">
        <v>1858</v>
      </c>
      <c r="D405" s="2" t="s">
        <v>1859</v>
      </c>
      <c r="E405" s="2" t="s">
        <v>1860</v>
      </c>
      <c r="F405" s="2" t="s">
        <v>743</v>
      </c>
      <c r="G405" s="2" t="s">
        <v>1051</v>
      </c>
      <c r="H405" s="2" t="s">
        <v>137</v>
      </c>
      <c r="I405" s="2" t="s">
        <v>138</v>
      </c>
      <c r="J405" t="s">
        <v>139</v>
      </c>
      <c r="K405" s="2" t="s">
        <v>1861</v>
      </c>
      <c r="L405" s="1">
        <v>46981</v>
      </c>
      <c r="M405">
        <v>0.50600000000000001</v>
      </c>
      <c r="N405">
        <v>894</v>
      </c>
      <c r="O405" s="2" t="s">
        <v>79</v>
      </c>
      <c r="P405" t="s">
        <v>65</v>
      </c>
      <c r="Q405" s="1">
        <v>47543</v>
      </c>
      <c r="R405">
        <v>35500</v>
      </c>
      <c r="S405">
        <v>0</v>
      </c>
      <c r="T405">
        <v>35500</v>
      </c>
      <c r="U405" s="2" t="s">
        <v>66</v>
      </c>
      <c r="V405" s="2" t="s">
        <v>1862</v>
      </c>
      <c r="W405" s="2"/>
      <c r="X405" s="2" t="s">
        <v>69</v>
      </c>
      <c r="Y405" s="2" t="s">
        <v>70</v>
      </c>
      <c r="Z405" s="2" t="s">
        <v>80</v>
      </c>
      <c r="AA405" s="2" t="s">
        <v>72</v>
      </c>
      <c r="AB405" s="2" t="s">
        <v>72</v>
      </c>
      <c r="AC405" s="2" t="s">
        <v>72</v>
      </c>
      <c r="AD405" s="2" t="s">
        <v>70</v>
      </c>
      <c r="AE405">
        <v>17</v>
      </c>
      <c r="AF405" s="2" t="s">
        <v>312</v>
      </c>
      <c r="AG405">
        <v>35500</v>
      </c>
      <c r="AH405">
        <v>12240</v>
      </c>
      <c r="AI405">
        <v>12240</v>
      </c>
      <c r="AN405">
        <v>5500</v>
      </c>
      <c r="AO405">
        <v>7208</v>
      </c>
      <c r="AP405">
        <v>12000</v>
      </c>
      <c r="AQ405">
        <v>12708</v>
      </c>
      <c r="AR405">
        <v>80</v>
      </c>
      <c r="AS405">
        <v>401</v>
      </c>
      <c r="AT405">
        <v>398</v>
      </c>
      <c r="AU405">
        <v>0.99251870324189528</v>
      </c>
      <c r="AV405">
        <v>3</v>
      </c>
      <c r="AW405">
        <v>7.481296758104738E-3</v>
      </c>
      <c r="AX405">
        <v>0.54</v>
      </c>
      <c r="AY405">
        <v>214.92000000000002</v>
      </c>
      <c r="AZ405">
        <v>1.62</v>
      </c>
      <c r="BA405">
        <v>0.99251870324189528</v>
      </c>
      <c r="BB405" s="2" t="s">
        <v>81</v>
      </c>
      <c r="BC405" s="2"/>
    </row>
    <row r="406" spans="1:55">
      <c r="A406">
        <v>406</v>
      </c>
      <c r="B406" s="1">
        <v>46087</v>
      </c>
      <c r="C406" s="2" t="s">
        <v>1863</v>
      </c>
      <c r="D406" s="2" t="s">
        <v>1859</v>
      </c>
      <c r="E406" s="2" t="s">
        <v>1860</v>
      </c>
      <c r="F406" s="2" t="s">
        <v>743</v>
      </c>
      <c r="G406" s="2" t="s">
        <v>1051</v>
      </c>
      <c r="H406" s="2" t="s">
        <v>1864</v>
      </c>
      <c r="I406" s="2" t="s">
        <v>1865</v>
      </c>
      <c r="J406" t="s">
        <v>1866</v>
      </c>
      <c r="K406" s="2" t="s">
        <v>1861</v>
      </c>
      <c r="L406" s="1">
        <v>46981</v>
      </c>
      <c r="M406">
        <v>0.24936603131381899</v>
      </c>
      <c r="N406">
        <v>894</v>
      </c>
      <c r="O406" s="2" t="s">
        <v>64</v>
      </c>
      <c r="P406" t="s">
        <v>65</v>
      </c>
      <c r="Q406" s="1">
        <v>47543</v>
      </c>
      <c r="R406">
        <v>30000</v>
      </c>
      <c r="S406">
        <v>5000</v>
      </c>
      <c r="T406">
        <v>25000</v>
      </c>
      <c r="U406" s="2" t="s">
        <v>66</v>
      </c>
      <c r="V406" s="2"/>
      <c r="W406" s="2" t="s">
        <v>118</v>
      </c>
      <c r="X406" s="2" t="s">
        <v>69</v>
      </c>
      <c r="Y406" s="2" t="s">
        <v>70</v>
      </c>
      <c r="Z406" s="2" t="s">
        <v>71</v>
      </c>
      <c r="AA406" s="2" t="s">
        <v>70</v>
      </c>
      <c r="AB406" s="2" t="s">
        <v>70</v>
      </c>
      <c r="AC406" s="2" t="s">
        <v>91</v>
      </c>
      <c r="AD406" s="2" t="s">
        <v>70</v>
      </c>
      <c r="AE406">
        <v>31</v>
      </c>
      <c r="AF406" s="2" t="s">
        <v>376</v>
      </c>
      <c r="AG406">
        <v>25000</v>
      </c>
      <c r="AH406">
        <v>31920</v>
      </c>
      <c r="AI406">
        <v>32742</v>
      </c>
      <c r="AJ406">
        <v>31821</v>
      </c>
      <c r="AK406">
        <v>28800</v>
      </c>
      <c r="AL406">
        <v>31745</v>
      </c>
      <c r="AM406">
        <v>31684</v>
      </c>
      <c r="AN406">
        <v>27355</v>
      </c>
      <c r="AO406">
        <v>4325</v>
      </c>
      <c r="AP406">
        <v>31000</v>
      </c>
      <c r="AQ406">
        <v>31680</v>
      </c>
      <c r="AR406">
        <v>240</v>
      </c>
      <c r="AS406">
        <v>1330</v>
      </c>
      <c r="AT406">
        <v>1320</v>
      </c>
      <c r="AU406">
        <v>0.99248120300751874</v>
      </c>
      <c r="AV406">
        <v>10</v>
      </c>
      <c r="AW406">
        <v>7.5187969924812026E-3</v>
      </c>
      <c r="AX406">
        <v>3</v>
      </c>
      <c r="AY406">
        <v>3960</v>
      </c>
      <c r="AZ406">
        <v>30</v>
      </c>
      <c r="BA406">
        <v>0.99248120300751874</v>
      </c>
      <c r="BB406" s="2" t="s">
        <v>75</v>
      </c>
      <c r="BC406" s="2"/>
    </row>
    <row r="407" spans="1:55">
      <c r="A407">
        <v>407</v>
      </c>
      <c r="B407" s="1">
        <v>46087</v>
      </c>
      <c r="C407" s="2" t="s">
        <v>1867</v>
      </c>
      <c r="D407" s="2" t="s">
        <v>1868</v>
      </c>
      <c r="E407" s="2" t="s">
        <v>1012</v>
      </c>
      <c r="F407" s="2" t="s">
        <v>1013</v>
      </c>
      <c r="G407" s="2" t="s">
        <v>1869</v>
      </c>
      <c r="H407" s="2" t="s">
        <v>1014</v>
      </c>
      <c r="I407" s="2" t="s">
        <v>1015</v>
      </c>
      <c r="J407" t="s">
        <v>1016</v>
      </c>
      <c r="K407" s="2" t="s">
        <v>1017</v>
      </c>
      <c r="L407" s="1">
        <v>47085</v>
      </c>
      <c r="M407">
        <v>0.50600000000000001</v>
      </c>
      <c r="N407">
        <v>998</v>
      </c>
      <c r="O407" s="2" t="s">
        <v>79</v>
      </c>
      <c r="P407" t="s">
        <v>65</v>
      </c>
      <c r="Q407" s="1">
        <v>46813</v>
      </c>
      <c r="R407">
        <v>3600</v>
      </c>
      <c r="S407">
        <v>1000</v>
      </c>
      <c r="T407">
        <v>2600</v>
      </c>
      <c r="U407" s="2" t="s">
        <v>66</v>
      </c>
      <c r="V407" s="2" t="s">
        <v>127</v>
      </c>
      <c r="W407" s="2"/>
      <c r="X407" s="2" t="s">
        <v>571</v>
      </c>
      <c r="Y407" s="2" t="s">
        <v>572</v>
      </c>
      <c r="Z407" s="2" t="s">
        <v>572</v>
      </c>
      <c r="AA407" s="2" t="s">
        <v>72</v>
      </c>
      <c r="AB407" s="2" t="s">
        <v>72</v>
      </c>
      <c r="AC407" s="2" t="s">
        <v>72</v>
      </c>
      <c r="AD407" s="2" t="s">
        <v>572</v>
      </c>
      <c r="AE407" t="s">
        <v>572</v>
      </c>
      <c r="AF407" s="2" t="s">
        <v>572</v>
      </c>
      <c r="AG407">
        <v>2600</v>
      </c>
      <c r="AP407">
        <v>6200</v>
      </c>
      <c r="AR407">
        <v>0</v>
      </c>
      <c r="AU407">
        <v>0</v>
      </c>
      <c r="AW407">
        <v>0</v>
      </c>
      <c r="AX407">
        <v>0.54</v>
      </c>
      <c r="BB407" s="2" t="s">
        <v>81</v>
      </c>
      <c r="BC407" s="2"/>
    </row>
    <row r="408" spans="1:55">
      <c r="A408">
        <v>408</v>
      </c>
      <c r="B408" s="1">
        <v>46087</v>
      </c>
      <c r="C408" s="2" t="s">
        <v>1870</v>
      </c>
      <c r="D408" s="2" t="s">
        <v>1871</v>
      </c>
      <c r="E408" s="2" t="s">
        <v>1850</v>
      </c>
      <c r="F408" s="2" t="s">
        <v>743</v>
      </c>
      <c r="G408" s="2" t="s">
        <v>1872</v>
      </c>
      <c r="H408" s="2" t="s">
        <v>1873</v>
      </c>
      <c r="I408" s="2" t="s">
        <v>1874</v>
      </c>
      <c r="J408" t="s">
        <v>1875</v>
      </c>
      <c r="K408" s="2" t="s">
        <v>1854</v>
      </c>
      <c r="L408" s="1">
        <v>47866</v>
      </c>
      <c r="M408">
        <v>0.2187995807805764</v>
      </c>
      <c r="N408">
        <v>1779</v>
      </c>
      <c r="O408" s="2" t="s">
        <v>64</v>
      </c>
      <c r="P408" t="s">
        <v>1179</v>
      </c>
      <c r="Q408" s="1">
        <v>47543</v>
      </c>
      <c r="R408">
        <v>7800</v>
      </c>
      <c r="S408">
        <v>1500</v>
      </c>
      <c r="T408">
        <v>6300</v>
      </c>
      <c r="U408" s="2" t="s">
        <v>66</v>
      </c>
      <c r="V408" s="2"/>
      <c r="W408" s="2" t="s">
        <v>118</v>
      </c>
      <c r="X408" s="2" t="s">
        <v>69</v>
      </c>
      <c r="Y408" s="2" t="s">
        <v>70</v>
      </c>
      <c r="Z408" s="2" t="s">
        <v>71</v>
      </c>
      <c r="AA408" s="2" t="s">
        <v>70</v>
      </c>
      <c r="AB408" s="2" t="s">
        <v>70</v>
      </c>
      <c r="AC408" s="2" t="s">
        <v>91</v>
      </c>
      <c r="AD408" s="2" t="s">
        <v>70</v>
      </c>
      <c r="AE408">
        <v>13</v>
      </c>
      <c r="AF408" s="2" t="s">
        <v>312</v>
      </c>
      <c r="AG408">
        <v>6300</v>
      </c>
      <c r="AH408">
        <v>16560</v>
      </c>
      <c r="AI408">
        <v>15920</v>
      </c>
      <c r="AJ408">
        <v>16308</v>
      </c>
      <c r="AK408">
        <v>16304</v>
      </c>
      <c r="AL408">
        <v>16278</v>
      </c>
      <c r="AM408">
        <v>16220</v>
      </c>
      <c r="AO408">
        <v>16213</v>
      </c>
      <c r="AP408">
        <v>15500</v>
      </c>
      <c r="AQ408">
        <v>16213</v>
      </c>
      <c r="AR408">
        <v>347</v>
      </c>
      <c r="AS408">
        <v>690</v>
      </c>
      <c r="AT408">
        <v>676</v>
      </c>
      <c r="AU408">
        <v>0.97971014492753628</v>
      </c>
      <c r="AV408">
        <v>14</v>
      </c>
      <c r="AW408">
        <v>2.0289855072463767E-2</v>
      </c>
      <c r="AX408">
        <v>3</v>
      </c>
      <c r="AY408">
        <v>2028</v>
      </c>
      <c r="AZ408">
        <v>42</v>
      </c>
      <c r="BA408">
        <v>0.97971014492753628</v>
      </c>
      <c r="BB408" s="2" t="s">
        <v>75</v>
      </c>
      <c r="BC408" s="2"/>
    </row>
    <row r="409" spans="1:55">
      <c r="A409">
        <v>409</v>
      </c>
      <c r="B409" s="1">
        <v>46087</v>
      </c>
      <c r="C409" s="2" t="s">
        <v>1870</v>
      </c>
      <c r="D409" s="2" t="s">
        <v>1871</v>
      </c>
      <c r="E409" s="2" t="s">
        <v>1850</v>
      </c>
      <c r="F409" s="2" t="s">
        <v>743</v>
      </c>
      <c r="G409" s="2" t="s">
        <v>1872</v>
      </c>
      <c r="H409" s="2" t="s">
        <v>1855</v>
      </c>
      <c r="I409" s="2" t="s">
        <v>1856</v>
      </c>
      <c r="J409" t="s">
        <v>1857</v>
      </c>
      <c r="K409" s="2" t="s">
        <v>1854</v>
      </c>
      <c r="L409" s="1">
        <v>47866</v>
      </c>
      <c r="M409">
        <v>0.50600000000000001</v>
      </c>
      <c r="N409">
        <v>1779</v>
      </c>
      <c r="O409" s="2" t="s">
        <v>79</v>
      </c>
      <c r="P409" t="s">
        <v>1179</v>
      </c>
      <c r="Q409" s="1">
        <v>47543</v>
      </c>
      <c r="R409">
        <v>7800</v>
      </c>
      <c r="S409">
        <v>0</v>
      </c>
      <c r="T409">
        <v>7800</v>
      </c>
      <c r="U409" s="2" t="s">
        <v>66</v>
      </c>
      <c r="V409" s="2"/>
      <c r="W409" s="2"/>
      <c r="X409" s="2" t="s">
        <v>69</v>
      </c>
      <c r="Y409" s="2" t="s">
        <v>70</v>
      </c>
      <c r="Z409" s="2" t="s">
        <v>80</v>
      </c>
      <c r="AA409" s="2" t="s">
        <v>72</v>
      </c>
      <c r="AB409" s="2" t="s">
        <v>72</v>
      </c>
      <c r="AC409" s="2" t="s">
        <v>72</v>
      </c>
      <c r="AD409" s="2" t="s">
        <v>70</v>
      </c>
      <c r="AE409">
        <v>11</v>
      </c>
      <c r="AF409" s="2" t="s">
        <v>312</v>
      </c>
      <c r="AG409">
        <v>7800</v>
      </c>
      <c r="AH409">
        <v>15680</v>
      </c>
      <c r="AI409">
        <v>15680</v>
      </c>
      <c r="AN409">
        <v>7800</v>
      </c>
      <c r="AO409">
        <v>8140</v>
      </c>
      <c r="AP409">
        <v>15600</v>
      </c>
      <c r="AQ409">
        <v>15940</v>
      </c>
      <c r="AR409">
        <v>80</v>
      </c>
      <c r="AS409">
        <v>502</v>
      </c>
      <c r="AT409">
        <v>499</v>
      </c>
      <c r="AU409">
        <v>0.99402390438247012</v>
      </c>
      <c r="AV409">
        <v>3</v>
      </c>
      <c r="AW409">
        <v>5.9760956175298804E-3</v>
      </c>
      <c r="AX409">
        <v>0.54</v>
      </c>
      <c r="AY409">
        <v>269.46000000000004</v>
      </c>
      <c r="AZ409">
        <v>1.62</v>
      </c>
      <c r="BA409">
        <v>0.99402390438247012</v>
      </c>
      <c r="BB409" s="2" t="s">
        <v>81</v>
      </c>
      <c r="BC409" s="2"/>
    </row>
    <row r="410" spans="1:55">
      <c r="A410">
        <v>410</v>
      </c>
      <c r="B410" s="1">
        <v>46093</v>
      </c>
      <c r="C410" s="2" t="s">
        <v>1695</v>
      </c>
      <c r="D410" s="2" t="s">
        <v>1696</v>
      </c>
      <c r="E410" s="2" t="s">
        <v>1244</v>
      </c>
      <c r="F410" s="2" t="s">
        <v>183</v>
      </c>
      <c r="G410" s="2" t="s">
        <v>59</v>
      </c>
      <c r="H410" s="2" t="s">
        <v>1249</v>
      </c>
      <c r="I410" s="2" t="s">
        <v>1250</v>
      </c>
      <c r="J410" t="s">
        <v>1251</v>
      </c>
      <c r="K410" s="2" t="s">
        <v>1248</v>
      </c>
      <c r="L410" s="1">
        <v>47163</v>
      </c>
      <c r="M410">
        <v>0.50600000000000001</v>
      </c>
      <c r="N410">
        <v>1070</v>
      </c>
      <c r="O410" s="2" t="s">
        <v>79</v>
      </c>
      <c r="P410" t="s">
        <v>65</v>
      </c>
      <c r="Q410" s="1">
        <v>46813</v>
      </c>
      <c r="R410">
        <v>6000</v>
      </c>
      <c r="S410">
        <v>0</v>
      </c>
      <c r="T410">
        <v>6000</v>
      </c>
      <c r="U410" s="2" t="s">
        <v>66</v>
      </c>
      <c r="V410" s="2" t="s">
        <v>1700</v>
      </c>
      <c r="W410" s="2"/>
      <c r="X410" s="2" t="s">
        <v>69</v>
      </c>
      <c r="Y410" s="2" t="s">
        <v>70</v>
      </c>
      <c r="Z410" s="2" t="s">
        <v>80</v>
      </c>
      <c r="AA410" s="2" t="s">
        <v>72</v>
      </c>
      <c r="AB410" s="2" t="s">
        <v>72</v>
      </c>
      <c r="AC410" s="2" t="s">
        <v>72</v>
      </c>
      <c r="AD410" s="2" t="s">
        <v>70</v>
      </c>
      <c r="AE410">
        <v>19</v>
      </c>
      <c r="AF410" s="2" t="s">
        <v>312</v>
      </c>
      <c r="AG410">
        <v>6000</v>
      </c>
      <c r="AH410">
        <v>6000</v>
      </c>
      <c r="AI410">
        <v>5936</v>
      </c>
      <c r="AN410">
        <v>6000</v>
      </c>
      <c r="AO410">
        <v>525</v>
      </c>
      <c r="AP410">
        <v>6100</v>
      </c>
      <c r="AQ410">
        <v>6525</v>
      </c>
      <c r="AR410">
        <v>80</v>
      </c>
      <c r="AS410">
        <v>207</v>
      </c>
      <c r="AT410">
        <v>204</v>
      </c>
      <c r="AU410">
        <v>0.98550724637681164</v>
      </c>
      <c r="AV410">
        <v>3</v>
      </c>
      <c r="AW410">
        <v>1.4492753623188406E-2</v>
      </c>
      <c r="AX410">
        <v>0.54</v>
      </c>
      <c r="AY410">
        <v>110.16000000000001</v>
      </c>
      <c r="AZ410">
        <v>1.62</v>
      </c>
      <c r="BA410">
        <v>0.98550724637681164</v>
      </c>
      <c r="BB410" s="2" t="s">
        <v>81</v>
      </c>
      <c r="BC410" s="2"/>
    </row>
    <row r="411" spans="1:55">
      <c r="A411">
        <v>411</v>
      </c>
      <c r="B411" s="1">
        <v>46093</v>
      </c>
      <c r="C411" s="2" t="s">
        <v>1831</v>
      </c>
      <c r="D411" s="2" t="s">
        <v>1832</v>
      </c>
      <c r="E411" s="2" t="s">
        <v>1281</v>
      </c>
      <c r="F411" s="2" t="s">
        <v>96</v>
      </c>
      <c r="G411" s="2" t="s">
        <v>192</v>
      </c>
      <c r="H411" s="2" t="s">
        <v>1876</v>
      </c>
      <c r="I411" s="2" t="s">
        <v>1877</v>
      </c>
      <c r="J411" t="s">
        <v>1878</v>
      </c>
      <c r="K411" s="2" t="s">
        <v>1595</v>
      </c>
      <c r="L411" s="1">
        <v>46523</v>
      </c>
      <c r="M411">
        <v>0.36621652461992282</v>
      </c>
      <c r="N411">
        <v>430</v>
      </c>
      <c r="O411" s="2" t="s">
        <v>64</v>
      </c>
      <c r="P411" t="s">
        <v>65</v>
      </c>
      <c r="Q411" s="1">
        <v>46813</v>
      </c>
      <c r="R411">
        <v>2419</v>
      </c>
      <c r="S411">
        <v>1900</v>
      </c>
      <c r="T411">
        <v>519</v>
      </c>
      <c r="U411" s="2" t="s">
        <v>66</v>
      </c>
      <c r="V411" s="2"/>
      <c r="W411" s="2" t="s">
        <v>68</v>
      </c>
      <c r="X411" s="2" t="s">
        <v>69</v>
      </c>
      <c r="Y411" s="2" t="s">
        <v>70</v>
      </c>
      <c r="Z411" s="2" t="s">
        <v>71</v>
      </c>
      <c r="AA411" s="2" t="s">
        <v>70</v>
      </c>
      <c r="AB411" s="2" t="s">
        <v>70</v>
      </c>
      <c r="AC411" s="2" t="s">
        <v>73</v>
      </c>
      <c r="AD411" s="2" t="s">
        <v>70</v>
      </c>
      <c r="AE411">
        <v>40</v>
      </c>
      <c r="AF411" s="2" t="s">
        <v>376</v>
      </c>
      <c r="AG411">
        <v>519</v>
      </c>
      <c r="AH411">
        <v>4800</v>
      </c>
      <c r="AI411">
        <v>3600</v>
      </c>
      <c r="AJ411">
        <v>3560</v>
      </c>
      <c r="AK411">
        <v>3560</v>
      </c>
      <c r="AL411">
        <v>3517</v>
      </c>
      <c r="AM411">
        <v>3475</v>
      </c>
      <c r="AN411">
        <v>500</v>
      </c>
      <c r="AO411">
        <v>2975</v>
      </c>
      <c r="AP411">
        <v>3200</v>
      </c>
      <c r="AQ411">
        <v>3475</v>
      </c>
      <c r="AR411">
        <v>1325</v>
      </c>
      <c r="AS411">
        <v>300</v>
      </c>
      <c r="AT411">
        <v>218</v>
      </c>
      <c r="AU411">
        <v>0.72666666666666668</v>
      </c>
      <c r="AV411">
        <v>83</v>
      </c>
      <c r="AW411">
        <v>0.27666666666666667</v>
      </c>
      <c r="AX411">
        <v>3</v>
      </c>
      <c r="AY411">
        <v>654</v>
      </c>
      <c r="AZ411">
        <v>249</v>
      </c>
      <c r="BA411">
        <v>0.72666666666666668</v>
      </c>
      <c r="BB411" s="2" t="s">
        <v>75</v>
      </c>
      <c r="BC411" s="2"/>
    </row>
    <row r="412" spans="1:55">
      <c r="A412">
        <v>412</v>
      </c>
      <c r="B412" s="1">
        <v>46094</v>
      </c>
      <c r="C412" s="2" t="s">
        <v>760</v>
      </c>
      <c r="D412" s="2" t="s">
        <v>1879</v>
      </c>
      <c r="E412" s="2" t="s">
        <v>1880</v>
      </c>
      <c r="F412" s="2"/>
      <c r="G412" s="2" t="s">
        <v>763</v>
      </c>
      <c r="H412" s="2" t="s">
        <v>760</v>
      </c>
      <c r="I412" s="2" t="s">
        <v>760</v>
      </c>
      <c r="K412" s="2"/>
      <c r="L412" s="1"/>
      <c r="M412" t="s">
        <v>764</v>
      </c>
      <c r="O412" s="2" t="s">
        <v>765</v>
      </c>
      <c r="Q412" s="1"/>
      <c r="R412">
        <v>8000</v>
      </c>
      <c r="S412">
        <v>0</v>
      </c>
      <c r="T412">
        <v>8000</v>
      </c>
      <c r="U412" s="2" t="s">
        <v>66</v>
      </c>
      <c r="V412" s="2"/>
      <c r="W412" s="2"/>
      <c r="X412" s="2" t="s">
        <v>69</v>
      </c>
      <c r="Y412" s="2" t="s">
        <v>70</v>
      </c>
      <c r="Z412" s="2" t="s">
        <v>71</v>
      </c>
      <c r="AA412" s="2" t="s">
        <v>72</v>
      </c>
      <c r="AB412" s="2" t="s">
        <v>72</v>
      </c>
      <c r="AC412" s="2" t="s">
        <v>72</v>
      </c>
      <c r="AD412" s="2" t="s">
        <v>70</v>
      </c>
      <c r="AE412">
        <v>12</v>
      </c>
      <c r="AF412" s="2" t="s">
        <v>312</v>
      </c>
      <c r="AG412">
        <v>8000</v>
      </c>
      <c r="AH412">
        <v>8000</v>
      </c>
      <c r="AI412">
        <v>8100</v>
      </c>
      <c r="AO412">
        <v>9856</v>
      </c>
      <c r="AP412">
        <v>8000</v>
      </c>
      <c r="AQ412">
        <v>9856</v>
      </c>
      <c r="AR412">
        <v>20</v>
      </c>
      <c r="AS412">
        <v>1235</v>
      </c>
      <c r="AT412">
        <v>1232</v>
      </c>
      <c r="AU412">
        <v>0.99757085020242919</v>
      </c>
      <c r="AV412">
        <v>3</v>
      </c>
      <c r="AW412">
        <v>2.4291497975708503E-3</v>
      </c>
      <c r="AX412">
        <v>0.54</v>
      </c>
      <c r="AY412">
        <v>665.28000000000009</v>
      </c>
      <c r="AZ412">
        <v>1.62</v>
      </c>
      <c r="BA412">
        <v>0.99757085020242919</v>
      </c>
      <c r="BB412" s="2" t="s">
        <v>81</v>
      </c>
      <c r="BC412" s="2"/>
    </row>
    <row r="413" spans="1:55">
      <c r="A413">
        <v>413</v>
      </c>
      <c r="B413" s="1">
        <v>46094</v>
      </c>
      <c r="C413" s="2" t="s">
        <v>1603</v>
      </c>
      <c r="D413" s="2" t="s">
        <v>1881</v>
      </c>
      <c r="E413" s="2" t="s">
        <v>662</v>
      </c>
      <c r="F413" s="2" t="s">
        <v>183</v>
      </c>
      <c r="G413" s="2" t="s">
        <v>354</v>
      </c>
      <c r="H413" s="2" t="s">
        <v>1882</v>
      </c>
      <c r="I413" s="2" t="s">
        <v>1883</v>
      </c>
      <c r="J413" t="s">
        <v>1884</v>
      </c>
      <c r="K413" s="2" t="s">
        <v>667</v>
      </c>
      <c r="L413" s="1">
        <v>47100</v>
      </c>
      <c r="M413">
        <v>0.18642161712427199</v>
      </c>
      <c r="N413">
        <v>1006</v>
      </c>
      <c r="O413" s="2" t="s">
        <v>64</v>
      </c>
      <c r="P413" t="s">
        <v>117</v>
      </c>
      <c r="Q413" s="1">
        <v>46813</v>
      </c>
      <c r="R413">
        <v>20000</v>
      </c>
      <c r="S413">
        <v>1500</v>
      </c>
      <c r="T413">
        <v>18500</v>
      </c>
      <c r="U413" s="2" t="s">
        <v>66</v>
      </c>
      <c r="V413" s="2"/>
      <c r="W413" s="2" t="s">
        <v>118</v>
      </c>
      <c r="X413" s="2" t="s">
        <v>69</v>
      </c>
      <c r="Y413" s="2" t="s">
        <v>70</v>
      </c>
      <c r="Z413" s="2" t="s">
        <v>71</v>
      </c>
      <c r="AA413" s="2" t="s">
        <v>70</v>
      </c>
      <c r="AB413" s="2" t="s">
        <v>70</v>
      </c>
      <c r="AC413" s="2" t="s">
        <v>91</v>
      </c>
      <c r="AD413" s="2" t="s">
        <v>70</v>
      </c>
      <c r="AE413">
        <v>6</v>
      </c>
      <c r="AF413" s="2" t="s">
        <v>312</v>
      </c>
      <c r="AG413">
        <v>18500</v>
      </c>
      <c r="AH413">
        <v>20520</v>
      </c>
      <c r="AI413">
        <v>20280</v>
      </c>
      <c r="AJ413">
        <v>20400</v>
      </c>
      <c r="AK413">
        <v>23940</v>
      </c>
      <c r="AL413">
        <v>23931</v>
      </c>
      <c r="AM413">
        <v>20310</v>
      </c>
      <c r="AN413">
        <v>20000</v>
      </c>
      <c r="AP413">
        <v>19500</v>
      </c>
      <c r="AQ413">
        <v>20000</v>
      </c>
      <c r="AR413">
        <v>520</v>
      </c>
      <c r="AS413">
        <v>570</v>
      </c>
      <c r="AT413">
        <v>556</v>
      </c>
      <c r="AU413">
        <v>0.9754385964912281</v>
      </c>
      <c r="AV413">
        <v>14</v>
      </c>
      <c r="AW413">
        <v>2.456140350877193E-2</v>
      </c>
      <c r="AX413">
        <v>3</v>
      </c>
      <c r="AY413">
        <v>1668</v>
      </c>
      <c r="AZ413">
        <v>42</v>
      </c>
      <c r="BA413">
        <v>0.9754385964912281</v>
      </c>
      <c r="BB413" s="2" t="s">
        <v>75</v>
      </c>
      <c r="BC413" s="2"/>
    </row>
    <row r="414" spans="1:55">
      <c r="A414">
        <v>414</v>
      </c>
      <c r="B414" s="1">
        <v>46094</v>
      </c>
      <c r="C414" s="2" t="s">
        <v>1708</v>
      </c>
      <c r="D414" s="2" t="s">
        <v>661</v>
      </c>
      <c r="E414" s="2" t="s">
        <v>662</v>
      </c>
      <c r="F414" s="2" t="s">
        <v>183</v>
      </c>
      <c r="G414" s="2" t="s">
        <v>663</v>
      </c>
      <c r="H414" s="2" t="s">
        <v>664</v>
      </c>
      <c r="I414" s="2" t="s">
        <v>665</v>
      </c>
      <c r="J414" t="s">
        <v>666</v>
      </c>
      <c r="K414" s="2" t="s">
        <v>667</v>
      </c>
      <c r="L414" s="1">
        <v>47100</v>
      </c>
      <c r="M414">
        <v>0.23298820285908781</v>
      </c>
      <c r="N414">
        <v>1006</v>
      </c>
      <c r="O414" s="2" t="s">
        <v>64</v>
      </c>
      <c r="P414" t="s">
        <v>65</v>
      </c>
      <c r="Q414" s="1">
        <v>46813</v>
      </c>
      <c r="R414">
        <v>10000</v>
      </c>
      <c r="S414">
        <v>3800</v>
      </c>
      <c r="T414">
        <v>6200</v>
      </c>
      <c r="U414" s="2" t="s">
        <v>66</v>
      </c>
      <c r="V414" s="2"/>
      <c r="W414" s="2" t="s">
        <v>118</v>
      </c>
      <c r="X414" s="2" t="s">
        <v>69</v>
      </c>
      <c r="Y414" s="2" t="s">
        <v>70</v>
      </c>
      <c r="Z414" s="2" t="s">
        <v>71</v>
      </c>
      <c r="AA414" s="2" t="s">
        <v>70</v>
      </c>
      <c r="AB414" s="2" t="s">
        <v>70</v>
      </c>
      <c r="AC414" s="2" t="s">
        <v>91</v>
      </c>
      <c r="AD414" s="2" t="s">
        <v>70</v>
      </c>
      <c r="AE414">
        <v>5</v>
      </c>
      <c r="AF414" s="2" t="s">
        <v>312</v>
      </c>
      <c r="AG414">
        <v>6200</v>
      </c>
      <c r="AH414">
        <v>11760</v>
      </c>
      <c r="AI414">
        <v>11800</v>
      </c>
      <c r="AJ414">
        <v>11600</v>
      </c>
      <c r="AK414">
        <v>11652</v>
      </c>
      <c r="AL414">
        <v>11553</v>
      </c>
      <c r="AM414">
        <v>11510</v>
      </c>
      <c r="AN414">
        <v>6000</v>
      </c>
      <c r="AO414">
        <v>5529</v>
      </c>
      <c r="AP414">
        <v>11000</v>
      </c>
      <c r="AQ414">
        <v>11529</v>
      </c>
      <c r="AR414">
        <v>231</v>
      </c>
      <c r="AS414">
        <v>490</v>
      </c>
      <c r="AT414">
        <v>481</v>
      </c>
      <c r="AU414">
        <v>0.98163265306122449</v>
      </c>
      <c r="AV414">
        <v>10</v>
      </c>
      <c r="AW414">
        <v>2.0408163265306121E-2</v>
      </c>
      <c r="AX414">
        <v>3</v>
      </c>
      <c r="AY414">
        <v>1443</v>
      </c>
      <c r="AZ414">
        <v>30</v>
      </c>
      <c r="BA414">
        <v>0.98163265306122449</v>
      </c>
      <c r="BB414" s="2" t="s">
        <v>75</v>
      </c>
      <c r="BC414" s="2"/>
    </row>
    <row r="415" spans="1:55">
      <c r="A415">
        <v>415</v>
      </c>
      <c r="B415" s="1">
        <v>46094</v>
      </c>
      <c r="C415" s="2" t="s">
        <v>1708</v>
      </c>
      <c r="D415" s="2" t="s">
        <v>661</v>
      </c>
      <c r="E415" s="2" t="s">
        <v>662</v>
      </c>
      <c r="F415" s="2" t="s">
        <v>183</v>
      </c>
      <c r="G415" s="2" t="s">
        <v>663</v>
      </c>
      <c r="H415" s="2" t="s">
        <v>668</v>
      </c>
      <c r="I415" s="2" t="s">
        <v>669</v>
      </c>
      <c r="J415" t="s">
        <v>670</v>
      </c>
      <c r="K415" s="2" t="s">
        <v>667</v>
      </c>
      <c r="L415" s="1">
        <v>47100</v>
      </c>
      <c r="M415">
        <v>0.50600000000000001</v>
      </c>
      <c r="N415">
        <v>1006</v>
      </c>
      <c r="O415" s="2" t="s">
        <v>79</v>
      </c>
      <c r="P415" t="s">
        <v>65</v>
      </c>
      <c r="Q415" s="1">
        <v>46813</v>
      </c>
      <c r="R415">
        <v>30000</v>
      </c>
      <c r="S415">
        <v>0</v>
      </c>
      <c r="T415">
        <v>30000</v>
      </c>
      <c r="U415" s="2" t="s">
        <v>66</v>
      </c>
      <c r="V415" s="2" t="s">
        <v>1885</v>
      </c>
      <c r="W415" s="2"/>
      <c r="X415" s="2" t="s">
        <v>69</v>
      </c>
      <c r="Y415" s="2" t="s">
        <v>70</v>
      </c>
      <c r="Z415" s="2" t="s">
        <v>80</v>
      </c>
      <c r="AA415" s="2" t="s">
        <v>72</v>
      </c>
      <c r="AB415" s="2" t="s">
        <v>72</v>
      </c>
      <c r="AC415" s="2" t="s">
        <v>72</v>
      </c>
      <c r="AD415" s="2" t="s">
        <v>70</v>
      </c>
      <c r="AE415">
        <v>6</v>
      </c>
      <c r="AF415" s="2" t="s">
        <v>312</v>
      </c>
      <c r="AG415">
        <v>30000</v>
      </c>
      <c r="AH415">
        <v>31240</v>
      </c>
      <c r="AI415">
        <v>31280</v>
      </c>
      <c r="AN415">
        <v>30000</v>
      </c>
      <c r="AO415">
        <v>1695</v>
      </c>
      <c r="AP415">
        <v>31000</v>
      </c>
      <c r="AQ415">
        <v>31695</v>
      </c>
      <c r="AR415">
        <v>80</v>
      </c>
      <c r="AS415">
        <v>994</v>
      </c>
      <c r="AT415">
        <v>991</v>
      </c>
      <c r="AU415">
        <v>0.99698189134808857</v>
      </c>
      <c r="AV415">
        <v>3</v>
      </c>
      <c r="AW415">
        <v>3.0181086519114686E-3</v>
      </c>
      <c r="AX415">
        <v>0.54</v>
      </c>
      <c r="AY415">
        <v>535.14</v>
      </c>
      <c r="AZ415">
        <v>1.62</v>
      </c>
      <c r="BA415">
        <v>0.99698189134808857</v>
      </c>
      <c r="BB415" s="2" t="s">
        <v>81</v>
      </c>
      <c r="BC415" s="2"/>
    </row>
    <row r="416" spans="1:55">
      <c r="A416">
        <v>416</v>
      </c>
      <c r="B416" s="1">
        <v>46094</v>
      </c>
      <c r="C416" s="2" t="s">
        <v>1886</v>
      </c>
      <c r="D416" s="2" t="s">
        <v>94</v>
      </c>
      <c r="E416" s="2" t="s">
        <v>95</v>
      </c>
      <c r="F416" s="2" t="s">
        <v>96</v>
      </c>
      <c r="G416" s="2" t="s">
        <v>97</v>
      </c>
      <c r="H416" s="2" t="s">
        <v>98</v>
      </c>
      <c r="I416" s="2" t="s">
        <v>99</v>
      </c>
      <c r="J416" t="s">
        <v>100</v>
      </c>
      <c r="K416" s="2" t="s">
        <v>101</v>
      </c>
      <c r="L416" s="1">
        <v>47590</v>
      </c>
      <c r="M416">
        <v>0.46920265486725665</v>
      </c>
      <c r="N416">
        <v>1496</v>
      </c>
      <c r="O416" s="2" t="s">
        <v>64</v>
      </c>
      <c r="P416" t="s">
        <v>65</v>
      </c>
      <c r="Q416" s="1">
        <v>46813</v>
      </c>
      <c r="R416">
        <v>23529</v>
      </c>
      <c r="S416">
        <v>4500</v>
      </c>
      <c r="T416">
        <v>19029</v>
      </c>
      <c r="U416" s="2" t="s">
        <v>66</v>
      </c>
      <c r="V416" s="2"/>
      <c r="W416" s="2" t="s">
        <v>68</v>
      </c>
      <c r="X416" s="2" t="s">
        <v>69</v>
      </c>
      <c r="Y416" s="2" t="s">
        <v>70</v>
      </c>
      <c r="Z416" s="2" t="s">
        <v>71</v>
      </c>
      <c r="AA416" s="2" t="s">
        <v>70</v>
      </c>
      <c r="AB416" s="2" t="s">
        <v>70</v>
      </c>
      <c r="AC416" s="2" t="s">
        <v>91</v>
      </c>
      <c r="AD416" s="2" t="s">
        <v>70</v>
      </c>
      <c r="AE416">
        <v>38</v>
      </c>
      <c r="AF416" s="2" t="s">
        <v>376</v>
      </c>
      <c r="AG416">
        <v>19029</v>
      </c>
      <c r="AH416">
        <v>23400</v>
      </c>
      <c r="AI416">
        <v>22700</v>
      </c>
      <c r="AJ416">
        <v>23138</v>
      </c>
      <c r="AK416">
        <v>23138</v>
      </c>
      <c r="AL416">
        <v>23101</v>
      </c>
      <c r="AM416">
        <v>23060</v>
      </c>
      <c r="AN416">
        <v>23066</v>
      </c>
      <c r="AP416">
        <v>23000</v>
      </c>
      <c r="AQ416">
        <v>23066</v>
      </c>
      <c r="AR416">
        <v>334</v>
      </c>
      <c r="AS416">
        <v>1950</v>
      </c>
      <c r="AT416">
        <v>1923</v>
      </c>
      <c r="AU416">
        <v>0.98615384615384616</v>
      </c>
      <c r="AV416">
        <v>28</v>
      </c>
      <c r="AW416">
        <v>1.4358974358974359E-2</v>
      </c>
      <c r="AX416">
        <v>3</v>
      </c>
      <c r="AY416">
        <v>5769</v>
      </c>
      <c r="AZ416">
        <v>84</v>
      </c>
      <c r="BA416">
        <v>0.98615384615384616</v>
      </c>
      <c r="BB416" s="2" t="s">
        <v>75</v>
      </c>
      <c r="BC416" s="2"/>
    </row>
    <row r="417" spans="1:55">
      <c r="A417">
        <v>417</v>
      </c>
      <c r="B417" s="1">
        <v>46094</v>
      </c>
      <c r="C417" s="2" t="s">
        <v>1887</v>
      </c>
      <c r="D417" s="2" t="s">
        <v>94</v>
      </c>
      <c r="E417" s="2" t="s">
        <v>95</v>
      </c>
      <c r="F417" s="2" t="s">
        <v>96</v>
      </c>
      <c r="G417" s="2" t="s">
        <v>97</v>
      </c>
      <c r="H417" s="2" t="s">
        <v>98</v>
      </c>
      <c r="I417" s="2" t="s">
        <v>99</v>
      </c>
      <c r="J417" t="s">
        <v>100</v>
      </c>
      <c r="K417" s="2" t="s">
        <v>101</v>
      </c>
      <c r="L417" s="1">
        <v>47590</v>
      </c>
      <c r="M417">
        <v>0.46920265486725665</v>
      </c>
      <c r="N417">
        <v>1496</v>
      </c>
      <c r="O417" s="2" t="s">
        <v>64</v>
      </c>
      <c r="P417" t="s">
        <v>65</v>
      </c>
      <c r="Q417" s="1">
        <v>46813</v>
      </c>
      <c r="R417">
        <v>23529</v>
      </c>
      <c r="S417">
        <v>0</v>
      </c>
      <c r="T417">
        <v>23529</v>
      </c>
      <c r="U417" s="2" t="s">
        <v>66</v>
      </c>
      <c r="V417" s="2"/>
      <c r="W417" s="2" t="s">
        <v>68</v>
      </c>
      <c r="X417" s="2" t="s">
        <v>69</v>
      </c>
      <c r="Y417" s="2" t="s">
        <v>70</v>
      </c>
      <c r="Z417" s="2" t="s">
        <v>71</v>
      </c>
      <c r="AA417" s="2" t="s">
        <v>70</v>
      </c>
      <c r="AB417" s="2" t="s">
        <v>70</v>
      </c>
      <c r="AC417" s="2" t="s">
        <v>91</v>
      </c>
      <c r="AD417" s="2" t="s">
        <v>70</v>
      </c>
      <c r="AE417">
        <v>40</v>
      </c>
      <c r="AF417" s="2" t="s">
        <v>376</v>
      </c>
      <c r="AG417">
        <v>23529</v>
      </c>
      <c r="AH417">
        <v>23400</v>
      </c>
      <c r="AI417">
        <v>23180</v>
      </c>
      <c r="AJ417">
        <v>23144</v>
      </c>
      <c r="AK417">
        <v>23180</v>
      </c>
      <c r="AL417">
        <v>23094</v>
      </c>
      <c r="AM417">
        <v>23080</v>
      </c>
      <c r="AN417">
        <v>23050</v>
      </c>
      <c r="AP417">
        <v>23000</v>
      </c>
      <c r="AQ417">
        <v>23050</v>
      </c>
      <c r="AR417">
        <v>350</v>
      </c>
      <c r="AS417">
        <v>1950</v>
      </c>
      <c r="AT417">
        <v>1921</v>
      </c>
      <c r="AU417">
        <v>0.98512820512820509</v>
      </c>
      <c r="AV417">
        <v>29</v>
      </c>
      <c r="AW417">
        <v>1.4871794871794871E-2</v>
      </c>
      <c r="AX417">
        <v>3</v>
      </c>
      <c r="AY417">
        <v>5763</v>
      </c>
      <c r="AZ417">
        <v>87</v>
      </c>
      <c r="BA417">
        <v>0.98512820512820509</v>
      </c>
      <c r="BB417" s="2" t="s">
        <v>75</v>
      </c>
      <c r="BC417" s="2"/>
    </row>
    <row r="418" spans="1:55">
      <c r="A418">
        <v>418</v>
      </c>
      <c r="B418" s="1">
        <v>46094</v>
      </c>
      <c r="C418" s="2" t="s">
        <v>1798</v>
      </c>
      <c r="D418" s="2" t="s">
        <v>94</v>
      </c>
      <c r="E418" s="2" t="s">
        <v>95</v>
      </c>
      <c r="F418" s="2" t="s">
        <v>96</v>
      </c>
      <c r="G418" s="2" t="s">
        <v>97</v>
      </c>
      <c r="H418" s="2" t="s">
        <v>98</v>
      </c>
      <c r="I418" s="2" t="s">
        <v>99</v>
      </c>
      <c r="J418" t="s">
        <v>100</v>
      </c>
      <c r="K418" s="2" t="s">
        <v>101</v>
      </c>
      <c r="L418" s="1">
        <v>47590</v>
      </c>
      <c r="M418">
        <v>0.46920265486725665</v>
      </c>
      <c r="N418">
        <v>1496</v>
      </c>
      <c r="O418" s="2" t="s">
        <v>64</v>
      </c>
      <c r="P418" t="s">
        <v>65</v>
      </c>
      <c r="Q418" s="1">
        <v>46813</v>
      </c>
      <c r="R418">
        <v>23529</v>
      </c>
      <c r="S418">
        <v>0</v>
      </c>
      <c r="T418">
        <v>23529</v>
      </c>
      <c r="U418" s="2" t="s">
        <v>66</v>
      </c>
      <c r="V418" s="2"/>
      <c r="W418" s="2" t="s">
        <v>68</v>
      </c>
      <c r="X418" s="2" t="s">
        <v>69</v>
      </c>
      <c r="Y418" s="2" t="s">
        <v>70</v>
      </c>
      <c r="Z418" s="2" t="s">
        <v>71</v>
      </c>
      <c r="AA418" s="2" t="s">
        <v>70</v>
      </c>
      <c r="AB418" s="2" t="s">
        <v>70</v>
      </c>
      <c r="AC418" s="2" t="s">
        <v>91</v>
      </c>
      <c r="AD418" s="2" t="s">
        <v>70</v>
      </c>
      <c r="AE418">
        <v>40</v>
      </c>
      <c r="AF418" s="2" t="s">
        <v>376</v>
      </c>
      <c r="AG418">
        <v>23529</v>
      </c>
      <c r="AH418">
        <v>23400</v>
      </c>
      <c r="AI418">
        <v>23160</v>
      </c>
      <c r="AJ418">
        <v>23160</v>
      </c>
      <c r="AK418">
        <v>23200</v>
      </c>
      <c r="AL418">
        <v>23128</v>
      </c>
      <c r="AM418">
        <v>23140</v>
      </c>
      <c r="AN418">
        <v>18000</v>
      </c>
      <c r="AO418">
        <v>5119</v>
      </c>
      <c r="AP418">
        <v>23000</v>
      </c>
      <c r="AQ418">
        <v>23119</v>
      </c>
      <c r="AR418">
        <v>281</v>
      </c>
      <c r="AS418">
        <v>1950</v>
      </c>
      <c r="AT418">
        <v>1927</v>
      </c>
      <c r="AU418">
        <v>0.98820512820512818</v>
      </c>
      <c r="AV418">
        <v>23</v>
      </c>
      <c r="AW418">
        <v>1.1794871794871795E-2</v>
      </c>
      <c r="AX418">
        <v>3</v>
      </c>
      <c r="AY418">
        <v>5781</v>
      </c>
      <c r="AZ418">
        <v>69</v>
      </c>
      <c r="BA418">
        <v>0.98820512820512818</v>
      </c>
      <c r="BB418" s="2" t="s">
        <v>75</v>
      </c>
      <c r="BC418" s="2"/>
    </row>
    <row r="419" spans="1:55">
      <c r="A419">
        <v>419</v>
      </c>
      <c r="B419" s="1">
        <v>46094</v>
      </c>
      <c r="C419" s="2" t="s">
        <v>1808</v>
      </c>
      <c r="D419" s="2" t="s">
        <v>94</v>
      </c>
      <c r="E419" s="2" t="s">
        <v>95</v>
      </c>
      <c r="F419" s="2" t="s">
        <v>96</v>
      </c>
      <c r="G419" s="2" t="s">
        <v>97</v>
      </c>
      <c r="H419" s="2" t="s">
        <v>98</v>
      </c>
      <c r="I419" s="2" t="s">
        <v>99</v>
      </c>
      <c r="J419" t="s">
        <v>100</v>
      </c>
      <c r="K419" s="2" t="s">
        <v>101</v>
      </c>
      <c r="L419" s="1">
        <v>47590</v>
      </c>
      <c r="M419">
        <v>0.46920265486725665</v>
      </c>
      <c r="N419">
        <v>1496</v>
      </c>
      <c r="O419" s="2" t="s">
        <v>64</v>
      </c>
      <c r="P419" t="s">
        <v>65</v>
      </c>
      <c r="Q419" s="1">
        <v>46813</v>
      </c>
      <c r="R419">
        <v>23529</v>
      </c>
      <c r="S419">
        <v>0</v>
      </c>
      <c r="T419">
        <v>23529</v>
      </c>
      <c r="U419" s="2" t="s">
        <v>66</v>
      </c>
      <c r="V419" s="2"/>
      <c r="W419" s="2" t="s">
        <v>68</v>
      </c>
      <c r="X419" s="2" t="s">
        <v>69</v>
      </c>
      <c r="Y419" s="2" t="s">
        <v>70</v>
      </c>
      <c r="Z419" s="2" t="s">
        <v>71</v>
      </c>
      <c r="AA419" s="2" t="s">
        <v>70</v>
      </c>
      <c r="AB419" s="2" t="s">
        <v>70</v>
      </c>
      <c r="AC419" s="2" t="s">
        <v>91</v>
      </c>
      <c r="AD419" s="2" t="s">
        <v>70</v>
      </c>
      <c r="AE419">
        <v>52</v>
      </c>
      <c r="AF419" s="2" t="s">
        <v>463</v>
      </c>
      <c r="AG419">
        <v>23529</v>
      </c>
      <c r="AH419">
        <v>23400</v>
      </c>
      <c r="AI419">
        <v>23360</v>
      </c>
      <c r="AJ419">
        <v>23100</v>
      </c>
      <c r="AK419">
        <v>23172</v>
      </c>
      <c r="AL419">
        <v>23104</v>
      </c>
      <c r="AM419">
        <v>23086</v>
      </c>
      <c r="AN419">
        <v>23051</v>
      </c>
      <c r="AP419">
        <v>23000</v>
      </c>
      <c r="AQ419">
        <v>23051</v>
      </c>
      <c r="AR419">
        <v>349</v>
      </c>
      <c r="AS419">
        <v>1950</v>
      </c>
      <c r="AT419">
        <v>1921</v>
      </c>
      <c r="AU419">
        <v>0.98512820512820509</v>
      </c>
      <c r="AV419">
        <v>29</v>
      </c>
      <c r="AW419">
        <v>1.4871794871794871E-2</v>
      </c>
      <c r="AX419">
        <v>3</v>
      </c>
      <c r="AY419">
        <v>5763</v>
      </c>
      <c r="AZ419">
        <v>87</v>
      </c>
      <c r="BA419">
        <v>0.98512820512820509</v>
      </c>
      <c r="BB419" s="2" t="s">
        <v>75</v>
      </c>
      <c r="BC419" s="2"/>
    </row>
    <row r="420" spans="1:55">
      <c r="A420">
        <v>420</v>
      </c>
      <c r="B420" s="1">
        <v>46094</v>
      </c>
      <c r="C420" s="2" t="s">
        <v>1888</v>
      </c>
      <c r="D420" s="2" t="s">
        <v>94</v>
      </c>
      <c r="E420" s="2" t="s">
        <v>95</v>
      </c>
      <c r="F420" s="2" t="s">
        <v>96</v>
      </c>
      <c r="G420" s="2" t="s">
        <v>97</v>
      </c>
      <c r="H420" s="2" t="s">
        <v>98</v>
      </c>
      <c r="I420" s="2" t="s">
        <v>99</v>
      </c>
      <c r="J420" t="s">
        <v>100</v>
      </c>
      <c r="K420" s="2" t="s">
        <v>101</v>
      </c>
      <c r="L420" s="1">
        <v>47590</v>
      </c>
      <c r="M420">
        <v>0.46920265486725665</v>
      </c>
      <c r="N420">
        <v>1496</v>
      </c>
      <c r="O420" s="2" t="s">
        <v>64</v>
      </c>
      <c r="P420" t="s">
        <v>65</v>
      </c>
      <c r="Q420" s="1">
        <v>46813</v>
      </c>
      <c r="R420">
        <v>23529</v>
      </c>
      <c r="S420">
        <v>0</v>
      </c>
      <c r="T420">
        <v>23529</v>
      </c>
      <c r="U420" s="2" t="s">
        <v>66</v>
      </c>
      <c r="V420" s="2"/>
      <c r="W420" s="2" t="s">
        <v>68</v>
      </c>
      <c r="X420" s="2" t="s">
        <v>69</v>
      </c>
      <c r="Y420" s="2" t="s">
        <v>70</v>
      </c>
      <c r="Z420" s="2" t="s">
        <v>71</v>
      </c>
      <c r="AA420" s="2" t="s">
        <v>70</v>
      </c>
      <c r="AB420" s="2" t="s">
        <v>70</v>
      </c>
      <c r="AC420" s="2" t="s">
        <v>91</v>
      </c>
      <c r="AD420" s="2" t="s">
        <v>70</v>
      </c>
      <c r="AE420">
        <v>39</v>
      </c>
      <c r="AF420" s="2" t="s">
        <v>376</v>
      </c>
      <c r="AG420">
        <v>23529</v>
      </c>
      <c r="AH420">
        <v>23400</v>
      </c>
      <c r="AI420">
        <v>23100</v>
      </c>
      <c r="AJ420">
        <v>23144</v>
      </c>
      <c r="AK420">
        <v>23168</v>
      </c>
      <c r="AL420">
        <v>23160</v>
      </c>
      <c r="AM420">
        <v>23130</v>
      </c>
      <c r="AN420">
        <v>23085</v>
      </c>
      <c r="AP420">
        <v>23000</v>
      </c>
      <c r="AQ420">
        <v>23085</v>
      </c>
      <c r="AR420">
        <v>315</v>
      </c>
      <c r="AS420">
        <v>1950</v>
      </c>
      <c r="AT420">
        <v>1924</v>
      </c>
      <c r="AU420">
        <v>0.98666666666666669</v>
      </c>
      <c r="AV420">
        <v>26</v>
      </c>
      <c r="AW420">
        <v>1.3333333333333334E-2</v>
      </c>
      <c r="AX420">
        <v>3</v>
      </c>
      <c r="AY420">
        <v>5772</v>
      </c>
      <c r="AZ420">
        <v>78</v>
      </c>
      <c r="BA420">
        <v>0.98666666666666669</v>
      </c>
      <c r="BB420" s="2" t="s">
        <v>75</v>
      </c>
      <c r="BC420" s="2"/>
    </row>
    <row r="421" spans="1:55">
      <c r="A421">
        <v>421</v>
      </c>
      <c r="B421" s="1">
        <v>46094</v>
      </c>
      <c r="C421" s="2" t="s">
        <v>1886</v>
      </c>
      <c r="D421" s="2" t="s">
        <v>94</v>
      </c>
      <c r="E421" s="2" t="s">
        <v>95</v>
      </c>
      <c r="F421" s="2" t="s">
        <v>96</v>
      </c>
      <c r="G421" s="2" t="s">
        <v>97</v>
      </c>
      <c r="H421" s="2" t="s">
        <v>102</v>
      </c>
      <c r="I421" s="2" t="s">
        <v>103</v>
      </c>
      <c r="J421" t="s">
        <v>104</v>
      </c>
      <c r="K421" s="2" t="s">
        <v>101</v>
      </c>
      <c r="L421" s="1">
        <v>47590</v>
      </c>
      <c r="M421">
        <v>0.50600000000000001</v>
      </c>
      <c r="N421">
        <v>1496</v>
      </c>
      <c r="O421" s="2" t="s">
        <v>79</v>
      </c>
      <c r="P421" t="s">
        <v>65</v>
      </c>
      <c r="Q421" s="1">
        <v>46813</v>
      </c>
      <c r="R421">
        <v>117645</v>
      </c>
      <c r="S421">
        <v>0</v>
      </c>
      <c r="T421">
        <v>117645</v>
      </c>
      <c r="U421" s="2" t="s">
        <v>66</v>
      </c>
      <c r="V421" s="2" t="s">
        <v>1889</v>
      </c>
      <c r="W421" s="2"/>
      <c r="X421" s="2" t="s">
        <v>69</v>
      </c>
      <c r="Y421" s="2" t="s">
        <v>70</v>
      </c>
      <c r="Z421" s="2" t="s">
        <v>80</v>
      </c>
      <c r="AA421" s="2" t="s">
        <v>72</v>
      </c>
      <c r="AB421" s="2" t="s">
        <v>72</v>
      </c>
      <c r="AC421" s="2" t="s">
        <v>72</v>
      </c>
      <c r="AD421" s="2" t="s">
        <v>70</v>
      </c>
      <c r="AE421">
        <v>40</v>
      </c>
      <c r="AF421" s="2" t="s">
        <v>376</v>
      </c>
      <c r="AG421">
        <v>117645</v>
      </c>
      <c r="AH421">
        <v>96800</v>
      </c>
      <c r="AI421">
        <v>96800</v>
      </c>
      <c r="AN421">
        <v>94116</v>
      </c>
      <c r="AO421">
        <v>4645</v>
      </c>
      <c r="AP421">
        <v>118000</v>
      </c>
      <c r="AQ421">
        <v>98761</v>
      </c>
      <c r="AR421">
        <v>80</v>
      </c>
      <c r="AS421">
        <v>3090</v>
      </c>
      <c r="AT421">
        <v>3087</v>
      </c>
      <c r="AU421">
        <v>0.99902912621359219</v>
      </c>
      <c r="AV421">
        <v>3</v>
      </c>
      <c r="AW421">
        <v>9.7087378640776695E-4</v>
      </c>
      <c r="AX421">
        <v>0.54</v>
      </c>
      <c r="AY421">
        <v>1666.98</v>
      </c>
      <c r="AZ421">
        <v>1.62</v>
      </c>
      <c r="BA421">
        <v>0.99902912621359219</v>
      </c>
      <c r="BB421" s="2" t="s">
        <v>81</v>
      </c>
      <c r="BC421" s="2"/>
    </row>
    <row r="422" spans="1:55">
      <c r="A422">
        <v>422</v>
      </c>
      <c r="B422" s="1">
        <v>46094</v>
      </c>
      <c r="C422" s="2" t="s">
        <v>1890</v>
      </c>
      <c r="D422" s="2" t="s">
        <v>1891</v>
      </c>
      <c r="E422" s="2" t="s">
        <v>1892</v>
      </c>
      <c r="F422" s="2" t="s">
        <v>433</v>
      </c>
      <c r="G422" s="2" t="s">
        <v>1893</v>
      </c>
      <c r="H422" s="2" t="s">
        <v>1894</v>
      </c>
      <c r="I422" s="2" t="s">
        <v>1895</v>
      </c>
      <c r="J422" t="s">
        <v>1896</v>
      </c>
      <c r="K422" s="2" t="s">
        <v>1897</v>
      </c>
      <c r="L422" s="1">
        <v>47961</v>
      </c>
      <c r="M422">
        <v>0.1941015467816353</v>
      </c>
      <c r="N422">
        <v>1867</v>
      </c>
      <c r="O422" s="2" t="s">
        <v>64</v>
      </c>
      <c r="P422" t="s">
        <v>399</v>
      </c>
      <c r="Q422" s="1">
        <v>46813</v>
      </c>
      <c r="R422">
        <v>15000</v>
      </c>
      <c r="S422">
        <v>1100</v>
      </c>
      <c r="T422">
        <v>13900</v>
      </c>
      <c r="U422" s="2" t="s">
        <v>66</v>
      </c>
      <c r="V422" s="2"/>
      <c r="W422" s="2" t="s">
        <v>1004</v>
      </c>
      <c r="X422" s="2" t="s">
        <v>69</v>
      </c>
      <c r="Y422" s="2" t="s">
        <v>70</v>
      </c>
      <c r="Z422" s="2" t="s">
        <v>71</v>
      </c>
      <c r="AA422" s="2" t="s">
        <v>70</v>
      </c>
      <c r="AB422" s="2" t="s">
        <v>70</v>
      </c>
      <c r="AC422" s="2" t="s">
        <v>91</v>
      </c>
      <c r="AD422" s="2" t="s">
        <v>70</v>
      </c>
      <c r="AE422">
        <v>18</v>
      </c>
      <c r="AF422" s="2" t="s">
        <v>312</v>
      </c>
      <c r="AG422">
        <v>13900</v>
      </c>
      <c r="AH422">
        <v>16200</v>
      </c>
      <c r="AI422">
        <v>15900</v>
      </c>
      <c r="AJ422">
        <v>15180</v>
      </c>
      <c r="AK422">
        <v>15000</v>
      </c>
      <c r="AL422">
        <v>15020</v>
      </c>
      <c r="AM422">
        <v>14935</v>
      </c>
      <c r="AN422">
        <v>14724</v>
      </c>
      <c r="AP422">
        <v>29500</v>
      </c>
      <c r="AQ422">
        <v>14724</v>
      </c>
      <c r="AR422">
        <v>1476</v>
      </c>
      <c r="AS422">
        <v>450</v>
      </c>
      <c r="AT422">
        <v>409</v>
      </c>
      <c r="AU422">
        <v>0.90888888888888886</v>
      </c>
      <c r="AV422">
        <v>41</v>
      </c>
      <c r="AW422">
        <v>9.1111111111111115E-2</v>
      </c>
      <c r="AX422">
        <v>3</v>
      </c>
      <c r="AY422">
        <v>1227</v>
      </c>
      <c r="AZ422">
        <v>123</v>
      </c>
      <c r="BA422">
        <v>0.90888888888888886</v>
      </c>
      <c r="BB422" s="2" t="s">
        <v>75</v>
      </c>
      <c r="BC422" s="2"/>
    </row>
    <row r="423" spans="1:55">
      <c r="A423">
        <v>423</v>
      </c>
      <c r="B423" s="1">
        <v>46094</v>
      </c>
      <c r="C423" s="2" t="s">
        <v>1898</v>
      </c>
      <c r="D423" s="2" t="s">
        <v>1899</v>
      </c>
      <c r="E423" s="2" t="s">
        <v>1892</v>
      </c>
      <c r="F423" s="2" t="s">
        <v>433</v>
      </c>
      <c r="G423" s="2" t="s">
        <v>1900</v>
      </c>
      <c r="H423" s="2" t="s">
        <v>1901</v>
      </c>
      <c r="I423" s="2" t="s">
        <v>1902</v>
      </c>
      <c r="J423" t="s">
        <v>1903</v>
      </c>
      <c r="K423" s="2" t="s">
        <v>1897</v>
      </c>
      <c r="L423" s="1">
        <v>47961</v>
      </c>
      <c r="M423">
        <v>0.35873475153165418</v>
      </c>
      <c r="N423">
        <v>1867</v>
      </c>
      <c r="O423" s="2" t="s">
        <v>64</v>
      </c>
      <c r="P423" t="s">
        <v>65</v>
      </c>
      <c r="Q423" s="1">
        <v>46813</v>
      </c>
      <c r="R423">
        <v>4000</v>
      </c>
      <c r="S423">
        <v>300</v>
      </c>
      <c r="T423">
        <v>3700</v>
      </c>
      <c r="U423" s="2" t="s">
        <v>66</v>
      </c>
      <c r="V423" s="2"/>
      <c r="W423" s="2" t="s">
        <v>1004</v>
      </c>
      <c r="X423" s="2" t="s">
        <v>69</v>
      </c>
      <c r="Y423" s="2" t="s">
        <v>70</v>
      </c>
      <c r="Z423" s="2" t="s">
        <v>71</v>
      </c>
      <c r="AA423" s="2" t="s">
        <v>70</v>
      </c>
      <c r="AB423" s="2" t="s">
        <v>70</v>
      </c>
      <c r="AC423" s="2" t="s">
        <v>73</v>
      </c>
      <c r="AD423" s="2" t="s">
        <v>70</v>
      </c>
      <c r="AE423">
        <v>17</v>
      </c>
      <c r="AF423" s="2" t="s">
        <v>312</v>
      </c>
      <c r="AG423">
        <v>3700</v>
      </c>
      <c r="AH423">
        <v>4560</v>
      </c>
      <c r="AI423">
        <v>4700</v>
      </c>
      <c r="AJ423">
        <v>4360</v>
      </c>
      <c r="AK423">
        <v>4360</v>
      </c>
      <c r="AL423">
        <v>4323</v>
      </c>
      <c r="AM423">
        <v>4318</v>
      </c>
      <c r="AN423">
        <v>4318</v>
      </c>
      <c r="AP423">
        <v>4000</v>
      </c>
      <c r="AQ423">
        <v>4318</v>
      </c>
      <c r="AR423">
        <v>242</v>
      </c>
      <c r="AS423">
        <v>380</v>
      </c>
      <c r="AT423">
        <v>360</v>
      </c>
      <c r="AU423">
        <v>0.94736842105263153</v>
      </c>
      <c r="AV423">
        <v>20</v>
      </c>
      <c r="AW423">
        <v>5.2631578947368418E-2</v>
      </c>
      <c r="AX423">
        <v>3</v>
      </c>
      <c r="AY423">
        <v>1080</v>
      </c>
      <c r="AZ423">
        <v>60</v>
      </c>
      <c r="BA423">
        <v>0.94736842105263153</v>
      </c>
      <c r="BB423" s="2" t="s">
        <v>75</v>
      </c>
      <c r="BC423" s="2"/>
    </row>
    <row r="424" spans="1:55">
      <c r="A424">
        <v>424</v>
      </c>
      <c r="B424" s="1">
        <v>46094</v>
      </c>
      <c r="C424" s="2" t="s">
        <v>1890</v>
      </c>
      <c r="D424" s="2" t="s">
        <v>1891</v>
      </c>
      <c r="E424" s="2" t="s">
        <v>1892</v>
      </c>
      <c r="F424" s="2" t="s">
        <v>433</v>
      </c>
      <c r="G424" s="2" t="s">
        <v>1893</v>
      </c>
      <c r="H424" s="2" t="s">
        <v>1904</v>
      </c>
      <c r="I424" s="2" t="s">
        <v>1905</v>
      </c>
      <c r="J424" t="s">
        <v>1906</v>
      </c>
      <c r="K424" s="2" t="s">
        <v>1897</v>
      </c>
      <c r="L424" s="1">
        <v>47961</v>
      </c>
      <c r="M424">
        <v>0.50600000000000001</v>
      </c>
      <c r="N424">
        <v>1867</v>
      </c>
      <c r="O424" s="2" t="s">
        <v>79</v>
      </c>
      <c r="P424" t="s">
        <v>399</v>
      </c>
      <c r="Q424" s="1">
        <v>46813</v>
      </c>
      <c r="R424">
        <v>15000</v>
      </c>
      <c r="S424">
        <v>0</v>
      </c>
      <c r="T424">
        <v>15000</v>
      </c>
      <c r="U424" s="2" t="s">
        <v>66</v>
      </c>
      <c r="V424" s="2" t="s">
        <v>1907</v>
      </c>
      <c r="W424" s="2"/>
      <c r="X424" s="2" t="s">
        <v>69</v>
      </c>
      <c r="Y424" s="2" t="s">
        <v>70</v>
      </c>
      <c r="Z424" s="2" t="s">
        <v>80</v>
      </c>
      <c r="AA424" s="2" t="s">
        <v>72</v>
      </c>
      <c r="AB424" s="2" t="s">
        <v>72</v>
      </c>
      <c r="AC424" s="2" t="s">
        <v>72</v>
      </c>
      <c r="AD424" s="2" t="s">
        <v>70</v>
      </c>
      <c r="AE424">
        <v>17</v>
      </c>
      <c r="AF424" s="2" t="s">
        <v>312</v>
      </c>
      <c r="AG424">
        <v>15000</v>
      </c>
      <c r="AH424">
        <v>34720</v>
      </c>
      <c r="AI424">
        <v>34720</v>
      </c>
      <c r="AN424">
        <v>34000</v>
      </c>
      <c r="AO424">
        <v>1193</v>
      </c>
      <c r="AP424">
        <v>34100</v>
      </c>
      <c r="AQ424">
        <v>35193</v>
      </c>
      <c r="AR424">
        <v>80</v>
      </c>
      <c r="AS424">
        <v>1103</v>
      </c>
      <c r="AT424">
        <v>1100</v>
      </c>
      <c r="AU424">
        <v>0.99728014505893015</v>
      </c>
      <c r="AV424">
        <v>3</v>
      </c>
      <c r="AW424">
        <v>2.7198549410698096E-3</v>
      </c>
      <c r="AX424">
        <v>0.54</v>
      </c>
      <c r="AY424">
        <v>594</v>
      </c>
      <c r="AZ424">
        <v>1.62</v>
      </c>
      <c r="BA424">
        <v>0.99728014505893015</v>
      </c>
      <c r="BB424" s="2" t="s">
        <v>81</v>
      </c>
      <c r="BC424" s="2"/>
    </row>
    <row r="425" spans="1:55">
      <c r="A425">
        <v>425</v>
      </c>
      <c r="B425" s="1">
        <v>46094</v>
      </c>
      <c r="C425" s="2" t="s">
        <v>1743</v>
      </c>
      <c r="D425" s="2" t="s">
        <v>713</v>
      </c>
      <c r="E425" s="2" t="s">
        <v>714</v>
      </c>
      <c r="F425" s="2" t="s">
        <v>421</v>
      </c>
      <c r="G425" s="2" t="s">
        <v>422</v>
      </c>
      <c r="H425" s="2" t="s">
        <v>715</v>
      </c>
      <c r="I425" s="2" t="s">
        <v>716</v>
      </c>
      <c r="J425" t="s">
        <v>717</v>
      </c>
      <c r="K425" s="2" t="s">
        <v>718</v>
      </c>
      <c r="L425" s="1">
        <v>46471</v>
      </c>
      <c r="M425">
        <v>0.26878493306103934</v>
      </c>
      <c r="N425">
        <v>377</v>
      </c>
      <c r="O425" s="2" t="s">
        <v>64</v>
      </c>
      <c r="P425" t="s">
        <v>65</v>
      </c>
      <c r="Q425" s="1">
        <v>46813</v>
      </c>
      <c r="R425">
        <v>24000</v>
      </c>
      <c r="S425">
        <v>1200</v>
      </c>
      <c r="T425">
        <v>22800</v>
      </c>
      <c r="U425" s="2" t="s">
        <v>66</v>
      </c>
      <c r="V425" s="2"/>
      <c r="W425" s="2" t="s">
        <v>68</v>
      </c>
      <c r="X425" s="2" t="s">
        <v>69</v>
      </c>
      <c r="Y425" s="2" t="s">
        <v>70</v>
      </c>
      <c r="Z425" s="2" t="s">
        <v>71</v>
      </c>
      <c r="AA425" s="2" t="s">
        <v>70</v>
      </c>
      <c r="AB425" s="2" t="s">
        <v>70</v>
      </c>
      <c r="AC425" s="2" t="s">
        <v>91</v>
      </c>
      <c r="AD425" s="2" t="s">
        <v>70</v>
      </c>
      <c r="AE425">
        <v>32</v>
      </c>
      <c r="AF425" s="2" t="s">
        <v>376</v>
      </c>
      <c r="AG425">
        <v>22800</v>
      </c>
      <c r="AH425">
        <v>24240</v>
      </c>
      <c r="AI425">
        <v>24120</v>
      </c>
      <c r="AJ425">
        <v>23940</v>
      </c>
      <c r="AK425">
        <v>23946</v>
      </c>
      <c r="AL425">
        <v>23935</v>
      </c>
      <c r="AM425">
        <v>23750</v>
      </c>
      <c r="AN425">
        <v>23866</v>
      </c>
      <c r="AP425">
        <v>23500</v>
      </c>
      <c r="AQ425">
        <v>23866</v>
      </c>
      <c r="AR425">
        <v>374</v>
      </c>
      <c r="AS425">
        <v>1010</v>
      </c>
      <c r="AT425">
        <v>995</v>
      </c>
      <c r="AU425">
        <v>0.98514851485148514</v>
      </c>
      <c r="AV425">
        <v>16</v>
      </c>
      <c r="AW425">
        <v>1.5841584158415842E-2</v>
      </c>
      <c r="AX425">
        <v>3</v>
      </c>
      <c r="AY425">
        <v>2985</v>
      </c>
      <c r="AZ425">
        <v>48</v>
      </c>
      <c r="BA425">
        <v>0.98514851485148514</v>
      </c>
      <c r="BB425" s="2" t="s">
        <v>75</v>
      </c>
      <c r="BC425" s="2"/>
    </row>
    <row r="426" spans="1:55">
      <c r="A426">
        <v>426</v>
      </c>
      <c r="B426" s="1">
        <v>46094</v>
      </c>
      <c r="C426" s="2" t="s">
        <v>1743</v>
      </c>
      <c r="D426" s="2" t="s">
        <v>713</v>
      </c>
      <c r="E426" s="2" t="s">
        <v>714</v>
      </c>
      <c r="F426" s="2" t="s">
        <v>421</v>
      </c>
      <c r="G426" s="2" t="s">
        <v>422</v>
      </c>
      <c r="H426" s="2" t="s">
        <v>719</v>
      </c>
      <c r="I426" s="2" t="s">
        <v>720</v>
      </c>
      <c r="J426" t="s">
        <v>721</v>
      </c>
      <c r="K426" s="2" t="s">
        <v>718</v>
      </c>
      <c r="L426" s="1">
        <v>46471</v>
      </c>
      <c r="M426">
        <v>0.50600000000000001</v>
      </c>
      <c r="N426">
        <v>377</v>
      </c>
      <c r="O426" s="2" t="s">
        <v>79</v>
      </c>
      <c r="P426" t="s">
        <v>65</v>
      </c>
      <c r="Q426" s="1">
        <v>46813</v>
      </c>
      <c r="R426">
        <v>24000</v>
      </c>
      <c r="S426">
        <v>0</v>
      </c>
      <c r="T426">
        <v>24000</v>
      </c>
      <c r="U426" s="2" t="s">
        <v>66</v>
      </c>
      <c r="V426" s="2"/>
      <c r="W426" s="2"/>
      <c r="X426" s="2" t="s">
        <v>69</v>
      </c>
      <c r="Y426" s="2" t="s">
        <v>70</v>
      </c>
      <c r="Z426" s="2" t="s">
        <v>80</v>
      </c>
      <c r="AA426" s="2" t="s">
        <v>72</v>
      </c>
      <c r="AB426" s="2" t="s">
        <v>72</v>
      </c>
      <c r="AC426" s="2" t="s">
        <v>72</v>
      </c>
      <c r="AD426" s="2" t="s">
        <v>70</v>
      </c>
      <c r="AE426">
        <v>32</v>
      </c>
      <c r="AF426" s="2" t="s">
        <v>376</v>
      </c>
      <c r="AG426">
        <v>24000</v>
      </c>
      <c r="AH426">
        <v>24424</v>
      </c>
      <c r="AI426">
        <v>24424</v>
      </c>
      <c r="AN426">
        <v>24000</v>
      </c>
      <c r="AO426">
        <v>780</v>
      </c>
      <c r="AP426">
        <v>24100</v>
      </c>
      <c r="AQ426">
        <v>24780</v>
      </c>
      <c r="AR426">
        <v>80</v>
      </c>
      <c r="AS426">
        <v>778</v>
      </c>
      <c r="AT426">
        <v>775</v>
      </c>
      <c r="AU426">
        <v>0.99614395886889462</v>
      </c>
      <c r="AV426">
        <v>3</v>
      </c>
      <c r="AW426">
        <v>3.8560411311053984E-3</v>
      </c>
      <c r="AX426">
        <v>0.54</v>
      </c>
      <c r="AY426">
        <v>418.5</v>
      </c>
      <c r="AZ426">
        <v>1.62</v>
      </c>
      <c r="BA426">
        <v>0.99614395886889462</v>
      </c>
      <c r="BB426" s="2" t="s">
        <v>81</v>
      </c>
      <c r="BC426" s="2"/>
    </row>
    <row r="427" spans="1:55">
      <c r="A427">
        <v>427</v>
      </c>
      <c r="B427" s="1">
        <v>46094</v>
      </c>
      <c r="C427" s="2" t="s">
        <v>1908</v>
      </c>
      <c r="D427" s="2" t="s">
        <v>1909</v>
      </c>
      <c r="E427" s="2" t="s">
        <v>1910</v>
      </c>
      <c r="F427" s="2" t="s">
        <v>228</v>
      </c>
      <c r="G427" s="2" t="s">
        <v>950</v>
      </c>
      <c r="H427" s="2" t="s">
        <v>1911</v>
      </c>
      <c r="I427" s="2" t="s">
        <v>1912</v>
      </c>
      <c r="J427" t="s">
        <v>1913</v>
      </c>
      <c r="K427" s="2" t="s">
        <v>1914</v>
      </c>
      <c r="L427" s="1">
        <v>46259</v>
      </c>
      <c r="M427">
        <v>0.22501515770365332</v>
      </c>
      <c r="N427">
        <v>165</v>
      </c>
      <c r="O427" s="2" t="s">
        <v>116</v>
      </c>
      <c r="P427" t="s">
        <v>117</v>
      </c>
      <c r="Q427" s="1">
        <v>46813</v>
      </c>
      <c r="R427">
        <v>25000</v>
      </c>
      <c r="S427">
        <v>5600</v>
      </c>
      <c r="T427">
        <v>19400</v>
      </c>
      <c r="U427" s="2" t="s">
        <v>66</v>
      </c>
      <c r="V427" s="2"/>
      <c r="W427" s="2" t="s">
        <v>1720</v>
      </c>
      <c r="X427" s="2" t="s">
        <v>69</v>
      </c>
      <c r="Y427" s="2" t="s">
        <v>70</v>
      </c>
      <c r="Z427" s="2" t="s">
        <v>198</v>
      </c>
      <c r="AA427" s="2" t="s">
        <v>70</v>
      </c>
      <c r="AB427" s="2" t="s">
        <v>70</v>
      </c>
      <c r="AC427" s="2" t="s">
        <v>72</v>
      </c>
      <c r="AD427" s="2" t="s">
        <v>70</v>
      </c>
      <c r="AE427">
        <v>19</v>
      </c>
      <c r="AF427" s="2" t="s">
        <v>376</v>
      </c>
      <c r="AG427">
        <v>19400</v>
      </c>
      <c r="AH427">
        <v>21840</v>
      </c>
      <c r="AI427">
        <v>22446</v>
      </c>
      <c r="AJ427">
        <v>21000</v>
      </c>
      <c r="AK427">
        <v>21091</v>
      </c>
      <c r="AL427">
        <v>20905</v>
      </c>
      <c r="AN427">
        <v>1921</v>
      </c>
      <c r="AO427">
        <v>18980</v>
      </c>
      <c r="AP427">
        <v>20250</v>
      </c>
      <c r="AQ427">
        <v>20901</v>
      </c>
      <c r="AR427">
        <v>939</v>
      </c>
      <c r="AS427">
        <v>780</v>
      </c>
      <c r="AT427">
        <v>747</v>
      </c>
      <c r="AU427">
        <v>0.95769230769230773</v>
      </c>
      <c r="AV427">
        <v>34</v>
      </c>
      <c r="AW427">
        <v>4.3589743589743588E-2</v>
      </c>
      <c r="AX427">
        <v>3</v>
      </c>
      <c r="AY427">
        <v>2241</v>
      </c>
      <c r="AZ427">
        <v>102</v>
      </c>
      <c r="BA427">
        <v>0.95769230769230773</v>
      </c>
      <c r="BB427" s="2" t="s">
        <v>75</v>
      </c>
      <c r="BC427" s="2"/>
    </row>
    <row r="428" spans="1:55">
      <c r="A428">
        <v>428</v>
      </c>
      <c r="B428" s="1">
        <v>46098</v>
      </c>
      <c r="C428" s="2" t="s">
        <v>1915</v>
      </c>
      <c r="D428" s="2" t="s">
        <v>1916</v>
      </c>
      <c r="E428" s="2" t="s">
        <v>1917</v>
      </c>
      <c r="F428" s="2" t="s">
        <v>743</v>
      </c>
      <c r="G428" s="2" t="s">
        <v>744</v>
      </c>
      <c r="H428" s="2" t="s">
        <v>1918</v>
      </c>
      <c r="I428" s="2" t="s">
        <v>1919</v>
      </c>
      <c r="J428" t="s">
        <v>1920</v>
      </c>
      <c r="K428" s="2" t="s">
        <v>1921</v>
      </c>
      <c r="L428" s="1">
        <v>46476</v>
      </c>
      <c r="M428">
        <v>0.82390904697072853</v>
      </c>
      <c r="N428">
        <v>378</v>
      </c>
      <c r="O428" s="2" t="s">
        <v>64</v>
      </c>
      <c r="P428" t="s">
        <v>65</v>
      </c>
      <c r="Q428" s="1">
        <v>47543</v>
      </c>
      <c r="R428">
        <v>18000</v>
      </c>
      <c r="S428">
        <v>0</v>
      </c>
      <c r="T428">
        <v>18000</v>
      </c>
      <c r="U428" s="2" t="s">
        <v>66</v>
      </c>
      <c r="V428" s="2" t="s">
        <v>1922</v>
      </c>
      <c r="W428" s="2" t="s">
        <v>68</v>
      </c>
      <c r="X428" s="2" t="s">
        <v>69</v>
      </c>
      <c r="Y428" s="2" t="s">
        <v>70</v>
      </c>
      <c r="Z428" s="2" t="s">
        <v>71</v>
      </c>
      <c r="AA428" s="2" t="s">
        <v>70</v>
      </c>
      <c r="AB428" s="2" t="s">
        <v>70</v>
      </c>
      <c r="AC428" s="2" t="s">
        <v>73</v>
      </c>
      <c r="AD428" s="2" t="s">
        <v>70</v>
      </c>
      <c r="AE428">
        <v>10</v>
      </c>
      <c r="AF428" s="2" t="s">
        <v>376</v>
      </c>
      <c r="AG428">
        <v>18000</v>
      </c>
      <c r="AH428">
        <v>25760</v>
      </c>
      <c r="AI428">
        <v>25800</v>
      </c>
      <c r="AJ428">
        <v>25814</v>
      </c>
      <c r="AK428">
        <v>25854</v>
      </c>
      <c r="AL428">
        <v>25819</v>
      </c>
      <c r="AM428">
        <v>25493</v>
      </c>
      <c r="AN428">
        <v>15000</v>
      </c>
      <c r="AO428">
        <v>10493</v>
      </c>
      <c r="AP428">
        <v>25500</v>
      </c>
      <c r="AQ428">
        <v>25493</v>
      </c>
      <c r="AR428">
        <v>267</v>
      </c>
      <c r="AS428">
        <v>3220</v>
      </c>
      <c r="AT428">
        <v>3187</v>
      </c>
      <c r="AU428">
        <v>0.98975155279503102</v>
      </c>
      <c r="AV428">
        <v>33</v>
      </c>
      <c r="AW428">
        <v>1.0248447204968944E-2</v>
      </c>
      <c r="AX428">
        <v>3</v>
      </c>
      <c r="AY428">
        <v>9561</v>
      </c>
      <c r="AZ428">
        <v>99</v>
      </c>
      <c r="BA428">
        <v>0.98975155279503102</v>
      </c>
      <c r="BB428" s="2" t="s">
        <v>75</v>
      </c>
      <c r="BC428" s="2"/>
    </row>
    <row r="429" spans="1:55">
      <c r="A429">
        <v>429</v>
      </c>
      <c r="B429" s="1">
        <v>46098</v>
      </c>
      <c r="C429" s="2" t="s">
        <v>1915</v>
      </c>
      <c r="D429" s="2" t="s">
        <v>1916</v>
      </c>
      <c r="E429" s="2" t="s">
        <v>1917</v>
      </c>
      <c r="F429" s="2" t="s">
        <v>743</v>
      </c>
      <c r="G429" s="2" t="s">
        <v>744</v>
      </c>
      <c r="H429" s="2" t="s">
        <v>1923</v>
      </c>
      <c r="I429" s="2" t="s">
        <v>1924</v>
      </c>
      <c r="J429" t="s">
        <v>1925</v>
      </c>
      <c r="K429" s="2" t="s">
        <v>1921</v>
      </c>
      <c r="L429" s="1">
        <v>46476</v>
      </c>
      <c r="M429">
        <v>0.50600000000000001</v>
      </c>
      <c r="N429">
        <v>378</v>
      </c>
      <c r="O429" s="2" t="s">
        <v>79</v>
      </c>
      <c r="P429" t="s">
        <v>65</v>
      </c>
      <c r="Q429" s="1">
        <v>47543</v>
      </c>
      <c r="R429">
        <v>18000</v>
      </c>
      <c r="S429">
        <v>0</v>
      </c>
      <c r="T429">
        <v>18000</v>
      </c>
      <c r="U429" s="2" t="s">
        <v>66</v>
      </c>
      <c r="V429" s="2"/>
      <c r="W429" s="2"/>
      <c r="X429" s="2" t="s">
        <v>69</v>
      </c>
      <c r="Y429" s="2" t="s">
        <v>70</v>
      </c>
      <c r="Z429" s="2" t="s">
        <v>80</v>
      </c>
      <c r="AA429" s="2" t="s">
        <v>72</v>
      </c>
      <c r="AB429" s="2" t="s">
        <v>72</v>
      </c>
      <c r="AC429" s="2" t="s">
        <v>72</v>
      </c>
      <c r="AD429" s="2" t="s">
        <v>70</v>
      </c>
      <c r="AE429">
        <v>9</v>
      </c>
      <c r="AF429" s="2" t="s">
        <v>312</v>
      </c>
      <c r="AG429">
        <v>18000</v>
      </c>
      <c r="AH429">
        <v>18400</v>
      </c>
      <c r="AI429">
        <v>17648</v>
      </c>
      <c r="AN429">
        <v>18000</v>
      </c>
      <c r="AO429">
        <v>820</v>
      </c>
      <c r="AP429">
        <v>18100</v>
      </c>
      <c r="AQ429">
        <v>18820</v>
      </c>
      <c r="AR429">
        <v>80</v>
      </c>
      <c r="AS429">
        <v>592</v>
      </c>
      <c r="AT429">
        <v>589</v>
      </c>
      <c r="AU429">
        <v>0.99493243243243246</v>
      </c>
      <c r="AV429">
        <v>3</v>
      </c>
      <c r="AW429">
        <v>5.0675675675675678E-3</v>
      </c>
      <c r="AX429">
        <v>0.54</v>
      </c>
      <c r="AY429">
        <v>318.06</v>
      </c>
      <c r="AZ429">
        <v>1.62</v>
      </c>
      <c r="BA429">
        <v>0.99493243243243246</v>
      </c>
      <c r="BB429" s="2" t="s">
        <v>81</v>
      </c>
      <c r="BC429" s="2"/>
    </row>
    <row r="430" spans="1:55">
      <c r="A430">
        <v>430</v>
      </c>
      <c r="B430" s="1">
        <v>46098</v>
      </c>
      <c r="C430" s="2" t="s">
        <v>1926</v>
      </c>
      <c r="D430" s="2" t="s">
        <v>270</v>
      </c>
      <c r="E430" s="2" t="s">
        <v>271</v>
      </c>
      <c r="F430" s="2" t="s">
        <v>272</v>
      </c>
      <c r="G430" s="2" t="s">
        <v>97</v>
      </c>
      <c r="H430" s="2" t="s">
        <v>273</v>
      </c>
      <c r="I430" s="2" t="s">
        <v>274</v>
      </c>
      <c r="J430" t="s">
        <v>275</v>
      </c>
      <c r="K430" s="2" t="s">
        <v>276</v>
      </c>
      <c r="L430" s="1">
        <v>46166</v>
      </c>
      <c r="M430">
        <v>0.46920265486725665</v>
      </c>
      <c r="N430">
        <v>68</v>
      </c>
      <c r="O430" s="2" t="s">
        <v>64</v>
      </c>
      <c r="P430" t="s">
        <v>65</v>
      </c>
      <c r="Q430" s="1">
        <v>46813</v>
      </c>
      <c r="R430">
        <v>19802</v>
      </c>
      <c r="S430">
        <v>1000</v>
      </c>
      <c r="T430">
        <v>18802</v>
      </c>
      <c r="U430" s="2" t="s">
        <v>66</v>
      </c>
      <c r="V430" s="2"/>
      <c r="W430" s="2" t="s">
        <v>68</v>
      </c>
      <c r="X430" s="2" t="s">
        <v>69</v>
      </c>
      <c r="Y430" s="2" t="s">
        <v>70</v>
      </c>
      <c r="Z430" s="2" t="s">
        <v>71</v>
      </c>
      <c r="AA430" s="2" t="s">
        <v>70</v>
      </c>
      <c r="AB430" s="2" t="s">
        <v>70</v>
      </c>
      <c r="AC430" s="2" t="s">
        <v>91</v>
      </c>
      <c r="AD430" s="2" t="s">
        <v>70</v>
      </c>
      <c r="AE430">
        <v>43</v>
      </c>
      <c r="AF430" s="2" t="s">
        <v>376</v>
      </c>
      <c r="AG430">
        <v>18802</v>
      </c>
      <c r="AH430">
        <v>19800</v>
      </c>
      <c r="AI430">
        <v>19800</v>
      </c>
      <c r="AJ430">
        <v>19900</v>
      </c>
      <c r="AK430">
        <v>16758</v>
      </c>
      <c r="AL430">
        <v>19881</v>
      </c>
      <c r="AM430">
        <v>19828</v>
      </c>
      <c r="AN430">
        <v>19786</v>
      </c>
      <c r="AP430">
        <v>19500</v>
      </c>
      <c r="AQ430">
        <v>19786</v>
      </c>
      <c r="AR430">
        <v>14</v>
      </c>
      <c r="AS430">
        <v>1650</v>
      </c>
      <c r="AT430">
        <v>1649</v>
      </c>
      <c r="AU430">
        <v>0.99939393939393939</v>
      </c>
      <c r="AV430">
        <v>1</v>
      </c>
      <c r="AW430">
        <v>6.0606060606060606E-4</v>
      </c>
      <c r="AX430">
        <v>3</v>
      </c>
      <c r="AY430">
        <v>4947</v>
      </c>
      <c r="AZ430">
        <v>3</v>
      </c>
      <c r="BA430">
        <v>0.99939393939393939</v>
      </c>
      <c r="BB430" s="2" t="s">
        <v>75</v>
      </c>
      <c r="BC430" s="2"/>
    </row>
    <row r="431" spans="1:55">
      <c r="A431">
        <v>431</v>
      </c>
      <c r="B431" s="1">
        <v>46098</v>
      </c>
      <c r="C431" s="2" t="s">
        <v>1926</v>
      </c>
      <c r="D431" s="2" t="s">
        <v>270</v>
      </c>
      <c r="E431" s="2" t="s">
        <v>271</v>
      </c>
      <c r="F431" s="2" t="s">
        <v>272</v>
      </c>
      <c r="G431" s="2" t="s">
        <v>97</v>
      </c>
      <c r="H431" s="2" t="s">
        <v>277</v>
      </c>
      <c r="I431" s="2" t="s">
        <v>278</v>
      </c>
      <c r="J431" t="s">
        <v>279</v>
      </c>
      <c r="K431" s="2" t="s">
        <v>276</v>
      </c>
      <c r="L431" s="1">
        <v>46166</v>
      </c>
      <c r="M431">
        <v>0.50600000000000001</v>
      </c>
      <c r="N431">
        <v>68</v>
      </c>
      <c r="O431" s="2" t="s">
        <v>79</v>
      </c>
      <c r="P431" t="s">
        <v>65</v>
      </c>
      <c r="Q431" s="1">
        <v>46813</v>
      </c>
      <c r="R431">
        <v>19802</v>
      </c>
      <c r="S431">
        <v>0</v>
      </c>
      <c r="T431">
        <v>19802</v>
      </c>
      <c r="U431" s="2" t="s">
        <v>66</v>
      </c>
      <c r="V431" s="2"/>
      <c r="W431" s="2"/>
      <c r="X431" s="2" t="s">
        <v>69</v>
      </c>
      <c r="Y431" s="2" t="s">
        <v>70</v>
      </c>
      <c r="Z431" s="2" t="s">
        <v>80</v>
      </c>
      <c r="AA431" s="2" t="s">
        <v>72</v>
      </c>
      <c r="AB431" s="2" t="s">
        <v>72</v>
      </c>
      <c r="AC431" s="2" t="s">
        <v>72</v>
      </c>
      <c r="AD431" s="2" t="s">
        <v>70</v>
      </c>
      <c r="AE431">
        <v>43</v>
      </c>
      <c r="AF431" s="2" t="s">
        <v>376</v>
      </c>
      <c r="AG431">
        <v>19802</v>
      </c>
      <c r="AH431">
        <v>20320</v>
      </c>
      <c r="AI431">
        <v>20320</v>
      </c>
      <c r="AN431">
        <v>19802</v>
      </c>
      <c r="AO431">
        <v>350</v>
      </c>
      <c r="AP431">
        <v>19900</v>
      </c>
      <c r="AQ431">
        <v>20152</v>
      </c>
      <c r="AR431">
        <v>80</v>
      </c>
      <c r="AS431">
        <v>635</v>
      </c>
      <c r="AT431">
        <v>630</v>
      </c>
      <c r="AU431">
        <v>0.99212598425196852</v>
      </c>
      <c r="AV431">
        <v>5</v>
      </c>
      <c r="AW431">
        <v>7.874015748031496E-3</v>
      </c>
      <c r="AX431">
        <v>0.54</v>
      </c>
      <c r="AY431">
        <v>340.20000000000005</v>
      </c>
      <c r="AZ431">
        <v>2.7</v>
      </c>
      <c r="BA431">
        <v>0.99212598425196852</v>
      </c>
      <c r="BB431" s="2" t="s">
        <v>81</v>
      </c>
      <c r="BC431" s="2"/>
    </row>
    <row r="432" spans="1:55">
      <c r="A432">
        <v>432</v>
      </c>
      <c r="B432" s="1">
        <v>46098</v>
      </c>
      <c r="C432" s="2" t="s">
        <v>1927</v>
      </c>
      <c r="D432" s="2" t="s">
        <v>120</v>
      </c>
      <c r="E432" s="2" t="s">
        <v>121</v>
      </c>
      <c r="F432" s="2" t="s">
        <v>58</v>
      </c>
      <c r="G432" s="2" t="s">
        <v>122</v>
      </c>
      <c r="H432" s="2" t="s">
        <v>1928</v>
      </c>
      <c r="I432" s="2" t="s">
        <v>1929</v>
      </c>
      <c r="J432" t="s">
        <v>1930</v>
      </c>
      <c r="K432" s="2" t="s">
        <v>126</v>
      </c>
      <c r="L432" s="1">
        <v>47258</v>
      </c>
      <c r="M432">
        <v>0.23298820285908781</v>
      </c>
      <c r="N432">
        <v>1160</v>
      </c>
      <c r="O432" s="2" t="s">
        <v>64</v>
      </c>
      <c r="P432" t="s">
        <v>65</v>
      </c>
      <c r="Q432" s="1">
        <v>47543</v>
      </c>
      <c r="R432">
        <v>18000</v>
      </c>
      <c r="S432">
        <v>1000</v>
      </c>
      <c r="T432">
        <v>17000</v>
      </c>
      <c r="U432" s="2" t="s">
        <v>66</v>
      </c>
      <c r="V432" s="2"/>
      <c r="W432" s="2" t="s">
        <v>68</v>
      </c>
      <c r="X432" s="2" t="s">
        <v>69</v>
      </c>
      <c r="Y432" s="2" t="s">
        <v>70</v>
      </c>
      <c r="Z432" s="2" t="s">
        <v>71</v>
      </c>
      <c r="AA432" s="2" t="s">
        <v>70</v>
      </c>
      <c r="AB432" s="2" t="s">
        <v>70</v>
      </c>
      <c r="AC432" s="2" t="s">
        <v>91</v>
      </c>
      <c r="AD432" s="2" t="s">
        <v>70</v>
      </c>
      <c r="AE432">
        <v>28</v>
      </c>
      <c r="AF432" s="2" t="s">
        <v>376</v>
      </c>
      <c r="AG432">
        <v>17000</v>
      </c>
      <c r="AH432">
        <v>18000</v>
      </c>
      <c r="AI432">
        <v>18000</v>
      </c>
      <c r="AJ432">
        <v>17988</v>
      </c>
      <c r="AK432">
        <v>17988</v>
      </c>
      <c r="AL432">
        <v>17988</v>
      </c>
      <c r="AM432">
        <v>17500</v>
      </c>
      <c r="AN432">
        <v>17335</v>
      </c>
      <c r="AP432">
        <v>17500</v>
      </c>
      <c r="AQ432">
        <v>17335</v>
      </c>
      <c r="AR432">
        <v>665</v>
      </c>
      <c r="AS432">
        <v>1125</v>
      </c>
      <c r="AT432">
        <v>1084</v>
      </c>
      <c r="AU432">
        <v>0.96355555555555561</v>
      </c>
      <c r="AV432">
        <v>42</v>
      </c>
      <c r="AW432">
        <v>3.7333333333333336E-2</v>
      </c>
      <c r="AX432">
        <v>3</v>
      </c>
      <c r="AY432">
        <v>3252</v>
      </c>
      <c r="AZ432">
        <v>126</v>
      </c>
      <c r="BA432">
        <v>0.96355555555555561</v>
      </c>
      <c r="BB432" s="2" t="s">
        <v>75</v>
      </c>
      <c r="BC432" s="2"/>
    </row>
    <row r="433" spans="1:55">
      <c r="A433">
        <v>433</v>
      </c>
      <c r="B433" s="1">
        <v>46098</v>
      </c>
      <c r="C433" s="2" t="s">
        <v>1927</v>
      </c>
      <c r="D433" s="2" t="s">
        <v>120</v>
      </c>
      <c r="E433" s="2" t="s">
        <v>121</v>
      </c>
      <c r="F433" s="2" t="s">
        <v>58</v>
      </c>
      <c r="G433" s="2" t="s">
        <v>122</v>
      </c>
      <c r="H433" s="2" t="s">
        <v>123</v>
      </c>
      <c r="I433" s="2" t="s">
        <v>124</v>
      </c>
      <c r="J433" t="s">
        <v>125</v>
      </c>
      <c r="K433" s="2" t="s">
        <v>126</v>
      </c>
      <c r="L433" s="1">
        <v>47258</v>
      </c>
      <c r="M433">
        <v>0.50600000000000001</v>
      </c>
      <c r="N433">
        <v>1160</v>
      </c>
      <c r="O433" s="2" t="s">
        <v>79</v>
      </c>
      <c r="P433" t="s">
        <v>65</v>
      </c>
      <c r="Q433" s="1">
        <v>47543</v>
      </c>
      <c r="R433">
        <v>18000</v>
      </c>
      <c r="S433">
        <v>0</v>
      </c>
      <c r="T433">
        <v>18000</v>
      </c>
      <c r="U433" s="2" t="s">
        <v>66</v>
      </c>
      <c r="V433" s="2"/>
      <c r="W433" s="2"/>
      <c r="X433" s="2" t="s">
        <v>69</v>
      </c>
      <c r="Y433" s="2" t="s">
        <v>70</v>
      </c>
      <c r="Z433" s="2" t="s">
        <v>80</v>
      </c>
      <c r="AA433" s="2" t="s">
        <v>72</v>
      </c>
      <c r="AB433" s="2" t="s">
        <v>72</v>
      </c>
      <c r="AC433" s="2" t="s">
        <v>72</v>
      </c>
      <c r="AD433" s="2" t="s">
        <v>70</v>
      </c>
      <c r="AE433">
        <v>28</v>
      </c>
      <c r="AF433" s="2" t="s">
        <v>376</v>
      </c>
      <c r="AG433">
        <v>18000</v>
      </c>
      <c r="AH433">
        <v>18240</v>
      </c>
      <c r="AI433">
        <v>18400</v>
      </c>
      <c r="AN433">
        <v>18000</v>
      </c>
      <c r="AO433">
        <v>780</v>
      </c>
      <c r="AP433">
        <v>18100</v>
      </c>
      <c r="AQ433">
        <v>18780</v>
      </c>
      <c r="AR433">
        <v>80</v>
      </c>
      <c r="AS433">
        <v>590</v>
      </c>
      <c r="AT433">
        <v>587</v>
      </c>
      <c r="AU433">
        <v>0.9949152542372881</v>
      </c>
      <c r="AV433">
        <v>3</v>
      </c>
      <c r="AW433">
        <v>5.084745762711864E-3</v>
      </c>
      <c r="AX433">
        <v>0.54</v>
      </c>
      <c r="AY433">
        <v>316.98</v>
      </c>
      <c r="AZ433">
        <v>1.62</v>
      </c>
      <c r="BA433">
        <v>0.9949152542372881</v>
      </c>
      <c r="BB433" s="2" t="s">
        <v>81</v>
      </c>
      <c r="BC433" s="2"/>
    </row>
    <row r="434" spans="1:55">
      <c r="A434">
        <v>434</v>
      </c>
      <c r="B434" s="1">
        <v>46098</v>
      </c>
      <c r="C434" s="2" t="s">
        <v>1677</v>
      </c>
      <c r="D434" s="2" t="s">
        <v>1931</v>
      </c>
      <c r="E434" s="2" t="s">
        <v>1932</v>
      </c>
      <c r="F434" s="2" t="s">
        <v>804</v>
      </c>
      <c r="G434" s="2" t="s">
        <v>1933</v>
      </c>
      <c r="H434" s="2" t="s">
        <v>1934</v>
      </c>
      <c r="I434" s="2" t="s">
        <v>1935</v>
      </c>
      <c r="J434" t="s">
        <v>1936</v>
      </c>
      <c r="K434" s="2" t="s">
        <v>1937</v>
      </c>
      <c r="L434" s="1">
        <v>46896</v>
      </c>
      <c r="M434">
        <v>0.1941015467816353</v>
      </c>
      <c r="N434">
        <v>798</v>
      </c>
      <c r="O434" s="2" t="s">
        <v>64</v>
      </c>
      <c r="P434" t="s">
        <v>65</v>
      </c>
      <c r="Q434" s="1">
        <v>46813</v>
      </c>
      <c r="R434">
        <v>6000</v>
      </c>
      <c r="S434">
        <v>2500</v>
      </c>
      <c r="T434">
        <v>3500</v>
      </c>
      <c r="U434" s="2" t="s">
        <v>66</v>
      </c>
      <c r="V434" s="2"/>
      <c r="W434" s="2" t="s">
        <v>68</v>
      </c>
      <c r="X434" s="2" t="s">
        <v>69</v>
      </c>
      <c r="Y434" s="2" t="s">
        <v>70</v>
      </c>
      <c r="Z434" s="2" t="s">
        <v>71</v>
      </c>
      <c r="AA434" s="2" t="s">
        <v>70</v>
      </c>
      <c r="AB434" s="2" t="s">
        <v>70</v>
      </c>
      <c r="AC434" s="2" t="s">
        <v>91</v>
      </c>
      <c r="AD434" s="2" t="s">
        <v>70</v>
      </c>
      <c r="AE434">
        <v>28</v>
      </c>
      <c r="AF434" s="2" t="s">
        <v>376</v>
      </c>
      <c r="AG434">
        <v>3500</v>
      </c>
      <c r="AH434">
        <v>12600</v>
      </c>
      <c r="AI434">
        <v>11400</v>
      </c>
      <c r="AJ434">
        <v>11388</v>
      </c>
      <c r="AK434">
        <v>11388</v>
      </c>
      <c r="AL434">
        <v>11242</v>
      </c>
      <c r="AM434">
        <v>12000</v>
      </c>
      <c r="AO434">
        <v>11150</v>
      </c>
      <c r="AP434">
        <v>10000</v>
      </c>
      <c r="AQ434">
        <v>11150</v>
      </c>
      <c r="AR434">
        <v>1450</v>
      </c>
      <c r="AS434">
        <v>350</v>
      </c>
      <c r="AT434">
        <v>310</v>
      </c>
      <c r="AU434">
        <v>0.88571428571428568</v>
      </c>
      <c r="AV434">
        <v>40</v>
      </c>
      <c r="AW434">
        <v>0.11428571428571428</v>
      </c>
      <c r="AX434">
        <v>3</v>
      </c>
      <c r="AY434">
        <v>930</v>
      </c>
      <c r="AZ434">
        <v>120</v>
      </c>
      <c r="BA434">
        <v>0.88571428571428568</v>
      </c>
      <c r="BB434" s="2" t="s">
        <v>75</v>
      </c>
      <c r="BC434" s="2"/>
    </row>
    <row r="435" spans="1:55">
      <c r="A435">
        <v>435</v>
      </c>
      <c r="B435" s="1">
        <v>46098</v>
      </c>
      <c r="C435" s="2" t="s">
        <v>1677</v>
      </c>
      <c r="D435" s="2" t="s">
        <v>1931</v>
      </c>
      <c r="E435" s="2" t="s">
        <v>1932</v>
      </c>
      <c r="F435" s="2" t="s">
        <v>804</v>
      </c>
      <c r="G435" s="2" t="s">
        <v>1933</v>
      </c>
      <c r="H435" s="2" t="s">
        <v>1517</v>
      </c>
      <c r="I435" s="2" t="s">
        <v>1518</v>
      </c>
      <c r="J435" t="s">
        <v>1519</v>
      </c>
      <c r="K435" s="2" t="s">
        <v>1937</v>
      </c>
      <c r="L435" s="1">
        <v>46896</v>
      </c>
      <c r="M435">
        <v>0.50600000000000001</v>
      </c>
      <c r="N435">
        <v>798</v>
      </c>
      <c r="O435" s="2" t="s">
        <v>79</v>
      </c>
      <c r="P435" t="s">
        <v>65</v>
      </c>
      <c r="Q435" s="1">
        <v>46813</v>
      </c>
      <c r="R435">
        <v>6000</v>
      </c>
      <c r="S435">
        <v>0</v>
      </c>
      <c r="T435">
        <v>6000</v>
      </c>
      <c r="U435" s="2" t="s">
        <v>66</v>
      </c>
      <c r="V435" s="2"/>
      <c r="W435" s="2"/>
      <c r="X435" s="2" t="s">
        <v>69</v>
      </c>
      <c r="Y435" s="2" t="s">
        <v>70</v>
      </c>
      <c r="Z435" s="2" t="s">
        <v>80</v>
      </c>
      <c r="AA435" s="2" t="s">
        <v>72</v>
      </c>
      <c r="AB435" s="2" t="s">
        <v>72</v>
      </c>
      <c r="AC435" s="2" t="s">
        <v>72</v>
      </c>
      <c r="AD435" s="2" t="s">
        <v>70</v>
      </c>
      <c r="AE435">
        <v>22</v>
      </c>
      <c r="AF435" s="2" t="s">
        <v>376</v>
      </c>
      <c r="AG435">
        <v>6000</v>
      </c>
      <c r="AH435">
        <v>6256</v>
      </c>
      <c r="AI435">
        <v>6336</v>
      </c>
      <c r="AN435">
        <v>6000</v>
      </c>
      <c r="AO435">
        <v>340</v>
      </c>
      <c r="AP435">
        <v>6100</v>
      </c>
      <c r="AQ435">
        <v>6340</v>
      </c>
      <c r="AR435">
        <v>80</v>
      </c>
      <c r="AS435">
        <v>202</v>
      </c>
      <c r="AT435">
        <v>199</v>
      </c>
      <c r="AU435">
        <v>0.98514851485148514</v>
      </c>
      <c r="AV435">
        <v>3</v>
      </c>
      <c r="AW435">
        <v>1.4851485148514851E-2</v>
      </c>
      <c r="AX435">
        <v>0.54</v>
      </c>
      <c r="AY435">
        <v>107.46000000000001</v>
      </c>
      <c r="AZ435">
        <v>1.62</v>
      </c>
      <c r="BA435">
        <v>0.98514851485148514</v>
      </c>
      <c r="BB435" s="2" t="s">
        <v>81</v>
      </c>
      <c r="BC435" s="2"/>
    </row>
    <row r="436" spans="1:55">
      <c r="A436">
        <v>436</v>
      </c>
      <c r="B436" s="1">
        <v>46098</v>
      </c>
      <c r="C436" s="2" t="s">
        <v>1938</v>
      </c>
      <c r="D436" s="2" t="s">
        <v>1939</v>
      </c>
      <c r="E436" s="2" t="s">
        <v>1940</v>
      </c>
      <c r="F436" s="2" t="s">
        <v>804</v>
      </c>
      <c r="G436" s="2" t="s">
        <v>1941</v>
      </c>
      <c r="H436" s="2" t="s">
        <v>1942</v>
      </c>
      <c r="I436" s="2" t="s">
        <v>1943</v>
      </c>
      <c r="J436" t="s">
        <v>1944</v>
      </c>
      <c r="K436" s="2" t="s">
        <v>1945</v>
      </c>
      <c r="L436" s="1">
        <v>47421</v>
      </c>
      <c r="M436">
        <v>0.28160873610165649</v>
      </c>
      <c r="N436">
        <v>1323</v>
      </c>
      <c r="O436" s="2" t="s">
        <v>64</v>
      </c>
      <c r="P436" t="s">
        <v>65</v>
      </c>
      <c r="Q436" s="1">
        <v>47543</v>
      </c>
      <c r="R436">
        <v>12900</v>
      </c>
      <c r="S436">
        <v>9500</v>
      </c>
      <c r="T436">
        <v>3400</v>
      </c>
      <c r="U436" s="2" t="s">
        <v>66</v>
      </c>
      <c r="V436" s="2"/>
      <c r="W436" s="2" t="s">
        <v>118</v>
      </c>
      <c r="X436" s="2" t="s">
        <v>69</v>
      </c>
      <c r="Y436" s="2" t="s">
        <v>70</v>
      </c>
      <c r="Z436" s="2" t="s">
        <v>71</v>
      </c>
      <c r="AA436" s="2" t="s">
        <v>70</v>
      </c>
      <c r="AB436" s="2" t="s">
        <v>70</v>
      </c>
      <c r="AC436" s="2" t="s">
        <v>91</v>
      </c>
      <c r="AD436" s="2" t="s">
        <v>70</v>
      </c>
      <c r="AE436">
        <v>15</v>
      </c>
      <c r="AF436" s="2" t="s">
        <v>376</v>
      </c>
      <c r="AG436">
        <v>3400</v>
      </c>
      <c r="AH436">
        <v>18000</v>
      </c>
      <c r="AI436">
        <v>17600</v>
      </c>
      <c r="AJ436">
        <v>17564</v>
      </c>
      <c r="AK436">
        <v>17700</v>
      </c>
      <c r="AL436">
        <v>17648</v>
      </c>
      <c r="AM436">
        <v>17640</v>
      </c>
      <c r="AN436">
        <v>5380</v>
      </c>
      <c r="AO436">
        <v>12182</v>
      </c>
      <c r="AP436">
        <v>17000</v>
      </c>
      <c r="AQ436">
        <v>17562</v>
      </c>
      <c r="AR436">
        <v>438</v>
      </c>
      <c r="AS436">
        <v>750</v>
      </c>
      <c r="AT436">
        <v>732</v>
      </c>
      <c r="AU436">
        <v>0.97599999999999998</v>
      </c>
      <c r="AV436">
        <v>18</v>
      </c>
      <c r="AW436">
        <v>2.4E-2</v>
      </c>
      <c r="AX436">
        <v>3</v>
      </c>
      <c r="AY436">
        <v>2196</v>
      </c>
      <c r="AZ436">
        <v>54</v>
      </c>
      <c r="BA436">
        <v>0.97599999999999998</v>
      </c>
      <c r="BB436" s="2" t="s">
        <v>75</v>
      </c>
      <c r="BC436" s="2" t="s">
        <v>1946</v>
      </c>
    </row>
    <row r="437" spans="1:55">
      <c r="A437">
        <v>437</v>
      </c>
      <c r="B437" s="1">
        <v>46098</v>
      </c>
      <c r="C437" s="2" t="s">
        <v>1938</v>
      </c>
      <c r="D437" s="2" t="s">
        <v>1939</v>
      </c>
      <c r="E437" s="2" t="s">
        <v>1940</v>
      </c>
      <c r="F437" s="2" t="s">
        <v>804</v>
      </c>
      <c r="G437" s="2" t="s">
        <v>1941</v>
      </c>
      <c r="H437" s="2" t="s">
        <v>388</v>
      </c>
      <c r="I437" s="2" t="s">
        <v>389</v>
      </c>
      <c r="J437" t="s">
        <v>390</v>
      </c>
      <c r="K437" s="2" t="s">
        <v>1945</v>
      </c>
      <c r="L437" s="1">
        <v>47421</v>
      </c>
      <c r="M437">
        <v>0.50600000000000001</v>
      </c>
      <c r="N437">
        <v>1323</v>
      </c>
      <c r="O437" s="2" t="s">
        <v>79</v>
      </c>
      <c r="P437" t="s">
        <v>65</v>
      </c>
      <c r="Q437" s="1">
        <v>47543</v>
      </c>
      <c r="R437">
        <v>12900</v>
      </c>
      <c r="S437">
        <v>0</v>
      </c>
      <c r="T437">
        <v>12900</v>
      </c>
      <c r="U437" s="2" t="s">
        <v>66</v>
      </c>
      <c r="V437" s="2"/>
      <c r="W437" s="2"/>
      <c r="X437" s="2" t="s">
        <v>69</v>
      </c>
      <c r="Y437" s="2" t="s">
        <v>70</v>
      </c>
      <c r="Z437" s="2" t="s">
        <v>80</v>
      </c>
      <c r="AA437" s="2" t="s">
        <v>72</v>
      </c>
      <c r="AB437" s="2" t="s">
        <v>72</v>
      </c>
      <c r="AC437" s="2" t="s">
        <v>72</v>
      </c>
      <c r="AD437" s="2" t="s">
        <v>70</v>
      </c>
      <c r="AE437">
        <v>8</v>
      </c>
      <c r="AF437" s="2" t="s">
        <v>312</v>
      </c>
      <c r="AG437">
        <v>12900</v>
      </c>
      <c r="AH437">
        <v>13200</v>
      </c>
      <c r="AI437">
        <v>13200</v>
      </c>
      <c r="AN437">
        <v>12900</v>
      </c>
      <c r="AO437">
        <v>370</v>
      </c>
      <c r="AP437">
        <v>13000</v>
      </c>
      <c r="AQ437">
        <v>13270</v>
      </c>
      <c r="AR437">
        <v>80</v>
      </c>
      <c r="AS437">
        <v>418</v>
      </c>
      <c r="AT437">
        <v>415</v>
      </c>
      <c r="AU437">
        <v>0.99282296650717705</v>
      </c>
      <c r="AV437">
        <v>3</v>
      </c>
      <c r="AW437">
        <v>7.1770334928229667E-3</v>
      </c>
      <c r="AX437">
        <v>0.54</v>
      </c>
      <c r="AY437">
        <v>224.10000000000002</v>
      </c>
      <c r="AZ437">
        <v>1.62</v>
      </c>
      <c r="BA437">
        <v>0.99282296650717705</v>
      </c>
      <c r="BB437" s="2" t="s">
        <v>81</v>
      </c>
      <c r="BC437" s="2"/>
    </row>
    <row r="438" spans="1:55">
      <c r="A438">
        <v>438</v>
      </c>
      <c r="B438" s="1">
        <v>46098</v>
      </c>
      <c r="C438" s="2" t="s">
        <v>1947</v>
      </c>
      <c r="D438" s="2" t="s">
        <v>1948</v>
      </c>
      <c r="E438" s="2" t="s">
        <v>724</v>
      </c>
      <c r="F438" s="2" t="s">
        <v>228</v>
      </c>
      <c r="G438" s="2" t="s">
        <v>1949</v>
      </c>
      <c r="H438" s="2" t="s">
        <v>1950</v>
      </c>
      <c r="I438" s="2" t="s">
        <v>1951</v>
      </c>
      <c r="J438" t="s">
        <v>1952</v>
      </c>
      <c r="K438" s="2" t="s">
        <v>729</v>
      </c>
      <c r="L438" s="1">
        <v>47462</v>
      </c>
      <c r="M438">
        <v>0.24441970728386661</v>
      </c>
      <c r="N438">
        <v>1364</v>
      </c>
      <c r="O438" s="2" t="s">
        <v>64</v>
      </c>
      <c r="P438" t="s">
        <v>117</v>
      </c>
      <c r="Q438" s="1">
        <v>47178</v>
      </c>
      <c r="R438">
        <v>11000</v>
      </c>
      <c r="S438">
        <v>1800</v>
      </c>
      <c r="T438">
        <v>9200</v>
      </c>
      <c r="U438" s="2" t="s">
        <v>66</v>
      </c>
      <c r="V438" s="2"/>
      <c r="W438" s="2" t="s">
        <v>730</v>
      </c>
      <c r="X438" s="2" t="s">
        <v>69</v>
      </c>
      <c r="Y438" s="2" t="s">
        <v>70</v>
      </c>
      <c r="Z438" s="2" t="s">
        <v>71</v>
      </c>
      <c r="AA438" s="2" t="s">
        <v>72</v>
      </c>
      <c r="AB438" s="2" t="s">
        <v>70</v>
      </c>
      <c r="AC438" s="2" t="s">
        <v>91</v>
      </c>
      <c r="AD438" s="2" t="s">
        <v>70</v>
      </c>
      <c r="AE438">
        <v>22</v>
      </c>
      <c r="AF438" s="2" t="s">
        <v>376</v>
      </c>
      <c r="AG438">
        <v>9200</v>
      </c>
      <c r="AH438">
        <v>11280</v>
      </c>
      <c r="AI438">
        <v>11040</v>
      </c>
      <c r="AJ438">
        <v>11000</v>
      </c>
      <c r="AK438">
        <v>11040</v>
      </c>
      <c r="AL438">
        <v>10990</v>
      </c>
      <c r="AM438">
        <v>10890</v>
      </c>
      <c r="AO438">
        <v>10875</v>
      </c>
      <c r="AP438">
        <v>10500</v>
      </c>
      <c r="AQ438">
        <v>10875</v>
      </c>
      <c r="AR438">
        <v>405</v>
      </c>
      <c r="AS438">
        <v>470</v>
      </c>
      <c r="AT438">
        <v>454</v>
      </c>
      <c r="AU438">
        <v>0.96595744680851059</v>
      </c>
      <c r="AV438">
        <v>17</v>
      </c>
      <c r="AW438">
        <v>3.6170212765957444E-2</v>
      </c>
      <c r="AX438">
        <v>3</v>
      </c>
      <c r="AY438">
        <v>1362</v>
      </c>
      <c r="AZ438">
        <v>51</v>
      </c>
      <c r="BA438">
        <v>0.96595744680851059</v>
      </c>
      <c r="BB438" s="2" t="s">
        <v>75</v>
      </c>
      <c r="BC438" s="2"/>
    </row>
    <row r="439" spans="1:55">
      <c r="A439">
        <v>439</v>
      </c>
      <c r="B439" s="1">
        <v>46098</v>
      </c>
      <c r="C439" s="2" t="s">
        <v>760</v>
      </c>
      <c r="D439" s="2" t="s">
        <v>1953</v>
      </c>
      <c r="E439" s="2" t="s">
        <v>1954</v>
      </c>
      <c r="F439" s="2"/>
      <c r="G439" s="2" t="s">
        <v>763</v>
      </c>
      <c r="H439" s="2" t="s">
        <v>760</v>
      </c>
      <c r="I439" s="2" t="s">
        <v>760</v>
      </c>
      <c r="K439" s="2"/>
      <c r="L439" s="1"/>
      <c r="M439" t="s">
        <v>764</v>
      </c>
      <c r="O439" s="2" t="s">
        <v>765</v>
      </c>
      <c r="Q439" s="1"/>
      <c r="R439">
        <v>500</v>
      </c>
      <c r="S439">
        <v>0</v>
      </c>
      <c r="T439">
        <v>500</v>
      </c>
      <c r="U439" s="2" t="s">
        <v>66</v>
      </c>
      <c r="V439" s="2"/>
      <c r="W439" s="2"/>
      <c r="X439" s="2" t="s">
        <v>571</v>
      </c>
      <c r="Y439" s="2" t="s">
        <v>572</v>
      </c>
      <c r="Z439" s="2" t="s">
        <v>71</v>
      </c>
      <c r="AA439" s="2" t="s">
        <v>72</v>
      </c>
      <c r="AB439" s="2" t="s">
        <v>72</v>
      </c>
      <c r="AC439" s="2" t="s">
        <v>72</v>
      </c>
      <c r="AD439" s="2" t="s">
        <v>572</v>
      </c>
      <c r="AE439" t="s">
        <v>572</v>
      </c>
      <c r="AF439" s="2" t="s">
        <v>572</v>
      </c>
      <c r="AG439">
        <v>500</v>
      </c>
      <c r="AI439">
        <v>800</v>
      </c>
      <c r="AP439">
        <v>500</v>
      </c>
      <c r="AR439">
        <v>0</v>
      </c>
      <c r="AU439">
        <v>0</v>
      </c>
      <c r="AW439">
        <v>0</v>
      </c>
      <c r="AX439">
        <v>0.54</v>
      </c>
      <c r="BB439" s="2" t="s">
        <v>81</v>
      </c>
      <c r="BC439" s="2"/>
    </row>
    <row r="440" spans="1:55">
      <c r="A440">
        <v>440</v>
      </c>
      <c r="B440" s="1">
        <v>46099</v>
      </c>
      <c r="C440" s="2" t="s">
        <v>1955</v>
      </c>
      <c r="D440" s="2" t="s">
        <v>1689</v>
      </c>
      <c r="E440" s="2" t="s">
        <v>1690</v>
      </c>
      <c r="F440" s="2" t="s">
        <v>183</v>
      </c>
      <c r="G440" s="2" t="s">
        <v>59</v>
      </c>
      <c r="H440" s="2" t="s">
        <v>1691</v>
      </c>
      <c r="I440" s="2" t="s">
        <v>1692</v>
      </c>
      <c r="J440" t="s">
        <v>1693</v>
      </c>
      <c r="K440" s="2" t="s">
        <v>1694</v>
      </c>
      <c r="L440" s="1">
        <v>46006</v>
      </c>
      <c r="M440">
        <v>0.72878940390288194</v>
      </c>
      <c r="N440">
        <v>-93</v>
      </c>
      <c r="O440" s="2" t="s">
        <v>64</v>
      </c>
      <c r="P440" t="s">
        <v>65</v>
      </c>
      <c r="Q440" s="1">
        <v>46813</v>
      </c>
      <c r="R440">
        <v>2400</v>
      </c>
      <c r="S440">
        <v>0</v>
      </c>
      <c r="T440">
        <v>2400</v>
      </c>
      <c r="U440" s="2" t="s">
        <v>66</v>
      </c>
      <c r="V440" s="2"/>
      <c r="W440" s="2" t="s">
        <v>68</v>
      </c>
      <c r="X440" s="2" t="s">
        <v>69</v>
      </c>
      <c r="Y440" s="2" t="s">
        <v>70</v>
      </c>
      <c r="Z440" s="2" t="s">
        <v>71</v>
      </c>
      <c r="AA440" s="2" t="s">
        <v>70</v>
      </c>
      <c r="AB440" s="2" t="s">
        <v>70</v>
      </c>
      <c r="AC440" s="2" t="s">
        <v>91</v>
      </c>
      <c r="AD440" s="2" t="s">
        <v>70</v>
      </c>
      <c r="AE440">
        <v>28</v>
      </c>
      <c r="AF440" s="2" t="s">
        <v>376</v>
      </c>
      <c r="AG440">
        <v>2400</v>
      </c>
      <c r="AH440">
        <v>2800</v>
      </c>
      <c r="AI440">
        <v>2800</v>
      </c>
      <c r="AJ440">
        <v>2774</v>
      </c>
      <c r="AK440">
        <v>2774</v>
      </c>
      <c r="AL440">
        <v>2767</v>
      </c>
      <c r="AM440">
        <v>2800</v>
      </c>
      <c r="AN440">
        <v>2400</v>
      </c>
      <c r="AP440">
        <v>2600</v>
      </c>
      <c r="AQ440">
        <v>2400</v>
      </c>
      <c r="AR440">
        <v>400</v>
      </c>
      <c r="AS440">
        <v>700</v>
      </c>
      <c r="AT440">
        <v>600</v>
      </c>
      <c r="AU440">
        <v>0.8571428571428571</v>
      </c>
      <c r="AV440">
        <v>100</v>
      </c>
      <c r="AW440">
        <v>0.14285714285714285</v>
      </c>
      <c r="AX440">
        <v>3</v>
      </c>
      <c r="AY440">
        <v>1800</v>
      </c>
      <c r="AZ440">
        <v>300</v>
      </c>
      <c r="BA440">
        <v>0.8571428571428571</v>
      </c>
      <c r="BB440" s="2" t="s">
        <v>75</v>
      </c>
      <c r="BC440" s="2"/>
    </row>
    <row r="441" spans="1:55">
      <c r="A441">
        <v>441</v>
      </c>
      <c r="B441" s="1">
        <v>46099</v>
      </c>
      <c r="C441" s="2" t="s">
        <v>1955</v>
      </c>
      <c r="D441" s="2" t="s">
        <v>1689</v>
      </c>
      <c r="E441" s="2" t="s">
        <v>1690</v>
      </c>
      <c r="F441" s="2" t="s">
        <v>183</v>
      </c>
      <c r="G441" s="2" t="s">
        <v>59</v>
      </c>
      <c r="H441" s="2" t="s">
        <v>1956</v>
      </c>
      <c r="I441" s="2" t="s">
        <v>1957</v>
      </c>
      <c r="J441" t="s">
        <v>1958</v>
      </c>
      <c r="K441" s="2" t="s">
        <v>1694</v>
      </c>
      <c r="L441" s="1">
        <v>46006</v>
      </c>
      <c r="M441">
        <v>0.50600000000000001</v>
      </c>
      <c r="N441">
        <v>-93</v>
      </c>
      <c r="O441" s="2" t="s">
        <v>79</v>
      </c>
      <c r="P441" t="s">
        <v>65</v>
      </c>
      <c r="Q441" s="1">
        <v>46813</v>
      </c>
      <c r="R441">
        <v>2400</v>
      </c>
      <c r="S441">
        <v>0</v>
      </c>
      <c r="T441">
        <v>2400</v>
      </c>
      <c r="U441" s="2" t="s">
        <v>66</v>
      </c>
      <c r="V441" s="2"/>
      <c r="W441" s="2"/>
      <c r="X441" s="2" t="s">
        <v>69</v>
      </c>
      <c r="Y441" s="2" t="s">
        <v>70</v>
      </c>
      <c r="Z441" s="2" t="s">
        <v>80</v>
      </c>
      <c r="AA441" s="2" t="s">
        <v>72</v>
      </c>
      <c r="AB441" s="2" t="s">
        <v>72</v>
      </c>
      <c r="AC441" s="2" t="s">
        <v>72</v>
      </c>
      <c r="AD441" s="2" t="s">
        <v>70</v>
      </c>
      <c r="AE441">
        <v>23</v>
      </c>
      <c r="AF441" s="2" t="s">
        <v>376</v>
      </c>
      <c r="AG441">
        <v>2400</v>
      </c>
      <c r="AH441">
        <v>4000</v>
      </c>
      <c r="AI441">
        <v>4000</v>
      </c>
      <c r="AN441">
        <v>4190</v>
      </c>
      <c r="AP441">
        <v>2500</v>
      </c>
      <c r="AQ441">
        <v>4190</v>
      </c>
      <c r="AR441">
        <v>80</v>
      </c>
      <c r="AS441">
        <v>134</v>
      </c>
      <c r="AT441">
        <v>131</v>
      </c>
      <c r="AU441">
        <v>0.97761194029850751</v>
      </c>
      <c r="AV441">
        <v>3</v>
      </c>
      <c r="AW441">
        <v>2.2388059701492536E-2</v>
      </c>
      <c r="AX441">
        <v>0.54</v>
      </c>
      <c r="AY441">
        <v>70.740000000000009</v>
      </c>
      <c r="AZ441">
        <v>1.62</v>
      </c>
      <c r="BA441">
        <v>0.97761194029850751</v>
      </c>
      <c r="BB441" s="2" t="s">
        <v>81</v>
      </c>
      <c r="BC441" s="2"/>
    </row>
    <row r="442" spans="1:55">
      <c r="A442">
        <v>442</v>
      </c>
      <c r="B442" s="1">
        <v>46099</v>
      </c>
      <c r="C442" s="2" t="s">
        <v>1959</v>
      </c>
      <c r="D442" s="2" t="s">
        <v>1960</v>
      </c>
      <c r="E442" s="2" t="s">
        <v>1961</v>
      </c>
      <c r="F442" s="2" t="s">
        <v>743</v>
      </c>
      <c r="G442" s="2" t="s">
        <v>744</v>
      </c>
      <c r="H442" s="2" t="s">
        <v>580</v>
      </c>
      <c r="I442" s="2" t="s">
        <v>581</v>
      </c>
      <c r="J442" t="s">
        <v>582</v>
      </c>
      <c r="K442" s="2" t="s">
        <v>1962</v>
      </c>
      <c r="L442" s="1">
        <v>47350</v>
      </c>
      <c r="M442">
        <v>0.50600000000000001</v>
      </c>
      <c r="N442">
        <v>1251</v>
      </c>
      <c r="O442" s="2" t="s">
        <v>79</v>
      </c>
      <c r="P442" t="s">
        <v>65</v>
      </c>
      <c r="Q442" s="1">
        <v>47543</v>
      </c>
      <c r="R442">
        <v>1800</v>
      </c>
      <c r="S442">
        <v>0</v>
      </c>
      <c r="T442">
        <v>1800</v>
      </c>
      <c r="U442" s="2" t="s">
        <v>66</v>
      </c>
      <c r="V442" s="2" t="s">
        <v>462</v>
      </c>
      <c r="W442" s="2"/>
      <c r="X442" s="2" t="s">
        <v>69</v>
      </c>
      <c r="Y442" s="2" t="s">
        <v>70</v>
      </c>
      <c r="Z442" s="2" t="s">
        <v>80</v>
      </c>
      <c r="AA442" s="2" t="s">
        <v>72</v>
      </c>
      <c r="AB442" s="2" t="s">
        <v>72</v>
      </c>
      <c r="AC442" s="2" t="s">
        <v>72</v>
      </c>
      <c r="AD442" s="2" t="s">
        <v>70</v>
      </c>
      <c r="AE442">
        <v>6</v>
      </c>
      <c r="AF442" s="2" t="s">
        <v>312</v>
      </c>
      <c r="AG442">
        <v>1800</v>
      </c>
      <c r="AH442">
        <v>2160</v>
      </c>
      <c r="AI442">
        <v>2160</v>
      </c>
      <c r="AN442">
        <v>1800</v>
      </c>
      <c r="AO442">
        <v>540</v>
      </c>
      <c r="AP442">
        <v>1900</v>
      </c>
      <c r="AQ442">
        <v>2340</v>
      </c>
      <c r="AR442">
        <v>80</v>
      </c>
      <c r="AS442">
        <v>77</v>
      </c>
      <c r="AT442">
        <v>74</v>
      </c>
      <c r="AU442">
        <v>0.96103896103896103</v>
      </c>
      <c r="AV442">
        <v>3</v>
      </c>
      <c r="AW442">
        <v>3.896103896103896E-2</v>
      </c>
      <c r="AX442">
        <v>0.54</v>
      </c>
      <c r="AY442">
        <v>39.96</v>
      </c>
      <c r="AZ442">
        <v>1.62</v>
      </c>
      <c r="BA442">
        <v>0.96103896103896103</v>
      </c>
      <c r="BB442" s="2" t="s">
        <v>81</v>
      </c>
      <c r="BC442" s="2"/>
    </row>
    <row r="443" spans="1:55">
      <c r="A443">
        <v>443</v>
      </c>
      <c r="B443" s="1">
        <v>46099</v>
      </c>
      <c r="C443" s="2" t="s">
        <v>1664</v>
      </c>
      <c r="D443" s="2" t="s">
        <v>1963</v>
      </c>
      <c r="E443" s="2" t="s">
        <v>1964</v>
      </c>
      <c r="F443" s="2" t="s">
        <v>228</v>
      </c>
      <c r="G443" s="2" t="s">
        <v>1064</v>
      </c>
      <c r="H443" s="2" t="s">
        <v>1965</v>
      </c>
      <c r="I443" s="2" t="s">
        <v>1966</v>
      </c>
      <c r="J443" t="s">
        <v>1967</v>
      </c>
      <c r="K443" s="2" t="s">
        <v>1968</v>
      </c>
      <c r="L443" s="1">
        <v>47918</v>
      </c>
      <c r="M443">
        <v>0.41911654413433175</v>
      </c>
      <c r="N443">
        <v>1819</v>
      </c>
      <c r="O443" s="2" t="s">
        <v>64</v>
      </c>
      <c r="P443" t="s">
        <v>65</v>
      </c>
      <c r="Q443" s="1">
        <v>46813</v>
      </c>
      <c r="R443">
        <v>5000</v>
      </c>
      <c r="S443">
        <v>700</v>
      </c>
      <c r="T443">
        <v>4300</v>
      </c>
      <c r="U443" s="2" t="s">
        <v>66</v>
      </c>
      <c r="V443" s="2"/>
      <c r="W443" s="2" t="s">
        <v>730</v>
      </c>
      <c r="X443" s="2" t="s">
        <v>69</v>
      </c>
      <c r="Y443" s="2" t="s">
        <v>70</v>
      </c>
      <c r="Z443" s="2" t="s">
        <v>71</v>
      </c>
      <c r="AA443" s="2" t="s">
        <v>70</v>
      </c>
      <c r="AB443" s="2" t="s">
        <v>70</v>
      </c>
      <c r="AC443" s="2" t="s">
        <v>73</v>
      </c>
      <c r="AD443" s="2" t="s">
        <v>70</v>
      </c>
      <c r="AE443">
        <v>33</v>
      </c>
      <c r="AF443" s="2" t="s">
        <v>376</v>
      </c>
      <c r="AG443">
        <v>4300</v>
      </c>
      <c r="AH443">
        <v>5040</v>
      </c>
      <c r="AI443">
        <v>4980</v>
      </c>
      <c r="AJ443">
        <v>4786</v>
      </c>
      <c r="AK443">
        <v>4800</v>
      </c>
      <c r="AL443">
        <v>4793</v>
      </c>
      <c r="AM443">
        <v>4759</v>
      </c>
      <c r="AN443">
        <v>4759</v>
      </c>
      <c r="AP443">
        <v>4600</v>
      </c>
      <c r="AQ443">
        <v>4759</v>
      </c>
      <c r="AR443">
        <v>281</v>
      </c>
      <c r="AS443">
        <v>420</v>
      </c>
      <c r="AT443">
        <v>397</v>
      </c>
      <c r="AU443">
        <v>0.94523809523809521</v>
      </c>
      <c r="AV443">
        <v>23</v>
      </c>
      <c r="AW443">
        <v>5.4761904761904762E-2</v>
      </c>
      <c r="AX443">
        <v>3</v>
      </c>
      <c r="AY443">
        <v>1191</v>
      </c>
      <c r="AZ443">
        <v>69</v>
      </c>
      <c r="BA443">
        <v>0.94523809523809521</v>
      </c>
      <c r="BB443" s="2" t="s">
        <v>75</v>
      </c>
      <c r="BC443" s="2"/>
    </row>
    <row r="444" spans="1:55">
      <c r="A444">
        <v>444</v>
      </c>
      <c r="B444" s="1">
        <v>46099</v>
      </c>
      <c r="C444" s="2" t="s">
        <v>1664</v>
      </c>
      <c r="D444" s="2" t="s">
        <v>1963</v>
      </c>
      <c r="E444" s="2" t="s">
        <v>1964</v>
      </c>
      <c r="F444" s="2" t="s">
        <v>228</v>
      </c>
      <c r="G444" s="2" t="s">
        <v>1064</v>
      </c>
      <c r="H444" s="2" t="s">
        <v>1969</v>
      </c>
      <c r="I444" s="2" t="s">
        <v>1970</v>
      </c>
      <c r="J444" t="s">
        <v>1971</v>
      </c>
      <c r="K444" s="2" t="s">
        <v>1968</v>
      </c>
      <c r="L444" s="1">
        <v>47918</v>
      </c>
      <c r="M444">
        <v>0.50600000000000001</v>
      </c>
      <c r="N444">
        <v>1819</v>
      </c>
      <c r="O444" s="2" t="s">
        <v>79</v>
      </c>
      <c r="P444" t="s">
        <v>65</v>
      </c>
      <c r="Q444" s="1">
        <v>46813</v>
      </c>
      <c r="R444">
        <v>5000</v>
      </c>
      <c r="S444">
        <v>0</v>
      </c>
      <c r="T444">
        <v>5000</v>
      </c>
      <c r="U444" s="2" t="s">
        <v>66</v>
      </c>
      <c r="V444" s="2"/>
      <c r="W444" s="2"/>
      <c r="X444" s="2" t="s">
        <v>69</v>
      </c>
      <c r="Y444" s="2" t="s">
        <v>70</v>
      </c>
      <c r="Z444" s="2" t="s">
        <v>80</v>
      </c>
      <c r="AA444" s="2" t="s">
        <v>72</v>
      </c>
      <c r="AB444" s="2" t="s">
        <v>72</v>
      </c>
      <c r="AC444" s="2" t="s">
        <v>72</v>
      </c>
      <c r="AD444" s="2" t="s">
        <v>70</v>
      </c>
      <c r="AE444">
        <v>13</v>
      </c>
      <c r="AF444" s="2" t="s">
        <v>312</v>
      </c>
      <c r="AG444">
        <v>5000</v>
      </c>
      <c r="AH444">
        <v>5360</v>
      </c>
      <c r="AI444">
        <v>5360</v>
      </c>
      <c r="AN444">
        <v>5000</v>
      </c>
      <c r="AO444">
        <v>500</v>
      </c>
      <c r="AP444">
        <v>5100</v>
      </c>
      <c r="AQ444">
        <v>5500</v>
      </c>
      <c r="AR444">
        <v>80</v>
      </c>
      <c r="AS444">
        <v>175</v>
      </c>
      <c r="AT444">
        <v>172</v>
      </c>
      <c r="AU444">
        <v>0.98285714285714287</v>
      </c>
      <c r="AV444">
        <v>3</v>
      </c>
      <c r="AW444">
        <v>1.7142857142857144E-2</v>
      </c>
      <c r="AX444">
        <v>0.54</v>
      </c>
      <c r="AY444">
        <v>92.88000000000001</v>
      </c>
      <c r="AZ444">
        <v>1.62</v>
      </c>
      <c r="BA444">
        <v>0.98285714285714287</v>
      </c>
      <c r="BB444" s="2" t="s">
        <v>81</v>
      </c>
      <c r="BC444" s="2"/>
    </row>
    <row r="445" spans="1:55">
      <c r="A445">
        <v>445</v>
      </c>
      <c r="B445" s="1">
        <v>46099</v>
      </c>
      <c r="C445" s="2" t="s">
        <v>1972</v>
      </c>
      <c r="D445" s="2" t="s">
        <v>1809</v>
      </c>
      <c r="E445" s="2" t="s">
        <v>1800</v>
      </c>
      <c r="F445" s="2" t="s">
        <v>58</v>
      </c>
      <c r="G445" s="2" t="s">
        <v>343</v>
      </c>
      <c r="H445" s="2" t="s">
        <v>1810</v>
      </c>
      <c r="I445" s="2" t="s">
        <v>1811</v>
      </c>
      <c r="J445" t="s">
        <v>1812</v>
      </c>
      <c r="K445" s="2" t="s">
        <v>1804</v>
      </c>
      <c r="L445" s="1">
        <v>46239</v>
      </c>
      <c r="M445">
        <v>0.22788432924892221</v>
      </c>
      <c r="N445">
        <v>140</v>
      </c>
      <c r="O445" s="2" t="s">
        <v>64</v>
      </c>
      <c r="P445" t="s">
        <v>65</v>
      </c>
      <c r="Q445" s="1">
        <v>46813</v>
      </c>
      <c r="R445">
        <v>3000</v>
      </c>
      <c r="S445">
        <v>0</v>
      </c>
      <c r="T445">
        <v>3000</v>
      </c>
      <c r="U445" s="2" t="s">
        <v>66</v>
      </c>
      <c r="V445" s="2"/>
      <c r="W445" s="2" t="s">
        <v>68</v>
      </c>
      <c r="X445" s="2" t="s">
        <v>69</v>
      </c>
      <c r="Y445" s="2" t="s">
        <v>70</v>
      </c>
      <c r="Z445" s="2" t="s">
        <v>71</v>
      </c>
      <c r="AA445" s="2" t="s">
        <v>70</v>
      </c>
      <c r="AB445" s="2" t="s">
        <v>70</v>
      </c>
      <c r="AC445" s="2" t="s">
        <v>91</v>
      </c>
      <c r="AD445" s="2" t="s">
        <v>70</v>
      </c>
      <c r="AE445">
        <v>27</v>
      </c>
      <c r="AF445" s="2" t="s">
        <v>376</v>
      </c>
      <c r="AG445">
        <v>3000</v>
      </c>
      <c r="AH445">
        <v>4800</v>
      </c>
      <c r="AI445">
        <v>3900</v>
      </c>
      <c r="AJ445">
        <v>4008</v>
      </c>
      <c r="AK445">
        <v>4008</v>
      </c>
      <c r="AL445">
        <v>3971</v>
      </c>
      <c r="AM445">
        <v>3975</v>
      </c>
      <c r="AO445">
        <v>3957</v>
      </c>
      <c r="AP445">
        <v>3300</v>
      </c>
      <c r="AQ445">
        <v>3957</v>
      </c>
      <c r="AR445">
        <v>843</v>
      </c>
      <c r="AS445">
        <v>200</v>
      </c>
      <c r="AT445">
        <v>165</v>
      </c>
      <c r="AU445">
        <v>0.82499999999999996</v>
      </c>
      <c r="AV445">
        <v>35</v>
      </c>
      <c r="AW445">
        <v>0.17499999999999999</v>
      </c>
      <c r="AX445">
        <v>3</v>
      </c>
      <c r="AY445">
        <v>495</v>
      </c>
      <c r="AZ445">
        <v>105</v>
      </c>
      <c r="BA445">
        <v>0.82499999999999996</v>
      </c>
      <c r="BB445" s="2" t="s">
        <v>75</v>
      </c>
      <c r="BC445" s="2"/>
    </row>
    <row r="446" spans="1:55">
      <c r="A446">
        <v>446</v>
      </c>
      <c r="B446" s="1">
        <v>46099</v>
      </c>
      <c r="C446" s="2" t="s">
        <v>1972</v>
      </c>
      <c r="D446" s="2" t="s">
        <v>1809</v>
      </c>
      <c r="E446" s="2" t="s">
        <v>1800</v>
      </c>
      <c r="F446" s="2" t="s">
        <v>58</v>
      </c>
      <c r="G446" s="2" t="s">
        <v>343</v>
      </c>
      <c r="H446" s="2" t="s">
        <v>1805</v>
      </c>
      <c r="I446" s="2" t="s">
        <v>1806</v>
      </c>
      <c r="J446" t="s">
        <v>1807</v>
      </c>
      <c r="K446" s="2" t="s">
        <v>1804</v>
      </c>
      <c r="L446" s="1">
        <v>46239</v>
      </c>
      <c r="M446">
        <v>0.50600000000000001</v>
      </c>
      <c r="N446">
        <v>140</v>
      </c>
      <c r="O446" s="2" t="s">
        <v>79</v>
      </c>
      <c r="P446" t="s">
        <v>65</v>
      </c>
      <c r="Q446" s="1">
        <v>46813</v>
      </c>
      <c r="R446">
        <v>3000</v>
      </c>
      <c r="S446">
        <v>0</v>
      </c>
      <c r="T446">
        <v>3000</v>
      </c>
      <c r="U446" s="2" t="s">
        <v>66</v>
      </c>
      <c r="V446" s="2"/>
      <c r="W446" s="2"/>
      <c r="X446" s="2" t="s">
        <v>69</v>
      </c>
      <c r="Y446" s="2" t="s">
        <v>70</v>
      </c>
      <c r="Z446" s="2" t="s">
        <v>80</v>
      </c>
      <c r="AA446" s="2" t="s">
        <v>72</v>
      </c>
      <c r="AB446" s="2" t="s">
        <v>72</v>
      </c>
      <c r="AC446" s="2" t="s">
        <v>72</v>
      </c>
      <c r="AD446" s="2" t="s">
        <v>70</v>
      </c>
      <c r="AE446">
        <v>23</v>
      </c>
      <c r="AF446" s="2" t="s">
        <v>376</v>
      </c>
      <c r="AG446">
        <v>3000</v>
      </c>
      <c r="AH446">
        <v>3200</v>
      </c>
      <c r="AI446">
        <v>3200</v>
      </c>
      <c r="AN446">
        <v>3000</v>
      </c>
      <c r="AO446">
        <v>560</v>
      </c>
      <c r="AP446">
        <v>3100</v>
      </c>
      <c r="AQ446">
        <v>3560</v>
      </c>
      <c r="AR446">
        <v>80</v>
      </c>
      <c r="AS446">
        <v>115</v>
      </c>
      <c r="AT446">
        <v>112</v>
      </c>
      <c r="AU446">
        <v>0.97391304347826091</v>
      </c>
      <c r="AV446">
        <v>3</v>
      </c>
      <c r="AW446">
        <v>2.6086956521739129E-2</v>
      </c>
      <c r="AX446">
        <v>0.54</v>
      </c>
      <c r="AY446">
        <v>60.480000000000004</v>
      </c>
      <c r="AZ446">
        <v>1.62</v>
      </c>
      <c r="BA446">
        <v>0.97391304347826091</v>
      </c>
      <c r="BB446" s="2" t="s">
        <v>81</v>
      </c>
      <c r="BC446" s="2"/>
    </row>
    <row r="447" spans="1:55">
      <c r="A447">
        <v>447</v>
      </c>
      <c r="B447" s="1">
        <v>46099</v>
      </c>
      <c r="C447" s="2" t="s">
        <v>1973</v>
      </c>
      <c r="D447" s="2" t="s">
        <v>1974</v>
      </c>
      <c r="E447" s="2" t="s">
        <v>1975</v>
      </c>
      <c r="F447" s="2" t="s">
        <v>58</v>
      </c>
      <c r="G447" s="2" t="s">
        <v>1976</v>
      </c>
      <c r="H447" s="2" t="s">
        <v>1977</v>
      </c>
      <c r="I447" s="2" t="s">
        <v>1978</v>
      </c>
      <c r="J447" t="s">
        <v>1979</v>
      </c>
      <c r="K447" s="2" t="s">
        <v>1980</v>
      </c>
      <c r="L447" s="1">
        <v>47913</v>
      </c>
      <c r="M447">
        <v>0.22788432924892221</v>
      </c>
      <c r="N447">
        <v>1814</v>
      </c>
      <c r="O447" s="2" t="s">
        <v>64</v>
      </c>
      <c r="P447" t="s">
        <v>65</v>
      </c>
      <c r="Q447" s="1">
        <v>46813</v>
      </c>
      <c r="R447">
        <v>8750</v>
      </c>
      <c r="S447">
        <v>0</v>
      </c>
      <c r="T447">
        <v>8750</v>
      </c>
      <c r="U447" s="2" t="s">
        <v>66</v>
      </c>
      <c r="V447" s="2" t="s">
        <v>1981</v>
      </c>
      <c r="W447" s="2" t="s">
        <v>68</v>
      </c>
      <c r="X447" s="2" t="s">
        <v>69</v>
      </c>
      <c r="Y447" s="2" t="s">
        <v>70</v>
      </c>
      <c r="Z447" s="2" t="s">
        <v>71</v>
      </c>
      <c r="AA447" s="2" t="s">
        <v>70</v>
      </c>
      <c r="AB447" s="2" t="s">
        <v>70</v>
      </c>
      <c r="AC447" s="2" t="s">
        <v>91</v>
      </c>
      <c r="AD447" s="2" t="s">
        <v>70</v>
      </c>
      <c r="AE447">
        <v>37</v>
      </c>
      <c r="AF447" s="2" t="s">
        <v>376</v>
      </c>
      <c r="AG447">
        <v>8750</v>
      </c>
      <c r="AH447">
        <v>19200</v>
      </c>
      <c r="AI447">
        <v>18300</v>
      </c>
      <c r="AJ447">
        <v>18600</v>
      </c>
      <c r="AK447">
        <v>18600</v>
      </c>
      <c r="AL447">
        <v>18250</v>
      </c>
      <c r="AM447">
        <v>18271</v>
      </c>
      <c r="AO447">
        <v>18207</v>
      </c>
      <c r="AP447">
        <v>18000</v>
      </c>
      <c r="AQ447">
        <v>18207</v>
      </c>
      <c r="AR447">
        <v>993</v>
      </c>
      <c r="AS447">
        <v>800</v>
      </c>
      <c r="AT447">
        <v>759</v>
      </c>
      <c r="AU447">
        <v>0.94874999999999998</v>
      </c>
      <c r="AV447">
        <v>41</v>
      </c>
      <c r="AW447">
        <v>5.1249999999999997E-2</v>
      </c>
      <c r="AX447">
        <v>3</v>
      </c>
      <c r="AY447">
        <v>2277</v>
      </c>
      <c r="AZ447">
        <v>123</v>
      </c>
      <c r="BA447">
        <v>0.94874999999999998</v>
      </c>
      <c r="BB447" s="2" t="s">
        <v>75</v>
      </c>
      <c r="BC447" s="2"/>
    </row>
    <row r="448" spans="1:55">
      <c r="A448">
        <v>448</v>
      </c>
      <c r="B448" s="1">
        <v>46099</v>
      </c>
      <c r="C448" s="2" t="s">
        <v>1973</v>
      </c>
      <c r="D448" s="2" t="s">
        <v>1974</v>
      </c>
      <c r="E448" s="2" t="s">
        <v>1975</v>
      </c>
      <c r="F448" s="2" t="s">
        <v>58</v>
      </c>
      <c r="G448" s="2" t="s">
        <v>1976</v>
      </c>
      <c r="H448" s="2" t="s">
        <v>1982</v>
      </c>
      <c r="I448" s="2" t="s">
        <v>1983</v>
      </c>
      <c r="J448" t="s">
        <v>1984</v>
      </c>
      <c r="K448" s="2" t="s">
        <v>1980</v>
      </c>
      <c r="L448" s="1">
        <v>47913</v>
      </c>
      <c r="M448">
        <v>0.50600000000000001</v>
      </c>
      <c r="N448">
        <v>1814</v>
      </c>
      <c r="O448" s="2" t="s">
        <v>79</v>
      </c>
      <c r="P448" t="s">
        <v>65</v>
      </c>
      <c r="Q448" s="1">
        <v>46813</v>
      </c>
      <c r="R448">
        <v>8750</v>
      </c>
      <c r="S448">
        <v>0</v>
      </c>
      <c r="T448">
        <v>8750</v>
      </c>
      <c r="U448" s="2" t="s">
        <v>66</v>
      </c>
      <c r="V448" s="2"/>
      <c r="W448" s="2"/>
      <c r="X448" s="2" t="s">
        <v>69</v>
      </c>
      <c r="Y448" s="2" t="s">
        <v>70</v>
      </c>
      <c r="Z448" s="2" t="s">
        <v>80</v>
      </c>
      <c r="AA448" s="2" t="s">
        <v>72</v>
      </c>
      <c r="AB448" s="2" t="s">
        <v>72</v>
      </c>
      <c r="AC448" s="2" t="s">
        <v>72</v>
      </c>
      <c r="AD448" s="2" t="s">
        <v>70</v>
      </c>
      <c r="AE448">
        <v>27</v>
      </c>
      <c r="AF448" s="2" t="s">
        <v>376</v>
      </c>
      <c r="AG448">
        <v>8750</v>
      </c>
      <c r="AH448">
        <v>18160</v>
      </c>
      <c r="AI448">
        <v>18240</v>
      </c>
      <c r="AN448">
        <v>8750</v>
      </c>
      <c r="AO448">
        <v>9430</v>
      </c>
      <c r="AP448">
        <v>8800</v>
      </c>
      <c r="AQ448">
        <v>18180</v>
      </c>
      <c r="AR448">
        <v>80</v>
      </c>
      <c r="AS448">
        <v>574</v>
      </c>
      <c r="AT448">
        <v>569</v>
      </c>
      <c r="AU448">
        <v>0.99128919860627174</v>
      </c>
      <c r="AV448">
        <v>5</v>
      </c>
      <c r="AW448">
        <v>8.7108013937282226E-3</v>
      </c>
      <c r="AX448">
        <v>0.54</v>
      </c>
      <c r="AY448">
        <v>307.26000000000005</v>
      </c>
      <c r="AZ448">
        <v>2.7</v>
      </c>
      <c r="BA448">
        <v>0.99128919860627174</v>
      </c>
      <c r="BB448" s="2" t="s">
        <v>81</v>
      </c>
      <c r="BC448" s="2"/>
    </row>
    <row r="449" spans="1:55">
      <c r="A449">
        <v>449</v>
      </c>
      <c r="B449" s="1">
        <v>46099</v>
      </c>
      <c r="C449" s="2" t="s">
        <v>1985</v>
      </c>
      <c r="D449" s="2" t="s">
        <v>1986</v>
      </c>
      <c r="E449" s="2" t="s">
        <v>1987</v>
      </c>
      <c r="F449" s="2" t="s">
        <v>183</v>
      </c>
      <c r="G449" s="2" t="s">
        <v>122</v>
      </c>
      <c r="H449" s="2" t="s">
        <v>1988</v>
      </c>
      <c r="I449" s="2" t="s">
        <v>1989</v>
      </c>
      <c r="J449" t="s">
        <v>1990</v>
      </c>
      <c r="K449" s="2" t="s">
        <v>1991</v>
      </c>
      <c r="L449" s="1">
        <v>47422</v>
      </c>
      <c r="M449">
        <v>0.24936603131381899</v>
      </c>
      <c r="N449">
        <v>1323</v>
      </c>
      <c r="O449" s="2" t="s">
        <v>64</v>
      </c>
      <c r="P449" t="s">
        <v>65</v>
      </c>
      <c r="Q449" s="1">
        <v>46813</v>
      </c>
      <c r="R449">
        <v>7000</v>
      </c>
      <c r="S449">
        <v>1000</v>
      </c>
      <c r="T449">
        <v>6000</v>
      </c>
      <c r="U449" s="2" t="s">
        <v>66</v>
      </c>
      <c r="V449" s="2"/>
      <c r="W449" s="2" t="s">
        <v>118</v>
      </c>
      <c r="X449" s="2" t="s">
        <v>69</v>
      </c>
      <c r="Y449" s="2" t="s">
        <v>70</v>
      </c>
      <c r="Z449" s="2" t="s">
        <v>71</v>
      </c>
      <c r="AA449" s="2" t="s">
        <v>70</v>
      </c>
      <c r="AB449" s="2" t="s">
        <v>70</v>
      </c>
      <c r="AC449" s="2" t="s">
        <v>91</v>
      </c>
      <c r="AD449" s="2" t="s">
        <v>70</v>
      </c>
      <c r="AE449">
        <v>37</v>
      </c>
      <c r="AF449" s="2" t="s">
        <v>376</v>
      </c>
      <c r="AG449">
        <v>6000</v>
      </c>
      <c r="AH449">
        <v>14160</v>
      </c>
      <c r="AI449">
        <v>14160</v>
      </c>
      <c r="AJ449">
        <v>14031</v>
      </c>
      <c r="AK449">
        <v>14025</v>
      </c>
      <c r="AL449">
        <v>14000</v>
      </c>
      <c r="AM449">
        <v>13979</v>
      </c>
      <c r="AO449">
        <v>13955</v>
      </c>
      <c r="AP449">
        <v>13500</v>
      </c>
      <c r="AQ449">
        <v>13955</v>
      </c>
      <c r="AR449">
        <v>205</v>
      </c>
      <c r="AS449">
        <v>590</v>
      </c>
      <c r="AT449">
        <v>582</v>
      </c>
      <c r="AU449">
        <v>0.98644067796610169</v>
      </c>
      <c r="AV449">
        <v>9</v>
      </c>
      <c r="AW449">
        <v>1.5254237288135594E-2</v>
      </c>
      <c r="AX449">
        <v>3</v>
      </c>
      <c r="AY449">
        <v>1746</v>
      </c>
      <c r="AZ449">
        <v>27</v>
      </c>
      <c r="BA449">
        <v>0.98644067796610169</v>
      </c>
      <c r="BB449" s="2" t="s">
        <v>75</v>
      </c>
      <c r="BC449" s="2"/>
    </row>
    <row r="450" spans="1:55">
      <c r="A450">
        <v>450</v>
      </c>
      <c r="B450" s="1">
        <v>46099</v>
      </c>
      <c r="C450" s="2" t="s">
        <v>1985</v>
      </c>
      <c r="D450" s="2" t="s">
        <v>1986</v>
      </c>
      <c r="E450" s="2" t="s">
        <v>1987</v>
      </c>
      <c r="F450" s="2" t="s">
        <v>183</v>
      </c>
      <c r="G450" s="2" t="s">
        <v>122</v>
      </c>
      <c r="H450" s="2" t="s">
        <v>1992</v>
      </c>
      <c r="I450" s="2" t="s">
        <v>1993</v>
      </c>
      <c r="J450" t="s">
        <v>1994</v>
      </c>
      <c r="K450" s="2" t="s">
        <v>1991</v>
      </c>
      <c r="L450" s="1">
        <v>47422</v>
      </c>
      <c r="M450">
        <v>0.50600000000000001</v>
      </c>
      <c r="N450">
        <v>1323</v>
      </c>
      <c r="O450" s="2" t="s">
        <v>79</v>
      </c>
      <c r="P450" t="s">
        <v>65</v>
      </c>
      <c r="Q450" s="1">
        <v>46813</v>
      </c>
      <c r="R450">
        <v>7000</v>
      </c>
      <c r="S450">
        <v>0</v>
      </c>
      <c r="T450">
        <v>7000</v>
      </c>
      <c r="U450" s="2" t="s">
        <v>66</v>
      </c>
      <c r="V450" s="2"/>
      <c r="W450" s="2"/>
      <c r="X450" s="2" t="s">
        <v>69</v>
      </c>
      <c r="Y450" s="2" t="s">
        <v>70</v>
      </c>
      <c r="Z450" s="2" t="s">
        <v>80</v>
      </c>
      <c r="AA450" s="2" t="s">
        <v>72</v>
      </c>
      <c r="AB450" s="2" t="s">
        <v>72</v>
      </c>
      <c r="AC450" s="2" t="s">
        <v>72</v>
      </c>
      <c r="AD450" s="2" t="s">
        <v>70</v>
      </c>
      <c r="AE450">
        <v>34</v>
      </c>
      <c r="AF450" s="2" t="s">
        <v>376</v>
      </c>
      <c r="AG450">
        <v>7000</v>
      </c>
      <c r="AH450">
        <v>7280</v>
      </c>
      <c r="AI450">
        <v>7280</v>
      </c>
      <c r="AN450">
        <v>7000</v>
      </c>
      <c r="AO450">
        <v>300</v>
      </c>
      <c r="AP450">
        <v>7100</v>
      </c>
      <c r="AQ450">
        <v>7300</v>
      </c>
      <c r="AR450">
        <v>80</v>
      </c>
      <c r="AS450">
        <v>232</v>
      </c>
      <c r="AT450">
        <v>229</v>
      </c>
      <c r="AU450">
        <v>0.98706896551724133</v>
      </c>
      <c r="AV450">
        <v>3</v>
      </c>
      <c r="AW450">
        <v>1.2931034482758621E-2</v>
      </c>
      <c r="AX450">
        <v>0.54</v>
      </c>
      <c r="AY450">
        <v>123.66000000000001</v>
      </c>
      <c r="AZ450">
        <v>1.62</v>
      </c>
      <c r="BA450">
        <v>0.98706896551724133</v>
      </c>
      <c r="BB450" s="2" t="s">
        <v>81</v>
      </c>
      <c r="BC450" s="2"/>
    </row>
    <row r="451" spans="1:55">
      <c r="A451">
        <v>451</v>
      </c>
      <c r="B451" s="1">
        <v>46099</v>
      </c>
      <c r="C451" s="2" t="s">
        <v>1995</v>
      </c>
      <c r="D451" s="2" t="s">
        <v>1996</v>
      </c>
      <c r="E451" s="2" t="s">
        <v>1997</v>
      </c>
      <c r="F451" s="2" t="s">
        <v>1998</v>
      </c>
      <c r="G451" s="2" t="s">
        <v>1999</v>
      </c>
      <c r="H451" s="2" t="s">
        <v>2000</v>
      </c>
      <c r="I451" s="2" t="s">
        <v>2001</v>
      </c>
      <c r="J451" t="s">
        <v>2002</v>
      </c>
      <c r="K451" s="2" t="s">
        <v>2003</v>
      </c>
      <c r="L451" s="1">
        <v>47056</v>
      </c>
      <c r="M451">
        <v>0.50600000000000001</v>
      </c>
      <c r="N451">
        <v>957</v>
      </c>
      <c r="O451" s="2" t="s">
        <v>79</v>
      </c>
      <c r="P451" t="s">
        <v>65</v>
      </c>
      <c r="Q451" s="1">
        <v>46813</v>
      </c>
      <c r="R451">
        <v>3500</v>
      </c>
      <c r="S451">
        <v>0</v>
      </c>
      <c r="T451">
        <v>3500</v>
      </c>
      <c r="U451" s="2" t="s">
        <v>66</v>
      </c>
      <c r="V451" s="2"/>
      <c r="W451" s="2"/>
      <c r="X451" s="2" t="s">
        <v>69</v>
      </c>
      <c r="Y451" s="2" t="s">
        <v>70</v>
      </c>
      <c r="Z451" s="2" t="s">
        <v>80</v>
      </c>
      <c r="AA451" s="2" t="s">
        <v>72</v>
      </c>
      <c r="AB451" s="2" t="s">
        <v>72</v>
      </c>
      <c r="AC451" s="2" t="s">
        <v>72</v>
      </c>
      <c r="AD451" s="2" t="s">
        <v>70</v>
      </c>
      <c r="AE451">
        <v>13</v>
      </c>
      <c r="AF451" s="2" t="s">
        <v>312</v>
      </c>
      <c r="AG451">
        <v>3500</v>
      </c>
      <c r="AH451">
        <v>3640</v>
      </c>
      <c r="AI451">
        <v>3840</v>
      </c>
      <c r="AN451">
        <v>3500</v>
      </c>
      <c r="AO451">
        <v>430</v>
      </c>
      <c r="AP451">
        <v>3600</v>
      </c>
      <c r="AQ451">
        <v>3930</v>
      </c>
      <c r="AR451">
        <v>80</v>
      </c>
      <c r="AS451">
        <v>126</v>
      </c>
      <c r="AT451">
        <v>123</v>
      </c>
      <c r="AU451">
        <v>0.97619047619047616</v>
      </c>
      <c r="AV451">
        <v>3</v>
      </c>
      <c r="AW451">
        <v>2.3809523809523808E-2</v>
      </c>
      <c r="AX451">
        <v>0.54</v>
      </c>
      <c r="AY451">
        <v>66.42</v>
      </c>
      <c r="AZ451">
        <v>1.62</v>
      </c>
      <c r="BA451">
        <v>0.97619047619047616</v>
      </c>
      <c r="BB451" s="2" t="s">
        <v>81</v>
      </c>
      <c r="BC451" s="2"/>
    </row>
    <row r="452" spans="1:55">
      <c r="A452">
        <v>452</v>
      </c>
      <c r="B452" s="1">
        <v>46099</v>
      </c>
      <c r="C452" s="2" t="s">
        <v>2004</v>
      </c>
      <c r="D452" s="2" t="s">
        <v>2005</v>
      </c>
      <c r="E452" s="2" t="s">
        <v>1910</v>
      </c>
      <c r="F452" s="2" t="s">
        <v>228</v>
      </c>
      <c r="G452" s="2" t="s">
        <v>725</v>
      </c>
      <c r="H452" s="2" t="s">
        <v>2006</v>
      </c>
      <c r="I452" s="2" t="s">
        <v>2007</v>
      </c>
      <c r="J452" t="s">
        <v>2008</v>
      </c>
      <c r="K452" s="2" t="s">
        <v>1914</v>
      </c>
      <c r="L452" s="1">
        <v>46259</v>
      </c>
      <c r="M452">
        <v>0.45817418425232587</v>
      </c>
      <c r="N452">
        <v>160</v>
      </c>
      <c r="O452" s="2" t="s">
        <v>64</v>
      </c>
      <c r="P452" t="s">
        <v>65</v>
      </c>
      <c r="Q452" s="1">
        <v>46813</v>
      </c>
      <c r="R452">
        <v>5333</v>
      </c>
      <c r="S452">
        <v>1100</v>
      </c>
      <c r="T452">
        <v>4233</v>
      </c>
      <c r="U452" s="2" t="s">
        <v>66</v>
      </c>
      <c r="V452" s="2"/>
      <c r="W452" s="2" t="s">
        <v>1720</v>
      </c>
      <c r="X452" s="2" t="s">
        <v>69</v>
      </c>
      <c r="Y452" s="2" t="s">
        <v>70</v>
      </c>
      <c r="Z452" s="2" t="s">
        <v>80</v>
      </c>
      <c r="AA452" s="2" t="s">
        <v>70</v>
      </c>
      <c r="AB452" s="2" t="s">
        <v>70</v>
      </c>
      <c r="AC452" s="2" t="s">
        <v>91</v>
      </c>
      <c r="AD452" s="2" t="s">
        <v>70</v>
      </c>
      <c r="AE452">
        <v>36</v>
      </c>
      <c r="AF452" s="2" t="s">
        <v>376</v>
      </c>
      <c r="AG452">
        <v>4233</v>
      </c>
      <c r="AH452">
        <v>5000</v>
      </c>
      <c r="AI452">
        <v>4950</v>
      </c>
      <c r="AJ452">
        <v>4758</v>
      </c>
      <c r="AK452">
        <v>4760</v>
      </c>
      <c r="AL452">
        <v>4746</v>
      </c>
      <c r="AM452">
        <v>4744</v>
      </c>
      <c r="AO452">
        <v>4741</v>
      </c>
      <c r="AP452">
        <v>4600</v>
      </c>
      <c r="AQ452">
        <v>4741</v>
      </c>
      <c r="AR452">
        <v>259</v>
      </c>
      <c r="AS452">
        <v>625</v>
      </c>
      <c r="AT452">
        <v>593</v>
      </c>
      <c r="AU452">
        <v>0.94879999999999998</v>
      </c>
      <c r="AV452">
        <v>32</v>
      </c>
      <c r="AW452">
        <v>5.1200000000000002E-2</v>
      </c>
      <c r="AX452">
        <v>3</v>
      </c>
      <c r="AY452">
        <v>1779</v>
      </c>
      <c r="AZ452">
        <v>96</v>
      </c>
      <c r="BA452">
        <v>0.94879999999999998</v>
      </c>
      <c r="BB452" s="2" t="s">
        <v>75</v>
      </c>
      <c r="BC452" s="2"/>
    </row>
    <row r="453" spans="1:55">
      <c r="A453">
        <v>453</v>
      </c>
      <c r="B453" s="1">
        <v>46099</v>
      </c>
      <c r="C453" s="2" t="s">
        <v>2004</v>
      </c>
      <c r="D453" s="2" t="s">
        <v>2005</v>
      </c>
      <c r="E453" s="2" t="s">
        <v>1910</v>
      </c>
      <c r="F453" s="2" t="s">
        <v>228</v>
      </c>
      <c r="G453" s="2" t="s">
        <v>725</v>
      </c>
      <c r="H453" s="2" t="s">
        <v>2009</v>
      </c>
      <c r="I453" s="2" t="s">
        <v>2010</v>
      </c>
      <c r="J453" t="s">
        <v>2011</v>
      </c>
      <c r="K453" s="2" t="s">
        <v>1914</v>
      </c>
      <c r="L453" s="1">
        <v>46259</v>
      </c>
      <c r="M453">
        <v>0.50600000000000001</v>
      </c>
      <c r="N453">
        <v>160</v>
      </c>
      <c r="O453" s="2" t="s">
        <v>79</v>
      </c>
      <c r="P453" t="s">
        <v>65</v>
      </c>
      <c r="Q453" s="1">
        <v>46813</v>
      </c>
      <c r="R453">
        <v>5333</v>
      </c>
      <c r="S453">
        <v>0</v>
      </c>
      <c r="T453">
        <v>5333</v>
      </c>
      <c r="U453" s="2" t="s">
        <v>66</v>
      </c>
      <c r="V453" s="2"/>
      <c r="W453" s="2"/>
      <c r="X453" s="2" t="s">
        <v>69</v>
      </c>
      <c r="Y453" s="2" t="s">
        <v>70</v>
      </c>
      <c r="Z453" s="2" t="s">
        <v>80</v>
      </c>
      <c r="AA453" s="2" t="s">
        <v>72</v>
      </c>
      <c r="AB453" s="2" t="s">
        <v>72</v>
      </c>
      <c r="AC453" s="2" t="s">
        <v>72</v>
      </c>
      <c r="AD453" s="2" t="s">
        <v>70</v>
      </c>
      <c r="AE453">
        <v>22</v>
      </c>
      <c r="AF453" s="2" t="s">
        <v>376</v>
      </c>
      <c r="AG453">
        <v>5333</v>
      </c>
      <c r="AH453">
        <v>5680</v>
      </c>
      <c r="AI453">
        <v>5840</v>
      </c>
      <c r="AN453">
        <v>5333</v>
      </c>
      <c r="AO453">
        <v>610</v>
      </c>
      <c r="AP453">
        <v>5500</v>
      </c>
      <c r="AQ453">
        <v>5943</v>
      </c>
      <c r="AR453">
        <v>80</v>
      </c>
      <c r="AS453">
        <v>189</v>
      </c>
      <c r="AT453">
        <v>186</v>
      </c>
      <c r="AU453">
        <v>0.98412698412698407</v>
      </c>
      <c r="AV453">
        <v>3</v>
      </c>
      <c r="AW453">
        <v>1.5873015873015872E-2</v>
      </c>
      <c r="AX453">
        <v>0.54</v>
      </c>
      <c r="AY453">
        <v>100.44000000000001</v>
      </c>
      <c r="AZ453">
        <v>1.62</v>
      </c>
      <c r="BA453">
        <v>0.98412698412698407</v>
      </c>
      <c r="BB453" s="2" t="s">
        <v>81</v>
      </c>
      <c r="BC453" s="2"/>
    </row>
    <row r="454" spans="1:55">
      <c r="A454">
        <v>454</v>
      </c>
      <c r="B454" s="1">
        <v>46101</v>
      </c>
      <c r="C454" s="2" t="s">
        <v>2012</v>
      </c>
      <c r="D454" s="2" t="s">
        <v>2013</v>
      </c>
      <c r="E454" s="2" t="s">
        <v>2014</v>
      </c>
      <c r="F454" s="2" t="s">
        <v>743</v>
      </c>
      <c r="G454" s="2" t="s">
        <v>779</v>
      </c>
      <c r="H454" s="2" t="s">
        <v>2015</v>
      </c>
      <c r="I454" s="2" t="s">
        <v>2016</v>
      </c>
      <c r="J454" t="s">
        <v>2017</v>
      </c>
      <c r="K454" s="2" t="s">
        <v>2018</v>
      </c>
      <c r="L454" s="1">
        <v>46154</v>
      </c>
      <c r="M454">
        <v>0.24775389607442708</v>
      </c>
      <c r="N454">
        <v>53</v>
      </c>
      <c r="O454" s="2" t="s">
        <v>64</v>
      </c>
      <c r="P454" t="s">
        <v>65</v>
      </c>
      <c r="Q454" s="1">
        <v>47543</v>
      </c>
      <c r="R454">
        <v>9200</v>
      </c>
      <c r="S454">
        <v>3000</v>
      </c>
      <c r="T454">
        <v>6200</v>
      </c>
      <c r="U454" s="2" t="s">
        <v>66</v>
      </c>
      <c r="V454" s="2" t="s">
        <v>2019</v>
      </c>
      <c r="W454" s="2" t="s">
        <v>68</v>
      </c>
      <c r="X454" s="2" t="s">
        <v>69</v>
      </c>
      <c r="Y454" s="2" t="s">
        <v>70</v>
      </c>
      <c r="Z454" s="2" t="s">
        <v>71</v>
      </c>
      <c r="AA454" s="2" t="s">
        <v>70</v>
      </c>
      <c r="AB454" s="2" t="s">
        <v>70</v>
      </c>
      <c r="AC454" s="2" t="s">
        <v>91</v>
      </c>
      <c r="AD454" s="2" t="s">
        <v>70</v>
      </c>
      <c r="AE454">
        <v>35</v>
      </c>
      <c r="AF454" s="2" t="s">
        <v>376</v>
      </c>
      <c r="AG454">
        <v>6200</v>
      </c>
      <c r="AH454">
        <v>18840</v>
      </c>
      <c r="AI454">
        <v>18780</v>
      </c>
      <c r="AJ454">
        <v>18600</v>
      </c>
      <c r="AK454">
        <v>18744</v>
      </c>
      <c r="AL454">
        <v>18654</v>
      </c>
      <c r="AM454">
        <v>18580</v>
      </c>
      <c r="AN454">
        <v>8237</v>
      </c>
      <c r="AO454">
        <v>10287</v>
      </c>
      <c r="AP454">
        <v>18000</v>
      </c>
      <c r="AQ454">
        <v>18524</v>
      </c>
      <c r="AR454">
        <v>316</v>
      </c>
      <c r="AS454">
        <v>785</v>
      </c>
      <c r="AT454">
        <v>772</v>
      </c>
      <c r="AU454">
        <v>0.98343949044585988</v>
      </c>
      <c r="AV454">
        <v>13</v>
      </c>
      <c r="AW454">
        <v>1.6560509554140127E-2</v>
      </c>
      <c r="AX454">
        <v>3</v>
      </c>
      <c r="AY454">
        <v>2316</v>
      </c>
      <c r="AZ454">
        <v>39</v>
      </c>
      <c r="BA454">
        <v>0.98343949044585988</v>
      </c>
      <c r="BB454" s="2" t="s">
        <v>75</v>
      </c>
      <c r="BC454" s="2"/>
    </row>
    <row r="455" spans="1:55">
      <c r="A455">
        <v>455</v>
      </c>
      <c r="B455" s="1">
        <v>46101</v>
      </c>
      <c r="C455" s="2" t="s">
        <v>2012</v>
      </c>
      <c r="D455" s="2" t="s">
        <v>2013</v>
      </c>
      <c r="E455" s="2" t="s">
        <v>2014</v>
      </c>
      <c r="F455" s="2" t="s">
        <v>743</v>
      </c>
      <c r="G455" s="2" t="s">
        <v>779</v>
      </c>
      <c r="H455" s="2" t="s">
        <v>2020</v>
      </c>
      <c r="I455" s="2" t="s">
        <v>2021</v>
      </c>
      <c r="J455" t="s">
        <v>2022</v>
      </c>
      <c r="K455" s="2" t="s">
        <v>2018</v>
      </c>
      <c r="L455" s="1">
        <v>46154</v>
      </c>
      <c r="M455">
        <v>0.50600000000000001</v>
      </c>
      <c r="N455">
        <v>53</v>
      </c>
      <c r="O455" s="2" t="s">
        <v>79</v>
      </c>
      <c r="P455" t="s">
        <v>65</v>
      </c>
      <c r="Q455" s="1">
        <v>47543</v>
      </c>
      <c r="R455">
        <v>92000</v>
      </c>
      <c r="S455">
        <v>0</v>
      </c>
      <c r="T455">
        <v>92000</v>
      </c>
      <c r="U455" s="2" t="s">
        <v>66</v>
      </c>
      <c r="V455" s="2" t="s">
        <v>2019</v>
      </c>
      <c r="W455" s="2"/>
      <c r="X455" s="2" t="s">
        <v>69</v>
      </c>
      <c r="Y455" s="2" t="s">
        <v>70</v>
      </c>
      <c r="Z455" s="2" t="s">
        <v>80</v>
      </c>
      <c r="AA455" s="2" t="s">
        <v>72</v>
      </c>
      <c r="AB455" s="2" t="s">
        <v>72</v>
      </c>
      <c r="AC455" s="2" t="s">
        <v>72</v>
      </c>
      <c r="AD455" s="2" t="s">
        <v>70</v>
      </c>
      <c r="AE455">
        <v>38</v>
      </c>
      <c r="AF455" s="2" t="s">
        <v>376</v>
      </c>
      <c r="AG455">
        <v>92000</v>
      </c>
      <c r="AH455">
        <v>92800</v>
      </c>
      <c r="AI455">
        <v>184800</v>
      </c>
      <c r="AN455">
        <v>92000</v>
      </c>
      <c r="AO455">
        <v>2545</v>
      </c>
      <c r="AP455">
        <v>92000</v>
      </c>
      <c r="AQ455">
        <v>94545</v>
      </c>
      <c r="AR455">
        <v>80</v>
      </c>
      <c r="AS455">
        <v>2958</v>
      </c>
      <c r="AT455">
        <v>2955</v>
      </c>
      <c r="AU455">
        <v>0.9989858012170385</v>
      </c>
      <c r="AV455">
        <v>3</v>
      </c>
      <c r="AW455">
        <v>1.0141987829614604E-3</v>
      </c>
      <c r="AX455">
        <v>0.54</v>
      </c>
      <c r="AY455">
        <v>1595.7</v>
      </c>
      <c r="AZ455">
        <v>1.62</v>
      </c>
      <c r="BA455">
        <v>0.9989858012170385</v>
      </c>
      <c r="BB455" s="2" t="s">
        <v>81</v>
      </c>
      <c r="BC455" s="2"/>
    </row>
    <row r="456" spans="1:55">
      <c r="A456">
        <v>456</v>
      </c>
      <c r="B456" s="1">
        <v>46101</v>
      </c>
      <c r="C456" s="2" t="s">
        <v>2023</v>
      </c>
      <c r="D456" s="2" t="s">
        <v>2024</v>
      </c>
      <c r="E456" s="2" t="s">
        <v>2025</v>
      </c>
      <c r="F456" s="2" t="s">
        <v>58</v>
      </c>
      <c r="G456" s="2" t="s">
        <v>153</v>
      </c>
      <c r="H456" s="2" t="s">
        <v>2026</v>
      </c>
      <c r="I456" s="2" t="s">
        <v>2027</v>
      </c>
      <c r="J456" t="s">
        <v>2028</v>
      </c>
      <c r="K456" s="2" t="s">
        <v>2029</v>
      </c>
      <c r="L456" s="1">
        <v>46369</v>
      </c>
      <c r="M456">
        <v>0.35371148468345814</v>
      </c>
      <c r="N456">
        <v>268</v>
      </c>
      <c r="O456" s="2" t="s">
        <v>64</v>
      </c>
      <c r="P456" t="s">
        <v>65</v>
      </c>
      <c r="Q456" s="1">
        <v>46813</v>
      </c>
      <c r="R456">
        <v>5000</v>
      </c>
      <c r="S456">
        <v>0</v>
      </c>
      <c r="T456">
        <v>5000</v>
      </c>
      <c r="U456" s="2" t="s">
        <v>66</v>
      </c>
      <c r="V456" s="2"/>
      <c r="W456" s="2" t="s">
        <v>68</v>
      </c>
      <c r="X456" s="2" t="s">
        <v>69</v>
      </c>
      <c r="Y456" s="2" t="s">
        <v>70</v>
      </c>
      <c r="Z456" s="2" t="s">
        <v>71</v>
      </c>
      <c r="AA456" s="2" t="s">
        <v>70</v>
      </c>
      <c r="AB456" s="2" t="s">
        <v>70</v>
      </c>
      <c r="AC456" s="2" t="s">
        <v>91</v>
      </c>
      <c r="AD456" s="2" t="s">
        <v>70</v>
      </c>
      <c r="AE456">
        <v>33</v>
      </c>
      <c r="AF456" s="2" t="s">
        <v>376</v>
      </c>
      <c r="AG456">
        <v>5000</v>
      </c>
      <c r="AH456">
        <v>6400</v>
      </c>
      <c r="AI456">
        <v>6000</v>
      </c>
      <c r="AJ456">
        <v>6032</v>
      </c>
      <c r="AK456">
        <v>5960</v>
      </c>
      <c r="AL456">
        <v>5959</v>
      </c>
      <c r="AM456">
        <v>5927</v>
      </c>
      <c r="AN456">
        <v>5000</v>
      </c>
      <c r="AO456">
        <v>856</v>
      </c>
      <c r="AP456">
        <v>5500</v>
      </c>
      <c r="AQ456">
        <v>5856</v>
      </c>
      <c r="AR456">
        <v>544</v>
      </c>
      <c r="AS456">
        <v>400</v>
      </c>
      <c r="AT456">
        <v>366</v>
      </c>
      <c r="AU456">
        <v>0.91500000000000004</v>
      </c>
      <c r="AV456">
        <v>34</v>
      </c>
      <c r="AW456">
        <v>8.5000000000000006E-2</v>
      </c>
      <c r="AX456">
        <v>3</v>
      </c>
      <c r="AY456">
        <v>1098</v>
      </c>
      <c r="AZ456">
        <v>102</v>
      </c>
      <c r="BA456">
        <v>0.91500000000000004</v>
      </c>
      <c r="BB456" s="2" t="s">
        <v>75</v>
      </c>
      <c r="BC456" s="2"/>
    </row>
    <row r="457" spans="1:55">
      <c r="A457">
        <v>457</v>
      </c>
      <c r="B457" s="1">
        <v>46101</v>
      </c>
      <c r="C457" s="2" t="s">
        <v>2023</v>
      </c>
      <c r="D457" s="2" t="s">
        <v>2024</v>
      </c>
      <c r="E457" s="2" t="s">
        <v>2025</v>
      </c>
      <c r="F457" s="2" t="s">
        <v>58</v>
      </c>
      <c r="G457" s="2" t="s">
        <v>153</v>
      </c>
      <c r="H457" s="2" t="s">
        <v>1375</v>
      </c>
      <c r="I457" s="2" t="s">
        <v>1376</v>
      </c>
      <c r="J457" t="s">
        <v>1377</v>
      </c>
      <c r="K457" s="2" t="s">
        <v>2029</v>
      </c>
      <c r="L457" s="1">
        <v>46369</v>
      </c>
      <c r="M457">
        <v>0.50600000000000001</v>
      </c>
      <c r="N457">
        <v>268</v>
      </c>
      <c r="O457" s="2" t="s">
        <v>79</v>
      </c>
      <c r="P457" t="s">
        <v>65</v>
      </c>
      <c r="Q457" s="1">
        <v>46813</v>
      </c>
      <c r="R457">
        <v>5000</v>
      </c>
      <c r="S457">
        <v>0</v>
      </c>
      <c r="T457">
        <v>5000</v>
      </c>
      <c r="U457" s="2" t="s">
        <v>66</v>
      </c>
      <c r="V457" s="2"/>
      <c r="W457" s="2"/>
      <c r="X457" s="2" t="s">
        <v>69</v>
      </c>
      <c r="Y457" s="2" t="s">
        <v>70</v>
      </c>
      <c r="Z457" s="2" t="s">
        <v>80</v>
      </c>
      <c r="AA457" s="2" t="s">
        <v>72</v>
      </c>
      <c r="AB457" s="2" t="s">
        <v>72</v>
      </c>
      <c r="AC457" s="2" t="s">
        <v>72</v>
      </c>
      <c r="AD457" s="2" t="s">
        <v>70</v>
      </c>
      <c r="AE457">
        <v>25</v>
      </c>
      <c r="AF457" s="2" t="s">
        <v>376</v>
      </c>
      <c r="AG457">
        <v>5000</v>
      </c>
      <c r="AH457">
        <v>5360</v>
      </c>
      <c r="AI457">
        <v>5360</v>
      </c>
      <c r="AN457">
        <v>5000</v>
      </c>
      <c r="AO457">
        <v>700</v>
      </c>
      <c r="AP457">
        <v>5100</v>
      </c>
      <c r="AQ457">
        <v>5700</v>
      </c>
      <c r="AR457">
        <v>80</v>
      </c>
      <c r="AS457">
        <v>182</v>
      </c>
      <c r="AT457">
        <v>179</v>
      </c>
      <c r="AU457">
        <v>0.98351648351648346</v>
      </c>
      <c r="AV457">
        <v>3</v>
      </c>
      <c r="AW457">
        <v>1.6483516483516484E-2</v>
      </c>
      <c r="AX457">
        <v>0.54</v>
      </c>
      <c r="AY457">
        <v>96.660000000000011</v>
      </c>
      <c r="AZ457">
        <v>1.62</v>
      </c>
      <c r="BA457">
        <v>0.98351648351648346</v>
      </c>
      <c r="BB457" s="2" t="s">
        <v>81</v>
      </c>
      <c r="BC457" s="2"/>
    </row>
    <row r="458" spans="1:55">
      <c r="A458">
        <v>458</v>
      </c>
      <c r="B458" s="1">
        <v>46101</v>
      </c>
      <c r="C458" s="2" t="s">
        <v>2030</v>
      </c>
      <c r="D458" s="2" t="s">
        <v>2031</v>
      </c>
      <c r="E458" s="2" t="s">
        <v>142</v>
      </c>
      <c r="F458" s="2" t="s">
        <v>58</v>
      </c>
      <c r="G458" s="2" t="s">
        <v>153</v>
      </c>
      <c r="H458" s="2" t="s">
        <v>2032</v>
      </c>
      <c r="I458" s="2" t="s">
        <v>2033</v>
      </c>
      <c r="J458" t="s">
        <v>2034</v>
      </c>
      <c r="K458" s="2" t="s">
        <v>146</v>
      </c>
      <c r="L458" s="1">
        <v>46586</v>
      </c>
      <c r="M458">
        <v>0.35440397004765145</v>
      </c>
      <c r="N458">
        <v>485</v>
      </c>
      <c r="O458" s="2" t="s">
        <v>64</v>
      </c>
      <c r="P458" t="s">
        <v>65</v>
      </c>
      <c r="Q458" s="1">
        <v>46813</v>
      </c>
      <c r="R458">
        <v>2000</v>
      </c>
      <c r="S458">
        <v>900</v>
      </c>
      <c r="T458">
        <v>1100</v>
      </c>
      <c r="U458" s="2" t="s">
        <v>66</v>
      </c>
      <c r="V458" s="2"/>
      <c r="W458" s="2" t="s">
        <v>68</v>
      </c>
      <c r="X458" s="2" t="s">
        <v>69</v>
      </c>
      <c r="Y458" s="2" t="s">
        <v>70</v>
      </c>
      <c r="Z458" s="2" t="s">
        <v>71</v>
      </c>
      <c r="AA458" s="2" t="s">
        <v>70</v>
      </c>
      <c r="AB458" s="2" t="s">
        <v>70</v>
      </c>
      <c r="AC458" s="2" t="s">
        <v>91</v>
      </c>
      <c r="AD458" s="2" t="s">
        <v>70</v>
      </c>
      <c r="AE458">
        <v>39</v>
      </c>
      <c r="AF458" s="2" t="s">
        <v>376</v>
      </c>
      <c r="AG458">
        <v>1100</v>
      </c>
      <c r="AH458">
        <v>4800</v>
      </c>
      <c r="AI458">
        <v>3800</v>
      </c>
      <c r="AJ458">
        <v>3868</v>
      </c>
      <c r="AK458">
        <v>3868</v>
      </c>
      <c r="AL458">
        <v>3842</v>
      </c>
      <c r="AM458">
        <v>3775</v>
      </c>
      <c r="AN458">
        <v>1100</v>
      </c>
      <c r="AO458">
        <v>2600</v>
      </c>
      <c r="AP458">
        <v>3500</v>
      </c>
      <c r="AQ458">
        <v>3700</v>
      </c>
      <c r="AR458">
        <v>1100</v>
      </c>
      <c r="AS458">
        <v>300</v>
      </c>
      <c r="AT458">
        <v>232</v>
      </c>
      <c r="AU458">
        <v>0.77333333333333332</v>
      </c>
      <c r="AV458">
        <v>69</v>
      </c>
      <c r="AW458">
        <v>0.23</v>
      </c>
      <c r="AX458">
        <v>3</v>
      </c>
      <c r="AY458">
        <v>696</v>
      </c>
      <c r="AZ458">
        <v>207</v>
      </c>
      <c r="BA458">
        <v>0.77333333333333332</v>
      </c>
      <c r="BB458" s="2" t="s">
        <v>75</v>
      </c>
      <c r="BC458" s="2"/>
    </row>
    <row r="459" spans="1:55">
      <c r="A459">
        <v>459</v>
      </c>
      <c r="B459" s="1">
        <v>46101</v>
      </c>
      <c r="C459" s="2" t="s">
        <v>2030</v>
      </c>
      <c r="D459" s="2" t="s">
        <v>2031</v>
      </c>
      <c r="E459" s="2" t="s">
        <v>142</v>
      </c>
      <c r="F459" s="2" t="s">
        <v>58</v>
      </c>
      <c r="G459" s="2" t="s">
        <v>153</v>
      </c>
      <c r="H459" s="2" t="s">
        <v>147</v>
      </c>
      <c r="I459" s="2" t="s">
        <v>148</v>
      </c>
      <c r="J459" t="s">
        <v>149</v>
      </c>
      <c r="K459" s="2" t="s">
        <v>146</v>
      </c>
      <c r="L459" s="1">
        <v>46586</v>
      </c>
      <c r="M459">
        <v>0.50600000000000001</v>
      </c>
      <c r="N459">
        <v>485</v>
      </c>
      <c r="O459" s="2" t="s">
        <v>79</v>
      </c>
      <c r="P459" t="s">
        <v>65</v>
      </c>
      <c r="Q459" s="1">
        <v>46813</v>
      </c>
      <c r="R459">
        <v>2000</v>
      </c>
      <c r="S459">
        <v>0</v>
      </c>
      <c r="T459">
        <v>2000</v>
      </c>
      <c r="U459" s="2" t="s">
        <v>66</v>
      </c>
      <c r="V459" s="2"/>
      <c r="W459" s="2"/>
      <c r="X459" s="2" t="s">
        <v>69</v>
      </c>
      <c r="Y459" s="2" t="s">
        <v>70</v>
      </c>
      <c r="Z459" s="2" t="s">
        <v>80</v>
      </c>
      <c r="AA459" s="2" t="s">
        <v>72</v>
      </c>
      <c r="AB459" s="2" t="s">
        <v>72</v>
      </c>
      <c r="AC459" s="2" t="s">
        <v>72</v>
      </c>
      <c r="AD459" s="2" t="s">
        <v>70</v>
      </c>
      <c r="AE459">
        <v>25</v>
      </c>
      <c r="AF459" s="2" t="s">
        <v>376</v>
      </c>
      <c r="AG459">
        <v>2000</v>
      </c>
      <c r="AH459">
        <v>2320</v>
      </c>
      <c r="AI459">
        <v>2320</v>
      </c>
      <c r="AN459">
        <v>2000</v>
      </c>
      <c r="AO459">
        <v>600</v>
      </c>
      <c r="AP459">
        <v>2100</v>
      </c>
      <c r="AQ459">
        <v>2600</v>
      </c>
      <c r="AR459">
        <v>80</v>
      </c>
      <c r="AS459">
        <v>85</v>
      </c>
      <c r="AT459">
        <v>82</v>
      </c>
      <c r="AU459">
        <v>0.96470588235294119</v>
      </c>
      <c r="AV459">
        <v>3</v>
      </c>
      <c r="AW459">
        <v>3.5294117647058823E-2</v>
      </c>
      <c r="AX459">
        <v>0.54</v>
      </c>
      <c r="AY459">
        <v>44.28</v>
      </c>
      <c r="AZ459">
        <v>1.62</v>
      </c>
      <c r="BA459">
        <v>0.96470588235294119</v>
      </c>
      <c r="BB459" s="2" t="s">
        <v>81</v>
      </c>
      <c r="BC459" s="2"/>
    </row>
    <row r="460" spans="1:55">
      <c r="A460">
        <v>460</v>
      </c>
      <c r="B460" s="1">
        <v>46101</v>
      </c>
      <c r="C460" s="2" t="s">
        <v>2035</v>
      </c>
      <c r="D460" s="2" t="s">
        <v>2036</v>
      </c>
      <c r="E460" s="2" t="s">
        <v>2037</v>
      </c>
      <c r="F460" s="2" t="s">
        <v>183</v>
      </c>
      <c r="G460" s="2" t="s">
        <v>153</v>
      </c>
      <c r="H460" s="2" t="s">
        <v>2038</v>
      </c>
      <c r="I460" s="2" t="s">
        <v>2039</v>
      </c>
      <c r="J460" t="s">
        <v>2040</v>
      </c>
      <c r="K460" s="2" t="s">
        <v>2041</v>
      </c>
      <c r="L460" s="1">
        <v>46762</v>
      </c>
      <c r="M460">
        <v>0.65688817222600415</v>
      </c>
      <c r="N460">
        <v>661</v>
      </c>
      <c r="O460" s="2" t="s">
        <v>64</v>
      </c>
      <c r="P460" t="s">
        <v>65</v>
      </c>
      <c r="Q460" s="1">
        <v>46813</v>
      </c>
      <c r="R460">
        <v>400</v>
      </c>
      <c r="S460">
        <v>200</v>
      </c>
      <c r="T460">
        <v>200</v>
      </c>
      <c r="U460" s="2" t="s">
        <v>66</v>
      </c>
      <c r="V460" s="2" t="s">
        <v>2042</v>
      </c>
      <c r="W460" s="2" t="s">
        <v>68</v>
      </c>
      <c r="X460" s="2" t="s">
        <v>69</v>
      </c>
      <c r="Y460" s="2" t="s">
        <v>70</v>
      </c>
      <c r="Z460" s="2" t="s">
        <v>71</v>
      </c>
      <c r="AA460" s="2" t="s">
        <v>70</v>
      </c>
      <c r="AB460" s="2" t="s">
        <v>70</v>
      </c>
      <c r="AC460" s="2" t="s">
        <v>73</v>
      </c>
      <c r="AD460" s="2" t="s">
        <v>70</v>
      </c>
      <c r="AE460">
        <v>46</v>
      </c>
      <c r="AF460" s="2" t="s">
        <v>463</v>
      </c>
      <c r="AG460">
        <v>200</v>
      </c>
      <c r="AH460">
        <v>800</v>
      </c>
      <c r="AI460">
        <v>800</v>
      </c>
      <c r="AJ460">
        <v>800</v>
      </c>
      <c r="AK460">
        <v>840</v>
      </c>
      <c r="AL460">
        <v>817</v>
      </c>
      <c r="AM460">
        <v>796</v>
      </c>
      <c r="AN460">
        <v>212</v>
      </c>
      <c r="AO460">
        <v>584</v>
      </c>
      <c r="AP460">
        <v>700</v>
      </c>
      <c r="AQ460">
        <v>796</v>
      </c>
      <c r="AR460">
        <v>4</v>
      </c>
      <c r="AS460">
        <v>100</v>
      </c>
      <c r="AT460">
        <v>100</v>
      </c>
      <c r="AU460">
        <v>1</v>
      </c>
      <c r="AV460">
        <v>1</v>
      </c>
      <c r="AW460">
        <v>0.01</v>
      </c>
      <c r="AX460">
        <v>3</v>
      </c>
      <c r="AY460">
        <v>300</v>
      </c>
      <c r="AZ460">
        <v>3</v>
      </c>
      <c r="BA460">
        <v>1</v>
      </c>
      <c r="BB460" s="2" t="s">
        <v>75</v>
      </c>
      <c r="BC460" s="2"/>
    </row>
    <row r="461" spans="1:55">
      <c r="A461">
        <v>461</v>
      </c>
      <c r="B461" s="1">
        <v>46101</v>
      </c>
      <c r="C461" s="2" t="s">
        <v>2043</v>
      </c>
      <c r="D461" s="2" t="s">
        <v>2044</v>
      </c>
      <c r="E461" s="2" t="s">
        <v>2045</v>
      </c>
      <c r="F461" s="2" t="s">
        <v>674</v>
      </c>
      <c r="G461" s="2" t="s">
        <v>2046</v>
      </c>
      <c r="H461" s="2" t="s">
        <v>681</v>
      </c>
      <c r="I461" s="2" t="s">
        <v>682</v>
      </c>
      <c r="J461" t="s">
        <v>683</v>
      </c>
      <c r="K461" s="2" t="s">
        <v>2047</v>
      </c>
      <c r="L461" s="1">
        <v>47413</v>
      </c>
      <c r="M461">
        <v>0.50600000000000001</v>
      </c>
      <c r="N461">
        <v>1312</v>
      </c>
      <c r="O461" s="2" t="s">
        <v>79</v>
      </c>
      <c r="P461" t="s">
        <v>65</v>
      </c>
      <c r="Q461" s="1">
        <v>46813</v>
      </c>
      <c r="R461">
        <v>3000</v>
      </c>
      <c r="S461">
        <v>0</v>
      </c>
      <c r="T461">
        <v>3000</v>
      </c>
      <c r="U461" s="2" t="s">
        <v>66</v>
      </c>
      <c r="V461" s="2" t="s">
        <v>2048</v>
      </c>
      <c r="W461" s="2"/>
      <c r="X461" s="2" t="s">
        <v>69</v>
      </c>
      <c r="Y461" s="2" t="s">
        <v>70</v>
      </c>
      <c r="Z461" s="2" t="s">
        <v>80</v>
      </c>
      <c r="AA461" s="2" t="s">
        <v>72</v>
      </c>
      <c r="AB461" s="2" t="s">
        <v>72</v>
      </c>
      <c r="AC461" s="2" t="s">
        <v>72</v>
      </c>
      <c r="AD461" s="2" t="s">
        <v>70</v>
      </c>
      <c r="AE461">
        <v>33</v>
      </c>
      <c r="AF461" s="2" t="s">
        <v>376</v>
      </c>
      <c r="AG461">
        <v>3000</v>
      </c>
      <c r="AH461">
        <v>3360</v>
      </c>
      <c r="AI461">
        <v>3360</v>
      </c>
      <c r="AN461">
        <v>1500</v>
      </c>
      <c r="AO461">
        <v>2026</v>
      </c>
      <c r="AP461">
        <v>3100</v>
      </c>
      <c r="AQ461">
        <v>3526</v>
      </c>
      <c r="AR461">
        <v>80</v>
      </c>
      <c r="AS461">
        <v>114</v>
      </c>
      <c r="AT461">
        <v>111</v>
      </c>
      <c r="AU461">
        <v>0.97368421052631582</v>
      </c>
      <c r="AV461">
        <v>3</v>
      </c>
      <c r="AW461">
        <v>2.6315789473684209E-2</v>
      </c>
      <c r="AX461">
        <v>0.54</v>
      </c>
      <c r="AY461">
        <v>59.940000000000005</v>
      </c>
      <c r="AZ461">
        <v>1.62</v>
      </c>
      <c r="BA461">
        <v>0.97368421052631582</v>
      </c>
      <c r="BB461" s="2" t="s">
        <v>81</v>
      </c>
      <c r="BC461" s="2"/>
    </row>
    <row r="462" spans="1:55">
      <c r="A462">
        <v>462</v>
      </c>
      <c r="B462" s="1">
        <v>46101</v>
      </c>
      <c r="C462" s="2" t="s">
        <v>2049</v>
      </c>
      <c r="D462" s="2" t="s">
        <v>2044</v>
      </c>
      <c r="E462" s="2" t="s">
        <v>2045</v>
      </c>
      <c r="F462" s="2" t="s">
        <v>674</v>
      </c>
      <c r="G462" s="2" t="s">
        <v>2046</v>
      </c>
      <c r="H462" s="2" t="s">
        <v>2050</v>
      </c>
      <c r="I462" s="2" t="s">
        <v>2051</v>
      </c>
      <c r="J462" t="s">
        <v>2052</v>
      </c>
      <c r="K462" s="2" t="s">
        <v>2047</v>
      </c>
      <c r="L462" s="1">
        <v>47413</v>
      </c>
      <c r="M462">
        <v>0.78787782437031995</v>
      </c>
      <c r="N462">
        <v>1312</v>
      </c>
      <c r="O462" s="2" t="s">
        <v>64</v>
      </c>
      <c r="P462" t="s">
        <v>65</v>
      </c>
      <c r="Q462" s="1">
        <v>46813</v>
      </c>
      <c r="R462">
        <v>1500</v>
      </c>
      <c r="S462">
        <v>0</v>
      </c>
      <c r="T462">
        <v>1500</v>
      </c>
      <c r="U462" s="2" t="s">
        <v>66</v>
      </c>
      <c r="V462" s="2"/>
      <c r="W462" s="2" t="s">
        <v>68</v>
      </c>
      <c r="X462" s="2" t="s">
        <v>69</v>
      </c>
      <c r="Y462" s="2" t="s">
        <v>70</v>
      </c>
      <c r="Z462" s="2" t="s">
        <v>71</v>
      </c>
      <c r="AA462" s="2" t="s">
        <v>72</v>
      </c>
      <c r="AB462" s="2" t="s">
        <v>70</v>
      </c>
      <c r="AC462" s="2" t="s">
        <v>73</v>
      </c>
      <c r="AD462" s="2" t="s">
        <v>70</v>
      </c>
      <c r="AE462">
        <v>33</v>
      </c>
      <c r="AF462" s="2" t="s">
        <v>376</v>
      </c>
      <c r="AG462">
        <v>1500</v>
      </c>
      <c r="AH462">
        <v>3300</v>
      </c>
      <c r="AI462">
        <v>3250</v>
      </c>
      <c r="AK462">
        <v>3265</v>
      </c>
      <c r="AL462">
        <v>3246</v>
      </c>
      <c r="AM462">
        <v>3233</v>
      </c>
      <c r="AN462">
        <v>3233</v>
      </c>
      <c r="AP462">
        <v>3200</v>
      </c>
      <c r="AQ462">
        <v>3233</v>
      </c>
      <c r="AR462">
        <v>67</v>
      </c>
      <c r="AS462">
        <v>550</v>
      </c>
      <c r="AT462">
        <v>539</v>
      </c>
      <c r="AU462">
        <v>0.98</v>
      </c>
      <c r="AV462">
        <v>11</v>
      </c>
      <c r="AW462">
        <v>0.02</v>
      </c>
      <c r="AX462">
        <v>3</v>
      </c>
      <c r="AY462">
        <v>1617</v>
      </c>
      <c r="AZ462">
        <v>33</v>
      </c>
      <c r="BA462">
        <v>0.98</v>
      </c>
      <c r="BB462" s="2" t="s">
        <v>75</v>
      </c>
      <c r="BC462" s="2"/>
    </row>
    <row r="463" spans="1:55">
      <c r="A463">
        <v>463</v>
      </c>
      <c r="B463" s="1">
        <v>46101</v>
      </c>
      <c r="C463" s="2" t="s">
        <v>2053</v>
      </c>
      <c r="D463" s="2" t="s">
        <v>2054</v>
      </c>
      <c r="E463" s="2" t="s">
        <v>996</v>
      </c>
      <c r="F463" s="2" t="s">
        <v>272</v>
      </c>
      <c r="G463" s="2" t="s">
        <v>97</v>
      </c>
      <c r="H463" s="2" t="s">
        <v>2055</v>
      </c>
      <c r="I463" s="2" t="s">
        <v>2056</v>
      </c>
      <c r="J463" t="s">
        <v>2057</v>
      </c>
      <c r="K463" s="2" t="s">
        <v>2058</v>
      </c>
      <c r="L463" s="1">
        <v>47716</v>
      </c>
      <c r="N463">
        <v>1615</v>
      </c>
      <c r="O463" s="2" t="s">
        <v>64</v>
      </c>
      <c r="P463" t="s">
        <v>65</v>
      </c>
      <c r="Q463" s="1">
        <v>46813</v>
      </c>
      <c r="R463">
        <v>7000</v>
      </c>
      <c r="S463">
        <v>6000</v>
      </c>
      <c r="T463">
        <v>1000</v>
      </c>
      <c r="U463" s="2" t="s">
        <v>66</v>
      </c>
      <c r="V463" s="2"/>
      <c r="W463" s="2" t="s">
        <v>197</v>
      </c>
      <c r="X463" s="2" t="s">
        <v>69</v>
      </c>
      <c r="Y463" s="2" t="s">
        <v>70</v>
      </c>
      <c r="Z463" s="2" t="s">
        <v>80</v>
      </c>
      <c r="AA463" s="2" t="s">
        <v>70</v>
      </c>
      <c r="AB463" s="2" t="s">
        <v>70</v>
      </c>
      <c r="AC463" s="2" t="s">
        <v>91</v>
      </c>
      <c r="AD463" s="2" t="s">
        <v>70</v>
      </c>
      <c r="AE463">
        <v>26</v>
      </c>
      <c r="AF463" s="2" t="s">
        <v>376</v>
      </c>
      <c r="AG463">
        <v>1000</v>
      </c>
      <c r="AH463">
        <v>8892</v>
      </c>
      <c r="AI463">
        <v>8650</v>
      </c>
      <c r="AJ463">
        <v>8422</v>
      </c>
      <c r="AK463">
        <v>8400</v>
      </c>
      <c r="AL463">
        <v>8340</v>
      </c>
      <c r="AM463">
        <v>8450</v>
      </c>
      <c r="AN463">
        <v>955</v>
      </c>
      <c r="AO463">
        <v>7346</v>
      </c>
      <c r="AP463">
        <v>8500</v>
      </c>
      <c r="AQ463">
        <v>8301</v>
      </c>
      <c r="AR463">
        <v>591</v>
      </c>
      <c r="AS463">
        <v>741</v>
      </c>
      <c r="AT463">
        <v>692</v>
      </c>
      <c r="AU463">
        <v>0.93387314439946023</v>
      </c>
      <c r="AV463">
        <v>49</v>
      </c>
      <c r="AW463">
        <v>6.6126855600539811E-2</v>
      </c>
      <c r="AX463">
        <v>3</v>
      </c>
      <c r="AY463">
        <v>2076</v>
      </c>
      <c r="AZ463">
        <v>147</v>
      </c>
      <c r="BA463">
        <v>0.93387314439946023</v>
      </c>
      <c r="BB463" s="2" t="s">
        <v>75</v>
      </c>
      <c r="BC463" s="2"/>
    </row>
    <row r="464" spans="1:55">
      <c r="A464">
        <v>464</v>
      </c>
      <c r="B464" s="1">
        <v>46101</v>
      </c>
      <c r="C464" s="2" t="s">
        <v>2053</v>
      </c>
      <c r="D464" s="2" t="s">
        <v>2054</v>
      </c>
      <c r="E464" s="2" t="s">
        <v>996</v>
      </c>
      <c r="F464" s="2" t="s">
        <v>272</v>
      </c>
      <c r="G464" s="2" t="s">
        <v>97</v>
      </c>
      <c r="H464" s="2" t="s">
        <v>2059</v>
      </c>
      <c r="I464" s="2" t="s">
        <v>2060</v>
      </c>
      <c r="J464" t="s">
        <v>2061</v>
      </c>
      <c r="K464" s="2" t="s">
        <v>2058</v>
      </c>
      <c r="L464" s="1">
        <v>47716</v>
      </c>
      <c r="M464">
        <v>0.50600000000000001</v>
      </c>
      <c r="N464">
        <v>1615</v>
      </c>
      <c r="O464" s="2" t="s">
        <v>79</v>
      </c>
      <c r="P464" t="s">
        <v>65</v>
      </c>
      <c r="Q464" s="1">
        <v>46813</v>
      </c>
      <c r="R464">
        <v>7000</v>
      </c>
      <c r="S464">
        <v>0</v>
      </c>
      <c r="T464">
        <v>7000</v>
      </c>
      <c r="U464" s="2" t="s">
        <v>66</v>
      </c>
      <c r="V464" s="2"/>
      <c r="W464" s="2"/>
      <c r="X464" s="2" t="s">
        <v>69</v>
      </c>
      <c r="Y464" s="2" t="s">
        <v>70</v>
      </c>
      <c r="Z464" s="2" t="s">
        <v>80</v>
      </c>
      <c r="AA464" s="2" t="s">
        <v>72</v>
      </c>
      <c r="AB464" s="2" t="s">
        <v>72</v>
      </c>
      <c r="AC464" s="2" t="s">
        <v>72</v>
      </c>
      <c r="AD464" s="2" t="s">
        <v>70</v>
      </c>
      <c r="AE464">
        <v>6</v>
      </c>
      <c r="AF464" s="2" t="s">
        <v>312</v>
      </c>
      <c r="AG464">
        <v>7000</v>
      </c>
      <c r="AH464">
        <v>7360</v>
      </c>
      <c r="AI464">
        <v>7360</v>
      </c>
      <c r="AN464">
        <v>7000</v>
      </c>
      <c r="AO464">
        <v>343</v>
      </c>
      <c r="AP464">
        <v>7100</v>
      </c>
      <c r="AQ464">
        <v>7343</v>
      </c>
      <c r="AR464">
        <v>80</v>
      </c>
      <c r="AS464">
        <v>233</v>
      </c>
      <c r="AT464">
        <v>230</v>
      </c>
      <c r="AU464">
        <v>0.98712446351931327</v>
      </c>
      <c r="AV464">
        <v>3</v>
      </c>
      <c r="AW464">
        <v>1.2875536480686695E-2</v>
      </c>
      <c r="AX464">
        <v>0.54</v>
      </c>
      <c r="AY464">
        <v>124.2</v>
      </c>
      <c r="AZ464">
        <v>1.62</v>
      </c>
      <c r="BA464">
        <v>0.98712446351931327</v>
      </c>
      <c r="BB464" s="2" t="s">
        <v>81</v>
      </c>
      <c r="BC464" s="2"/>
    </row>
    <row r="465" spans="1:55">
      <c r="A465">
        <v>465</v>
      </c>
      <c r="B465" s="1">
        <v>46101</v>
      </c>
      <c r="C465" s="2" t="s">
        <v>2053</v>
      </c>
      <c r="D465" s="2" t="s">
        <v>2054</v>
      </c>
      <c r="E465" s="2" t="s">
        <v>996</v>
      </c>
      <c r="F465" s="2" t="s">
        <v>272</v>
      </c>
      <c r="G465" s="2" t="s">
        <v>97</v>
      </c>
      <c r="H465" s="2" t="s">
        <v>442</v>
      </c>
      <c r="I465" s="2" t="s">
        <v>443</v>
      </c>
      <c r="J465" t="s">
        <v>444</v>
      </c>
      <c r="K465" s="2" t="s">
        <v>2058</v>
      </c>
      <c r="L465" s="1">
        <v>47716</v>
      </c>
      <c r="M465">
        <v>0.50600000000000001</v>
      </c>
      <c r="N465">
        <v>1615</v>
      </c>
      <c r="O465" s="2" t="s">
        <v>445</v>
      </c>
      <c r="P465" t="s">
        <v>65</v>
      </c>
      <c r="Q465" s="1">
        <v>46813</v>
      </c>
      <c r="R465">
        <v>7000</v>
      </c>
      <c r="S465">
        <v>0</v>
      </c>
      <c r="T465">
        <v>7000</v>
      </c>
      <c r="U465" s="2" t="s">
        <v>66</v>
      </c>
      <c r="V465" s="2"/>
      <c r="W465" s="2"/>
      <c r="X465" s="2" t="s">
        <v>69</v>
      </c>
      <c r="Y465" s="2" t="s">
        <v>70</v>
      </c>
      <c r="Z465" s="2" t="s">
        <v>71</v>
      </c>
      <c r="AA465" s="2" t="s">
        <v>72</v>
      </c>
      <c r="AB465" s="2" t="s">
        <v>72</v>
      </c>
      <c r="AC465" s="2" t="s">
        <v>72</v>
      </c>
      <c r="AD465" s="2" t="s">
        <v>70</v>
      </c>
      <c r="AE465">
        <v>6</v>
      </c>
      <c r="AF465" s="2" t="s">
        <v>312</v>
      </c>
      <c r="AG465">
        <v>7000</v>
      </c>
      <c r="AH465">
        <v>7200</v>
      </c>
      <c r="AI465">
        <v>7272</v>
      </c>
      <c r="AN465">
        <v>7000</v>
      </c>
      <c r="AP465">
        <v>7100</v>
      </c>
      <c r="AQ465">
        <v>7000</v>
      </c>
      <c r="AR465">
        <v>80</v>
      </c>
      <c r="AS465">
        <v>101</v>
      </c>
      <c r="AT465">
        <v>98</v>
      </c>
      <c r="AU465">
        <v>0.97029702970297027</v>
      </c>
      <c r="AV465">
        <v>3</v>
      </c>
      <c r="AW465">
        <v>2.9702970297029702E-2</v>
      </c>
      <c r="AX465">
        <v>0.54</v>
      </c>
      <c r="AY465">
        <v>52.92</v>
      </c>
      <c r="AZ465">
        <v>1.62</v>
      </c>
      <c r="BA465">
        <v>0.97029702970297027</v>
      </c>
      <c r="BB465" s="2" t="s">
        <v>81</v>
      </c>
      <c r="BC465" s="2"/>
    </row>
    <row r="466" spans="1:55">
      <c r="A466">
        <v>466</v>
      </c>
      <c r="B466" s="1">
        <v>46104</v>
      </c>
      <c r="C466" s="2" t="s">
        <v>2062</v>
      </c>
      <c r="D466" s="2" t="s">
        <v>2013</v>
      </c>
      <c r="E466" s="2" t="s">
        <v>2014</v>
      </c>
      <c r="F466" s="2" t="s">
        <v>743</v>
      </c>
      <c r="G466" s="2" t="s">
        <v>779</v>
      </c>
      <c r="H466" s="2" t="s">
        <v>2015</v>
      </c>
      <c r="I466" s="2" t="s">
        <v>2016</v>
      </c>
      <c r="J466" t="s">
        <v>2017</v>
      </c>
      <c r="K466" s="2" t="s">
        <v>2018</v>
      </c>
      <c r="L466" s="1">
        <v>46154</v>
      </c>
      <c r="M466">
        <v>0.24775389607442708</v>
      </c>
      <c r="N466">
        <v>50</v>
      </c>
      <c r="O466" s="2" t="s">
        <v>64</v>
      </c>
      <c r="P466" t="s">
        <v>65</v>
      </c>
      <c r="Q466" s="1">
        <v>47543</v>
      </c>
      <c r="R466">
        <v>9200</v>
      </c>
      <c r="S466">
        <v>0</v>
      </c>
      <c r="T466">
        <v>9200</v>
      </c>
      <c r="U466" s="2" t="s">
        <v>66</v>
      </c>
      <c r="V466" s="2"/>
      <c r="W466" s="2" t="s">
        <v>68</v>
      </c>
      <c r="X466" s="2" t="s">
        <v>69</v>
      </c>
      <c r="Y466" s="2" t="s">
        <v>70</v>
      </c>
      <c r="Z466" s="2" t="s">
        <v>71</v>
      </c>
      <c r="AA466" s="2" t="s">
        <v>70</v>
      </c>
      <c r="AB466" s="2" t="s">
        <v>70</v>
      </c>
      <c r="AC466" s="2" t="s">
        <v>91</v>
      </c>
      <c r="AD466" s="2" t="s">
        <v>70</v>
      </c>
      <c r="AE466">
        <v>35</v>
      </c>
      <c r="AF466" s="2" t="s">
        <v>376</v>
      </c>
      <c r="AG466">
        <v>9200</v>
      </c>
      <c r="AH466">
        <v>8520</v>
      </c>
      <c r="AI466">
        <v>8520</v>
      </c>
      <c r="AJ466">
        <v>8400</v>
      </c>
      <c r="AK466">
        <v>8460</v>
      </c>
      <c r="AL466">
        <v>8454</v>
      </c>
      <c r="AM466">
        <v>8375</v>
      </c>
      <c r="AN466">
        <v>8331</v>
      </c>
      <c r="AP466">
        <v>8000</v>
      </c>
      <c r="AQ466">
        <v>8331</v>
      </c>
      <c r="AR466">
        <v>189</v>
      </c>
      <c r="AS466">
        <v>355</v>
      </c>
      <c r="AT466">
        <v>348</v>
      </c>
      <c r="AU466">
        <v>0.9802816901408451</v>
      </c>
      <c r="AV466">
        <v>8</v>
      </c>
      <c r="AW466">
        <v>2.2535211267605635E-2</v>
      </c>
      <c r="AX466">
        <v>3</v>
      </c>
      <c r="AY466">
        <v>1044</v>
      </c>
      <c r="AZ466">
        <v>24</v>
      </c>
      <c r="BA466">
        <v>0.9802816901408451</v>
      </c>
      <c r="BB466" s="2" t="s">
        <v>75</v>
      </c>
      <c r="BC466" s="2"/>
    </row>
    <row r="467" spans="1:55">
      <c r="A467">
        <v>467</v>
      </c>
      <c r="B467" s="1">
        <v>46104</v>
      </c>
      <c r="C467" s="2" t="s">
        <v>2063</v>
      </c>
      <c r="D467" s="2" t="s">
        <v>2013</v>
      </c>
      <c r="E467" s="2" t="s">
        <v>2014</v>
      </c>
      <c r="F467" s="2" t="s">
        <v>743</v>
      </c>
      <c r="G467" s="2" t="s">
        <v>779</v>
      </c>
      <c r="H467" s="2" t="s">
        <v>2015</v>
      </c>
      <c r="I467" s="2" t="s">
        <v>2016</v>
      </c>
      <c r="J467" t="s">
        <v>2017</v>
      </c>
      <c r="K467" s="2" t="s">
        <v>2018</v>
      </c>
      <c r="L467" s="1">
        <v>46154</v>
      </c>
      <c r="M467">
        <v>0.24775389607442708</v>
      </c>
      <c r="N467">
        <v>50</v>
      </c>
      <c r="O467" s="2" t="s">
        <v>64</v>
      </c>
      <c r="P467" t="s">
        <v>65</v>
      </c>
      <c r="Q467" s="1">
        <v>47543</v>
      </c>
      <c r="R467">
        <v>9200</v>
      </c>
      <c r="S467">
        <v>0</v>
      </c>
      <c r="T467">
        <v>9200</v>
      </c>
      <c r="U467" s="2" t="s">
        <v>66</v>
      </c>
      <c r="V467" s="2"/>
      <c r="W467" s="2" t="s">
        <v>68</v>
      </c>
      <c r="X467" s="2" t="s">
        <v>69</v>
      </c>
      <c r="Y467" s="2" t="s">
        <v>70</v>
      </c>
      <c r="Z467" s="2" t="s">
        <v>71</v>
      </c>
      <c r="AA467" s="2" t="s">
        <v>70</v>
      </c>
      <c r="AB467" s="2" t="s">
        <v>70</v>
      </c>
      <c r="AC467" s="2" t="s">
        <v>91</v>
      </c>
      <c r="AD467" s="2" t="s">
        <v>70</v>
      </c>
      <c r="AE467">
        <v>35</v>
      </c>
      <c r="AF467" s="2" t="s">
        <v>376</v>
      </c>
      <c r="AG467">
        <v>9200</v>
      </c>
      <c r="AH467">
        <v>8520</v>
      </c>
      <c r="AI467">
        <v>8520</v>
      </c>
      <c r="AJ467">
        <v>8400</v>
      </c>
      <c r="AK467">
        <v>8412</v>
      </c>
      <c r="AL467">
        <v>8401</v>
      </c>
      <c r="AM467">
        <v>8320</v>
      </c>
      <c r="AN467">
        <v>8315</v>
      </c>
      <c r="AP467">
        <v>8000</v>
      </c>
      <c r="AQ467">
        <v>8315</v>
      </c>
      <c r="AR467">
        <v>205</v>
      </c>
      <c r="AS467">
        <v>355</v>
      </c>
      <c r="AT467">
        <v>347</v>
      </c>
      <c r="AU467">
        <v>0.9774647887323944</v>
      </c>
      <c r="AV467">
        <v>9</v>
      </c>
      <c r="AW467">
        <v>2.5352112676056339E-2</v>
      </c>
      <c r="AX467">
        <v>3</v>
      </c>
      <c r="AY467">
        <v>1041</v>
      </c>
      <c r="AZ467">
        <v>27</v>
      </c>
      <c r="BA467">
        <v>0.9774647887323944</v>
      </c>
      <c r="BB467" s="2" t="s">
        <v>75</v>
      </c>
      <c r="BC467" s="2"/>
    </row>
    <row r="468" spans="1:55">
      <c r="A468">
        <v>468</v>
      </c>
      <c r="B468" s="1">
        <v>46104</v>
      </c>
      <c r="C468" s="2" t="s">
        <v>2064</v>
      </c>
      <c r="D468" s="2" t="s">
        <v>2013</v>
      </c>
      <c r="E468" s="2" t="s">
        <v>2014</v>
      </c>
      <c r="F468" s="2" t="s">
        <v>743</v>
      </c>
      <c r="G468" s="2" t="s">
        <v>779</v>
      </c>
      <c r="H468" s="2" t="s">
        <v>2015</v>
      </c>
      <c r="I468" s="2" t="s">
        <v>2016</v>
      </c>
      <c r="J468" t="s">
        <v>2017</v>
      </c>
      <c r="K468" s="2" t="s">
        <v>2018</v>
      </c>
      <c r="L468" s="1">
        <v>46154</v>
      </c>
      <c r="M468">
        <v>0.24775389607442708</v>
      </c>
      <c r="N468">
        <v>50</v>
      </c>
      <c r="O468" s="2" t="s">
        <v>64</v>
      </c>
      <c r="P468" t="s">
        <v>65</v>
      </c>
      <c r="Q468" s="1">
        <v>47543</v>
      </c>
      <c r="R468">
        <v>9200</v>
      </c>
      <c r="S468">
        <v>0</v>
      </c>
      <c r="T468">
        <v>9200</v>
      </c>
      <c r="U468" s="2" t="s">
        <v>66</v>
      </c>
      <c r="V468" s="2"/>
      <c r="W468" s="2" t="s">
        <v>68</v>
      </c>
      <c r="X468" s="2" t="s">
        <v>69</v>
      </c>
      <c r="Y468" s="2" t="s">
        <v>70</v>
      </c>
      <c r="Z468" s="2" t="s">
        <v>71</v>
      </c>
      <c r="AA468" s="2" t="s">
        <v>70</v>
      </c>
      <c r="AB468" s="2" t="s">
        <v>70</v>
      </c>
      <c r="AC468" s="2" t="s">
        <v>91</v>
      </c>
      <c r="AD468" s="2" t="s">
        <v>70</v>
      </c>
      <c r="AE468">
        <v>35</v>
      </c>
      <c r="AF468" s="2" t="s">
        <v>376</v>
      </c>
      <c r="AG468">
        <v>9200</v>
      </c>
      <c r="AH468">
        <v>8520</v>
      </c>
      <c r="AI468">
        <v>8520</v>
      </c>
      <c r="AJ468">
        <v>8520</v>
      </c>
      <c r="AK468">
        <v>8448</v>
      </c>
      <c r="AL468">
        <v>8448</v>
      </c>
      <c r="AM468">
        <v>8380</v>
      </c>
      <c r="AN468">
        <v>8362</v>
      </c>
      <c r="AP468">
        <v>8000</v>
      </c>
      <c r="AQ468">
        <v>8362</v>
      </c>
      <c r="AR468">
        <v>158</v>
      </c>
      <c r="AS468">
        <v>355</v>
      </c>
      <c r="AT468">
        <v>349</v>
      </c>
      <c r="AU468">
        <v>0.9830985915492958</v>
      </c>
      <c r="AV468">
        <v>7</v>
      </c>
      <c r="AW468">
        <v>1.9718309859154931E-2</v>
      </c>
      <c r="AX468">
        <v>3</v>
      </c>
      <c r="AY468">
        <v>1047</v>
      </c>
      <c r="AZ468">
        <v>21</v>
      </c>
      <c r="BA468">
        <v>0.9830985915492958</v>
      </c>
      <c r="BB468" s="2" t="s">
        <v>75</v>
      </c>
      <c r="BC468" s="2"/>
    </row>
    <row r="469" spans="1:55">
      <c r="A469">
        <v>469</v>
      </c>
      <c r="B469" s="1">
        <v>46104</v>
      </c>
      <c r="C469" s="2" t="s">
        <v>2065</v>
      </c>
      <c r="D469" s="2" t="s">
        <v>2013</v>
      </c>
      <c r="E469" s="2" t="s">
        <v>2014</v>
      </c>
      <c r="F469" s="2" t="s">
        <v>743</v>
      </c>
      <c r="G469" s="2" t="s">
        <v>779</v>
      </c>
      <c r="H469" s="2" t="s">
        <v>2015</v>
      </c>
      <c r="I469" s="2" t="s">
        <v>2016</v>
      </c>
      <c r="J469" t="s">
        <v>2017</v>
      </c>
      <c r="K469" s="2" t="s">
        <v>2018</v>
      </c>
      <c r="L469" s="1">
        <v>46154</v>
      </c>
      <c r="M469">
        <v>0.24775389607442708</v>
      </c>
      <c r="N469">
        <v>50</v>
      </c>
      <c r="O469" s="2" t="s">
        <v>64</v>
      </c>
      <c r="P469" t="s">
        <v>65</v>
      </c>
      <c r="Q469" s="1">
        <v>47543</v>
      </c>
      <c r="R469">
        <v>9200</v>
      </c>
      <c r="S469">
        <v>0</v>
      </c>
      <c r="T469">
        <v>9200</v>
      </c>
      <c r="U469" s="2" t="s">
        <v>66</v>
      </c>
      <c r="V469" s="2"/>
      <c r="W469" s="2" t="s">
        <v>68</v>
      </c>
      <c r="X469" s="2" t="s">
        <v>69</v>
      </c>
      <c r="Y469" s="2" t="s">
        <v>70</v>
      </c>
      <c r="Z469" s="2" t="s">
        <v>71</v>
      </c>
      <c r="AA469" s="2" t="s">
        <v>70</v>
      </c>
      <c r="AB469" s="2" t="s">
        <v>70</v>
      </c>
      <c r="AC469" s="2" t="s">
        <v>91</v>
      </c>
      <c r="AD469" s="2" t="s">
        <v>70</v>
      </c>
      <c r="AE469">
        <v>35</v>
      </c>
      <c r="AF469" s="2" t="s">
        <v>376</v>
      </c>
      <c r="AG469">
        <v>9200</v>
      </c>
      <c r="AH469">
        <v>8520</v>
      </c>
      <c r="AI469">
        <v>8520</v>
      </c>
      <c r="AJ469">
        <v>8520</v>
      </c>
      <c r="AK469">
        <v>8484</v>
      </c>
      <c r="AL469">
        <v>8460</v>
      </c>
      <c r="AM469">
        <v>8400</v>
      </c>
      <c r="AN469">
        <v>8243</v>
      </c>
      <c r="AP469">
        <v>8000</v>
      </c>
      <c r="AQ469">
        <v>8243</v>
      </c>
      <c r="AR469">
        <v>277</v>
      </c>
      <c r="AS469">
        <v>355</v>
      </c>
      <c r="AT469">
        <v>344</v>
      </c>
      <c r="AU469">
        <v>0.96901408450704229</v>
      </c>
      <c r="AV469">
        <v>12</v>
      </c>
      <c r="AW469">
        <v>3.3802816901408447E-2</v>
      </c>
      <c r="AX469">
        <v>3</v>
      </c>
      <c r="AY469">
        <v>1032</v>
      </c>
      <c r="AZ469">
        <v>36</v>
      </c>
      <c r="BA469">
        <v>0.96901408450704229</v>
      </c>
      <c r="BB469" s="2" t="s">
        <v>75</v>
      </c>
      <c r="BC469" s="2"/>
    </row>
    <row r="470" spans="1:55">
      <c r="A470">
        <v>470</v>
      </c>
      <c r="B470" s="1">
        <v>46104</v>
      </c>
      <c r="C470" s="2" t="s">
        <v>2066</v>
      </c>
      <c r="D470" s="2" t="s">
        <v>2013</v>
      </c>
      <c r="E470" s="2" t="s">
        <v>2014</v>
      </c>
      <c r="F470" s="2" t="s">
        <v>743</v>
      </c>
      <c r="G470" s="2" t="s">
        <v>779</v>
      </c>
      <c r="H470" s="2" t="s">
        <v>2015</v>
      </c>
      <c r="I470" s="2" t="s">
        <v>2016</v>
      </c>
      <c r="J470" t="s">
        <v>2017</v>
      </c>
      <c r="K470" s="2" t="s">
        <v>2018</v>
      </c>
      <c r="L470" s="1">
        <v>46154</v>
      </c>
      <c r="M470">
        <v>0.24775389607442708</v>
      </c>
      <c r="N470">
        <v>50</v>
      </c>
      <c r="O470" s="2" t="s">
        <v>64</v>
      </c>
      <c r="P470" t="s">
        <v>65</v>
      </c>
      <c r="Q470" s="1">
        <v>47543</v>
      </c>
      <c r="R470">
        <v>9200</v>
      </c>
      <c r="S470">
        <v>0</v>
      </c>
      <c r="T470">
        <v>9200</v>
      </c>
      <c r="U470" s="2" t="s">
        <v>66</v>
      </c>
      <c r="V470" s="2"/>
      <c r="W470" s="2" t="s">
        <v>68</v>
      </c>
      <c r="X470" s="2" t="s">
        <v>69</v>
      </c>
      <c r="Y470" s="2" t="s">
        <v>70</v>
      </c>
      <c r="Z470" s="2" t="s">
        <v>71</v>
      </c>
      <c r="AA470" s="2" t="s">
        <v>70</v>
      </c>
      <c r="AB470" s="2" t="s">
        <v>70</v>
      </c>
      <c r="AC470" s="2" t="s">
        <v>91</v>
      </c>
      <c r="AD470" s="2" t="s">
        <v>70</v>
      </c>
      <c r="AE470">
        <v>36</v>
      </c>
      <c r="AF470" s="2" t="s">
        <v>376</v>
      </c>
      <c r="AG470">
        <v>9200</v>
      </c>
      <c r="AH470">
        <v>8520</v>
      </c>
      <c r="AI470">
        <v>8520</v>
      </c>
      <c r="AJ470">
        <v>8520</v>
      </c>
      <c r="AK470">
        <v>8460</v>
      </c>
      <c r="AL470">
        <v>8442</v>
      </c>
      <c r="AM470">
        <v>16812</v>
      </c>
      <c r="AN470">
        <v>8350</v>
      </c>
      <c r="AP470">
        <v>8000</v>
      </c>
      <c r="AQ470">
        <v>8350</v>
      </c>
      <c r="AR470">
        <v>170</v>
      </c>
      <c r="AS470">
        <v>355</v>
      </c>
      <c r="AT470">
        <v>348</v>
      </c>
      <c r="AU470">
        <v>0.9802816901408451</v>
      </c>
      <c r="AV470">
        <v>7</v>
      </c>
      <c r="AW470">
        <v>1.9718309859154931E-2</v>
      </c>
      <c r="AX470">
        <v>3</v>
      </c>
      <c r="AY470">
        <v>1044</v>
      </c>
      <c r="AZ470">
        <v>21</v>
      </c>
      <c r="BA470">
        <v>0.9802816901408451</v>
      </c>
      <c r="BB470" s="2" t="s">
        <v>75</v>
      </c>
      <c r="BC470" s="2"/>
    </row>
    <row r="471" spans="1:55">
      <c r="A471">
        <v>471</v>
      </c>
      <c r="B471" s="1">
        <v>46104</v>
      </c>
      <c r="C471" s="2" t="s">
        <v>2067</v>
      </c>
      <c r="D471" s="2" t="s">
        <v>2013</v>
      </c>
      <c r="E471" s="2" t="s">
        <v>2014</v>
      </c>
      <c r="F471" s="2" t="s">
        <v>743</v>
      </c>
      <c r="G471" s="2" t="s">
        <v>779</v>
      </c>
      <c r="H471" s="2" t="s">
        <v>2015</v>
      </c>
      <c r="I471" s="2" t="s">
        <v>2016</v>
      </c>
      <c r="J471" t="s">
        <v>2017</v>
      </c>
      <c r="K471" s="2" t="s">
        <v>2018</v>
      </c>
      <c r="L471" s="1">
        <v>46154</v>
      </c>
      <c r="M471">
        <v>0.24775389607442708</v>
      </c>
      <c r="N471">
        <v>50</v>
      </c>
      <c r="O471" s="2" t="s">
        <v>64</v>
      </c>
      <c r="P471" t="s">
        <v>65</v>
      </c>
      <c r="Q471" s="1">
        <v>47543</v>
      </c>
      <c r="R471">
        <v>9200</v>
      </c>
      <c r="S471">
        <v>0</v>
      </c>
      <c r="T471">
        <v>9200</v>
      </c>
      <c r="U471" s="2" t="s">
        <v>66</v>
      </c>
      <c r="V471" s="2"/>
      <c r="W471" s="2" t="s">
        <v>68</v>
      </c>
      <c r="X471" s="2" t="s">
        <v>69</v>
      </c>
      <c r="Y471" s="2" t="s">
        <v>70</v>
      </c>
      <c r="Z471" s="2" t="s">
        <v>71</v>
      </c>
      <c r="AA471" s="2" t="s">
        <v>70</v>
      </c>
      <c r="AB471" s="2" t="s">
        <v>70</v>
      </c>
      <c r="AC471" s="2" t="s">
        <v>572</v>
      </c>
      <c r="AD471" s="2" t="s">
        <v>70</v>
      </c>
      <c r="AE471">
        <v>36</v>
      </c>
      <c r="AF471" s="2" t="s">
        <v>376</v>
      </c>
      <c r="AG471">
        <v>9200</v>
      </c>
      <c r="AH471">
        <v>8520</v>
      </c>
      <c r="AI471">
        <v>8520</v>
      </c>
      <c r="AJ471">
        <v>8460</v>
      </c>
      <c r="AK471">
        <v>8496</v>
      </c>
      <c r="AL471">
        <v>8491</v>
      </c>
      <c r="AN471">
        <v>8440</v>
      </c>
      <c r="AP471">
        <v>8000</v>
      </c>
      <c r="AQ471">
        <v>8440</v>
      </c>
      <c r="AR471">
        <v>80</v>
      </c>
      <c r="AS471">
        <v>355</v>
      </c>
      <c r="AT471">
        <v>352</v>
      </c>
      <c r="AU471">
        <v>0.9915492957746479</v>
      </c>
      <c r="AV471">
        <v>3</v>
      </c>
      <c r="AW471">
        <v>8.4507042253521118E-3</v>
      </c>
      <c r="AX471">
        <v>3</v>
      </c>
      <c r="AY471">
        <v>1056</v>
      </c>
      <c r="AZ471">
        <v>9</v>
      </c>
      <c r="BA471">
        <v>0.9915492957746479</v>
      </c>
      <c r="BB471" s="2" t="s">
        <v>75</v>
      </c>
      <c r="BC471" s="2"/>
    </row>
    <row r="472" spans="1:55">
      <c r="A472">
        <v>472</v>
      </c>
      <c r="B472" s="1">
        <v>46104</v>
      </c>
      <c r="C472" s="2" t="s">
        <v>2068</v>
      </c>
      <c r="D472" s="2" t="s">
        <v>2013</v>
      </c>
      <c r="E472" s="2" t="s">
        <v>2014</v>
      </c>
      <c r="F472" s="2" t="s">
        <v>743</v>
      </c>
      <c r="G472" s="2" t="s">
        <v>779</v>
      </c>
      <c r="H472" s="2" t="s">
        <v>2015</v>
      </c>
      <c r="I472" s="2" t="s">
        <v>2016</v>
      </c>
      <c r="J472" t="s">
        <v>2017</v>
      </c>
      <c r="K472" s="2" t="s">
        <v>2018</v>
      </c>
      <c r="L472" s="1">
        <v>46154</v>
      </c>
      <c r="M472">
        <v>0.24775389607442708</v>
      </c>
      <c r="N472">
        <v>50</v>
      </c>
      <c r="O472" s="2" t="s">
        <v>64</v>
      </c>
      <c r="P472" t="s">
        <v>65</v>
      </c>
      <c r="Q472" s="1">
        <v>47543</v>
      </c>
      <c r="R472">
        <v>9200</v>
      </c>
      <c r="S472">
        <v>0</v>
      </c>
      <c r="T472">
        <v>9200</v>
      </c>
      <c r="U472" s="2" t="s">
        <v>66</v>
      </c>
      <c r="V472" s="2"/>
      <c r="W472" s="2" t="s">
        <v>68</v>
      </c>
      <c r="X472" s="2" t="s">
        <v>69</v>
      </c>
      <c r="Y472" s="2" t="s">
        <v>70</v>
      </c>
      <c r="Z472" s="2" t="s">
        <v>71</v>
      </c>
      <c r="AA472" s="2" t="s">
        <v>70</v>
      </c>
      <c r="AB472" s="2" t="s">
        <v>70</v>
      </c>
      <c r="AC472" s="2" t="s">
        <v>91</v>
      </c>
      <c r="AD472" s="2" t="s">
        <v>70</v>
      </c>
      <c r="AE472">
        <v>37</v>
      </c>
      <c r="AF472" s="2" t="s">
        <v>376</v>
      </c>
      <c r="AG472">
        <v>9200</v>
      </c>
      <c r="AH472">
        <v>8520</v>
      </c>
      <c r="AI472">
        <v>8520</v>
      </c>
      <c r="AJ472">
        <v>8400</v>
      </c>
      <c r="AK472">
        <v>8436</v>
      </c>
      <c r="AL472">
        <v>8418</v>
      </c>
      <c r="AM472">
        <v>8394</v>
      </c>
      <c r="AN472">
        <v>8383</v>
      </c>
      <c r="AP472">
        <v>8000</v>
      </c>
      <c r="AQ472">
        <v>8383</v>
      </c>
      <c r="AR472">
        <v>137</v>
      </c>
      <c r="AS472">
        <v>355</v>
      </c>
      <c r="AT472">
        <v>350</v>
      </c>
      <c r="AU472">
        <v>0.9859154929577465</v>
      </c>
      <c r="AV472">
        <v>6</v>
      </c>
      <c r="AW472">
        <v>1.6901408450704224E-2</v>
      </c>
      <c r="AX472">
        <v>3</v>
      </c>
      <c r="AY472">
        <v>1050</v>
      </c>
      <c r="AZ472">
        <v>18</v>
      </c>
      <c r="BA472">
        <v>0.9859154929577465</v>
      </c>
      <c r="BB472" s="2" t="s">
        <v>75</v>
      </c>
      <c r="BC472" s="2"/>
    </row>
    <row r="473" spans="1:55">
      <c r="A473">
        <v>473</v>
      </c>
      <c r="B473" s="1">
        <v>46104</v>
      </c>
      <c r="C473" s="2" t="s">
        <v>2069</v>
      </c>
      <c r="D473" s="2" t="s">
        <v>2013</v>
      </c>
      <c r="E473" s="2" t="s">
        <v>2014</v>
      </c>
      <c r="F473" s="2" t="s">
        <v>743</v>
      </c>
      <c r="G473" s="2" t="s">
        <v>779</v>
      </c>
      <c r="H473" s="2" t="s">
        <v>2015</v>
      </c>
      <c r="I473" s="2" t="s">
        <v>2016</v>
      </c>
      <c r="J473" t="s">
        <v>2017</v>
      </c>
      <c r="K473" s="2" t="s">
        <v>2018</v>
      </c>
      <c r="L473" s="1">
        <v>46154</v>
      </c>
      <c r="M473">
        <v>0.24775389607442708</v>
      </c>
      <c r="N473">
        <v>50</v>
      </c>
      <c r="O473" s="2" t="s">
        <v>64</v>
      </c>
      <c r="P473" t="s">
        <v>65</v>
      </c>
      <c r="Q473" s="1">
        <v>47543</v>
      </c>
      <c r="R473">
        <v>9200</v>
      </c>
      <c r="S473">
        <v>0</v>
      </c>
      <c r="T473">
        <v>9200</v>
      </c>
      <c r="U473" s="2" t="s">
        <v>66</v>
      </c>
      <c r="V473" s="2"/>
      <c r="W473" s="2" t="s">
        <v>68</v>
      </c>
      <c r="X473" s="2" t="s">
        <v>69</v>
      </c>
      <c r="Y473" s="2" t="s">
        <v>70</v>
      </c>
      <c r="Z473" s="2" t="s">
        <v>71</v>
      </c>
      <c r="AA473" s="2" t="s">
        <v>70</v>
      </c>
      <c r="AB473" s="2" t="s">
        <v>70</v>
      </c>
      <c r="AC473" s="2" t="s">
        <v>91</v>
      </c>
      <c r="AD473" s="2" t="s">
        <v>70</v>
      </c>
      <c r="AE473">
        <v>37</v>
      </c>
      <c r="AF473" s="2" t="s">
        <v>376</v>
      </c>
      <c r="AG473">
        <v>9200</v>
      </c>
      <c r="AH473">
        <v>8520</v>
      </c>
      <c r="AI473">
        <v>8520</v>
      </c>
      <c r="AJ473">
        <v>8520</v>
      </c>
      <c r="AK473">
        <v>8490</v>
      </c>
      <c r="AL473">
        <v>8473</v>
      </c>
      <c r="AM473">
        <v>8448</v>
      </c>
      <c r="AN473">
        <v>8447</v>
      </c>
      <c r="AP473">
        <v>8000</v>
      </c>
      <c r="AQ473">
        <v>8447</v>
      </c>
      <c r="AR473">
        <v>73</v>
      </c>
      <c r="AS473">
        <v>355</v>
      </c>
      <c r="AT473">
        <v>352</v>
      </c>
      <c r="AU473">
        <v>0.9915492957746479</v>
      </c>
      <c r="AV473">
        <v>3</v>
      </c>
      <c r="AW473">
        <v>8.4507042253521118E-3</v>
      </c>
      <c r="AX473">
        <v>3</v>
      </c>
      <c r="AY473">
        <v>1056</v>
      </c>
      <c r="AZ473">
        <v>9</v>
      </c>
      <c r="BA473">
        <v>0.9915492957746479</v>
      </c>
      <c r="BB473" s="2" t="s">
        <v>75</v>
      </c>
      <c r="BC473" s="2"/>
    </row>
    <row r="474" spans="1:55">
      <c r="A474">
        <v>474</v>
      </c>
      <c r="B474" s="1">
        <v>46104</v>
      </c>
      <c r="C474" s="2" t="s">
        <v>2070</v>
      </c>
      <c r="D474" s="2" t="s">
        <v>2013</v>
      </c>
      <c r="E474" s="2" t="s">
        <v>2014</v>
      </c>
      <c r="F474" s="2" t="s">
        <v>743</v>
      </c>
      <c r="G474" s="2" t="s">
        <v>779</v>
      </c>
      <c r="H474" s="2" t="s">
        <v>2015</v>
      </c>
      <c r="I474" s="2" t="s">
        <v>2016</v>
      </c>
      <c r="J474" t="s">
        <v>2017</v>
      </c>
      <c r="K474" s="2" t="s">
        <v>2018</v>
      </c>
      <c r="L474" s="1">
        <v>46154</v>
      </c>
      <c r="M474">
        <v>0.24775389607442708</v>
      </c>
      <c r="N474">
        <v>50</v>
      </c>
      <c r="O474" s="2" t="s">
        <v>64</v>
      </c>
      <c r="P474" t="s">
        <v>65</v>
      </c>
      <c r="Q474" s="1">
        <v>47543</v>
      </c>
      <c r="R474">
        <v>9200</v>
      </c>
      <c r="S474">
        <v>0</v>
      </c>
      <c r="T474">
        <v>9200</v>
      </c>
      <c r="U474" s="2" t="s">
        <v>66</v>
      </c>
      <c r="V474" s="2"/>
      <c r="W474" s="2" t="s">
        <v>68</v>
      </c>
      <c r="X474" s="2" t="s">
        <v>69</v>
      </c>
      <c r="Y474" s="2" t="s">
        <v>70</v>
      </c>
      <c r="Z474" s="2" t="s">
        <v>71</v>
      </c>
      <c r="AA474" s="2" t="s">
        <v>70</v>
      </c>
      <c r="AB474" s="2" t="s">
        <v>70</v>
      </c>
      <c r="AC474" s="2" t="s">
        <v>91</v>
      </c>
      <c r="AD474" s="2" t="s">
        <v>70</v>
      </c>
      <c r="AE474">
        <v>37</v>
      </c>
      <c r="AF474" s="2" t="s">
        <v>376</v>
      </c>
      <c r="AG474">
        <v>9200</v>
      </c>
      <c r="AH474">
        <v>8520</v>
      </c>
      <c r="AI474">
        <v>8520</v>
      </c>
      <c r="AJ474">
        <v>8400</v>
      </c>
      <c r="AK474">
        <v>8400</v>
      </c>
      <c r="AL474">
        <v>8333</v>
      </c>
      <c r="AM474">
        <v>8346</v>
      </c>
      <c r="AN474">
        <v>3345</v>
      </c>
      <c r="AP474">
        <v>8000</v>
      </c>
      <c r="AQ474">
        <v>3345</v>
      </c>
      <c r="AR474">
        <v>5175</v>
      </c>
      <c r="AS474">
        <v>355</v>
      </c>
      <c r="AT474">
        <v>140</v>
      </c>
      <c r="AU474">
        <v>0.39436619718309857</v>
      </c>
      <c r="AV474">
        <v>216</v>
      </c>
      <c r="AW474">
        <v>0.60845070422535208</v>
      </c>
      <c r="AX474">
        <v>3</v>
      </c>
      <c r="AY474">
        <v>420</v>
      </c>
      <c r="AZ474">
        <v>648</v>
      </c>
      <c r="BA474">
        <v>0.39436619718309857</v>
      </c>
      <c r="BB474" s="2" t="s">
        <v>75</v>
      </c>
      <c r="BC474" s="2"/>
    </row>
    <row r="475" spans="1:55">
      <c r="A475">
        <v>475</v>
      </c>
      <c r="B475" s="1">
        <v>46105</v>
      </c>
      <c r="C475" s="2" t="s">
        <v>1863</v>
      </c>
      <c r="D475" s="2" t="s">
        <v>1859</v>
      </c>
      <c r="E475" s="2" t="s">
        <v>1860</v>
      </c>
      <c r="F475" s="2" t="s">
        <v>743</v>
      </c>
      <c r="G475" s="2" t="s">
        <v>1051</v>
      </c>
      <c r="H475" s="2" t="s">
        <v>137</v>
      </c>
      <c r="I475" s="2" t="s">
        <v>138</v>
      </c>
      <c r="J475" t="s">
        <v>139</v>
      </c>
      <c r="K475" s="2" t="s">
        <v>1861</v>
      </c>
      <c r="L475" s="1">
        <v>46981</v>
      </c>
      <c r="M475">
        <v>0.50600000000000001</v>
      </c>
      <c r="N475">
        <v>876</v>
      </c>
      <c r="O475" s="2" t="s">
        <v>79</v>
      </c>
      <c r="P475" t="s">
        <v>65</v>
      </c>
      <c r="Q475" s="1">
        <v>47543</v>
      </c>
      <c r="R475">
        <v>30000</v>
      </c>
      <c r="S475">
        <v>0</v>
      </c>
      <c r="T475">
        <v>30000</v>
      </c>
      <c r="U475" s="2" t="s">
        <v>66</v>
      </c>
      <c r="V475" s="2"/>
      <c r="W475" s="2"/>
      <c r="X475" s="2" t="s">
        <v>69</v>
      </c>
      <c r="Y475" s="2" t="s">
        <v>70</v>
      </c>
      <c r="Z475" s="2" t="s">
        <v>80</v>
      </c>
      <c r="AA475" s="2" t="s">
        <v>72</v>
      </c>
      <c r="AB475" s="2" t="s">
        <v>72</v>
      </c>
      <c r="AC475" s="2" t="s">
        <v>72</v>
      </c>
      <c r="AD475" s="2" t="s">
        <v>70</v>
      </c>
      <c r="AE475">
        <v>6</v>
      </c>
      <c r="AF475" s="2" t="s">
        <v>312</v>
      </c>
      <c r="AG475">
        <v>30000</v>
      </c>
      <c r="AH475">
        <v>30560</v>
      </c>
      <c r="AI475">
        <v>30560</v>
      </c>
      <c r="AN475">
        <v>30000</v>
      </c>
      <c r="AO475">
        <v>715</v>
      </c>
      <c r="AP475">
        <v>30000</v>
      </c>
      <c r="AQ475">
        <v>30715</v>
      </c>
      <c r="AR475">
        <v>80</v>
      </c>
      <c r="AS475">
        <v>963</v>
      </c>
      <c r="AT475">
        <v>960</v>
      </c>
      <c r="AU475">
        <v>0.99688473520249221</v>
      </c>
      <c r="AV475">
        <v>3</v>
      </c>
      <c r="AW475">
        <v>3.1152647975077881E-3</v>
      </c>
      <c r="AX475">
        <v>0.54</v>
      </c>
      <c r="AY475">
        <v>518.40000000000009</v>
      </c>
      <c r="AZ475">
        <v>1.62</v>
      </c>
      <c r="BA475">
        <v>0.99688473520249221</v>
      </c>
      <c r="BB475" s="2" t="s">
        <v>81</v>
      </c>
      <c r="BC475" s="2"/>
    </row>
    <row r="476" spans="1:55">
      <c r="A476">
        <v>476</v>
      </c>
      <c r="B476" s="1">
        <v>46107</v>
      </c>
      <c r="C476" s="2" t="s">
        <v>2071</v>
      </c>
      <c r="D476" s="2" t="s">
        <v>1916</v>
      </c>
      <c r="E476" s="2" t="s">
        <v>1917</v>
      </c>
      <c r="F476" s="2" t="s">
        <v>743</v>
      </c>
      <c r="G476" s="2" t="s">
        <v>744</v>
      </c>
      <c r="H476" s="2" t="s">
        <v>1923</v>
      </c>
      <c r="I476" s="2" t="s">
        <v>1924</v>
      </c>
      <c r="J476" t="s">
        <v>1925</v>
      </c>
      <c r="K476" s="2" t="s">
        <v>1921</v>
      </c>
      <c r="L476" s="1">
        <v>46476</v>
      </c>
      <c r="M476">
        <v>0.50600000000000001</v>
      </c>
      <c r="N476">
        <v>369</v>
      </c>
      <c r="O476" s="2" t="s">
        <v>79</v>
      </c>
      <c r="P476" t="s">
        <v>65</v>
      </c>
      <c r="Q476" s="1">
        <v>47543</v>
      </c>
      <c r="R476">
        <v>3600</v>
      </c>
      <c r="S476">
        <v>0</v>
      </c>
      <c r="T476">
        <v>3600</v>
      </c>
      <c r="U476" s="2" t="s">
        <v>66</v>
      </c>
      <c r="V476" s="2"/>
      <c r="W476" s="2"/>
      <c r="X476" s="2" t="s">
        <v>69</v>
      </c>
      <c r="Y476" s="2" t="s">
        <v>70</v>
      </c>
      <c r="Z476" s="2" t="s">
        <v>80</v>
      </c>
      <c r="AA476" s="2" t="s">
        <v>72</v>
      </c>
      <c r="AB476" s="2" t="s">
        <v>72</v>
      </c>
      <c r="AC476" s="2" t="s">
        <v>72</v>
      </c>
      <c r="AD476" s="2" t="s">
        <v>70</v>
      </c>
      <c r="AE476">
        <v>6</v>
      </c>
      <c r="AF476" s="2" t="s">
        <v>376</v>
      </c>
      <c r="AG476">
        <v>3600</v>
      </c>
      <c r="AH476">
        <v>3936</v>
      </c>
      <c r="AI476">
        <v>3936</v>
      </c>
      <c r="AN476">
        <v>3600</v>
      </c>
      <c r="AO476">
        <v>630</v>
      </c>
      <c r="AP476">
        <v>3700</v>
      </c>
      <c r="AQ476">
        <v>4230</v>
      </c>
      <c r="AR476">
        <v>80</v>
      </c>
      <c r="AS476">
        <v>136</v>
      </c>
      <c r="AT476">
        <v>133</v>
      </c>
      <c r="AU476">
        <v>0.9779411764705882</v>
      </c>
      <c r="AV476">
        <v>3</v>
      </c>
      <c r="AW476">
        <v>2.2058823529411766E-2</v>
      </c>
      <c r="AX476">
        <v>0.54</v>
      </c>
      <c r="AY476">
        <v>71.820000000000007</v>
      </c>
      <c r="AZ476">
        <v>1.62</v>
      </c>
      <c r="BA476">
        <v>0.9779411764705882</v>
      </c>
      <c r="BB476" s="2" t="s">
        <v>81</v>
      </c>
      <c r="BC476" s="2"/>
    </row>
    <row r="477" spans="1:55">
      <c r="A477">
        <v>477</v>
      </c>
      <c r="B477" s="1">
        <v>46107</v>
      </c>
      <c r="C477" s="2" t="s">
        <v>2072</v>
      </c>
      <c r="D477" s="2" t="s">
        <v>2073</v>
      </c>
      <c r="E477" s="2" t="s">
        <v>2074</v>
      </c>
      <c r="F477" s="2" t="s">
        <v>183</v>
      </c>
      <c r="G477" s="2" t="s">
        <v>2075</v>
      </c>
      <c r="H477" s="2" t="s">
        <v>2076</v>
      </c>
      <c r="I477" s="2" t="s">
        <v>2077</v>
      </c>
      <c r="J477" t="s">
        <v>2078</v>
      </c>
      <c r="K477" s="2" t="s">
        <v>2079</v>
      </c>
      <c r="L477" s="1">
        <v>47483</v>
      </c>
      <c r="M477">
        <v>0.21876477331518043</v>
      </c>
      <c r="N477">
        <v>1376</v>
      </c>
      <c r="O477" s="2" t="s">
        <v>64</v>
      </c>
      <c r="P477" t="s">
        <v>65</v>
      </c>
      <c r="Q477" s="1">
        <v>46813</v>
      </c>
      <c r="R477">
        <v>4167</v>
      </c>
      <c r="S477">
        <v>4000</v>
      </c>
      <c r="T477">
        <v>167</v>
      </c>
      <c r="U477" s="2" t="s">
        <v>66</v>
      </c>
      <c r="V477" s="2"/>
      <c r="W477" s="2" t="s">
        <v>211</v>
      </c>
      <c r="X477" s="2" t="s">
        <v>69</v>
      </c>
      <c r="Y477" s="2" t="s">
        <v>70</v>
      </c>
      <c r="Z477" s="2" t="s">
        <v>71</v>
      </c>
      <c r="AA477" s="2" t="s">
        <v>70</v>
      </c>
      <c r="AB477" s="2" t="s">
        <v>70</v>
      </c>
      <c r="AC477" s="2" t="s">
        <v>91</v>
      </c>
      <c r="AD477" s="2" t="s">
        <v>70</v>
      </c>
      <c r="AE477">
        <v>13</v>
      </c>
      <c r="AF477" s="2" t="s">
        <v>376</v>
      </c>
      <c r="AG477">
        <v>167</v>
      </c>
      <c r="AH477">
        <v>5520</v>
      </c>
      <c r="AI477">
        <v>5440</v>
      </c>
      <c r="AJ477">
        <v>5340</v>
      </c>
      <c r="AK477">
        <v>5360</v>
      </c>
      <c r="AL477">
        <v>5293</v>
      </c>
      <c r="AM477">
        <v>5290</v>
      </c>
      <c r="AN477">
        <v>50</v>
      </c>
      <c r="AO477">
        <v>5203</v>
      </c>
      <c r="AP477">
        <v>5000</v>
      </c>
      <c r="AQ477">
        <v>5253</v>
      </c>
      <c r="AR477">
        <v>267</v>
      </c>
      <c r="AS477">
        <v>230</v>
      </c>
      <c r="AT477">
        <v>219</v>
      </c>
      <c r="AU477">
        <v>0.95217391304347831</v>
      </c>
      <c r="AV477">
        <v>11</v>
      </c>
      <c r="AW477">
        <v>4.7826086956521741E-2</v>
      </c>
      <c r="AX477">
        <v>3</v>
      </c>
      <c r="AY477">
        <v>657</v>
      </c>
      <c r="AZ477">
        <v>33</v>
      </c>
      <c r="BA477">
        <v>0.95217391304347831</v>
      </c>
      <c r="BB477" s="2" t="s">
        <v>75</v>
      </c>
      <c r="BC477" s="2"/>
    </row>
    <row r="478" spans="1:55">
      <c r="A478">
        <v>478</v>
      </c>
      <c r="B478" s="1">
        <v>46107</v>
      </c>
      <c r="C478" s="2" t="s">
        <v>2072</v>
      </c>
      <c r="D478" s="2" t="s">
        <v>2073</v>
      </c>
      <c r="E478" s="2" t="s">
        <v>2074</v>
      </c>
      <c r="F478" s="2" t="s">
        <v>183</v>
      </c>
      <c r="G478" s="2" t="s">
        <v>2075</v>
      </c>
      <c r="H478" s="2" t="s">
        <v>1642</v>
      </c>
      <c r="I478" s="2" t="s">
        <v>1643</v>
      </c>
      <c r="J478" t="s">
        <v>1644</v>
      </c>
      <c r="K478" s="2" t="s">
        <v>2079</v>
      </c>
      <c r="L478" s="1">
        <v>47483</v>
      </c>
      <c r="M478">
        <v>0.50600000000000001</v>
      </c>
      <c r="N478">
        <v>1376</v>
      </c>
      <c r="O478" s="2" t="s">
        <v>79</v>
      </c>
      <c r="P478" t="s">
        <v>65</v>
      </c>
      <c r="Q478" s="1">
        <v>46813</v>
      </c>
      <c r="R478">
        <v>4167</v>
      </c>
      <c r="S478">
        <v>1000</v>
      </c>
      <c r="T478">
        <v>3167</v>
      </c>
      <c r="U478" s="2" t="s">
        <v>66</v>
      </c>
      <c r="V478" s="2"/>
      <c r="W478" s="2"/>
      <c r="X478" s="2" t="s">
        <v>69</v>
      </c>
      <c r="Y478" s="2" t="s">
        <v>70</v>
      </c>
      <c r="Z478" s="2" t="s">
        <v>80</v>
      </c>
      <c r="AA478" s="2" t="s">
        <v>72</v>
      </c>
      <c r="AB478" s="2" t="s">
        <v>72</v>
      </c>
      <c r="AC478" s="2" t="s">
        <v>72</v>
      </c>
      <c r="AD478" s="2" t="s">
        <v>70</v>
      </c>
      <c r="AE478">
        <v>13</v>
      </c>
      <c r="AF478" s="2" t="s">
        <v>376</v>
      </c>
      <c r="AG478">
        <v>3167</v>
      </c>
      <c r="AH478">
        <v>3760</v>
      </c>
      <c r="AI478">
        <v>3760</v>
      </c>
      <c r="AN478">
        <v>3770</v>
      </c>
      <c r="AP478">
        <v>3500</v>
      </c>
      <c r="AQ478">
        <v>3770</v>
      </c>
      <c r="AR478">
        <v>80</v>
      </c>
      <c r="AS478">
        <v>121</v>
      </c>
      <c r="AT478">
        <v>118</v>
      </c>
      <c r="AU478">
        <v>0.97520661157024791</v>
      </c>
      <c r="AV478">
        <v>3</v>
      </c>
      <c r="AW478">
        <v>2.4793388429752067E-2</v>
      </c>
      <c r="AX478">
        <v>0.54</v>
      </c>
      <c r="AY478">
        <v>63.720000000000006</v>
      </c>
      <c r="AZ478">
        <v>1.62</v>
      </c>
      <c r="BA478">
        <v>0.97520661157024791</v>
      </c>
      <c r="BB478" s="2" t="s">
        <v>81</v>
      </c>
      <c r="BC478" s="2"/>
    </row>
    <row r="479" spans="1:55">
      <c r="A479">
        <v>479</v>
      </c>
      <c r="B479" s="1">
        <v>46111</v>
      </c>
      <c r="C479" s="2" t="s">
        <v>2080</v>
      </c>
      <c r="D479" s="2" t="s">
        <v>2081</v>
      </c>
      <c r="E479" s="2" t="s">
        <v>2082</v>
      </c>
      <c r="F479" s="2" t="s">
        <v>272</v>
      </c>
      <c r="G479" s="2" t="s">
        <v>97</v>
      </c>
      <c r="H479" s="2" t="s">
        <v>2083</v>
      </c>
      <c r="I479" s="2" t="s">
        <v>2084</v>
      </c>
      <c r="J479" t="s">
        <v>2085</v>
      </c>
      <c r="K479" s="2" t="s">
        <v>2086</v>
      </c>
      <c r="L479" s="1">
        <v>47378</v>
      </c>
      <c r="M479">
        <v>0.46920265486725665</v>
      </c>
      <c r="N479">
        <v>1267</v>
      </c>
      <c r="O479" s="2" t="s">
        <v>64</v>
      </c>
      <c r="P479" t="s">
        <v>65</v>
      </c>
      <c r="Q479" s="1">
        <v>47574</v>
      </c>
      <c r="R479">
        <v>29703</v>
      </c>
      <c r="S479">
        <v>2300</v>
      </c>
      <c r="T479">
        <v>27403</v>
      </c>
      <c r="U479" s="2" t="s">
        <v>66</v>
      </c>
      <c r="V479" s="2"/>
      <c r="W479" s="2" t="s">
        <v>68</v>
      </c>
      <c r="X479" s="2" t="s">
        <v>69</v>
      </c>
      <c r="Y479" s="2" t="s">
        <v>70</v>
      </c>
      <c r="Z479" s="2" t="s">
        <v>71</v>
      </c>
      <c r="AA479" s="2" t="s">
        <v>70</v>
      </c>
      <c r="AB479" s="2" t="s">
        <v>70</v>
      </c>
      <c r="AC479" s="2" t="s">
        <v>91</v>
      </c>
      <c r="AD479" s="2" t="s">
        <v>70</v>
      </c>
      <c r="AE479">
        <v>31</v>
      </c>
      <c r="AF479" s="2" t="s">
        <v>376</v>
      </c>
      <c r="AG479">
        <v>27403</v>
      </c>
      <c r="AH479">
        <v>36780</v>
      </c>
      <c r="AI479">
        <v>36740</v>
      </c>
      <c r="AJ479">
        <v>36764</v>
      </c>
      <c r="AK479">
        <v>36700</v>
      </c>
      <c r="AL479">
        <v>36713</v>
      </c>
      <c r="AM479">
        <v>39192</v>
      </c>
      <c r="AN479">
        <v>29465</v>
      </c>
      <c r="AO479">
        <v>7091</v>
      </c>
      <c r="AP479">
        <v>34500</v>
      </c>
      <c r="AQ479">
        <v>36556</v>
      </c>
      <c r="AR479">
        <v>224</v>
      </c>
      <c r="AS479">
        <v>3065</v>
      </c>
      <c r="AT479">
        <v>3047</v>
      </c>
      <c r="AU479">
        <v>0.99412724306688416</v>
      </c>
      <c r="AV479">
        <v>19</v>
      </c>
      <c r="AW479">
        <v>6.1990212071778138E-3</v>
      </c>
      <c r="AX479">
        <v>3</v>
      </c>
      <c r="AY479">
        <v>9141</v>
      </c>
      <c r="AZ479">
        <v>57</v>
      </c>
      <c r="BA479">
        <v>0.99412724306688416</v>
      </c>
      <c r="BB479" s="2" t="s">
        <v>75</v>
      </c>
      <c r="BC479" s="2"/>
    </row>
    <row r="480" spans="1:55">
      <c r="A480">
        <v>480</v>
      </c>
      <c r="B480" s="1">
        <v>46111</v>
      </c>
      <c r="C480" s="2" t="s">
        <v>2080</v>
      </c>
      <c r="D480" s="2" t="s">
        <v>2081</v>
      </c>
      <c r="E480" s="2" t="s">
        <v>2082</v>
      </c>
      <c r="F480" s="2" t="s">
        <v>272</v>
      </c>
      <c r="G480" s="2" t="s">
        <v>97</v>
      </c>
      <c r="H480" s="2" t="s">
        <v>2087</v>
      </c>
      <c r="I480" s="2" t="s">
        <v>2088</v>
      </c>
      <c r="J480" t="s">
        <v>2089</v>
      </c>
      <c r="K480" s="2" t="s">
        <v>2086</v>
      </c>
      <c r="L480" s="1">
        <v>47378</v>
      </c>
      <c r="M480">
        <v>0.50600000000000001</v>
      </c>
      <c r="N480">
        <v>1267</v>
      </c>
      <c r="O480" s="2" t="s">
        <v>79</v>
      </c>
      <c r="P480" t="s">
        <v>65</v>
      </c>
      <c r="Q480" s="1">
        <v>47574</v>
      </c>
      <c r="R480">
        <v>356436</v>
      </c>
      <c r="S480">
        <v>0</v>
      </c>
      <c r="T480">
        <v>356436</v>
      </c>
      <c r="U480" s="2" t="s">
        <v>66</v>
      </c>
      <c r="V480" s="2" t="s">
        <v>2090</v>
      </c>
      <c r="W480" s="2"/>
      <c r="X480" s="2" t="s">
        <v>69</v>
      </c>
      <c r="Y480" s="2" t="s">
        <v>70</v>
      </c>
      <c r="Z480" s="2" t="s">
        <v>80</v>
      </c>
      <c r="AA480" s="2" t="s">
        <v>72</v>
      </c>
      <c r="AB480" s="2" t="s">
        <v>72</v>
      </c>
      <c r="AC480" s="2" t="s">
        <v>72</v>
      </c>
      <c r="AD480" s="2" t="s">
        <v>70</v>
      </c>
      <c r="AE480">
        <v>53</v>
      </c>
      <c r="AF480" s="2" t="s">
        <v>463</v>
      </c>
      <c r="AG480">
        <v>356436</v>
      </c>
      <c r="AH480">
        <v>357600</v>
      </c>
      <c r="AI480">
        <v>357840</v>
      </c>
      <c r="AN480">
        <v>356436</v>
      </c>
      <c r="AO480">
        <v>4403</v>
      </c>
      <c r="AP480">
        <v>357000</v>
      </c>
      <c r="AQ480">
        <v>360839</v>
      </c>
      <c r="AR480">
        <v>80</v>
      </c>
      <c r="AS480">
        <v>11280</v>
      </c>
      <c r="AT480">
        <v>11277</v>
      </c>
      <c r="AU480">
        <v>0.99973404255319154</v>
      </c>
      <c r="AV480">
        <v>3</v>
      </c>
      <c r="AW480">
        <v>2.6595744680851064E-4</v>
      </c>
      <c r="AX480">
        <v>0.54</v>
      </c>
      <c r="AY480">
        <v>6089.5800000000008</v>
      </c>
      <c r="AZ480">
        <v>1.62</v>
      </c>
      <c r="BA480">
        <v>0.99973404255319154</v>
      </c>
      <c r="BB480" s="2" t="s">
        <v>81</v>
      </c>
      <c r="BC480" s="2"/>
    </row>
    <row r="481" spans="1:55">
      <c r="A481">
        <v>481</v>
      </c>
      <c r="B481" s="1">
        <v>46111</v>
      </c>
      <c r="C481" s="2" t="s">
        <v>2091</v>
      </c>
      <c r="D481" s="2" t="s">
        <v>2081</v>
      </c>
      <c r="E481" s="2" t="s">
        <v>2082</v>
      </c>
      <c r="F481" s="2" t="s">
        <v>272</v>
      </c>
      <c r="G481" s="2" t="s">
        <v>97</v>
      </c>
      <c r="H481" s="2" t="s">
        <v>2083</v>
      </c>
      <c r="I481" s="2" t="s">
        <v>2084</v>
      </c>
      <c r="J481" t="s">
        <v>2085</v>
      </c>
      <c r="K481" s="2" t="s">
        <v>2086</v>
      </c>
      <c r="L481" s="1">
        <v>47378</v>
      </c>
      <c r="M481">
        <v>0.46920265486725665</v>
      </c>
      <c r="N481">
        <v>1267</v>
      </c>
      <c r="O481" s="2" t="s">
        <v>64</v>
      </c>
      <c r="P481" t="s">
        <v>65</v>
      </c>
      <c r="Q481" s="1">
        <v>47574</v>
      </c>
      <c r="R481">
        <v>29703</v>
      </c>
      <c r="S481">
        <v>0</v>
      </c>
      <c r="T481">
        <v>29703</v>
      </c>
      <c r="U481" s="2" t="s">
        <v>66</v>
      </c>
      <c r="V481" s="2"/>
      <c r="W481" s="2" t="s">
        <v>68</v>
      </c>
      <c r="X481" s="2" t="s">
        <v>69</v>
      </c>
      <c r="Y481" s="2" t="s">
        <v>70</v>
      </c>
      <c r="Z481" s="2" t="s">
        <v>71</v>
      </c>
      <c r="AA481" s="2" t="s">
        <v>70</v>
      </c>
      <c r="AB481" s="2" t="s">
        <v>70</v>
      </c>
      <c r="AC481" s="2" t="s">
        <v>91</v>
      </c>
      <c r="AD481" s="2" t="s">
        <v>70</v>
      </c>
      <c r="AE481">
        <v>36</v>
      </c>
      <c r="AF481" s="2" t="s">
        <v>463</v>
      </c>
      <c r="AG481">
        <v>29703</v>
      </c>
      <c r="AH481">
        <v>30000</v>
      </c>
      <c r="AI481">
        <v>29660</v>
      </c>
      <c r="AJ481">
        <v>29676</v>
      </c>
      <c r="AK481">
        <v>29732</v>
      </c>
      <c r="AL481">
        <v>29641</v>
      </c>
      <c r="AM481">
        <v>29599</v>
      </c>
      <c r="AN481">
        <v>29510</v>
      </c>
      <c r="AP481">
        <v>29500</v>
      </c>
      <c r="AQ481">
        <v>29510</v>
      </c>
      <c r="AR481">
        <v>490</v>
      </c>
      <c r="AS481">
        <v>2500</v>
      </c>
      <c r="AT481">
        <v>2460</v>
      </c>
      <c r="AU481">
        <v>0.98399999999999999</v>
      </c>
      <c r="AV481">
        <v>41</v>
      </c>
      <c r="AW481">
        <v>1.6400000000000001E-2</v>
      </c>
      <c r="AX481">
        <v>3</v>
      </c>
      <c r="AY481">
        <v>7380</v>
      </c>
      <c r="AZ481">
        <v>123</v>
      </c>
      <c r="BA481">
        <v>0.98399999999999999</v>
      </c>
      <c r="BB481" s="2" t="s">
        <v>75</v>
      </c>
      <c r="BC481" s="2"/>
    </row>
    <row r="482" spans="1:55">
      <c r="A482">
        <v>482</v>
      </c>
      <c r="B482" s="1">
        <v>46111</v>
      </c>
      <c r="C482" s="2" t="s">
        <v>2092</v>
      </c>
      <c r="D482" s="2" t="s">
        <v>2081</v>
      </c>
      <c r="E482" s="2" t="s">
        <v>2082</v>
      </c>
      <c r="F482" s="2" t="s">
        <v>272</v>
      </c>
      <c r="G482" s="2" t="s">
        <v>97</v>
      </c>
      <c r="H482" s="2" t="s">
        <v>2083</v>
      </c>
      <c r="I482" s="2" t="s">
        <v>2084</v>
      </c>
      <c r="J482" t="s">
        <v>2085</v>
      </c>
      <c r="K482" s="2" t="s">
        <v>2086</v>
      </c>
      <c r="L482" s="1">
        <v>47378</v>
      </c>
      <c r="M482">
        <v>0.46920265486725665</v>
      </c>
      <c r="N482">
        <v>1267</v>
      </c>
      <c r="O482" s="2" t="s">
        <v>64</v>
      </c>
      <c r="P482" t="s">
        <v>65</v>
      </c>
      <c r="Q482" s="1">
        <v>47574</v>
      </c>
      <c r="R482">
        <v>29703</v>
      </c>
      <c r="S482">
        <v>0</v>
      </c>
      <c r="T482">
        <v>29703</v>
      </c>
      <c r="U482" s="2" t="s">
        <v>66</v>
      </c>
      <c r="V482" s="2"/>
      <c r="W482" s="2" t="s">
        <v>68</v>
      </c>
      <c r="X482" s="2" t="s">
        <v>69</v>
      </c>
      <c r="Y482" s="2" t="s">
        <v>70</v>
      </c>
      <c r="Z482" s="2" t="s">
        <v>71</v>
      </c>
      <c r="AA482" s="2" t="s">
        <v>70</v>
      </c>
      <c r="AB482" s="2" t="s">
        <v>70</v>
      </c>
      <c r="AC482" s="2" t="s">
        <v>91</v>
      </c>
      <c r="AD482" s="2" t="s">
        <v>70</v>
      </c>
      <c r="AE482">
        <v>42</v>
      </c>
      <c r="AF482" s="2" t="s">
        <v>463</v>
      </c>
      <c r="AG482">
        <v>29703</v>
      </c>
      <c r="AH482">
        <v>30000</v>
      </c>
      <c r="AI482">
        <v>29660</v>
      </c>
      <c r="AJ482">
        <v>29660</v>
      </c>
      <c r="AK482">
        <v>28630</v>
      </c>
      <c r="AL482">
        <v>29618</v>
      </c>
      <c r="AM482">
        <v>29517</v>
      </c>
      <c r="AN482">
        <v>24501</v>
      </c>
      <c r="AP482">
        <v>29500</v>
      </c>
      <c r="AQ482">
        <v>24501</v>
      </c>
      <c r="AR482">
        <v>5499</v>
      </c>
      <c r="AS482">
        <v>2500</v>
      </c>
      <c r="AT482">
        <v>2042</v>
      </c>
      <c r="AU482">
        <v>0.81679999999999997</v>
      </c>
      <c r="AV482">
        <v>458</v>
      </c>
      <c r="AW482">
        <v>0.1832</v>
      </c>
      <c r="AX482">
        <v>3</v>
      </c>
      <c r="AY482">
        <v>6126</v>
      </c>
      <c r="AZ482">
        <v>1374</v>
      </c>
      <c r="BA482">
        <v>0.81679999999999997</v>
      </c>
      <c r="BB482" s="2" t="s">
        <v>75</v>
      </c>
      <c r="BC482" s="2"/>
    </row>
    <row r="483" spans="1:55">
      <c r="A483">
        <v>483</v>
      </c>
      <c r="B483" s="1">
        <v>46111</v>
      </c>
      <c r="C483" s="2" t="s">
        <v>2093</v>
      </c>
      <c r="D483" s="2" t="s">
        <v>2081</v>
      </c>
      <c r="E483" s="2" t="s">
        <v>2082</v>
      </c>
      <c r="F483" s="2" t="s">
        <v>272</v>
      </c>
      <c r="G483" s="2" t="s">
        <v>97</v>
      </c>
      <c r="H483" s="2" t="s">
        <v>2083</v>
      </c>
      <c r="I483" s="2" t="s">
        <v>2084</v>
      </c>
      <c r="J483" t="s">
        <v>2085</v>
      </c>
      <c r="K483" s="2" t="s">
        <v>2086</v>
      </c>
      <c r="L483" s="1">
        <v>47378</v>
      </c>
      <c r="M483">
        <v>0.46920265486725665</v>
      </c>
      <c r="N483">
        <v>1267</v>
      </c>
      <c r="O483" s="2" t="s">
        <v>64</v>
      </c>
      <c r="P483" t="s">
        <v>65</v>
      </c>
      <c r="Q483" s="1">
        <v>47574</v>
      </c>
      <c r="R483">
        <v>29703</v>
      </c>
      <c r="S483">
        <v>0</v>
      </c>
      <c r="T483">
        <v>29703</v>
      </c>
      <c r="U483" s="2" t="s">
        <v>66</v>
      </c>
      <c r="V483" s="2"/>
      <c r="W483" s="2" t="s">
        <v>68</v>
      </c>
      <c r="X483" s="2" t="s">
        <v>69</v>
      </c>
      <c r="Y483" s="2" t="s">
        <v>70</v>
      </c>
      <c r="Z483" s="2" t="s">
        <v>71</v>
      </c>
      <c r="AA483" s="2" t="s">
        <v>70</v>
      </c>
      <c r="AB483" s="2" t="s">
        <v>70</v>
      </c>
      <c r="AC483" s="2" t="s">
        <v>91</v>
      </c>
      <c r="AD483" s="2" t="s">
        <v>70</v>
      </c>
      <c r="AE483">
        <v>42</v>
      </c>
      <c r="AF483" s="2" t="s">
        <v>463</v>
      </c>
      <c r="AG483">
        <v>29703</v>
      </c>
      <c r="AH483">
        <v>30000</v>
      </c>
      <c r="AI483">
        <v>29660</v>
      </c>
      <c r="AJ483">
        <v>29674</v>
      </c>
      <c r="AK483">
        <v>29746</v>
      </c>
      <c r="AL483">
        <v>29634</v>
      </c>
      <c r="AM483">
        <v>29620</v>
      </c>
      <c r="AN483">
        <v>29639</v>
      </c>
      <c r="AP483">
        <v>29500</v>
      </c>
      <c r="AQ483">
        <v>29639</v>
      </c>
      <c r="AR483">
        <v>361</v>
      </c>
      <c r="AS483">
        <v>2500</v>
      </c>
      <c r="AT483">
        <v>2470</v>
      </c>
      <c r="AU483">
        <v>0.98799999999999999</v>
      </c>
      <c r="AV483">
        <v>30</v>
      </c>
      <c r="AW483">
        <v>1.2E-2</v>
      </c>
      <c r="AX483">
        <v>3</v>
      </c>
      <c r="AY483">
        <v>7410</v>
      </c>
      <c r="AZ483">
        <v>90</v>
      </c>
      <c r="BA483">
        <v>0.98799999999999999</v>
      </c>
      <c r="BB483" s="2" t="s">
        <v>75</v>
      </c>
      <c r="BC483" s="2"/>
    </row>
    <row r="484" spans="1:55">
      <c r="A484">
        <v>484</v>
      </c>
      <c r="B484" s="1">
        <v>46111</v>
      </c>
      <c r="C484" s="2" t="s">
        <v>2094</v>
      </c>
      <c r="D484" s="2" t="s">
        <v>2081</v>
      </c>
      <c r="E484" s="2" t="s">
        <v>2082</v>
      </c>
      <c r="F484" s="2" t="s">
        <v>272</v>
      </c>
      <c r="G484" s="2" t="s">
        <v>97</v>
      </c>
      <c r="H484" s="2" t="s">
        <v>2083</v>
      </c>
      <c r="I484" s="2" t="s">
        <v>2084</v>
      </c>
      <c r="J484" t="s">
        <v>2085</v>
      </c>
      <c r="K484" s="2" t="s">
        <v>2086</v>
      </c>
      <c r="L484" s="1">
        <v>47378</v>
      </c>
      <c r="M484">
        <v>0.46920265486725665</v>
      </c>
      <c r="N484">
        <v>1267</v>
      </c>
      <c r="O484" s="2" t="s">
        <v>64</v>
      </c>
      <c r="P484" t="s">
        <v>65</v>
      </c>
      <c r="Q484" s="1">
        <v>47574</v>
      </c>
      <c r="R484">
        <v>29703</v>
      </c>
      <c r="S484">
        <v>0</v>
      </c>
      <c r="T484">
        <v>29703</v>
      </c>
      <c r="U484" s="2" t="s">
        <v>66</v>
      </c>
      <c r="V484" s="2"/>
      <c r="W484" s="2" t="s">
        <v>68</v>
      </c>
      <c r="X484" s="2" t="s">
        <v>69</v>
      </c>
      <c r="Y484" s="2" t="s">
        <v>70</v>
      </c>
      <c r="Z484" s="2" t="s">
        <v>71</v>
      </c>
      <c r="AA484" s="2" t="s">
        <v>70</v>
      </c>
      <c r="AB484" s="2" t="s">
        <v>70</v>
      </c>
      <c r="AC484" s="2" t="s">
        <v>91</v>
      </c>
      <c r="AD484" s="2" t="s">
        <v>70</v>
      </c>
      <c r="AE484">
        <v>43</v>
      </c>
      <c r="AF484" s="2" t="s">
        <v>463</v>
      </c>
      <c r="AG484">
        <v>29703</v>
      </c>
      <c r="AH484">
        <v>30600</v>
      </c>
      <c r="AI484">
        <v>29840</v>
      </c>
      <c r="AJ484">
        <v>29868</v>
      </c>
      <c r="AK484">
        <v>29888</v>
      </c>
      <c r="AL484">
        <v>29572</v>
      </c>
      <c r="AM484">
        <v>30260</v>
      </c>
      <c r="AN484">
        <v>29439</v>
      </c>
      <c r="AP484">
        <v>29500</v>
      </c>
      <c r="AQ484">
        <v>29439</v>
      </c>
      <c r="AR484">
        <v>1161</v>
      </c>
      <c r="AS484">
        <v>2550</v>
      </c>
      <c r="AT484">
        <v>2454</v>
      </c>
      <c r="AU484">
        <v>0.96235294117647063</v>
      </c>
      <c r="AV484">
        <v>97</v>
      </c>
      <c r="AW484">
        <v>3.8039215686274511E-2</v>
      </c>
      <c r="AX484">
        <v>3</v>
      </c>
      <c r="AY484">
        <v>7362</v>
      </c>
      <c r="AZ484">
        <v>291</v>
      </c>
      <c r="BA484">
        <v>0.96235294117647063</v>
      </c>
      <c r="BB484" s="2" t="s">
        <v>75</v>
      </c>
      <c r="BC484" s="2"/>
    </row>
    <row r="485" spans="1:55">
      <c r="A485">
        <v>485</v>
      </c>
      <c r="B485" s="1">
        <v>46111</v>
      </c>
      <c r="C485" s="2" t="s">
        <v>2095</v>
      </c>
      <c r="D485" s="2" t="s">
        <v>2081</v>
      </c>
      <c r="E485" s="2" t="s">
        <v>2082</v>
      </c>
      <c r="F485" s="2" t="s">
        <v>272</v>
      </c>
      <c r="G485" s="2" t="s">
        <v>97</v>
      </c>
      <c r="H485" s="2" t="s">
        <v>2083</v>
      </c>
      <c r="I485" s="2" t="s">
        <v>2084</v>
      </c>
      <c r="J485" t="s">
        <v>2085</v>
      </c>
      <c r="K485" s="2" t="s">
        <v>2086</v>
      </c>
      <c r="L485" s="1">
        <v>47378</v>
      </c>
      <c r="M485">
        <v>0.46920265486725665</v>
      </c>
      <c r="N485">
        <v>1267</v>
      </c>
      <c r="O485" s="2" t="s">
        <v>64</v>
      </c>
      <c r="P485" t="s">
        <v>65</v>
      </c>
      <c r="Q485" s="1">
        <v>47574</v>
      </c>
      <c r="R485">
        <v>29703</v>
      </c>
      <c r="S485">
        <v>0</v>
      </c>
      <c r="T485">
        <v>29703</v>
      </c>
      <c r="U485" s="2" t="s">
        <v>66</v>
      </c>
      <c r="V485" s="2"/>
      <c r="W485" s="2" t="s">
        <v>68</v>
      </c>
      <c r="X485" s="2" t="s">
        <v>69</v>
      </c>
      <c r="Y485" s="2" t="s">
        <v>70</v>
      </c>
      <c r="Z485" s="2" t="s">
        <v>71</v>
      </c>
      <c r="AA485" s="2" t="s">
        <v>70</v>
      </c>
      <c r="AB485" s="2" t="s">
        <v>70</v>
      </c>
      <c r="AC485" s="2" t="s">
        <v>91</v>
      </c>
      <c r="AD485" s="2" t="s">
        <v>70</v>
      </c>
      <c r="AE485">
        <v>45</v>
      </c>
      <c r="AF485" s="2" t="s">
        <v>463</v>
      </c>
      <c r="AG485">
        <v>29703</v>
      </c>
      <c r="AH485">
        <v>30600</v>
      </c>
      <c r="AI485">
        <v>29960</v>
      </c>
      <c r="AJ485">
        <v>29680</v>
      </c>
      <c r="AK485">
        <v>29726</v>
      </c>
      <c r="AL485">
        <v>29630</v>
      </c>
      <c r="AM485">
        <v>29582</v>
      </c>
      <c r="AN485">
        <v>29600</v>
      </c>
      <c r="AP485">
        <v>29500</v>
      </c>
      <c r="AQ485">
        <v>29600</v>
      </c>
      <c r="AR485">
        <v>1000</v>
      </c>
      <c r="AS485">
        <v>2550</v>
      </c>
      <c r="AT485">
        <v>2467</v>
      </c>
      <c r="AU485">
        <v>0.96745098039215682</v>
      </c>
      <c r="AV485">
        <v>83</v>
      </c>
      <c r="AW485">
        <v>3.2549019607843135E-2</v>
      </c>
      <c r="AX485">
        <v>3</v>
      </c>
      <c r="AY485">
        <v>7401</v>
      </c>
      <c r="AZ485">
        <v>249</v>
      </c>
      <c r="BA485">
        <v>0.96745098039215682</v>
      </c>
      <c r="BB485" s="2" t="s">
        <v>75</v>
      </c>
      <c r="BC485" s="2"/>
    </row>
    <row r="486" spans="1:55">
      <c r="A486">
        <v>486</v>
      </c>
      <c r="B486" s="1">
        <v>46111</v>
      </c>
      <c r="C486" s="2" t="s">
        <v>2096</v>
      </c>
      <c r="D486" s="2" t="s">
        <v>2081</v>
      </c>
      <c r="E486" s="2" t="s">
        <v>2082</v>
      </c>
      <c r="F486" s="2" t="s">
        <v>272</v>
      </c>
      <c r="G486" s="2" t="s">
        <v>97</v>
      </c>
      <c r="H486" s="2" t="s">
        <v>2083</v>
      </c>
      <c r="I486" s="2" t="s">
        <v>2084</v>
      </c>
      <c r="J486" t="s">
        <v>2085</v>
      </c>
      <c r="K486" s="2" t="s">
        <v>2086</v>
      </c>
      <c r="L486" s="1">
        <v>47378</v>
      </c>
      <c r="M486">
        <v>0.46920265486725665</v>
      </c>
      <c r="N486">
        <v>1267</v>
      </c>
      <c r="O486" s="2" t="s">
        <v>64</v>
      </c>
      <c r="P486" t="s">
        <v>65</v>
      </c>
      <c r="Q486" s="1">
        <v>47574</v>
      </c>
      <c r="R486">
        <v>29703</v>
      </c>
      <c r="S486">
        <v>0</v>
      </c>
      <c r="T486">
        <v>29703</v>
      </c>
      <c r="U486" s="2" t="s">
        <v>66</v>
      </c>
      <c r="V486" s="2"/>
      <c r="W486" s="2" t="s">
        <v>68</v>
      </c>
      <c r="X486" s="2" t="s">
        <v>69</v>
      </c>
      <c r="Y486" s="2" t="s">
        <v>70</v>
      </c>
      <c r="Z486" s="2" t="s">
        <v>71</v>
      </c>
      <c r="AA486" s="2" t="s">
        <v>70</v>
      </c>
      <c r="AB486" s="2" t="s">
        <v>70</v>
      </c>
      <c r="AC486" s="2" t="s">
        <v>91</v>
      </c>
      <c r="AD486" s="2" t="s">
        <v>70</v>
      </c>
      <c r="AE486">
        <v>56</v>
      </c>
      <c r="AF486" s="2" t="s">
        <v>463</v>
      </c>
      <c r="AG486">
        <v>29703</v>
      </c>
      <c r="AH486">
        <v>29700</v>
      </c>
      <c r="AI486">
        <v>29612</v>
      </c>
      <c r="AJ486">
        <v>28416</v>
      </c>
      <c r="AK486">
        <v>29924</v>
      </c>
      <c r="AL486">
        <v>29818</v>
      </c>
      <c r="AM486">
        <v>29741</v>
      </c>
      <c r="AN486">
        <v>29676</v>
      </c>
      <c r="AP486">
        <v>29500</v>
      </c>
      <c r="AQ486">
        <v>29676</v>
      </c>
      <c r="AR486">
        <v>24</v>
      </c>
      <c r="AS486">
        <v>2475</v>
      </c>
      <c r="AT486">
        <v>2473</v>
      </c>
      <c r="AU486">
        <v>0.99919191919191919</v>
      </c>
      <c r="AV486">
        <v>2</v>
      </c>
      <c r="AW486">
        <v>8.0808080808080808E-4</v>
      </c>
      <c r="AX486">
        <v>3</v>
      </c>
      <c r="AY486">
        <v>7419</v>
      </c>
      <c r="AZ486">
        <v>6</v>
      </c>
      <c r="BA486">
        <v>0.99919191919191919</v>
      </c>
      <c r="BB486" s="2" t="s">
        <v>75</v>
      </c>
      <c r="BC486" s="2"/>
    </row>
    <row r="487" spans="1:55">
      <c r="A487">
        <v>487</v>
      </c>
      <c r="B487" s="1">
        <v>46111</v>
      </c>
      <c r="C487" s="2" t="s">
        <v>2097</v>
      </c>
      <c r="D487" s="2" t="s">
        <v>2081</v>
      </c>
      <c r="E487" s="2" t="s">
        <v>2082</v>
      </c>
      <c r="F487" s="2" t="s">
        <v>272</v>
      </c>
      <c r="G487" s="2" t="s">
        <v>97</v>
      </c>
      <c r="H487" s="2" t="s">
        <v>2083</v>
      </c>
      <c r="I487" s="2" t="s">
        <v>2084</v>
      </c>
      <c r="J487" t="s">
        <v>2085</v>
      </c>
      <c r="K487" s="2" t="s">
        <v>2086</v>
      </c>
      <c r="L487" s="1">
        <v>47378</v>
      </c>
      <c r="M487">
        <v>0.46920265486725665</v>
      </c>
      <c r="N487">
        <v>1267</v>
      </c>
      <c r="O487" s="2" t="s">
        <v>64</v>
      </c>
      <c r="P487" t="s">
        <v>65</v>
      </c>
      <c r="Q487" s="1">
        <v>47574</v>
      </c>
      <c r="R487">
        <v>29703</v>
      </c>
      <c r="S487">
        <v>0</v>
      </c>
      <c r="T487">
        <v>29703</v>
      </c>
      <c r="U487" s="2" t="s">
        <v>66</v>
      </c>
      <c r="V487" s="2"/>
      <c r="W487" s="2" t="s">
        <v>68</v>
      </c>
      <c r="X487" s="2" t="s">
        <v>69</v>
      </c>
      <c r="Y487" s="2" t="s">
        <v>70</v>
      </c>
      <c r="Z487" s="2" t="s">
        <v>71</v>
      </c>
      <c r="AA487" s="2" t="s">
        <v>70</v>
      </c>
      <c r="AB487" s="2" t="s">
        <v>70</v>
      </c>
      <c r="AC487" s="2" t="s">
        <v>91</v>
      </c>
      <c r="AD487" s="2" t="s">
        <v>70</v>
      </c>
      <c r="AE487">
        <v>58</v>
      </c>
      <c r="AF487" s="2" t="s">
        <v>463</v>
      </c>
      <c r="AG487">
        <v>29703</v>
      </c>
      <c r="AH487">
        <v>29700</v>
      </c>
      <c r="AI487">
        <v>29600</v>
      </c>
      <c r="AJ487">
        <v>29668</v>
      </c>
      <c r="AK487">
        <v>29698</v>
      </c>
      <c r="AL487">
        <v>29628</v>
      </c>
      <c r="AM487">
        <v>29608</v>
      </c>
      <c r="AN487">
        <v>29547</v>
      </c>
      <c r="AP487">
        <v>29500</v>
      </c>
      <c r="AQ487">
        <v>29547</v>
      </c>
      <c r="AR487">
        <v>153</v>
      </c>
      <c r="AS487">
        <v>2475</v>
      </c>
      <c r="AT487">
        <v>2463</v>
      </c>
      <c r="AU487">
        <v>0.99515151515151512</v>
      </c>
      <c r="AV487">
        <v>13</v>
      </c>
      <c r="AW487">
        <v>5.2525252525252525E-3</v>
      </c>
      <c r="AX487">
        <v>3</v>
      </c>
      <c r="AY487">
        <v>7389</v>
      </c>
      <c r="AZ487">
        <v>39</v>
      </c>
      <c r="BA487">
        <v>0.99515151515151512</v>
      </c>
      <c r="BB487" s="2" t="s">
        <v>75</v>
      </c>
      <c r="BC487" s="2"/>
    </row>
    <row r="488" spans="1:55">
      <c r="A488">
        <v>488</v>
      </c>
      <c r="B488" s="1">
        <v>46111</v>
      </c>
      <c r="C488" s="2" t="s">
        <v>2098</v>
      </c>
      <c r="D488" s="2" t="s">
        <v>2081</v>
      </c>
      <c r="E488" s="2" t="s">
        <v>2082</v>
      </c>
      <c r="F488" s="2" t="s">
        <v>272</v>
      </c>
      <c r="G488" s="2" t="s">
        <v>97</v>
      </c>
      <c r="H488" s="2" t="s">
        <v>2083</v>
      </c>
      <c r="I488" s="2" t="s">
        <v>2084</v>
      </c>
      <c r="J488" t="s">
        <v>2085</v>
      </c>
      <c r="K488" s="2" t="s">
        <v>2086</v>
      </c>
      <c r="L488" s="1">
        <v>47378</v>
      </c>
      <c r="M488">
        <v>0.46920265486725665</v>
      </c>
      <c r="N488">
        <v>1267</v>
      </c>
      <c r="O488" s="2" t="s">
        <v>64</v>
      </c>
      <c r="P488" t="s">
        <v>65</v>
      </c>
      <c r="Q488" s="1">
        <v>47574</v>
      </c>
      <c r="R488">
        <v>29703</v>
      </c>
      <c r="S488">
        <v>0</v>
      </c>
      <c r="T488">
        <v>29703</v>
      </c>
      <c r="U488" s="2" t="s">
        <v>66</v>
      </c>
      <c r="V488" s="2"/>
      <c r="W488" s="2" t="s">
        <v>68</v>
      </c>
      <c r="X488" s="2" t="s">
        <v>69</v>
      </c>
      <c r="Y488" s="2" t="s">
        <v>70</v>
      </c>
      <c r="Z488" s="2" t="s">
        <v>71</v>
      </c>
      <c r="AA488" s="2" t="s">
        <v>70</v>
      </c>
      <c r="AB488" s="2" t="s">
        <v>70</v>
      </c>
      <c r="AC488" s="2" t="s">
        <v>91</v>
      </c>
      <c r="AD488" s="2" t="s">
        <v>70</v>
      </c>
      <c r="AE488">
        <v>63</v>
      </c>
      <c r="AF488" s="2" t="s">
        <v>2099</v>
      </c>
      <c r="AG488">
        <v>29703</v>
      </c>
      <c r="AH488">
        <v>29700</v>
      </c>
      <c r="AI488">
        <v>29700</v>
      </c>
      <c r="AJ488">
        <v>29830</v>
      </c>
      <c r="AK488">
        <v>29894</v>
      </c>
      <c r="AL488">
        <v>29823</v>
      </c>
      <c r="AM488">
        <v>29670</v>
      </c>
      <c r="AN488">
        <v>29662</v>
      </c>
      <c r="AP488">
        <v>29500</v>
      </c>
      <c r="AQ488">
        <v>29662</v>
      </c>
      <c r="AR488">
        <v>38</v>
      </c>
      <c r="AS488">
        <v>2475</v>
      </c>
      <c r="AT488">
        <v>2472</v>
      </c>
      <c r="AU488">
        <v>0.99878787878787878</v>
      </c>
      <c r="AV488">
        <v>3</v>
      </c>
      <c r="AW488">
        <v>1.2121212121212121E-3</v>
      </c>
      <c r="AX488">
        <v>3</v>
      </c>
      <c r="AY488">
        <v>7416</v>
      </c>
      <c r="AZ488">
        <v>9</v>
      </c>
      <c r="BA488">
        <v>0.99878787878787878</v>
      </c>
      <c r="BB488" s="2" t="s">
        <v>75</v>
      </c>
      <c r="BC488" s="2"/>
    </row>
    <row r="489" spans="1:55">
      <c r="A489">
        <v>489</v>
      </c>
      <c r="B489" s="1">
        <v>46111</v>
      </c>
      <c r="C489" s="2" t="s">
        <v>2100</v>
      </c>
      <c r="D489" s="2" t="s">
        <v>2081</v>
      </c>
      <c r="E489" s="2" t="s">
        <v>2082</v>
      </c>
      <c r="F489" s="2" t="s">
        <v>272</v>
      </c>
      <c r="G489" s="2" t="s">
        <v>97</v>
      </c>
      <c r="H489" s="2" t="s">
        <v>2083</v>
      </c>
      <c r="I489" s="2" t="s">
        <v>2084</v>
      </c>
      <c r="J489" t="s">
        <v>2085</v>
      </c>
      <c r="K489" s="2" t="s">
        <v>2086</v>
      </c>
      <c r="L489" s="1">
        <v>47378</v>
      </c>
      <c r="M489">
        <v>0.46920265486725665</v>
      </c>
      <c r="N489">
        <v>1267</v>
      </c>
      <c r="O489" s="2" t="s">
        <v>64</v>
      </c>
      <c r="P489" t="s">
        <v>65</v>
      </c>
      <c r="Q489" s="1">
        <v>47574</v>
      </c>
      <c r="R489">
        <v>29703</v>
      </c>
      <c r="S489">
        <v>0</v>
      </c>
      <c r="T489">
        <v>29703</v>
      </c>
      <c r="U489" s="2" t="s">
        <v>66</v>
      </c>
      <c r="V489" s="2"/>
      <c r="W489" s="2" t="s">
        <v>68</v>
      </c>
      <c r="X489" s="2" t="s">
        <v>69</v>
      </c>
      <c r="Y489" s="2" t="s">
        <v>70</v>
      </c>
      <c r="Z489" s="2" t="s">
        <v>71</v>
      </c>
      <c r="AA489" s="2" t="s">
        <v>70</v>
      </c>
      <c r="AB489" s="2" t="s">
        <v>70</v>
      </c>
      <c r="AC489" s="2" t="s">
        <v>91</v>
      </c>
      <c r="AD489" s="2" t="s">
        <v>70</v>
      </c>
      <c r="AE489">
        <v>65</v>
      </c>
      <c r="AF489" s="2" t="s">
        <v>2099</v>
      </c>
      <c r="AG489">
        <v>29703</v>
      </c>
      <c r="AH489">
        <v>29900</v>
      </c>
      <c r="AI489">
        <v>29700</v>
      </c>
      <c r="AJ489">
        <v>29712</v>
      </c>
      <c r="AK489">
        <v>29750</v>
      </c>
      <c r="AL489">
        <v>29323</v>
      </c>
      <c r="AM489">
        <v>29280</v>
      </c>
      <c r="AN489">
        <v>29240</v>
      </c>
      <c r="AP489">
        <v>29500</v>
      </c>
      <c r="AQ489">
        <v>29240</v>
      </c>
      <c r="AR489">
        <v>660</v>
      </c>
      <c r="AS489">
        <v>2475</v>
      </c>
      <c r="AT489">
        <v>2421</v>
      </c>
      <c r="AU489">
        <v>0.97818181818181815</v>
      </c>
      <c r="AV489">
        <v>55</v>
      </c>
      <c r="AW489">
        <v>2.2222222222222223E-2</v>
      </c>
      <c r="AX489">
        <v>3</v>
      </c>
      <c r="AY489">
        <v>7263</v>
      </c>
      <c r="AZ489">
        <v>165</v>
      </c>
      <c r="BA489">
        <v>0.97818181818181815</v>
      </c>
      <c r="BB489" s="2" t="s">
        <v>75</v>
      </c>
      <c r="BC489" s="2"/>
    </row>
    <row r="490" spans="1:55">
      <c r="A490">
        <v>490</v>
      </c>
      <c r="B490" s="1">
        <v>46111</v>
      </c>
      <c r="C490" s="2" t="s">
        <v>2101</v>
      </c>
      <c r="D490" s="2" t="s">
        <v>2081</v>
      </c>
      <c r="E490" s="2" t="s">
        <v>2082</v>
      </c>
      <c r="F490" s="2" t="s">
        <v>272</v>
      </c>
      <c r="G490" s="2" t="s">
        <v>97</v>
      </c>
      <c r="H490" s="2" t="s">
        <v>2083</v>
      </c>
      <c r="I490" s="2" t="s">
        <v>2084</v>
      </c>
      <c r="J490" t="s">
        <v>2085</v>
      </c>
      <c r="K490" s="2" t="s">
        <v>2086</v>
      </c>
      <c r="L490" s="1">
        <v>47378</v>
      </c>
      <c r="M490">
        <v>0.46920265486725665</v>
      </c>
      <c r="N490">
        <v>1267</v>
      </c>
      <c r="O490" s="2" t="s">
        <v>64</v>
      </c>
      <c r="P490" t="s">
        <v>65</v>
      </c>
      <c r="Q490" s="1">
        <v>47574</v>
      </c>
      <c r="R490">
        <v>29703</v>
      </c>
      <c r="S490">
        <v>0</v>
      </c>
      <c r="T490">
        <v>29703</v>
      </c>
      <c r="U490" s="2" t="s">
        <v>66</v>
      </c>
      <c r="V490" s="2"/>
      <c r="W490" s="2" t="s">
        <v>68</v>
      </c>
      <c r="X490" s="2" t="s">
        <v>69</v>
      </c>
      <c r="Y490" s="2" t="s">
        <v>70</v>
      </c>
      <c r="Z490" s="2" t="s">
        <v>71</v>
      </c>
      <c r="AA490" s="2" t="s">
        <v>70</v>
      </c>
      <c r="AB490" s="2" t="s">
        <v>70</v>
      </c>
      <c r="AC490" s="2" t="s">
        <v>91</v>
      </c>
      <c r="AD490" s="2" t="s">
        <v>70</v>
      </c>
      <c r="AE490">
        <v>65</v>
      </c>
      <c r="AF490" s="2" t="s">
        <v>2099</v>
      </c>
      <c r="AG490">
        <v>29703</v>
      </c>
      <c r="AH490">
        <v>29900</v>
      </c>
      <c r="AI490">
        <v>29700</v>
      </c>
      <c r="AJ490">
        <v>29992</v>
      </c>
      <c r="AK490">
        <v>30000</v>
      </c>
      <c r="AL490">
        <v>29860</v>
      </c>
      <c r="AM490">
        <v>29843</v>
      </c>
      <c r="AN490">
        <v>29703</v>
      </c>
      <c r="AP490">
        <v>29500</v>
      </c>
      <c r="AQ490">
        <v>29703</v>
      </c>
      <c r="AR490">
        <v>197</v>
      </c>
      <c r="AS490">
        <v>2475</v>
      </c>
      <c r="AT490">
        <v>2459</v>
      </c>
      <c r="AU490">
        <v>0.99353535353535349</v>
      </c>
      <c r="AV490">
        <v>16</v>
      </c>
      <c r="AW490">
        <v>6.4646464646464646E-3</v>
      </c>
      <c r="AX490">
        <v>3</v>
      </c>
      <c r="AY490">
        <v>7377</v>
      </c>
      <c r="AZ490">
        <v>48</v>
      </c>
      <c r="BA490">
        <v>0.99353535353535349</v>
      </c>
      <c r="BB490" s="2" t="s">
        <v>75</v>
      </c>
      <c r="BC490" s="2"/>
    </row>
    <row r="491" spans="1:55">
      <c r="A491">
        <v>491</v>
      </c>
      <c r="B491" s="1">
        <v>46111</v>
      </c>
      <c r="C491" s="2" t="s">
        <v>2102</v>
      </c>
      <c r="D491" s="2" t="s">
        <v>2081</v>
      </c>
      <c r="E491" s="2" t="s">
        <v>2082</v>
      </c>
      <c r="F491" s="2" t="s">
        <v>272</v>
      </c>
      <c r="G491" s="2" t="s">
        <v>97</v>
      </c>
      <c r="H491" s="2" t="s">
        <v>2083</v>
      </c>
      <c r="I491" s="2" t="s">
        <v>2084</v>
      </c>
      <c r="J491" t="s">
        <v>2085</v>
      </c>
      <c r="K491" s="2" t="s">
        <v>2086</v>
      </c>
      <c r="L491" s="1">
        <v>47378</v>
      </c>
      <c r="M491">
        <v>0.46920265486725665</v>
      </c>
      <c r="N491">
        <v>1267</v>
      </c>
      <c r="O491" s="2" t="s">
        <v>64</v>
      </c>
      <c r="P491" t="s">
        <v>65</v>
      </c>
      <c r="Q491" s="1">
        <v>47574</v>
      </c>
      <c r="R491">
        <v>29703</v>
      </c>
      <c r="S491">
        <v>0</v>
      </c>
      <c r="T491">
        <v>29703</v>
      </c>
      <c r="U491" s="2" t="s">
        <v>66</v>
      </c>
      <c r="V491" s="2"/>
      <c r="W491" s="2" t="s">
        <v>68</v>
      </c>
      <c r="X491" s="2" t="s">
        <v>2103</v>
      </c>
      <c r="Y491" s="2" t="s">
        <v>70</v>
      </c>
      <c r="Z491" s="2" t="s">
        <v>71</v>
      </c>
      <c r="AA491" s="2" t="s">
        <v>70</v>
      </c>
      <c r="AB491" s="2" t="s">
        <v>70</v>
      </c>
      <c r="AC491" s="2" t="s">
        <v>572</v>
      </c>
      <c r="AD491" s="2" t="s">
        <v>572</v>
      </c>
      <c r="AE491" t="s">
        <v>572</v>
      </c>
      <c r="AF491" s="2" t="s">
        <v>572</v>
      </c>
      <c r="AG491">
        <v>29703</v>
      </c>
      <c r="AH491">
        <v>7800</v>
      </c>
      <c r="AI491">
        <v>39100</v>
      </c>
      <c r="AJ491">
        <v>30528</v>
      </c>
      <c r="AK491">
        <v>30000</v>
      </c>
      <c r="AL491">
        <v>24000</v>
      </c>
      <c r="AP491">
        <v>29500</v>
      </c>
      <c r="AR491">
        <v>0</v>
      </c>
      <c r="AS491">
        <v>650</v>
      </c>
      <c r="AT491">
        <v>0</v>
      </c>
      <c r="AU491">
        <v>0</v>
      </c>
      <c r="AV491">
        <v>0</v>
      </c>
      <c r="AW491">
        <v>0</v>
      </c>
      <c r="AX491">
        <v>3</v>
      </c>
      <c r="AY491">
        <v>0</v>
      </c>
      <c r="AZ491">
        <v>0</v>
      </c>
      <c r="BA491">
        <v>0</v>
      </c>
      <c r="BB491" s="2" t="s">
        <v>75</v>
      </c>
      <c r="BC491" s="2"/>
    </row>
    <row r="492" spans="1:55">
      <c r="A492">
        <v>492</v>
      </c>
      <c r="B492" s="1">
        <v>46111</v>
      </c>
      <c r="C492" s="2" t="s">
        <v>2104</v>
      </c>
      <c r="D492" s="2" t="s">
        <v>2105</v>
      </c>
      <c r="E492" s="2" t="s">
        <v>555</v>
      </c>
      <c r="F492" s="2" t="s">
        <v>272</v>
      </c>
      <c r="G492" s="2" t="s">
        <v>97</v>
      </c>
      <c r="H492" s="2" t="s">
        <v>2106</v>
      </c>
      <c r="I492" s="2" t="s">
        <v>2107</v>
      </c>
      <c r="J492" t="s">
        <v>2108</v>
      </c>
      <c r="K492" s="2" t="s">
        <v>2109</v>
      </c>
      <c r="L492" s="1">
        <v>46870</v>
      </c>
      <c r="M492">
        <v>0.46920265486725665</v>
      </c>
      <c r="N492">
        <v>759</v>
      </c>
      <c r="O492" s="2" t="s">
        <v>64</v>
      </c>
      <c r="P492" t="s">
        <v>65</v>
      </c>
      <c r="Q492" s="1">
        <v>46844</v>
      </c>
      <c r="R492">
        <v>29703</v>
      </c>
      <c r="S492">
        <v>2500</v>
      </c>
      <c r="T492">
        <v>27203</v>
      </c>
      <c r="U492" s="2" t="s">
        <v>66</v>
      </c>
      <c r="V492" s="2"/>
      <c r="W492" s="2" t="s">
        <v>68</v>
      </c>
      <c r="X492" s="2" t="s">
        <v>69</v>
      </c>
      <c r="Y492" s="2" t="s">
        <v>70</v>
      </c>
      <c r="Z492" s="2" t="s">
        <v>71</v>
      </c>
      <c r="AA492" s="2" t="s">
        <v>70</v>
      </c>
      <c r="AB492" s="2" t="s">
        <v>70</v>
      </c>
      <c r="AC492" s="2" t="s">
        <v>91</v>
      </c>
      <c r="AD492" s="2" t="s">
        <v>70</v>
      </c>
      <c r="AE492">
        <v>24</v>
      </c>
      <c r="AF492" s="2" t="s">
        <v>376</v>
      </c>
      <c r="AG492">
        <v>27203</v>
      </c>
      <c r="AH492">
        <v>30000</v>
      </c>
      <c r="AI492">
        <v>29000</v>
      </c>
      <c r="AJ492">
        <v>28160</v>
      </c>
      <c r="AK492">
        <v>29160</v>
      </c>
      <c r="AL492">
        <v>29116</v>
      </c>
      <c r="AM492">
        <v>29075</v>
      </c>
      <c r="AN492">
        <v>28976</v>
      </c>
      <c r="AP492">
        <v>29000</v>
      </c>
      <c r="AQ492">
        <v>28976</v>
      </c>
      <c r="AR492">
        <v>1024</v>
      </c>
      <c r="AS492">
        <v>2500</v>
      </c>
      <c r="AT492">
        <v>2415</v>
      </c>
      <c r="AU492">
        <v>0.96599999999999997</v>
      </c>
      <c r="AV492">
        <v>85</v>
      </c>
      <c r="AW492">
        <v>3.4000000000000002E-2</v>
      </c>
      <c r="AX492">
        <v>3</v>
      </c>
      <c r="AY492">
        <v>7245</v>
      </c>
      <c r="AZ492">
        <v>255</v>
      </c>
      <c r="BA492">
        <v>0.96599999999999997</v>
      </c>
      <c r="BB492" s="2" t="s">
        <v>75</v>
      </c>
      <c r="BC492" s="2"/>
    </row>
    <row r="493" spans="1:55">
      <c r="A493">
        <v>493</v>
      </c>
      <c r="B493" s="1">
        <v>46111</v>
      </c>
      <c r="C493" s="2" t="s">
        <v>2104</v>
      </c>
      <c r="D493" s="2" t="s">
        <v>2105</v>
      </c>
      <c r="E493" s="2" t="s">
        <v>555</v>
      </c>
      <c r="F493" s="2" t="s">
        <v>272</v>
      </c>
      <c r="G493" s="2" t="s">
        <v>97</v>
      </c>
      <c r="H493" s="2" t="s">
        <v>2110</v>
      </c>
      <c r="I493" s="2" t="s">
        <v>2111</v>
      </c>
      <c r="J493" t="s">
        <v>2112</v>
      </c>
      <c r="K493" s="2" t="s">
        <v>2109</v>
      </c>
      <c r="L493" s="1">
        <v>46870</v>
      </c>
      <c r="M493">
        <v>0.50600000000000001</v>
      </c>
      <c r="N493">
        <v>759</v>
      </c>
      <c r="O493" s="2" t="s">
        <v>79</v>
      </c>
      <c r="P493" t="s">
        <v>65</v>
      </c>
      <c r="Q493" s="1">
        <v>46844</v>
      </c>
      <c r="R493">
        <v>29703</v>
      </c>
      <c r="S493">
        <v>0</v>
      </c>
      <c r="T493">
        <v>29703</v>
      </c>
      <c r="U493" s="2" t="s">
        <v>66</v>
      </c>
      <c r="V493" s="2"/>
      <c r="W493" s="2"/>
      <c r="X493" s="2" t="s">
        <v>69</v>
      </c>
      <c r="Y493" s="2" t="s">
        <v>70</v>
      </c>
      <c r="Z493" s="2" t="s">
        <v>80</v>
      </c>
      <c r="AA493" s="2" t="s">
        <v>72</v>
      </c>
      <c r="AB493" s="2" t="s">
        <v>72</v>
      </c>
      <c r="AC493" s="2" t="s">
        <v>72</v>
      </c>
      <c r="AD493" s="2" t="s">
        <v>70</v>
      </c>
      <c r="AE493">
        <v>22</v>
      </c>
      <c r="AF493" s="2" t="s">
        <v>376</v>
      </c>
      <c r="AG493">
        <v>29703</v>
      </c>
      <c r="AH493">
        <v>30400</v>
      </c>
      <c r="AI493">
        <v>30400</v>
      </c>
      <c r="AN493">
        <v>29703</v>
      </c>
      <c r="AO493">
        <v>2440</v>
      </c>
      <c r="AP493">
        <v>30000</v>
      </c>
      <c r="AQ493">
        <v>32143</v>
      </c>
      <c r="AR493">
        <v>80</v>
      </c>
      <c r="AS493">
        <v>1008</v>
      </c>
      <c r="AT493">
        <v>1005</v>
      </c>
      <c r="AU493">
        <v>0.99702380952380953</v>
      </c>
      <c r="AV493">
        <v>3</v>
      </c>
      <c r="AW493">
        <v>2.976190476190476E-3</v>
      </c>
      <c r="AX493">
        <v>0.54</v>
      </c>
      <c r="AY493">
        <v>542.70000000000005</v>
      </c>
      <c r="AZ493">
        <v>1.62</v>
      </c>
      <c r="BA493">
        <v>0.99702380952380953</v>
      </c>
      <c r="BB493" s="2" t="s">
        <v>81</v>
      </c>
      <c r="BC493" s="2"/>
    </row>
    <row r="494" spans="1:55">
      <c r="A494">
        <v>494</v>
      </c>
      <c r="B494" s="1">
        <v>46111</v>
      </c>
      <c r="C494" s="2" t="s">
        <v>2113</v>
      </c>
      <c r="D494" s="2" t="s">
        <v>2114</v>
      </c>
      <c r="E494" s="2" t="s">
        <v>2115</v>
      </c>
      <c r="F494" s="2" t="s">
        <v>2116</v>
      </c>
      <c r="G494" s="2" t="s">
        <v>354</v>
      </c>
      <c r="H494" s="2" t="s">
        <v>2117</v>
      </c>
      <c r="I494" s="2" t="s">
        <v>2118</v>
      </c>
      <c r="J494" t="s">
        <v>2119</v>
      </c>
      <c r="K494" s="2" t="s">
        <v>2120</v>
      </c>
      <c r="L494" s="1">
        <v>46314</v>
      </c>
      <c r="M494">
        <v>0.18952161712427201</v>
      </c>
      <c r="N494">
        <v>203</v>
      </c>
      <c r="O494" s="2" t="s">
        <v>64</v>
      </c>
      <c r="P494" t="s">
        <v>117</v>
      </c>
      <c r="Q494" s="1">
        <v>46844</v>
      </c>
      <c r="R494">
        <v>50000</v>
      </c>
      <c r="S494">
        <v>3500</v>
      </c>
      <c r="T494">
        <v>46500</v>
      </c>
      <c r="U494" s="2" t="s">
        <v>66</v>
      </c>
      <c r="V494" s="2"/>
      <c r="W494" s="2" t="s">
        <v>118</v>
      </c>
      <c r="X494" s="2" t="s">
        <v>69</v>
      </c>
      <c r="Y494" s="2" t="s">
        <v>70</v>
      </c>
      <c r="Z494" s="2" t="s">
        <v>71</v>
      </c>
      <c r="AA494" s="2" t="s">
        <v>70</v>
      </c>
      <c r="AB494" s="2" t="s">
        <v>70</v>
      </c>
      <c r="AC494" s="2" t="s">
        <v>91</v>
      </c>
      <c r="AD494" s="2" t="s">
        <v>70</v>
      </c>
      <c r="AE494">
        <v>44</v>
      </c>
      <c r="AF494" s="2" t="s">
        <v>463</v>
      </c>
      <c r="AG494">
        <v>46500</v>
      </c>
      <c r="AH494">
        <v>48240</v>
      </c>
      <c r="AI494">
        <v>47940</v>
      </c>
      <c r="AJ494">
        <v>48000</v>
      </c>
      <c r="AK494">
        <v>48054</v>
      </c>
      <c r="AL494">
        <v>47971</v>
      </c>
      <c r="AM494">
        <v>47869</v>
      </c>
      <c r="AN494">
        <v>47808</v>
      </c>
      <c r="AP494">
        <v>47500</v>
      </c>
      <c r="AQ494">
        <v>47808</v>
      </c>
      <c r="AR494">
        <v>432</v>
      </c>
      <c r="AS494">
        <v>1340</v>
      </c>
      <c r="AT494">
        <v>1328</v>
      </c>
      <c r="AU494">
        <v>0.991044776119403</v>
      </c>
      <c r="AV494">
        <v>12</v>
      </c>
      <c r="AW494">
        <v>8.9552238805970154E-3</v>
      </c>
      <c r="AX494">
        <v>3</v>
      </c>
      <c r="AY494">
        <v>3984</v>
      </c>
      <c r="AZ494">
        <v>36</v>
      </c>
      <c r="BA494">
        <v>0.991044776119403</v>
      </c>
      <c r="BB494" s="2" t="s">
        <v>75</v>
      </c>
      <c r="BC494" s="2"/>
    </row>
    <row r="495" spans="1:55">
      <c r="A495">
        <v>495</v>
      </c>
      <c r="B495" s="1">
        <v>46111</v>
      </c>
      <c r="C495" s="2" t="s">
        <v>2113</v>
      </c>
      <c r="D495" s="2" t="s">
        <v>2114</v>
      </c>
      <c r="E495" s="2" t="s">
        <v>2115</v>
      </c>
      <c r="F495" s="2" t="s">
        <v>2116</v>
      </c>
      <c r="G495" s="2" t="s">
        <v>354</v>
      </c>
      <c r="H495" s="2" t="s">
        <v>2121</v>
      </c>
      <c r="I495" s="2" t="s">
        <v>2122</v>
      </c>
      <c r="J495" t="s">
        <v>2123</v>
      </c>
      <c r="K495" s="2" t="s">
        <v>2120</v>
      </c>
      <c r="L495" s="1">
        <v>46314</v>
      </c>
      <c r="M495">
        <v>0.50600000000000001</v>
      </c>
      <c r="N495">
        <v>203</v>
      </c>
      <c r="O495" s="2" t="s">
        <v>79</v>
      </c>
      <c r="P495" t="s">
        <v>117</v>
      </c>
      <c r="Q495" s="1">
        <v>46844</v>
      </c>
      <c r="R495">
        <v>50000</v>
      </c>
      <c r="S495">
        <v>0</v>
      </c>
      <c r="T495">
        <v>50000</v>
      </c>
      <c r="U495" s="2" t="s">
        <v>66</v>
      </c>
      <c r="V495" s="2"/>
      <c r="W495" s="2"/>
      <c r="X495" s="2" t="s">
        <v>69</v>
      </c>
      <c r="Y495" s="2" t="s">
        <v>70</v>
      </c>
      <c r="Z495" s="2" t="s">
        <v>80</v>
      </c>
      <c r="AA495" s="2" t="s">
        <v>72</v>
      </c>
      <c r="AB495" s="2" t="s">
        <v>72</v>
      </c>
      <c r="AC495" s="2" t="s">
        <v>72</v>
      </c>
      <c r="AD495" s="2" t="s">
        <v>70</v>
      </c>
      <c r="AE495">
        <v>42</v>
      </c>
      <c r="AF495" s="2" t="s">
        <v>463</v>
      </c>
      <c r="AG495">
        <v>50000</v>
      </c>
      <c r="AH495">
        <v>50920</v>
      </c>
      <c r="AI495">
        <v>51200</v>
      </c>
      <c r="AN495">
        <v>50000</v>
      </c>
      <c r="AP495">
        <v>50500</v>
      </c>
      <c r="AQ495">
        <v>50000</v>
      </c>
      <c r="AR495">
        <v>80</v>
      </c>
      <c r="AS495">
        <v>1566</v>
      </c>
      <c r="AT495">
        <v>1563</v>
      </c>
      <c r="AU495">
        <v>0.99808429118773945</v>
      </c>
      <c r="AV495">
        <v>3</v>
      </c>
      <c r="AW495">
        <v>1.9157088122605363E-3</v>
      </c>
      <c r="AX495">
        <v>0.54</v>
      </c>
      <c r="AY495">
        <v>844.0200000000001</v>
      </c>
      <c r="AZ495">
        <v>1.62</v>
      </c>
      <c r="BA495">
        <v>0.99808429118773945</v>
      </c>
      <c r="BB495" s="2" t="s">
        <v>81</v>
      </c>
      <c r="BC495" s="2"/>
    </row>
    <row r="496" spans="1:55">
      <c r="A496">
        <v>496</v>
      </c>
      <c r="B496" s="1">
        <v>46111</v>
      </c>
      <c r="C496" s="2" t="s">
        <v>2124</v>
      </c>
      <c r="D496" s="2" t="s">
        <v>2125</v>
      </c>
      <c r="E496" s="2" t="s">
        <v>2115</v>
      </c>
      <c r="F496" s="2" t="s">
        <v>2116</v>
      </c>
      <c r="G496" s="2" t="s">
        <v>122</v>
      </c>
      <c r="H496" s="2" t="s">
        <v>2126</v>
      </c>
      <c r="I496" s="2" t="s">
        <v>2127</v>
      </c>
      <c r="J496" t="s">
        <v>2128</v>
      </c>
      <c r="K496" s="2" t="s">
        <v>2120</v>
      </c>
      <c r="L496" s="1">
        <v>46314</v>
      </c>
      <c r="M496">
        <v>0.23298820285908781</v>
      </c>
      <c r="N496">
        <v>203</v>
      </c>
      <c r="O496" s="2" t="s">
        <v>64</v>
      </c>
      <c r="P496" t="s">
        <v>65</v>
      </c>
      <c r="Q496" s="1">
        <v>46844</v>
      </c>
      <c r="R496">
        <v>13000</v>
      </c>
      <c r="S496">
        <v>1100</v>
      </c>
      <c r="T496">
        <v>11900</v>
      </c>
      <c r="U496" s="2" t="s">
        <v>66</v>
      </c>
      <c r="V496" s="2"/>
      <c r="W496" s="2" t="s">
        <v>118</v>
      </c>
      <c r="X496" s="2" t="s">
        <v>69</v>
      </c>
      <c r="Y496" s="2" t="s">
        <v>70</v>
      </c>
      <c r="Z496" s="2" t="s">
        <v>71</v>
      </c>
      <c r="AA496" s="2" t="s">
        <v>70</v>
      </c>
      <c r="AB496" s="2" t="s">
        <v>70</v>
      </c>
      <c r="AC496" s="2" t="s">
        <v>91</v>
      </c>
      <c r="AD496" s="2" t="s">
        <v>70</v>
      </c>
      <c r="AE496">
        <v>30</v>
      </c>
      <c r="AF496" s="2" t="s">
        <v>376</v>
      </c>
      <c r="AG496">
        <v>11900</v>
      </c>
      <c r="AH496">
        <v>12960</v>
      </c>
      <c r="AI496">
        <v>12960</v>
      </c>
      <c r="AJ496">
        <v>12800</v>
      </c>
      <c r="AK496">
        <v>12840</v>
      </c>
      <c r="AL496">
        <v>12793</v>
      </c>
      <c r="AM496">
        <v>12688</v>
      </c>
      <c r="AN496">
        <v>12636</v>
      </c>
      <c r="AP496">
        <v>12500</v>
      </c>
      <c r="AQ496">
        <v>12636</v>
      </c>
      <c r="AR496">
        <v>324</v>
      </c>
      <c r="AS496">
        <v>540</v>
      </c>
      <c r="AT496">
        <v>527</v>
      </c>
      <c r="AU496">
        <v>0.97592592592592597</v>
      </c>
      <c r="AV496">
        <v>14</v>
      </c>
      <c r="AW496">
        <v>2.5925925925925925E-2</v>
      </c>
      <c r="AX496">
        <v>3</v>
      </c>
      <c r="AY496">
        <v>1581</v>
      </c>
      <c r="AZ496">
        <v>42</v>
      </c>
      <c r="BA496">
        <v>0.97592592592592597</v>
      </c>
      <c r="BB496" s="2" t="s">
        <v>75</v>
      </c>
      <c r="BC496" s="2"/>
    </row>
    <row r="497" spans="1:55">
      <c r="A497">
        <v>497</v>
      </c>
      <c r="B497" s="1">
        <v>46111</v>
      </c>
      <c r="C497" s="2" t="s">
        <v>2124</v>
      </c>
      <c r="D497" s="2" t="s">
        <v>2125</v>
      </c>
      <c r="E497" s="2" t="s">
        <v>2115</v>
      </c>
      <c r="F497" s="2" t="s">
        <v>2116</v>
      </c>
      <c r="G497" s="2" t="s">
        <v>122</v>
      </c>
      <c r="H497" s="2" t="s">
        <v>2121</v>
      </c>
      <c r="I497" s="2" t="s">
        <v>2122</v>
      </c>
      <c r="J497" t="s">
        <v>2123</v>
      </c>
      <c r="K497" s="2" t="s">
        <v>2120</v>
      </c>
      <c r="L497" s="1">
        <v>46314</v>
      </c>
      <c r="M497">
        <v>0.50600000000000001</v>
      </c>
      <c r="N497">
        <v>203</v>
      </c>
      <c r="O497" s="2" t="s">
        <v>79</v>
      </c>
      <c r="P497" t="s">
        <v>65</v>
      </c>
      <c r="Q497" s="1">
        <v>46844</v>
      </c>
      <c r="R497">
        <v>13000</v>
      </c>
      <c r="S497">
        <v>0</v>
      </c>
      <c r="T497">
        <v>13000</v>
      </c>
      <c r="U497" s="2" t="s">
        <v>66</v>
      </c>
      <c r="V497" s="2"/>
      <c r="W497" s="2"/>
      <c r="X497" s="2" t="s">
        <v>69</v>
      </c>
      <c r="Y497" s="2" t="s">
        <v>70</v>
      </c>
      <c r="Z497" s="2" t="s">
        <v>80</v>
      </c>
      <c r="AA497" s="2" t="s">
        <v>72</v>
      </c>
      <c r="AB497" s="2" t="s">
        <v>72</v>
      </c>
      <c r="AC497" s="2" t="s">
        <v>72</v>
      </c>
      <c r="AD497" s="2" t="s">
        <v>70</v>
      </c>
      <c r="AE497">
        <v>30</v>
      </c>
      <c r="AF497" s="2" t="s">
        <v>376</v>
      </c>
      <c r="AG497">
        <v>13000</v>
      </c>
      <c r="AH497">
        <v>13920</v>
      </c>
      <c r="AI497">
        <v>14000</v>
      </c>
      <c r="AN497">
        <v>13000</v>
      </c>
      <c r="AO497">
        <v>990</v>
      </c>
      <c r="AP497">
        <v>13100</v>
      </c>
      <c r="AQ497">
        <v>13990</v>
      </c>
      <c r="AR497">
        <v>80</v>
      </c>
      <c r="AS497">
        <v>441</v>
      </c>
      <c r="AT497">
        <v>438</v>
      </c>
      <c r="AU497">
        <v>0.99319727891156462</v>
      </c>
      <c r="AV497">
        <v>3</v>
      </c>
      <c r="AW497">
        <v>6.8027210884353739E-3</v>
      </c>
      <c r="AX497">
        <v>0.54</v>
      </c>
      <c r="AY497">
        <v>236.52</v>
      </c>
      <c r="AZ497">
        <v>1.62</v>
      </c>
      <c r="BA497">
        <v>0.99319727891156462</v>
      </c>
      <c r="BB497" s="2" t="s">
        <v>81</v>
      </c>
      <c r="BC497" s="2"/>
    </row>
    <row r="498" spans="1:55">
      <c r="A498">
        <v>498</v>
      </c>
      <c r="B498" s="1">
        <v>46111</v>
      </c>
      <c r="C498" s="2" t="s">
        <v>2129</v>
      </c>
      <c r="D498" s="2" t="s">
        <v>2130</v>
      </c>
      <c r="E498" s="2" t="s">
        <v>2131</v>
      </c>
      <c r="F498" s="2" t="s">
        <v>804</v>
      </c>
      <c r="G498" s="2" t="s">
        <v>2132</v>
      </c>
      <c r="H498" s="2" t="s">
        <v>2133</v>
      </c>
      <c r="I498" s="2" t="s">
        <v>2134</v>
      </c>
      <c r="J498" t="s">
        <v>2135</v>
      </c>
      <c r="K498" s="2" t="s">
        <v>2136</v>
      </c>
      <c r="L498" s="1">
        <v>46121</v>
      </c>
      <c r="M498">
        <v>0.28160873610165649</v>
      </c>
      <c r="N498">
        <v>10</v>
      </c>
      <c r="O498" s="2" t="s">
        <v>64</v>
      </c>
      <c r="P498" t="s">
        <v>65</v>
      </c>
      <c r="Q498" s="1">
        <v>46844</v>
      </c>
      <c r="R498">
        <v>17400</v>
      </c>
      <c r="S498">
        <v>1100</v>
      </c>
      <c r="T498">
        <v>16300</v>
      </c>
      <c r="U498" s="2" t="s">
        <v>66</v>
      </c>
      <c r="V498" s="2"/>
      <c r="W498" s="2" t="s">
        <v>68</v>
      </c>
      <c r="X498" s="2" t="s">
        <v>69</v>
      </c>
      <c r="Y498" s="2" t="s">
        <v>70</v>
      </c>
      <c r="Z498" s="2" t="s">
        <v>71</v>
      </c>
      <c r="AA498" s="2" t="s">
        <v>70</v>
      </c>
      <c r="AB498" s="2" t="s">
        <v>70</v>
      </c>
      <c r="AC498" s="2" t="s">
        <v>91</v>
      </c>
      <c r="AD498" s="2" t="s">
        <v>70</v>
      </c>
      <c r="AE498">
        <v>29</v>
      </c>
      <c r="AF498" s="2" t="s">
        <v>376</v>
      </c>
      <c r="AG498">
        <v>16300</v>
      </c>
      <c r="AH498">
        <v>17280</v>
      </c>
      <c r="AI498">
        <v>17200</v>
      </c>
      <c r="AJ498">
        <v>17160</v>
      </c>
      <c r="AK498">
        <v>17160</v>
      </c>
      <c r="AL498">
        <v>17157</v>
      </c>
      <c r="AM498">
        <v>17006</v>
      </c>
      <c r="AN498">
        <v>16987</v>
      </c>
      <c r="AP498">
        <v>16800</v>
      </c>
      <c r="AQ498">
        <v>16987</v>
      </c>
      <c r="AR498">
        <v>293</v>
      </c>
      <c r="AS498">
        <v>1080</v>
      </c>
      <c r="AT498">
        <v>1062</v>
      </c>
      <c r="AU498">
        <v>0.98333333333333328</v>
      </c>
      <c r="AV498">
        <v>18</v>
      </c>
      <c r="AW498">
        <v>1.6666666666666666E-2</v>
      </c>
      <c r="AX498">
        <v>3</v>
      </c>
      <c r="AY498">
        <v>3186</v>
      </c>
      <c r="AZ498">
        <v>54</v>
      </c>
      <c r="BA498">
        <v>0.98333333333333328</v>
      </c>
      <c r="BB498" s="2" t="s">
        <v>75</v>
      </c>
      <c r="BC498" s="2"/>
    </row>
    <row r="499" spans="1:55">
      <c r="A499">
        <v>499</v>
      </c>
      <c r="B499" s="1">
        <v>46111</v>
      </c>
      <c r="C499" s="2" t="s">
        <v>2129</v>
      </c>
      <c r="D499" s="2" t="s">
        <v>2130</v>
      </c>
      <c r="E499" s="2" t="s">
        <v>2131</v>
      </c>
      <c r="F499" s="2" t="s">
        <v>804</v>
      </c>
      <c r="G499" s="2" t="s">
        <v>2132</v>
      </c>
      <c r="H499" s="2" t="s">
        <v>2137</v>
      </c>
      <c r="I499" s="2" t="s">
        <v>2138</v>
      </c>
      <c r="J499" t="s">
        <v>2139</v>
      </c>
      <c r="K499" s="2" t="s">
        <v>2136</v>
      </c>
      <c r="L499" s="1">
        <v>46121</v>
      </c>
      <c r="M499">
        <v>0.50600000000000001</v>
      </c>
      <c r="N499">
        <v>10</v>
      </c>
      <c r="O499" s="2" t="s">
        <v>79</v>
      </c>
      <c r="P499" t="s">
        <v>65</v>
      </c>
      <c r="Q499" s="1">
        <v>46844</v>
      </c>
      <c r="R499">
        <v>17400</v>
      </c>
      <c r="S499">
        <v>0</v>
      </c>
      <c r="T499">
        <v>17400</v>
      </c>
      <c r="U499" s="2" t="s">
        <v>66</v>
      </c>
      <c r="V499" s="2"/>
      <c r="W499" s="2"/>
      <c r="X499" s="2" t="s">
        <v>69</v>
      </c>
      <c r="Y499" s="2" t="s">
        <v>70</v>
      </c>
      <c r="Z499" s="2" t="s">
        <v>80</v>
      </c>
      <c r="AA499" s="2" t="s">
        <v>72</v>
      </c>
      <c r="AB499" s="2" t="s">
        <v>72</v>
      </c>
      <c r="AC499" s="2" t="s">
        <v>72</v>
      </c>
      <c r="AD499" s="2" t="s">
        <v>70</v>
      </c>
      <c r="AE499">
        <v>30</v>
      </c>
      <c r="AF499" s="2" t="s">
        <v>376</v>
      </c>
      <c r="AG499">
        <v>17400</v>
      </c>
      <c r="AH499">
        <v>18400</v>
      </c>
      <c r="AI499">
        <v>17920</v>
      </c>
      <c r="AN499">
        <v>17400</v>
      </c>
      <c r="AO499">
        <v>700</v>
      </c>
      <c r="AP499">
        <v>17600</v>
      </c>
      <c r="AQ499">
        <v>18100</v>
      </c>
      <c r="AR499">
        <v>80</v>
      </c>
      <c r="AS499">
        <v>569</v>
      </c>
      <c r="AT499">
        <v>566</v>
      </c>
      <c r="AU499">
        <v>0.99472759226713536</v>
      </c>
      <c r="AV499">
        <v>3</v>
      </c>
      <c r="AW499">
        <v>5.272407732864675E-3</v>
      </c>
      <c r="AX499">
        <v>0.54</v>
      </c>
      <c r="AY499">
        <v>305.64000000000004</v>
      </c>
      <c r="AZ499">
        <v>1.62</v>
      </c>
      <c r="BA499">
        <v>0.99472759226713536</v>
      </c>
      <c r="BB499" s="2" t="s">
        <v>81</v>
      </c>
      <c r="BC499" s="2"/>
    </row>
    <row r="500" spans="1:55">
      <c r="A500">
        <v>500</v>
      </c>
      <c r="B500" s="1">
        <v>46111</v>
      </c>
      <c r="C500" s="2" t="s">
        <v>2140</v>
      </c>
      <c r="D500" s="2" t="s">
        <v>2141</v>
      </c>
      <c r="E500" s="2" t="s">
        <v>2142</v>
      </c>
      <c r="F500" s="2" t="s">
        <v>183</v>
      </c>
      <c r="G500" s="2" t="s">
        <v>354</v>
      </c>
      <c r="H500" s="2" t="s">
        <v>2143</v>
      </c>
      <c r="I500" s="2" t="s">
        <v>2144</v>
      </c>
      <c r="J500" t="s">
        <v>2145</v>
      </c>
      <c r="K500" s="2" t="s">
        <v>764</v>
      </c>
      <c r="L500" s="1"/>
      <c r="M500">
        <v>0.19655944236442027</v>
      </c>
      <c r="O500" s="2" t="s">
        <v>64</v>
      </c>
      <c r="P500" t="s">
        <v>65</v>
      </c>
      <c r="Q500" s="1">
        <v>46844</v>
      </c>
      <c r="R500">
        <v>10000</v>
      </c>
      <c r="S500">
        <v>1000</v>
      </c>
      <c r="T500">
        <v>9000</v>
      </c>
      <c r="U500" s="2" t="s">
        <v>66</v>
      </c>
      <c r="V500" s="2"/>
      <c r="W500" s="2" t="s">
        <v>68</v>
      </c>
      <c r="X500" s="2" t="s">
        <v>69</v>
      </c>
      <c r="Y500" s="2" t="s">
        <v>572</v>
      </c>
      <c r="Z500" s="2" t="s">
        <v>71</v>
      </c>
      <c r="AA500" s="2" t="s">
        <v>70</v>
      </c>
      <c r="AB500" s="2" t="s">
        <v>70</v>
      </c>
      <c r="AC500" s="2" t="s">
        <v>91</v>
      </c>
      <c r="AD500" s="2" t="s">
        <v>70</v>
      </c>
      <c r="AE500">
        <v>52</v>
      </c>
      <c r="AF500" s="2" t="s">
        <v>463</v>
      </c>
      <c r="AG500">
        <v>9000</v>
      </c>
      <c r="AI500">
        <v>9600</v>
      </c>
      <c r="AJ500">
        <v>9644</v>
      </c>
      <c r="AK500">
        <v>9640</v>
      </c>
      <c r="AL500">
        <v>9584</v>
      </c>
      <c r="AM500">
        <v>9473</v>
      </c>
      <c r="AN500">
        <v>9330</v>
      </c>
      <c r="AP500">
        <v>9500</v>
      </c>
      <c r="AQ500">
        <v>9330</v>
      </c>
      <c r="AR500">
        <v>0</v>
      </c>
      <c r="AU500">
        <v>0</v>
      </c>
      <c r="AW500">
        <v>0</v>
      </c>
      <c r="AX500">
        <v>3</v>
      </c>
      <c r="BB500" s="2" t="s">
        <v>75</v>
      </c>
      <c r="BC500" s="2"/>
    </row>
    <row r="501" spans="1:55">
      <c r="A501">
        <v>501</v>
      </c>
      <c r="B501" s="1">
        <v>46111</v>
      </c>
      <c r="C501" s="2" t="s">
        <v>2140</v>
      </c>
      <c r="D501" s="2" t="s">
        <v>2141</v>
      </c>
      <c r="E501" s="2" t="s">
        <v>2142</v>
      </c>
      <c r="F501" s="2" t="s">
        <v>183</v>
      </c>
      <c r="G501" s="2" t="s">
        <v>354</v>
      </c>
      <c r="H501" s="2" t="s">
        <v>2146</v>
      </c>
      <c r="I501" s="2" t="s">
        <v>2147</v>
      </c>
      <c r="J501" t="s">
        <v>2148</v>
      </c>
      <c r="K501" s="2" t="s">
        <v>764</v>
      </c>
      <c r="L501" s="1"/>
      <c r="M501">
        <v>0.50600000000000001</v>
      </c>
      <c r="O501" s="2" t="s">
        <v>79</v>
      </c>
      <c r="P501" t="s">
        <v>65</v>
      </c>
      <c r="Q501" s="1">
        <v>46844</v>
      </c>
      <c r="R501">
        <v>10000</v>
      </c>
      <c r="S501">
        <v>0</v>
      </c>
      <c r="T501">
        <v>10000</v>
      </c>
      <c r="U501" s="2" t="s">
        <v>66</v>
      </c>
      <c r="V501" s="2"/>
      <c r="W501" s="2"/>
      <c r="X501" s="2" t="s">
        <v>69</v>
      </c>
      <c r="Y501" s="2" t="s">
        <v>70</v>
      </c>
      <c r="Z501" s="2" t="s">
        <v>80</v>
      </c>
      <c r="AA501" s="2" t="s">
        <v>72</v>
      </c>
      <c r="AB501" s="2" t="s">
        <v>72</v>
      </c>
      <c r="AC501" s="2" t="s">
        <v>72</v>
      </c>
      <c r="AD501" s="2" t="s">
        <v>70</v>
      </c>
      <c r="AE501">
        <v>49</v>
      </c>
      <c r="AF501" s="2" t="s">
        <v>463</v>
      </c>
      <c r="AG501">
        <v>10000</v>
      </c>
      <c r="AH501">
        <v>10400</v>
      </c>
      <c r="AI501">
        <v>10400</v>
      </c>
      <c r="AN501">
        <v>10000</v>
      </c>
      <c r="AO501">
        <v>608</v>
      </c>
      <c r="AP501">
        <v>10100</v>
      </c>
      <c r="AQ501">
        <v>10608</v>
      </c>
      <c r="AR501">
        <v>80</v>
      </c>
      <c r="AS501">
        <v>335</v>
      </c>
      <c r="AT501">
        <v>332</v>
      </c>
      <c r="AU501">
        <v>0.991044776119403</v>
      </c>
      <c r="AV501">
        <v>3</v>
      </c>
      <c r="AW501">
        <v>8.9552238805970154E-3</v>
      </c>
      <c r="AX501">
        <v>0.54</v>
      </c>
      <c r="AY501">
        <v>179.28</v>
      </c>
      <c r="AZ501">
        <v>1.62</v>
      </c>
      <c r="BA501">
        <v>0.991044776119403</v>
      </c>
      <c r="BB501" s="2" t="s">
        <v>81</v>
      </c>
      <c r="BC501" s="2"/>
    </row>
    <row r="502" spans="1:55">
      <c r="A502">
        <v>502</v>
      </c>
      <c r="B502" s="1">
        <v>46111</v>
      </c>
      <c r="C502" s="2" t="s">
        <v>2149</v>
      </c>
      <c r="D502" s="2" t="s">
        <v>2150</v>
      </c>
      <c r="E502" s="2" t="s">
        <v>217</v>
      </c>
      <c r="F502" s="2" t="s">
        <v>183</v>
      </c>
      <c r="G502" s="2" t="s">
        <v>111</v>
      </c>
      <c r="H502" s="2" t="s">
        <v>2151</v>
      </c>
      <c r="I502" s="2" t="s">
        <v>2152</v>
      </c>
      <c r="J502" t="s">
        <v>2153</v>
      </c>
      <c r="K502" s="2" t="s">
        <v>221</v>
      </c>
      <c r="L502" s="1">
        <v>46190</v>
      </c>
      <c r="M502">
        <v>0.20105296573632855</v>
      </c>
      <c r="N502">
        <v>79</v>
      </c>
      <c r="O502" s="2" t="s">
        <v>116</v>
      </c>
      <c r="P502" t="s">
        <v>117</v>
      </c>
      <c r="Q502" s="1">
        <v>47574</v>
      </c>
      <c r="R502">
        <v>17500</v>
      </c>
      <c r="S502">
        <v>2400</v>
      </c>
      <c r="T502">
        <v>15100</v>
      </c>
      <c r="U502" s="2" t="s">
        <v>66</v>
      </c>
      <c r="V502" s="2"/>
      <c r="W502" s="2" t="s">
        <v>118</v>
      </c>
      <c r="X502" s="2" t="s">
        <v>69</v>
      </c>
      <c r="Y502" s="2" t="s">
        <v>70</v>
      </c>
      <c r="Z502" s="2" t="s">
        <v>80</v>
      </c>
      <c r="AA502" s="2" t="s">
        <v>70</v>
      </c>
      <c r="AB502" s="2" t="s">
        <v>70</v>
      </c>
      <c r="AC502" s="2" t="s">
        <v>72</v>
      </c>
      <c r="AD502" s="2" t="s">
        <v>70</v>
      </c>
      <c r="AE502">
        <v>42</v>
      </c>
      <c r="AF502" s="2" t="s">
        <v>463</v>
      </c>
      <c r="AG502">
        <v>15100</v>
      </c>
      <c r="AH502">
        <v>16800</v>
      </c>
      <c r="AI502">
        <v>16575</v>
      </c>
      <c r="AJ502">
        <v>16600</v>
      </c>
      <c r="AK502">
        <v>16500</v>
      </c>
      <c r="AL502">
        <v>16459</v>
      </c>
      <c r="AN502">
        <v>16035</v>
      </c>
      <c r="AP502">
        <v>15800</v>
      </c>
      <c r="AQ502">
        <v>16035</v>
      </c>
      <c r="AR502">
        <v>765</v>
      </c>
      <c r="AS502">
        <v>420</v>
      </c>
      <c r="AT502">
        <v>401</v>
      </c>
      <c r="AU502">
        <v>0.95476190476190481</v>
      </c>
      <c r="AV502">
        <v>19</v>
      </c>
      <c r="AW502">
        <v>4.5238095238095237E-2</v>
      </c>
      <c r="AX502">
        <v>3</v>
      </c>
      <c r="AY502">
        <v>1203</v>
      </c>
      <c r="AZ502">
        <v>57</v>
      </c>
      <c r="BA502">
        <v>0.95476190476190481</v>
      </c>
      <c r="BB502" s="2" t="s">
        <v>75</v>
      </c>
      <c r="BC502" s="2"/>
    </row>
    <row r="503" spans="1:55">
      <c r="A503">
        <v>503</v>
      </c>
      <c r="B503" s="1">
        <v>46111</v>
      </c>
      <c r="C503" s="2" t="s">
        <v>2154</v>
      </c>
      <c r="D503" s="2" t="s">
        <v>2155</v>
      </c>
      <c r="E503" s="2" t="s">
        <v>2156</v>
      </c>
      <c r="F503" s="2" t="s">
        <v>183</v>
      </c>
      <c r="G503" s="2" t="s">
        <v>2075</v>
      </c>
      <c r="H503" s="2" t="s">
        <v>2157</v>
      </c>
      <c r="I503" s="2" t="s">
        <v>2158</v>
      </c>
      <c r="J503" t="s">
        <v>2159</v>
      </c>
      <c r="K503" s="2" t="s">
        <v>2160</v>
      </c>
      <c r="L503" s="1">
        <v>47567</v>
      </c>
      <c r="M503">
        <v>0.24936603131381899</v>
      </c>
      <c r="N503">
        <v>1456</v>
      </c>
      <c r="O503" s="2" t="s">
        <v>64</v>
      </c>
      <c r="P503" t="s">
        <v>65</v>
      </c>
      <c r="Q503" s="1">
        <v>46844</v>
      </c>
      <c r="R503">
        <v>20833</v>
      </c>
      <c r="S503">
        <v>1400</v>
      </c>
      <c r="T503">
        <v>19433</v>
      </c>
      <c r="U503" s="2" t="s">
        <v>66</v>
      </c>
      <c r="V503" s="2"/>
      <c r="W503" s="2" t="s">
        <v>118</v>
      </c>
      <c r="X503" s="2" t="s">
        <v>69</v>
      </c>
      <c r="Y503" s="2" t="s">
        <v>70</v>
      </c>
      <c r="Z503" s="2" t="s">
        <v>71</v>
      </c>
      <c r="AA503" s="2" t="s">
        <v>70</v>
      </c>
      <c r="AB503" s="2" t="s">
        <v>70</v>
      </c>
      <c r="AC503" s="2" t="s">
        <v>91</v>
      </c>
      <c r="AD503" s="2" t="s">
        <v>70</v>
      </c>
      <c r="AE503">
        <v>51</v>
      </c>
      <c r="AF503" s="2" t="s">
        <v>463</v>
      </c>
      <c r="AG503">
        <v>19433</v>
      </c>
      <c r="AH503">
        <v>20880</v>
      </c>
      <c r="AI503">
        <v>20940</v>
      </c>
      <c r="AJ503">
        <v>20850</v>
      </c>
      <c r="AK503">
        <v>20850</v>
      </c>
      <c r="AL503">
        <v>20450</v>
      </c>
      <c r="AM503">
        <v>20257</v>
      </c>
      <c r="AN503">
        <v>19542</v>
      </c>
      <c r="AP503">
        <v>20500</v>
      </c>
      <c r="AQ503">
        <v>19542</v>
      </c>
      <c r="AR503">
        <v>1338</v>
      </c>
      <c r="AS503">
        <v>870</v>
      </c>
      <c r="AT503">
        <v>815</v>
      </c>
      <c r="AU503">
        <v>0.93678160919540232</v>
      </c>
      <c r="AV503">
        <v>56</v>
      </c>
      <c r="AW503">
        <v>6.4367816091954022E-2</v>
      </c>
      <c r="AX503">
        <v>3</v>
      </c>
      <c r="AY503">
        <v>2445</v>
      </c>
      <c r="AZ503">
        <v>168</v>
      </c>
      <c r="BA503">
        <v>0.93678160919540232</v>
      </c>
      <c r="BB503" s="2" t="s">
        <v>75</v>
      </c>
      <c r="BC503" s="2"/>
    </row>
    <row r="504" spans="1:55">
      <c r="A504">
        <v>504</v>
      </c>
      <c r="B504" s="1">
        <v>46111</v>
      </c>
      <c r="C504" s="2" t="s">
        <v>2154</v>
      </c>
      <c r="D504" s="2" t="s">
        <v>2155</v>
      </c>
      <c r="E504" s="2" t="s">
        <v>2156</v>
      </c>
      <c r="F504" s="2" t="s">
        <v>183</v>
      </c>
      <c r="G504" s="2" t="s">
        <v>2075</v>
      </c>
      <c r="H504" s="2" t="s">
        <v>1099</v>
      </c>
      <c r="I504" s="2" t="s">
        <v>1100</v>
      </c>
      <c r="J504" t="s">
        <v>1101</v>
      </c>
      <c r="K504" s="2" t="s">
        <v>2160</v>
      </c>
      <c r="L504" s="1">
        <v>47567</v>
      </c>
      <c r="M504">
        <v>0.50600000000000001</v>
      </c>
      <c r="N504">
        <v>1456</v>
      </c>
      <c r="O504" s="2" t="s">
        <v>79</v>
      </c>
      <c r="P504" t="s">
        <v>65</v>
      </c>
      <c r="Q504" s="1">
        <v>46844</v>
      </c>
      <c r="R504">
        <v>20833</v>
      </c>
      <c r="S504">
        <v>0</v>
      </c>
      <c r="T504">
        <v>20833</v>
      </c>
      <c r="U504" s="2" t="s">
        <v>66</v>
      </c>
      <c r="V504" s="2"/>
      <c r="W504" s="2"/>
      <c r="X504" s="2" t="s">
        <v>69</v>
      </c>
      <c r="Y504" s="2" t="s">
        <v>70</v>
      </c>
      <c r="Z504" s="2" t="s">
        <v>80</v>
      </c>
      <c r="AA504" s="2" t="s">
        <v>72</v>
      </c>
      <c r="AB504" s="2" t="s">
        <v>72</v>
      </c>
      <c r="AC504" s="2" t="s">
        <v>72</v>
      </c>
      <c r="AD504" s="2" t="s">
        <v>70</v>
      </c>
      <c r="AE504">
        <v>44</v>
      </c>
      <c r="AF504" s="2" t="s">
        <v>463</v>
      </c>
      <c r="AG504">
        <v>20833</v>
      </c>
      <c r="AH504">
        <v>21200</v>
      </c>
      <c r="AI504">
        <v>21200</v>
      </c>
      <c r="AN504">
        <v>20833</v>
      </c>
      <c r="AO504">
        <v>1560</v>
      </c>
      <c r="AP504">
        <v>21000</v>
      </c>
      <c r="AQ504">
        <v>22393</v>
      </c>
      <c r="AR504">
        <v>80</v>
      </c>
      <c r="AS504">
        <v>703</v>
      </c>
      <c r="AT504">
        <v>700</v>
      </c>
      <c r="AU504">
        <v>0.99573257467994314</v>
      </c>
      <c r="AV504">
        <v>3</v>
      </c>
      <c r="AW504">
        <v>4.2674253200568994E-3</v>
      </c>
      <c r="AX504">
        <v>0.54</v>
      </c>
      <c r="AY504">
        <v>378</v>
      </c>
      <c r="AZ504">
        <v>1.62</v>
      </c>
      <c r="BA504">
        <v>0.99573257467994314</v>
      </c>
      <c r="BB504" s="2" t="s">
        <v>81</v>
      </c>
      <c r="BC504" s="2"/>
    </row>
    <row r="505" spans="1:55">
      <c r="A505">
        <v>505</v>
      </c>
      <c r="B505" s="1">
        <v>46111</v>
      </c>
      <c r="C505" s="2" t="s">
        <v>2161</v>
      </c>
      <c r="D505" s="2" t="s">
        <v>2162</v>
      </c>
      <c r="E505" s="2" t="s">
        <v>2163</v>
      </c>
      <c r="F505" s="2" t="s">
        <v>239</v>
      </c>
      <c r="G505" s="2" t="s">
        <v>1477</v>
      </c>
      <c r="H505" s="2" t="s">
        <v>1472</v>
      </c>
      <c r="I505" s="2" t="s">
        <v>1473</v>
      </c>
      <c r="J505" t="s">
        <v>1474</v>
      </c>
      <c r="K505" s="2" t="s">
        <v>2164</v>
      </c>
      <c r="L505" s="1">
        <v>46990</v>
      </c>
      <c r="M505">
        <v>0.50600000000000001</v>
      </c>
      <c r="N505">
        <v>879</v>
      </c>
      <c r="O505" s="2" t="s">
        <v>79</v>
      </c>
      <c r="P505" t="s">
        <v>65</v>
      </c>
      <c r="Q505" s="1">
        <v>46844</v>
      </c>
      <c r="R505">
        <v>10500</v>
      </c>
      <c r="S505">
        <v>0</v>
      </c>
      <c r="T505">
        <v>10500</v>
      </c>
      <c r="U505" s="2" t="s">
        <v>66</v>
      </c>
      <c r="V505" s="2"/>
      <c r="W505" s="2"/>
      <c r="X505" s="2" t="s">
        <v>69</v>
      </c>
      <c r="Y505" s="2" t="s">
        <v>70</v>
      </c>
      <c r="Z505" s="2" t="s">
        <v>80</v>
      </c>
      <c r="AA505" s="2" t="s">
        <v>72</v>
      </c>
      <c r="AB505" s="2" t="s">
        <v>72</v>
      </c>
      <c r="AC505" s="2" t="s">
        <v>72</v>
      </c>
      <c r="AD505" s="2" t="s">
        <v>70</v>
      </c>
      <c r="AE505">
        <v>10</v>
      </c>
      <c r="AF505" s="2" t="s">
        <v>376</v>
      </c>
      <c r="AG505">
        <v>10500</v>
      </c>
      <c r="AH505">
        <v>10840</v>
      </c>
      <c r="AI505">
        <v>10840</v>
      </c>
      <c r="AN505">
        <v>10500</v>
      </c>
      <c r="AO505">
        <v>375</v>
      </c>
      <c r="AP505">
        <v>10600</v>
      </c>
      <c r="AQ505">
        <v>10875</v>
      </c>
      <c r="AR505">
        <v>80</v>
      </c>
      <c r="AS505">
        <v>343</v>
      </c>
      <c r="AT505">
        <v>340</v>
      </c>
      <c r="AU505">
        <v>0.99125364431486884</v>
      </c>
      <c r="AV505">
        <v>3</v>
      </c>
      <c r="AW505">
        <v>8.7463556851311956E-3</v>
      </c>
      <c r="AX505">
        <v>0.54</v>
      </c>
      <c r="AY505">
        <v>183.60000000000002</v>
      </c>
      <c r="AZ505">
        <v>1.62</v>
      </c>
      <c r="BA505">
        <v>0.99125364431486884</v>
      </c>
      <c r="BB505" s="2" t="s">
        <v>81</v>
      </c>
      <c r="BC505" s="2"/>
    </row>
    <row r="506" spans="1:55">
      <c r="A506">
        <v>506</v>
      </c>
      <c r="B506" s="1">
        <v>46111</v>
      </c>
      <c r="C506" s="2" t="s">
        <v>2161</v>
      </c>
      <c r="D506" s="2" t="s">
        <v>2162</v>
      </c>
      <c r="E506" s="2" t="s">
        <v>2163</v>
      </c>
      <c r="F506" s="2" t="s">
        <v>239</v>
      </c>
      <c r="G506" s="2" t="s">
        <v>1477</v>
      </c>
      <c r="H506" s="2" t="s">
        <v>442</v>
      </c>
      <c r="I506" s="2" t="s">
        <v>443</v>
      </c>
      <c r="J506" t="s">
        <v>444</v>
      </c>
      <c r="K506" s="2" t="s">
        <v>2164</v>
      </c>
      <c r="L506" s="1">
        <v>46990</v>
      </c>
      <c r="M506">
        <v>0.50600000000000001</v>
      </c>
      <c r="N506">
        <v>879</v>
      </c>
      <c r="O506" s="2" t="s">
        <v>445</v>
      </c>
      <c r="P506" t="s">
        <v>65</v>
      </c>
      <c r="Q506" s="1">
        <v>46844</v>
      </c>
      <c r="R506">
        <v>10500</v>
      </c>
      <c r="S506">
        <v>0</v>
      </c>
      <c r="T506">
        <v>10500</v>
      </c>
      <c r="U506" s="2" t="s">
        <v>66</v>
      </c>
      <c r="V506" s="2"/>
      <c r="W506" s="2"/>
      <c r="X506" s="2" t="s">
        <v>69</v>
      </c>
      <c r="Y506" s="2" t="s">
        <v>70</v>
      </c>
      <c r="Z506" s="2" t="s">
        <v>71</v>
      </c>
      <c r="AA506" s="2" t="s">
        <v>72</v>
      </c>
      <c r="AB506" s="2" t="s">
        <v>72</v>
      </c>
      <c r="AC506" s="2" t="s">
        <v>72</v>
      </c>
      <c r="AD506" s="2" t="s">
        <v>70</v>
      </c>
      <c r="AE506">
        <v>37</v>
      </c>
      <c r="AF506" s="2" t="s">
        <v>463</v>
      </c>
      <c r="AG506">
        <v>10500</v>
      </c>
      <c r="AH506">
        <v>10880</v>
      </c>
      <c r="AI506">
        <v>10880</v>
      </c>
      <c r="AN506">
        <v>4000</v>
      </c>
      <c r="AO506">
        <v>6895</v>
      </c>
      <c r="AP506">
        <v>10600</v>
      </c>
      <c r="AQ506">
        <v>10895</v>
      </c>
      <c r="AR506">
        <v>80</v>
      </c>
      <c r="AS506">
        <v>344</v>
      </c>
      <c r="AT506">
        <v>341</v>
      </c>
      <c r="AU506">
        <v>0.99127906976744184</v>
      </c>
      <c r="AV506">
        <v>3</v>
      </c>
      <c r="AW506">
        <v>8.7209302325581394E-3</v>
      </c>
      <c r="AX506">
        <v>0.54</v>
      </c>
      <c r="AY506">
        <v>184.14000000000001</v>
      </c>
      <c r="AZ506">
        <v>1.62</v>
      </c>
      <c r="BA506">
        <v>0.99127906976744184</v>
      </c>
      <c r="BB506" s="2" t="s">
        <v>81</v>
      </c>
      <c r="BC506" s="2"/>
    </row>
    <row r="507" spans="1:55">
      <c r="A507">
        <v>507</v>
      </c>
      <c r="B507" s="1">
        <v>46111</v>
      </c>
      <c r="C507" s="2" t="s">
        <v>2165</v>
      </c>
      <c r="D507" s="2" t="s">
        <v>2166</v>
      </c>
      <c r="E507" s="2" t="s">
        <v>2167</v>
      </c>
      <c r="F507" s="2" t="s">
        <v>342</v>
      </c>
      <c r="G507" s="2" t="s">
        <v>943</v>
      </c>
      <c r="H507" s="2" t="s">
        <v>2168</v>
      </c>
      <c r="I507" s="2" t="s">
        <v>2169</v>
      </c>
      <c r="J507" t="s">
        <v>2170</v>
      </c>
      <c r="K507" s="2" t="s">
        <v>2171</v>
      </c>
      <c r="L507" s="1">
        <v>47735</v>
      </c>
      <c r="M507">
        <v>0.20105296573632855</v>
      </c>
      <c r="N507">
        <v>1624</v>
      </c>
      <c r="O507" s="2" t="s">
        <v>64</v>
      </c>
      <c r="P507" t="s">
        <v>117</v>
      </c>
      <c r="Q507" s="1">
        <v>47574</v>
      </c>
      <c r="R507">
        <v>14000</v>
      </c>
      <c r="S507">
        <v>800</v>
      </c>
      <c r="T507">
        <v>13200</v>
      </c>
      <c r="U507" s="2" t="s">
        <v>66</v>
      </c>
      <c r="V507" s="2"/>
      <c r="W507" s="2" t="s">
        <v>118</v>
      </c>
      <c r="X507" s="2" t="s">
        <v>69</v>
      </c>
      <c r="Y507" s="2" t="s">
        <v>70</v>
      </c>
      <c r="Z507" s="2" t="s">
        <v>71</v>
      </c>
      <c r="AA507" s="2" t="s">
        <v>70</v>
      </c>
      <c r="AB507" s="2" t="s">
        <v>70</v>
      </c>
      <c r="AC507" s="2" t="s">
        <v>91</v>
      </c>
      <c r="AD507" s="2" t="s">
        <v>70</v>
      </c>
      <c r="AE507">
        <v>59</v>
      </c>
      <c r="AF507" s="2" t="s">
        <v>463</v>
      </c>
      <c r="AG507">
        <v>13200</v>
      </c>
      <c r="AH507">
        <v>14760</v>
      </c>
      <c r="AI507">
        <v>14760</v>
      </c>
      <c r="AJ507">
        <v>17760</v>
      </c>
      <c r="AK507">
        <v>14646</v>
      </c>
      <c r="AL507">
        <v>14621</v>
      </c>
      <c r="AM507">
        <v>14725</v>
      </c>
      <c r="AN507">
        <v>14000</v>
      </c>
      <c r="AP507">
        <v>13850</v>
      </c>
      <c r="AQ507">
        <v>14000</v>
      </c>
      <c r="AR507">
        <v>760</v>
      </c>
      <c r="AS507">
        <v>410</v>
      </c>
      <c r="AT507">
        <v>389</v>
      </c>
      <c r="AU507">
        <v>0.948780487804878</v>
      </c>
      <c r="AV507">
        <v>21</v>
      </c>
      <c r="AW507">
        <v>5.1219512195121948E-2</v>
      </c>
      <c r="AX507">
        <v>3</v>
      </c>
      <c r="AY507">
        <v>1167</v>
      </c>
      <c r="AZ507">
        <v>63</v>
      </c>
      <c r="BA507">
        <v>0.948780487804878</v>
      </c>
      <c r="BB507" s="2" t="s">
        <v>75</v>
      </c>
      <c r="BC507" s="2"/>
    </row>
    <row r="508" spans="1:55">
      <c r="A508">
        <v>508</v>
      </c>
      <c r="B508" s="1">
        <v>46111</v>
      </c>
      <c r="C508" s="2" t="s">
        <v>2165</v>
      </c>
      <c r="D508" s="2" t="s">
        <v>2166</v>
      </c>
      <c r="E508" s="2" t="s">
        <v>2167</v>
      </c>
      <c r="F508" s="2" t="s">
        <v>342</v>
      </c>
      <c r="G508" s="2" t="s">
        <v>943</v>
      </c>
      <c r="H508" s="2" t="s">
        <v>348</v>
      </c>
      <c r="I508" s="2" t="s">
        <v>349</v>
      </c>
      <c r="J508" t="s">
        <v>350</v>
      </c>
      <c r="K508" s="2" t="s">
        <v>2171</v>
      </c>
      <c r="L508" s="1">
        <v>47735</v>
      </c>
      <c r="M508">
        <v>0.50600000000000001</v>
      </c>
      <c r="N508">
        <v>1624</v>
      </c>
      <c r="O508" s="2" t="s">
        <v>79</v>
      </c>
      <c r="P508" t="s">
        <v>117</v>
      </c>
      <c r="Q508" s="1">
        <v>47574</v>
      </c>
      <c r="R508">
        <v>14000</v>
      </c>
      <c r="S508">
        <v>0</v>
      </c>
      <c r="T508">
        <v>14000</v>
      </c>
      <c r="U508" s="2" t="s">
        <v>66</v>
      </c>
      <c r="V508" s="2"/>
      <c r="W508" s="2"/>
      <c r="X508" s="2" t="s">
        <v>69</v>
      </c>
      <c r="Y508" s="2" t="s">
        <v>70</v>
      </c>
      <c r="Z508" s="2" t="s">
        <v>80</v>
      </c>
      <c r="AA508" s="2" t="s">
        <v>72</v>
      </c>
      <c r="AB508" s="2" t="s">
        <v>72</v>
      </c>
      <c r="AC508" s="2" t="s">
        <v>72</v>
      </c>
      <c r="AD508" s="2" t="s">
        <v>70</v>
      </c>
      <c r="AE508">
        <v>58</v>
      </c>
      <c r="AF508" s="2" t="s">
        <v>463</v>
      </c>
      <c r="AG508">
        <v>14000</v>
      </c>
      <c r="AH508">
        <v>14480</v>
      </c>
      <c r="AI508">
        <v>14480</v>
      </c>
      <c r="AN508">
        <v>14000</v>
      </c>
      <c r="AO508">
        <v>870</v>
      </c>
      <c r="AP508">
        <v>14100</v>
      </c>
      <c r="AQ508">
        <v>14870</v>
      </c>
      <c r="AR508">
        <v>80</v>
      </c>
      <c r="AS508">
        <v>468</v>
      </c>
      <c r="AT508">
        <v>465</v>
      </c>
      <c r="AU508">
        <v>0.99358974358974361</v>
      </c>
      <c r="AV508">
        <v>3</v>
      </c>
      <c r="AW508">
        <v>6.41025641025641E-3</v>
      </c>
      <c r="AX508">
        <v>0.54</v>
      </c>
      <c r="AY508">
        <v>251.10000000000002</v>
      </c>
      <c r="AZ508">
        <v>1.62</v>
      </c>
      <c r="BA508">
        <v>0.99358974358974361</v>
      </c>
      <c r="BB508" s="2" t="s">
        <v>81</v>
      </c>
      <c r="BC508" s="2"/>
    </row>
    <row r="509" spans="1:55">
      <c r="A509">
        <v>509</v>
      </c>
      <c r="B509" s="1">
        <v>46111</v>
      </c>
      <c r="C509" s="2" t="s">
        <v>2172</v>
      </c>
      <c r="D509" s="2" t="s">
        <v>2173</v>
      </c>
      <c r="E509" s="2" t="s">
        <v>896</v>
      </c>
      <c r="F509" s="2" t="s">
        <v>58</v>
      </c>
      <c r="G509" s="2" t="s">
        <v>343</v>
      </c>
      <c r="H509" s="2" t="s">
        <v>901</v>
      </c>
      <c r="I509" s="2" t="s">
        <v>902</v>
      </c>
      <c r="J509" t="s">
        <v>903</v>
      </c>
      <c r="K509" s="2" t="s">
        <v>900</v>
      </c>
      <c r="L509" s="1">
        <v>47695</v>
      </c>
      <c r="M509">
        <v>0.50600000000000001</v>
      </c>
      <c r="N509">
        <v>1584</v>
      </c>
      <c r="O509" s="2" t="s">
        <v>79</v>
      </c>
      <c r="P509" t="s">
        <v>65</v>
      </c>
      <c r="Q509" s="1">
        <v>47574</v>
      </c>
      <c r="R509">
        <v>10000</v>
      </c>
      <c r="S509">
        <v>0</v>
      </c>
      <c r="T509">
        <v>10000</v>
      </c>
      <c r="U509" s="2" t="s">
        <v>66</v>
      </c>
      <c r="V509" s="2"/>
      <c r="W509" s="2"/>
      <c r="X509" s="2" t="s">
        <v>69</v>
      </c>
      <c r="Y509" s="2" t="s">
        <v>70</v>
      </c>
      <c r="Z509" s="2" t="s">
        <v>80</v>
      </c>
      <c r="AA509" s="2" t="s">
        <v>72</v>
      </c>
      <c r="AB509" s="2" t="s">
        <v>72</v>
      </c>
      <c r="AC509" s="2" t="s">
        <v>72</v>
      </c>
      <c r="AD509" s="2" t="s">
        <v>70</v>
      </c>
      <c r="AE509">
        <v>9</v>
      </c>
      <c r="AF509" s="2" t="s">
        <v>376</v>
      </c>
      <c r="AG509">
        <v>10000</v>
      </c>
      <c r="AH509">
        <v>10320</v>
      </c>
      <c r="AI509">
        <v>10400</v>
      </c>
      <c r="AN509">
        <v>10320</v>
      </c>
      <c r="AO509">
        <v>260</v>
      </c>
      <c r="AP509">
        <v>10100</v>
      </c>
      <c r="AQ509">
        <v>10580</v>
      </c>
      <c r="AR509">
        <v>80</v>
      </c>
      <c r="AS509">
        <v>334</v>
      </c>
      <c r="AT509">
        <v>331</v>
      </c>
      <c r="AU509">
        <v>0.99101796407185627</v>
      </c>
      <c r="AV509">
        <v>3</v>
      </c>
      <c r="AW509">
        <v>8.9820359281437123E-3</v>
      </c>
      <c r="AX509">
        <v>0.54</v>
      </c>
      <c r="AY509">
        <v>178.74</v>
      </c>
      <c r="AZ509">
        <v>1.62</v>
      </c>
      <c r="BA509">
        <v>0.99101796407185627</v>
      </c>
      <c r="BB509" s="2" t="s">
        <v>81</v>
      </c>
      <c r="BC509" s="2"/>
    </row>
    <row r="510" spans="1:55">
      <c r="A510">
        <v>510</v>
      </c>
      <c r="B510" s="1">
        <v>46111</v>
      </c>
      <c r="C510" s="2" t="s">
        <v>2174</v>
      </c>
      <c r="D510" s="2" t="s">
        <v>2175</v>
      </c>
      <c r="E510" s="2" t="s">
        <v>1135</v>
      </c>
      <c r="F510" s="2" t="s">
        <v>85</v>
      </c>
      <c r="G510" s="2" t="s">
        <v>2176</v>
      </c>
      <c r="H510" s="2" t="s">
        <v>2177</v>
      </c>
      <c r="I510" s="2" t="s">
        <v>2178</v>
      </c>
      <c r="J510" t="s">
        <v>2179</v>
      </c>
      <c r="K510" s="2" t="s">
        <v>1139</v>
      </c>
      <c r="L510" s="1">
        <v>46799</v>
      </c>
      <c r="M510">
        <v>0.22674484275017023</v>
      </c>
      <c r="N510">
        <v>688</v>
      </c>
      <c r="O510" s="2" t="s">
        <v>64</v>
      </c>
      <c r="P510" t="s">
        <v>117</v>
      </c>
      <c r="Q510" s="1">
        <v>46844</v>
      </c>
      <c r="R510">
        <v>15000</v>
      </c>
      <c r="S510">
        <v>2000</v>
      </c>
      <c r="T510">
        <v>13000</v>
      </c>
      <c r="U510" s="2" t="s">
        <v>66</v>
      </c>
      <c r="V510" s="2"/>
      <c r="W510" s="2" t="s">
        <v>197</v>
      </c>
      <c r="X510" s="2" t="s">
        <v>69</v>
      </c>
      <c r="Y510" s="2" t="s">
        <v>70</v>
      </c>
      <c r="Z510" s="2" t="s">
        <v>80</v>
      </c>
      <c r="AA510" s="2" t="s">
        <v>70</v>
      </c>
      <c r="AB510" s="2" t="s">
        <v>70</v>
      </c>
      <c r="AC510" s="2" t="s">
        <v>91</v>
      </c>
      <c r="AD510" s="2" t="s">
        <v>70</v>
      </c>
      <c r="AE510">
        <v>22</v>
      </c>
      <c r="AF510" s="2" t="s">
        <v>376</v>
      </c>
      <c r="AG510">
        <v>13000</v>
      </c>
      <c r="AH510">
        <v>15216</v>
      </c>
      <c r="AI510">
        <v>15090</v>
      </c>
      <c r="AJ510">
        <v>14778</v>
      </c>
      <c r="AK510">
        <v>14700</v>
      </c>
      <c r="AL510">
        <v>14663</v>
      </c>
      <c r="AM510">
        <v>16300</v>
      </c>
      <c r="AN510">
        <v>14451</v>
      </c>
      <c r="AP510">
        <v>14000</v>
      </c>
      <c r="AQ510">
        <v>14451</v>
      </c>
      <c r="AR510">
        <v>765</v>
      </c>
      <c r="AS510">
        <v>634</v>
      </c>
      <c r="AT510">
        <v>603</v>
      </c>
      <c r="AU510">
        <v>0.95110410094637221</v>
      </c>
      <c r="AV510">
        <v>32</v>
      </c>
      <c r="AW510">
        <v>5.0473186119873815E-2</v>
      </c>
      <c r="AX510">
        <v>3</v>
      </c>
      <c r="AY510">
        <v>1809</v>
      </c>
      <c r="AZ510">
        <v>96</v>
      </c>
      <c r="BA510">
        <v>0.95110410094637221</v>
      </c>
      <c r="BB510" s="2" t="s">
        <v>75</v>
      </c>
      <c r="BC510" s="2"/>
    </row>
    <row r="511" spans="1:55">
      <c r="A511">
        <v>511</v>
      </c>
      <c r="B511" s="1">
        <v>46111</v>
      </c>
      <c r="C511" s="2" t="s">
        <v>2174</v>
      </c>
      <c r="D511" s="2" t="s">
        <v>2175</v>
      </c>
      <c r="E511" s="2" t="s">
        <v>1135</v>
      </c>
      <c r="F511" s="2" t="s">
        <v>85</v>
      </c>
      <c r="G511" s="2" t="s">
        <v>2176</v>
      </c>
      <c r="H511" s="2" t="s">
        <v>1140</v>
      </c>
      <c r="I511" s="2" t="s">
        <v>1141</v>
      </c>
      <c r="J511" t="s">
        <v>1142</v>
      </c>
      <c r="K511" s="2" t="s">
        <v>1139</v>
      </c>
      <c r="L511" s="1">
        <v>46799</v>
      </c>
      <c r="M511">
        <v>0.50600000000000001</v>
      </c>
      <c r="N511">
        <v>688</v>
      </c>
      <c r="O511" s="2" t="s">
        <v>79</v>
      </c>
      <c r="P511" t="s">
        <v>117</v>
      </c>
      <c r="Q511" s="1">
        <v>46844</v>
      </c>
      <c r="R511">
        <v>15000</v>
      </c>
      <c r="S511">
        <v>0</v>
      </c>
      <c r="T511">
        <v>15000</v>
      </c>
      <c r="U511" s="2" t="s">
        <v>66</v>
      </c>
      <c r="V511" s="2"/>
      <c r="W511" s="2"/>
      <c r="X511" s="2" t="s">
        <v>69</v>
      </c>
      <c r="Y511" s="2" t="s">
        <v>70</v>
      </c>
      <c r="Z511" s="2" t="s">
        <v>80</v>
      </c>
      <c r="AA511" s="2" t="s">
        <v>72</v>
      </c>
      <c r="AB511" s="2" t="s">
        <v>72</v>
      </c>
      <c r="AC511" s="2" t="s">
        <v>72</v>
      </c>
      <c r="AD511" s="2" t="s">
        <v>70</v>
      </c>
      <c r="AE511">
        <v>16</v>
      </c>
      <c r="AF511" s="2" t="s">
        <v>376</v>
      </c>
      <c r="AG511">
        <v>15000</v>
      </c>
      <c r="AH511">
        <v>15280</v>
      </c>
      <c r="AI511">
        <v>15600</v>
      </c>
      <c r="AN511">
        <v>15000</v>
      </c>
      <c r="AO511">
        <v>810</v>
      </c>
      <c r="AP511">
        <v>15100</v>
      </c>
      <c r="AQ511">
        <v>15810</v>
      </c>
      <c r="AR511">
        <v>80</v>
      </c>
      <c r="AS511">
        <v>498</v>
      </c>
      <c r="AT511">
        <v>495</v>
      </c>
      <c r="AU511">
        <v>0.99397590361445787</v>
      </c>
      <c r="AV511">
        <v>3</v>
      </c>
      <c r="AW511">
        <v>6.024096385542169E-3</v>
      </c>
      <c r="AX511">
        <v>0.54</v>
      </c>
      <c r="AY511">
        <v>267.3</v>
      </c>
      <c r="AZ511">
        <v>1.62</v>
      </c>
      <c r="BA511">
        <v>0.99397590361445787</v>
      </c>
      <c r="BB511" s="2" t="s">
        <v>81</v>
      </c>
      <c r="BC511" s="2"/>
    </row>
    <row r="512" spans="1:55">
      <c r="A512">
        <v>512</v>
      </c>
      <c r="B512" s="1">
        <v>46111</v>
      </c>
      <c r="C512" s="2" t="s">
        <v>2180</v>
      </c>
      <c r="D512" s="2" t="s">
        <v>2181</v>
      </c>
      <c r="E512" s="2" t="s">
        <v>815</v>
      </c>
      <c r="F512" s="2" t="s">
        <v>272</v>
      </c>
      <c r="G512" s="2" t="s">
        <v>473</v>
      </c>
      <c r="H512" s="2" t="s">
        <v>2182</v>
      </c>
      <c r="I512" s="2" t="s">
        <v>2183</v>
      </c>
      <c r="J512" t="s">
        <v>2184</v>
      </c>
      <c r="K512" s="2" t="s">
        <v>819</v>
      </c>
      <c r="L512" s="1">
        <v>47836</v>
      </c>
      <c r="M512">
        <v>0.42292704560925798</v>
      </c>
      <c r="N512">
        <v>1725</v>
      </c>
      <c r="O512" s="2" t="s">
        <v>64</v>
      </c>
      <c r="P512" t="s">
        <v>117</v>
      </c>
      <c r="Q512" s="1">
        <v>47209</v>
      </c>
      <c r="R512">
        <v>18000</v>
      </c>
      <c r="S512">
        <v>1000</v>
      </c>
      <c r="T512">
        <v>17000</v>
      </c>
      <c r="U512" s="2" t="s">
        <v>66</v>
      </c>
      <c r="V512" s="2"/>
      <c r="W512" s="2" t="s">
        <v>197</v>
      </c>
      <c r="X512" s="2" t="s">
        <v>69</v>
      </c>
      <c r="Y512" s="2" t="s">
        <v>70</v>
      </c>
      <c r="Z512" s="2" t="s">
        <v>80</v>
      </c>
      <c r="AA512" s="2" t="s">
        <v>70</v>
      </c>
      <c r="AB512" s="2" t="s">
        <v>70</v>
      </c>
      <c r="AC512" s="2" t="s">
        <v>91</v>
      </c>
      <c r="AD512" s="2" t="s">
        <v>70</v>
      </c>
      <c r="AE512">
        <v>23</v>
      </c>
      <c r="AF512" s="2" t="s">
        <v>376</v>
      </c>
      <c r="AG512">
        <v>17000</v>
      </c>
      <c r="AH512">
        <v>18240</v>
      </c>
      <c r="AI512">
        <v>18090</v>
      </c>
      <c r="AJ512">
        <v>18120</v>
      </c>
      <c r="AK512">
        <v>18164</v>
      </c>
      <c r="AL512">
        <v>18089</v>
      </c>
      <c r="AM512">
        <v>18110</v>
      </c>
      <c r="AN512">
        <v>17468</v>
      </c>
      <c r="AP512">
        <v>17800</v>
      </c>
      <c r="AQ512">
        <v>17468</v>
      </c>
      <c r="AR512">
        <v>772</v>
      </c>
      <c r="AS512">
        <v>1520</v>
      </c>
      <c r="AT512">
        <v>1456</v>
      </c>
      <c r="AU512">
        <v>0.95789473684210524</v>
      </c>
      <c r="AV512">
        <v>64</v>
      </c>
      <c r="AW512">
        <v>4.2105263157894736E-2</v>
      </c>
      <c r="AX512">
        <v>3</v>
      </c>
      <c r="AY512">
        <v>4368</v>
      </c>
      <c r="AZ512">
        <v>192</v>
      </c>
      <c r="BA512">
        <v>0.95789473684210524</v>
      </c>
      <c r="BB512" s="2" t="s">
        <v>75</v>
      </c>
      <c r="BC512" s="2"/>
    </row>
    <row r="513" spans="1:55">
      <c r="A513">
        <v>513</v>
      </c>
      <c r="B513" s="1">
        <v>46111</v>
      </c>
      <c r="C513" s="2" t="s">
        <v>2180</v>
      </c>
      <c r="D513" s="2" t="s">
        <v>2181</v>
      </c>
      <c r="E513" s="2" t="s">
        <v>815</v>
      </c>
      <c r="F513" s="2" t="s">
        <v>272</v>
      </c>
      <c r="G513" s="2" t="s">
        <v>473</v>
      </c>
      <c r="H513" s="2" t="s">
        <v>820</v>
      </c>
      <c r="I513" s="2" t="s">
        <v>821</v>
      </c>
      <c r="J513" t="s">
        <v>822</v>
      </c>
      <c r="K513" s="2" t="s">
        <v>819</v>
      </c>
      <c r="L513" s="1">
        <v>47836</v>
      </c>
      <c r="M513">
        <v>0.50600000000000001</v>
      </c>
      <c r="N513">
        <v>1725</v>
      </c>
      <c r="O513" s="2" t="s">
        <v>79</v>
      </c>
      <c r="P513" t="s">
        <v>117</v>
      </c>
      <c r="Q513" s="1">
        <v>47209</v>
      </c>
      <c r="R513">
        <v>18000</v>
      </c>
      <c r="S513">
        <v>0</v>
      </c>
      <c r="T513">
        <v>18000</v>
      </c>
      <c r="U513" s="2" t="s">
        <v>66</v>
      </c>
      <c r="V513" s="2"/>
      <c r="W513" s="2"/>
      <c r="X513" s="2" t="s">
        <v>69</v>
      </c>
      <c r="Y513" s="2" t="s">
        <v>70</v>
      </c>
      <c r="Z513" s="2" t="s">
        <v>80</v>
      </c>
      <c r="AA513" s="2" t="s">
        <v>72</v>
      </c>
      <c r="AB513" s="2" t="s">
        <v>72</v>
      </c>
      <c r="AC513" s="2" t="s">
        <v>72</v>
      </c>
      <c r="AD513" s="2" t="s">
        <v>70</v>
      </c>
      <c r="AE513">
        <v>7</v>
      </c>
      <c r="AF513" s="2" t="s">
        <v>376</v>
      </c>
      <c r="AG513">
        <v>18000</v>
      </c>
      <c r="AH513">
        <v>18160</v>
      </c>
      <c r="AI513">
        <v>18800</v>
      </c>
      <c r="AN513">
        <v>18000</v>
      </c>
      <c r="AO513">
        <v>1000</v>
      </c>
      <c r="AP513">
        <v>18100</v>
      </c>
      <c r="AQ513">
        <v>19000</v>
      </c>
      <c r="AR513">
        <v>80</v>
      </c>
      <c r="AS513">
        <v>597</v>
      </c>
      <c r="AT513">
        <v>594</v>
      </c>
      <c r="AU513">
        <v>0.99497487437185927</v>
      </c>
      <c r="AV513">
        <v>3</v>
      </c>
      <c r="AW513">
        <v>5.0251256281407036E-3</v>
      </c>
      <c r="AX513">
        <v>0.54</v>
      </c>
      <c r="AY513">
        <v>320.76000000000005</v>
      </c>
      <c r="AZ513">
        <v>1.62</v>
      </c>
      <c r="BA513">
        <v>0.99497487437185927</v>
      </c>
      <c r="BB513" s="2" t="s">
        <v>81</v>
      </c>
      <c r="BC513" s="2"/>
    </row>
    <row r="514" spans="1:55">
      <c r="A514">
        <v>514</v>
      </c>
      <c r="B514" s="1">
        <v>46111</v>
      </c>
      <c r="C514" s="2" t="s">
        <v>2180</v>
      </c>
      <c r="D514" s="2" t="s">
        <v>2181</v>
      </c>
      <c r="E514" s="2" t="s">
        <v>815</v>
      </c>
      <c r="F514" s="2" t="s">
        <v>272</v>
      </c>
      <c r="G514" s="2" t="s">
        <v>473</v>
      </c>
      <c r="H514" s="2" t="s">
        <v>442</v>
      </c>
      <c r="I514" s="2" t="s">
        <v>443</v>
      </c>
      <c r="J514" t="s">
        <v>444</v>
      </c>
      <c r="K514" s="2" t="s">
        <v>819</v>
      </c>
      <c r="L514" s="1">
        <v>47836</v>
      </c>
      <c r="M514">
        <v>0.50600000000000001</v>
      </c>
      <c r="N514">
        <v>1725</v>
      </c>
      <c r="O514" s="2" t="s">
        <v>445</v>
      </c>
      <c r="P514" t="s">
        <v>117</v>
      </c>
      <c r="Q514" s="1">
        <v>47209</v>
      </c>
      <c r="R514">
        <v>18000</v>
      </c>
      <c r="S514">
        <v>0</v>
      </c>
      <c r="T514">
        <v>18000</v>
      </c>
      <c r="U514" s="2" t="s">
        <v>66</v>
      </c>
      <c r="V514" s="2"/>
      <c r="W514" s="2"/>
      <c r="X514" s="2" t="s">
        <v>69</v>
      </c>
      <c r="Y514" s="2" t="s">
        <v>70</v>
      </c>
      <c r="Z514" s="2" t="s">
        <v>71</v>
      </c>
      <c r="AA514" s="2" t="s">
        <v>72</v>
      </c>
      <c r="AB514" s="2" t="s">
        <v>72</v>
      </c>
      <c r="AC514" s="2" t="s">
        <v>72</v>
      </c>
      <c r="AD514" s="2" t="s">
        <v>70</v>
      </c>
      <c r="AE514">
        <v>16</v>
      </c>
      <c r="AF514" s="2" t="s">
        <v>376</v>
      </c>
      <c r="AG514">
        <v>18000</v>
      </c>
      <c r="AH514">
        <v>18360</v>
      </c>
      <c r="AI514">
        <v>18360</v>
      </c>
      <c r="AN514">
        <v>18000</v>
      </c>
      <c r="AP514">
        <v>18100</v>
      </c>
      <c r="AQ514">
        <v>18000</v>
      </c>
      <c r="AR514">
        <v>80</v>
      </c>
      <c r="AS514">
        <v>255</v>
      </c>
      <c r="AT514">
        <v>250</v>
      </c>
      <c r="AU514">
        <v>0.98039215686274506</v>
      </c>
      <c r="AV514">
        <v>5</v>
      </c>
      <c r="AW514">
        <v>1.9607843137254902E-2</v>
      </c>
      <c r="AX514">
        <v>0.54</v>
      </c>
      <c r="AY514">
        <v>135</v>
      </c>
      <c r="AZ514">
        <v>2.7</v>
      </c>
      <c r="BA514">
        <v>0.98039215686274506</v>
      </c>
      <c r="BB514" s="2" t="s">
        <v>81</v>
      </c>
      <c r="BC514" s="2"/>
    </row>
    <row r="515" spans="1:55">
      <c r="A515">
        <v>515</v>
      </c>
      <c r="B515" s="1">
        <v>46111</v>
      </c>
      <c r="C515" s="2" t="s">
        <v>2185</v>
      </c>
      <c r="D515" s="2" t="s">
        <v>2186</v>
      </c>
      <c r="E515" s="2" t="s">
        <v>2187</v>
      </c>
      <c r="F515" s="2" t="s">
        <v>96</v>
      </c>
      <c r="G515" s="2" t="s">
        <v>2188</v>
      </c>
      <c r="H515" s="2" t="s">
        <v>2189</v>
      </c>
      <c r="I515" s="2" t="s">
        <v>2190</v>
      </c>
      <c r="J515" t="s">
        <v>2191</v>
      </c>
      <c r="K515" s="2" t="s">
        <v>2192</v>
      </c>
      <c r="L515" s="1">
        <v>47072</v>
      </c>
      <c r="M515">
        <v>0.22674484275017023</v>
      </c>
      <c r="N515">
        <v>961</v>
      </c>
      <c r="O515" s="2" t="s">
        <v>64</v>
      </c>
      <c r="P515" t="s">
        <v>65</v>
      </c>
      <c r="Q515" s="1">
        <v>46844</v>
      </c>
      <c r="R515">
        <v>12500</v>
      </c>
      <c r="S515">
        <v>2400</v>
      </c>
      <c r="T515">
        <v>10100</v>
      </c>
      <c r="U515" s="2" t="s">
        <v>66</v>
      </c>
      <c r="V515" s="2"/>
      <c r="W515" s="2" t="s">
        <v>68</v>
      </c>
      <c r="X515" s="2" t="s">
        <v>69</v>
      </c>
      <c r="Y515" s="2" t="s">
        <v>70</v>
      </c>
      <c r="Z515" s="2" t="s">
        <v>71</v>
      </c>
      <c r="AA515" s="2" t="s">
        <v>70</v>
      </c>
      <c r="AB515" s="2" t="s">
        <v>70</v>
      </c>
      <c r="AC515" s="2" t="s">
        <v>91</v>
      </c>
      <c r="AD515" s="2" t="s">
        <v>70</v>
      </c>
      <c r="AE515">
        <v>64</v>
      </c>
      <c r="AF515" s="2" t="s">
        <v>2099</v>
      </c>
      <c r="AG515">
        <v>10100</v>
      </c>
      <c r="AH515">
        <v>13200</v>
      </c>
      <c r="AI515">
        <v>12600</v>
      </c>
      <c r="AJ515">
        <v>12600</v>
      </c>
      <c r="AK515">
        <v>12600</v>
      </c>
      <c r="AL515">
        <v>12547</v>
      </c>
      <c r="AM515">
        <v>12515</v>
      </c>
      <c r="AN515">
        <v>12500</v>
      </c>
      <c r="AP515">
        <v>12000</v>
      </c>
      <c r="AQ515">
        <v>12500</v>
      </c>
      <c r="AR515">
        <v>700</v>
      </c>
      <c r="AS515">
        <v>550</v>
      </c>
      <c r="AT515">
        <v>521</v>
      </c>
      <c r="AU515">
        <v>0.94727272727272727</v>
      </c>
      <c r="AV515">
        <v>29</v>
      </c>
      <c r="AW515">
        <v>5.2727272727272727E-2</v>
      </c>
      <c r="AX515">
        <v>3</v>
      </c>
      <c r="AY515">
        <v>1563</v>
      </c>
      <c r="AZ515">
        <v>87</v>
      </c>
      <c r="BA515">
        <v>0.94727272727272727</v>
      </c>
      <c r="BB515" s="2" t="s">
        <v>75</v>
      </c>
      <c r="BC515" s="2"/>
    </row>
    <row r="516" spans="1:55">
      <c r="A516">
        <v>516</v>
      </c>
      <c r="B516" s="1">
        <v>46111</v>
      </c>
      <c r="C516" s="2" t="s">
        <v>2185</v>
      </c>
      <c r="D516" s="2" t="s">
        <v>2186</v>
      </c>
      <c r="E516" s="2" t="s">
        <v>2187</v>
      </c>
      <c r="F516" s="2" t="s">
        <v>96</v>
      </c>
      <c r="G516" s="2" t="s">
        <v>2188</v>
      </c>
      <c r="H516" s="2" t="s">
        <v>2193</v>
      </c>
      <c r="I516" s="2" t="s">
        <v>2194</v>
      </c>
      <c r="J516" t="s">
        <v>2195</v>
      </c>
      <c r="K516" s="2" t="s">
        <v>2192</v>
      </c>
      <c r="L516" s="1">
        <v>47072</v>
      </c>
      <c r="M516">
        <v>0.50600000000000001</v>
      </c>
      <c r="N516">
        <v>961</v>
      </c>
      <c r="O516" s="2" t="s">
        <v>79</v>
      </c>
      <c r="P516" t="s">
        <v>65</v>
      </c>
      <c r="Q516" s="1">
        <v>46844</v>
      </c>
      <c r="R516">
        <v>12500</v>
      </c>
      <c r="S516">
        <v>0</v>
      </c>
      <c r="T516">
        <v>12500</v>
      </c>
      <c r="U516" s="2" t="s">
        <v>66</v>
      </c>
      <c r="V516" s="2"/>
      <c r="W516" s="2"/>
      <c r="X516" s="2" t="s">
        <v>69</v>
      </c>
      <c r="Y516" s="2" t="s">
        <v>70</v>
      </c>
      <c r="Z516" s="2" t="s">
        <v>80</v>
      </c>
      <c r="AA516" s="2" t="s">
        <v>72</v>
      </c>
      <c r="AB516" s="2" t="s">
        <v>72</v>
      </c>
      <c r="AC516" s="2" t="s">
        <v>72</v>
      </c>
      <c r="AD516" s="2" t="s">
        <v>70</v>
      </c>
      <c r="AE516">
        <v>63</v>
      </c>
      <c r="AF516" s="2" t="s">
        <v>2099</v>
      </c>
      <c r="AG516">
        <v>12500</v>
      </c>
      <c r="AH516">
        <v>12720</v>
      </c>
      <c r="AI516">
        <v>12800</v>
      </c>
      <c r="AN516">
        <v>12500</v>
      </c>
      <c r="AO516">
        <v>403</v>
      </c>
      <c r="AP516">
        <v>12600</v>
      </c>
      <c r="AQ516">
        <v>12903</v>
      </c>
      <c r="AR516">
        <v>80</v>
      </c>
      <c r="AS516">
        <v>407</v>
      </c>
      <c r="AT516">
        <v>404</v>
      </c>
      <c r="AU516">
        <v>0.99262899262899262</v>
      </c>
      <c r="AV516">
        <v>3</v>
      </c>
      <c r="AW516">
        <v>7.3710073710073713E-3</v>
      </c>
      <c r="AX516">
        <v>0.54</v>
      </c>
      <c r="AY516">
        <v>218.16000000000003</v>
      </c>
      <c r="AZ516">
        <v>1.62</v>
      </c>
      <c r="BA516">
        <v>0.99262899262899262</v>
      </c>
      <c r="BB516" s="2" t="s">
        <v>81</v>
      </c>
      <c r="BC516" s="2"/>
    </row>
    <row r="517" spans="1:55">
      <c r="A517">
        <v>517</v>
      </c>
      <c r="B517" s="1">
        <v>46111</v>
      </c>
      <c r="C517" s="2" t="s">
        <v>2196</v>
      </c>
      <c r="D517" s="2" t="s">
        <v>2197</v>
      </c>
      <c r="E517" s="2" t="s">
        <v>2198</v>
      </c>
      <c r="F517" s="2" t="s">
        <v>96</v>
      </c>
      <c r="G517" s="2" t="s">
        <v>192</v>
      </c>
      <c r="H517" s="2" t="s">
        <v>2199</v>
      </c>
      <c r="I517" s="2" t="s">
        <v>2200</v>
      </c>
      <c r="J517" t="s">
        <v>2201</v>
      </c>
      <c r="K517" s="2" t="s">
        <v>2202</v>
      </c>
      <c r="L517" s="1">
        <v>46168</v>
      </c>
      <c r="M517">
        <v>0.36621652461992282</v>
      </c>
      <c r="N517">
        <v>57</v>
      </c>
      <c r="O517" s="2" t="s">
        <v>64</v>
      </c>
      <c r="P517" t="s">
        <v>65</v>
      </c>
      <c r="Q517" s="1">
        <v>46844</v>
      </c>
      <c r="R517">
        <v>19354</v>
      </c>
      <c r="S517">
        <v>500</v>
      </c>
      <c r="T517">
        <v>18854</v>
      </c>
      <c r="U517" s="2" t="s">
        <v>66</v>
      </c>
      <c r="V517" s="2"/>
      <c r="W517" s="2" t="s">
        <v>68</v>
      </c>
      <c r="X517" s="2" t="s">
        <v>69</v>
      </c>
      <c r="Y517" s="2" t="s">
        <v>70</v>
      </c>
      <c r="Z517" s="2" t="s">
        <v>71</v>
      </c>
      <c r="AA517" s="2" t="s">
        <v>70</v>
      </c>
      <c r="AB517" s="2" t="s">
        <v>70</v>
      </c>
      <c r="AC517" s="2" t="s">
        <v>91</v>
      </c>
      <c r="AD517" s="2" t="s">
        <v>70</v>
      </c>
      <c r="AE517">
        <v>56</v>
      </c>
      <c r="AF517" s="2" t="s">
        <v>463</v>
      </c>
      <c r="AG517">
        <v>18854</v>
      </c>
      <c r="AH517">
        <v>19680</v>
      </c>
      <c r="AI517">
        <v>19620</v>
      </c>
      <c r="AJ517">
        <v>19600</v>
      </c>
      <c r="AK517">
        <v>14000</v>
      </c>
      <c r="AL517">
        <v>19482</v>
      </c>
      <c r="AM517">
        <v>19390</v>
      </c>
      <c r="AN517">
        <v>18624</v>
      </c>
      <c r="AP517">
        <v>19300</v>
      </c>
      <c r="AQ517">
        <v>18624</v>
      </c>
      <c r="AR517">
        <v>1056</v>
      </c>
      <c r="AS517">
        <v>1230</v>
      </c>
      <c r="AT517">
        <v>1164</v>
      </c>
      <c r="AU517">
        <v>0.9463414634146341</v>
      </c>
      <c r="AV517">
        <v>66</v>
      </c>
      <c r="AW517">
        <v>5.3658536585365853E-2</v>
      </c>
      <c r="AX517">
        <v>3</v>
      </c>
      <c r="AY517">
        <v>3492</v>
      </c>
      <c r="AZ517">
        <v>198</v>
      </c>
      <c r="BA517">
        <v>0.9463414634146341</v>
      </c>
      <c r="BB517" s="2" t="s">
        <v>75</v>
      </c>
      <c r="BC517" s="2"/>
    </row>
    <row r="518" spans="1:55">
      <c r="A518">
        <v>518</v>
      </c>
      <c r="B518" s="1">
        <v>46111</v>
      </c>
      <c r="C518" s="2" t="s">
        <v>2196</v>
      </c>
      <c r="D518" s="2" t="s">
        <v>2197</v>
      </c>
      <c r="E518" s="2" t="s">
        <v>2198</v>
      </c>
      <c r="F518" s="2" t="s">
        <v>96</v>
      </c>
      <c r="G518" s="2" t="s">
        <v>192</v>
      </c>
      <c r="H518" s="2" t="s">
        <v>2137</v>
      </c>
      <c r="I518" s="2" t="s">
        <v>2138</v>
      </c>
      <c r="J518" t="s">
        <v>2139</v>
      </c>
      <c r="K518" s="2" t="s">
        <v>2202</v>
      </c>
      <c r="L518" s="1">
        <v>46168</v>
      </c>
      <c r="M518">
        <v>0.50600000000000001</v>
      </c>
      <c r="N518">
        <v>57</v>
      </c>
      <c r="O518" s="2" t="s">
        <v>79</v>
      </c>
      <c r="P518" t="s">
        <v>65</v>
      </c>
      <c r="Q518" s="1">
        <v>46844</v>
      </c>
      <c r="R518">
        <v>19354</v>
      </c>
      <c r="S518">
        <v>0</v>
      </c>
      <c r="T518">
        <v>19354</v>
      </c>
      <c r="U518" s="2" t="s">
        <v>66</v>
      </c>
      <c r="V518" s="2"/>
      <c r="W518" s="2"/>
      <c r="X518" s="2" t="s">
        <v>69</v>
      </c>
      <c r="Y518" s="2" t="s">
        <v>70</v>
      </c>
      <c r="Z518" s="2" t="s">
        <v>80</v>
      </c>
      <c r="AA518" s="2" t="s">
        <v>72</v>
      </c>
      <c r="AB518" s="2" t="s">
        <v>72</v>
      </c>
      <c r="AC518" s="2" t="s">
        <v>72</v>
      </c>
      <c r="AD518" s="2" t="s">
        <v>70</v>
      </c>
      <c r="AE518">
        <v>49</v>
      </c>
      <c r="AF518" s="2" t="s">
        <v>463</v>
      </c>
      <c r="AG518">
        <v>19354</v>
      </c>
      <c r="AH518">
        <v>19840</v>
      </c>
      <c r="AI518">
        <v>19840</v>
      </c>
      <c r="AN518">
        <v>19354</v>
      </c>
      <c r="AO518">
        <v>750</v>
      </c>
      <c r="AP518">
        <v>19500</v>
      </c>
      <c r="AQ518">
        <v>20104</v>
      </c>
      <c r="AR518">
        <v>80</v>
      </c>
      <c r="AS518">
        <v>632</v>
      </c>
      <c r="AT518">
        <v>629</v>
      </c>
      <c r="AU518">
        <v>0.995253164556962</v>
      </c>
      <c r="AV518">
        <v>3</v>
      </c>
      <c r="AW518">
        <v>4.7468354430379748E-3</v>
      </c>
      <c r="AX518">
        <v>0.54</v>
      </c>
      <c r="AY518">
        <v>339.66</v>
      </c>
      <c r="AZ518">
        <v>1.62</v>
      </c>
      <c r="BA518">
        <v>0.995253164556962</v>
      </c>
      <c r="BB518" s="2" t="s">
        <v>81</v>
      </c>
      <c r="BC518" s="2"/>
    </row>
    <row r="519" spans="1:55">
      <c r="A519">
        <v>519</v>
      </c>
      <c r="B519" s="1">
        <v>46111</v>
      </c>
      <c r="C519" s="2" t="s">
        <v>2203</v>
      </c>
      <c r="D519" s="2" t="s">
        <v>2204</v>
      </c>
      <c r="E519" s="2" t="s">
        <v>250</v>
      </c>
      <c r="F519" s="2" t="s">
        <v>96</v>
      </c>
      <c r="G519" s="2" t="s">
        <v>2205</v>
      </c>
      <c r="H519" s="2" t="s">
        <v>251</v>
      </c>
      <c r="I519" s="2" t="s">
        <v>252</v>
      </c>
      <c r="J519" t="s">
        <v>253</v>
      </c>
      <c r="K519" s="2" t="s">
        <v>254</v>
      </c>
      <c r="L519" s="1">
        <v>47021</v>
      </c>
      <c r="M519">
        <v>0.3377403539823009</v>
      </c>
      <c r="N519">
        <v>910</v>
      </c>
      <c r="O519" s="2" t="s">
        <v>64</v>
      </c>
      <c r="P519" t="s">
        <v>65</v>
      </c>
      <c r="Q519" s="1">
        <v>46844</v>
      </c>
      <c r="R519">
        <v>14063</v>
      </c>
      <c r="S519">
        <v>10000</v>
      </c>
      <c r="T519">
        <v>4063</v>
      </c>
      <c r="U519" s="2" t="s">
        <v>66</v>
      </c>
      <c r="V519" s="2"/>
      <c r="W519" s="2" t="s">
        <v>68</v>
      </c>
      <c r="X519" s="2" t="s">
        <v>69</v>
      </c>
      <c r="Y519" s="2" t="s">
        <v>70</v>
      </c>
      <c r="Z519" s="2" t="s">
        <v>71</v>
      </c>
      <c r="AA519" s="2" t="s">
        <v>70</v>
      </c>
      <c r="AB519" s="2" t="s">
        <v>70</v>
      </c>
      <c r="AC519" s="2" t="s">
        <v>91</v>
      </c>
      <c r="AD519" s="2" t="s">
        <v>70</v>
      </c>
      <c r="AE519">
        <v>50</v>
      </c>
      <c r="AF519" s="2" t="s">
        <v>463</v>
      </c>
      <c r="AG519">
        <v>4063</v>
      </c>
      <c r="AH519">
        <v>19200</v>
      </c>
      <c r="AI519">
        <v>19200</v>
      </c>
      <c r="AJ519">
        <v>19200</v>
      </c>
      <c r="AK519">
        <v>19360</v>
      </c>
      <c r="AL519">
        <v>19245</v>
      </c>
      <c r="AM519">
        <v>25465</v>
      </c>
      <c r="AN519">
        <v>5753</v>
      </c>
      <c r="AO519">
        <v>19700</v>
      </c>
      <c r="AP519">
        <v>19000</v>
      </c>
      <c r="AQ519">
        <v>25453</v>
      </c>
      <c r="AR519">
        <v>0</v>
      </c>
      <c r="AS519">
        <v>1200</v>
      </c>
      <c r="AT519">
        <v>1591</v>
      </c>
      <c r="AU519">
        <v>1.3258333333333334</v>
      </c>
      <c r="AV519">
        <v>0</v>
      </c>
      <c r="AW519">
        <v>0</v>
      </c>
      <c r="AX519">
        <v>3</v>
      </c>
      <c r="AY519">
        <v>4773</v>
      </c>
      <c r="AZ519">
        <v>0</v>
      </c>
      <c r="BA519">
        <v>1.3258333333333334</v>
      </c>
      <c r="BB519" s="2" t="s">
        <v>75</v>
      </c>
      <c r="BC519" s="2"/>
    </row>
    <row r="520" spans="1:55">
      <c r="A520">
        <v>520</v>
      </c>
      <c r="B520" s="1">
        <v>46111</v>
      </c>
      <c r="C520" s="2" t="s">
        <v>2203</v>
      </c>
      <c r="D520" s="2" t="s">
        <v>2204</v>
      </c>
      <c r="E520" s="2" t="s">
        <v>250</v>
      </c>
      <c r="F520" s="2" t="s">
        <v>96</v>
      </c>
      <c r="G520" s="2" t="s">
        <v>2205</v>
      </c>
      <c r="H520" s="2" t="s">
        <v>255</v>
      </c>
      <c r="I520" s="2" t="s">
        <v>256</v>
      </c>
      <c r="J520" t="s">
        <v>257</v>
      </c>
      <c r="K520" s="2" t="s">
        <v>254</v>
      </c>
      <c r="L520" s="1">
        <v>47021</v>
      </c>
      <c r="M520">
        <v>0.50600000000000001</v>
      </c>
      <c r="N520">
        <v>910</v>
      </c>
      <c r="O520" s="2" t="s">
        <v>79</v>
      </c>
      <c r="P520" t="s">
        <v>65</v>
      </c>
      <c r="Q520" s="1">
        <v>46844</v>
      </c>
      <c r="R520">
        <v>14063</v>
      </c>
      <c r="S520">
        <v>0</v>
      </c>
      <c r="T520">
        <v>14063</v>
      </c>
      <c r="U520" s="2" t="s">
        <v>66</v>
      </c>
      <c r="V520" s="2"/>
      <c r="W520" s="2"/>
      <c r="X520" s="2" t="s">
        <v>69</v>
      </c>
      <c r="Y520" s="2" t="s">
        <v>70</v>
      </c>
      <c r="Z520" s="2" t="s">
        <v>80</v>
      </c>
      <c r="AA520" s="2" t="s">
        <v>72</v>
      </c>
      <c r="AB520" s="2" t="s">
        <v>72</v>
      </c>
      <c r="AC520" s="2" t="s">
        <v>72</v>
      </c>
      <c r="AD520" s="2" t="s">
        <v>70</v>
      </c>
      <c r="AE520">
        <v>28</v>
      </c>
      <c r="AF520" s="2" t="s">
        <v>376</v>
      </c>
      <c r="AG520">
        <v>14063</v>
      </c>
      <c r="AH520">
        <v>14320</v>
      </c>
      <c r="AI520">
        <v>17440</v>
      </c>
      <c r="AN520">
        <v>14063</v>
      </c>
      <c r="AO520">
        <v>885</v>
      </c>
      <c r="AP520">
        <v>14150</v>
      </c>
      <c r="AQ520">
        <v>14948</v>
      </c>
      <c r="AR520">
        <v>80</v>
      </c>
      <c r="AS520">
        <v>545</v>
      </c>
      <c r="AT520">
        <v>468</v>
      </c>
      <c r="AU520">
        <v>0.85871559633027528</v>
      </c>
      <c r="AV520">
        <v>77</v>
      </c>
      <c r="AW520">
        <v>0.14128440366972478</v>
      </c>
      <c r="AX520">
        <v>0.54</v>
      </c>
      <c r="AY520">
        <v>252.72000000000003</v>
      </c>
      <c r="AZ520">
        <v>41.580000000000005</v>
      </c>
      <c r="BA520">
        <v>0.85871559633027528</v>
      </c>
      <c r="BB520" s="2" t="s">
        <v>81</v>
      </c>
      <c r="BC520" s="2"/>
    </row>
    <row r="521" spans="1:55">
      <c r="A521">
        <v>521</v>
      </c>
      <c r="B521" s="1">
        <v>46112</v>
      </c>
      <c r="C521" s="2" t="s">
        <v>2206</v>
      </c>
      <c r="D521" s="2" t="s">
        <v>2207</v>
      </c>
      <c r="E521" s="2" t="s">
        <v>2208</v>
      </c>
      <c r="F521" s="2" t="s">
        <v>804</v>
      </c>
      <c r="G521" s="2" t="s">
        <v>805</v>
      </c>
      <c r="H521" s="2" t="s">
        <v>2209</v>
      </c>
      <c r="I521" s="2" t="s">
        <v>2210</v>
      </c>
      <c r="J521" t="s">
        <v>2211</v>
      </c>
      <c r="K521" s="2" t="s">
        <v>2212</v>
      </c>
      <c r="L521" s="1">
        <v>47136</v>
      </c>
      <c r="M521">
        <v>0.50600000000000001</v>
      </c>
      <c r="N521">
        <v>1024</v>
      </c>
      <c r="O521" s="2" t="s">
        <v>79</v>
      </c>
      <c r="P521" t="s">
        <v>65</v>
      </c>
      <c r="Q521" s="1">
        <v>46844</v>
      </c>
      <c r="R521">
        <v>57000</v>
      </c>
      <c r="S521">
        <v>0</v>
      </c>
      <c r="T521">
        <v>57000</v>
      </c>
      <c r="U521" s="2" t="s">
        <v>66</v>
      </c>
      <c r="V521" s="2" t="s">
        <v>2213</v>
      </c>
      <c r="W521" s="2"/>
      <c r="X521" s="2" t="s">
        <v>69</v>
      </c>
      <c r="Y521" s="2" t="s">
        <v>70</v>
      </c>
      <c r="Z521" s="2" t="s">
        <v>80</v>
      </c>
      <c r="AA521" s="2" t="s">
        <v>72</v>
      </c>
      <c r="AB521" s="2" t="s">
        <v>72</v>
      </c>
      <c r="AC521" s="2" t="s">
        <v>72</v>
      </c>
      <c r="AD521" s="2" t="s">
        <v>70</v>
      </c>
      <c r="AE521">
        <v>28</v>
      </c>
      <c r="AF521" s="2" t="s">
        <v>376</v>
      </c>
      <c r="AG521">
        <v>57000</v>
      </c>
      <c r="AH521">
        <v>57600</v>
      </c>
      <c r="AI521">
        <v>34400</v>
      </c>
      <c r="AN521">
        <v>57000</v>
      </c>
      <c r="AO521">
        <v>1070</v>
      </c>
      <c r="AP521">
        <v>57500</v>
      </c>
      <c r="AQ521">
        <v>58070</v>
      </c>
      <c r="AR521">
        <v>80</v>
      </c>
      <c r="AS521">
        <v>1818</v>
      </c>
      <c r="AT521">
        <v>1815</v>
      </c>
      <c r="AU521">
        <v>0.99834983498349839</v>
      </c>
      <c r="AV521">
        <v>3</v>
      </c>
      <c r="AW521">
        <v>1.6501650165016502E-3</v>
      </c>
      <c r="AX521">
        <v>0.54</v>
      </c>
      <c r="AY521">
        <v>980.1</v>
      </c>
      <c r="AZ521">
        <v>1.62</v>
      </c>
      <c r="BA521">
        <v>0.99834983498349839</v>
      </c>
      <c r="BB521" s="2" t="s">
        <v>81</v>
      </c>
      <c r="BC521" s="2"/>
    </row>
    <row r="522" spans="1:55">
      <c r="A522">
        <v>522</v>
      </c>
      <c r="B522" s="1">
        <v>46112</v>
      </c>
      <c r="C522" s="2" t="s">
        <v>2206</v>
      </c>
      <c r="D522" s="2" t="s">
        <v>2207</v>
      </c>
      <c r="E522" s="2" t="s">
        <v>2208</v>
      </c>
      <c r="F522" s="2" t="s">
        <v>804</v>
      </c>
      <c r="G522" s="2" t="s">
        <v>805</v>
      </c>
      <c r="H522" s="2" t="s">
        <v>2214</v>
      </c>
      <c r="I522" s="2" t="s">
        <v>2215</v>
      </c>
      <c r="J522" t="s">
        <v>2216</v>
      </c>
      <c r="K522" s="2" t="s">
        <v>2212</v>
      </c>
      <c r="L522" s="1">
        <v>47136</v>
      </c>
      <c r="M522">
        <v>0.28160873610165649</v>
      </c>
      <c r="N522">
        <v>1024</v>
      </c>
      <c r="O522" s="2" t="s">
        <v>64</v>
      </c>
      <c r="P522" t="s">
        <v>65</v>
      </c>
      <c r="Q522" s="1">
        <v>46844</v>
      </c>
      <c r="R522">
        <v>11400</v>
      </c>
      <c r="S522">
        <v>1900</v>
      </c>
      <c r="T522">
        <v>9500</v>
      </c>
      <c r="U522" s="2" t="s">
        <v>66</v>
      </c>
      <c r="V522" s="2"/>
      <c r="W522" s="2" t="s">
        <v>68</v>
      </c>
      <c r="X522" s="2" t="s">
        <v>69</v>
      </c>
      <c r="Y522" s="2" t="s">
        <v>70</v>
      </c>
      <c r="Z522" s="2" t="s">
        <v>71</v>
      </c>
      <c r="AA522" s="2" t="s">
        <v>70</v>
      </c>
      <c r="AB522" s="2" t="s">
        <v>70</v>
      </c>
      <c r="AC522" s="2" t="s">
        <v>91</v>
      </c>
      <c r="AD522" s="2" t="s">
        <v>70</v>
      </c>
      <c r="AE522">
        <v>28</v>
      </c>
      <c r="AF522" s="2" t="s">
        <v>376</v>
      </c>
      <c r="AG522">
        <v>9500</v>
      </c>
      <c r="AH522">
        <v>11680</v>
      </c>
      <c r="AI522">
        <v>11520</v>
      </c>
      <c r="AJ522">
        <v>11480</v>
      </c>
      <c r="AK522">
        <v>11460</v>
      </c>
      <c r="AL522">
        <v>11420</v>
      </c>
      <c r="AM522">
        <v>11405</v>
      </c>
      <c r="AN522">
        <v>11410</v>
      </c>
      <c r="AP522">
        <v>11200</v>
      </c>
      <c r="AQ522">
        <v>11410</v>
      </c>
      <c r="AR522">
        <v>270</v>
      </c>
      <c r="AS522">
        <v>730</v>
      </c>
      <c r="AT522">
        <v>714</v>
      </c>
      <c r="AU522">
        <v>0.9780821917808219</v>
      </c>
      <c r="AV522">
        <v>17</v>
      </c>
      <c r="AW522">
        <v>2.3287671232876714E-2</v>
      </c>
      <c r="AX522">
        <v>3</v>
      </c>
      <c r="AY522">
        <v>2142</v>
      </c>
      <c r="AZ522">
        <v>51</v>
      </c>
      <c r="BA522">
        <v>0.9780821917808219</v>
      </c>
      <c r="BB522" s="2" t="s">
        <v>75</v>
      </c>
      <c r="BC522" s="2"/>
    </row>
    <row r="523" spans="1:55">
      <c r="A523">
        <v>523</v>
      </c>
      <c r="B523" s="1">
        <v>46112</v>
      </c>
      <c r="C523" s="2" t="s">
        <v>2217</v>
      </c>
      <c r="D523" s="2" t="s">
        <v>2207</v>
      </c>
      <c r="E523" s="2" t="s">
        <v>2208</v>
      </c>
      <c r="F523" s="2" t="s">
        <v>804</v>
      </c>
      <c r="G523" s="2" t="s">
        <v>805</v>
      </c>
      <c r="H523" s="2" t="s">
        <v>2214</v>
      </c>
      <c r="I523" s="2" t="s">
        <v>2215</v>
      </c>
      <c r="J523" t="s">
        <v>2216</v>
      </c>
      <c r="K523" s="2" t="s">
        <v>2212</v>
      </c>
      <c r="L523" s="1">
        <v>47136</v>
      </c>
      <c r="M523">
        <v>0.28160873610165649</v>
      </c>
      <c r="N523">
        <v>1024</v>
      </c>
      <c r="O523" s="2" t="s">
        <v>64</v>
      </c>
      <c r="P523" t="s">
        <v>65</v>
      </c>
      <c r="Q523" s="1">
        <v>46844</v>
      </c>
      <c r="R523">
        <v>11400</v>
      </c>
      <c r="S523">
        <v>0</v>
      </c>
      <c r="T523">
        <v>11400</v>
      </c>
      <c r="U523" s="2" t="s">
        <v>66</v>
      </c>
      <c r="V523" s="2"/>
      <c r="W523" s="2" t="s">
        <v>68</v>
      </c>
      <c r="X523" s="2" t="s">
        <v>69</v>
      </c>
      <c r="Y523" s="2" t="s">
        <v>70</v>
      </c>
      <c r="Z523" s="2" t="s">
        <v>71</v>
      </c>
      <c r="AA523" s="2" t="s">
        <v>70</v>
      </c>
      <c r="AB523" s="2" t="s">
        <v>70</v>
      </c>
      <c r="AC523" s="2" t="s">
        <v>91</v>
      </c>
      <c r="AD523" s="2" t="s">
        <v>70</v>
      </c>
      <c r="AE523">
        <v>28</v>
      </c>
      <c r="AF523" s="2" t="s">
        <v>376</v>
      </c>
      <c r="AG523">
        <v>11400</v>
      </c>
      <c r="AH523">
        <v>11680</v>
      </c>
      <c r="AI523">
        <v>11520</v>
      </c>
      <c r="AJ523">
        <v>11520</v>
      </c>
      <c r="AK523">
        <v>11524</v>
      </c>
      <c r="AL523">
        <v>11523</v>
      </c>
      <c r="AM523">
        <v>11490</v>
      </c>
      <c r="AN523">
        <v>11475</v>
      </c>
      <c r="AP523">
        <v>11200</v>
      </c>
      <c r="AQ523">
        <v>11475</v>
      </c>
      <c r="AR523">
        <v>205</v>
      </c>
      <c r="AS523">
        <v>730</v>
      </c>
      <c r="AT523">
        <v>718</v>
      </c>
      <c r="AU523">
        <v>0.98356164383561639</v>
      </c>
      <c r="AV523">
        <v>13</v>
      </c>
      <c r="AW523">
        <v>1.7808219178082191E-2</v>
      </c>
      <c r="AX523">
        <v>3</v>
      </c>
      <c r="AY523">
        <v>2154</v>
      </c>
      <c r="AZ523">
        <v>39</v>
      </c>
      <c r="BA523">
        <v>0.98356164383561639</v>
      </c>
      <c r="BB523" s="2" t="s">
        <v>75</v>
      </c>
      <c r="BC523" s="2"/>
    </row>
    <row r="524" spans="1:55">
      <c r="A524">
        <v>524</v>
      </c>
      <c r="B524" s="1">
        <v>46112</v>
      </c>
      <c r="C524" s="2" t="s">
        <v>2218</v>
      </c>
      <c r="D524" s="2" t="s">
        <v>2207</v>
      </c>
      <c r="E524" s="2" t="s">
        <v>2208</v>
      </c>
      <c r="F524" s="2" t="s">
        <v>804</v>
      </c>
      <c r="G524" s="2" t="s">
        <v>805</v>
      </c>
      <c r="H524" s="2" t="s">
        <v>2214</v>
      </c>
      <c r="I524" s="2" t="s">
        <v>2215</v>
      </c>
      <c r="J524" t="s">
        <v>2216</v>
      </c>
      <c r="K524" s="2" t="s">
        <v>2212</v>
      </c>
      <c r="L524" s="1">
        <v>47136</v>
      </c>
      <c r="M524">
        <v>0.28160873610165649</v>
      </c>
      <c r="N524">
        <v>1024</v>
      </c>
      <c r="O524" s="2" t="s">
        <v>64</v>
      </c>
      <c r="P524" t="s">
        <v>65</v>
      </c>
      <c r="Q524" s="1">
        <v>46844</v>
      </c>
      <c r="R524">
        <v>17100</v>
      </c>
      <c r="S524">
        <v>0</v>
      </c>
      <c r="T524">
        <v>17100</v>
      </c>
      <c r="U524" s="2" t="s">
        <v>66</v>
      </c>
      <c r="V524" s="2"/>
      <c r="W524" s="2" t="s">
        <v>68</v>
      </c>
      <c r="X524" s="2" t="s">
        <v>69</v>
      </c>
      <c r="Y524" s="2" t="s">
        <v>70</v>
      </c>
      <c r="Z524" s="2" t="s">
        <v>71</v>
      </c>
      <c r="AA524" s="2" t="s">
        <v>70</v>
      </c>
      <c r="AB524" s="2" t="s">
        <v>70</v>
      </c>
      <c r="AC524" s="2" t="s">
        <v>91</v>
      </c>
      <c r="AD524" s="2" t="s">
        <v>70</v>
      </c>
      <c r="AE524">
        <v>28</v>
      </c>
      <c r="AF524" s="2" t="s">
        <v>376</v>
      </c>
      <c r="AG524">
        <v>17100</v>
      </c>
      <c r="AH524">
        <v>17440</v>
      </c>
      <c r="AI524">
        <v>17320</v>
      </c>
      <c r="AJ524">
        <v>17280</v>
      </c>
      <c r="AK524">
        <v>17316</v>
      </c>
      <c r="AL524">
        <v>17277</v>
      </c>
      <c r="AM524">
        <v>17235</v>
      </c>
      <c r="AN524">
        <v>17200</v>
      </c>
      <c r="AP524">
        <v>17000</v>
      </c>
      <c r="AQ524">
        <v>17200</v>
      </c>
      <c r="AR524">
        <v>240</v>
      </c>
      <c r="AS524">
        <v>1090</v>
      </c>
      <c r="AT524">
        <v>1075</v>
      </c>
      <c r="AU524">
        <v>0.98623853211009171</v>
      </c>
      <c r="AV524">
        <v>15</v>
      </c>
      <c r="AW524">
        <v>1.3761467889908258E-2</v>
      </c>
      <c r="AX524">
        <v>3</v>
      </c>
      <c r="AY524">
        <v>3225</v>
      </c>
      <c r="AZ524">
        <v>45</v>
      </c>
      <c r="BA524">
        <v>0.98623853211009171</v>
      </c>
      <c r="BB524" s="2" t="s">
        <v>75</v>
      </c>
      <c r="BC524" s="2"/>
    </row>
    <row r="525" spans="1:55">
      <c r="A525">
        <v>525</v>
      </c>
      <c r="B525" s="1">
        <v>46112</v>
      </c>
      <c r="C525" s="2" t="s">
        <v>2219</v>
      </c>
      <c r="D525" s="2" t="s">
        <v>2207</v>
      </c>
      <c r="E525" s="2" t="s">
        <v>2208</v>
      </c>
      <c r="F525" s="2" t="s">
        <v>804</v>
      </c>
      <c r="G525" s="2" t="s">
        <v>805</v>
      </c>
      <c r="H525" s="2" t="s">
        <v>2214</v>
      </c>
      <c r="I525" s="2" t="s">
        <v>2215</v>
      </c>
      <c r="J525" t="s">
        <v>2216</v>
      </c>
      <c r="K525" s="2" t="s">
        <v>2212</v>
      </c>
      <c r="L525" s="1">
        <v>47136</v>
      </c>
      <c r="M525">
        <v>0.28160873610165649</v>
      </c>
      <c r="N525">
        <v>1024</v>
      </c>
      <c r="O525" s="2" t="s">
        <v>64</v>
      </c>
      <c r="P525" t="s">
        <v>65</v>
      </c>
      <c r="Q525" s="1">
        <v>46844</v>
      </c>
      <c r="R525">
        <v>17100</v>
      </c>
      <c r="S525">
        <v>0</v>
      </c>
      <c r="T525">
        <v>17100</v>
      </c>
      <c r="U525" s="2" t="s">
        <v>66</v>
      </c>
      <c r="V525" s="2"/>
      <c r="W525" s="2" t="s">
        <v>68</v>
      </c>
      <c r="X525" s="2" t="s">
        <v>69</v>
      </c>
      <c r="Y525" s="2" t="s">
        <v>70</v>
      </c>
      <c r="Z525" s="2" t="s">
        <v>71</v>
      </c>
      <c r="AA525" s="2" t="s">
        <v>70</v>
      </c>
      <c r="AB525" s="2" t="s">
        <v>70</v>
      </c>
      <c r="AC525" s="2" t="s">
        <v>91</v>
      </c>
      <c r="AD525" s="2" t="s">
        <v>70</v>
      </c>
      <c r="AE525">
        <v>28</v>
      </c>
      <c r="AF525" s="2" t="s">
        <v>376</v>
      </c>
      <c r="AG525">
        <v>17100</v>
      </c>
      <c r="AH525">
        <v>17440</v>
      </c>
      <c r="AI525">
        <v>16920</v>
      </c>
      <c r="AJ525">
        <v>17280</v>
      </c>
      <c r="AK525">
        <v>17360</v>
      </c>
      <c r="AL525">
        <v>17310</v>
      </c>
      <c r="AM525">
        <v>17274</v>
      </c>
      <c r="AN525">
        <v>17100</v>
      </c>
      <c r="AP525">
        <v>17000</v>
      </c>
      <c r="AQ525">
        <v>17100</v>
      </c>
      <c r="AR525">
        <v>340</v>
      </c>
      <c r="AS525">
        <v>1090</v>
      </c>
      <c r="AT525">
        <v>1069</v>
      </c>
      <c r="AU525">
        <v>0.98073394495412847</v>
      </c>
      <c r="AV525">
        <v>21</v>
      </c>
      <c r="AW525">
        <v>1.9266055045871561E-2</v>
      </c>
      <c r="AX525">
        <v>3</v>
      </c>
      <c r="AY525">
        <v>3207</v>
      </c>
      <c r="AZ525">
        <v>63</v>
      </c>
      <c r="BA525">
        <v>0.98073394495412847</v>
      </c>
      <c r="BB525" s="2" t="s">
        <v>75</v>
      </c>
      <c r="BC525" s="2"/>
    </row>
    <row r="526" spans="1:55">
      <c r="A526">
        <v>526</v>
      </c>
      <c r="B526" s="1">
        <v>46112</v>
      </c>
      <c r="C526" s="2" t="s">
        <v>2220</v>
      </c>
      <c r="D526" s="2" t="s">
        <v>281</v>
      </c>
      <c r="E526" s="2" t="s">
        <v>282</v>
      </c>
      <c r="F526" s="2" t="s">
        <v>283</v>
      </c>
      <c r="G526" s="2" t="s">
        <v>97</v>
      </c>
      <c r="H526" s="2" t="s">
        <v>290</v>
      </c>
      <c r="I526" s="2" t="s">
        <v>291</v>
      </c>
      <c r="J526" t="s">
        <v>292</v>
      </c>
      <c r="K526" s="2" t="s">
        <v>287</v>
      </c>
      <c r="L526" s="1">
        <v>46930</v>
      </c>
      <c r="M526">
        <v>0.46920265486725665</v>
      </c>
      <c r="N526">
        <v>818</v>
      </c>
      <c r="O526" s="2" t="s">
        <v>64</v>
      </c>
      <c r="P526" t="s">
        <v>65</v>
      </c>
      <c r="Q526" s="1">
        <v>46844</v>
      </c>
      <c r="R526">
        <v>4000</v>
      </c>
      <c r="S526">
        <v>3000</v>
      </c>
      <c r="T526">
        <v>1000</v>
      </c>
      <c r="U526" s="2" t="s">
        <v>66</v>
      </c>
      <c r="V526" s="2" t="s">
        <v>2221</v>
      </c>
      <c r="W526" s="2" t="s">
        <v>118</v>
      </c>
      <c r="X526" s="2" t="s">
        <v>69</v>
      </c>
      <c r="Y526" s="2" t="s">
        <v>70</v>
      </c>
      <c r="Z526" s="2" t="s">
        <v>71</v>
      </c>
      <c r="AA526" s="2" t="s">
        <v>70</v>
      </c>
      <c r="AB526" s="2" t="s">
        <v>70</v>
      </c>
      <c r="AC526" s="2" t="s">
        <v>91</v>
      </c>
      <c r="AD526" s="2" t="s">
        <v>70</v>
      </c>
      <c r="AE526">
        <v>49</v>
      </c>
      <c r="AF526" s="2" t="s">
        <v>463</v>
      </c>
      <c r="AG526">
        <v>1000</v>
      </c>
      <c r="AH526">
        <v>13800</v>
      </c>
      <c r="AI526">
        <v>13800</v>
      </c>
      <c r="AJ526">
        <v>13800</v>
      </c>
      <c r="AK526">
        <v>32346</v>
      </c>
      <c r="AL526">
        <v>13777</v>
      </c>
      <c r="AM526">
        <v>13500</v>
      </c>
      <c r="AN526">
        <v>1400</v>
      </c>
      <c r="AO526">
        <v>12097</v>
      </c>
      <c r="AP526">
        <v>13500</v>
      </c>
      <c r="AQ526">
        <v>13497</v>
      </c>
      <c r="AR526">
        <v>303</v>
      </c>
      <c r="AS526">
        <v>1150</v>
      </c>
      <c r="AT526">
        <v>1125</v>
      </c>
      <c r="AU526">
        <v>0.97826086956521741</v>
      </c>
      <c r="AV526">
        <v>25</v>
      </c>
      <c r="AW526">
        <v>2.1739130434782608E-2</v>
      </c>
      <c r="AX526">
        <v>3</v>
      </c>
      <c r="AY526">
        <v>3375</v>
      </c>
      <c r="AZ526">
        <v>75</v>
      </c>
      <c r="BA526">
        <v>0.97826086956521741</v>
      </c>
      <c r="BB526" s="2" t="s">
        <v>75</v>
      </c>
      <c r="BC526" s="2"/>
    </row>
    <row r="527" spans="1:55">
      <c r="A527">
        <v>527</v>
      </c>
      <c r="B527" s="1">
        <v>46112</v>
      </c>
      <c r="C527" s="2" t="s">
        <v>2220</v>
      </c>
      <c r="D527" s="2" t="s">
        <v>281</v>
      </c>
      <c r="E527" s="2" t="s">
        <v>282</v>
      </c>
      <c r="F527" s="2" t="s">
        <v>283</v>
      </c>
      <c r="G527" s="2" t="s">
        <v>97</v>
      </c>
      <c r="H527" s="2" t="s">
        <v>284</v>
      </c>
      <c r="I527" s="2" t="s">
        <v>285</v>
      </c>
      <c r="J527" t="s">
        <v>286</v>
      </c>
      <c r="K527" s="2" t="s">
        <v>287</v>
      </c>
      <c r="L527" s="1">
        <v>46930</v>
      </c>
      <c r="M527">
        <v>0.50600000000000001</v>
      </c>
      <c r="N527">
        <v>818</v>
      </c>
      <c r="O527" s="2" t="s">
        <v>79</v>
      </c>
      <c r="P527" t="s">
        <v>65</v>
      </c>
      <c r="Q527" s="1">
        <v>46844</v>
      </c>
      <c r="R527">
        <v>22000</v>
      </c>
      <c r="S527">
        <v>0</v>
      </c>
      <c r="T527">
        <v>22000</v>
      </c>
      <c r="U527" s="2" t="s">
        <v>66</v>
      </c>
      <c r="V527" s="2" t="s">
        <v>2222</v>
      </c>
      <c r="W527" s="2"/>
      <c r="X527" s="2" t="s">
        <v>69</v>
      </c>
      <c r="Y527" s="2" t="s">
        <v>70</v>
      </c>
      <c r="Z527" s="2" t="s">
        <v>80</v>
      </c>
      <c r="AA527" s="2" t="s">
        <v>72</v>
      </c>
      <c r="AB527" s="2" t="s">
        <v>72</v>
      </c>
      <c r="AC527" s="2" t="s">
        <v>72</v>
      </c>
      <c r="AD527" s="2" t="s">
        <v>70</v>
      </c>
      <c r="AE527">
        <v>45</v>
      </c>
      <c r="AF527" s="2" t="s">
        <v>463</v>
      </c>
      <c r="AG527">
        <v>22000</v>
      </c>
      <c r="AH527">
        <v>22880</v>
      </c>
      <c r="AI527">
        <v>22880</v>
      </c>
      <c r="AN527">
        <v>22000</v>
      </c>
      <c r="AO527">
        <v>1380</v>
      </c>
      <c r="AP527">
        <v>22500</v>
      </c>
      <c r="AQ527">
        <v>23380</v>
      </c>
      <c r="AR527">
        <v>80</v>
      </c>
      <c r="AS527">
        <v>734</v>
      </c>
      <c r="AT527">
        <v>731</v>
      </c>
      <c r="AU527">
        <v>0.99591280653950953</v>
      </c>
      <c r="AV527">
        <v>3</v>
      </c>
      <c r="AW527">
        <v>4.0871934604904629E-3</v>
      </c>
      <c r="AX527">
        <v>0.54</v>
      </c>
      <c r="AY527">
        <v>394.74</v>
      </c>
      <c r="AZ527">
        <v>1.62</v>
      </c>
      <c r="BA527">
        <v>0.99591280653950953</v>
      </c>
      <c r="BB527" s="2" t="s">
        <v>81</v>
      </c>
      <c r="BC527" s="2"/>
    </row>
    <row r="528" spans="1:55">
      <c r="A528">
        <v>528</v>
      </c>
      <c r="B528" s="1">
        <v>46112</v>
      </c>
      <c r="C528" s="2" t="s">
        <v>2223</v>
      </c>
      <c r="D528" s="2" t="s">
        <v>281</v>
      </c>
      <c r="E528" s="2" t="s">
        <v>282</v>
      </c>
      <c r="F528" s="2" t="s">
        <v>283</v>
      </c>
      <c r="G528" s="2" t="s">
        <v>97</v>
      </c>
      <c r="H528" s="2" t="s">
        <v>290</v>
      </c>
      <c r="I528" s="2" t="s">
        <v>291</v>
      </c>
      <c r="J528" t="s">
        <v>292</v>
      </c>
      <c r="K528" s="2" t="s">
        <v>287</v>
      </c>
      <c r="L528" s="1">
        <v>46930</v>
      </c>
      <c r="M528">
        <v>0.46920265486725665</v>
      </c>
      <c r="N528">
        <v>818</v>
      </c>
      <c r="O528" s="2" t="s">
        <v>64</v>
      </c>
      <c r="P528" t="s">
        <v>65</v>
      </c>
      <c r="Q528" s="1">
        <v>46844</v>
      </c>
      <c r="R528">
        <v>6000</v>
      </c>
      <c r="S528">
        <v>0</v>
      </c>
      <c r="T528">
        <v>6000</v>
      </c>
      <c r="U528" s="2" t="s">
        <v>66</v>
      </c>
      <c r="V528" s="2"/>
      <c r="W528" s="2" t="s">
        <v>118</v>
      </c>
      <c r="X528" s="2" t="s">
        <v>69</v>
      </c>
      <c r="Y528" s="2" t="s">
        <v>70</v>
      </c>
      <c r="Z528" s="2" t="s">
        <v>71</v>
      </c>
      <c r="AA528" s="2" t="s">
        <v>70</v>
      </c>
      <c r="AB528" s="2" t="s">
        <v>572</v>
      </c>
      <c r="AC528" s="2" t="s">
        <v>91</v>
      </c>
      <c r="AD528" s="2" t="s">
        <v>70</v>
      </c>
      <c r="AE528">
        <v>49</v>
      </c>
      <c r="AF528" s="2" t="s">
        <v>463</v>
      </c>
      <c r="AG528">
        <v>6000</v>
      </c>
      <c r="AH528">
        <v>6240</v>
      </c>
      <c r="AI528">
        <v>6240</v>
      </c>
      <c r="AJ528">
        <v>6000</v>
      </c>
      <c r="AL528">
        <v>5996</v>
      </c>
      <c r="AM528">
        <v>6000</v>
      </c>
      <c r="AN528">
        <v>6000</v>
      </c>
      <c r="AP528">
        <v>6000</v>
      </c>
      <c r="AQ528">
        <v>6000</v>
      </c>
      <c r="AR528">
        <v>240</v>
      </c>
      <c r="AS528">
        <v>520</v>
      </c>
      <c r="AT528">
        <v>500</v>
      </c>
      <c r="AU528">
        <v>0.96153846153846156</v>
      </c>
      <c r="AV528">
        <v>20</v>
      </c>
      <c r="AW528">
        <v>3.8461538461538464E-2</v>
      </c>
      <c r="AX528">
        <v>3</v>
      </c>
      <c r="AY528">
        <v>1500</v>
      </c>
      <c r="AZ528">
        <v>60</v>
      </c>
      <c r="BA528">
        <v>0.96153846153846156</v>
      </c>
      <c r="BB528" s="2" t="s">
        <v>75</v>
      </c>
      <c r="BC528" s="2"/>
    </row>
    <row r="529" spans="1:55">
      <c r="A529">
        <v>529</v>
      </c>
      <c r="B529" s="1">
        <v>46112</v>
      </c>
      <c r="C529" s="2" t="s">
        <v>2224</v>
      </c>
      <c r="D529" s="2" t="s">
        <v>281</v>
      </c>
      <c r="E529" s="2" t="s">
        <v>282</v>
      </c>
      <c r="F529" s="2" t="s">
        <v>283</v>
      </c>
      <c r="G529" s="2" t="s">
        <v>97</v>
      </c>
      <c r="H529" s="2" t="s">
        <v>290</v>
      </c>
      <c r="I529" s="2" t="s">
        <v>291</v>
      </c>
      <c r="J529" t="s">
        <v>292</v>
      </c>
      <c r="K529" s="2" t="s">
        <v>287</v>
      </c>
      <c r="L529" s="1">
        <v>46930</v>
      </c>
      <c r="M529">
        <v>0.46920265486725665</v>
      </c>
      <c r="N529">
        <v>818</v>
      </c>
      <c r="O529" s="2" t="s">
        <v>64</v>
      </c>
      <c r="P529" t="s">
        <v>65</v>
      </c>
      <c r="Q529" s="1">
        <v>46844</v>
      </c>
      <c r="R529">
        <v>6000</v>
      </c>
      <c r="S529">
        <v>0</v>
      </c>
      <c r="T529">
        <v>6000</v>
      </c>
      <c r="U529" s="2" t="s">
        <v>66</v>
      </c>
      <c r="V529" s="2"/>
      <c r="W529" s="2" t="s">
        <v>118</v>
      </c>
      <c r="X529" s="2" t="s">
        <v>69</v>
      </c>
      <c r="Y529" s="2" t="s">
        <v>70</v>
      </c>
      <c r="Z529" s="2" t="s">
        <v>71</v>
      </c>
      <c r="AA529" s="2" t="s">
        <v>70</v>
      </c>
      <c r="AB529" s="2" t="s">
        <v>572</v>
      </c>
      <c r="AC529" s="2" t="s">
        <v>91</v>
      </c>
      <c r="AD529" s="2" t="s">
        <v>70</v>
      </c>
      <c r="AE529">
        <v>49</v>
      </c>
      <c r="AF529" s="2" t="s">
        <v>463</v>
      </c>
      <c r="AG529">
        <v>6000</v>
      </c>
      <c r="AH529">
        <v>6240</v>
      </c>
      <c r="AI529">
        <v>6400</v>
      </c>
      <c r="AJ529">
        <v>6120</v>
      </c>
      <c r="AL529">
        <v>6114</v>
      </c>
      <c r="AM529">
        <v>6000</v>
      </c>
      <c r="AN529">
        <v>6000</v>
      </c>
      <c r="AP529">
        <v>6000</v>
      </c>
      <c r="AQ529">
        <v>6000</v>
      </c>
      <c r="AR529">
        <v>240</v>
      </c>
      <c r="AS529">
        <v>520</v>
      </c>
      <c r="AT529">
        <v>500</v>
      </c>
      <c r="AU529">
        <v>0.96153846153846156</v>
      </c>
      <c r="AV529">
        <v>20</v>
      </c>
      <c r="AW529">
        <v>3.8461538461538464E-2</v>
      </c>
      <c r="AX529">
        <v>3</v>
      </c>
      <c r="AY529">
        <v>1500</v>
      </c>
      <c r="AZ529">
        <v>60</v>
      </c>
      <c r="BA529">
        <v>0.96153846153846156</v>
      </c>
      <c r="BB529" s="2" t="s">
        <v>75</v>
      </c>
      <c r="BC529" s="2"/>
    </row>
    <row r="530" spans="1:55">
      <c r="A530">
        <v>530</v>
      </c>
      <c r="B530" s="1">
        <v>46112</v>
      </c>
      <c r="C530" s="2" t="s">
        <v>2225</v>
      </c>
      <c r="D530" s="2" t="s">
        <v>281</v>
      </c>
      <c r="E530" s="2" t="s">
        <v>282</v>
      </c>
      <c r="F530" s="2" t="s">
        <v>283</v>
      </c>
      <c r="G530" s="2" t="s">
        <v>97</v>
      </c>
      <c r="H530" s="2" t="s">
        <v>290</v>
      </c>
      <c r="I530" s="2" t="s">
        <v>291</v>
      </c>
      <c r="J530" t="s">
        <v>292</v>
      </c>
      <c r="K530" s="2" t="s">
        <v>287</v>
      </c>
      <c r="L530" s="1">
        <v>46930</v>
      </c>
      <c r="M530">
        <v>0.46920265486725665</v>
      </c>
      <c r="N530">
        <v>818</v>
      </c>
      <c r="O530" s="2" t="s">
        <v>64</v>
      </c>
      <c r="P530" t="s">
        <v>65</v>
      </c>
      <c r="Q530" s="1">
        <v>46844</v>
      </c>
      <c r="R530">
        <v>6000</v>
      </c>
      <c r="S530">
        <v>0</v>
      </c>
      <c r="T530">
        <v>6000</v>
      </c>
      <c r="U530" s="2" t="s">
        <v>66</v>
      </c>
      <c r="V530" s="2"/>
      <c r="W530" s="2" t="s">
        <v>118</v>
      </c>
      <c r="X530" s="2" t="s">
        <v>69</v>
      </c>
      <c r="Y530" s="2" t="s">
        <v>70</v>
      </c>
      <c r="Z530" s="2" t="s">
        <v>71</v>
      </c>
      <c r="AA530" s="2" t="s">
        <v>70</v>
      </c>
      <c r="AB530" s="2" t="s">
        <v>572</v>
      </c>
      <c r="AC530" s="2" t="s">
        <v>91</v>
      </c>
      <c r="AD530" s="2" t="s">
        <v>70</v>
      </c>
      <c r="AE530">
        <v>49</v>
      </c>
      <c r="AF530" s="2" t="s">
        <v>463</v>
      </c>
      <c r="AG530">
        <v>6000</v>
      </c>
      <c r="AH530">
        <v>6600</v>
      </c>
      <c r="AI530">
        <v>6240</v>
      </c>
      <c r="AJ530">
        <v>6466</v>
      </c>
      <c r="AL530">
        <v>6470</v>
      </c>
      <c r="AM530">
        <v>6346</v>
      </c>
      <c r="AN530">
        <v>6000</v>
      </c>
      <c r="AO530">
        <v>762</v>
      </c>
      <c r="AP530">
        <v>6000</v>
      </c>
      <c r="AQ530">
        <v>6762</v>
      </c>
      <c r="AR530">
        <v>-162</v>
      </c>
      <c r="AS530">
        <v>550</v>
      </c>
      <c r="AT530">
        <v>564</v>
      </c>
      <c r="AU530">
        <v>1.0254545454545454</v>
      </c>
      <c r="AV530">
        <v>-14</v>
      </c>
      <c r="AW530">
        <v>-2.5454545454545455E-2</v>
      </c>
      <c r="AX530">
        <v>3</v>
      </c>
      <c r="AY530">
        <v>1692</v>
      </c>
      <c r="AZ530">
        <v>-42</v>
      </c>
      <c r="BA530">
        <v>1.0254545454545454</v>
      </c>
      <c r="BB530" s="2" t="s">
        <v>75</v>
      </c>
      <c r="BC530" s="2"/>
    </row>
    <row r="531" spans="1:55">
      <c r="A531">
        <v>531</v>
      </c>
      <c r="B531" s="1">
        <v>46112</v>
      </c>
      <c r="C531" s="2" t="s">
        <v>2226</v>
      </c>
      <c r="D531" s="2" t="s">
        <v>2227</v>
      </c>
      <c r="E531" s="2" t="s">
        <v>2228</v>
      </c>
      <c r="F531" s="2" t="s">
        <v>743</v>
      </c>
      <c r="G531" s="2" t="s">
        <v>2229</v>
      </c>
      <c r="H531" s="2" t="s">
        <v>2230</v>
      </c>
      <c r="I531" s="2" t="s">
        <v>2231</v>
      </c>
      <c r="J531" t="s">
        <v>2232</v>
      </c>
      <c r="K531" s="2" t="s">
        <v>2233</v>
      </c>
      <c r="L531" s="1">
        <v>47385</v>
      </c>
      <c r="M531">
        <v>0.50600000000000001</v>
      </c>
      <c r="N531">
        <v>1273</v>
      </c>
      <c r="O531" s="2" t="s">
        <v>79</v>
      </c>
      <c r="P531" t="s">
        <v>65</v>
      </c>
      <c r="Q531" s="1">
        <v>47574</v>
      </c>
      <c r="R531">
        <v>186668</v>
      </c>
      <c r="S531">
        <v>0</v>
      </c>
      <c r="T531">
        <v>186668</v>
      </c>
      <c r="U531" s="2" t="s">
        <v>66</v>
      </c>
      <c r="V531" s="2" t="s">
        <v>2234</v>
      </c>
      <c r="W531" s="2"/>
      <c r="X531" s="2" t="s">
        <v>69</v>
      </c>
      <c r="Y531" s="2" t="s">
        <v>70</v>
      </c>
      <c r="Z531" s="2" t="s">
        <v>80</v>
      </c>
      <c r="AA531" s="2" t="s">
        <v>72</v>
      </c>
      <c r="AB531" s="2" t="s">
        <v>72</v>
      </c>
      <c r="AC531" s="2" t="s">
        <v>72</v>
      </c>
      <c r="AD531" s="2" t="s">
        <v>70</v>
      </c>
      <c r="AE531">
        <v>37</v>
      </c>
      <c r="AF531" s="2" t="s">
        <v>463</v>
      </c>
      <c r="AG531">
        <v>186668</v>
      </c>
      <c r="AH531">
        <v>187880</v>
      </c>
      <c r="AI531">
        <v>291920</v>
      </c>
      <c r="AN531">
        <v>186668</v>
      </c>
      <c r="AO531">
        <v>2810</v>
      </c>
      <c r="AP531">
        <v>187500</v>
      </c>
      <c r="AQ531">
        <v>189478</v>
      </c>
      <c r="AR531">
        <v>80</v>
      </c>
      <c r="AS531">
        <v>5925</v>
      </c>
      <c r="AT531">
        <v>5922</v>
      </c>
      <c r="AU531">
        <v>0.99949367088607599</v>
      </c>
      <c r="AV531">
        <v>3</v>
      </c>
      <c r="AW531">
        <v>5.0632911392405066E-4</v>
      </c>
      <c r="AX531">
        <v>0.54</v>
      </c>
      <c r="AY531">
        <v>3197.88</v>
      </c>
      <c r="AZ531">
        <v>1.62</v>
      </c>
      <c r="BA531">
        <v>0.99949367088607599</v>
      </c>
      <c r="BB531" s="2" t="s">
        <v>81</v>
      </c>
      <c r="BC531" s="2"/>
    </row>
    <row r="532" spans="1:55">
      <c r="A532">
        <v>532</v>
      </c>
      <c r="B532" s="1">
        <v>46112</v>
      </c>
      <c r="C532" s="2" t="s">
        <v>2226</v>
      </c>
      <c r="D532" s="2" t="s">
        <v>2227</v>
      </c>
      <c r="E532" s="2" t="s">
        <v>2228</v>
      </c>
      <c r="F532" s="2" t="s">
        <v>743</v>
      </c>
      <c r="G532" s="2" t="s">
        <v>2229</v>
      </c>
      <c r="H532" s="2" t="s">
        <v>2235</v>
      </c>
      <c r="I532" s="2" t="s">
        <v>2236</v>
      </c>
      <c r="J532" t="s">
        <v>2237</v>
      </c>
      <c r="K532" s="2" t="s">
        <v>2233</v>
      </c>
      <c r="L532" s="1">
        <v>47385</v>
      </c>
      <c r="M532">
        <v>0.24585047730882689</v>
      </c>
      <c r="N532">
        <v>1273</v>
      </c>
      <c r="O532" s="2" t="s">
        <v>64</v>
      </c>
      <c r="P532" t="s">
        <v>65</v>
      </c>
      <c r="Q532" s="1">
        <v>47574</v>
      </c>
      <c r="R532">
        <v>46667</v>
      </c>
      <c r="S532">
        <v>1000</v>
      </c>
      <c r="T532">
        <v>45667</v>
      </c>
      <c r="U532" s="2" t="s">
        <v>66</v>
      </c>
      <c r="V532" s="2"/>
      <c r="W532" s="2" t="s">
        <v>68</v>
      </c>
      <c r="X532" s="2" t="s">
        <v>69</v>
      </c>
      <c r="Y532" s="2" t="s">
        <v>70</v>
      </c>
      <c r="Z532" s="2" t="s">
        <v>71</v>
      </c>
      <c r="AA532" s="2" t="s">
        <v>70</v>
      </c>
      <c r="AB532" s="2" t="s">
        <v>70</v>
      </c>
      <c r="AC532" s="2" t="s">
        <v>91</v>
      </c>
      <c r="AD532" s="2" t="s">
        <v>70</v>
      </c>
      <c r="AE532">
        <v>36</v>
      </c>
      <c r="AF532" s="2" t="s">
        <v>463</v>
      </c>
      <c r="AG532">
        <v>45667</v>
      </c>
      <c r="AH532">
        <v>63360</v>
      </c>
      <c r="AI532">
        <v>63040</v>
      </c>
      <c r="AJ532">
        <v>63064</v>
      </c>
      <c r="AK532">
        <v>63184</v>
      </c>
      <c r="AL532">
        <v>63045</v>
      </c>
      <c r="AM532">
        <v>62646</v>
      </c>
      <c r="AN532">
        <v>42352</v>
      </c>
      <c r="AO532">
        <v>20276</v>
      </c>
      <c r="AP532">
        <v>62000</v>
      </c>
      <c r="AQ532">
        <v>62628</v>
      </c>
      <c r="AR532">
        <v>732</v>
      </c>
      <c r="AS532">
        <v>1980</v>
      </c>
      <c r="AT532">
        <v>1958</v>
      </c>
      <c r="AU532">
        <v>0.98888888888888893</v>
      </c>
      <c r="AV532">
        <v>23</v>
      </c>
      <c r="AW532">
        <v>1.1616161616161616E-2</v>
      </c>
      <c r="AX532">
        <v>3</v>
      </c>
      <c r="AY532">
        <v>5874</v>
      </c>
      <c r="AZ532">
        <v>69</v>
      </c>
      <c r="BA532">
        <v>0.98888888888888893</v>
      </c>
      <c r="BB532" s="2" t="s">
        <v>75</v>
      </c>
      <c r="BC532" s="2"/>
    </row>
    <row r="533" spans="1:55">
      <c r="A533">
        <v>533</v>
      </c>
      <c r="B533" s="1">
        <v>46112</v>
      </c>
      <c r="C533" s="2" t="s">
        <v>2238</v>
      </c>
      <c r="D533" s="2" t="s">
        <v>2227</v>
      </c>
      <c r="E533" s="2" t="s">
        <v>2228</v>
      </c>
      <c r="F533" s="2" t="s">
        <v>743</v>
      </c>
      <c r="G533" s="2" t="s">
        <v>2229</v>
      </c>
      <c r="H533" s="2" t="s">
        <v>2235</v>
      </c>
      <c r="I533" s="2" t="s">
        <v>2236</v>
      </c>
      <c r="J533" t="s">
        <v>2237</v>
      </c>
      <c r="K533" s="2" t="s">
        <v>2233</v>
      </c>
      <c r="L533" s="1">
        <v>47385</v>
      </c>
      <c r="M533">
        <v>0.24585047730882689</v>
      </c>
      <c r="N533">
        <v>1273</v>
      </c>
      <c r="O533" s="2" t="s">
        <v>64</v>
      </c>
      <c r="P533" t="s">
        <v>65</v>
      </c>
      <c r="Q533" s="1">
        <v>47574</v>
      </c>
      <c r="R533">
        <v>46667</v>
      </c>
      <c r="S533">
        <v>0</v>
      </c>
      <c r="T533">
        <v>46667</v>
      </c>
      <c r="U533" s="2" t="s">
        <v>66</v>
      </c>
      <c r="V533" s="2"/>
      <c r="W533" s="2" t="s">
        <v>68</v>
      </c>
      <c r="X533" s="2" t="s">
        <v>69</v>
      </c>
      <c r="Y533" s="2" t="s">
        <v>70</v>
      </c>
      <c r="Z533" s="2" t="s">
        <v>71</v>
      </c>
      <c r="AA533" s="2" t="s">
        <v>70</v>
      </c>
      <c r="AB533" s="2" t="s">
        <v>70</v>
      </c>
      <c r="AC533" s="2" t="s">
        <v>91</v>
      </c>
      <c r="AD533" s="2" t="s">
        <v>70</v>
      </c>
      <c r="AE533">
        <v>36</v>
      </c>
      <c r="AF533" s="2" t="s">
        <v>463</v>
      </c>
      <c r="AG533">
        <v>46667</v>
      </c>
      <c r="AH533">
        <v>42720</v>
      </c>
      <c r="AI533">
        <v>42640</v>
      </c>
      <c r="AJ533">
        <v>42616</v>
      </c>
      <c r="AK533">
        <v>42680</v>
      </c>
      <c r="AL533">
        <v>42627</v>
      </c>
      <c r="AM533">
        <v>42522</v>
      </c>
      <c r="AN533">
        <v>42436</v>
      </c>
      <c r="AP533">
        <v>42000</v>
      </c>
      <c r="AQ533">
        <v>42436</v>
      </c>
      <c r="AR533">
        <v>284</v>
      </c>
      <c r="AS533">
        <v>1335</v>
      </c>
      <c r="AT533">
        <v>1327</v>
      </c>
      <c r="AU533">
        <v>0.99400749063670413</v>
      </c>
      <c r="AV533">
        <v>9</v>
      </c>
      <c r="AW533">
        <v>6.7415730337078653E-3</v>
      </c>
      <c r="AX533">
        <v>3</v>
      </c>
      <c r="AY533">
        <v>3981</v>
      </c>
      <c r="AZ533">
        <v>27</v>
      </c>
      <c r="BA533">
        <v>0.99400749063670413</v>
      </c>
      <c r="BB533" s="2" t="s">
        <v>75</v>
      </c>
      <c r="BC533" s="2"/>
    </row>
    <row r="534" spans="1:55">
      <c r="A534">
        <v>534</v>
      </c>
      <c r="B534" s="1">
        <v>46112</v>
      </c>
      <c r="C534" s="2" t="s">
        <v>2239</v>
      </c>
      <c r="D534" s="2" t="s">
        <v>2227</v>
      </c>
      <c r="E534" s="2" t="s">
        <v>2228</v>
      </c>
      <c r="F534" s="2" t="s">
        <v>743</v>
      </c>
      <c r="G534" s="2" t="s">
        <v>2229</v>
      </c>
      <c r="H534" s="2" t="s">
        <v>2235</v>
      </c>
      <c r="I534" s="2" t="s">
        <v>2236</v>
      </c>
      <c r="J534" t="s">
        <v>2237</v>
      </c>
      <c r="K534" s="2" t="s">
        <v>2233</v>
      </c>
      <c r="L534" s="1">
        <v>47385</v>
      </c>
      <c r="M534">
        <v>0.24585047730882689</v>
      </c>
      <c r="N534">
        <v>1273</v>
      </c>
      <c r="O534" s="2" t="s">
        <v>64</v>
      </c>
      <c r="P534" t="s">
        <v>65</v>
      </c>
      <c r="Q534" s="1">
        <v>47574</v>
      </c>
      <c r="R534">
        <v>46667</v>
      </c>
      <c r="S534">
        <v>0</v>
      </c>
      <c r="T534">
        <v>46667</v>
      </c>
      <c r="U534" s="2" t="s">
        <v>66</v>
      </c>
      <c r="V534" s="2"/>
      <c r="W534" s="2" t="s">
        <v>68</v>
      </c>
      <c r="X534" s="2" t="s">
        <v>69</v>
      </c>
      <c r="Y534" s="2" t="s">
        <v>70</v>
      </c>
      <c r="Z534" s="2" t="s">
        <v>71</v>
      </c>
      <c r="AA534" s="2" t="s">
        <v>70</v>
      </c>
      <c r="AB534" s="2" t="s">
        <v>70</v>
      </c>
      <c r="AC534" s="2" t="s">
        <v>91</v>
      </c>
      <c r="AD534" s="2" t="s">
        <v>70</v>
      </c>
      <c r="AE534">
        <v>37</v>
      </c>
      <c r="AF534" s="2" t="s">
        <v>463</v>
      </c>
      <c r="AG534">
        <v>46667</v>
      </c>
      <c r="AH534">
        <v>42720</v>
      </c>
      <c r="AI534">
        <v>42640</v>
      </c>
      <c r="AJ534">
        <v>42560</v>
      </c>
      <c r="AK534">
        <v>42632</v>
      </c>
      <c r="AL534">
        <v>42582</v>
      </c>
      <c r="AM534">
        <v>42405</v>
      </c>
      <c r="AN534">
        <v>42320</v>
      </c>
      <c r="AP534">
        <v>42000</v>
      </c>
      <c r="AQ534">
        <v>42320</v>
      </c>
      <c r="AR534">
        <v>400</v>
      </c>
      <c r="AS534">
        <v>1335</v>
      </c>
      <c r="AT534">
        <v>1323</v>
      </c>
      <c r="AU534">
        <v>0.99101123595505614</v>
      </c>
      <c r="AV534">
        <v>13</v>
      </c>
      <c r="AW534">
        <v>9.7378277153558051E-3</v>
      </c>
      <c r="AX534">
        <v>3</v>
      </c>
      <c r="AY534">
        <v>3969</v>
      </c>
      <c r="AZ534">
        <v>39</v>
      </c>
      <c r="BA534">
        <v>0.99101123595505614</v>
      </c>
      <c r="BB534" s="2" t="s">
        <v>75</v>
      </c>
      <c r="BC534" s="2"/>
    </row>
    <row r="535" spans="1:55">
      <c r="A535">
        <v>535</v>
      </c>
      <c r="B535" s="1">
        <v>46112</v>
      </c>
      <c r="C535" s="2" t="s">
        <v>2240</v>
      </c>
      <c r="D535" s="2" t="s">
        <v>2227</v>
      </c>
      <c r="E535" s="2" t="s">
        <v>2228</v>
      </c>
      <c r="F535" s="2" t="s">
        <v>743</v>
      </c>
      <c r="G535" s="2" t="s">
        <v>2229</v>
      </c>
      <c r="H535" s="2" t="s">
        <v>2235</v>
      </c>
      <c r="I535" s="2" t="s">
        <v>2236</v>
      </c>
      <c r="J535" t="s">
        <v>2237</v>
      </c>
      <c r="K535" s="2" t="s">
        <v>2233</v>
      </c>
      <c r="L535" s="1">
        <v>47385</v>
      </c>
      <c r="M535">
        <v>0.24585047730882689</v>
      </c>
      <c r="N535">
        <v>1273</v>
      </c>
      <c r="O535" s="2" t="s">
        <v>64</v>
      </c>
      <c r="P535" t="s">
        <v>65</v>
      </c>
      <c r="Q535" s="1">
        <v>47574</v>
      </c>
      <c r="R535">
        <v>46667</v>
      </c>
      <c r="S535">
        <v>0</v>
      </c>
      <c r="T535">
        <v>46667</v>
      </c>
      <c r="U535" s="2" t="s">
        <v>66</v>
      </c>
      <c r="V535" s="2"/>
      <c r="W535" s="2" t="s">
        <v>68</v>
      </c>
      <c r="X535" s="2" t="s">
        <v>69</v>
      </c>
      <c r="Y535" s="2" t="s">
        <v>70</v>
      </c>
      <c r="Z535" s="2" t="s">
        <v>71</v>
      </c>
      <c r="AA535" s="2" t="s">
        <v>70</v>
      </c>
      <c r="AB535" s="2" t="s">
        <v>70</v>
      </c>
      <c r="AC535" s="2" t="s">
        <v>91</v>
      </c>
      <c r="AD535" s="2" t="s">
        <v>70</v>
      </c>
      <c r="AE535">
        <v>37</v>
      </c>
      <c r="AF535" s="2" t="s">
        <v>463</v>
      </c>
      <c r="AG535">
        <v>46667</v>
      </c>
      <c r="AH535">
        <v>42720</v>
      </c>
      <c r="AI535">
        <v>42640</v>
      </c>
      <c r="AJ535">
        <v>42640</v>
      </c>
      <c r="AK535">
        <v>42672</v>
      </c>
      <c r="AL535">
        <v>42577</v>
      </c>
      <c r="AM535">
        <v>42425</v>
      </c>
      <c r="AN535">
        <v>42464</v>
      </c>
      <c r="AP535">
        <v>42000</v>
      </c>
      <c r="AQ535">
        <v>42464</v>
      </c>
      <c r="AR535">
        <v>256</v>
      </c>
      <c r="AS535">
        <v>1335</v>
      </c>
      <c r="AT535">
        <v>1327</v>
      </c>
      <c r="AU535">
        <v>0.99400749063670413</v>
      </c>
      <c r="AV535">
        <v>8</v>
      </c>
      <c r="AW535">
        <v>5.9925093632958804E-3</v>
      </c>
      <c r="AX535">
        <v>3</v>
      </c>
      <c r="AY535">
        <v>3981</v>
      </c>
      <c r="AZ535">
        <v>24</v>
      </c>
      <c r="BA535">
        <v>0.99400749063670413</v>
      </c>
      <c r="BB535" s="2" t="s">
        <v>75</v>
      </c>
      <c r="BC535" s="2"/>
    </row>
    <row r="536" spans="1:55">
      <c r="A536">
        <v>536</v>
      </c>
      <c r="B536" s="1">
        <v>46112</v>
      </c>
      <c r="C536" s="2" t="s">
        <v>2241</v>
      </c>
      <c r="D536" s="2" t="s">
        <v>2242</v>
      </c>
      <c r="E536" s="2" t="s">
        <v>2243</v>
      </c>
      <c r="F536" s="2" t="s">
        <v>743</v>
      </c>
      <c r="G536" s="2" t="s">
        <v>2244</v>
      </c>
      <c r="H536" s="2" t="s">
        <v>2245</v>
      </c>
      <c r="I536" s="2" t="s">
        <v>2246</v>
      </c>
      <c r="J536" t="s">
        <v>2247</v>
      </c>
      <c r="K536" s="2" t="s">
        <v>2248</v>
      </c>
      <c r="L536" s="1">
        <v>46650</v>
      </c>
      <c r="M536">
        <v>0.21876477331518043</v>
      </c>
      <c r="N536">
        <v>538</v>
      </c>
      <c r="O536" s="2" t="s">
        <v>64</v>
      </c>
      <c r="P536" t="s">
        <v>117</v>
      </c>
      <c r="Q536" s="1">
        <v>47574</v>
      </c>
      <c r="R536">
        <v>36000</v>
      </c>
      <c r="S536">
        <v>0</v>
      </c>
      <c r="T536">
        <v>36000</v>
      </c>
      <c r="U536" s="2" t="s">
        <v>66</v>
      </c>
      <c r="V536" s="2"/>
      <c r="W536" s="2" t="s">
        <v>118</v>
      </c>
      <c r="X536" s="2" t="s">
        <v>2103</v>
      </c>
      <c r="Y536" s="2" t="s">
        <v>70</v>
      </c>
      <c r="Z536" s="2" t="s">
        <v>71</v>
      </c>
      <c r="AA536" s="2" t="s">
        <v>70</v>
      </c>
      <c r="AB536" s="2" t="s">
        <v>70</v>
      </c>
      <c r="AC536" s="2" t="s">
        <v>572</v>
      </c>
      <c r="AD536" s="2" t="s">
        <v>572</v>
      </c>
      <c r="AE536" t="s">
        <v>572</v>
      </c>
      <c r="AF536" s="2" t="s">
        <v>572</v>
      </c>
      <c r="AG536">
        <v>36000</v>
      </c>
      <c r="AH536">
        <v>38640</v>
      </c>
      <c r="AI536">
        <v>38000</v>
      </c>
      <c r="AJ536">
        <v>37736</v>
      </c>
      <c r="AK536">
        <v>37736</v>
      </c>
      <c r="AL536">
        <v>37240</v>
      </c>
      <c r="AP536">
        <v>37400</v>
      </c>
      <c r="AR536">
        <v>0</v>
      </c>
      <c r="AS536">
        <v>1610</v>
      </c>
      <c r="AT536">
        <v>0</v>
      </c>
      <c r="AU536">
        <v>0</v>
      </c>
      <c r="AV536">
        <v>0</v>
      </c>
      <c r="AW536">
        <v>0</v>
      </c>
      <c r="AX536">
        <v>3</v>
      </c>
      <c r="AY536">
        <v>0</v>
      </c>
      <c r="AZ536">
        <v>0</v>
      </c>
      <c r="BA536">
        <v>0</v>
      </c>
      <c r="BB536" s="2" t="s">
        <v>75</v>
      </c>
      <c r="BC536" s="2"/>
    </row>
    <row r="537" spans="1:55">
      <c r="A537">
        <v>537</v>
      </c>
      <c r="B537" s="1">
        <v>46112</v>
      </c>
      <c r="C537" s="2" t="s">
        <v>2241</v>
      </c>
      <c r="D537" s="2" t="s">
        <v>2242</v>
      </c>
      <c r="E537" s="2" t="s">
        <v>2243</v>
      </c>
      <c r="F537" s="2" t="s">
        <v>743</v>
      </c>
      <c r="G537" s="2" t="s">
        <v>2244</v>
      </c>
      <c r="H537" s="2" t="s">
        <v>2249</v>
      </c>
      <c r="I537" s="2" t="s">
        <v>2250</v>
      </c>
      <c r="J537" t="s">
        <v>2251</v>
      </c>
      <c r="K537" s="2" t="s">
        <v>2248</v>
      </c>
      <c r="L537" s="1">
        <v>46650</v>
      </c>
      <c r="M537">
        <v>0.50600000000000001</v>
      </c>
      <c r="N537">
        <v>538</v>
      </c>
      <c r="O537" s="2" t="s">
        <v>79</v>
      </c>
      <c r="P537" t="s">
        <v>117</v>
      </c>
      <c r="Q537" s="1">
        <v>47574</v>
      </c>
      <c r="R537">
        <v>36000</v>
      </c>
      <c r="S537">
        <v>0</v>
      </c>
      <c r="T537">
        <v>36000</v>
      </c>
      <c r="U537" s="2" t="s">
        <v>66</v>
      </c>
      <c r="V537" s="2"/>
      <c r="W537" s="2"/>
      <c r="X537" s="2" t="s">
        <v>571</v>
      </c>
      <c r="Y537" s="2" t="s">
        <v>572</v>
      </c>
      <c r="Z537" s="2" t="s">
        <v>80</v>
      </c>
      <c r="AA537" s="2" t="s">
        <v>72</v>
      </c>
      <c r="AB537" s="2" t="s">
        <v>72</v>
      </c>
      <c r="AC537" s="2" t="s">
        <v>72</v>
      </c>
      <c r="AD537" s="2" t="s">
        <v>572</v>
      </c>
      <c r="AE537" t="s">
        <v>572</v>
      </c>
      <c r="AF537" s="2" t="s">
        <v>572</v>
      </c>
      <c r="AG537">
        <v>36000</v>
      </c>
      <c r="AI537">
        <v>36400</v>
      </c>
      <c r="AP537">
        <v>36200</v>
      </c>
      <c r="AR537">
        <v>0</v>
      </c>
      <c r="AU537">
        <v>0</v>
      </c>
      <c r="AW537">
        <v>0</v>
      </c>
      <c r="AX537">
        <v>0.54</v>
      </c>
      <c r="BB537" s="2" t="s">
        <v>81</v>
      </c>
      <c r="BC537" s="2"/>
    </row>
    <row r="538" spans="1:55">
      <c r="A538">
        <v>538</v>
      </c>
      <c r="B538" s="1">
        <v>46112</v>
      </c>
      <c r="C538" s="2" t="s">
        <v>2252</v>
      </c>
      <c r="D538" s="2" t="s">
        <v>2253</v>
      </c>
      <c r="E538" s="2" t="s">
        <v>2254</v>
      </c>
      <c r="F538" s="2" t="s">
        <v>85</v>
      </c>
      <c r="G538" s="2" t="s">
        <v>519</v>
      </c>
      <c r="H538" s="2" t="s">
        <v>2255</v>
      </c>
      <c r="I538" s="2" t="s">
        <v>2256</v>
      </c>
      <c r="J538" t="s">
        <v>2257</v>
      </c>
      <c r="K538" s="2" t="s">
        <v>2258</v>
      </c>
      <c r="L538" s="1">
        <v>47385</v>
      </c>
      <c r="M538">
        <v>0.50600000000000001</v>
      </c>
      <c r="N538">
        <v>1273</v>
      </c>
      <c r="O538" s="2" t="s">
        <v>79</v>
      </c>
      <c r="P538" t="s">
        <v>65</v>
      </c>
      <c r="Q538" s="1">
        <v>46844</v>
      </c>
      <c r="R538">
        <v>9524</v>
      </c>
      <c r="S538">
        <v>0</v>
      </c>
      <c r="T538">
        <v>9524</v>
      </c>
      <c r="U538" s="2" t="s">
        <v>66</v>
      </c>
      <c r="V538" s="2" t="s">
        <v>462</v>
      </c>
      <c r="W538" s="2"/>
      <c r="X538" s="2" t="s">
        <v>69</v>
      </c>
      <c r="Y538" s="2" t="s">
        <v>70</v>
      </c>
      <c r="Z538" s="2" t="s">
        <v>80</v>
      </c>
      <c r="AA538" s="2" t="s">
        <v>72</v>
      </c>
      <c r="AB538" s="2" t="s">
        <v>72</v>
      </c>
      <c r="AC538" s="2" t="s">
        <v>72</v>
      </c>
      <c r="AD538" s="2" t="s">
        <v>70</v>
      </c>
      <c r="AE538">
        <v>9</v>
      </c>
      <c r="AF538" s="2" t="s">
        <v>376</v>
      </c>
      <c r="AG538">
        <v>9524</v>
      </c>
      <c r="AH538">
        <v>10000</v>
      </c>
      <c r="AI538">
        <v>10080</v>
      </c>
      <c r="AN538">
        <v>6700</v>
      </c>
      <c r="AO538">
        <v>4037</v>
      </c>
      <c r="AP538">
        <v>9700</v>
      </c>
      <c r="AQ538">
        <v>10737</v>
      </c>
      <c r="AR538">
        <v>80</v>
      </c>
      <c r="AS538">
        <v>339</v>
      </c>
      <c r="AT538">
        <v>336</v>
      </c>
      <c r="AU538">
        <v>0.99115044247787609</v>
      </c>
      <c r="AV538">
        <v>3</v>
      </c>
      <c r="AW538">
        <v>8.8495575221238937E-3</v>
      </c>
      <c r="AX538">
        <v>0.54</v>
      </c>
      <c r="AY538">
        <v>181.44</v>
      </c>
      <c r="AZ538">
        <v>1.62</v>
      </c>
      <c r="BA538">
        <v>0.99115044247787609</v>
      </c>
      <c r="BB538" s="2" t="s">
        <v>81</v>
      </c>
      <c r="BC538" s="2"/>
    </row>
    <row r="539" spans="1:55">
      <c r="A539">
        <v>539</v>
      </c>
      <c r="B539" s="1">
        <v>46112</v>
      </c>
      <c r="C539" s="2" t="s">
        <v>2259</v>
      </c>
      <c r="D539" s="2" t="s">
        <v>2260</v>
      </c>
      <c r="E539" s="2" t="s">
        <v>456</v>
      </c>
      <c r="F539" s="2" t="s">
        <v>205</v>
      </c>
      <c r="G539" s="2" t="s">
        <v>2261</v>
      </c>
      <c r="H539" s="2" t="s">
        <v>2262</v>
      </c>
      <c r="I539" s="2" t="s">
        <v>2263</v>
      </c>
      <c r="J539" t="s">
        <v>2264</v>
      </c>
      <c r="K539" s="2" t="s">
        <v>461</v>
      </c>
      <c r="L539" s="1">
        <v>46792</v>
      </c>
      <c r="M539">
        <v>0.28160873610165649</v>
      </c>
      <c r="N539">
        <v>680</v>
      </c>
      <c r="O539" s="2" t="s">
        <v>64</v>
      </c>
      <c r="P539" t="s">
        <v>117</v>
      </c>
      <c r="Q539" s="1">
        <v>46844</v>
      </c>
      <c r="R539">
        <v>21000</v>
      </c>
      <c r="S539">
        <v>500</v>
      </c>
      <c r="T539">
        <v>20500</v>
      </c>
      <c r="U539" s="2" t="s">
        <v>66</v>
      </c>
      <c r="V539" s="2"/>
      <c r="W539" s="2" t="s">
        <v>211</v>
      </c>
      <c r="X539" s="2" t="s">
        <v>69</v>
      </c>
      <c r="Y539" s="2" t="s">
        <v>70</v>
      </c>
      <c r="Z539" s="2" t="s">
        <v>71</v>
      </c>
      <c r="AA539" s="2" t="s">
        <v>70</v>
      </c>
      <c r="AB539" s="2" t="s">
        <v>70</v>
      </c>
      <c r="AC539" s="2" t="s">
        <v>91</v>
      </c>
      <c r="AD539" s="2" t="s">
        <v>70</v>
      </c>
      <c r="AE539">
        <v>35</v>
      </c>
      <c r="AF539" s="2" t="s">
        <v>463</v>
      </c>
      <c r="AG539">
        <v>20500</v>
      </c>
      <c r="AH539">
        <v>21600</v>
      </c>
      <c r="AI539">
        <v>21440</v>
      </c>
      <c r="AJ539">
        <v>21308</v>
      </c>
      <c r="AK539">
        <v>21320</v>
      </c>
      <c r="AL539">
        <v>21316</v>
      </c>
      <c r="AM539">
        <v>14275</v>
      </c>
      <c r="AN539">
        <v>21000</v>
      </c>
      <c r="AP539">
        <v>21000</v>
      </c>
      <c r="AQ539">
        <v>21000</v>
      </c>
      <c r="AR539">
        <v>600</v>
      </c>
      <c r="AS539">
        <v>1350</v>
      </c>
      <c r="AT539">
        <v>1313</v>
      </c>
      <c r="AU539">
        <v>0.97259259259259256</v>
      </c>
      <c r="AV539">
        <v>38</v>
      </c>
      <c r="AW539">
        <v>2.8148148148148148E-2</v>
      </c>
      <c r="AX539">
        <v>3</v>
      </c>
      <c r="AY539">
        <v>3939</v>
      </c>
      <c r="AZ539">
        <v>114</v>
      </c>
      <c r="BA539">
        <v>0.97259259259259256</v>
      </c>
      <c r="BB539" s="2" t="s">
        <v>75</v>
      </c>
      <c r="BC539" s="2"/>
    </row>
    <row r="540" spans="1:55">
      <c r="A540">
        <v>540</v>
      </c>
      <c r="B540" s="1">
        <v>46112</v>
      </c>
      <c r="C540" s="2" t="s">
        <v>2259</v>
      </c>
      <c r="D540" s="2" t="s">
        <v>2260</v>
      </c>
      <c r="E540" s="2" t="s">
        <v>456</v>
      </c>
      <c r="F540" s="2" t="s">
        <v>205</v>
      </c>
      <c r="G540" s="2" t="s">
        <v>2261</v>
      </c>
      <c r="H540" s="2" t="s">
        <v>458</v>
      </c>
      <c r="I540" s="2" t="s">
        <v>459</v>
      </c>
      <c r="J540" t="s">
        <v>460</v>
      </c>
      <c r="K540" s="2" t="s">
        <v>461</v>
      </c>
      <c r="L540" s="1">
        <v>46792</v>
      </c>
      <c r="M540">
        <v>0.50600000000000001</v>
      </c>
      <c r="N540">
        <v>680</v>
      </c>
      <c r="O540" s="2" t="s">
        <v>79</v>
      </c>
      <c r="P540" t="s">
        <v>117</v>
      </c>
      <c r="Q540" s="1">
        <v>46844</v>
      </c>
      <c r="R540">
        <v>21000</v>
      </c>
      <c r="S540">
        <v>0</v>
      </c>
      <c r="T540">
        <v>21000</v>
      </c>
      <c r="U540" s="2" t="s">
        <v>66</v>
      </c>
      <c r="V540" s="2"/>
      <c r="W540" s="2"/>
      <c r="X540" s="2" t="s">
        <v>69</v>
      </c>
      <c r="Y540" s="2" t="s">
        <v>70</v>
      </c>
      <c r="Z540" s="2" t="s">
        <v>80</v>
      </c>
      <c r="AA540" s="2" t="s">
        <v>72</v>
      </c>
      <c r="AB540" s="2" t="s">
        <v>72</v>
      </c>
      <c r="AC540" s="2" t="s">
        <v>72</v>
      </c>
      <c r="AD540" s="2" t="s">
        <v>70</v>
      </c>
      <c r="AE540">
        <v>41</v>
      </c>
      <c r="AF540" s="2" t="s">
        <v>463</v>
      </c>
      <c r="AG540">
        <v>21000</v>
      </c>
      <c r="AH540">
        <v>21240</v>
      </c>
      <c r="AI540">
        <v>21240</v>
      </c>
      <c r="AN540">
        <v>21000</v>
      </c>
      <c r="AO540">
        <v>430</v>
      </c>
      <c r="AP540">
        <v>21100</v>
      </c>
      <c r="AQ540">
        <v>21430</v>
      </c>
      <c r="AR540">
        <v>80</v>
      </c>
      <c r="AS540">
        <v>673</v>
      </c>
      <c r="AT540">
        <v>670</v>
      </c>
      <c r="AU540">
        <v>0.99554234769687966</v>
      </c>
      <c r="AV540">
        <v>3</v>
      </c>
      <c r="AW540">
        <v>4.4576523031203564E-3</v>
      </c>
      <c r="AX540">
        <v>0.54</v>
      </c>
      <c r="AY540">
        <v>361.8</v>
      </c>
      <c r="AZ540">
        <v>1.62</v>
      </c>
      <c r="BA540">
        <v>0.99554234769687966</v>
      </c>
      <c r="BB540" s="2" t="s">
        <v>81</v>
      </c>
      <c r="BC540" s="2"/>
    </row>
    <row r="541" spans="1:55">
      <c r="A541">
        <v>541</v>
      </c>
      <c r="B541" s="1">
        <v>46112</v>
      </c>
      <c r="C541" s="2" t="s">
        <v>2265</v>
      </c>
      <c r="D541" s="2" t="s">
        <v>479</v>
      </c>
      <c r="E541" s="2" t="s">
        <v>480</v>
      </c>
      <c r="F541" s="2" t="s">
        <v>205</v>
      </c>
      <c r="G541" s="2" t="s">
        <v>481</v>
      </c>
      <c r="H541" s="2" t="s">
        <v>482</v>
      </c>
      <c r="I541" s="2" t="s">
        <v>483</v>
      </c>
      <c r="J541" t="s">
        <v>484</v>
      </c>
      <c r="K541" s="2" t="s">
        <v>485</v>
      </c>
      <c r="L541" s="1">
        <v>46896</v>
      </c>
      <c r="M541">
        <v>0.28160873610165649</v>
      </c>
      <c r="N541">
        <v>784</v>
      </c>
      <c r="O541" s="2" t="s">
        <v>64</v>
      </c>
      <c r="P541" t="s">
        <v>117</v>
      </c>
      <c r="Q541" s="1">
        <v>46844</v>
      </c>
      <c r="R541">
        <v>12000</v>
      </c>
      <c r="S541">
        <v>1100</v>
      </c>
      <c r="T541">
        <v>10900</v>
      </c>
      <c r="U541" s="2" t="s">
        <v>66</v>
      </c>
      <c r="V541" s="2"/>
      <c r="W541" s="2" t="s">
        <v>211</v>
      </c>
      <c r="X541" s="2" t="s">
        <v>69</v>
      </c>
      <c r="Y541" s="2" t="s">
        <v>70</v>
      </c>
      <c r="Z541" s="2" t="s">
        <v>80</v>
      </c>
      <c r="AA541" s="2" t="s">
        <v>70</v>
      </c>
      <c r="AB541" s="2" t="s">
        <v>70</v>
      </c>
      <c r="AC541" s="2" t="s">
        <v>91</v>
      </c>
      <c r="AD541" s="2" t="s">
        <v>70</v>
      </c>
      <c r="AE541">
        <v>35</v>
      </c>
      <c r="AF541" s="2" t="s">
        <v>463</v>
      </c>
      <c r="AG541">
        <v>10900</v>
      </c>
      <c r="AH541">
        <v>12320</v>
      </c>
      <c r="AI541">
        <v>12320</v>
      </c>
      <c r="AJ541">
        <v>12120</v>
      </c>
      <c r="AK541">
        <v>12112</v>
      </c>
      <c r="AL541">
        <v>12064</v>
      </c>
      <c r="AM541">
        <v>12088</v>
      </c>
      <c r="AN541">
        <v>12000</v>
      </c>
      <c r="AP541">
        <v>11500</v>
      </c>
      <c r="AQ541">
        <v>12000</v>
      </c>
      <c r="AR541">
        <v>320</v>
      </c>
      <c r="AS541">
        <v>770</v>
      </c>
      <c r="AT541">
        <v>750</v>
      </c>
      <c r="AU541">
        <v>0.97402597402597402</v>
      </c>
      <c r="AV541">
        <v>20</v>
      </c>
      <c r="AW541">
        <v>2.5974025974025976E-2</v>
      </c>
      <c r="AX541">
        <v>3</v>
      </c>
      <c r="AY541">
        <v>2250</v>
      </c>
      <c r="AZ541">
        <v>60</v>
      </c>
      <c r="BA541">
        <v>0.97402597402597402</v>
      </c>
      <c r="BB541" s="2" t="s">
        <v>75</v>
      </c>
      <c r="BC541" s="2"/>
    </row>
    <row r="542" spans="1:55">
      <c r="A542">
        <v>542</v>
      </c>
      <c r="B542" s="1">
        <v>46112</v>
      </c>
      <c r="C542" s="2" t="s">
        <v>2265</v>
      </c>
      <c r="D542" s="2" t="s">
        <v>479</v>
      </c>
      <c r="E542" s="2" t="s">
        <v>480</v>
      </c>
      <c r="F542" s="2" t="s">
        <v>205</v>
      </c>
      <c r="G542" s="2" t="s">
        <v>481</v>
      </c>
      <c r="H542" s="2" t="s">
        <v>837</v>
      </c>
      <c r="I542" s="2" t="s">
        <v>838</v>
      </c>
      <c r="J542" t="s">
        <v>839</v>
      </c>
      <c r="K542" s="2" t="s">
        <v>485</v>
      </c>
      <c r="L542" s="1">
        <v>46896</v>
      </c>
      <c r="M542">
        <v>0.50600000000000001</v>
      </c>
      <c r="N542">
        <v>784</v>
      </c>
      <c r="O542" s="2" t="s">
        <v>79</v>
      </c>
      <c r="P542" t="s">
        <v>117</v>
      </c>
      <c r="Q542" s="1">
        <v>46844</v>
      </c>
      <c r="R542">
        <v>12000</v>
      </c>
      <c r="S542">
        <v>0</v>
      </c>
      <c r="T542">
        <v>12000</v>
      </c>
      <c r="U542" s="2" t="s">
        <v>66</v>
      </c>
      <c r="V542" s="2"/>
      <c r="W542" s="2"/>
      <c r="X542" s="2" t="s">
        <v>69</v>
      </c>
      <c r="Y542" s="2" t="s">
        <v>70</v>
      </c>
      <c r="Z542" s="2" t="s">
        <v>80</v>
      </c>
      <c r="AA542" s="2" t="s">
        <v>72</v>
      </c>
      <c r="AB542" s="2" t="s">
        <v>72</v>
      </c>
      <c r="AC542" s="2" t="s">
        <v>72</v>
      </c>
      <c r="AD542" s="2" t="s">
        <v>70</v>
      </c>
      <c r="AE542">
        <v>30</v>
      </c>
      <c r="AF542" s="2" t="s">
        <v>376</v>
      </c>
      <c r="AG542">
        <v>12000</v>
      </c>
      <c r="AH542">
        <v>12368</v>
      </c>
      <c r="AI542">
        <v>12400</v>
      </c>
      <c r="AN542">
        <v>12000</v>
      </c>
      <c r="AO542">
        <v>885</v>
      </c>
      <c r="AP542">
        <v>12100</v>
      </c>
      <c r="AQ542">
        <v>12885</v>
      </c>
      <c r="AR542">
        <v>80</v>
      </c>
      <c r="AS542">
        <v>406</v>
      </c>
      <c r="AT542">
        <v>403</v>
      </c>
      <c r="AU542">
        <v>0.9926108374384236</v>
      </c>
      <c r="AV542">
        <v>3</v>
      </c>
      <c r="AW542">
        <v>7.3891625615763543E-3</v>
      </c>
      <c r="AX542">
        <v>0.54</v>
      </c>
      <c r="AY542">
        <v>217.62</v>
      </c>
      <c r="AZ542">
        <v>1.62</v>
      </c>
      <c r="BA542">
        <v>0.9926108374384236</v>
      </c>
      <c r="BB542" s="2" t="s">
        <v>81</v>
      </c>
      <c r="BC542" s="2"/>
    </row>
    <row r="543" spans="1:55">
      <c r="A543">
        <v>543</v>
      </c>
      <c r="B543" s="1">
        <v>46112</v>
      </c>
      <c r="C543" s="2" t="s">
        <v>2266</v>
      </c>
      <c r="D543" s="2" t="s">
        <v>2267</v>
      </c>
      <c r="E543" s="2" t="s">
        <v>382</v>
      </c>
      <c r="F543" s="2" t="s">
        <v>205</v>
      </c>
      <c r="G543" s="2" t="s">
        <v>2268</v>
      </c>
      <c r="H543" s="2" t="s">
        <v>388</v>
      </c>
      <c r="I543" s="2" t="s">
        <v>389</v>
      </c>
      <c r="J543" t="s">
        <v>390</v>
      </c>
      <c r="K543" s="2" t="s">
        <v>387</v>
      </c>
      <c r="L543" s="1">
        <v>47407</v>
      </c>
      <c r="M543">
        <v>0.50600000000000001</v>
      </c>
      <c r="N543">
        <v>1295</v>
      </c>
      <c r="O543" s="2" t="s">
        <v>79</v>
      </c>
      <c r="P543" t="s">
        <v>65</v>
      </c>
      <c r="Q543" s="1">
        <v>47209</v>
      </c>
      <c r="R543">
        <v>20300</v>
      </c>
      <c r="S543">
        <v>0</v>
      </c>
      <c r="T543">
        <v>20300</v>
      </c>
      <c r="U543" s="2" t="s">
        <v>66</v>
      </c>
      <c r="V543" s="2" t="s">
        <v>2269</v>
      </c>
      <c r="W543" s="2"/>
      <c r="X543" s="2" t="s">
        <v>69</v>
      </c>
      <c r="Y543" s="2" t="s">
        <v>70</v>
      </c>
      <c r="Z543" s="2" t="s">
        <v>80</v>
      </c>
      <c r="AA543" s="2" t="s">
        <v>72</v>
      </c>
      <c r="AB543" s="2" t="s">
        <v>72</v>
      </c>
      <c r="AC543" s="2" t="s">
        <v>72</v>
      </c>
      <c r="AD543" s="2" t="s">
        <v>70</v>
      </c>
      <c r="AE543">
        <v>16</v>
      </c>
      <c r="AF543" s="2" t="s">
        <v>376</v>
      </c>
      <c r="AG543">
        <v>20300</v>
      </c>
      <c r="AH543">
        <v>21360</v>
      </c>
      <c r="AI543">
        <v>21360</v>
      </c>
      <c r="AN543">
        <v>20300</v>
      </c>
      <c r="AO543">
        <v>1530</v>
      </c>
      <c r="AP543">
        <v>21000</v>
      </c>
      <c r="AQ543">
        <v>21830</v>
      </c>
      <c r="AR543">
        <v>80</v>
      </c>
      <c r="AS543">
        <v>686</v>
      </c>
      <c r="AT543">
        <v>683</v>
      </c>
      <c r="AU543">
        <v>0.99562682215743437</v>
      </c>
      <c r="AV543">
        <v>3</v>
      </c>
      <c r="AW543">
        <v>4.3731778425655978E-3</v>
      </c>
      <c r="AX543">
        <v>0.54</v>
      </c>
      <c r="AY543">
        <v>368.82000000000005</v>
      </c>
      <c r="AZ543">
        <v>1.62</v>
      </c>
      <c r="BA543">
        <v>0.99562682215743437</v>
      </c>
      <c r="BB543" s="2" t="s">
        <v>81</v>
      </c>
      <c r="BC543" s="2"/>
    </row>
    <row r="544" spans="1:55">
      <c r="A544">
        <v>544</v>
      </c>
      <c r="B544" s="1">
        <v>46112</v>
      </c>
      <c r="C544" s="2" t="s">
        <v>2270</v>
      </c>
      <c r="D544" s="2" t="s">
        <v>2267</v>
      </c>
      <c r="E544" s="2" t="s">
        <v>382</v>
      </c>
      <c r="F544" s="2" t="s">
        <v>205</v>
      </c>
      <c r="G544" s="2" t="s">
        <v>2268</v>
      </c>
      <c r="H544" s="2" t="s">
        <v>2271</v>
      </c>
      <c r="I544" s="2" t="s">
        <v>2272</v>
      </c>
      <c r="J544" t="s">
        <v>2273</v>
      </c>
      <c r="K544" s="2" t="s">
        <v>387</v>
      </c>
      <c r="L544" s="1">
        <v>47407</v>
      </c>
      <c r="M544">
        <v>0.45471175743135922</v>
      </c>
      <c r="N544">
        <v>1295</v>
      </c>
      <c r="O544" s="2" t="s">
        <v>64</v>
      </c>
      <c r="P544" t="s">
        <v>65</v>
      </c>
      <c r="Q544" s="1">
        <v>47209</v>
      </c>
      <c r="R544">
        <v>5800</v>
      </c>
      <c r="S544">
        <v>5000</v>
      </c>
      <c r="T544">
        <v>800</v>
      </c>
      <c r="U544" s="2" t="s">
        <v>66</v>
      </c>
      <c r="V544" s="2"/>
      <c r="W544" s="2" t="s">
        <v>211</v>
      </c>
      <c r="X544" s="2" t="s">
        <v>69</v>
      </c>
      <c r="Y544" s="2" t="s">
        <v>70</v>
      </c>
      <c r="Z544" s="2" t="s">
        <v>71</v>
      </c>
      <c r="AA544" s="2" t="s">
        <v>70</v>
      </c>
      <c r="AB544" s="2" t="s">
        <v>70</v>
      </c>
      <c r="AC544" s="2" t="s">
        <v>73</v>
      </c>
      <c r="AD544" s="2" t="s">
        <v>70</v>
      </c>
      <c r="AE544">
        <v>17</v>
      </c>
      <c r="AF544" s="2" t="s">
        <v>376</v>
      </c>
      <c r="AG544">
        <v>800</v>
      </c>
      <c r="AH544">
        <v>7296</v>
      </c>
      <c r="AI544">
        <v>7280</v>
      </c>
      <c r="AJ544">
        <v>7194</v>
      </c>
      <c r="AK544">
        <v>7202</v>
      </c>
      <c r="AL544">
        <v>7189</v>
      </c>
      <c r="AM544">
        <v>6603</v>
      </c>
      <c r="AN544">
        <v>500</v>
      </c>
      <c r="AO544">
        <v>6103</v>
      </c>
      <c r="AP544">
        <v>7000</v>
      </c>
      <c r="AQ544">
        <v>6603</v>
      </c>
      <c r="AR544">
        <v>693</v>
      </c>
      <c r="AS544">
        <v>608</v>
      </c>
      <c r="AT544">
        <v>551</v>
      </c>
      <c r="AU544">
        <v>0.90625</v>
      </c>
      <c r="AV544">
        <v>58</v>
      </c>
      <c r="AW544">
        <v>9.5394736842105268E-2</v>
      </c>
      <c r="AX544">
        <v>3</v>
      </c>
      <c r="AY544">
        <v>1653</v>
      </c>
      <c r="AZ544">
        <v>174</v>
      </c>
      <c r="BA544">
        <v>0.90625</v>
      </c>
      <c r="BB544" s="2" t="s">
        <v>75</v>
      </c>
      <c r="BC544" s="2"/>
    </row>
    <row r="545" spans="1:55">
      <c r="A545">
        <v>545</v>
      </c>
      <c r="B545" s="1">
        <v>46112</v>
      </c>
      <c r="C545" s="2" t="s">
        <v>2274</v>
      </c>
      <c r="D545" s="2" t="s">
        <v>2267</v>
      </c>
      <c r="E545" s="2" t="s">
        <v>382</v>
      </c>
      <c r="F545" s="2" t="s">
        <v>205</v>
      </c>
      <c r="G545" s="2" t="s">
        <v>2268</v>
      </c>
      <c r="H545" s="2" t="s">
        <v>2271</v>
      </c>
      <c r="I545" s="2" t="s">
        <v>2272</v>
      </c>
      <c r="J545" t="s">
        <v>2273</v>
      </c>
      <c r="K545" s="2" t="s">
        <v>387</v>
      </c>
      <c r="L545" s="1">
        <v>47407</v>
      </c>
      <c r="M545">
        <v>0.45471175743135922</v>
      </c>
      <c r="N545">
        <v>1295</v>
      </c>
      <c r="O545" s="2" t="s">
        <v>64</v>
      </c>
      <c r="P545" t="s">
        <v>65</v>
      </c>
      <c r="Q545" s="1">
        <v>47209</v>
      </c>
      <c r="R545">
        <v>8700</v>
      </c>
      <c r="S545">
        <v>0</v>
      </c>
      <c r="T545">
        <v>8700</v>
      </c>
      <c r="U545" s="2" t="s">
        <v>66</v>
      </c>
      <c r="V545" s="2"/>
      <c r="W545" s="2" t="s">
        <v>211</v>
      </c>
      <c r="X545" s="2" t="s">
        <v>69</v>
      </c>
      <c r="Y545" s="2" t="s">
        <v>70</v>
      </c>
      <c r="Z545" s="2" t="s">
        <v>71</v>
      </c>
      <c r="AA545" s="2" t="s">
        <v>70</v>
      </c>
      <c r="AB545" s="2" t="s">
        <v>70</v>
      </c>
      <c r="AC545" s="2" t="s">
        <v>73</v>
      </c>
      <c r="AD545" s="2" t="s">
        <v>70</v>
      </c>
      <c r="AE545">
        <v>17</v>
      </c>
      <c r="AF545" s="2" t="s">
        <v>376</v>
      </c>
      <c r="AG545">
        <v>8700</v>
      </c>
      <c r="AH545">
        <v>9960</v>
      </c>
      <c r="AI545">
        <v>9400</v>
      </c>
      <c r="AJ545">
        <v>9400</v>
      </c>
      <c r="AK545">
        <v>9402</v>
      </c>
      <c r="AL545">
        <v>9237</v>
      </c>
      <c r="AM545">
        <v>9783</v>
      </c>
      <c r="AN545">
        <v>8700</v>
      </c>
      <c r="AO545">
        <v>1083</v>
      </c>
      <c r="AP545">
        <v>9000</v>
      </c>
      <c r="AQ545">
        <v>9783</v>
      </c>
      <c r="AR545">
        <v>177</v>
      </c>
      <c r="AS545">
        <v>830</v>
      </c>
      <c r="AT545">
        <v>816</v>
      </c>
      <c r="AU545">
        <v>0.98313253012048196</v>
      </c>
      <c r="AV545">
        <v>15</v>
      </c>
      <c r="AW545">
        <v>1.8072289156626505E-2</v>
      </c>
      <c r="AX545">
        <v>3</v>
      </c>
      <c r="AY545">
        <v>2448</v>
      </c>
      <c r="AZ545">
        <v>45</v>
      </c>
      <c r="BA545">
        <v>0.98313253012048196</v>
      </c>
      <c r="BB545" s="2" t="s">
        <v>75</v>
      </c>
      <c r="BC545" s="2" t="s">
        <v>2275</v>
      </c>
    </row>
    <row r="546" spans="1:55">
      <c r="A546">
        <v>546</v>
      </c>
      <c r="B546" s="1">
        <v>46112</v>
      </c>
      <c r="C546" s="2" t="s">
        <v>2276</v>
      </c>
      <c r="D546" s="2" t="s">
        <v>2277</v>
      </c>
      <c r="E546" s="2" t="s">
        <v>2278</v>
      </c>
      <c r="F546" s="2" t="s">
        <v>804</v>
      </c>
      <c r="G546" s="2" t="s">
        <v>2132</v>
      </c>
      <c r="H546" s="2" t="s">
        <v>2279</v>
      </c>
      <c r="I546" s="2" t="s">
        <v>2280</v>
      </c>
      <c r="J546" t="s">
        <v>2281</v>
      </c>
      <c r="K546" s="2" t="s">
        <v>2282</v>
      </c>
      <c r="L546" s="1">
        <v>46028</v>
      </c>
      <c r="M546">
        <v>0.28160873610165649</v>
      </c>
      <c r="N546">
        <v>-84</v>
      </c>
      <c r="O546" s="2" t="s">
        <v>64</v>
      </c>
      <c r="P546" t="s">
        <v>65</v>
      </c>
      <c r="Q546" s="1">
        <v>46844</v>
      </c>
      <c r="R546">
        <v>11000</v>
      </c>
      <c r="S546">
        <v>900</v>
      </c>
      <c r="T546">
        <v>10100</v>
      </c>
      <c r="U546" s="2" t="s">
        <v>66</v>
      </c>
      <c r="V546" s="2"/>
      <c r="W546" s="2" t="s">
        <v>118</v>
      </c>
      <c r="X546" s="2" t="s">
        <v>69</v>
      </c>
      <c r="Y546" s="2" t="s">
        <v>70</v>
      </c>
      <c r="Z546" s="2" t="s">
        <v>71</v>
      </c>
      <c r="AA546" s="2" t="s">
        <v>70</v>
      </c>
      <c r="AB546" s="2" t="s">
        <v>70</v>
      </c>
      <c r="AC546" s="2" t="s">
        <v>91</v>
      </c>
      <c r="AD546" s="2" t="s">
        <v>70</v>
      </c>
      <c r="AE546">
        <v>38</v>
      </c>
      <c r="AF546" s="2" t="s">
        <v>463</v>
      </c>
      <c r="AG546">
        <v>10100</v>
      </c>
      <c r="AH546">
        <v>11280</v>
      </c>
      <c r="AI546">
        <v>11120</v>
      </c>
      <c r="AJ546">
        <v>11600</v>
      </c>
      <c r="AK546">
        <v>11600</v>
      </c>
      <c r="AL546">
        <v>11524</v>
      </c>
      <c r="AM546">
        <v>11320</v>
      </c>
      <c r="AN546">
        <v>11000</v>
      </c>
      <c r="AP546">
        <v>10800</v>
      </c>
      <c r="AQ546">
        <v>11000</v>
      </c>
      <c r="AR546">
        <v>280</v>
      </c>
      <c r="AS546">
        <v>470</v>
      </c>
      <c r="AT546">
        <v>459</v>
      </c>
      <c r="AU546">
        <v>0.97659574468085109</v>
      </c>
      <c r="AV546">
        <v>12</v>
      </c>
      <c r="AW546">
        <v>2.553191489361702E-2</v>
      </c>
      <c r="AX546">
        <v>3</v>
      </c>
      <c r="AY546">
        <v>1377</v>
      </c>
      <c r="AZ546">
        <v>36</v>
      </c>
      <c r="BA546">
        <v>0.97659574468085109</v>
      </c>
      <c r="BB546" s="2" t="s">
        <v>75</v>
      </c>
      <c r="BC546" s="2"/>
    </row>
    <row r="547" spans="1:55">
      <c r="A547">
        <v>547</v>
      </c>
      <c r="B547" s="1">
        <v>46112</v>
      </c>
      <c r="C547" s="2" t="s">
        <v>2276</v>
      </c>
      <c r="D547" s="2" t="s">
        <v>2277</v>
      </c>
      <c r="E547" s="2" t="s">
        <v>2278</v>
      </c>
      <c r="F547" s="2" t="s">
        <v>804</v>
      </c>
      <c r="G547" s="2" t="s">
        <v>2132</v>
      </c>
      <c r="H547" s="2" t="s">
        <v>2283</v>
      </c>
      <c r="I547" s="2" t="s">
        <v>2284</v>
      </c>
      <c r="J547" t="s">
        <v>2285</v>
      </c>
      <c r="K547" s="2" t="s">
        <v>2282</v>
      </c>
      <c r="L547" s="1">
        <v>46028</v>
      </c>
      <c r="M547">
        <v>0.50600000000000001</v>
      </c>
      <c r="N547">
        <v>-84</v>
      </c>
      <c r="O547" s="2" t="s">
        <v>79</v>
      </c>
      <c r="P547" t="s">
        <v>65</v>
      </c>
      <c r="Q547" s="1">
        <v>46844</v>
      </c>
      <c r="R547">
        <v>11000</v>
      </c>
      <c r="S547">
        <v>0</v>
      </c>
      <c r="T547">
        <v>11000</v>
      </c>
      <c r="U547" s="2" t="s">
        <v>66</v>
      </c>
      <c r="V547" s="2"/>
      <c r="W547" s="2"/>
      <c r="X547" s="2" t="s">
        <v>69</v>
      </c>
      <c r="Y547" s="2" t="s">
        <v>70</v>
      </c>
      <c r="Z547" s="2" t="s">
        <v>80</v>
      </c>
      <c r="AA547" s="2" t="s">
        <v>72</v>
      </c>
      <c r="AB547" s="2" t="s">
        <v>72</v>
      </c>
      <c r="AC547" s="2" t="s">
        <v>72</v>
      </c>
      <c r="AD547" s="2" t="s">
        <v>70</v>
      </c>
      <c r="AE547">
        <v>36</v>
      </c>
      <c r="AF547" s="2" t="s">
        <v>463</v>
      </c>
      <c r="AG547">
        <v>11000</v>
      </c>
      <c r="AH547">
        <v>11440</v>
      </c>
      <c r="AI547">
        <v>11440</v>
      </c>
      <c r="AN547">
        <v>11000</v>
      </c>
      <c r="AO547">
        <v>755</v>
      </c>
      <c r="AP547">
        <v>11100</v>
      </c>
      <c r="AQ547">
        <v>11755</v>
      </c>
      <c r="AR547">
        <v>80</v>
      </c>
      <c r="AS547">
        <v>371</v>
      </c>
      <c r="AT547">
        <v>368</v>
      </c>
      <c r="AU547">
        <v>0.99191374663072773</v>
      </c>
      <c r="AV547">
        <v>3</v>
      </c>
      <c r="AW547">
        <v>8.0862533692722376E-3</v>
      </c>
      <c r="AX547">
        <v>0.54</v>
      </c>
      <c r="AY547">
        <v>198.72000000000003</v>
      </c>
      <c r="AZ547">
        <v>1.62</v>
      </c>
      <c r="BA547">
        <v>0.99191374663072773</v>
      </c>
      <c r="BB547" s="2" t="s">
        <v>81</v>
      </c>
      <c r="BC547" s="2"/>
    </row>
    <row r="548" spans="1:55">
      <c r="A548">
        <v>548</v>
      </c>
      <c r="B548" s="1">
        <v>46113</v>
      </c>
      <c r="C548" s="2" t="s">
        <v>2286</v>
      </c>
      <c r="D548" s="2" t="s">
        <v>2287</v>
      </c>
      <c r="E548" s="2" t="s">
        <v>639</v>
      </c>
      <c r="F548" s="2" t="s">
        <v>743</v>
      </c>
      <c r="G548" s="2" t="s">
        <v>2288</v>
      </c>
      <c r="H548" s="2" t="s">
        <v>640</v>
      </c>
      <c r="I548" s="2" t="s">
        <v>641</v>
      </c>
      <c r="J548" t="s">
        <v>642</v>
      </c>
      <c r="K548" s="2" t="s">
        <v>745</v>
      </c>
      <c r="L548" s="1">
        <v>47196</v>
      </c>
      <c r="M548">
        <v>0.50600000000000001</v>
      </c>
      <c r="N548">
        <v>1083</v>
      </c>
      <c r="O548" s="2" t="s">
        <v>79</v>
      </c>
      <c r="P548" t="s">
        <v>65</v>
      </c>
      <c r="Q548" s="1">
        <v>47574</v>
      </c>
      <c r="R548">
        <v>15080</v>
      </c>
      <c r="S548">
        <v>0</v>
      </c>
      <c r="T548">
        <v>15080</v>
      </c>
      <c r="U548" s="2" t="s">
        <v>66</v>
      </c>
      <c r="V548" s="2" t="s">
        <v>2289</v>
      </c>
      <c r="W548" s="2"/>
      <c r="X548" s="2" t="s">
        <v>69</v>
      </c>
      <c r="Y548" s="2" t="s">
        <v>70</v>
      </c>
      <c r="Z548" s="2" t="s">
        <v>80</v>
      </c>
      <c r="AA548" s="2" t="s">
        <v>72</v>
      </c>
      <c r="AB548" s="2" t="s">
        <v>72</v>
      </c>
      <c r="AC548" s="2" t="s">
        <v>72</v>
      </c>
      <c r="AD548" s="2" t="s">
        <v>70</v>
      </c>
      <c r="AE548">
        <v>44</v>
      </c>
      <c r="AF548" s="2" t="s">
        <v>463</v>
      </c>
      <c r="AG548">
        <v>15080</v>
      </c>
      <c r="AH548">
        <v>15440</v>
      </c>
      <c r="AI548">
        <v>30840</v>
      </c>
      <c r="AN548">
        <v>15080</v>
      </c>
      <c r="AO548">
        <v>1000</v>
      </c>
      <c r="AP548">
        <v>15200</v>
      </c>
      <c r="AQ548">
        <v>16080</v>
      </c>
      <c r="AR548">
        <v>80</v>
      </c>
      <c r="AS548">
        <v>506</v>
      </c>
      <c r="AT548">
        <v>503</v>
      </c>
      <c r="AU548">
        <v>0.99407114624505932</v>
      </c>
      <c r="AV548">
        <v>3</v>
      </c>
      <c r="AW548">
        <v>5.9288537549407111E-3</v>
      </c>
      <c r="AX548">
        <v>0.54</v>
      </c>
      <c r="AY548">
        <v>271.62</v>
      </c>
      <c r="AZ548">
        <v>1.62</v>
      </c>
      <c r="BA548">
        <v>0.99407114624505932</v>
      </c>
      <c r="BB548" s="2" t="s">
        <v>81</v>
      </c>
      <c r="BC548" s="2"/>
    </row>
    <row r="549" spans="1:55">
      <c r="A549">
        <v>549</v>
      </c>
      <c r="B549" s="1">
        <v>46113</v>
      </c>
      <c r="C549" s="2" t="s">
        <v>2286</v>
      </c>
      <c r="D549" s="2" t="s">
        <v>2287</v>
      </c>
      <c r="E549" s="2" t="s">
        <v>639</v>
      </c>
      <c r="F549" s="2" t="s">
        <v>743</v>
      </c>
      <c r="G549" s="2" t="s">
        <v>2288</v>
      </c>
      <c r="H549" s="2" t="s">
        <v>2290</v>
      </c>
      <c r="I549" s="2" t="s">
        <v>2291</v>
      </c>
      <c r="J549" t="s">
        <v>2292</v>
      </c>
      <c r="K549" s="2" t="s">
        <v>745</v>
      </c>
      <c r="L549" s="1">
        <v>47196</v>
      </c>
      <c r="M549">
        <v>1.1701224175175855</v>
      </c>
      <c r="N549">
        <v>1083</v>
      </c>
      <c r="O549" s="2" t="s">
        <v>64</v>
      </c>
      <c r="P549" t="s">
        <v>65</v>
      </c>
      <c r="Q549" s="1">
        <v>47574</v>
      </c>
      <c r="R549">
        <v>11600</v>
      </c>
      <c r="S549">
        <v>0</v>
      </c>
      <c r="T549">
        <v>11600</v>
      </c>
      <c r="U549" s="2" t="s">
        <v>66</v>
      </c>
      <c r="V549" s="2" t="s">
        <v>2293</v>
      </c>
      <c r="W549" s="2" t="s">
        <v>68</v>
      </c>
      <c r="X549" s="2" t="s">
        <v>69</v>
      </c>
      <c r="Y549" s="2" t="s">
        <v>70</v>
      </c>
      <c r="Z549" s="2" t="s">
        <v>71</v>
      </c>
      <c r="AA549" s="2" t="s">
        <v>70</v>
      </c>
      <c r="AB549" s="2" t="s">
        <v>70</v>
      </c>
      <c r="AC549" s="2" t="s">
        <v>91</v>
      </c>
      <c r="AD549" s="2" t="s">
        <v>70</v>
      </c>
      <c r="AE549">
        <v>62</v>
      </c>
      <c r="AF549" s="2" t="s">
        <v>2099</v>
      </c>
      <c r="AG549">
        <v>11600</v>
      </c>
      <c r="AH549">
        <v>16200</v>
      </c>
      <c r="AI549">
        <v>16200</v>
      </c>
      <c r="AJ549">
        <v>16200</v>
      </c>
      <c r="AK549">
        <v>16241</v>
      </c>
      <c r="AL549">
        <v>16171</v>
      </c>
      <c r="AM549">
        <v>15947</v>
      </c>
      <c r="AO549">
        <v>15813</v>
      </c>
      <c r="AP549">
        <v>16000</v>
      </c>
      <c r="AQ549">
        <v>15813</v>
      </c>
      <c r="AR549">
        <v>6387</v>
      </c>
      <c r="AS549">
        <v>4050</v>
      </c>
      <c r="AT549">
        <v>3954</v>
      </c>
      <c r="AU549">
        <v>0.97629629629629633</v>
      </c>
      <c r="AV549">
        <v>1597</v>
      </c>
      <c r="AW549">
        <v>0.394320987654321</v>
      </c>
      <c r="AX549">
        <v>3</v>
      </c>
      <c r="AY549">
        <v>11862</v>
      </c>
      <c r="AZ549">
        <v>4791</v>
      </c>
      <c r="BA549">
        <v>0.97629629629629633</v>
      </c>
      <c r="BB549" s="2" t="s">
        <v>75</v>
      </c>
      <c r="BC549" s="2"/>
    </row>
    <row r="550" spans="1:55">
      <c r="A550">
        <v>550</v>
      </c>
      <c r="B550" s="1">
        <v>46113</v>
      </c>
      <c r="C550" s="2" t="s">
        <v>2294</v>
      </c>
      <c r="D550" s="2" t="s">
        <v>2295</v>
      </c>
      <c r="E550" s="2" t="s">
        <v>142</v>
      </c>
      <c r="F550" s="2" t="s">
        <v>743</v>
      </c>
      <c r="G550" s="2" t="s">
        <v>2288</v>
      </c>
      <c r="H550" s="2" t="s">
        <v>2296</v>
      </c>
      <c r="I550" s="2" t="s">
        <v>2297</v>
      </c>
      <c r="J550" t="s">
        <v>2298</v>
      </c>
      <c r="K550" s="2" t="s">
        <v>2299</v>
      </c>
      <c r="L550" s="1">
        <v>47293</v>
      </c>
      <c r="M550">
        <v>0.82390904697072853</v>
      </c>
      <c r="N550">
        <v>1180</v>
      </c>
      <c r="O550" s="2" t="s">
        <v>64</v>
      </c>
      <c r="P550" t="s">
        <v>65</v>
      </c>
      <c r="Q550" s="1">
        <v>47574</v>
      </c>
      <c r="R550">
        <v>10800</v>
      </c>
      <c r="S550">
        <v>3300</v>
      </c>
      <c r="T550">
        <v>7500</v>
      </c>
      <c r="U550" s="2" t="s">
        <v>66</v>
      </c>
      <c r="V550" s="2" t="s">
        <v>2269</v>
      </c>
      <c r="W550" s="2" t="s">
        <v>68</v>
      </c>
      <c r="X550" s="2" t="s">
        <v>2103</v>
      </c>
      <c r="Y550" s="2" t="s">
        <v>70</v>
      </c>
      <c r="Z550" s="2" t="s">
        <v>71</v>
      </c>
      <c r="AA550" s="2" t="s">
        <v>70</v>
      </c>
      <c r="AB550" s="2" t="s">
        <v>70</v>
      </c>
      <c r="AC550" s="2" t="s">
        <v>572</v>
      </c>
      <c r="AD550" s="2" t="s">
        <v>572</v>
      </c>
      <c r="AE550" t="s">
        <v>572</v>
      </c>
      <c r="AF550" s="2" t="s">
        <v>572</v>
      </c>
      <c r="AG550">
        <v>7500</v>
      </c>
      <c r="AH550">
        <v>5200</v>
      </c>
      <c r="AI550">
        <v>20260</v>
      </c>
      <c r="AJ550">
        <v>15200</v>
      </c>
      <c r="AK550">
        <v>15436</v>
      </c>
      <c r="AL550">
        <v>15121</v>
      </c>
      <c r="AP550">
        <v>15000</v>
      </c>
      <c r="AR550">
        <v>0</v>
      </c>
      <c r="AS550">
        <v>1300</v>
      </c>
      <c r="AT550">
        <v>0</v>
      </c>
      <c r="AU550">
        <v>0</v>
      </c>
      <c r="AV550">
        <v>0</v>
      </c>
      <c r="AW550">
        <v>0</v>
      </c>
      <c r="AX550">
        <v>3</v>
      </c>
      <c r="AY550">
        <v>0</v>
      </c>
      <c r="AZ550">
        <v>0</v>
      </c>
      <c r="BA550">
        <v>0</v>
      </c>
      <c r="BB550" s="2" t="s">
        <v>75</v>
      </c>
      <c r="BC550" s="2"/>
    </row>
    <row r="551" spans="1:55">
      <c r="A551">
        <v>551</v>
      </c>
      <c r="B551" s="1">
        <v>46113</v>
      </c>
      <c r="C551" s="2" t="s">
        <v>2300</v>
      </c>
      <c r="D551" s="2" t="s">
        <v>2295</v>
      </c>
      <c r="E551" s="2" t="s">
        <v>142</v>
      </c>
      <c r="F551" s="2" t="s">
        <v>743</v>
      </c>
      <c r="G551" s="2" t="s">
        <v>2288</v>
      </c>
      <c r="H551" s="2" t="s">
        <v>147</v>
      </c>
      <c r="I551" s="2" t="s">
        <v>148</v>
      </c>
      <c r="J551" t="s">
        <v>149</v>
      </c>
      <c r="K551" s="2" t="s">
        <v>2299</v>
      </c>
      <c r="L551" s="1">
        <v>47293</v>
      </c>
      <c r="M551">
        <v>0.50600000000000001</v>
      </c>
      <c r="N551">
        <v>1180</v>
      </c>
      <c r="O551" s="2" t="s">
        <v>79</v>
      </c>
      <c r="P551" t="s">
        <v>65</v>
      </c>
      <c r="Q551" s="1">
        <v>47574</v>
      </c>
      <c r="R551">
        <v>14400</v>
      </c>
      <c r="S551">
        <v>0</v>
      </c>
      <c r="T551">
        <v>14400</v>
      </c>
      <c r="U551" s="2" t="s">
        <v>66</v>
      </c>
      <c r="V551" s="2" t="s">
        <v>2301</v>
      </c>
      <c r="W551" s="2"/>
      <c r="X551" s="2" t="s">
        <v>571</v>
      </c>
      <c r="Y551" s="2" t="s">
        <v>572</v>
      </c>
      <c r="Z551" s="2" t="s">
        <v>572</v>
      </c>
      <c r="AA551" s="2" t="s">
        <v>72</v>
      </c>
      <c r="AB551" s="2" t="s">
        <v>72</v>
      </c>
      <c r="AC551" s="2" t="s">
        <v>72</v>
      </c>
      <c r="AD551" s="2" t="s">
        <v>572</v>
      </c>
      <c r="AE551" t="s">
        <v>572</v>
      </c>
      <c r="AF551" s="2" t="s">
        <v>572</v>
      </c>
      <c r="AG551">
        <v>14400</v>
      </c>
      <c r="AP551">
        <v>15000</v>
      </c>
      <c r="AR551">
        <v>0</v>
      </c>
      <c r="AU551">
        <v>0</v>
      </c>
      <c r="AW551">
        <v>0</v>
      </c>
      <c r="AX551">
        <v>0.54</v>
      </c>
      <c r="BB551" s="2" t="s">
        <v>81</v>
      </c>
      <c r="BC551" s="2"/>
    </row>
    <row r="552" spans="1:55">
      <c r="A552">
        <v>552</v>
      </c>
      <c r="B552" s="1">
        <v>46113</v>
      </c>
      <c r="C552" s="2" t="s">
        <v>2302</v>
      </c>
      <c r="D552" s="2" t="s">
        <v>2303</v>
      </c>
      <c r="E552" s="2" t="s">
        <v>2304</v>
      </c>
      <c r="F552" s="2" t="s">
        <v>743</v>
      </c>
      <c r="G552" s="2" t="s">
        <v>2229</v>
      </c>
      <c r="H552" s="2" t="s">
        <v>2249</v>
      </c>
      <c r="I552" s="2" t="s">
        <v>2250</v>
      </c>
      <c r="J552" t="s">
        <v>2251</v>
      </c>
      <c r="K552" s="2" t="s">
        <v>2305</v>
      </c>
      <c r="L552" s="1">
        <v>46645</v>
      </c>
      <c r="M552">
        <v>0.50600000000000001</v>
      </c>
      <c r="N552">
        <v>532</v>
      </c>
      <c r="O552" s="2" t="s">
        <v>79</v>
      </c>
      <c r="P552" t="s">
        <v>65</v>
      </c>
      <c r="Q552" s="1">
        <v>47574</v>
      </c>
      <c r="R552">
        <v>8333</v>
      </c>
      <c r="S552">
        <v>0</v>
      </c>
      <c r="T552">
        <v>8333</v>
      </c>
      <c r="U552" s="2" t="s">
        <v>66</v>
      </c>
      <c r="V552" s="2" t="s">
        <v>127</v>
      </c>
      <c r="W552" s="2"/>
      <c r="X552" s="2" t="s">
        <v>571</v>
      </c>
      <c r="Y552" s="2" t="s">
        <v>572</v>
      </c>
      <c r="Z552" s="2" t="s">
        <v>572</v>
      </c>
      <c r="AA552" s="2" t="s">
        <v>72</v>
      </c>
      <c r="AB552" s="2" t="s">
        <v>72</v>
      </c>
      <c r="AC552" s="2" t="s">
        <v>72</v>
      </c>
      <c r="AD552" s="2" t="s">
        <v>572</v>
      </c>
      <c r="AE552" t="s">
        <v>572</v>
      </c>
      <c r="AF552" s="2" t="s">
        <v>572</v>
      </c>
      <c r="AG552">
        <v>8333</v>
      </c>
      <c r="AP552">
        <v>8500</v>
      </c>
      <c r="AR552">
        <v>0</v>
      </c>
      <c r="AU552">
        <v>0</v>
      </c>
      <c r="AW552">
        <v>0</v>
      </c>
      <c r="AX552">
        <v>0.54</v>
      </c>
      <c r="BB552" s="2" t="s">
        <v>81</v>
      </c>
      <c r="BC552" s="2"/>
    </row>
    <row r="553" spans="1:55">
      <c r="A553">
        <v>553</v>
      </c>
      <c r="B553" s="1">
        <v>46113</v>
      </c>
      <c r="C553" s="2" t="s">
        <v>2306</v>
      </c>
      <c r="D553" s="2" t="s">
        <v>2307</v>
      </c>
      <c r="E553" s="2" t="s">
        <v>2243</v>
      </c>
      <c r="F553" s="2" t="s">
        <v>743</v>
      </c>
      <c r="G553" s="2" t="s">
        <v>2229</v>
      </c>
      <c r="H553" s="2" t="s">
        <v>2308</v>
      </c>
      <c r="I553" s="2" t="s">
        <v>2309</v>
      </c>
      <c r="J553" t="s">
        <v>2310</v>
      </c>
      <c r="K553" s="2" t="s">
        <v>2248</v>
      </c>
      <c r="L553" s="1">
        <v>46650</v>
      </c>
      <c r="M553">
        <v>0.24936603131381899</v>
      </c>
      <c r="N553">
        <v>537</v>
      </c>
      <c r="O553" s="2" t="s">
        <v>64</v>
      </c>
      <c r="P553" t="s">
        <v>65</v>
      </c>
      <c r="Q553" s="1">
        <v>47574</v>
      </c>
      <c r="R553">
        <v>3000</v>
      </c>
      <c r="S553">
        <v>1000</v>
      </c>
      <c r="T553">
        <v>2000</v>
      </c>
      <c r="U553" s="2" t="s">
        <v>66</v>
      </c>
      <c r="V553" s="2"/>
      <c r="W553" s="2" t="s">
        <v>118</v>
      </c>
      <c r="X553" s="2" t="s">
        <v>69</v>
      </c>
      <c r="Y553" s="2" t="s">
        <v>70</v>
      </c>
      <c r="Z553" s="2" t="s">
        <v>71</v>
      </c>
      <c r="AA553" s="2" t="s">
        <v>70</v>
      </c>
      <c r="AB553" s="2" t="s">
        <v>70</v>
      </c>
      <c r="AC553" s="2" t="s">
        <v>91</v>
      </c>
      <c r="AD553" s="2" t="s">
        <v>70</v>
      </c>
      <c r="AE553">
        <v>50</v>
      </c>
      <c r="AF553" s="2" t="s">
        <v>463</v>
      </c>
      <c r="AG553">
        <v>2000</v>
      </c>
      <c r="AH553">
        <v>6480</v>
      </c>
      <c r="AI553">
        <v>6450</v>
      </c>
      <c r="AJ553">
        <v>6420</v>
      </c>
      <c r="AK553">
        <v>6330</v>
      </c>
      <c r="AL553">
        <v>6096</v>
      </c>
      <c r="AM553">
        <v>5925</v>
      </c>
      <c r="AN553">
        <v>1850</v>
      </c>
      <c r="AO553">
        <v>3928</v>
      </c>
      <c r="AP553">
        <v>6000</v>
      </c>
      <c r="AQ553">
        <v>5778</v>
      </c>
      <c r="AR553">
        <v>702</v>
      </c>
      <c r="AS553">
        <v>270</v>
      </c>
      <c r="AT553">
        <v>241</v>
      </c>
      <c r="AU553">
        <v>0.8925925925925926</v>
      </c>
      <c r="AV553">
        <v>29</v>
      </c>
      <c r="AW553">
        <v>0.10740740740740741</v>
      </c>
      <c r="AX553">
        <v>3</v>
      </c>
      <c r="AY553">
        <v>723</v>
      </c>
      <c r="AZ553">
        <v>87</v>
      </c>
      <c r="BA553">
        <v>0.8925925925925926</v>
      </c>
      <c r="BB553" s="2" t="s">
        <v>75</v>
      </c>
      <c r="BC553" s="2"/>
    </row>
    <row r="554" spans="1:55">
      <c r="A554">
        <v>554</v>
      </c>
      <c r="B554" s="1">
        <v>46113</v>
      </c>
      <c r="C554" s="2" t="s">
        <v>2306</v>
      </c>
      <c r="D554" s="2" t="s">
        <v>2307</v>
      </c>
      <c r="E554" s="2" t="s">
        <v>2243</v>
      </c>
      <c r="F554" s="2" t="s">
        <v>743</v>
      </c>
      <c r="G554" s="2" t="s">
        <v>2229</v>
      </c>
      <c r="H554" s="2" t="s">
        <v>2249</v>
      </c>
      <c r="I554" s="2" t="s">
        <v>2250</v>
      </c>
      <c r="J554" t="s">
        <v>2251</v>
      </c>
      <c r="K554" s="2" t="s">
        <v>2248</v>
      </c>
      <c r="L554" s="1">
        <v>46650</v>
      </c>
      <c r="M554">
        <v>0.50600000000000001</v>
      </c>
      <c r="N554">
        <v>537</v>
      </c>
      <c r="O554" s="2" t="s">
        <v>79</v>
      </c>
      <c r="P554" t="s">
        <v>65</v>
      </c>
      <c r="Q554" s="1">
        <v>47574</v>
      </c>
      <c r="R554">
        <v>3000</v>
      </c>
      <c r="S554">
        <v>0</v>
      </c>
      <c r="T554">
        <v>3000</v>
      </c>
      <c r="U554" s="2" t="s">
        <v>66</v>
      </c>
      <c r="V554" s="2"/>
      <c r="W554" s="2"/>
      <c r="X554" s="2" t="s">
        <v>69</v>
      </c>
      <c r="Y554" s="2" t="s">
        <v>70</v>
      </c>
      <c r="Z554" s="2" t="s">
        <v>80</v>
      </c>
      <c r="AA554" s="2" t="s">
        <v>72</v>
      </c>
      <c r="AB554" s="2" t="s">
        <v>72</v>
      </c>
      <c r="AC554" s="2" t="s">
        <v>72</v>
      </c>
      <c r="AD554" s="2" t="s">
        <v>70</v>
      </c>
      <c r="AE554">
        <v>49</v>
      </c>
      <c r="AF554" s="2" t="s">
        <v>463</v>
      </c>
      <c r="AG554">
        <v>3000</v>
      </c>
      <c r="AH554">
        <v>3360</v>
      </c>
      <c r="AI554">
        <v>3360</v>
      </c>
      <c r="AN554">
        <v>3000</v>
      </c>
      <c r="AO554">
        <v>530</v>
      </c>
      <c r="AP554">
        <v>3100</v>
      </c>
      <c r="AQ554">
        <v>3530</v>
      </c>
      <c r="AR554">
        <v>80</v>
      </c>
      <c r="AS554">
        <v>114</v>
      </c>
      <c r="AT554">
        <v>111</v>
      </c>
      <c r="AU554">
        <v>0.97368421052631582</v>
      </c>
      <c r="AV554">
        <v>3</v>
      </c>
      <c r="AW554">
        <v>2.6315789473684209E-2</v>
      </c>
      <c r="AX554">
        <v>0.54</v>
      </c>
      <c r="AY554">
        <v>59.940000000000005</v>
      </c>
      <c r="AZ554">
        <v>1.62</v>
      </c>
      <c r="BA554">
        <v>0.97368421052631582</v>
      </c>
      <c r="BB554" s="2" t="s">
        <v>81</v>
      </c>
      <c r="BC554" s="2"/>
    </row>
    <row r="555" spans="1:55">
      <c r="A555">
        <v>555</v>
      </c>
      <c r="B555" s="1">
        <v>46113</v>
      </c>
      <c r="C555" s="2" t="s">
        <v>2311</v>
      </c>
      <c r="D555" s="2" t="s">
        <v>2312</v>
      </c>
      <c r="E555" s="2" t="s">
        <v>2313</v>
      </c>
      <c r="F555" s="2" t="s">
        <v>743</v>
      </c>
      <c r="G555" s="2" t="s">
        <v>2314</v>
      </c>
      <c r="H555" s="2" t="s">
        <v>2315</v>
      </c>
      <c r="I555" s="2" t="s">
        <v>2316</v>
      </c>
      <c r="J555" t="s">
        <v>2317</v>
      </c>
      <c r="K555" s="2" t="s">
        <v>2318</v>
      </c>
      <c r="L555" s="1">
        <v>47051</v>
      </c>
      <c r="M555">
        <v>0.29537295136525232</v>
      </c>
      <c r="N555">
        <v>938</v>
      </c>
      <c r="O555" s="2" t="s">
        <v>64</v>
      </c>
      <c r="P555" t="s">
        <v>65</v>
      </c>
      <c r="Q555" s="1">
        <v>47574</v>
      </c>
      <c r="R555">
        <v>3600</v>
      </c>
      <c r="S555">
        <v>900</v>
      </c>
      <c r="T555">
        <v>2700</v>
      </c>
      <c r="U555" s="2" t="s">
        <v>66</v>
      </c>
      <c r="V555" s="2"/>
      <c r="W555" s="2" t="s">
        <v>618</v>
      </c>
      <c r="X555" s="2" t="s">
        <v>69</v>
      </c>
      <c r="Y555" s="2" t="s">
        <v>70</v>
      </c>
      <c r="Z555" s="2" t="s">
        <v>71</v>
      </c>
      <c r="AA555" s="2" t="s">
        <v>70</v>
      </c>
      <c r="AB555" s="2" t="s">
        <v>70</v>
      </c>
      <c r="AC555" s="2" t="s">
        <v>91</v>
      </c>
      <c r="AD555" s="2" t="s">
        <v>70</v>
      </c>
      <c r="AE555">
        <v>29</v>
      </c>
      <c r="AF555" s="2" t="s">
        <v>376</v>
      </c>
      <c r="AG555">
        <v>2700</v>
      </c>
      <c r="AH555">
        <v>7320</v>
      </c>
      <c r="AI555">
        <v>7200</v>
      </c>
      <c r="AJ555">
        <v>7200</v>
      </c>
      <c r="AK555">
        <v>7200</v>
      </c>
      <c r="AL555">
        <v>7191</v>
      </c>
      <c r="AM555">
        <v>7210</v>
      </c>
      <c r="AO555">
        <v>7202</v>
      </c>
      <c r="AP555">
        <v>7000</v>
      </c>
      <c r="AQ555">
        <v>7202</v>
      </c>
      <c r="AR555">
        <v>118</v>
      </c>
      <c r="AS555">
        <v>610</v>
      </c>
      <c r="AT555">
        <v>601</v>
      </c>
      <c r="AU555">
        <v>0.98524590163934422</v>
      </c>
      <c r="AV555">
        <v>10</v>
      </c>
      <c r="AW555">
        <v>1.6393442622950821E-2</v>
      </c>
      <c r="AX555">
        <v>3</v>
      </c>
      <c r="AY555">
        <v>1803</v>
      </c>
      <c r="AZ555">
        <v>30</v>
      </c>
      <c r="BA555">
        <v>0.98524590163934422</v>
      </c>
      <c r="BB555" s="2" t="s">
        <v>75</v>
      </c>
      <c r="BC555" s="2"/>
    </row>
    <row r="556" spans="1:55">
      <c r="A556">
        <v>556</v>
      </c>
      <c r="B556" s="1">
        <v>46113</v>
      </c>
      <c r="C556" s="2" t="s">
        <v>2311</v>
      </c>
      <c r="D556" s="2" t="s">
        <v>2312</v>
      </c>
      <c r="E556" s="2" t="s">
        <v>2313</v>
      </c>
      <c r="F556" s="2" t="s">
        <v>743</v>
      </c>
      <c r="G556" s="2" t="s">
        <v>2314</v>
      </c>
      <c r="H556" s="2" t="s">
        <v>2319</v>
      </c>
      <c r="I556" s="2" t="s">
        <v>2320</v>
      </c>
      <c r="J556" t="s">
        <v>2321</v>
      </c>
      <c r="K556" s="2" t="s">
        <v>2318</v>
      </c>
      <c r="L556" s="1">
        <v>47051</v>
      </c>
      <c r="M556">
        <v>0.50600000000000001</v>
      </c>
      <c r="N556">
        <v>938</v>
      </c>
      <c r="O556" s="2" t="s">
        <v>79</v>
      </c>
      <c r="P556" t="s">
        <v>65</v>
      </c>
      <c r="Q556" s="1">
        <v>47574</v>
      </c>
      <c r="R556">
        <v>3600</v>
      </c>
      <c r="S556">
        <v>0</v>
      </c>
      <c r="T556">
        <v>3600</v>
      </c>
      <c r="U556" s="2" t="s">
        <v>66</v>
      </c>
      <c r="V556" s="2"/>
      <c r="W556" s="2"/>
      <c r="X556" s="2" t="s">
        <v>69</v>
      </c>
      <c r="Y556" s="2" t="s">
        <v>70</v>
      </c>
      <c r="Z556" s="2" t="s">
        <v>80</v>
      </c>
      <c r="AA556" s="2" t="s">
        <v>72</v>
      </c>
      <c r="AB556" s="2" t="s">
        <v>72</v>
      </c>
      <c r="AC556" s="2" t="s">
        <v>72</v>
      </c>
      <c r="AD556" s="2" t="s">
        <v>70</v>
      </c>
      <c r="AE556">
        <v>29</v>
      </c>
      <c r="AF556" s="2" t="s">
        <v>376</v>
      </c>
      <c r="AG556">
        <v>3600</v>
      </c>
      <c r="AH556">
        <v>4128</v>
      </c>
      <c r="AI556">
        <v>4160</v>
      </c>
      <c r="AN556">
        <v>3600</v>
      </c>
      <c r="AP556">
        <v>3700</v>
      </c>
      <c r="AQ556">
        <v>3600</v>
      </c>
      <c r="AR556">
        <v>80</v>
      </c>
      <c r="AS556">
        <v>130</v>
      </c>
      <c r="AT556">
        <v>113</v>
      </c>
      <c r="AU556">
        <v>0.86923076923076925</v>
      </c>
      <c r="AV556">
        <v>17</v>
      </c>
      <c r="AW556">
        <v>0.13076923076923078</v>
      </c>
      <c r="AX556">
        <v>0.54</v>
      </c>
      <c r="AY556">
        <v>61.02</v>
      </c>
      <c r="AZ556">
        <v>9.18</v>
      </c>
      <c r="BA556">
        <v>0.86923076923076925</v>
      </c>
      <c r="BB556" s="2" t="s">
        <v>81</v>
      </c>
      <c r="BC556" s="2"/>
    </row>
    <row r="557" spans="1:55">
      <c r="A557">
        <v>557</v>
      </c>
      <c r="B557" s="1">
        <v>46113</v>
      </c>
      <c r="C557" s="2" t="s">
        <v>2322</v>
      </c>
      <c r="D557" s="2" t="s">
        <v>2323</v>
      </c>
      <c r="E557" s="2" t="s">
        <v>1312</v>
      </c>
      <c r="F557" s="2" t="s">
        <v>239</v>
      </c>
      <c r="G557" s="2" t="s">
        <v>2324</v>
      </c>
      <c r="H557" s="2" t="s">
        <v>2325</v>
      </c>
      <c r="I557" s="2" t="s">
        <v>2326</v>
      </c>
      <c r="J557" t="s">
        <v>2327</v>
      </c>
      <c r="K557" s="2" t="s">
        <v>1313</v>
      </c>
      <c r="L557" s="1">
        <v>46245</v>
      </c>
      <c r="M557">
        <v>0.46920265486725665</v>
      </c>
      <c r="N557">
        <v>132</v>
      </c>
      <c r="O557" s="2" t="s">
        <v>64</v>
      </c>
      <c r="P557" t="s">
        <v>65</v>
      </c>
      <c r="Q557" s="1">
        <v>46844</v>
      </c>
      <c r="R557">
        <v>10200</v>
      </c>
      <c r="S557">
        <v>100</v>
      </c>
      <c r="T557">
        <v>10100</v>
      </c>
      <c r="U557" s="2" t="s">
        <v>66</v>
      </c>
      <c r="V557" s="2" t="s">
        <v>2328</v>
      </c>
      <c r="W557" s="2" t="s">
        <v>68</v>
      </c>
      <c r="X557" s="2" t="s">
        <v>69</v>
      </c>
      <c r="Y557" s="2" t="s">
        <v>70</v>
      </c>
      <c r="Z557" s="2" t="s">
        <v>71</v>
      </c>
      <c r="AA557" s="2" t="s">
        <v>70</v>
      </c>
      <c r="AB557" s="2" t="s">
        <v>70</v>
      </c>
      <c r="AC557" s="2" t="s">
        <v>91</v>
      </c>
      <c r="AD557" s="2" t="s">
        <v>70</v>
      </c>
      <c r="AE557">
        <v>43</v>
      </c>
      <c r="AF557" s="2" t="s">
        <v>463</v>
      </c>
      <c r="AG557">
        <v>10100</v>
      </c>
      <c r="AH557">
        <v>10800</v>
      </c>
      <c r="AI557">
        <v>10600</v>
      </c>
      <c r="AJ557">
        <v>10600</v>
      </c>
      <c r="AK557">
        <v>10660</v>
      </c>
      <c r="AL557">
        <v>10598</v>
      </c>
      <c r="AM557">
        <v>10616</v>
      </c>
      <c r="AN557">
        <v>10730</v>
      </c>
      <c r="AP557">
        <v>10500</v>
      </c>
      <c r="AQ557">
        <v>10730</v>
      </c>
      <c r="AR557">
        <v>70</v>
      </c>
      <c r="AS557">
        <v>900</v>
      </c>
      <c r="AT557">
        <v>895</v>
      </c>
      <c r="AU557">
        <v>0.99444444444444446</v>
      </c>
      <c r="AV557">
        <v>6</v>
      </c>
      <c r="AW557">
        <v>6.6666666666666671E-3</v>
      </c>
      <c r="AX557">
        <v>3</v>
      </c>
      <c r="AY557">
        <v>2685</v>
      </c>
      <c r="AZ557">
        <v>18</v>
      </c>
      <c r="BA557">
        <v>0.99444444444444446</v>
      </c>
      <c r="BB557" s="2" t="s">
        <v>75</v>
      </c>
      <c r="BC557" s="2"/>
    </row>
    <row r="558" spans="1:55">
      <c r="A558">
        <v>558</v>
      </c>
      <c r="B558" s="1">
        <v>46113</v>
      </c>
      <c r="C558" s="2" t="s">
        <v>2322</v>
      </c>
      <c r="D558" s="2" t="s">
        <v>2323</v>
      </c>
      <c r="E558" s="2" t="s">
        <v>1312</v>
      </c>
      <c r="F558" s="2" t="s">
        <v>239</v>
      </c>
      <c r="G558" s="2" t="s">
        <v>2324</v>
      </c>
      <c r="H558" s="2" t="s">
        <v>934</v>
      </c>
      <c r="I558" s="2" t="s">
        <v>935</v>
      </c>
      <c r="J558" t="s">
        <v>936</v>
      </c>
      <c r="K558" s="2" t="s">
        <v>1313</v>
      </c>
      <c r="L558" s="1">
        <v>46245</v>
      </c>
      <c r="M558">
        <v>0.50600000000000001</v>
      </c>
      <c r="N558">
        <v>132</v>
      </c>
      <c r="O558" s="2" t="s">
        <v>79</v>
      </c>
      <c r="P558" t="s">
        <v>65</v>
      </c>
      <c r="Q558" s="1">
        <v>46844</v>
      </c>
      <c r="R558">
        <v>10200</v>
      </c>
      <c r="S558">
        <v>0</v>
      </c>
      <c r="T558">
        <v>10200</v>
      </c>
      <c r="U558" s="2" t="s">
        <v>66</v>
      </c>
      <c r="V558" s="2" t="s">
        <v>2328</v>
      </c>
      <c r="W558" s="2"/>
      <c r="X558" s="2" t="s">
        <v>69</v>
      </c>
      <c r="Y558" s="2" t="s">
        <v>70</v>
      </c>
      <c r="Z558" s="2" t="s">
        <v>80</v>
      </c>
      <c r="AA558" s="2" t="s">
        <v>72</v>
      </c>
      <c r="AB558" s="2" t="s">
        <v>72</v>
      </c>
      <c r="AC558" s="2" t="s">
        <v>72</v>
      </c>
      <c r="AD558" s="2" t="s">
        <v>70</v>
      </c>
      <c r="AE558">
        <v>42</v>
      </c>
      <c r="AF558" s="2" t="s">
        <v>463</v>
      </c>
      <c r="AG558">
        <v>10200</v>
      </c>
      <c r="AH558">
        <v>10560</v>
      </c>
      <c r="AI558">
        <v>10200</v>
      </c>
      <c r="AN558">
        <v>10200</v>
      </c>
      <c r="AO558">
        <v>740</v>
      </c>
      <c r="AP558">
        <v>10300</v>
      </c>
      <c r="AQ558">
        <v>10940</v>
      </c>
      <c r="AR558">
        <v>80</v>
      </c>
      <c r="AS558">
        <v>345</v>
      </c>
      <c r="AT558">
        <v>342</v>
      </c>
      <c r="AU558">
        <v>0.99130434782608701</v>
      </c>
      <c r="AV558">
        <v>3</v>
      </c>
      <c r="AW558">
        <v>8.6956521739130436E-3</v>
      </c>
      <c r="AX558">
        <v>0.54</v>
      </c>
      <c r="AY558">
        <v>184.68</v>
      </c>
      <c r="AZ558">
        <v>1.62</v>
      </c>
      <c r="BA558">
        <v>0.99130434782608701</v>
      </c>
      <c r="BB558" s="2" t="s">
        <v>81</v>
      </c>
      <c r="BC558" s="2"/>
    </row>
    <row r="559" spans="1:55">
      <c r="A559">
        <v>559</v>
      </c>
      <c r="B559" s="1">
        <v>46113</v>
      </c>
      <c r="C559" s="2" t="s">
        <v>2329</v>
      </c>
      <c r="D559" s="2" t="s">
        <v>2330</v>
      </c>
      <c r="E559" s="2" t="s">
        <v>2331</v>
      </c>
      <c r="F559" s="2" t="s">
        <v>239</v>
      </c>
      <c r="G559" s="2" t="s">
        <v>2332</v>
      </c>
      <c r="H559" s="2" t="s">
        <v>2333</v>
      </c>
      <c r="I559" s="2" t="s">
        <v>2334</v>
      </c>
      <c r="J559" t="s">
        <v>2335</v>
      </c>
      <c r="K559" s="2" t="s">
        <v>2336</v>
      </c>
      <c r="L559" s="1">
        <v>46250</v>
      </c>
      <c r="M559">
        <v>0.36621652461992282</v>
      </c>
      <c r="N559">
        <v>137</v>
      </c>
      <c r="O559" s="2" t="s">
        <v>64</v>
      </c>
      <c r="P559" t="s">
        <v>65</v>
      </c>
      <c r="Q559" s="1">
        <v>46844</v>
      </c>
      <c r="R559">
        <v>8000</v>
      </c>
      <c r="S559">
        <v>1900</v>
      </c>
      <c r="T559">
        <v>6100</v>
      </c>
      <c r="U559" s="2" t="s">
        <v>66</v>
      </c>
      <c r="V559" s="2"/>
      <c r="W559" s="2" t="s">
        <v>68</v>
      </c>
      <c r="X559" s="2" t="s">
        <v>69</v>
      </c>
      <c r="Y559" s="2" t="s">
        <v>70</v>
      </c>
      <c r="Z559" s="2" t="s">
        <v>71</v>
      </c>
      <c r="AA559" s="2" t="s">
        <v>70</v>
      </c>
      <c r="AB559" s="2" t="s">
        <v>70</v>
      </c>
      <c r="AC559" s="2" t="s">
        <v>91</v>
      </c>
      <c r="AD559" s="2" t="s">
        <v>70</v>
      </c>
      <c r="AE559">
        <v>28</v>
      </c>
      <c r="AF559" s="2" t="s">
        <v>376</v>
      </c>
      <c r="AG559">
        <v>6100</v>
      </c>
      <c r="AH559">
        <v>7200</v>
      </c>
      <c r="AI559">
        <v>7000</v>
      </c>
      <c r="AJ559">
        <v>6996</v>
      </c>
      <c r="AK559">
        <v>6996</v>
      </c>
      <c r="AL559">
        <v>6950</v>
      </c>
      <c r="AM559">
        <v>6978</v>
      </c>
      <c r="AN559">
        <v>5750</v>
      </c>
      <c r="AP559">
        <v>6600</v>
      </c>
      <c r="AQ559">
        <v>5750</v>
      </c>
      <c r="AR559">
        <v>1450</v>
      </c>
      <c r="AS559">
        <v>450</v>
      </c>
      <c r="AT559">
        <v>360</v>
      </c>
      <c r="AU559">
        <v>0.8</v>
      </c>
      <c r="AV559">
        <v>91</v>
      </c>
      <c r="AW559">
        <v>0.20222222222222222</v>
      </c>
      <c r="AX559">
        <v>3</v>
      </c>
      <c r="AY559">
        <v>1080</v>
      </c>
      <c r="AZ559">
        <v>273</v>
      </c>
      <c r="BA559">
        <v>0.8</v>
      </c>
      <c r="BB559" s="2" t="s">
        <v>75</v>
      </c>
      <c r="BC559" s="2"/>
    </row>
    <row r="560" spans="1:55">
      <c r="A560">
        <v>560</v>
      </c>
      <c r="B560" s="1">
        <v>46113</v>
      </c>
      <c r="C560" s="2" t="s">
        <v>2329</v>
      </c>
      <c r="D560" s="2" t="s">
        <v>2330</v>
      </c>
      <c r="E560" s="2" t="s">
        <v>2331</v>
      </c>
      <c r="F560" s="2" t="s">
        <v>239</v>
      </c>
      <c r="G560" s="2" t="s">
        <v>2332</v>
      </c>
      <c r="H560" s="2" t="s">
        <v>2337</v>
      </c>
      <c r="I560" s="2" t="s">
        <v>2338</v>
      </c>
      <c r="J560" t="s">
        <v>2339</v>
      </c>
      <c r="K560" s="2" t="s">
        <v>2336</v>
      </c>
      <c r="L560" s="1">
        <v>46250</v>
      </c>
      <c r="M560">
        <v>0.50600000000000001</v>
      </c>
      <c r="N560">
        <v>137</v>
      </c>
      <c r="O560" s="2" t="s">
        <v>79</v>
      </c>
      <c r="P560" t="s">
        <v>65</v>
      </c>
      <c r="Q560" s="1">
        <v>46844</v>
      </c>
      <c r="R560">
        <v>8000</v>
      </c>
      <c r="S560">
        <v>0</v>
      </c>
      <c r="T560">
        <v>8000</v>
      </c>
      <c r="U560" s="2" t="s">
        <v>66</v>
      </c>
      <c r="V560" s="2"/>
      <c r="W560" s="2"/>
      <c r="X560" s="2" t="s">
        <v>69</v>
      </c>
      <c r="Y560" s="2" t="s">
        <v>70</v>
      </c>
      <c r="Z560" s="2" t="s">
        <v>80</v>
      </c>
      <c r="AA560" s="2" t="s">
        <v>72</v>
      </c>
      <c r="AB560" s="2" t="s">
        <v>72</v>
      </c>
      <c r="AC560" s="2" t="s">
        <v>72</v>
      </c>
      <c r="AD560" s="2" t="s">
        <v>70</v>
      </c>
      <c r="AE560">
        <v>28</v>
      </c>
      <c r="AF560" s="2" t="s">
        <v>376</v>
      </c>
      <c r="AG560">
        <v>8000</v>
      </c>
      <c r="AH560">
        <v>8800</v>
      </c>
      <c r="AI560">
        <v>8800</v>
      </c>
      <c r="AN560">
        <v>8000</v>
      </c>
      <c r="AP560">
        <v>8100</v>
      </c>
      <c r="AQ560">
        <v>8000</v>
      </c>
      <c r="AR560">
        <v>80</v>
      </c>
      <c r="AS560">
        <v>275</v>
      </c>
      <c r="AT560">
        <v>250</v>
      </c>
      <c r="AU560">
        <v>0.90909090909090906</v>
      </c>
      <c r="AV560">
        <v>25</v>
      </c>
      <c r="AW560">
        <v>9.0909090909090912E-2</v>
      </c>
      <c r="AX560">
        <v>0.54</v>
      </c>
      <c r="AY560">
        <v>135</v>
      </c>
      <c r="AZ560">
        <v>13.5</v>
      </c>
      <c r="BA560">
        <v>0.90909090909090906</v>
      </c>
      <c r="BB560" s="2" t="s">
        <v>81</v>
      </c>
      <c r="BC560" s="2"/>
    </row>
    <row r="561" spans="1:55">
      <c r="A561">
        <v>561</v>
      </c>
      <c r="B561" s="1">
        <v>46114</v>
      </c>
      <c r="C561" s="2" t="s">
        <v>2340</v>
      </c>
      <c r="D561" s="2" t="s">
        <v>2341</v>
      </c>
      <c r="E561" s="2" t="s">
        <v>2342</v>
      </c>
      <c r="F561" s="2" t="s">
        <v>96</v>
      </c>
      <c r="G561" s="2" t="s">
        <v>97</v>
      </c>
      <c r="H561" s="2" t="s">
        <v>2343</v>
      </c>
      <c r="I561" s="2" t="s">
        <v>2344</v>
      </c>
      <c r="J561" t="s">
        <v>2345</v>
      </c>
      <c r="K561" s="2" t="s">
        <v>2346</v>
      </c>
      <c r="L561" s="1">
        <v>46152</v>
      </c>
      <c r="M561">
        <v>0.50593369071931027</v>
      </c>
      <c r="N561">
        <v>38</v>
      </c>
      <c r="O561" s="2" t="s">
        <v>64</v>
      </c>
      <c r="P561" t="s">
        <v>65</v>
      </c>
      <c r="Q561" s="1">
        <v>46844</v>
      </c>
      <c r="R561">
        <v>4800</v>
      </c>
      <c r="S561">
        <v>300</v>
      </c>
      <c r="T561">
        <v>4500</v>
      </c>
      <c r="U561" s="2" t="s">
        <v>66</v>
      </c>
      <c r="V561" s="2"/>
      <c r="W561" s="2" t="s">
        <v>197</v>
      </c>
      <c r="X561" s="2" t="s">
        <v>69</v>
      </c>
      <c r="Y561" s="2" t="s">
        <v>70</v>
      </c>
      <c r="Z561" s="2" t="s">
        <v>80</v>
      </c>
      <c r="AA561" s="2" t="s">
        <v>70</v>
      </c>
      <c r="AB561" s="2" t="s">
        <v>70</v>
      </c>
      <c r="AC561" s="2" t="s">
        <v>91</v>
      </c>
      <c r="AD561" s="2" t="s">
        <v>70</v>
      </c>
      <c r="AE561">
        <v>32</v>
      </c>
      <c r="AF561" s="2" t="s">
        <v>463</v>
      </c>
      <c r="AG561">
        <v>4500</v>
      </c>
      <c r="AH561">
        <v>5300</v>
      </c>
      <c r="AI561">
        <v>5130</v>
      </c>
      <c r="AJ561">
        <v>4920</v>
      </c>
      <c r="AK561">
        <v>4926</v>
      </c>
      <c r="AL561">
        <v>4911</v>
      </c>
      <c r="AM561">
        <v>4909</v>
      </c>
      <c r="AN561">
        <v>4500</v>
      </c>
      <c r="AO561">
        <v>362</v>
      </c>
      <c r="AP561">
        <v>5000</v>
      </c>
      <c r="AQ561">
        <v>4862</v>
      </c>
      <c r="AR561">
        <v>438</v>
      </c>
      <c r="AS561">
        <v>530</v>
      </c>
      <c r="AT561">
        <v>487</v>
      </c>
      <c r="AU561">
        <v>0.9188679245283019</v>
      </c>
      <c r="AV561">
        <v>44</v>
      </c>
      <c r="AW561">
        <v>8.3018867924528297E-2</v>
      </c>
      <c r="AX561">
        <v>3</v>
      </c>
      <c r="AY561">
        <v>1461</v>
      </c>
      <c r="AZ561">
        <v>132</v>
      </c>
      <c r="BA561">
        <v>0.9188679245283019</v>
      </c>
      <c r="BB561" s="2" t="s">
        <v>75</v>
      </c>
      <c r="BC561" s="2"/>
    </row>
    <row r="562" spans="1:55">
      <c r="A562">
        <v>562</v>
      </c>
      <c r="B562" s="1">
        <v>46114</v>
      </c>
      <c r="C562" s="2" t="s">
        <v>2340</v>
      </c>
      <c r="D562" s="2" t="s">
        <v>2341</v>
      </c>
      <c r="E562" s="2" t="s">
        <v>2342</v>
      </c>
      <c r="F562" s="2" t="s">
        <v>96</v>
      </c>
      <c r="G562" s="2" t="s">
        <v>97</v>
      </c>
      <c r="H562" s="2" t="s">
        <v>2347</v>
      </c>
      <c r="I562" s="2" t="s">
        <v>2348</v>
      </c>
      <c r="J562" t="s">
        <v>2349</v>
      </c>
      <c r="K562" s="2" t="s">
        <v>2346</v>
      </c>
      <c r="L562" s="1">
        <v>46152</v>
      </c>
      <c r="M562">
        <v>0.50600000000000001</v>
      </c>
      <c r="N562">
        <v>38</v>
      </c>
      <c r="O562" s="2" t="s">
        <v>79</v>
      </c>
      <c r="P562" t="s">
        <v>65</v>
      </c>
      <c r="Q562" s="1">
        <v>46844</v>
      </c>
      <c r="R562">
        <v>4800</v>
      </c>
      <c r="S562">
        <v>0</v>
      </c>
      <c r="T562">
        <v>4800</v>
      </c>
      <c r="U562" s="2" t="s">
        <v>66</v>
      </c>
      <c r="V562" s="2"/>
      <c r="W562" s="2"/>
      <c r="X562" s="2" t="s">
        <v>69</v>
      </c>
      <c r="Y562" s="2" t="s">
        <v>70</v>
      </c>
      <c r="Z562" s="2" t="s">
        <v>80</v>
      </c>
      <c r="AA562" s="2" t="s">
        <v>72</v>
      </c>
      <c r="AB562" s="2" t="s">
        <v>72</v>
      </c>
      <c r="AC562" s="2" t="s">
        <v>72</v>
      </c>
      <c r="AD562" s="2" t="s">
        <v>70</v>
      </c>
      <c r="AE562">
        <v>28</v>
      </c>
      <c r="AF562" s="2" t="s">
        <v>376</v>
      </c>
      <c r="AG562">
        <v>4800</v>
      </c>
      <c r="AH562">
        <v>6120</v>
      </c>
      <c r="AI562">
        <v>6144</v>
      </c>
      <c r="AN562">
        <v>4800</v>
      </c>
      <c r="AO562">
        <v>1250</v>
      </c>
      <c r="AP562">
        <v>5000</v>
      </c>
      <c r="AQ562">
        <v>6050</v>
      </c>
      <c r="AR562">
        <v>80</v>
      </c>
      <c r="AS562">
        <v>192</v>
      </c>
      <c r="AT562">
        <v>190</v>
      </c>
      <c r="AU562">
        <v>0.98958333333333337</v>
      </c>
      <c r="AV562">
        <v>2</v>
      </c>
      <c r="AW562">
        <v>1.0416666666666666E-2</v>
      </c>
      <c r="AX562">
        <v>0.54</v>
      </c>
      <c r="AY562">
        <v>102.60000000000001</v>
      </c>
      <c r="AZ562">
        <v>1.08</v>
      </c>
      <c r="BA562">
        <v>0.98958333333333337</v>
      </c>
      <c r="BB562" s="2" t="s">
        <v>81</v>
      </c>
      <c r="BC562" s="2"/>
    </row>
    <row r="563" spans="1:55">
      <c r="A563">
        <v>563</v>
      </c>
      <c r="B563" s="1">
        <v>46114</v>
      </c>
      <c r="C563" s="2" t="s">
        <v>2340</v>
      </c>
      <c r="D563" s="2" t="s">
        <v>2341</v>
      </c>
      <c r="E563" s="2" t="s">
        <v>2342</v>
      </c>
      <c r="F563" s="2" t="s">
        <v>96</v>
      </c>
      <c r="G563" s="2" t="s">
        <v>97</v>
      </c>
      <c r="H563" s="2" t="s">
        <v>442</v>
      </c>
      <c r="I563" s="2" t="s">
        <v>443</v>
      </c>
      <c r="J563" t="s">
        <v>444</v>
      </c>
      <c r="K563" s="2" t="s">
        <v>2346</v>
      </c>
      <c r="L563" s="1">
        <v>46152</v>
      </c>
      <c r="M563">
        <v>0.50600000000000001</v>
      </c>
      <c r="N563">
        <v>38</v>
      </c>
      <c r="O563" s="2" t="s">
        <v>445</v>
      </c>
      <c r="P563" t="s">
        <v>65</v>
      </c>
      <c r="Q563" s="1">
        <v>46844</v>
      </c>
      <c r="R563">
        <v>4800</v>
      </c>
      <c r="S563">
        <v>0</v>
      </c>
      <c r="T563">
        <v>4800</v>
      </c>
      <c r="U563" s="2" t="s">
        <v>66</v>
      </c>
      <c r="V563" s="2"/>
      <c r="W563" s="2"/>
      <c r="X563" s="2" t="s">
        <v>69</v>
      </c>
      <c r="Y563" s="2" t="s">
        <v>70</v>
      </c>
      <c r="Z563" s="2" t="s">
        <v>71</v>
      </c>
      <c r="AA563" s="2" t="s">
        <v>72</v>
      </c>
      <c r="AB563" s="2" t="s">
        <v>72</v>
      </c>
      <c r="AC563" s="2" t="s">
        <v>72</v>
      </c>
      <c r="AD563" s="2" t="s">
        <v>70</v>
      </c>
      <c r="AE563">
        <v>13</v>
      </c>
      <c r="AF563" s="2" t="s">
        <v>376</v>
      </c>
      <c r="AG563">
        <v>4800</v>
      </c>
      <c r="AH563">
        <v>5400</v>
      </c>
      <c r="AI563">
        <v>5400</v>
      </c>
      <c r="AN563">
        <v>4800</v>
      </c>
      <c r="AO563">
        <v>635</v>
      </c>
      <c r="AP563">
        <v>5000</v>
      </c>
      <c r="AQ563">
        <v>5435</v>
      </c>
      <c r="AR563">
        <v>80</v>
      </c>
      <c r="AS563">
        <v>79</v>
      </c>
      <c r="AT563">
        <v>76</v>
      </c>
      <c r="AU563">
        <v>0.96202531645569622</v>
      </c>
      <c r="AV563">
        <v>3</v>
      </c>
      <c r="AW563">
        <v>3.7974683544303799E-2</v>
      </c>
      <c r="AX563">
        <v>0.54</v>
      </c>
      <c r="AY563">
        <v>41.040000000000006</v>
      </c>
      <c r="AZ563">
        <v>1.62</v>
      </c>
      <c r="BA563">
        <v>0.96202531645569622</v>
      </c>
      <c r="BB563" s="2" t="s">
        <v>81</v>
      </c>
      <c r="BC563" s="2"/>
    </row>
    <row r="564" spans="1:55">
      <c r="A564">
        <v>564</v>
      </c>
      <c r="B564" s="1">
        <v>46114</v>
      </c>
      <c r="C564" s="2" t="s">
        <v>2350</v>
      </c>
      <c r="D564" s="2" t="s">
        <v>2351</v>
      </c>
      <c r="E564" s="2" t="s">
        <v>1210</v>
      </c>
      <c r="F564" s="2" t="s">
        <v>96</v>
      </c>
      <c r="G564" s="2" t="s">
        <v>2352</v>
      </c>
      <c r="H564" s="2" t="s">
        <v>1216</v>
      </c>
      <c r="I564" s="2" t="s">
        <v>1217</v>
      </c>
      <c r="J564" t="s">
        <v>1218</v>
      </c>
      <c r="K564" s="2" t="s">
        <v>2353</v>
      </c>
      <c r="L564" s="1">
        <v>47605</v>
      </c>
      <c r="M564">
        <v>0.50600000000000001</v>
      </c>
      <c r="N564">
        <v>1491</v>
      </c>
      <c r="O564" s="2" t="s">
        <v>79</v>
      </c>
      <c r="P564" t="s">
        <v>65</v>
      </c>
      <c r="Q564" s="1">
        <v>46844</v>
      </c>
      <c r="R564">
        <v>4167</v>
      </c>
      <c r="S564">
        <v>0</v>
      </c>
      <c r="T564">
        <v>4167</v>
      </c>
      <c r="U564" s="2" t="s">
        <v>66</v>
      </c>
      <c r="V564" s="2" t="s">
        <v>127</v>
      </c>
      <c r="W564" s="2"/>
      <c r="X564" s="2" t="s">
        <v>69</v>
      </c>
      <c r="Y564" s="2" t="s">
        <v>70</v>
      </c>
      <c r="Z564" s="2" t="s">
        <v>80</v>
      </c>
      <c r="AA564" s="2" t="s">
        <v>72</v>
      </c>
      <c r="AB564" s="2" t="s">
        <v>72</v>
      </c>
      <c r="AC564" s="2" t="s">
        <v>72</v>
      </c>
      <c r="AD564" s="2" t="s">
        <v>70</v>
      </c>
      <c r="AE564">
        <v>18</v>
      </c>
      <c r="AF564" s="2" t="s">
        <v>376</v>
      </c>
      <c r="AG564">
        <v>4167</v>
      </c>
      <c r="AH564">
        <v>4400</v>
      </c>
      <c r="AI564">
        <v>4400</v>
      </c>
      <c r="AN564">
        <v>4167</v>
      </c>
      <c r="AO564">
        <v>365</v>
      </c>
      <c r="AP564">
        <v>4200</v>
      </c>
      <c r="AQ564">
        <v>4532</v>
      </c>
      <c r="AR564">
        <v>80</v>
      </c>
      <c r="AS564">
        <v>145</v>
      </c>
      <c r="AT564">
        <v>142</v>
      </c>
      <c r="AU564">
        <v>0.97931034482758617</v>
      </c>
      <c r="AV564">
        <v>3</v>
      </c>
      <c r="AW564">
        <v>2.0689655172413793E-2</v>
      </c>
      <c r="AX564">
        <v>0.54</v>
      </c>
      <c r="AY564">
        <v>76.680000000000007</v>
      </c>
      <c r="AZ564">
        <v>1.62</v>
      </c>
      <c r="BA564">
        <v>0.97931034482758617</v>
      </c>
      <c r="BB564" s="2" t="s">
        <v>81</v>
      </c>
      <c r="BC564" s="2"/>
    </row>
    <row r="565" spans="1:55">
      <c r="A565">
        <v>565</v>
      </c>
      <c r="B565" s="1">
        <v>46114</v>
      </c>
      <c r="C565" s="2" t="s">
        <v>2354</v>
      </c>
      <c r="D565" s="2" t="s">
        <v>2355</v>
      </c>
      <c r="E565" s="2" t="s">
        <v>1428</v>
      </c>
      <c r="F565" s="2" t="s">
        <v>96</v>
      </c>
      <c r="G565" s="2" t="s">
        <v>192</v>
      </c>
      <c r="H565" s="2" t="s">
        <v>1430</v>
      </c>
      <c r="I565" s="2" t="s">
        <v>1431</v>
      </c>
      <c r="J565" t="s">
        <v>1432</v>
      </c>
      <c r="K565" s="2" t="s">
        <v>2356</v>
      </c>
      <c r="L565" s="1">
        <v>47797</v>
      </c>
      <c r="M565">
        <v>0.50600000000000001</v>
      </c>
      <c r="N565">
        <v>1683</v>
      </c>
      <c r="O565" s="2" t="s">
        <v>79</v>
      </c>
      <c r="P565" t="s">
        <v>65</v>
      </c>
      <c r="Q565" s="1">
        <v>46844</v>
      </c>
      <c r="R565">
        <v>7742</v>
      </c>
      <c r="S565">
        <v>0</v>
      </c>
      <c r="T565">
        <v>7742</v>
      </c>
      <c r="U565" s="2" t="s">
        <v>66</v>
      </c>
      <c r="V565" s="2" t="s">
        <v>127</v>
      </c>
      <c r="W565" s="2"/>
      <c r="X565" s="2" t="s">
        <v>69</v>
      </c>
      <c r="Y565" s="2" t="s">
        <v>70</v>
      </c>
      <c r="Z565" s="2" t="s">
        <v>80</v>
      </c>
      <c r="AA565" s="2" t="s">
        <v>72</v>
      </c>
      <c r="AB565" s="2" t="s">
        <v>72</v>
      </c>
      <c r="AC565" s="2" t="s">
        <v>72</v>
      </c>
      <c r="AD565" s="2" t="s">
        <v>70</v>
      </c>
      <c r="AE565">
        <v>32</v>
      </c>
      <c r="AF565" s="2" t="s">
        <v>463</v>
      </c>
      <c r="AG565">
        <v>7742</v>
      </c>
      <c r="AH565">
        <v>8160</v>
      </c>
      <c r="AI565">
        <v>8160</v>
      </c>
      <c r="AN565">
        <v>7742</v>
      </c>
      <c r="AO565">
        <v>535</v>
      </c>
      <c r="AP565">
        <v>7800</v>
      </c>
      <c r="AQ565">
        <v>8277</v>
      </c>
      <c r="AR565">
        <v>80</v>
      </c>
      <c r="AS565">
        <v>262</v>
      </c>
      <c r="AT565">
        <v>259</v>
      </c>
      <c r="AU565">
        <v>0.98854961832061072</v>
      </c>
      <c r="AV565">
        <v>3</v>
      </c>
      <c r="AW565">
        <v>1.1450381679389313E-2</v>
      </c>
      <c r="AX565">
        <v>0.54</v>
      </c>
      <c r="AY565">
        <v>139.86000000000001</v>
      </c>
      <c r="AZ565">
        <v>1.62</v>
      </c>
      <c r="BA565">
        <v>0.98854961832061072</v>
      </c>
      <c r="BB565" s="2" t="s">
        <v>81</v>
      </c>
      <c r="BC565" s="2"/>
    </row>
    <row r="566" spans="1:55">
      <c r="A566">
        <v>566</v>
      </c>
      <c r="B566" s="1">
        <v>46114</v>
      </c>
      <c r="C566" s="2" t="s">
        <v>2354</v>
      </c>
      <c r="D566" s="2" t="s">
        <v>2355</v>
      </c>
      <c r="E566" s="2" t="s">
        <v>1428</v>
      </c>
      <c r="F566" s="2" t="s">
        <v>96</v>
      </c>
      <c r="G566" s="2" t="s">
        <v>192</v>
      </c>
      <c r="H566" s="2" t="s">
        <v>442</v>
      </c>
      <c r="I566" s="2" t="s">
        <v>443</v>
      </c>
      <c r="J566" t="s">
        <v>444</v>
      </c>
      <c r="K566" s="2" t="s">
        <v>2356</v>
      </c>
      <c r="L566" s="1">
        <v>47797</v>
      </c>
      <c r="M566">
        <v>0.50600000000000001</v>
      </c>
      <c r="N566">
        <v>1683</v>
      </c>
      <c r="O566" s="2" t="s">
        <v>445</v>
      </c>
      <c r="P566" t="s">
        <v>65</v>
      </c>
      <c r="Q566" s="1">
        <v>46844</v>
      </c>
      <c r="R566">
        <v>7742</v>
      </c>
      <c r="S566">
        <v>0</v>
      </c>
      <c r="T566">
        <v>7742</v>
      </c>
      <c r="U566" s="2" t="s">
        <v>66</v>
      </c>
      <c r="V566" s="2"/>
      <c r="W566" s="2"/>
      <c r="X566" s="2" t="s">
        <v>69</v>
      </c>
      <c r="Y566" s="2" t="s">
        <v>70</v>
      </c>
      <c r="Z566" s="2" t="s">
        <v>71</v>
      </c>
      <c r="AA566" s="2" t="s">
        <v>72</v>
      </c>
      <c r="AB566" s="2" t="s">
        <v>72</v>
      </c>
      <c r="AC566" s="2" t="s">
        <v>72</v>
      </c>
      <c r="AD566" s="2" t="s">
        <v>70</v>
      </c>
      <c r="AE566">
        <v>13</v>
      </c>
      <c r="AF566" s="2" t="s">
        <v>376</v>
      </c>
      <c r="AG566">
        <v>7742</v>
      </c>
      <c r="AH566">
        <v>7992</v>
      </c>
      <c r="AI566">
        <v>8280</v>
      </c>
      <c r="AN566">
        <v>7742</v>
      </c>
      <c r="AP566">
        <v>7800</v>
      </c>
      <c r="AQ566">
        <v>7742</v>
      </c>
      <c r="AR566">
        <v>80</v>
      </c>
      <c r="AS566">
        <v>115</v>
      </c>
      <c r="AT566">
        <v>108</v>
      </c>
      <c r="AU566">
        <v>0.93913043478260871</v>
      </c>
      <c r="AV566">
        <v>7</v>
      </c>
      <c r="AW566">
        <v>6.0869565217391307E-2</v>
      </c>
      <c r="AX566">
        <v>0.54</v>
      </c>
      <c r="AY566">
        <v>58.320000000000007</v>
      </c>
      <c r="AZ566">
        <v>3.7800000000000002</v>
      </c>
      <c r="BA566">
        <v>0.93913043478260871</v>
      </c>
      <c r="BB566" s="2" t="s">
        <v>81</v>
      </c>
      <c r="BC566" s="2"/>
    </row>
    <row r="567" spans="1:55">
      <c r="A567">
        <v>567</v>
      </c>
      <c r="B567" s="1">
        <v>46114</v>
      </c>
      <c r="C567" s="2" t="s">
        <v>2357</v>
      </c>
      <c r="D567" s="2" t="s">
        <v>1435</v>
      </c>
      <c r="E567" s="2" t="s">
        <v>1244</v>
      </c>
      <c r="F567" s="2" t="s">
        <v>272</v>
      </c>
      <c r="G567" s="2" t="s">
        <v>97</v>
      </c>
      <c r="H567" s="2" t="s">
        <v>2358</v>
      </c>
      <c r="I567" s="2" t="s">
        <v>2359</v>
      </c>
      <c r="J567" t="s">
        <v>2360</v>
      </c>
      <c r="K567" s="2" t="s">
        <v>1439</v>
      </c>
      <c r="L567" s="1">
        <v>47113</v>
      </c>
      <c r="M567">
        <v>0.46920265486725665</v>
      </c>
      <c r="N567">
        <v>999</v>
      </c>
      <c r="O567" s="2" t="s">
        <v>64</v>
      </c>
      <c r="P567" t="s">
        <v>65</v>
      </c>
      <c r="Q567" s="1">
        <v>46844</v>
      </c>
      <c r="R567">
        <v>9901</v>
      </c>
      <c r="S567">
        <v>0</v>
      </c>
      <c r="T567">
        <v>9901</v>
      </c>
      <c r="U567" s="2" t="s">
        <v>66</v>
      </c>
      <c r="V567" s="2"/>
      <c r="W567" s="2" t="s">
        <v>68</v>
      </c>
      <c r="X567" s="2" t="s">
        <v>69</v>
      </c>
      <c r="Y567" s="2" t="s">
        <v>70</v>
      </c>
      <c r="Z567" s="2" t="s">
        <v>71</v>
      </c>
      <c r="AA567" s="2" t="s">
        <v>70</v>
      </c>
      <c r="AB567" s="2" t="s">
        <v>70</v>
      </c>
      <c r="AC567" s="2" t="s">
        <v>91</v>
      </c>
      <c r="AD567" s="2" t="s">
        <v>70</v>
      </c>
      <c r="AE567">
        <v>43</v>
      </c>
      <c r="AF567" s="2" t="s">
        <v>463</v>
      </c>
      <c r="AG567">
        <v>9901</v>
      </c>
      <c r="AH567">
        <v>21600</v>
      </c>
      <c r="AI567">
        <v>21200</v>
      </c>
      <c r="AJ567">
        <v>21224</v>
      </c>
      <c r="AK567">
        <v>21030</v>
      </c>
      <c r="AL567">
        <v>21194</v>
      </c>
      <c r="AM567">
        <v>21102</v>
      </c>
      <c r="AN567">
        <v>9800</v>
      </c>
      <c r="AO567">
        <v>11110</v>
      </c>
      <c r="AP567">
        <v>21000</v>
      </c>
      <c r="AQ567">
        <v>20910</v>
      </c>
      <c r="AR567">
        <v>690</v>
      </c>
      <c r="AS567">
        <v>1800</v>
      </c>
      <c r="AT567">
        <v>1743</v>
      </c>
      <c r="AU567">
        <v>0.96833333333333338</v>
      </c>
      <c r="AV567">
        <v>58</v>
      </c>
      <c r="AW567">
        <v>3.2222222222222222E-2</v>
      </c>
      <c r="AX567">
        <v>3</v>
      </c>
      <c r="AY567">
        <v>5229</v>
      </c>
      <c r="AZ567">
        <v>174</v>
      </c>
      <c r="BA567">
        <v>0.96833333333333338</v>
      </c>
      <c r="BB567" s="2" t="s">
        <v>75</v>
      </c>
      <c r="BC567" s="2"/>
    </row>
    <row r="568" spans="1:55">
      <c r="A568">
        <v>568</v>
      </c>
      <c r="B568" s="1">
        <v>46114</v>
      </c>
      <c r="C568" s="2" t="s">
        <v>2357</v>
      </c>
      <c r="D568" s="2" t="s">
        <v>1435</v>
      </c>
      <c r="E568" s="2" t="s">
        <v>1244</v>
      </c>
      <c r="F568" s="2" t="s">
        <v>272</v>
      </c>
      <c r="G568" s="2" t="s">
        <v>97</v>
      </c>
      <c r="H568" s="2" t="s">
        <v>1436</v>
      </c>
      <c r="I568" s="2" t="s">
        <v>1437</v>
      </c>
      <c r="J568" t="s">
        <v>1438</v>
      </c>
      <c r="K568" s="2" t="s">
        <v>1439</v>
      </c>
      <c r="L568" s="1">
        <v>47113</v>
      </c>
      <c r="M568">
        <v>0.50600000000000001</v>
      </c>
      <c r="N568">
        <v>999</v>
      </c>
      <c r="O568" s="2" t="s">
        <v>79</v>
      </c>
      <c r="P568" t="s">
        <v>65</v>
      </c>
      <c r="Q568" s="1">
        <v>46844</v>
      </c>
      <c r="R568">
        <v>9901</v>
      </c>
      <c r="S568">
        <v>0</v>
      </c>
      <c r="T568">
        <v>9901</v>
      </c>
      <c r="U568" s="2" t="s">
        <v>66</v>
      </c>
      <c r="V568" s="2"/>
      <c r="W568" s="2"/>
      <c r="X568" s="2" t="s">
        <v>69</v>
      </c>
      <c r="Y568" s="2" t="s">
        <v>70</v>
      </c>
      <c r="Z568" s="2" t="s">
        <v>80</v>
      </c>
      <c r="AA568" s="2" t="s">
        <v>72</v>
      </c>
      <c r="AB568" s="2" t="s">
        <v>72</v>
      </c>
      <c r="AC568" s="2" t="s">
        <v>72</v>
      </c>
      <c r="AD568" s="2" t="s">
        <v>70</v>
      </c>
      <c r="AE568">
        <v>43</v>
      </c>
      <c r="AF568" s="2" t="s">
        <v>463</v>
      </c>
      <c r="AG568">
        <v>9901</v>
      </c>
      <c r="AH568">
        <v>10400</v>
      </c>
      <c r="AI568">
        <v>10400</v>
      </c>
      <c r="AN568">
        <v>9901</v>
      </c>
      <c r="AO568">
        <v>575</v>
      </c>
      <c r="AP568">
        <v>10000</v>
      </c>
      <c r="AQ568">
        <v>10476</v>
      </c>
      <c r="AR568">
        <v>80</v>
      </c>
      <c r="AS568">
        <v>331</v>
      </c>
      <c r="AT568">
        <v>328</v>
      </c>
      <c r="AU568">
        <v>0.99093655589123864</v>
      </c>
      <c r="AV568">
        <v>3</v>
      </c>
      <c r="AW568">
        <v>9.0634441087613302E-3</v>
      </c>
      <c r="AX568">
        <v>0.54</v>
      </c>
      <c r="AY568">
        <v>177.12</v>
      </c>
      <c r="AZ568">
        <v>1.62</v>
      </c>
      <c r="BA568">
        <v>0.99093655589123864</v>
      </c>
      <c r="BB568" s="2" t="s">
        <v>81</v>
      </c>
      <c r="BC568" s="2"/>
    </row>
    <row r="569" spans="1:55">
      <c r="A569">
        <v>569</v>
      </c>
      <c r="B569" s="1">
        <v>46114</v>
      </c>
      <c r="C569" s="2" t="s">
        <v>2361</v>
      </c>
      <c r="D569" s="2" t="s">
        <v>2362</v>
      </c>
      <c r="E569" s="2" t="s">
        <v>2363</v>
      </c>
      <c r="F569" s="2" t="s">
        <v>804</v>
      </c>
      <c r="G569" s="2" t="s">
        <v>805</v>
      </c>
      <c r="H569" s="2" t="s">
        <v>2364</v>
      </c>
      <c r="I569" s="2" t="s">
        <v>2365</v>
      </c>
      <c r="J569" t="s">
        <v>2366</v>
      </c>
      <c r="K569" s="2" t="s">
        <v>2367</v>
      </c>
      <c r="L569" s="1">
        <v>46190</v>
      </c>
      <c r="M569">
        <v>0.28160873610165649</v>
      </c>
      <c r="N569">
        <v>76</v>
      </c>
      <c r="O569" s="2" t="s">
        <v>64</v>
      </c>
      <c r="P569" t="s">
        <v>65</v>
      </c>
      <c r="Q569" s="1">
        <v>46844</v>
      </c>
      <c r="R569">
        <v>5650</v>
      </c>
      <c r="S569">
        <v>800</v>
      </c>
      <c r="T569">
        <v>4850</v>
      </c>
      <c r="U569" s="2" t="s">
        <v>66</v>
      </c>
      <c r="V569" s="2"/>
      <c r="W569" s="2" t="s">
        <v>68</v>
      </c>
      <c r="X569" s="2" t="s">
        <v>69</v>
      </c>
      <c r="Y569" s="2" t="s">
        <v>70</v>
      </c>
      <c r="Z569" s="2" t="s">
        <v>71</v>
      </c>
      <c r="AA569" s="2" t="s">
        <v>70</v>
      </c>
      <c r="AB569" s="2" t="s">
        <v>70</v>
      </c>
      <c r="AC569" s="2" t="s">
        <v>73</v>
      </c>
      <c r="AD569" s="2" t="s">
        <v>70</v>
      </c>
      <c r="AE569">
        <v>26</v>
      </c>
      <c r="AF569" s="2" t="s">
        <v>376</v>
      </c>
      <c r="AG569">
        <v>4850</v>
      </c>
      <c r="AH569">
        <v>5600</v>
      </c>
      <c r="AI569">
        <v>5400</v>
      </c>
      <c r="AJ569">
        <v>5400</v>
      </c>
      <c r="AK569">
        <v>5536</v>
      </c>
      <c r="AL569">
        <v>5536</v>
      </c>
      <c r="AM569">
        <v>5487</v>
      </c>
      <c r="AN569">
        <v>4663</v>
      </c>
      <c r="AO569">
        <v>824</v>
      </c>
      <c r="AP569">
        <v>5200</v>
      </c>
      <c r="AQ569">
        <v>5487</v>
      </c>
      <c r="AR569">
        <v>113</v>
      </c>
      <c r="AS569">
        <v>350</v>
      </c>
      <c r="AT569">
        <v>343</v>
      </c>
      <c r="AU569">
        <v>0.98</v>
      </c>
      <c r="AV569">
        <v>7</v>
      </c>
      <c r="AW569">
        <v>0.02</v>
      </c>
      <c r="AX569">
        <v>3</v>
      </c>
      <c r="AY569">
        <v>1029</v>
      </c>
      <c r="AZ569">
        <v>21</v>
      </c>
      <c r="BA569">
        <v>0.98</v>
      </c>
      <c r="BB569" s="2" t="s">
        <v>75</v>
      </c>
      <c r="BC569" s="2"/>
    </row>
    <row r="570" spans="1:55">
      <c r="A570">
        <v>570</v>
      </c>
      <c r="B570" s="1">
        <v>46114</v>
      </c>
      <c r="C570" s="2" t="s">
        <v>2361</v>
      </c>
      <c r="D570" s="2" t="s">
        <v>2362</v>
      </c>
      <c r="E570" s="2" t="s">
        <v>2363</v>
      </c>
      <c r="F570" s="2" t="s">
        <v>804</v>
      </c>
      <c r="G570" s="2" t="s">
        <v>805</v>
      </c>
      <c r="H570" s="2" t="s">
        <v>2364</v>
      </c>
      <c r="I570" s="2" t="s">
        <v>2365</v>
      </c>
      <c r="J570" t="s">
        <v>2366</v>
      </c>
      <c r="K570" s="2" t="s">
        <v>2367</v>
      </c>
      <c r="L570" s="1">
        <v>46190</v>
      </c>
      <c r="M570">
        <v>0.50600000000000001</v>
      </c>
      <c r="N570">
        <v>76</v>
      </c>
      <c r="O570" s="2" t="s">
        <v>79</v>
      </c>
      <c r="P570" t="s">
        <v>65</v>
      </c>
      <c r="Q570" s="1">
        <v>46844</v>
      </c>
      <c r="R570">
        <v>5650</v>
      </c>
      <c r="S570">
        <v>0</v>
      </c>
      <c r="T570">
        <v>5650</v>
      </c>
      <c r="U570" s="2" t="s">
        <v>66</v>
      </c>
      <c r="V570" s="2"/>
      <c r="W570" s="2" t="s">
        <v>68</v>
      </c>
      <c r="X570" s="2" t="s">
        <v>69</v>
      </c>
      <c r="Y570" s="2" t="s">
        <v>70</v>
      </c>
      <c r="Z570" s="2" t="s">
        <v>80</v>
      </c>
      <c r="AA570" s="2" t="s">
        <v>72</v>
      </c>
      <c r="AB570" s="2" t="s">
        <v>72</v>
      </c>
      <c r="AC570" s="2" t="s">
        <v>72</v>
      </c>
      <c r="AD570" s="2" t="s">
        <v>70</v>
      </c>
      <c r="AE570">
        <v>27</v>
      </c>
      <c r="AF570" s="2" t="s">
        <v>376</v>
      </c>
      <c r="AG570">
        <v>5650</v>
      </c>
      <c r="AH570">
        <v>5840</v>
      </c>
      <c r="AI570">
        <v>7440</v>
      </c>
      <c r="AN570">
        <v>5650</v>
      </c>
      <c r="AP570">
        <v>10000</v>
      </c>
      <c r="AQ570">
        <v>5650</v>
      </c>
      <c r="AR570">
        <v>80</v>
      </c>
      <c r="AS570">
        <v>233</v>
      </c>
      <c r="AT570">
        <v>177</v>
      </c>
      <c r="AU570">
        <v>0.75965665236051505</v>
      </c>
      <c r="AV570">
        <v>56</v>
      </c>
      <c r="AW570">
        <v>0.24034334763948498</v>
      </c>
      <c r="AX570">
        <v>0.54</v>
      </c>
      <c r="AY570">
        <v>95.580000000000013</v>
      </c>
      <c r="AZ570">
        <v>30.240000000000002</v>
      </c>
      <c r="BA570">
        <v>0.75965665236051505</v>
      </c>
      <c r="BB570" s="2" t="s">
        <v>81</v>
      </c>
      <c r="BC570" s="2"/>
    </row>
    <row r="571" spans="1:55">
      <c r="A571">
        <v>571</v>
      </c>
      <c r="B571" s="1">
        <v>46114</v>
      </c>
      <c r="C571" s="2" t="s">
        <v>2368</v>
      </c>
      <c r="D571" s="2" t="s">
        <v>2369</v>
      </c>
      <c r="E571" s="2" t="s">
        <v>825</v>
      </c>
      <c r="F571" s="2" t="s">
        <v>272</v>
      </c>
      <c r="G571" s="2" t="s">
        <v>97</v>
      </c>
      <c r="H571" s="2" t="s">
        <v>2370</v>
      </c>
      <c r="I571" s="2" t="s">
        <v>2371</v>
      </c>
      <c r="J571" t="s">
        <v>2372</v>
      </c>
      <c r="K571" s="2" t="s">
        <v>829</v>
      </c>
      <c r="L571" s="1">
        <v>46104</v>
      </c>
      <c r="M571">
        <v>0.46920265486725665</v>
      </c>
      <c r="N571">
        <v>-10</v>
      </c>
      <c r="O571" s="2" t="s">
        <v>64</v>
      </c>
      <c r="P571" t="s">
        <v>65</v>
      </c>
      <c r="Q571" s="1">
        <v>46844</v>
      </c>
      <c r="R571">
        <v>9901</v>
      </c>
      <c r="S571">
        <v>1200</v>
      </c>
      <c r="T571">
        <v>8701</v>
      </c>
      <c r="U571" s="2" t="s">
        <v>66</v>
      </c>
      <c r="V571" s="2"/>
      <c r="W571" s="2" t="s">
        <v>68</v>
      </c>
      <c r="X571" s="2" t="s">
        <v>69</v>
      </c>
      <c r="Y571" s="2" t="s">
        <v>70</v>
      </c>
      <c r="Z571" s="2" t="s">
        <v>71</v>
      </c>
      <c r="AA571" s="2" t="s">
        <v>70</v>
      </c>
      <c r="AB571" s="2" t="s">
        <v>70</v>
      </c>
      <c r="AC571" s="2" t="s">
        <v>91</v>
      </c>
      <c r="AD571" s="2" t="s">
        <v>70</v>
      </c>
      <c r="AE571">
        <v>32</v>
      </c>
      <c r="AF571" s="2" t="s">
        <v>463</v>
      </c>
      <c r="AG571">
        <v>8701</v>
      </c>
      <c r="AH571">
        <v>9600</v>
      </c>
      <c r="AI571">
        <v>9200</v>
      </c>
      <c r="AJ571">
        <v>9240</v>
      </c>
      <c r="AK571">
        <v>9248</v>
      </c>
      <c r="AL571">
        <v>9247</v>
      </c>
      <c r="AM571">
        <v>9217</v>
      </c>
      <c r="AN571">
        <v>8717</v>
      </c>
      <c r="AO571">
        <v>443</v>
      </c>
      <c r="AP571">
        <v>9100</v>
      </c>
      <c r="AQ571">
        <v>9160</v>
      </c>
      <c r="AR571">
        <v>440</v>
      </c>
      <c r="AS571">
        <v>800</v>
      </c>
      <c r="AT571">
        <v>764</v>
      </c>
      <c r="AU571">
        <v>0.95499999999999996</v>
      </c>
      <c r="AV571">
        <v>37</v>
      </c>
      <c r="AW571">
        <v>4.6249999999999999E-2</v>
      </c>
      <c r="AX571">
        <v>3</v>
      </c>
      <c r="AY571">
        <v>2292</v>
      </c>
      <c r="AZ571">
        <v>111</v>
      </c>
      <c r="BA571">
        <v>0.95499999999999996</v>
      </c>
      <c r="BB571" s="2" t="s">
        <v>75</v>
      </c>
      <c r="BC571" s="2"/>
    </row>
    <row r="572" spans="1:55">
      <c r="A572">
        <v>572</v>
      </c>
      <c r="B572" s="1">
        <v>46114</v>
      </c>
      <c r="C572" s="2" t="s">
        <v>2368</v>
      </c>
      <c r="D572" s="2" t="s">
        <v>2369</v>
      </c>
      <c r="E572" s="2" t="s">
        <v>825</v>
      </c>
      <c r="F572" s="2" t="s">
        <v>272</v>
      </c>
      <c r="G572" s="2" t="s">
        <v>97</v>
      </c>
      <c r="H572" s="2" t="s">
        <v>76</v>
      </c>
      <c r="I572" s="2" t="s">
        <v>77</v>
      </c>
      <c r="J572" t="s">
        <v>78</v>
      </c>
      <c r="K572" s="2" t="s">
        <v>829</v>
      </c>
      <c r="L572" s="1">
        <v>46104</v>
      </c>
      <c r="M572">
        <v>0.50600000000000001</v>
      </c>
      <c r="N572">
        <v>-10</v>
      </c>
      <c r="O572" s="2" t="s">
        <v>79</v>
      </c>
      <c r="P572" t="s">
        <v>65</v>
      </c>
      <c r="Q572" s="1">
        <v>46844</v>
      </c>
      <c r="R572">
        <v>9901</v>
      </c>
      <c r="S572">
        <v>0</v>
      </c>
      <c r="T572">
        <v>9901</v>
      </c>
      <c r="U572" s="2" t="s">
        <v>66</v>
      </c>
      <c r="V572" s="2"/>
      <c r="W572" s="2"/>
      <c r="X572" s="2" t="s">
        <v>69</v>
      </c>
      <c r="Y572" s="2" t="s">
        <v>70</v>
      </c>
      <c r="Z572" s="2" t="s">
        <v>80</v>
      </c>
      <c r="AA572" s="2" t="s">
        <v>72</v>
      </c>
      <c r="AB572" s="2" t="s">
        <v>72</v>
      </c>
      <c r="AC572" s="2" t="s">
        <v>72</v>
      </c>
      <c r="AD572" s="2" t="s">
        <v>70</v>
      </c>
      <c r="AE572">
        <v>28</v>
      </c>
      <c r="AF572" s="2" t="s">
        <v>376</v>
      </c>
      <c r="AG572">
        <v>9901</v>
      </c>
      <c r="AH572">
        <v>10320</v>
      </c>
      <c r="AI572">
        <v>10320</v>
      </c>
      <c r="AN572">
        <v>9901</v>
      </c>
      <c r="AO572">
        <v>442</v>
      </c>
      <c r="AP572">
        <v>10000</v>
      </c>
      <c r="AQ572">
        <v>10343</v>
      </c>
      <c r="AR572">
        <v>80</v>
      </c>
      <c r="AS572">
        <v>327</v>
      </c>
      <c r="AT572">
        <v>324</v>
      </c>
      <c r="AU572">
        <v>0.99082568807339455</v>
      </c>
      <c r="AV572">
        <v>3</v>
      </c>
      <c r="AW572">
        <v>9.1743119266055051E-3</v>
      </c>
      <c r="AX572">
        <v>0.54</v>
      </c>
      <c r="AY572">
        <v>174.96</v>
      </c>
      <c r="AZ572">
        <v>1.62</v>
      </c>
      <c r="BA572">
        <v>0.99082568807339455</v>
      </c>
      <c r="BB572" s="2" t="s">
        <v>81</v>
      </c>
      <c r="BC572" s="2"/>
    </row>
    <row r="573" spans="1:55">
      <c r="A573">
        <v>573</v>
      </c>
      <c r="B573" s="1">
        <v>46114</v>
      </c>
      <c r="C573" s="2" t="s">
        <v>2373</v>
      </c>
      <c r="D573" s="2" t="s">
        <v>2374</v>
      </c>
      <c r="E573" s="2" t="s">
        <v>2375</v>
      </c>
      <c r="F573" s="2" t="s">
        <v>183</v>
      </c>
      <c r="G573" s="2" t="s">
        <v>343</v>
      </c>
      <c r="H573" s="2" t="s">
        <v>2376</v>
      </c>
      <c r="I573" s="2" t="s">
        <v>2377</v>
      </c>
      <c r="J573" t="s">
        <v>2378</v>
      </c>
      <c r="K573" s="2" t="s">
        <v>2379</v>
      </c>
      <c r="L573" s="1">
        <v>47025</v>
      </c>
      <c r="M573">
        <v>0.22788432924892221</v>
      </c>
      <c r="N573">
        <v>911</v>
      </c>
      <c r="O573" s="2" t="s">
        <v>64</v>
      </c>
      <c r="P573" t="s">
        <v>65</v>
      </c>
      <c r="Q573" s="1">
        <v>46844</v>
      </c>
      <c r="R573">
        <v>8333</v>
      </c>
      <c r="S573">
        <v>700</v>
      </c>
      <c r="T573">
        <v>7633</v>
      </c>
      <c r="U573" s="2" t="s">
        <v>66</v>
      </c>
      <c r="V573" s="2"/>
      <c r="W573" s="2" t="s">
        <v>68</v>
      </c>
      <c r="X573" s="2" t="s">
        <v>69</v>
      </c>
      <c r="Y573" s="2" t="s">
        <v>70</v>
      </c>
      <c r="Z573" s="2" t="s">
        <v>71</v>
      </c>
      <c r="AA573" s="2" t="s">
        <v>70</v>
      </c>
      <c r="AB573" s="2" t="s">
        <v>70</v>
      </c>
      <c r="AC573" s="2" t="s">
        <v>91</v>
      </c>
      <c r="AD573" s="2" t="s">
        <v>70</v>
      </c>
      <c r="AE573">
        <v>42</v>
      </c>
      <c r="AF573" s="2" t="s">
        <v>463</v>
      </c>
      <c r="AG573">
        <v>7633</v>
      </c>
      <c r="AH573">
        <v>16800</v>
      </c>
      <c r="AI573">
        <v>16800</v>
      </c>
      <c r="AJ573">
        <v>16800</v>
      </c>
      <c r="AK573">
        <v>16800</v>
      </c>
      <c r="AL573">
        <v>16709</v>
      </c>
      <c r="AM573">
        <v>16482</v>
      </c>
      <c r="AN573">
        <v>7533</v>
      </c>
      <c r="AO573">
        <v>8880</v>
      </c>
      <c r="AP573">
        <v>16500</v>
      </c>
      <c r="AQ573">
        <v>16413</v>
      </c>
      <c r="AR573">
        <v>387</v>
      </c>
      <c r="AS573">
        <v>700</v>
      </c>
      <c r="AT573">
        <v>684</v>
      </c>
      <c r="AU573">
        <v>0.97714285714285709</v>
      </c>
      <c r="AV573">
        <v>16</v>
      </c>
      <c r="AW573">
        <v>2.2857142857142857E-2</v>
      </c>
      <c r="AX573">
        <v>3</v>
      </c>
      <c r="AY573">
        <v>2052</v>
      </c>
      <c r="AZ573">
        <v>48</v>
      </c>
      <c r="BA573">
        <v>0.97714285714285709</v>
      </c>
      <c r="BB573" s="2" t="s">
        <v>75</v>
      </c>
      <c r="BC573" s="2" t="s">
        <v>2380</v>
      </c>
    </row>
    <row r="574" spans="1:55">
      <c r="A574">
        <v>574</v>
      </c>
      <c r="B574" s="1">
        <v>46114</v>
      </c>
      <c r="C574" s="2" t="s">
        <v>2373</v>
      </c>
      <c r="D574" s="2" t="s">
        <v>2374</v>
      </c>
      <c r="E574" s="2" t="s">
        <v>2375</v>
      </c>
      <c r="F574" s="2" t="s">
        <v>183</v>
      </c>
      <c r="G574" s="2" t="s">
        <v>343</v>
      </c>
      <c r="H574" s="2" t="s">
        <v>2381</v>
      </c>
      <c r="I574" s="2" t="s">
        <v>2382</v>
      </c>
      <c r="J574" t="s">
        <v>2383</v>
      </c>
      <c r="K574" s="2" t="s">
        <v>2379</v>
      </c>
      <c r="L574" s="1">
        <v>47025</v>
      </c>
      <c r="M574">
        <v>0.50600000000000001</v>
      </c>
      <c r="N574">
        <v>911</v>
      </c>
      <c r="O574" s="2" t="s">
        <v>79</v>
      </c>
      <c r="P574" t="s">
        <v>65</v>
      </c>
      <c r="Q574" s="1">
        <v>46844</v>
      </c>
      <c r="R574">
        <v>8333</v>
      </c>
      <c r="S574">
        <v>0</v>
      </c>
      <c r="T574">
        <v>8333</v>
      </c>
      <c r="U574" s="2" t="s">
        <v>66</v>
      </c>
      <c r="V574" s="2"/>
      <c r="W574" s="2"/>
      <c r="X574" s="2" t="s">
        <v>69</v>
      </c>
      <c r="Y574" s="2" t="s">
        <v>70</v>
      </c>
      <c r="Z574" s="2" t="s">
        <v>80</v>
      </c>
      <c r="AA574" s="2" t="s">
        <v>72</v>
      </c>
      <c r="AB574" s="2" t="s">
        <v>72</v>
      </c>
      <c r="AC574" s="2" t="s">
        <v>72</v>
      </c>
      <c r="AD574" s="2" t="s">
        <v>70</v>
      </c>
      <c r="AE574">
        <v>42</v>
      </c>
      <c r="AF574" s="2" t="s">
        <v>463</v>
      </c>
      <c r="AG574">
        <v>8333</v>
      </c>
      <c r="AH574">
        <v>8880</v>
      </c>
      <c r="AI574">
        <v>8880</v>
      </c>
      <c r="AN574">
        <v>8333</v>
      </c>
      <c r="AO574">
        <v>735</v>
      </c>
      <c r="AP574">
        <v>8500</v>
      </c>
      <c r="AQ574">
        <v>9068</v>
      </c>
      <c r="AR574">
        <v>80</v>
      </c>
      <c r="AS574">
        <v>287</v>
      </c>
      <c r="AT574">
        <v>284</v>
      </c>
      <c r="AU574">
        <v>0.98954703832752611</v>
      </c>
      <c r="AV574">
        <v>3</v>
      </c>
      <c r="AW574">
        <v>1.0452961672473868E-2</v>
      </c>
      <c r="AX574">
        <v>0.54</v>
      </c>
      <c r="AY574">
        <v>153.36000000000001</v>
      </c>
      <c r="AZ574">
        <v>1.62</v>
      </c>
      <c r="BA574">
        <v>0.98954703832752611</v>
      </c>
      <c r="BB574" s="2" t="s">
        <v>81</v>
      </c>
      <c r="BC574" s="2"/>
    </row>
    <row r="575" spans="1:55">
      <c r="A575">
        <v>575</v>
      </c>
      <c r="B575" s="1">
        <v>46114</v>
      </c>
      <c r="C575" s="2" t="s">
        <v>2384</v>
      </c>
      <c r="D575" s="2" t="s">
        <v>995</v>
      </c>
      <c r="E575" s="2" t="s">
        <v>996</v>
      </c>
      <c r="F575" s="2" t="s">
        <v>997</v>
      </c>
      <c r="G575" s="2" t="s">
        <v>998</v>
      </c>
      <c r="H575" s="2" t="s">
        <v>2385</v>
      </c>
      <c r="I575" s="2" t="s">
        <v>2386</v>
      </c>
      <c r="J575" t="s">
        <v>2387</v>
      </c>
      <c r="K575" s="2" t="s">
        <v>1002</v>
      </c>
      <c r="L575" s="1">
        <v>47888</v>
      </c>
      <c r="M575">
        <v>1.1679900022691174</v>
      </c>
      <c r="N575">
        <v>1774</v>
      </c>
      <c r="O575" s="2" t="s">
        <v>64</v>
      </c>
      <c r="P575" t="s">
        <v>65</v>
      </c>
      <c r="Q575" s="1">
        <v>47209</v>
      </c>
      <c r="R575">
        <v>1600</v>
      </c>
      <c r="S575">
        <v>100</v>
      </c>
      <c r="T575">
        <v>1500</v>
      </c>
      <c r="U575" s="2" t="s">
        <v>66</v>
      </c>
      <c r="V575" s="2" t="s">
        <v>2388</v>
      </c>
      <c r="W575" s="2" t="s">
        <v>1004</v>
      </c>
      <c r="X575" s="2" t="s">
        <v>69</v>
      </c>
      <c r="Y575" s="2" t="s">
        <v>70</v>
      </c>
      <c r="Z575" s="2" t="s">
        <v>71</v>
      </c>
      <c r="AA575" s="2" t="s">
        <v>70</v>
      </c>
      <c r="AB575" s="2" t="s">
        <v>70</v>
      </c>
      <c r="AC575" s="2" t="s">
        <v>73</v>
      </c>
      <c r="AD575" s="2" t="s">
        <v>70</v>
      </c>
      <c r="AE575">
        <v>18</v>
      </c>
      <c r="AF575" s="2" t="s">
        <v>376</v>
      </c>
      <c r="AG575">
        <v>1500</v>
      </c>
      <c r="AH575">
        <v>2000</v>
      </c>
      <c r="AI575">
        <v>2700</v>
      </c>
      <c r="AJ575">
        <v>2016</v>
      </c>
      <c r="AK575">
        <v>2020</v>
      </c>
      <c r="AL575">
        <v>2006</v>
      </c>
      <c r="AM575">
        <v>1987</v>
      </c>
      <c r="AN575">
        <v>1987</v>
      </c>
      <c r="AP575">
        <v>1700</v>
      </c>
      <c r="AQ575">
        <v>1987</v>
      </c>
      <c r="AR575">
        <v>13</v>
      </c>
      <c r="AS575">
        <v>500</v>
      </c>
      <c r="AT575">
        <v>497</v>
      </c>
      <c r="AU575">
        <v>0.99399999999999999</v>
      </c>
      <c r="AV575">
        <v>3</v>
      </c>
      <c r="AW575">
        <v>6.0000000000000001E-3</v>
      </c>
      <c r="AX575">
        <v>3</v>
      </c>
      <c r="AY575">
        <v>1491</v>
      </c>
      <c r="AZ575">
        <v>9</v>
      </c>
      <c r="BA575">
        <v>0.99399999999999999</v>
      </c>
      <c r="BB575" s="2" t="s">
        <v>75</v>
      </c>
      <c r="BC575" s="2"/>
    </row>
    <row r="576" spans="1:55">
      <c r="A576">
        <v>576</v>
      </c>
      <c r="B576" s="1">
        <v>46114</v>
      </c>
      <c r="C576" s="2" t="s">
        <v>2389</v>
      </c>
      <c r="D576" s="2" t="s">
        <v>2390</v>
      </c>
      <c r="E576" s="2" t="s">
        <v>2391</v>
      </c>
      <c r="F576" s="2" t="s">
        <v>183</v>
      </c>
      <c r="G576" s="2" t="s">
        <v>122</v>
      </c>
      <c r="H576" s="2" t="s">
        <v>1721</v>
      </c>
      <c r="I576" s="2" t="s">
        <v>1722</v>
      </c>
      <c r="J576" t="s">
        <v>1723</v>
      </c>
      <c r="K576" s="2" t="s">
        <v>2392</v>
      </c>
      <c r="L576" s="1">
        <v>47448</v>
      </c>
      <c r="M576">
        <v>0.50600000000000001</v>
      </c>
      <c r="N576">
        <v>1334</v>
      </c>
      <c r="O576" s="2" t="s">
        <v>79</v>
      </c>
      <c r="P576" t="s">
        <v>65</v>
      </c>
      <c r="Q576" s="1">
        <v>46844</v>
      </c>
      <c r="R576">
        <v>8000</v>
      </c>
      <c r="S576">
        <v>0</v>
      </c>
      <c r="T576">
        <v>8000</v>
      </c>
      <c r="U576" s="2" t="s">
        <v>66</v>
      </c>
      <c r="V576" s="2" t="s">
        <v>127</v>
      </c>
      <c r="W576" s="2"/>
      <c r="X576" s="2" t="s">
        <v>69</v>
      </c>
      <c r="Y576" s="2" t="s">
        <v>70</v>
      </c>
      <c r="Z576" s="2" t="s">
        <v>80</v>
      </c>
      <c r="AA576" s="2" t="s">
        <v>72</v>
      </c>
      <c r="AB576" s="2" t="s">
        <v>72</v>
      </c>
      <c r="AC576" s="2" t="s">
        <v>72</v>
      </c>
      <c r="AD576" s="2" t="s">
        <v>70</v>
      </c>
      <c r="AE576">
        <v>14</v>
      </c>
      <c r="AF576" s="2" t="s">
        <v>376</v>
      </c>
      <c r="AG576">
        <v>8000</v>
      </c>
      <c r="AH576">
        <v>8400</v>
      </c>
      <c r="AI576">
        <v>8560</v>
      </c>
      <c r="AN576">
        <v>8000</v>
      </c>
      <c r="AO576">
        <v>500</v>
      </c>
      <c r="AP576">
        <v>8100</v>
      </c>
      <c r="AQ576">
        <v>8500</v>
      </c>
      <c r="AR576">
        <v>80</v>
      </c>
      <c r="AS576">
        <v>268</v>
      </c>
      <c r="AT576">
        <v>266</v>
      </c>
      <c r="AU576">
        <v>0.9925373134328358</v>
      </c>
      <c r="AV576">
        <v>2</v>
      </c>
      <c r="AW576">
        <v>7.462686567164179E-3</v>
      </c>
      <c r="AX576">
        <v>0.54</v>
      </c>
      <c r="AY576">
        <v>143.64000000000001</v>
      </c>
      <c r="AZ576">
        <v>1.08</v>
      </c>
      <c r="BA576">
        <v>0.9925373134328358</v>
      </c>
      <c r="BB576" s="2" t="s">
        <v>81</v>
      </c>
      <c r="BC576" s="2"/>
    </row>
    <row r="577" spans="1:55">
      <c r="A577">
        <v>577</v>
      </c>
      <c r="B577" s="1">
        <v>46114</v>
      </c>
      <c r="C577" s="2" t="s">
        <v>2393</v>
      </c>
      <c r="D577" s="2" t="s">
        <v>2394</v>
      </c>
      <c r="E577" s="2" t="s">
        <v>2395</v>
      </c>
      <c r="F577" s="2" t="s">
        <v>2396</v>
      </c>
      <c r="G577" s="2" t="s">
        <v>2397</v>
      </c>
      <c r="H577" s="2" t="s">
        <v>2398</v>
      </c>
      <c r="I577" s="2" t="s">
        <v>2399</v>
      </c>
      <c r="J577" t="s">
        <v>2400</v>
      </c>
      <c r="K577" s="2" t="s">
        <v>2401</v>
      </c>
      <c r="L577" s="1">
        <v>47719</v>
      </c>
      <c r="M577">
        <v>0.50600000000000001</v>
      </c>
      <c r="N577">
        <v>1605</v>
      </c>
      <c r="O577" s="2" t="s">
        <v>79</v>
      </c>
      <c r="P577" t="s">
        <v>65</v>
      </c>
      <c r="Q577" s="1">
        <v>46844</v>
      </c>
      <c r="R577">
        <v>7000</v>
      </c>
      <c r="S577">
        <v>0</v>
      </c>
      <c r="T577">
        <v>7000</v>
      </c>
      <c r="U577" s="2" t="s">
        <v>66</v>
      </c>
      <c r="V577" s="2" t="s">
        <v>2402</v>
      </c>
      <c r="W577" s="2"/>
      <c r="X577" s="2" t="s">
        <v>69</v>
      </c>
      <c r="Y577" s="2" t="s">
        <v>70</v>
      </c>
      <c r="Z577" s="2" t="s">
        <v>80</v>
      </c>
      <c r="AA577" s="2" t="s">
        <v>72</v>
      </c>
      <c r="AB577" s="2" t="s">
        <v>72</v>
      </c>
      <c r="AC577" s="2" t="s">
        <v>72</v>
      </c>
      <c r="AD577" s="2" t="s">
        <v>70</v>
      </c>
      <c r="AE577">
        <v>14</v>
      </c>
      <c r="AF577" s="2" t="s">
        <v>376</v>
      </c>
      <c r="AG577">
        <v>7000</v>
      </c>
      <c r="AH577">
        <v>7360</v>
      </c>
      <c r="AI577">
        <v>7360</v>
      </c>
      <c r="AN577">
        <v>7000</v>
      </c>
      <c r="AO577">
        <v>410</v>
      </c>
      <c r="AP577">
        <v>7100</v>
      </c>
      <c r="AQ577">
        <v>7410</v>
      </c>
      <c r="AR577">
        <v>80</v>
      </c>
      <c r="AS577">
        <v>235</v>
      </c>
      <c r="AT577">
        <v>232</v>
      </c>
      <c r="AU577">
        <v>0.98723404255319147</v>
      </c>
      <c r="AV577">
        <v>3</v>
      </c>
      <c r="AW577">
        <v>1.276595744680851E-2</v>
      </c>
      <c r="AX577">
        <v>0.54</v>
      </c>
      <c r="AY577">
        <v>125.28</v>
      </c>
      <c r="AZ577">
        <v>1.62</v>
      </c>
      <c r="BA577">
        <v>0.98723404255319147</v>
      </c>
      <c r="BB577" s="2" t="s">
        <v>81</v>
      </c>
      <c r="BC577" s="2"/>
    </row>
    <row r="578" spans="1:55">
      <c r="A578">
        <v>578</v>
      </c>
      <c r="B578" s="1">
        <v>46114</v>
      </c>
      <c r="C578" s="2" t="s">
        <v>2393</v>
      </c>
      <c r="D578" s="2" t="s">
        <v>2394</v>
      </c>
      <c r="E578" s="2" t="s">
        <v>2395</v>
      </c>
      <c r="F578" s="2" t="s">
        <v>2396</v>
      </c>
      <c r="G578" s="2" t="s">
        <v>2397</v>
      </c>
      <c r="H578" s="2" t="s">
        <v>442</v>
      </c>
      <c r="I578" s="2" t="s">
        <v>443</v>
      </c>
      <c r="J578" t="s">
        <v>444</v>
      </c>
      <c r="K578" s="2" t="s">
        <v>2401</v>
      </c>
      <c r="L578" s="1">
        <v>47719</v>
      </c>
      <c r="M578">
        <v>0.50600000000000001</v>
      </c>
      <c r="N578">
        <v>1605</v>
      </c>
      <c r="O578" s="2" t="s">
        <v>445</v>
      </c>
      <c r="P578" t="s">
        <v>65</v>
      </c>
      <c r="Q578" s="1">
        <v>46844</v>
      </c>
      <c r="R578">
        <v>7000</v>
      </c>
      <c r="S578">
        <v>0</v>
      </c>
      <c r="T578">
        <v>7000</v>
      </c>
      <c r="U578" s="2" t="s">
        <v>66</v>
      </c>
      <c r="V578" s="2"/>
      <c r="W578" s="2"/>
      <c r="X578" s="2" t="s">
        <v>69</v>
      </c>
      <c r="Y578" s="2" t="s">
        <v>70</v>
      </c>
      <c r="Z578" s="2" t="s">
        <v>71</v>
      </c>
      <c r="AA578" s="2" t="s">
        <v>72</v>
      </c>
      <c r="AB578" s="2" t="s">
        <v>72</v>
      </c>
      <c r="AC578" s="2" t="s">
        <v>72</v>
      </c>
      <c r="AD578" s="2" t="s">
        <v>70</v>
      </c>
      <c r="AE578">
        <v>53</v>
      </c>
      <c r="AF578" s="2" t="s">
        <v>463</v>
      </c>
      <c r="AG578">
        <v>7000</v>
      </c>
      <c r="AH578">
        <v>7360</v>
      </c>
      <c r="AI578">
        <v>7360</v>
      </c>
      <c r="AO578">
        <v>7500</v>
      </c>
      <c r="AP578">
        <v>7100</v>
      </c>
      <c r="AQ578">
        <v>7500</v>
      </c>
      <c r="AR578">
        <v>80</v>
      </c>
      <c r="AS578">
        <v>238</v>
      </c>
      <c r="AT578">
        <v>235</v>
      </c>
      <c r="AU578">
        <v>0.98739495798319332</v>
      </c>
      <c r="AV578">
        <v>3</v>
      </c>
      <c r="AW578">
        <v>1.2605042016806723E-2</v>
      </c>
      <c r="AX578">
        <v>0.54</v>
      </c>
      <c r="AY578">
        <v>126.9</v>
      </c>
      <c r="AZ578">
        <v>1.62</v>
      </c>
      <c r="BA578">
        <v>0.98739495798319332</v>
      </c>
      <c r="BB578" s="2" t="s">
        <v>81</v>
      </c>
      <c r="BC578" s="2"/>
    </row>
    <row r="579" spans="1:55">
      <c r="A579">
        <v>579</v>
      </c>
      <c r="B579" s="1">
        <v>46114</v>
      </c>
      <c r="C579" s="2" t="s">
        <v>2403</v>
      </c>
      <c r="D579" s="2" t="s">
        <v>544</v>
      </c>
      <c r="E579" s="2" t="s">
        <v>545</v>
      </c>
      <c r="F579" s="2" t="s">
        <v>58</v>
      </c>
      <c r="G579" s="2" t="s">
        <v>153</v>
      </c>
      <c r="H579" s="2" t="s">
        <v>546</v>
      </c>
      <c r="I579" s="2" t="s">
        <v>547</v>
      </c>
      <c r="J579" t="s">
        <v>548</v>
      </c>
      <c r="K579" s="2" t="s">
        <v>549</v>
      </c>
      <c r="L579" s="1">
        <v>46145</v>
      </c>
      <c r="M579">
        <v>0.63970794009530296</v>
      </c>
      <c r="N579">
        <v>31</v>
      </c>
      <c r="O579" s="2" t="s">
        <v>64</v>
      </c>
      <c r="P579" t="s">
        <v>65</v>
      </c>
      <c r="Q579" s="1">
        <v>46753</v>
      </c>
      <c r="R579">
        <v>5000</v>
      </c>
      <c r="S579">
        <v>1000</v>
      </c>
      <c r="T579">
        <v>4000</v>
      </c>
      <c r="U579" s="2" t="s">
        <v>66</v>
      </c>
      <c r="V579" s="2"/>
      <c r="W579" s="2" t="s">
        <v>68</v>
      </c>
      <c r="X579" s="2" t="s">
        <v>69</v>
      </c>
      <c r="Y579" s="2" t="s">
        <v>70</v>
      </c>
      <c r="Z579" s="2" t="s">
        <v>71</v>
      </c>
      <c r="AA579" s="2" t="s">
        <v>70</v>
      </c>
      <c r="AB579" s="2" t="s">
        <v>70</v>
      </c>
      <c r="AC579" s="2" t="s">
        <v>91</v>
      </c>
      <c r="AD579" s="2" t="s">
        <v>70</v>
      </c>
      <c r="AE579">
        <v>20</v>
      </c>
      <c r="AF579" s="2" t="s">
        <v>376</v>
      </c>
      <c r="AG579">
        <v>4000</v>
      </c>
      <c r="AH579">
        <v>4800</v>
      </c>
      <c r="AI579">
        <v>4400</v>
      </c>
      <c r="AJ579">
        <v>4532</v>
      </c>
      <c r="AK579">
        <v>4492</v>
      </c>
      <c r="AL579">
        <v>4492</v>
      </c>
      <c r="AM579">
        <v>2016</v>
      </c>
      <c r="AN579">
        <v>4000</v>
      </c>
      <c r="AO579">
        <v>507</v>
      </c>
      <c r="AP579">
        <v>4350</v>
      </c>
      <c r="AQ579">
        <v>4507</v>
      </c>
      <c r="AR579">
        <v>293</v>
      </c>
      <c r="AS579">
        <v>150</v>
      </c>
      <c r="AT579">
        <v>141</v>
      </c>
      <c r="AU579">
        <v>0.94</v>
      </c>
      <c r="AV579">
        <v>9</v>
      </c>
      <c r="AW579">
        <v>0.06</v>
      </c>
      <c r="AX579">
        <v>3</v>
      </c>
      <c r="AY579">
        <v>423</v>
      </c>
      <c r="AZ579">
        <v>27</v>
      </c>
      <c r="BA579">
        <v>0.94</v>
      </c>
      <c r="BB579" s="2" t="s">
        <v>75</v>
      </c>
      <c r="BC579" s="2" t="s">
        <v>2380</v>
      </c>
    </row>
    <row r="580" spans="1:55">
      <c r="A580">
        <v>580</v>
      </c>
      <c r="B580" s="1">
        <v>46114</v>
      </c>
      <c r="C580" s="2" t="s">
        <v>2403</v>
      </c>
      <c r="D580" s="2" t="s">
        <v>544</v>
      </c>
      <c r="E580" s="2" t="s">
        <v>545</v>
      </c>
      <c r="F580" s="2" t="s">
        <v>58</v>
      </c>
      <c r="G580" s="2" t="s">
        <v>153</v>
      </c>
      <c r="H580" s="2" t="s">
        <v>550</v>
      </c>
      <c r="I580" s="2" t="s">
        <v>551</v>
      </c>
      <c r="J580" t="s">
        <v>552</v>
      </c>
      <c r="K580" s="2" t="s">
        <v>549</v>
      </c>
      <c r="L580" s="1">
        <v>46145</v>
      </c>
      <c r="M580">
        <v>0.50600000000000001</v>
      </c>
      <c r="N580">
        <v>31</v>
      </c>
      <c r="O580" s="2" t="s">
        <v>79</v>
      </c>
      <c r="P580" t="s">
        <v>65</v>
      </c>
      <c r="Q580" s="1">
        <v>46753</v>
      </c>
      <c r="R580">
        <v>5000</v>
      </c>
      <c r="S580">
        <v>0</v>
      </c>
      <c r="T580">
        <v>5000</v>
      </c>
      <c r="U580" s="2" t="s">
        <v>66</v>
      </c>
      <c r="V580" s="2"/>
      <c r="W580" s="2"/>
      <c r="X580" s="2" t="s">
        <v>69</v>
      </c>
      <c r="Y580" s="2" t="s">
        <v>70</v>
      </c>
      <c r="Z580" s="2" t="s">
        <v>80</v>
      </c>
      <c r="AA580" s="2" t="s">
        <v>72</v>
      </c>
      <c r="AB580" s="2" t="s">
        <v>72</v>
      </c>
      <c r="AC580" s="2" t="s">
        <v>72</v>
      </c>
      <c r="AD580" s="2" t="s">
        <v>70</v>
      </c>
      <c r="AE580">
        <v>20</v>
      </c>
      <c r="AF580" s="2" t="s">
        <v>376</v>
      </c>
      <c r="AG580">
        <v>5000</v>
      </c>
      <c r="AH580">
        <v>5440</v>
      </c>
      <c r="AI580">
        <v>5440</v>
      </c>
      <c r="AN580">
        <v>5000</v>
      </c>
      <c r="AO580">
        <v>745</v>
      </c>
      <c r="AP580">
        <v>5100</v>
      </c>
      <c r="AQ580">
        <v>5745</v>
      </c>
      <c r="AR580">
        <v>80</v>
      </c>
      <c r="AS580">
        <v>183</v>
      </c>
      <c r="AT580">
        <v>180</v>
      </c>
      <c r="AU580">
        <v>0.98360655737704916</v>
      </c>
      <c r="AV580">
        <v>3</v>
      </c>
      <c r="AW580">
        <v>1.6393442622950821E-2</v>
      </c>
      <c r="AX580">
        <v>0.54</v>
      </c>
      <c r="AY580">
        <v>97.2</v>
      </c>
      <c r="AZ580">
        <v>1.62</v>
      </c>
      <c r="BA580">
        <v>0.98360655737704916</v>
      </c>
      <c r="BB580" s="2" t="s">
        <v>81</v>
      </c>
      <c r="BC580" s="2"/>
    </row>
    <row r="581" spans="1:55">
      <c r="A581">
        <v>581</v>
      </c>
      <c r="B581" s="1">
        <v>46114</v>
      </c>
      <c r="C581" s="2" t="s">
        <v>2404</v>
      </c>
      <c r="D581" s="2" t="s">
        <v>2405</v>
      </c>
      <c r="E581" s="2" t="s">
        <v>2406</v>
      </c>
      <c r="F581" s="2" t="s">
        <v>183</v>
      </c>
      <c r="G581" s="2" t="s">
        <v>153</v>
      </c>
      <c r="H581" s="2" t="s">
        <v>2407</v>
      </c>
      <c r="I581" s="2" t="s">
        <v>2408</v>
      </c>
      <c r="J581" t="s">
        <v>2409</v>
      </c>
      <c r="K581" s="2" t="s">
        <v>2410</v>
      </c>
      <c r="L581" s="1">
        <v>46162</v>
      </c>
      <c r="M581">
        <v>0.6560637848876788</v>
      </c>
      <c r="N581">
        <v>48</v>
      </c>
      <c r="O581" s="2" t="s">
        <v>64</v>
      </c>
      <c r="P581" t="s">
        <v>65</v>
      </c>
      <c r="Q581" s="1">
        <v>46844</v>
      </c>
      <c r="R581">
        <v>2800</v>
      </c>
      <c r="S581">
        <v>800</v>
      </c>
      <c r="T581">
        <v>2000</v>
      </c>
      <c r="U581" s="2" t="s">
        <v>66</v>
      </c>
      <c r="V581" s="2"/>
      <c r="W581" s="2" t="s">
        <v>68</v>
      </c>
      <c r="X581" s="2" t="s">
        <v>69</v>
      </c>
      <c r="Y581" s="2" t="s">
        <v>70</v>
      </c>
      <c r="Z581" s="2" t="s">
        <v>71</v>
      </c>
      <c r="AA581" s="2" t="s">
        <v>70</v>
      </c>
      <c r="AB581" s="2" t="s">
        <v>70</v>
      </c>
      <c r="AC581" s="2" t="s">
        <v>91</v>
      </c>
      <c r="AD581" s="2" t="s">
        <v>70</v>
      </c>
      <c r="AE581">
        <v>26</v>
      </c>
      <c r="AF581" s="2" t="s">
        <v>376</v>
      </c>
      <c r="AG581">
        <v>2000</v>
      </c>
      <c r="AH581">
        <v>2560</v>
      </c>
      <c r="AI581">
        <v>2360</v>
      </c>
      <c r="AJ581">
        <v>2382</v>
      </c>
      <c r="AK581">
        <v>2372</v>
      </c>
      <c r="AL581">
        <v>2372</v>
      </c>
      <c r="AM581">
        <v>2378</v>
      </c>
      <c r="AN581">
        <v>2000</v>
      </c>
      <c r="AO581">
        <v>482</v>
      </c>
      <c r="AP581">
        <v>2300</v>
      </c>
      <c r="AQ581">
        <v>2482</v>
      </c>
      <c r="AR581">
        <v>78</v>
      </c>
      <c r="AS581">
        <v>320</v>
      </c>
      <c r="AT581">
        <v>311</v>
      </c>
      <c r="AU581">
        <v>0.97187500000000004</v>
      </c>
      <c r="AV581">
        <v>10</v>
      </c>
      <c r="AW581">
        <v>3.125E-2</v>
      </c>
      <c r="AX581">
        <v>3</v>
      </c>
      <c r="AY581">
        <v>933</v>
      </c>
      <c r="AZ581">
        <v>30</v>
      </c>
      <c r="BA581">
        <v>0.97187500000000004</v>
      </c>
      <c r="BB581" s="2" t="s">
        <v>75</v>
      </c>
      <c r="BC581" s="2" t="s">
        <v>2380</v>
      </c>
    </row>
    <row r="582" spans="1:55">
      <c r="A582">
        <v>582</v>
      </c>
      <c r="B582" s="1">
        <v>46114</v>
      </c>
      <c r="C582" s="2" t="s">
        <v>2404</v>
      </c>
      <c r="D582" s="2" t="s">
        <v>2405</v>
      </c>
      <c r="E582" s="2" t="s">
        <v>2406</v>
      </c>
      <c r="F582" s="2" t="s">
        <v>183</v>
      </c>
      <c r="G582" s="2" t="s">
        <v>153</v>
      </c>
      <c r="H582" s="2" t="s">
        <v>255</v>
      </c>
      <c r="I582" s="2" t="s">
        <v>256</v>
      </c>
      <c r="J582" t="s">
        <v>257</v>
      </c>
      <c r="K582" s="2" t="s">
        <v>2410</v>
      </c>
      <c r="L582" s="1">
        <v>46162</v>
      </c>
      <c r="M582">
        <v>0.50600000000000001</v>
      </c>
      <c r="N582">
        <v>48</v>
      </c>
      <c r="O582" s="2" t="s">
        <v>79</v>
      </c>
      <c r="P582" t="s">
        <v>65</v>
      </c>
      <c r="Q582" s="1">
        <v>46844</v>
      </c>
      <c r="R582">
        <v>2800</v>
      </c>
      <c r="S582">
        <v>0</v>
      </c>
      <c r="T582">
        <v>2800</v>
      </c>
      <c r="U582" s="2" t="s">
        <v>66</v>
      </c>
      <c r="V582" s="2"/>
      <c r="W582" s="2"/>
      <c r="X582" s="2" t="s">
        <v>69</v>
      </c>
      <c r="Y582" s="2" t="s">
        <v>70</v>
      </c>
      <c r="Z582" s="2" t="s">
        <v>80</v>
      </c>
      <c r="AA582" s="2" t="s">
        <v>72</v>
      </c>
      <c r="AB582" s="2" t="s">
        <v>72</v>
      </c>
      <c r="AC582" s="2" t="s">
        <v>72</v>
      </c>
      <c r="AD582" s="2" t="s">
        <v>70</v>
      </c>
      <c r="AE582">
        <v>25</v>
      </c>
      <c r="AF582" s="2" t="s">
        <v>376</v>
      </c>
      <c r="AG582">
        <v>2800</v>
      </c>
      <c r="AH582">
        <v>3040</v>
      </c>
      <c r="AI582">
        <v>3040</v>
      </c>
      <c r="AN582">
        <v>28000</v>
      </c>
      <c r="AP582">
        <v>2900</v>
      </c>
      <c r="AQ582">
        <v>28000</v>
      </c>
      <c r="AR582">
        <v>80</v>
      </c>
      <c r="AS582">
        <v>878</v>
      </c>
      <c r="AT582">
        <v>875</v>
      </c>
      <c r="AU582">
        <v>0.99658314350797261</v>
      </c>
      <c r="AV582">
        <v>3</v>
      </c>
      <c r="AW582">
        <v>3.4168564920273349E-3</v>
      </c>
      <c r="AX582">
        <v>0.54</v>
      </c>
      <c r="AY582">
        <v>472.50000000000006</v>
      </c>
      <c r="AZ582">
        <v>1.62</v>
      </c>
      <c r="BA582">
        <v>0.99658314350797261</v>
      </c>
      <c r="BB582" s="2" t="s">
        <v>81</v>
      </c>
      <c r="BC582" s="2"/>
    </row>
    <row r="583" spans="1:55">
      <c r="A583">
        <v>583</v>
      </c>
      <c r="B583" s="1">
        <v>46114</v>
      </c>
      <c r="C583" s="2" t="s">
        <v>2411</v>
      </c>
      <c r="D583" s="2" t="s">
        <v>2412</v>
      </c>
      <c r="E583" s="2" t="s">
        <v>2413</v>
      </c>
      <c r="F583" s="2" t="s">
        <v>183</v>
      </c>
      <c r="G583" s="2" t="s">
        <v>122</v>
      </c>
      <c r="H583" s="2" t="s">
        <v>2414</v>
      </c>
      <c r="I583" s="2" t="s">
        <v>2415</v>
      </c>
      <c r="J583" t="s">
        <v>2416</v>
      </c>
      <c r="K583" s="2" t="s">
        <v>2417</v>
      </c>
      <c r="L583" s="1">
        <v>47133</v>
      </c>
      <c r="M583">
        <v>0.23298820285908781</v>
      </c>
      <c r="N583">
        <v>1019</v>
      </c>
      <c r="O583" s="2" t="s">
        <v>64</v>
      </c>
      <c r="P583" t="s">
        <v>65</v>
      </c>
      <c r="Q583" s="1">
        <v>46844</v>
      </c>
      <c r="R583">
        <v>2000</v>
      </c>
      <c r="S583">
        <v>300</v>
      </c>
      <c r="T583">
        <v>1700</v>
      </c>
      <c r="U583" s="2" t="s">
        <v>66</v>
      </c>
      <c r="V583" s="2"/>
      <c r="W583" s="2" t="s">
        <v>118</v>
      </c>
      <c r="X583" s="2" t="s">
        <v>69</v>
      </c>
      <c r="Y583" s="2" t="s">
        <v>70</v>
      </c>
      <c r="Z583" s="2" t="s">
        <v>71</v>
      </c>
      <c r="AA583" s="2" t="s">
        <v>70</v>
      </c>
      <c r="AB583" s="2" t="s">
        <v>70</v>
      </c>
      <c r="AC583" s="2" t="s">
        <v>73</v>
      </c>
      <c r="AD583" s="2" t="s">
        <v>70</v>
      </c>
      <c r="AE583">
        <v>22</v>
      </c>
      <c r="AF583" s="2" t="s">
        <v>376</v>
      </c>
      <c r="AG583">
        <v>1700</v>
      </c>
      <c r="AH583">
        <v>6480</v>
      </c>
      <c r="AI583">
        <v>6320</v>
      </c>
      <c r="AJ583">
        <v>6068</v>
      </c>
      <c r="AK583">
        <v>6080</v>
      </c>
      <c r="AL583">
        <v>6035</v>
      </c>
      <c r="AM583">
        <v>5979</v>
      </c>
      <c r="AN583">
        <v>1700</v>
      </c>
      <c r="AO583">
        <v>4279</v>
      </c>
      <c r="AP583">
        <v>6000</v>
      </c>
      <c r="AQ583">
        <v>5979</v>
      </c>
      <c r="AR583">
        <v>501</v>
      </c>
      <c r="AS583">
        <v>270</v>
      </c>
      <c r="AT583">
        <v>250</v>
      </c>
      <c r="AU583">
        <v>0.92592592592592593</v>
      </c>
      <c r="AV583">
        <v>21</v>
      </c>
      <c r="AW583">
        <v>7.7777777777777779E-2</v>
      </c>
      <c r="AX583">
        <v>3</v>
      </c>
      <c r="AY583">
        <v>750</v>
      </c>
      <c r="AZ583">
        <v>63</v>
      </c>
      <c r="BA583">
        <v>0.92592592592592593</v>
      </c>
      <c r="BB583" s="2" t="s">
        <v>75</v>
      </c>
      <c r="BC583" s="2"/>
    </row>
    <row r="584" spans="1:55">
      <c r="A584">
        <v>584</v>
      </c>
      <c r="B584" s="1">
        <v>46114</v>
      </c>
      <c r="C584" s="2" t="s">
        <v>2411</v>
      </c>
      <c r="D584" s="2" t="s">
        <v>2412</v>
      </c>
      <c r="E584" s="2" t="s">
        <v>2413</v>
      </c>
      <c r="F584" s="2" t="s">
        <v>183</v>
      </c>
      <c r="G584" s="2" t="s">
        <v>122</v>
      </c>
      <c r="H584" s="2" t="s">
        <v>2249</v>
      </c>
      <c r="I584" s="2" t="s">
        <v>2250</v>
      </c>
      <c r="J584" t="s">
        <v>2251</v>
      </c>
      <c r="K584" s="2" t="s">
        <v>2417</v>
      </c>
      <c r="L584" s="1">
        <v>47133</v>
      </c>
      <c r="M584">
        <v>0.50600000000000001</v>
      </c>
      <c r="N584">
        <v>1019</v>
      </c>
      <c r="O584" s="2" t="s">
        <v>79</v>
      </c>
      <c r="P584" t="s">
        <v>65</v>
      </c>
      <c r="Q584" s="1">
        <v>46844</v>
      </c>
      <c r="R584">
        <v>2000</v>
      </c>
      <c r="S584">
        <v>0</v>
      </c>
      <c r="T584">
        <v>2000</v>
      </c>
      <c r="U584" s="2" t="s">
        <v>66</v>
      </c>
      <c r="V584" s="2"/>
      <c r="W584" s="2"/>
      <c r="X584" s="2" t="s">
        <v>69</v>
      </c>
      <c r="Y584" s="2" t="s">
        <v>70</v>
      </c>
      <c r="Z584" s="2" t="s">
        <v>80</v>
      </c>
      <c r="AA584" s="2" t="s">
        <v>72</v>
      </c>
      <c r="AB584" s="2" t="s">
        <v>72</v>
      </c>
      <c r="AC584" s="2" t="s">
        <v>72</v>
      </c>
      <c r="AD584" s="2" t="s">
        <v>70</v>
      </c>
      <c r="AE584">
        <v>25</v>
      </c>
      <c r="AF584" s="2" t="s">
        <v>376</v>
      </c>
      <c r="AG584">
        <v>2000</v>
      </c>
      <c r="AH584">
        <v>2400</v>
      </c>
      <c r="AI584">
        <v>2400</v>
      </c>
      <c r="AN584">
        <v>2000</v>
      </c>
      <c r="AO584">
        <v>590</v>
      </c>
      <c r="AP584">
        <v>2100</v>
      </c>
      <c r="AQ584">
        <v>2590</v>
      </c>
      <c r="AR584">
        <v>80</v>
      </c>
      <c r="AS584">
        <v>84</v>
      </c>
      <c r="AT584">
        <v>81</v>
      </c>
      <c r="AU584">
        <v>0.9642857142857143</v>
      </c>
      <c r="AV584">
        <v>3</v>
      </c>
      <c r="AW584">
        <v>3.5714285714285712E-2</v>
      </c>
      <c r="AX584">
        <v>0.54</v>
      </c>
      <c r="AY584">
        <v>43.74</v>
      </c>
      <c r="AZ584">
        <v>1.62</v>
      </c>
      <c r="BA584">
        <v>0.9642857142857143</v>
      </c>
      <c r="BB584" s="2" t="s">
        <v>81</v>
      </c>
      <c r="BC584" s="2"/>
    </row>
    <row r="585" spans="1:55">
      <c r="A585">
        <v>585</v>
      </c>
      <c r="B585" s="1">
        <v>46114</v>
      </c>
      <c r="C585" s="2" t="s">
        <v>2418</v>
      </c>
      <c r="D585" s="2" t="s">
        <v>645</v>
      </c>
      <c r="E585" s="2" t="s">
        <v>646</v>
      </c>
      <c r="F585" s="2" t="s">
        <v>172</v>
      </c>
      <c r="G585" s="2" t="s">
        <v>153</v>
      </c>
      <c r="H585" s="2" t="s">
        <v>647</v>
      </c>
      <c r="I585" s="2" t="s">
        <v>648</v>
      </c>
      <c r="J585" t="s">
        <v>649</v>
      </c>
      <c r="K585" s="2" t="s">
        <v>650</v>
      </c>
      <c r="L585" s="1">
        <v>46047</v>
      </c>
      <c r="M585">
        <v>0.35807524166099386</v>
      </c>
      <c r="N585">
        <v>-67</v>
      </c>
      <c r="O585" s="2" t="s">
        <v>64</v>
      </c>
      <c r="P585" t="s">
        <v>65</v>
      </c>
      <c r="Q585" s="1">
        <v>47574</v>
      </c>
      <c r="R585">
        <v>3000</v>
      </c>
      <c r="S585">
        <v>400</v>
      </c>
      <c r="T585">
        <v>2600</v>
      </c>
      <c r="U585" s="2" t="s">
        <v>66</v>
      </c>
      <c r="V585" s="2"/>
      <c r="W585" s="2" t="s">
        <v>68</v>
      </c>
      <c r="X585" s="2" t="s">
        <v>69</v>
      </c>
      <c r="Y585" s="2" t="s">
        <v>70</v>
      </c>
      <c r="Z585" s="2" t="s">
        <v>71</v>
      </c>
      <c r="AA585" s="2" t="s">
        <v>70</v>
      </c>
      <c r="AB585" s="2" t="s">
        <v>70</v>
      </c>
      <c r="AC585" s="2" t="s">
        <v>91</v>
      </c>
      <c r="AD585" s="2" t="s">
        <v>70</v>
      </c>
      <c r="AE585">
        <v>28</v>
      </c>
      <c r="AF585" s="2" t="s">
        <v>376</v>
      </c>
      <c r="AG585">
        <v>2600</v>
      </c>
      <c r="AH585">
        <v>3200</v>
      </c>
      <c r="AI585">
        <v>3000</v>
      </c>
      <c r="AJ585">
        <v>3000</v>
      </c>
      <c r="AK585">
        <v>3040</v>
      </c>
      <c r="AL585">
        <v>2987</v>
      </c>
      <c r="AM585">
        <v>2952</v>
      </c>
      <c r="AN585">
        <v>2600</v>
      </c>
      <c r="AO585">
        <v>400</v>
      </c>
      <c r="AP585">
        <v>2900</v>
      </c>
      <c r="AQ585">
        <v>3000</v>
      </c>
      <c r="AR585">
        <v>200</v>
      </c>
      <c r="AS585">
        <v>200</v>
      </c>
      <c r="AT585">
        <v>188</v>
      </c>
      <c r="AU585">
        <v>0.94</v>
      </c>
      <c r="AV585">
        <v>13</v>
      </c>
      <c r="AW585">
        <v>6.5000000000000002E-2</v>
      </c>
      <c r="AX585">
        <v>3</v>
      </c>
      <c r="AY585">
        <v>564</v>
      </c>
      <c r="AZ585">
        <v>39</v>
      </c>
      <c r="BA585">
        <v>0.94</v>
      </c>
      <c r="BB585" s="2" t="s">
        <v>75</v>
      </c>
      <c r="BC585" s="2"/>
    </row>
    <row r="586" spans="1:55">
      <c r="A586">
        <v>586</v>
      </c>
      <c r="B586" s="1">
        <v>46114</v>
      </c>
      <c r="C586" s="2" t="s">
        <v>2418</v>
      </c>
      <c r="D586" s="2" t="s">
        <v>645</v>
      </c>
      <c r="E586" s="2" t="s">
        <v>646</v>
      </c>
      <c r="F586" s="2" t="s">
        <v>172</v>
      </c>
      <c r="G586" s="2" t="s">
        <v>153</v>
      </c>
      <c r="H586" s="2" t="s">
        <v>651</v>
      </c>
      <c r="I586" s="2" t="s">
        <v>652</v>
      </c>
      <c r="J586" t="s">
        <v>653</v>
      </c>
      <c r="K586" s="2" t="s">
        <v>650</v>
      </c>
      <c r="L586" s="1">
        <v>46047</v>
      </c>
      <c r="M586">
        <v>0.50600000000000001</v>
      </c>
      <c r="N586">
        <v>-67</v>
      </c>
      <c r="O586" s="2" t="s">
        <v>79</v>
      </c>
      <c r="P586" t="s">
        <v>65</v>
      </c>
      <c r="Q586" s="1">
        <v>47574</v>
      </c>
      <c r="R586">
        <v>3000</v>
      </c>
      <c r="S586">
        <v>0</v>
      </c>
      <c r="T586">
        <v>3000</v>
      </c>
      <c r="U586" s="2" t="s">
        <v>66</v>
      </c>
      <c r="V586" s="2"/>
      <c r="W586" s="2"/>
      <c r="X586" s="2" t="s">
        <v>69</v>
      </c>
      <c r="Y586" s="2" t="s">
        <v>70</v>
      </c>
      <c r="Z586" s="2" t="s">
        <v>80</v>
      </c>
      <c r="AA586" s="2" t="s">
        <v>72</v>
      </c>
      <c r="AB586" s="2" t="s">
        <v>72</v>
      </c>
      <c r="AC586" s="2" t="s">
        <v>72</v>
      </c>
      <c r="AD586" s="2" t="s">
        <v>70</v>
      </c>
      <c r="AE586">
        <v>18</v>
      </c>
      <c r="AF586" s="2" t="s">
        <v>376</v>
      </c>
      <c r="AG586">
        <v>3000</v>
      </c>
      <c r="AH586">
        <v>3520</v>
      </c>
      <c r="AI586">
        <v>3520</v>
      </c>
      <c r="AN586">
        <v>3000</v>
      </c>
      <c r="AO586">
        <v>2570</v>
      </c>
      <c r="AP586">
        <v>3100</v>
      </c>
      <c r="AQ586">
        <v>5570</v>
      </c>
      <c r="AR586">
        <v>80</v>
      </c>
      <c r="AS586">
        <v>178</v>
      </c>
      <c r="AT586">
        <v>175</v>
      </c>
      <c r="AU586">
        <v>0.9831460674157303</v>
      </c>
      <c r="AV586">
        <v>3</v>
      </c>
      <c r="AW586">
        <v>1.6853932584269662E-2</v>
      </c>
      <c r="AX586">
        <v>0.54</v>
      </c>
      <c r="AY586">
        <v>94.5</v>
      </c>
      <c r="AZ586">
        <v>1.62</v>
      </c>
      <c r="BA586">
        <v>0.9831460674157303</v>
      </c>
      <c r="BB586" s="2" t="s">
        <v>81</v>
      </c>
      <c r="BC586" s="2"/>
    </row>
    <row r="587" spans="1:55">
      <c r="A587">
        <v>587</v>
      </c>
      <c r="B587" s="1">
        <v>46114</v>
      </c>
      <c r="C587" s="2" t="s">
        <v>2419</v>
      </c>
      <c r="D587" s="2" t="s">
        <v>537</v>
      </c>
      <c r="E587" s="2" t="s">
        <v>538</v>
      </c>
      <c r="F587" s="2" t="s">
        <v>58</v>
      </c>
      <c r="G587" s="2" t="s">
        <v>153</v>
      </c>
      <c r="H587" s="2" t="s">
        <v>2420</v>
      </c>
      <c r="I587" s="2" t="s">
        <v>2421</v>
      </c>
      <c r="J587" t="s">
        <v>2422</v>
      </c>
      <c r="K587" s="2" t="s">
        <v>542</v>
      </c>
      <c r="L587" s="1">
        <v>47071</v>
      </c>
      <c r="M587">
        <v>0.35440397004765145</v>
      </c>
      <c r="N587">
        <v>957</v>
      </c>
      <c r="O587" s="2" t="s">
        <v>64</v>
      </c>
      <c r="P587" t="s">
        <v>65</v>
      </c>
      <c r="Q587" s="1">
        <v>46844</v>
      </c>
      <c r="R587">
        <v>3600</v>
      </c>
      <c r="S587">
        <v>2000</v>
      </c>
      <c r="T587">
        <v>1600</v>
      </c>
      <c r="U587" s="2" t="s">
        <v>66</v>
      </c>
      <c r="V587" s="2"/>
      <c r="W587" s="2" t="s">
        <v>68</v>
      </c>
      <c r="X587" s="2" t="s">
        <v>69</v>
      </c>
      <c r="Y587" s="2" t="s">
        <v>70</v>
      </c>
      <c r="Z587" s="2" t="s">
        <v>71</v>
      </c>
      <c r="AA587" s="2" t="s">
        <v>70</v>
      </c>
      <c r="AB587" s="2" t="s">
        <v>70</v>
      </c>
      <c r="AC587" s="2" t="s">
        <v>91</v>
      </c>
      <c r="AD587" s="2" t="s">
        <v>70</v>
      </c>
      <c r="AE587">
        <v>20</v>
      </c>
      <c r="AF587" s="2" t="s">
        <v>376</v>
      </c>
      <c r="AG587">
        <v>1600</v>
      </c>
      <c r="AH587">
        <v>6400</v>
      </c>
      <c r="AI587">
        <v>6200</v>
      </c>
      <c r="AJ587">
        <v>6324</v>
      </c>
      <c r="AK587">
        <v>6324</v>
      </c>
      <c r="AL587">
        <v>6257</v>
      </c>
      <c r="AM587">
        <v>3290</v>
      </c>
      <c r="AN587">
        <v>1600</v>
      </c>
      <c r="AO587">
        <v>4630</v>
      </c>
      <c r="AP587">
        <v>6000</v>
      </c>
      <c r="AQ587">
        <v>6230</v>
      </c>
      <c r="AR587">
        <v>170</v>
      </c>
      <c r="AS587">
        <v>400</v>
      </c>
      <c r="AT587">
        <v>390</v>
      </c>
      <c r="AU587">
        <v>0.97499999999999998</v>
      </c>
      <c r="AV587">
        <v>11</v>
      </c>
      <c r="AW587">
        <v>2.75E-2</v>
      </c>
      <c r="AX587">
        <v>3</v>
      </c>
      <c r="AY587">
        <v>1170</v>
      </c>
      <c r="AZ587">
        <v>33</v>
      </c>
      <c r="BA587">
        <v>0.97499999999999998</v>
      </c>
      <c r="BB587" s="2" t="s">
        <v>75</v>
      </c>
      <c r="BC587" s="2"/>
    </row>
    <row r="588" spans="1:55">
      <c r="A588">
        <v>588</v>
      </c>
      <c r="B588" s="1">
        <v>46114</v>
      </c>
      <c r="C588" s="2" t="s">
        <v>2423</v>
      </c>
      <c r="D588" s="2" t="s">
        <v>2424</v>
      </c>
      <c r="E588" s="2" t="s">
        <v>538</v>
      </c>
      <c r="F588" s="2" t="s">
        <v>58</v>
      </c>
      <c r="G588" s="2" t="s">
        <v>663</v>
      </c>
      <c r="H588" s="2" t="s">
        <v>539</v>
      </c>
      <c r="I588" s="2" t="s">
        <v>540</v>
      </c>
      <c r="J588" t="s">
        <v>541</v>
      </c>
      <c r="K588" s="2" t="s">
        <v>542</v>
      </c>
      <c r="L588" s="1">
        <v>47071</v>
      </c>
      <c r="M588">
        <v>0.50600000000000001</v>
      </c>
      <c r="N588">
        <v>957</v>
      </c>
      <c r="O588" s="2" t="s">
        <v>79</v>
      </c>
      <c r="P588" t="s">
        <v>65</v>
      </c>
      <c r="Q588" s="1">
        <v>46844</v>
      </c>
      <c r="R588">
        <v>5600</v>
      </c>
      <c r="S588">
        <v>0</v>
      </c>
      <c r="T588">
        <v>5600</v>
      </c>
      <c r="U588" s="2" t="s">
        <v>66</v>
      </c>
      <c r="V588" s="2" t="s">
        <v>2425</v>
      </c>
      <c r="W588" s="2"/>
      <c r="X588" s="2" t="s">
        <v>69</v>
      </c>
      <c r="Y588" s="2" t="s">
        <v>70</v>
      </c>
      <c r="Z588" s="2" t="s">
        <v>80</v>
      </c>
      <c r="AA588" s="2" t="s">
        <v>72</v>
      </c>
      <c r="AB588" s="2" t="s">
        <v>72</v>
      </c>
      <c r="AC588" s="2" t="s">
        <v>72</v>
      </c>
      <c r="AD588" s="2" t="s">
        <v>70</v>
      </c>
      <c r="AE588">
        <v>20</v>
      </c>
      <c r="AF588" s="2" t="s">
        <v>376</v>
      </c>
      <c r="AG588">
        <v>5600</v>
      </c>
      <c r="AH588">
        <v>6000</v>
      </c>
      <c r="AI588">
        <v>6000</v>
      </c>
      <c r="AN588">
        <v>3600</v>
      </c>
      <c r="AO588">
        <v>2515</v>
      </c>
      <c r="AP588">
        <v>5700</v>
      </c>
      <c r="AQ588">
        <v>6115</v>
      </c>
      <c r="AR588">
        <v>80</v>
      </c>
      <c r="AS588">
        <v>195</v>
      </c>
      <c r="AT588">
        <v>192</v>
      </c>
      <c r="AU588">
        <v>0.98461538461538467</v>
      </c>
      <c r="AV588">
        <v>3</v>
      </c>
      <c r="AW588">
        <v>1.5384615384615385E-2</v>
      </c>
      <c r="AX588">
        <v>0.54</v>
      </c>
      <c r="AY588">
        <v>103.68</v>
      </c>
      <c r="AZ588">
        <v>1.62</v>
      </c>
      <c r="BA588">
        <v>0.98461538461538467</v>
      </c>
      <c r="BB588" s="2" t="s">
        <v>81</v>
      </c>
      <c r="BC588" s="2"/>
    </row>
    <row r="589" spans="1:55">
      <c r="A589">
        <v>589</v>
      </c>
      <c r="B589" s="1">
        <v>46114</v>
      </c>
      <c r="C589" s="2" t="s">
        <v>2426</v>
      </c>
      <c r="D589" s="2" t="s">
        <v>2427</v>
      </c>
      <c r="E589" s="2" t="s">
        <v>2331</v>
      </c>
      <c r="F589" s="2" t="s">
        <v>239</v>
      </c>
      <c r="G589" s="2" t="s">
        <v>2428</v>
      </c>
      <c r="H589" s="2" t="s">
        <v>2429</v>
      </c>
      <c r="I589" s="2" t="s">
        <v>2430</v>
      </c>
      <c r="J589" t="s">
        <v>2431</v>
      </c>
      <c r="K589" s="2" t="s">
        <v>2336</v>
      </c>
      <c r="L589" s="1">
        <v>46250</v>
      </c>
      <c r="M589">
        <v>0.46920265486725665</v>
      </c>
      <c r="N589">
        <v>136</v>
      </c>
      <c r="O589" s="2" t="s">
        <v>64</v>
      </c>
      <c r="P589" t="s">
        <v>65</v>
      </c>
      <c r="Q589" s="1">
        <v>46844</v>
      </c>
      <c r="R589">
        <v>6000</v>
      </c>
      <c r="S589">
        <v>1000</v>
      </c>
      <c r="T589">
        <v>5000</v>
      </c>
      <c r="U589" s="2" t="s">
        <v>66</v>
      </c>
      <c r="V589" s="2"/>
      <c r="W589" s="2" t="s">
        <v>68</v>
      </c>
      <c r="X589" s="2" t="s">
        <v>69</v>
      </c>
      <c r="Y589" s="2" t="s">
        <v>70</v>
      </c>
      <c r="Z589" s="2" t="s">
        <v>71</v>
      </c>
      <c r="AA589" s="2" t="s">
        <v>70</v>
      </c>
      <c r="AB589" s="2" t="s">
        <v>70</v>
      </c>
      <c r="AC589" s="2" t="s">
        <v>91</v>
      </c>
      <c r="AD589" s="2" t="s">
        <v>70</v>
      </c>
      <c r="AE589">
        <v>39</v>
      </c>
      <c r="AF589" s="2" t="s">
        <v>463</v>
      </c>
      <c r="AG589">
        <v>5000</v>
      </c>
      <c r="AH589">
        <v>6000</v>
      </c>
      <c r="AI589">
        <v>3600</v>
      </c>
      <c r="AJ589">
        <v>5600</v>
      </c>
      <c r="AK589">
        <v>5398</v>
      </c>
      <c r="AL589">
        <v>5547</v>
      </c>
      <c r="AM589">
        <v>5550</v>
      </c>
      <c r="AN589">
        <v>4723</v>
      </c>
      <c r="AO589">
        <v>843</v>
      </c>
      <c r="AP589">
        <v>5500</v>
      </c>
      <c r="AQ589">
        <v>5566</v>
      </c>
      <c r="AR589">
        <v>434</v>
      </c>
      <c r="AS589">
        <v>500</v>
      </c>
      <c r="AT589">
        <v>464</v>
      </c>
      <c r="AU589">
        <v>0.92800000000000005</v>
      </c>
      <c r="AV589">
        <v>36</v>
      </c>
      <c r="AW589">
        <v>7.1999999999999995E-2</v>
      </c>
      <c r="AX589">
        <v>3</v>
      </c>
      <c r="AY589">
        <v>1392</v>
      </c>
      <c r="AZ589">
        <v>108</v>
      </c>
      <c r="BA589">
        <v>0.92800000000000005</v>
      </c>
      <c r="BB589" s="2" t="s">
        <v>75</v>
      </c>
      <c r="BC589" s="2"/>
    </row>
    <row r="590" spans="1:55">
      <c r="A590">
        <v>590</v>
      </c>
      <c r="B590" s="1">
        <v>46114</v>
      </c>
      <c r="C590" s="2" t="s">
        <v>2426</v>
      </c>
      <c r="D590" s="2" t="s">
        <v>2427</v>
      </c>
      <c r="E590" s="2" t="s">
        <v>2331</v>
      </c>
      <c r="F590" s="2" t="s">
        <v>239</v>
      </c>
      <c r="G590" s="2" t="s">
        <v>2428</v>
      </c>
      <c r="H590" s="2" t="s">
        <v>2337</v>
      </c>
      <c r="I590" s="2" t="s">
        <v>2338</v>
      </c>
      <c r="J590" t="s">
        <v>2339</v>
      </c>
      <c r="K590" s="2" t="s">
        <v>2336</v>
      </c>
      <c r="L590" s="1">
        <v>46250</v>
      </c>
      <c r="M590">
        <v>0.50600000000000001</v>
      </c>
      <c r="N590">
        <v>136</v>
      </c>
      <c r="O590" s="2" t="s">
        <v>79</v>
      </c>
      <c r="P590" t="s">
        <v>65</v>
      </c>
      <c r="Q590" s="1">
        <v>46844</v>
      </c>
      <c r="R590">
        <v>6000</v>
      </c>
      <c r="S590">
        <v>0</v>
      </c>
      <c r="T590">
        <v>6000</v>
      </c>
      <c r="U590" s="2" t="s">
        <v>66</v>
      </c>
      <c r="V590" s="2"/>
      <c r="W590" s="2"/>
      <c r="X590" s="2" t="s">
        <v>69</v>
      </c>
      <c r="Y590" s="2" t="s">
        <v>70</v>
      </c>
      <c r="Z590" s="2" t="s">
        <v>80</v>
      </c>
      <c r="AA590" s="2" t="s">
        <v>72</v>
      </c>
      <c r="AB590" s="2" t="s">
        <v>72</v>
      </c>
      <c r="AC590" s="2" t="s">
        <v>72</v>
      </c>
      <c r="AD590" s="2" t="s">
        <v>70</v>
      </c>
      <c r="AE590">
        <v>27</v>
      </c>
      <c r="AF590" s="2" t="s">
        <v>376</v>
      </c>
      <c r="AG590">
        <v>6000</v>
      </c>
      <c r="AH590">
        <v>6376</v>
      </c>
      <c r="AI590">
        <v>6400</v>
      </c>
      <c r="AO590">
        <v>6000</v>
      </c>
      <c r="AP590">
        <v>6100</v>
      </c>
      <c r="AQ590">
        <v>6000</v>
      </c>
      <c r="AR590">
        <v>80</v>
      </c>
      <c r="AS590">
        <v>200</v>
      </c>
      <c r="AT590">
        <v>188</v>
      </c>
      <c r="AU590">
        <v>0.94</v>
      </c>
      <c r="AV590">
        <v>12</v>
      </c>
      <c r="AW590">
        <v>0.06</v>
      </c>
      <c r="AX590">
        <v>0.54</v>
      </c>
      <c r="AY590">
        <v>101.52000000000001</v>
      </c>
      <c r="AZ590">
        <v>6.48</v>
      </c>
      <c r="BA590">
        <v>0.94</v>
      </c>
      <c r="BB590" s="2" t="s">
        <v>81</v>
      </c>
      <c r="BC590" s="2"/>
    </row>
    <row r="591" spans="1:55">
      <c r="A591">
        <v>591</v>
      </c>
      <c r="B591" s="1">
        <v>46114</v>
      </c>
      <c r="C591" s="2" t="s">
        <v>2432</v>
      </c>
      <c r="D591" s="2" t="s">
        <v>2433</v>
      </c>
      <c r="E591" s="2" t="s">
        <v>2434</v>
      </c>
      <c r="F591" s="2" t="s">
        <v>272</v>
      </c>
      <c r="G591" s="2" t="s">
        <v>330</v>
      </c>
      <c r="H591" s="2" t="s">
        <v>2435</v>
      </c>
      <c r="I591" s="2" t="s">
        <v>2436</v>
      </c>
      <c r="J591" t="s">
        <v>2437</v>
      </c>
      <c r="K591" s="2" t="s">
        <v>2438</v>
      </c>
      <c r="L591" s="1">
        <v>47580</v>
      </c>
      <c r="M591">
        <v>0.50600000000000001</v>
      </c>
      <c r="N591">
        <v>1466</v>
      </c>
      <c r="O591" s="2" t="s">
        <v>79</v>
      </c>
      <c r="P591" t="s">
        <v>65</v>
      </c>
      <c r="Q591" s="1">
        <v>46844</v>
      </c>
      <c r="R591">
        <v>4000</v>
      </c>
      <c r="S591">
        <v>0</v>
      </c>
      <c r="T591">
        <v>4000</v>
      </c>
      <c r="U591" s="2" t="s">
        <v>66</v>
      </c>
      <c r="V591" s="2" t="s">
        <v>127</v>
      </c>
      <c r="W591" s="2"/>
      <c r="X591" s="2" t="s">
        <v>69</v>
      </c>
      <c r="Y591" s="2" t="s">
        <v>70</v>
      </c>
      <c r="Z591" s="2" t="s">
        <v>80</v>
      </c>
      <c r="AA591" s="2" t="s">
        <v>72</v>
      </c>
      <c r="AB591" s="2" t="s">
        <v>72</v>
      </c>
      <c r="AC591" s="2" t="s">
        <v>72</v>
      </c>
      <c r="AD591" s="2" t="s">
        <v>70</v>
      </c>
      <c r="AE591">
        <v>13</v>
      </c>
      <c r="AF591" s="2" t="s">
        <v>376</v>
      </c>
      <c r="AG591">
        <v>4000</v>
      </c>
      <c r="AH591">
        <v>4320</v>
      </c>
      <c r="AI591">
        <v>4320</v>
      </c>
      <c r="AN591">
        <v>4000</v>
      </c>
      <c r="AO591">
        <v>530</v>
      </c>
      <c r="AP591">
        <v>4100</v>
      </c>
      <c r="AQ591">
        <v>4530</v>
      </c>
      <c r="AR591">
        <v>80</v>
      </c>
      <c r="AS591">
        <v>145</v>
      </c>
      <c r="AT591">
        <v>142</v>
      </c>
      <c r="AU591">
        <v>0.97931034482758617</v>
      </c>
      <c r="AV591">
        <v>3</v>
      </c>
      <c r="AW591">
        <v>2.0689655172413793E-2</v>
      </c>
      <c r="AX591">
        <v>0.54</v>
      </c>
      <c r="AY591">
        <v>76.680000000000007</v>
      </c>
      <c r="AZ591">
        <v>1.62</v>
      </c>
      <c r="BA591">
        <v>0.97931034482758617</v>
      </c>
      <c r="BB591" s="2" t="s">
        <v>81</v>
      </c>
      <c r="BC591" s="2"/>
    </row>
    <row r="592" spans="1:55">
      <c r="A592">
        <v>592</v>
      </c>
      <c r="B592" s="1">
        <v>46114</v>
      </c>
      <c r="C592" s="2" t="s">
        <v>2432</v>
      </c>
      <c r="D592" s="2" t="s">
        <v>2433</v>
      </c>
      <c r="E592" s="2" t="s">
        <v>2434</v>
      </c>
      <c r="F592" s="2" t="s">
        <v>272</v>
      </c>
      <c r="G592" s="2" t="s">
        <v>330</v>
      </c>
      <c r="H592" s="2" t="s">
        <v>442</v>
      </c>
      <c r="I592" s="2" t="s">
        <v>443</v>
      </c>
      <c r="J592" t="s">
        <v>444</v>
      </c>
      <c r="K592" s="2" t="s">
        <v>2438</v>
      </c>
      <c r="L592" s="1">
        <v>47580</v>
      </c>
      <c r="M592">
        <v>0.50600000000000001</v>
      </c>
      <c r="N592">
        <v>1466</v>
      </c>
      <c r="O592" s="2" t="s">
        <v>445</v>
      </c>
      <c r="P592" t="s">
        <v>65</v>
      </c>
      <c r="Q592" s="1">
        <v>46844</v>
      </c>
      <c r="R592">
        <v>4000</v>
      </c>
      <c r="S592">
        <v>0</v>
      </c>
      <c r="T592">
        <v>4000</v>
      </c>
      <c r="U592" s="2" t="s">
        <v>66</v>
      </c>
      <c r="V592" s="2"/>
      <c r="W592" s="2"/>
      <c r="X592" s="2" t="s">
        <v>69</v>
      </c>
      <c r="Y592" s="2" t="s">
        <v>70</v>
      </c>
      <c r="Z592" s="2" t="s">
        <v>71</v>
      </c>
      <c r="AA592" s="2" t="s">
        <v>72</v>
      </c>
      <c r="AB592" s="2" t="s">
        <v>72</v>
      </c>
      <c r="AC592" s="2" t="s">
        <v>72</v>
      </c>
      <c r="AD592" s="2" t="s">
        <v>70</v>
      </c>
      <c r="AE592">
        <v>13</v>
      </c>
      <c r="AF592" s="2" t="s">
        <v>376</v>
      </c>
      <c r="AG592">
        <v>4000</v>
      </c>
      <c r="AH592">
        <v>4320</v>
      </c>
      <c r="AI592">
        <v>4320</v>
      </c>
      <c r="AN592">
        <v>4000</v>
      </c>
      <c r="AO592">
        <v>2000</v>
      </c>
      <c r="AP592">
        <v>4100</v>
      </c>
      <c r="AQ592">
        <v>6000</v>
      </c>
      <c r="AR592">
        <v>80</v>
      </c>
      <c r="AS592">
        <v>87</v>
      </c>
      <c r="AT592">
        <v>84</v>
      </c>
      <c r="AU592">
        <v>0.96551724137931039</v>
      </c>
      <c r="AV592">
        <v>3</v>
      </c>
      <c r="AW592">
        <v>3.4482758620689655E-2</v>
      </c>
      <c r="AX592">
        <v>0.54</v>
      </c>
      <c r="AY592">
        <v>45.36</v>
      </c>
      <c r="AZ592">
        <v>1.62</v>
      </c>
      <c r="BA592">
        <v>0.96551724137931039</v>
      </c>
      <c r="BB592" s="2" t="s">
        <v>81</v>
      </c>
      <c r="BC592" s="2"/>
    </row>
    <row r="593" spans="1:55">
      <c r="A593">
        <v>593</v>
      </c>
      <c r="B593" s="1">
        <v>46114</v>
      </c>
      <c r="C593" s="2" t="s">
        <v>2439</v>
      </c>
      <c r="D593" s="2" t="s">
        <v>2440</v>
      </c>
      <c r="E593" s="2" t="s">
        <v>353</v>
      </c>
      <c r="F593" s="2" t="s">
        <v>183</v>
      </c>
      <c r="G593" s="2" t="s">
        <v>122</v>
      </c>
      <c r="H593" s="2" t="s">
        <v>2441</v>
      </c>
      <c r="I593" s="2" t="s">
        <v>2442</v>
      </c>
      <c r="J593" t="s">
        <v>2443</v>
      </c>
      <c r="K593" s="2" t="s">
        <v>358</v>
      </c>
      <c r="L593" s="1">
        <v>47853</v>
      </c>
      <c r="M593">
        <v>0.22788432924892221</v>
      </c>
      <c r="N593">
        <v>1739</v>
      </c>
      <c r="O593" s="2" t="s">
        <v>64</v>
      </c>
      <c r="P593" t="s">
        <v>65</v>
      </c>
      <c r="Q593" s="1">
        <v>46844</v>
      </c>
      <c r="R593">
        <v>3000</v>
      </c>
      <c r="S593">
        <v>2000</v>
      </c>
      <c r="T593">
        <v>1000</v>
      </c>
      <c r="U593" s="2" t="s">
        <v>66</v>
      </c>
      <c r="V593" s="2" t="s">
        <v>2444</v>
      </c>
      <c r="W593" s="2" t="s">
        <v>118</v>
      </c>
      <c r="X593" s="2" t="s">
        <v>69</v>
      </c>
      <c r="Y593" s="2" t="s">
        <v>70</v>
      </c>
      <c r="Z593" s="2" t="s">
        <v>71</v>
      </c>
      <c r="AA593" s="2" t="s">
        <v>70</v>
      </c>
      <c r="AB593" s="2" t="s">
        <v>70</v>
      </c>
      <c r="AC593" s="2" t="s">
        <v>91</v>
      </c>
      <c r="AD593" s="2" t="s">
        <v>70</v>
      </c>
      <c r="AE593">
        <v>22</v>
      </c>
      <c r="AF593" s="2" t="s">
        <v>376</v>
      </c>
      <c r="AG593">
        <v>1000</v>
      </c>
      <c r="AH593">
        <v>5280</v>
      </c>
      <c r="AI593">
        <v>5100</v>
      </c>
      <c r="AJ593">
        <v>4722</v>
      </c>
      <c r="AK593">
        <v>4722</v>
      </c>
      <c r="AL593">
        <v>4667</v>
      </c>
      <c r="AM593">
        <v>4644</v>
      </c>
      <c r="AN593">
        <v>840</v>
      </c>
      <c r="AO593">
        <v>3786</v>
      </c>
      <c r="AP593">
        <v>4500</v>
      </c>
      <c r="AQ593">
        <v>4626</v>
      </c>
      <c r="AR593">
        <v>654</v>
      </c>
      <c r="AS593">
        <v>220</v>
      </c>
      <c r="AT593">
        <v>193</v>
      </c>
      <c r="AU593">
        <v>0.87727272727272732</v>
      </c>
      <c r="AV593">
        <v>27</v>
      </c>
      <c r="AW593">
        <v>0.12272727272727273</v>
      </c>
      <c r="AX593">
        <v>3</v>
      </c>
      <c r="AY593">
        <v>579</v>
      </c>
      <c r="AZ593">
        <v>81</v>
      </c>
      <c r="BA593">
        <v>0.87727272727272732</v>
      </c>
      <c r="BB593" s="2" t="s">
        <v>75</v>
      </c>
      <c r="BC593" s="2"/>
    </row>
    <row r="594" spans="1:55">
      <c r="A594">
        <v>594</v>
      </c>
      <c r="B594" s="1">
        <v>46114</v>
      </c>
      <c r="C594" s="2" t="s">
        <v>2439</v>
      </c>
      <c r="D594" s="2" t="s">
        <v>2440</v>
      </c>
      <c r="E594" s="2" t="s">
        <v>353</v>
      </c>
      <c r="F594" s="2" t="s">
        <v>183</v>
      </c>
      <c r="G594" s="2" t="s">
        <v>122</v>
      </c>
      <c r="H594" s="2" t="s">
        <v>2445</v>
      </c>
      <c r="I594" s="2" t="s">
        <v>2446</v>
      </c>
      <c r="J594" t="s">
        <v>2447</v>
      </c>
      <c r="K594" s="2" t="s">
        <v>358</v>
      </c>
      <c r="L594" s="1">
        <v>47853</v>
      </c>
      <c r="M594">
        <v>0.50600000000000001</v>
      </c>
      <c r="N594">
        <v>1739</v>
      </c>
      <c r="O594" s="2" t="s">
        <v>79</v>
      </c>
      <c r="P594" t="s">
        <v>65</v>
      </c>
      <c r="Q594" s="1">
        <v>46844</v>
      </c>
      <c r="R594">
        <v>3000</v>
      </c>
      <c r="S594">
        <v>0</v>
      </c>
      <c r="T594">
        <v>3000</v>
      </c>
      <c r="U594" s="2" t="s">
        <v>66</v>
      </c>
      <c r="V594" s="2"/>
      <c r="W594" s="2"/>
      <c r="X594" s="2" t="s">
        <v>69</v>
      </c>
      <c r="Y594" s="2" t="s">
        <v>70</v>
      </c>
      <c r="Z594" s="2" t="s">
        <v>80</v>
      </c>
      <c r="AA594" s="2" t="s">
        <v>72</v>
      </c>
      <c r="AB594" s="2" t="s">
        <v>72</v>
      </c>
      <c r="AC594" s="2" t="s">
        <v>72</v>
      </c>
      <c r="AD594" s="2" t="s">
        <v>70</v>
      </c>
      <c r="AE594">
        <v>22</v>
      </c>
      <c r="AF594" s="2" t="s">
        <v>376</v>
      </c>
      <c r="AG594">
        <v>3000</v>
      </c>
      <c r="AH594">
        <v>3360</v>
      </c>
      <c r="AI594">
        <v>3360</v>
      </c>
      <c r="AN594">
        <v>3000</v>
      </c>
      <c r="AO594">
        <v>583</v>
      </c>
      <c r="AP594">
        <v>3100</v>
      </c>
      <c r="AQ594">
        <v>3583</v>
      </c>
      <c r="AR594">
        <v>80</v>
      </c>
      <c r="AS594">
        <v>115</v>
      </c>
      <c r="AT594">
        <v>112</v>
      </c>
      <c r="AU594">
        <v>0.97391304347826091</v>
      </c>
      <c r="AV594">
        <v>3</v>
      </c>
      <c r="AW594">
        <v>2.6086956521739129E-2</v>
      </c>
      <c r="AX594">
        <v>0.54</v>
      </c>
      <c r="AY594">
        <v>60.480000000000004</v>
      </c>
      <c r="AZ594">
        <v>1.62</v>
      </c>
      <c r="BA594">
        <v>0.97391304347826091</v>
      </c>
      <c r="BB594" s="2" t="s">
        <v>81</v>
      </c>
      <c r="BC594" s="2"/>
    </row>
    <row r="595" spans="1:55">
      <c r="A595">
        <v>595</v>
      </c>
      <c r="B595" s="1">
        <v>46114</v>
      </c>
      <c r="C595" s="2" t="s">
        <v>2448</v>
      </c>
      <c r="D595" s="2" t="s">
        <v>487</v>
      </c>
      <c r="E595" s="2" t="s">
        <v>480</v>
      </c>
      <c r="F595" s="2" t="s">
        <v>205</v>
      </c>
      <c r="G595" s="2" t="s">
        <v>488</v>
      </c>
      <c r="H595" s="2" t="s">
        <v>837</v>
      </c>
      <c r="I595" s="2" t="s">
        <v>838</v>
      </c>
      <c r="J595" t="s">
        <v>839</v>
      </c>
      <c r="K595" s="2" t="s">
        <v>485</v>
      </c>
      <c r="L595" s="1">
        <v>46896</v>
      </c>
      <c r="M595">
        <v>0.50600000000000001</v>
      </c>
      <c r="N595">
        <v>782</v>
      </c>
      <c r="O595" s="2" t="s">
        <v>79</v>
      </c>
      <c r="P595" t="s">
        <v>65</v>
      </c>
      <c r="Q595" s="1">
        <v>46844</v>
      </c>
      <c r="R595">
        <v>2000</v>
      </c>
      <c r="S595">
        <v>0</v>
      </c>
      <c r="T595">
        <v>2000</v>
      </c>
      <c r="U595" s="2" t="s">
        <v>66</v>
      </c>
      <c r="V595" s="2" t="s">
        <v>127</v>
      </c>
      <c r="W595" s="2"/>
      <c r="X595" s="2" t="s">
        <v>69</v>
      </c>
      <c r="Y595" s="2" t="s">
        <v>70</v>
      </c>
      <c r="Z595" s="2" t="s">
        <v>80</v>
      </c>
      <c r="AA595" s="2" t="s">
        <v>72</v>
      </c>
      <c r="AB595" s="2" t="s">
        <v>72</v>
      </c>
      <c r="AC595" s="2" t="s">
        <v>72</v>
      </c>
      <c r="AD595" s="2" t="s">
        <v>70</v>
      </c>
      <c r="AE595">
        <v>28</v>
      </c>
      <c r="AF595" s="2" t="s">
        <v>376</v>
      </c>
      <c r="AG595">
        <v>2000</v>
      </c>
      <c r="AH595">
        <v>2240</v>
      </c>
      <c r="AI595">
        <v>2240</v>
      </c>
      <c r="AO595">
        <v>2000</v>
      </c>
      <c r="AP595">
        <v>2100</v>
      </c>
      <c r="AQ595">
        <v>2000</v>
      </c>
      <c r="AR595">
        <v>80</v>
      </c>
      <c r="AS595">
        <v>70</v>
      </c>
      <c r="AT595">
        <v>63</v>
      </c>
      <c r="AU595">
        <v>0.9</v>
      </c>
      <c r="AV595">
        <v>7</v>
      </c>
      <c r="AW595">
        <v>0.1</v>
      </c>
      <c r="AX595">
        <v>0.54</v>
      </c>
      <c r="AY595">
        <v>34.020000000000003</v>
      </c>
      <c r="AZ595">
        <v>3.7800000000000002</v>
      </c>
      <c r="BA595">
        <v>0.9</v>
      </c>
      <c r="BB595" s="2" t="s">
        <v>81</v>
      </c>
      <c r="BC595" s="2"/>
    </row>
    <row r="596" spans="1:55">
      <c r="A596">
        <v>596</v>
      </c>
      <c r="B596" s="1">
        <v>46114</v>
      </c>
      <c r="C596" s="2" t="s">
        <v>2449</v>
      </c>
      <c r="D596" s="2" t="s">
        <v>2450</v>
      </c>
      <c r="E596" s="2" t="s">
        <v>2451</v>
      </c>
      <c r="F596" s="2" t="s">
        <v>96</v>
      </c>
      <c r="G596" s="2" t="s">
        <v>240</v>
      </c>
      <c r="H596" s="2" t="s">
        <v>1739</v>
      </c>
      <c r="I596" s="2" t="s">
        <v>1740</v>
      </c>
      <c r="J596" t="s">
        <v>1741</v>
      </c>
      <c r="K596" s="2" t="s">
        <v>2452</v>
      </c>
      <c r="L596" s="1">
        <v>47420</v>
      </c>
      <c r="M596">
        <v>0.50600000000000001</v>
      </c>
      <c r="N596">
        <v>1306</v>
      </c>
      <c r="O596" s="2" t="s">
        <v>79</v>
      </c>
      <c r="P596" t="s">
        <v>65</v>
      </c>
      <c r="Q596" s="1">
        <v>47209</v>
      </c>
      <c r="R596">
        <v>3750</v>
      </c>
      <c r="S596">
        <v>0</v>
      </c>
      <c r="T596">
        <v>3750</v>
      </c>
      <c r="U596" s="2" t="s">
        <v>66</v>
      </c>
      <c r="V596" s="2" t="s">
        <v>127</v>
      </c>
      <c r="W596" s="2"/>
      <c r="X596" s="2" t="s">
        <v>69</v>
      </c>
      <c r="Y596" s="2" t="s">
        <v>70</v>
      </c>
      <c r="Z596" s="2" t="s">
        <v>80</v>
      </c>
      <c r="AA596" s="2" t="s">
        <v>72</v>
      </c>
      <c r="AB596" s="2" t="s">
        <v>72</v>
      </c>
      <c r="AC596" s="2" t="s">
        <v>72</v>
      </c>
      <c r="AD596" s="2" t="s">
        <v>70</v>
      </c>
      <c r="AE596">
        <v>27</v>
      </c>
      <c r="AF596" s="2" t="s">
        <v>376</v>
      </c>
      <c r="AG596">
        <v>3750</v>
      </c>
      <c r="AH596">
        <v>4160</v>
      </c>
      <c r="AI596">
        <v>4160</v>
      </c>
      <c r="AN596">
        <v>3750</v>
      </c>
      <c r="AO596">
        <v>585</v>
      </c>
      <c r="AP596">
        <v>3800</v>
      </c>
      <c r="AQ596">
        <v>4335</v>
      </c>
      <c r="AR596">
        <v>80</v>
      </c>
      <c r="AS596">
        <v>139</v>
      </c>
      <c r="AT596">
        <v>136</v>
      </c>
      <c r="AU596">
        <v>0.97841726618705038</v>
      </c>
      <c r="AV596">
        <v>3</v>
      </c>
      <c r="AW596">
        <v>2.1582733812949641E-2</v>
      </c>
      <c r="AX596">
        <v>0.54</v>
      </c>
      <c r="AY596">
        <v>73.44</v>
      </c>
      <c r="AZ596">
        <v>1.62</v>
      </c>
      <c r="BA596">
        <v>0.97841726618705038</v>
      </c>
      <c r="BB596" s="2" t="s">
        <v>81</v>
      </c>
      <c r="BC596" s="2"/>
    </row>
    <row r="597" spans="1:55">
      <c r="A597">
        <v>597</v>
      </c>
      <c r="B597" s="1">
        <v>46118</v>
      </c>
      <c r="C597" s="2" t="s">
        <v>2453</v>
      </c>
      <c r="D597" s="2" t="s">
        <v>2454</v>
      </c>
      <c r="E597" s="2" t="s">
        <v>2455</v>
      </c>
      <c r="F597" s="2" t="s">
        <v>183</v>
      </c>
      <c r="G597" s="2" t="s">
        <v>2456</v>
      </c>
      <c r="H597" s="2" t="s">
        <v>2457</v>
      </c>
      <c r="I597" s="2" t="s">
        <v>2458</v>
      </c>
      <c r="J597" t="s">
        <v>2459</v>
      </c>
      <c r="K597" s="2" t="s">
        <v>2460</v>
      </c>
      <c r="L597" s="1">
        <v>46478</v>
      </c>
      <c r="M597">
        <v>0.50600000000000001</v>
      </c>
      <c r="N597">
        <v>360</v>
      </c>
      <c r="O597" s="2" t="s">
        <v>79</v>
      </c>
      <c r="P597" t="s">
        <v>65</v>
      </c>
      <c r="Q597" s="1">
        <v>46844</v>
      </c>
      <c r="R597">
        <v>2000</v>
      </c>
      <c r="S597">
        <v>1000</v>
      </c>
      <c r="T597">
        <v>1000</v>
      </c>
      <c r="U597" s="2" t="s">
        <v>66</v>
      </c>
      <c r="V597" s="2" t="s">
        <v>127</v>
      </c>
      <c r="W597" s="2"/>
      <c r="X597" s="2" t="s">
        <v>69</v>
      </c>
      <c r="Y597" s="2" t="s">
        <v>70</v>
      </c>
      <c r="Z597" s="2" t="s">
        <v>80</v>
      </c>
      <c r="AA597" s="2" t="s">
        <v>72</v>
      </c>
      <c r="AB597" s="2" t="s">
        <v>72</v>
      </c>
      <c r="AC597" s="2" t="s">
        <v>72</v>
      </c>
      <c r="AD597" s="2" t="s">
        <v>70</v>
      </c>
      <c r="AE597">
        <v>30</v>
      </c>
      <c r="AF597" s="2" t="s">
        <v>463</v>
      </c>
      <c r="AG597">
        <v>1000</v>
      </c>
      <c r="AH597">
        <v>2240</v>
      </c>
      <c r="AI597">
        <v>2320</v>
      </c>
      <c r="AN597">
        <v>2000</v>
      </c>
      <c r="AO597">
        <v>510</v>
      </c>
      <c r="AP597">
        <v>2100</v>
      </c>
      <c r="AQ597">
        <v>2510</v>
      </c>
      <c r="AR597">
        <v>80</v>
      </c>
      <c r="AS597">
        <v>82</v>
      </c>
      <c r="AT597">
        <v>79</v>
      </c>
      <c r="AU597">
        <v>0.96341463414634143</v>
      </c>
      <c r="AV597">
        <v>3</v>
      </c>
      <c r="AW597">
        <v>3.6585365853658534E-2</v>
      </c>
      <c r="AX597">
        <v>0.54</v>
      </c>
      <c r="AY597">
        <v>42.660000000000004</v>
      </c>
      <c r="AZ597">
        <v>1.62</v>
      </c>
      <c r="BA597">
        <v>0.96341463414634143</v>
      </c>
      <c r="BB597" s="2" t="s">
        <v>81</v>
      </c>
      <c r="BC597" s="2"/>
    </row>
    <row r="598" spans="1:55">
      <c r="A598">
        <v>598</v>
      </c>
      <c r="B598" s="1">
        <v>46118</v>
      </c>
      <c r="C598" s="2" t="s">
        <v>2461</v>
      </c>
      <c r="D598" s="2" t="s">
        <v>2462</v>
      </c>
      <c r="E598" s="2" t="s">
        <v>2463</v>
      </c>
      <c r="F598" s="2" t="s">
        <v>183</v>
      </c>
      <c r="G598" s="2" t="s">
        <v>153</v>
      </c>
      <c r="H598" s="2" t="s">
        <v>2464</v>
      </c>
      <c r="I598" s="2" t="s">
        <v>2465</v>
      </c>
      <c r="J598" t="s">
        <v>2466</v>
      </c>
      <c r="K598" s="2" t="s">
        <v>2467</v>
      </c>
      <c r="L598" s="1">
        <v>46097</v>
      </c>
      <c r="M598">
        <v>0.62528665759019741</v>
      </c>
      <c r="N598">
        <v>-21</v>
      </c>
      <c r="O598" s="2" t="s">
        <v>64</v>
      </c>
      <c r="P598" t="s">
        <v>65</v>
      </c>
      <c r="Q598" s="1">
        <v>47574</v>
      </c>
      <c r="R598">
        <v>2300</v>
      </c>
      <c r="S598">
        <v>500</v>
      </c>
      <c r="T598">
        <v>1800</v>
      </c>
      <c r="U598" s="2" t="s">
        <v>66</v>
      </c>
      <c r="V598" s="2" t="s">
        <v>2468</v>
      </c>
      <c r="W598" s="2" t="s">
        <v>68</v>
      </c>
      <c r="X598" s="2" t="s">
        <v>69</v>
      </c>
      <c r="Y598" s="2" t="s">
        <v>70</v>
      </c>
      <c r="Z598" s="2" t="s">
        <v>71</v>
      </c>
      <c r="AA598" s="2" t="s">
        <v>70</v>
      </c>
      <c r="AB598" s="2" t="s">
        <v>70</v>
      </c>
      <c r="AC598" s="2" t="s">
        <v>91</v>
      </c>
      <c r="AD598" s="2" t="s">
        <v>70</v>
      </c>
      <c r="AE598">
        <v>28</v>
      </c>
      <c r="AF598" s="2" t="s">
        <v>463</v>
      </c>
      <c r="AG598">
        <v>1800</v>
      </c>
      <c r="AH598">
        <v>2400</v>
      </c>
      <c r="AI598">
        <v>2200</v>
      </c>
      <c r="AJ598">
        <v>2200</v>
      </c>
      <c r="AK598">
        <v>2200</v>
      </c>
      <c r="AL598">
        <v>2190</v>
      </c>
      <c r="AM598">
        <v>2176</v>
      </c>
      <c r="AN598">
        <v>1800</v>
      </c>
      <c r="AO598">
        <v>328</v>
      </c>
      <c r="AP598">
        <v>2000</v>
      </c>
      <c r="AQ598">
        <v>2128</v>
      </c>
      <c r="AR598">
        <v>272</v>
      </c>
      <c r="AS598">
        <v>300</v>
      </c>
      <c r="AT598">
        <v>266</v>
      </c>
      <c r="AU598">
        <v>0.88666666666666671</v>
      </c>
      <c r="AV598">
        <v>34</v>
      </c>
      <c r="AW598">
        <v>0.11333333333333333</v>
      </c>
      <c r="AX598">
        <v>3</v>
      </c>
      <c r="AY598">
        <v>798</v>
      </c>
      <c r="AZ598">
        <v>102</v>
      </c>
      <c r="BA598">
        <v>0.88666666666666671</v>
      </c>
      <c r="BB598" s="2" t="s">
        <v>75</v>
      </c>
      <c r="BC598" s="2"/>
    </row>
    <row r="599" spans="1:55">
      <c r="A599">
        <v>599</v>
      </c>
      <c r="B599" s="1">
        <v>46118</v>
      </c>
      <c r="C599" s="2" t="s">
        <v>2461</v>
      </c>
      <c r="D599" s="2" t="s">
        <v>2462</v>
      </c>
      <c r="E599" s="2" t="s">
        <v>2463</v>
      </c>
      <c r="F599" s="2" t="s">
        <v>183</v>
      </c>
      <c r="G599" s="2" t="s">
        <v>153</v>
      </c>
      <c r="H599" s="2" t="s">
        <v>2469</v>
      </c>
      <c r="I599" s="2" t="s">
        <v>2470</v>
      </c>
      <c r="J599" t="s">
        <v>2471</v>
      </c>
      <c r="K599" s="2" t="s">
        <v>2467</v>
      </c>
      <c r="L599" s="1">
        <v>46097</v>
      </c>
      <c r="M599">
        <v>0.50600000000000001</v>
      </c>
      <c r="N599">
        <v>-21</v>
      </c>
      <c r="O599" s="2" t="s">
        <v>79</v>
      </c>
      <c r="P599" t="s">
        <v>65</v>
      </c>
      <c r="Q599" s="1">
        <v>47574</v>
      </c>
      <c r="R599">
        <v>2300</v>
      </c>
      <c r="S599">
        <v>0</v>
      </c>
      <c r="T599">
        <v>2300</v>
      </c>
      <c r="U599" s="2" t="s">
        <v>66</v>
      </c>
      <c r="V599" s="2"/>
      <c r="W599" s="2"/>
      <c r="X599" s="2" t="s">
        <v>69</v>
      </c>
      <c r="Y599" s="2" t="s">
        <v>70</v>
      </c>
      <c r="Z599" s="2" t="s">
        <v>80</v>
      </c>
      <c r="AA599" s="2" t="s">
        <v>72</v>
      </c>
      <c r="AB599" s="2" t="s">
        <v>72</v>
      </c>
      <c r="AC599" s="2" t="s">
        <v>72</v>
      </c>
      <c r="AD599" s="2" t="s">
        <v>70</v>
      </c>
      <c r="AE599">
        <v>24</v>
      </c>
      <c r="AF599" s="2" t="s">
        <v>376</v>
      </c>
      <c r="AG599">
        <v>2300</v>
      </c>
      <c r="AH599">
        <v>2640</v>
      </c>
      <c r="AI599">
        <v>2640</v>
      </c>
      <c r="AN599">
        <v>2300</v>
      </c>
      <c r="AO599">
        <v>390</v>
      </c>
      <c r="AP599">
        <v>2400</v>
      </c>
      <c r="AQ599">
        <v>2690</v>
      </c>
      <c r="AR599">
        <v>80</v>
      </c>
      <c r="AS599">
        <v>88</v>
      </c>
      <c r="AT599">
        <v>85</v>
      </c>
      <c r="AU599">
        <v>0.96590909090909094</v>
      </c>
      <c r="AV599">
        <v>3</v>
      </c>
      <c r="AW599">
        <v>3.4090909090909088E-2</v>
      </c>
      <c r="AX599">
        <v>0.54</v>
      </c>
      <c r="AY599">
        <v>45.900000000000006</v>
      </c>
      <c r="AZ599">
        <v>1.62</v>
      </c>
      <c r="BA599">
        <v>0.96590909090909094</v>
      </c>
      <c r="BB599" s="2" t="s">
        <v>81</v>
      </c>
      <c r="BC599" s="2"/>
    </row>
    <row r="600" spans="1:55">
      <c r="A600">
        <v>600</v>
      </c>
      <c r="B600" s="1">
        <v>46118</v>
      </c>
      <c r="C600" s="2" t="s">
        <v>2472</v>
      </c>
      <c r="D600" s="2" t="s">
        <v>2473</v>
      </c>
      <c r="E600" s="2" t="s">
        <v>2474</v>
      </c>
      <c r="F600" s="2" t="s">
        <v>183</v>
      </c>
      <c r="G600" s="2" t="s">
        <v>153</v>
      </c>
      <c r="H600" s="2" t="s">
        <v>2475</v>
      </c>
      <c r="I600" s="2" t="s">
        <v>2476</v>
      </c>
      <c r="J600" t="s">
        <v>2477</v>
      </c>
      <c r="K600" s="2" t="s">
        <v>2478</v>
      </c>
      <c r="L600" s="1">
        <v>46037</v>
      </c>
      <c r="M600">
        <v>0.45870918992511922</v>
      </c>
      <c r="N600">
        <v>-81</v>
      </c>
      <c r="O600" s="2" t="s">
        <v>64</v>
      </c>
      <c r="P600" t="s">
        <v>65</v>
      </c>
      <c r="Q600" s="1">
        <v>46844</v>
      </c>
      <c r="R600">
        <v>2000</v>
      </c>
      <c r="S600">
        <v>0</v>
      </c>
      <c r="T600">
        <v>2000</v>
      </c>
      <c r="U600" s="2" t="s">
        <v>66</v>
      </c>
      <c r="V600" s="2"/>
      <c r="W600" s="2" t="s">
        <v>68</v>
      </c>
      <c r="X600" s="2" t="s">
        <v>69</v>
      </c>
      <c r="Y600" s="2" t="s">
        <v>70</v>
      </c>
      <c r="Z600" s="2" t="s">
        <v>71</v>
      </c>
      <c r="AA600" s="2" t="s">
        <v>70</v>
      </c>
      <c r="AB600" s="2" t="s">
        <v>70</v>
      </c>
      <c r="AC600" s="2" t="s">
        <v>91</v>
      </c>
      <c r="AD600" s="2" t="s">
        <v>70</v>
      </c>
      <c r="AE600">
        <v>22</v>
      </c>
      <c r="AF600" s="2" t="s">
        <v>376</v>
      </c>
      <c r="AG600">
        <v>2000</v>
      </c>
      <c r="AH600">
        <v>2400</v>
      </c>
      <c r="AI600">
        <v>2250</v>
      </c>
      <c r="AJ600">
        <v>2278</v>
      </c>
      <c r="AK600">
        <v>2278</v>
      </c>
      <c r="AL600">
        <v>2256</v>
      </c>
      <c r="AM600">
        <v>2236</v>
      </c>
      <c r="AN600">
        <v>2000</v>
      </c>
      <c r="AO600">
        <v>212</v>
      </c>
      <c r="AP600">
        <v>2150</v>
      </c>
      <c r="AQ600">
        <v>2212</v>
      </c>
      <c r="AR600">
        <v>188</v>
      </c>
      <c r="AS600">
        <v>300</v>
      </c>
      <c r="AT600">
        <v>277</v>
      </c>
      <c r="AU600">
        <v>0.92333333333333334</v>
      </c>
      <c r="AV600">
        <v>24</v>
      </c>
      <c r="AW600">
        <v>0.08</v>
      </c>
      <c r="AX600">
        <v>3</v>
      </c>
      <c r="AY600">
        <v>831</v>
      </c>
      <c r="AZ600">
        <v>72</v>
      </c>
      <c r="BA600">
        <v>0.92333333333333334</v>
      </c>
      <c r="BB600" s="2" t="s">
        <v>75</v>
      </c>
      <c r="BC600" s="2"/>
    </row>
    <row r="601" spans="1:55">
      <c r="A601">
        <v>601</v>
      </c>
      <c r="B601" s="1">
        <v>46118</v>
      </c>
      <c r="C601" s="2" t="s">
        <v>2472</v>
      </c>
      <c r="D601" s="2" t="s">
        <v>2473</v>
      </c>
      <c r="E601" s="2" t="s">
        <v>2474</v>
      </c>
      <c r="F601" s="2" t="s">
        <v>183</v>
      </c>
      <c r="G601" s="2" t="s">
        <v>153</v>
      </c>
      <c r="H601" s="2" t="s">
        <v>2479</v>
      </c>
      <c r="I601" s="2" t="s">
        <v>2480</v>
      </c>
      <c r="J601" t="s">
        <v>2481</v>
      </c>
      <c r="K601" s="2" t="s">
        <v>2478</v>
      </c>
      <c r="L601" s="1">
        <v>46037</v>
      </c>
      <c r="M601">
        <v>0.50600000000000001</v>
      </c>
      <c r="N601">
        <v>-81</v>
      </c>
      <c r="O601" s="2" t="s">
        <v>79</v>
      </c>
      <c r="P601" t="s">
        <v>65</v>
      </c>
      <c r="Q601" s="1">
        <v>46844</v>
      </c>
      <c r="R601">
        <v>2000</v>
      </c>
      <c r="S601">
        <v>0</v>
      </c>
      <c r="T601">
        <v>2000</v>
      </c>
      <c r="U601" s="2" t="s">
        <v>66</v>
      </c>
      <c r="V601" s="2"/>
      <c r="W601" s="2"/>
      <c r="X601" s="2" t="s">
        <v>69</v>
      </c>
      <c r="Y601" s="2" t="s">
        <v>70</v>
      </c>
      <c r="Z601" s="2" t="s">
        <v>80</v>
      </c>
      <c r="AA601" s="2" t="s">
        <v>72</v>
      </c>
      <c r="AB601" s="2" t="s">
        <v>72</v>
      </c>
      <c r="AC601" s="2" t="s">
        <v>72</v>
      </c>
      <c r="AD601" s="2" t="s">
        <v>70</v>
      </c>
      <c r="AE601">
        <v>9</v>
      </c>
      <c r="AF601" s="2" t="s">
        <v>376</v>
      </c>
      <c r="AG601">
        <v>2000</v>
      </c>
      <c r="AH601">
        <v>2320</v>
      </c>
      <c r="AI601">
        <v>2320</v>
      </c>
      <c r="AN601">
        <v>2000</v>
      </c>
      <c r="AO601">
        <v>650</v>
      </c>
      <c r="AP601">
        <v>2100</v>
      </c>
      <c r="AQ601">
        <v>2650</v>
      </c>
      <c r="AR601">
        <v>80</v>
      </c>
      <c r="AS601">
        <v>86</v>
      </c>
      <c r="AT601">
        <v>83</v>
      </c>
      <c r="AU601">
        <v>0.96511627906976749</v>
      </c>
      <c r="AV601">
        <v>3</v>
      </c>
      <c r="AW601">
        <v>3.4883720930232558E-2</v>
      </c>
      <c r="AX601">
        <v>0.54</v>
      </c>
      <c r="AY601">
        <v>44.82</v>
      </c>
      <c r="AZ601">
        <v>1.62</v>
      </c>
      <c r="BA601">
        <v>0.96511627906976749</v>
      </c>
      <c r="BB601" s="2" t="s">
        <v>81</v>
      </c>
      <c r="BC601" s="2"/>
    </row>
    <row r="602" spans="1:55">
      <c r="A602">
        <v>602</v>
      </c>
      <c r="B602" s="1">
        <v>46118</v>
      </c>
      <c r="C602" s="2" t="s">
        <v>2482</v>
      </c>
      <c r="D602" s="2" t="s">
        <v>2483</v>
      </c>
      <c r="E602" s="2" t="s">
        <v>2484</v>
      </c>
      <c r="F602" s="2" t="s">
        <v>183</v>
      </c>
      <c r="G602" s="2" t="s">
        <v>153</v>
      </c>
      <c r="H602" s="2" t="s">
        <v>2485</v>
      </c>
      <c r="I602" s="2" t="s">
        <v>2486</v>
      </c>
      <c r="J602" t="s">
        <v>2487</v>
      </c>
      <c r="K602" s="2" t="s">
        <v>2488</v>
      </c>
      <c r="L602" s="1">
        <v>46638</v>
      </c>
      <c r="M602">
        <v>0.74619680054458815</v>
      </c>
      <c r="N602">
        <v>520</v>
      </c>
      <c r="O602" s="2" t="s">
        <v>64</v>
      </c>
      <c r="P602" t="s">
        <v>65</v>
      </c>
      <c r="Q602" s="1">
        <v>46844</v>
      </c>
      <c r="R602">
        <v>1300</v>
      </c>
      <c r="S602">
        <v>1100</v>
      </c>
      <c r="T602">
        <v>200</v>
      </c>
      <c r="U602" s="2" t="s">
        <v>66</v>
      </c>
      <c r="V602" s="2"/>
      <c r="W602" s="2" t="s">
        <v>68</v>
      </c>
      <c r="X602" s="2" t="s">
        <v>69</v>
      </c>
      <c r="Y602" s="2" t="s">
        <v>70</v>
      </c>
      <c r="Z602" s="2" t="s">
        <v>71</v>
      </c>
      <c r="AA602" s="2" t="s">
        <v>70</v>
      </c>
      <c r="AB602" s="2" t="s">
        <v>70</v>
      </c>
      <c r="AC602" s="2" t="s">
        <v>91</v>
      </c>
      <c r="AD602" s="2" t="s">
        <v>70</v>
      </c>
      <c r="AE602">
        <v>30</v>
      </c>
      <c r="AF602" s="2" t="s">
        <v>463</v>
      </c>
      <c r="AG602">
        <v>200</v>
      </c>
      <c r="AH602">
        <v>3120</v>
      </c>
      <c r="AI602">
        <v>3100</v>
      </c>
      <c r="AJ602">
        <v>3134</v>
      </c>
      <c r="AK602">
        <v>3120</v>
      </c>
      <c r="AL602">
        <v>3087</v>
      </c>
      <c r="AM602">
        <v>3043</v>
      </c>
      <c r="AN602">
        <v>90</v>
      </c>
      <c r="AO602">
        <v>2907</v>
      </c>
      <c r="AP602">
        <v>3000</v>
      </c>
      <c r="AQ602">
        <v>2997</v>
      </c>
      <c r="AR602">
        <v>123</v>
      </c>
      <c r="AS602">
        <v>780</v>
      </c>
      <c r="AT602">
        <v>750</v>
      </c>
      <c r="AU602">
        <v>0.96153846153846156</v>
      </c>
      <c r="AV602">
        <v>31</v>
      </c>
      <c r="AW602">
        <v>3.9743589743589741E-2</v>
      </c>
      <c r="AX602">
        <v>3</v>
      </c>
      <c r="AY602">
        <v>2250</v>
      </c>
      <c r="AZ602">
        <v>93</v>
      </c>
      <c r="BA602">
        <v>0.96153846153846156</v>
      </c>
      <c r="BB602" s="2" t="s">
        <v>75</v>
      </c>
      <c r="BC602" s="2"/>
    </row>
    <row r="603" spans="1:55">
      <c r="A603">
        <v>603</v>
      </c>
      <c r="B603" s="1">
        <v>46118</v>
      </c>
      <c r="C603" s="2" t="s">
        <v>2482</v>
      </c>
      <c r="D603" s="2" t="s">
        <v>2483</v>
      </c>
      <c r="E603" s="2" t="s">
        <v>2484</v>
      </c>
      <c r="F603" s="2" t="s">
        <v>183</v>
      </c>
      <c r="G603" s="2" t="s">
        <v>153</v>
      </c>
      <c r="H603" s="2" t="s">
        <v>2489</v>
      </c>
      <c r="I603" s="2" t="s">
        <v>2490</v>
      </c>
      <c r="J603" t="s">
        <v>2491</v>
      </c>
      <c r="K603" s="2" t="s">
        <v>2488</v>
      </c>
      <c r="L603" s="1">
        <v>46638</v>
      </c>
      <c r="M603">
        <v>0.50600000000000001</v>
      </c>
      <c r="N603">
        <v>520</v>
      </c>
      <c r="O603" s="2" t="s">
        <v>79</v>
      </c>
      <c r="P603" t="s">
        <v>65</v>
      </c>
      <c r="Q603" s="1">
        <v>46844</v>
      </c>
      <c r="R603">
        <v>1300</v>
      </c>
      <c r="S603">
        <v>0</v>
      </c>
      <c r="T603">
        <v>1300</v>
      </c>
      <c r="U603" s="2" t="s">
        <v>66</v>
      </c>
      <c r="V603" s="2"/>
      <c r="W603" s="2"/>
      <c r="X603" s="2" t="s">
        <v>69</v>
      </c>
      <c r="Y603" s="2" t="s">
        <v>70</v>
      </c>
      <c r="Z603" s="2" t="s">
        <v>80</v>
      </c>
      <c r="AA603" s="2" t="s">
        <v>72</v>
      </c>
      <c r="AB603" s="2" t="s">
        <v>72</v>
      </c>
      <c r="AC603" s="2" t="s">
        <v>72</v>
      </c>
      <c r="AD603" s="2" t="s">
        <v>70</v>
      </c>
      <c r="AE603">
        <v>23</v>
      </c>
      <c r="AF603" s="2" t="s">
        <v>376</v>
      </c>
      <c r="AG603">
        <v>1300</v>
      </c>
      <c r="AH603">
        <v>1600</v>
      </c>
      <c r="AI603">
        <v>1600</v>
      </c>
      <c r="AN603">
        <v>1300</v>
      </c>
      <c r="AO603">
        <v>223</v>
      </c>
      <c r="AP603">
        <v>1400</v>
      </c>
      <c r="AQ603">
        <v>1523</v>
      </c>
      <c r="AR603">
        <v>80</v>
      </c>
      <c r="AS603">
        <v>50</v>
      </c>
      <c r="AT603">
        <v>48</v>
      </c>
      <c r="AU603">
        <v>0.96</v>
      </c>
      <c r="AV603">
        <v>2</v>
      </c>
      <c r="AW603">
        <v>0.04</v>
      </c>
      <c r="AX603">
        <v>0.54</v>
      </c>
      <c r="AY603">
        <v>25.92</v>
      </c>
      <c r="AZ603">
        <v>1.08</v>
      </c>
      <c r="BA603">
        <v>0.96</v>
      </c>
      <c r="BB603" s="2" t="s">
        <v>81</v>
      </c>
      <c r="BC603" s="2"/>
    </row>
    <row r="604" spans="1:55">
      <c r="A604">
        <v>604</v>
      </c>
      <c r="B604" s="1">
        <v>46118</v>
      </c>
      <c r="C604" s="2" t="s">
        <v>2492</v>
      </c>
      <c r="D604" s="2" t="s">
        <v>2493</v>
      </c>
      <c r="E604" s="2" t="s">
        <v>949</v>
      </c>
      <c r="F604" s="2" t="s">
        <v>272</v>
      </c>
      <c r="G604" s="2" t="s">
        <v>330</v>
      </c>
      <c r="H604" s="2" t="s">
        <v>2494</v>
      </c>
      <c r="I604" s="2" t="s">
        <v>2495</v>
      </c>
      <c r="J604" t="s">
        <v>2496</v>
      </c>
      <c r="K604" s="2" t="s">
        <v>2497</v>
      </c>
      <c r="L604" s="1">
        <v>46790</v>
      </c>
      <c r="M604">
        <v>0.50600000000000001</v>
      </c>
      <c r="N604">
        <v>672</v>
      </c>
      <c r="O604" s="2" t="s">
        <v>79</v>
      </c>
      <c r="P604" t="s">
        <v>65</v>
      </c>
      <c r="Q604" s="1">
        <v>46844</v>
      </c>
      <c r="R604">
        <v>1700</v>
      </c>
      <c r="S604">
        <v>0</v>
      </c>
      <c r="T604">
        <v>1700</v>
      </c>
      <c r="U604" s="2" t="s">
        <v>66</v>
      </c>
      <c r="V604" s="2" t="s">
        <v>127</v>
      </c>
      <c r="W604" s="2"/>
      <c r="X604" s="2" t="s">
        <v>69</v>
      </c>
      <c r="Y604" s="2" t="s">
        <v>70</v>
      </c>
      <c r="Z604" s="2" t="s">
        <v>80</v>
      </c>
      <c r="AA604" s="2" t="s">
        <v>72</v>
      </c>
      <c r="AB604" s="2" t="s">
        <v>72</v>
      </c>
      <c r="AC604" s="2" t="s">
        <v>72</v>
      </c>
      <c r="AD604" s="2" t="s">
        <v>70</v>
      </c>
      <c r="AE604">
        <v>15</v>
      </c>
      <c r="AF604" s="2" t="s">
        <v>376</v>
      </c>
      <c r="AG604">
        <v>1700</v>
      </c>
      <c r="AH604">
        <v>7600</v>
      </c>
      <c r="AI604">
        <v>7600</v>
      </c>
      <c r="AN604">
        <v>1700</v>
      </c>
      <c r="AO604">
        <v>5815</v>
      </c>
      <c r="AP604">
        <v>1800</v>
      </c>
      <c r="AQ604">
        <v>7515</v>
      </c>
      <c r="AR604">
        <v>80</v>
      </c>
      <c r="AS604">
        <v>238</v>
      </c>
      <c r="AT604">
        <v>79</v>
      </c>
      <c r="AU604">
        <v>0.33193277310924368</v>
      </c>
      <c r="AV604">
        <v>159</v>
      </c>
      <c r="AW604">
        <v>0.66806722689075626</v>
      </c>
      <c r="AX604">
        <v>0.54</v>
      </c>
      <c r="AY604">
        <v>42.660000000000004</v>
      </c>
      <c r="AZ604">
        <v>85.86</v>
      </c>
      <c r="BA604">
        <v>0.33193277310924368</v>
      </c>
      <c r="BB604" s="2" t="s">
        <v>81</v>
      </c>
      <c r="BC604" s="2"/>
    </row>
    <row r="605" spans="1:55">
      <c r="A605">
        <v>605</v>
      </c>
      <c r="B605" s="1">
        <v>46118</v>
      </c>
      <c r="C605" s="2" t="s">
        <v>2492</v>
      </c>
      <c r="D605" s="2" t="s">
        <v>2493</v>
      </c>
      <c r="E605" s="2" t="s">
        <v>949</v>
      </c>
      <c r="F605" s="2" t="s">
        <v>272</v>
      </c>
      <c r="G605" s="2" t="s">
        <v>330</v>
      </c>
      <c r="H605" s="2" t="s">
        <v>442</v>
      </c>
      <c r="I605" s="2" t="s">
        <v>443</v>
      </c>
      <c r="J605" t="s">
        <v>444</v>
      </c>
      <c r="K605" s="2" t="s">
        <v>2497</v>
      </c>
      <c r="L605" s="1">
        <v>46790</v>
      </c>
      <c r="M605">
        <v>0.50600000000000001</v>
      </c>
      <c r="N605">
        <v>672</v>
      </c>
      <c r="O605" s="2" t="s">
        <v>445</v>
      </c>
      <c r="P605" t="s">
        <v>65</v>
      </c>
      <c r="Q605" s="1">
        <v>46844</v>
      </c>
      <c r="R605">
        <v>1700</v>
      </c>
      <c r="S605">
        <v>0</v>
      </c>
      <c r="T605">
        <v>1700</v>
      </c>
      <c r="U605" s="2" t="s">
        <v>66</v>
      </c>
      <c r="V605" s="2"/>
      <c r="W605" s="2"/>
      <c r="X605" s="2" t="s">
        <v>69</v>
      </c>
      <c r="Y605" s="2" t="s">
        <v>70</v>
      </c>
      <c r="Z605" s="2" t="s">
        <v>71</v>
      </c>
      <c r="AA605" s="2" t="s">
        <v>72</v>
      </c>
      <c r="AB605" s="2" t="s">
        <v>72</v>
      </c>
      <c r="AC605" s="2" t="s">
        <v>72</v>
      </c>
      <c r="AD605" s="2" t="s">
        <v>70</v>
      </c>
      <c r="AE605">
        <v>16</v>
      </c>
      <c r="AF605" s="2" t="s">
        <v>376</v>
      </c>
      <c r="AG605">
        <v>1700</v>
      </c>
      <c r="AH605">
        <v>2160</v>
      </c>
      <c r="AI605">
        <v>2160</v>
      </c>
      <c r="AO605">
        <v>2000</v>
      </c>
      <c r="AP605">
        <v>1800</v>
      </c>
      <c r="AQ605">
        <v>2000</v>
      </c>
      <c r="AR605">
        <v>80</v>
      </c>
      <c r="AS605">
        <v>30</v>
      </c>
      <c r="AT605">
        <v>28</v>
      </c>
      <c r="AU605">
        <v>0.93333333333333335</v>
      </c>
      <c r="AV605">
        <v>2</v>
      </c>
      <c r="AW605">
        <v>6.6666666666666666E-2</v>
      </c>
      <c r="AX605">
        <v>0.54</v>
      </c>
      <c r="AY605">
        <v>15.120000000000001</v>
      </c>
      <c r="AZ605">
        <v>1.08</v>
      </c>
      <c r="BA605">
        <v>0.93333333333333335</v>
      </c>
      <c r="BB605" s="2" t="s">
        <v>81</v>
      </c>
      <c r="BC605" s="2"/>
    </row>
    <row r="606" spans="1:55">
      <c r="A606">
        <v>606</v>
      </c>
      <c r="B606" s="1">
        <v>46118</v>
      </c>
      <c r="C606" s="2" t="s">
        <v>2498</v>
      </c>
      <c r="D606" s="2" t="s">
        <v>2499</v>
      </c>
      <c r="E606" s="2" t="s">
        <v>2037</v>
      </c>
      <c r="F606" s="2" t="s">
        <v>183</v>
      </c>
      <c r="G606" s="2" t="s">
        <v>59</v>
      </c>
      <c r="H606" s="2" t="s">
        <v>2500</v>
      </c>
      <c r="I606" s="2" t="s">
        <v>2501</v>
      </c>
      <c r="J606" t="s">
        <v>2502</v>
      </c>
      <c r="K606" s="2" t="s">
        <v>2041</v>
      </c>
      <c r="L606" s="1">
        <v>46762</v>
      </c>
      <c r="M606">
        <v>1.3551222641252554</v>
      </c>
      <c r="N606">
        <v>644</v>
      </c>
      <c r="O606" s="2" t="s">
        <v>64</v>
      </c>
      <c r="P606" t="s">
        <v>65</v>
      </c>
      <c r="Q606" s="1">
        <v>46844</v>
      </c>
      <c r="R606">
        <v>390</v>
      </c>
      <c r="S606">
        <v>340</v>
      </c>
      <c r="T606">
        <v>50</v>
      </c>
      <c r="U606" s="2" t="s">
        <v>66</v>
      </c>
      <c r="V606" s="2"/>
      <c r="W606" s="2" t="s">
        <v>68</v>
      </c>
      <c r="X606" s="2" t="s">
        <v>69</v>
      </c>
      <c r="Y606" s="2" t="s">
        <v>572</v>
      </c>
      <c r="Z606" s="2" t="s">
        <v>71</v>
      </c>
      <c r="AA606" s="2" t="s">
        <v>572</v>
      </c>
      <c r="AB606" s="2" t="s">
        <v>70</v>
      </c>
      <c r="AC606" s="2" t="s">
        <v>73</v>
      </c>
      <c r="AD606" s="2" t="s">
        <v>70</v>
      </c>
      <c r="AE606">
        <v>30</v>
      </c>
      <c r="AF606" s="2" t="s">
        <v>463</v>
      </c>
      <c r="AG606">
        <v>50</v>
      </c>
      <c r="AI606">
        <v>1600</v>
      </c>
      <c r="AK606">
        <v>1620</v>
      </c>
      <c r="AL606">
        <v>1587</v>
      </c>
      <c r="AM606">
        <v>1565</v>
      </c>
      <c r="AO606">
        <v>1565</v>
      </c>
      <c r="AP606">
        <v>1500</v>
      </c>
      <c r="AQ606">
        <v>1565</v>
      </c>
      <c r="AR606">
        <v>0</v>
      </c>
      <c r="AU606">
        <v>0</v>
      </c>
      <c r="AW606">
        <v>0</v>
      </c>
      <c r="AX606">
        <v>3</v>
      </c>
      <c r="BB606" s="2" t="s">
        <v>75</v>
      </c>
      <c r="BC606" s="2"/>
    </row>
    <row r="607" spans="1:55">
      <c r="A607">
        <v>607</v>
      </c>
      <c r="B607" s="1">
        <v>46118</v>
      </c>
      <c r="C607" s="2" t="s">
        <v>2498</v>
      </c>
      <c r="D607" s="2" t="s">
        <v>2499</v>
      </c>
      <c r="E607" s="2" t="s">
        <v>2037</v>
      </c>
      <c r="F607" s="2" t="s">
        <v>183</v>
      </c>
      <c r="G607" s="2" t="s">
        <v>59</v>
      </c>
      <c r="H607" s="2" t="s">
        <v>76</v>
      </c>
      <c r="I607" s="2" t="s">
        <v>77</v>
      </c>
      <c r="J607" t="s">
        <v>78</v>
      </c>
      <c r="K607" s="2" t="s">
        <v>2041</v>
      </c>
      <c r="L607" s="1">
        <v>46762</v>
      </c>
      <c r="M607">
        <v>0.50600000000000001</v>
      </c>
      <c r="N607">
        <v>644</v>
      </c>
      <c r="O607" s="2" t="s">
        <v>79</v>
      </c>
      <c r="P607" t="s">
        <v>65</v>
      </c>
      <c r="Q607" s="1">
        <v>46844</v>
      </c>
      <c r="R607">
        <v>390</v>
      </c>
      <c r="S607">
        <v>0</v>
      </c>
      <c r="T607">
        <v>390</v>
      </c>
      <c r="U607" s="2" t="s">
        <v>66</v>
      </c>
      <c r="V607" s="2"/>
      <c r="W607" s="2"/>
      <c r="X607" s="2" t="s">
        <v>69</v>
      </c>
      <c r="Y607" s="2" t="s">
        <v>70</v>
      </c>
      <c r="Z607" s="2" t="s">
        <v>80</v>
      </c>
      <c r="AA607" s="2" t="s">
        <v>72</v>
      </c>
      <c r="AB607" s="2" t="s">
        <v>72</v>
      </c>
      <c r="AC607" s="2" t="s">
        <v>72</v>
      </c>
      <c r="AD607" s="2" t="s">
        <v>70</v>
      </c>
      <c r="AE607">
        <v>24</v>
      </c>
      <c r="AF607" s="2" t="s">
        <v>376</v>
      </c>
      <c r="AG607">
        <v>390</v>
      </c>
      <c r="AH607">
        <v>1200</v>
      </c>
      <c r="AI607">
        <v>1240</v>
      </c>
      <c r="AN607">
        <v>390</v>
      </c>
      <c r="AO607">
        <v>830</v>
      </c>
      <c r="AP607">
        <v>1000</v>
      </c>
      <c r="AQ607">
        <v>1220</v>
      </c>
      <c r="AR607">
        <v>80</v>
      </c>
      <c r="AS607">
        <v>42</v>
      </c>
      <c r="AT607">
        <v>39</v>
      </c>
      <c r="AU607">
        <v>0.9285714285714286</v>
      </c>
      <c r="AV607">
        <v>3</v>
      </c>
      <c r="AW607">
        <v>7.1428571428571425E-2</v>
      </c>
      <c r="AX607">
        <v>0.54</v>
      </c>
      <c r="AY607">
        <v>21.060000000000002</v>
      </c>
      <c r="AZ607">
        <v>1.62</v>
      </c>
      <c r="BA607">
        <v>0.9285714285714286</v>
      </c>
      <c r="BB607" s="2" t="s">
        <v>81</v>
      </c>
      <c r="BC607" s="2"/>
    </row>
    <row r="608" spans="1:55">
      <c r="A608">
        <v>608</v>
      </c>
      <c r="B608" s="1">
        <v>46118</v>
      </c>
      <c r="C608" s="2" t="s">
        <v>2503</v>
      </c>
      <c r="D608" s="2" t="s">
        <v>2504</v>
      </c>
      <c r="E608" s="2" t="s">
        <v>1690</v>
      </c>
      <c r="F608" s="2" t="s">
        <v>183</v>
      </c>
      <c r="G608" s="2" t="s">
        <v>153</v>
      </c>
      <c r="H608" s="2" t="s">
        <v>2505</v>
      </c>
      <c r="I608" s="2" t="s">
        <v>2506</v>
      </c>
      <c r="J608" t="s">
        <v>2507</v>
      </c>
      <c r="K608" s="2" t="s">
        <v>1694</v>
      </c>
      <c r="L608" s="1">
        <v>46006</v>
      </c>
      <c r="M608">
        <v>0.35440397004765145</v>
      </c>
      <c r="N608">
        <v>-112</v>
      </c>
      <c r="O608" s="2" t="s">
        <v>64</v>
      </c>
      <c r="P608" t="s">
        <v>65</v>
      </c>
      <c r="Q608" s="1">
        <v>46844</v>
      </c>
      <c r="R608">
        <v>600</v>
      </c>
      <c r="S608">
        <v>500</v>
      </c>
      <c r="T608">
        <v>100</v>
      </c>
      <c r="U608" s="2" t="s">
        <v>66</v>
      </c>
      <c r="V608" s="2" t="s">
        <v>2508</v>
      </c>
      <c r="W608" s="2" t="s">
        <v>68</v>
      </c>
      <c r="X608" s="2" t="s">
        <v>69</v>
      </c>
      <c r="Y608" s="2" t="s">
        <v>70</v>
      </c>
      <c r="Z608" s="2" t="s">
        <v>71</v>
      </c>
      <c r="AA608" s="2" t="s">
        <v>70</v>
      </c>
      <c r="AB608" s="2" t="s">
        <v>70</v>
      </c>
      <c r="AC608" s="2" t="s">
        <v>73</v>
      </c>
      <c r="AD608" s="2" t="s">
        <v>70</v>
      </c>
      <c r="AE608">
        <v>15</v>
      </c>
      <c r="AF608" s="2" t="s">
        <v>376</v>
      </c>
      <c r="AG608">
        <v>100</v>
      </c>
      <c r="AH608">
        <v>640</v>
      </c>
      <c r="AI608">
        <v>600</v>
      </c>
      <c r="AJ608">
        <v>724</v>
      </c>
      <c r="AK608">
        <v>720</v>
      </c>
      <c r="AL608">
        <v>366</v>
      </c>
      <c r="AM608">
        <v>350</v>
      </c>
      <c r="AN608">
        <v>100</v>
      </c>
      <c r="AO608">
        <v>250</v>
      </c>
      <c r="AP608">
        <v>250</v>
      </c>
      <c r="AQ608">
        <v>350</v>
      </c>
      <c r="AR608">
        <v>290</v>
      </c>
      <c r="AS608">
        <v>40</v>
      </c>
      <c r="AT608">
        <v>22</v>
      </c>
      <c r="AU608">
        <v>0.55000000000000004</v>
      </c>
      <c r="AV608">
        <v>18</v>
      </c>
      <c r="AW608">
        <v>0.45</v>
      </c>
      <c r="AX608">
        <v>3</v>
      </c>
      <c r="AY608">
        <v>66</v>
      </c>
      <c r="AZ608">
        <v>54</v>
      </c>
      <c r="BA608">
        <v>0.55000000000000004</v>
      </c>
      <c r="BB608" s="2" t="s">
        <v>75</v>
      </c>
      <c r="BC608" s="2"/>
    </row>
    <row r="609" spans="1:55">
      <c r="A609">
        <v>609</v>
      </c>
      <c r="B609" s="1">
        <v>46118</v>
      </c>
      <c r="C609" s="2" t="s">
        <v>2509</v>
      </c>
      <c r="D609" s="2" t="s">
        <v>2510</v>
      </c>
      <c r="E609" s="2" t="s">
        <v>2511</v>
      </c>
      <c r="F609" s="2" t="s">
        <v>58</v>
      </c>
      <c r="G609" s="2" t="s">
        <v>153</v>
      </c>
      <c r="H609" s="2" t="s">
        <v>2512</v>
      </c>
      <c r="I609" s="2" t="s">
        <v>2513</v>
      </c>
      <c r="J609" t="s">
        <v>2514</v>
      </c>
      <c r="K609" s="2" t="s">
        <v>2515</v>
      </c>
      <c r="L609" s="1">
        <v>47372</v>
      </c>
      <c r="M609">
        <v>0.50600000000000001</v>
      </c>
      <c r="N609">
        <v>1254</v>
      </c>
      <c r="O609" s="2" t="s">
        <v>79</v>
      </c>
      <c r="P609" t="s">
        <v>65</v>
      </c>
      <c r="Q609" s="1">
        <v>47574</v>
      </c>
      <c r="R609">
        <v>1000</v>
      </c>
      <c r="S609">
        <v>0</v>
      </c>
      <c r="T609">
        <v>1000</v>
      </c>
      <c r="U609" s="2" t="s">
        <v>66</v>
      </c>
      <c r="V609" s="2" t="s">
        <v>2516</v>
      </c>
      <c r="W609" s="2"/>
      <c r="X609" s="2" t="s">
        <v>69</v>
      </c>
      <c r="Y609" s="2" t="s">
        <v>70</v>
      </c>
      <c r="Z609" s="2" t="s">
        <v>80</v>
      </c>
      <c r="AA609" s="2" t="s">
        <v>72</v>
      </c>
      <c r="AB609" s="2" t="s">
        <v>72</v>
      </c>
      <c r="AC609" s="2" t="s">
        <v>72</v>
      </c>
      <c r="AD609" s="2" t="s">
        <v>70</v>
      </c>
      <c r="AE609">
        <v>8</v>
      </c>
      <c r="AF609" s="2" t="s">
        <v>376</v>
      </c>
      <c r="AG609">
        <v>1000</v>
      </c>
      <c r="AH609">
        <v>1280</v>
      </c>
      <c r="AI609">
        <v>1280</v>
      </c>
      <c r="AN609">
        <v>1000</v>
      </c>
      <c r="AO609">
        <v>710</v>
      </c>
      <c r="AP609">
        <v>1100</v>
      </c>
      <c r="AQ609">
        <v>1710</v>
      </c>
      <c r="AR609">
        <v>80</v>
      </c>
      <c r="AS609">
        <v>57</v>
      </c>
      <c r="AT609">
        <v>54</v>
      </c>
      <c r="AU609">
        <v>0.94736842105263153</v>
      </c>
      <c r="AV609">
        <v>3</v>
      </c>
      <c r="AW609">
        <v>5.2631578947368418E-2</v>
      </c>
      <c r="AX609">
        <v>0.54</v>
      </c>
      <c r="AY609">
        <v>29.160000000000004</v>
      </c>
      <c r="AZ609">
        <v>1.62</v>
      </c>
      <c r="BA609">
        <v>0.94736842105263153</v>
      </c>
      <c r="BB609" s="2" t="s">
        <v>81</v>
      </c>
      <c r="BC609" s="2"/>
    </row>
    <row r="610" spans="1:55">
      <c r="A610">
        <v>610</v>
      </c>
      <c r="B610" s="1">
        <v>46119</v>
      </c>
      <c r="C610" s="2" t="s">
        <v>2517</v>
      </c>
      <c r="D610" s="2" t="s">
        <v>2518</v>
      </c>
      <c r="E610" s="2" t="s">
        <v>2519</v>
      </c>
      <c r="F610" s="2" t="s">
        <v>239</v>
      </c>
      <c r="G610" s="2" t="s">
        <v>2520</v>
      </c>
      <c r="H610" s="2" t="s">
        <v>2521</v>
      </c>
      <c r="I610" s="2" t="s">
        <v>2522</v>
      </c>
      <c r="J610" t="s">
        <v>2523</v>
      </c>
      <c r="K610" s="2" t="s">
        <v>2524</v>
      </c>
      <c r="L610" s="1">
        <v>47013</v>
      </c>
      <c r="M610">
        <v>0.4548033560245065</v>
      </c>
      <c r="N610">
        <v>894</v>
      </c>
      <c r="O610" s="2" t="s">
        <v>64</v>
      </c>
      <c r="P610" t="s">
        <v>65</v>
      </c>
      <c r="Q610" s="1">
        <v>47574</v>
      </c>
      <c r="R610">
        <v>10000</v>
      </c>
      <c r="S610">
        <v>800</v>
      </c>
      <c r="T610">
        <v>9200</v>
      </c>
      <c r="U610" s="2" t="s">
        <v>66</v>
      </c>
      <c r="V610" s="2"/>
      <c r="W610" s="2" t="s">
        <v>618</v>
      </c>
      <c r="X610" s="2" t="s">
        <v>69</v>
      </c>
      <c r="Y610" s="2" t="s">
        <v>70</v>
      </c>
      <c r="Z610" s="2" t="s">
        <v>71</v>
      </c>
      <c r="AA610" s="2" t="s">
        <v>70</v>
      </c>
      <c r="AB610" s="2" t="s">
        <v>70</v>
      </c>
      <c r="AC610" s="2" t="s">
        <v>91</v>
      </c>
      <c r="AD610" s="2" t="s">
        <v>70</v>
      </c>
      <c r="AE610">
        <v>44</v>
      </c>
      <c r="AF610" s="2" t="s">
        <v>463</v>
      </c>
      <c r="AG610">
        <v>9200</v>
      </c>
      <c r="AH610">
        <v>21000</v>
      </c>
      <c r="AI610">
        <v>20700</v>
      </c>
      <c r="AJ610">
        <v>20766</v>
      </c>
      <c r="AK610">
        <v>20814</v>
      </c>
      <c r="AL610">
        <v>20744</v>
      </c>
      <c r="AM610">
        <v>20695</v>
      </c>
      <c r="AN610">
        <v>9648</v>
      </c>
      <c r="AO610">
        <v>11004</v>
      </c>
      <c r="AP610">
        <v>20500</v>
      </c>
      <c r="AQ610">
        <v>20652</v>
      </c>
      <c r="AR610">
        <v>348</v>
      </c>
      <c r="AS610">
        <v>1750</v>
      </c>
      <c r="AT610">
        <v>1721</v>
      </c>
      <c r="AU610">
        <v>0.98342857142857143</v>
      </c>
      <c r="AV610">
        <v>29</v>
      </c>
      <c r="AW610">
        <v>1.657142857142857E-2</v>
      </c>
      <c r="AX610">
        <v>3</v>
      </c>
      <c r="AY610">
        <v>5163</v>
      </c>
      <c r="AZ610">
        <v>87</v>
      </c>
      <c r="BA610">
        <v>0.98342857142857143</v>
      </c>
      <c r="BB610" s="2" t="s">
        <v>75</v>
      </c>
      <c r="BC610" s="2"/>
    </row>
    <row r="611" spans="1:55">
      <c r="A611">
        <v>611</v>
      </c>
      <c r="B611" s="1">
        <v>46119</v>
      </c>
      <c r="C611" s="2" t="s">
        <v>2517</v>
      </c>
      <c r="D611" s="2" t="s">
        <v>2518</v>
      </c>
      <c r="E611" s="2" t="s">
        <v>2519</v>
      </c>
      <c r="F611" s="2" t="s">
        <v>239</v>
      </c>
      <c r="G611" s="2" t="s">
        <v>2520</v>
      </c>
      <c r="H611" s="2" t="s">
        <v>2525</v>
      </c>
      <c r="I611" s="2" t="s">
        <v>2526</v>
      </c>
      <c r="J611" t="s">
        <v>2527</v>
      </c>
      <c r="K611" s="2" t="s">
        <v>2524</v>
      </c>
      <c r="L611" s="1">
        <v>47013</v>
      </c>
      <c r="M611">
        <v>0.50600000000000001</v>
      </c>
      <c r="N611">
        <v>894</v>
      </c>
      <c r="O611" s="2" t="s">
        <v>79</v>
      </c>
      <c r="P611" t="s">
        <v>65</v>
      </c>
      <c r="Q611" s="1">
        <v>47574</v>
      </c>
      <c r="R611">
        <v>10000</v>
      </c>
      <c r="S611">
        <v>0</v>
      </c>
      <c r="T611">
        <v>10000</v>
      </c>
      <c r="U611" s="2" t="s">
        <v>66</v>
      </c>
      <c r="V611" s="2"/>
      <c r="W611" s="2"/>
      <c r="X611" s="2" t="s">
        <v>69</v>
      </c>
      <c r="Y611" s="2" t="s">
        <v>70</v>
      </c>
      <c r="Z611" s="2" t="s">
        <v>80</v>
      </c>
      <c r="AA611" s="2" t="s">
        <v>72</v>
      </c>
      <c r="AB611" s="2" t="s">
        <v>72</v>
      </c>
      <c r="AC611" s="2" t="s">
        <v>72</v>
      </c>
      <c r="AD611" s="2" t="s">
        <v>70</v>
      </c>
      <c r="AE611">
        <v>41</v>
      </c>
      <c r="AF611" s="2" t="s">
        <v>463</v>
      </c>
      <c r="AG611">
        <v>10000</v>
      </c>
      <c r="AH611">
        <v>10480</v>
      </c>
      <c r="AI611">
        <v>10480</v>
      </c>
      <c r="AN611">
        <v>10000</v>
      </c>
      <c r="AO611">
        <v>650</v>
      </c>
      <c r="AP611">
        <v>10100</v>
      </c>
      <c r="AQ611">
        <v>10650</v>
      </c>
      <c r="AR611">
        <v>80</v>
      </c>
      <c r="AS611">
        <v>336</v>
      </c>
      <c r="AT611">
        <v>333</v>
      </c>
      <c r="AU611">
        <v>0.9910714285714286</v>
      </c>
      <c r="AV611">
        <v>3</v>
      </c>
      <c r="AW611">
        <v>8.9285714285714281E-3</v>
      </c>
      <c r="AX611">
        <v>0.54</v>
      </c>
      <c r="AY611">
        <v>179.82000000000002</v>
      </c>
      <c r="AZ611">
        <v>1.62</v>
      </c>
      <c r="BA611">
        <v>0.9910714285714286</v>
      </c>
      <c r="BB611" s="2" t="s">
        <v>81</v>
      </c>
      <c r="BC611" s="2"/>
    </row>
    <row r="612" spans="1:55">
      <c r="A612">
        <v>612</v>
      </c>
      <c r="B612" s="1">
        <v>46119</v>
      </c>
      <c r="C612" s="2" t="s">
        <v>2517</v>
      </c>
      <c r="D612" s="2" t="s">
        <v>2518</v>
      </c>
      <c r="E612" s="2" t="s">
        <v>2519</v>
      </c>
      <c r="F612" s="2" t="s">
        <v>239</v>
      </c>
      <c r="G612" s="2" t="s">
        <v>2520</v>
      </c>
      <c r="H612" s="2" t="s">
        <v>442</v>
      </c>
      <c r="I612" s="2" t="s">
        <v>443</v>
      </c>
      <c r="J612" t="s">
        <v>444</v>
      </c>
      <c r="K612" s="2" t="s">
        <v>2524</v>
      </c>
      <c r="L612" s="1">
        <v>47013</v>
      </c>
      <c r="M612">
        <v>0.50600000000000001</v>
      </c>
      <c r="N612">
        <v>894</v>
      </c>
      <c r="O612" s="2" t="s">
        <v>445</v>
      </c>
      <c r="P612" t="s">
        <v>65</v>
      </c>
      <c r="Q612" s="1">
        <v>47574</v>
      </c>
      <c r="R612">
        <v>10000</v>
      </c>
      <c r="S612">
        <v>0</v>
      </c>
      <c r="T612">
        <v>10000</v>
      </c>
      <c r="U612" s="2" t="s">
        <v>66</v>
      </c>
      <c r="V612" s="2"/>
      <c r="W612" s="2"/>
      <c r="X612" s="2" t="s">
        <v>69</v>
      </c>
      <c r="Y612" s="2" t="s">
        <v>70</v>
      </c>
      <c r="Z612" s="2" t="s">
        <v>71</v>
      </c>
      <c r="AA612" s="2" t="s">
        <v>72</v>
      </c>
      <c r="AB612" s="2" t="s">
        <v>72</v>
      </c>
      <c r="AC612" s="2" t="s">
        <v>72</v>
      </c>
      <c r="AD612" s="2" t="s">
        <v>70</v>
      </c>
      <c r="AE612">
        <v>41</v>
      </c>
      <c r="AF612" s="2" t="s">
        <v>463</v>
      </c>
      <c r="AG612">
        <v>10000</v>
      </c>
      <c r="AH612">
        <v>10440</v>
      </c>
      <c r="AI612">
        <v>10440</v>
      </c>
      <c r="AN612">
        <v>10000</v>
      </c>
      <c r="AP612">
        <v>10100</v>
      </c>
      <c r="AQ612">
        <v>10000</v>
      </c>
      <c r="AR612">
        <v>80</v>
      </c>
      <c r="AS612">
        <v>145</v>
      </c>
      <c r="AT612">
        <v>139</v>
      </c>
      <c r="AU612">
        <v>0.95862068965517244</v>
      </c>
      <c r="AV612">
        <v>6</v>
      </c>
      <c r="AW612">
        <v>4.1379310344827586E-2</v>
      </c>
      <c r="AX612">
        <v>0.54</v>
      </c>
      <c r="AY612">
        <v>75.06</v>
      </c>
      <c r="AZ612">
        <v>3.24</v>
      </c>
      <c r="BA612">
        <v>0.95862068965517244</v>
      </c>
      <c r="BB612" s="2" t="s">
        <v>81</v>
      </c>
      <c r="BC612" s="2"/>
    </row>
    <row r="613" spans="1:55">
      <c r="A613">
        <v>613</v>
      </c>
      <c r="B613" s="1">
        <v>46119</v>
      </c>
      <c r="C613" s="2" t="s">
        <v>2528</v>
      </c>
      <c r="D613" s="2" t="s">
        <v>767</v>
      </c>
      <c r="E613" s="2" t="s">
        <v>768</v>
      </c>
      <c r="F613" s="2" t="s">
        <v>769</v>
      </c>
      <c r="G613" s="2" t="s">
        <v>770</v>
      </c>
      <c r="H613" s="2" t="s">
        <v>771</v>
      </c>
      <c r="I613" s="2" t="s">
        <v>772</v>
      </c>
      <c r="J613" t="s">
        <v>773</v>
      </c>
      <c r="K613" s="2" t="s">
        <v>774</v>
      </c>
      <c r="L613" s="1">
        <v>47000</v>
      </c>
      <c r="M613">
        <v>0.50600000000000001</v>
      </c>
      <c r="N613">
        <v>881</v>
      </c>
      <c r="O613" s="2" t="s">
        <v>79</v>
      </c>
      <c r="P613" t="s">
        <v>65</v>
      </c>
      <c r="Q613" s="1">
        <v>46844</v>
      </c>
      <c r="R613">
        <v>8000</v>
      </c>
      <c r="S613">
        <v>0</v>
      </c>
      <c r="T613">
        <v>8000</v>
      </c>
      <c r="U613" s="2" t="s">
        <v>66</v>
      </c>
      <c r="V613" s="2" t="s">
        <v>127</v>
      </c>
      <c r="W613" s="2"/>
      <c r="X613" s="2" t="s">
        <v>69</v>
      </c>
      <c r="Y613" s="2" t="s">
        <v>70</v>
      </c>
      <c r="Z613" s="2" t="s">
        <v>80</v>
      </c>
      <c r="AA613" s="2" t="s">
        <v>72</v>
      </c>
      <c r="AB613" s="2" t="s">
        <v>72</v>
      </c>
      <c r="AC613" s="2" t="s">
        <v>72</v>
      </c>
      <c r="AD613" s="2" t="s">
        <v>70</v>
      </c>
      <c r="AE613">
        <v>21</v>
      </c>
      <c r="AF613" s="2" t="s">
        <v>376</v>
      </c>
      <c r="AG613">
        <v>8000</v>
      </c>
      <c r="AH613">
        <v>8400</v>
      </c>
      <c r="AI613">
        <v>8400</v>
      </c>
      <c r="AN613">
        <v>8000</v>
      </c>
      <c r="AO613">
        <v>565</v>
      </c>
      <c r="AP613">
        <v>8100</v>
      </c>
      <c r="AQ613">
        <v>8565</v>
      </c>
      <c r="AR613">
        <v>80</v>
      </c>
      <c r="AS613">
        <v>271</v>
      </c>
      <c r="AT613">
        <v>268</v>
      </c>
      <c r="AU613">
        <v>0.98892988929889303</v>
      </c>
      <c r="AV613">
        <v>3</v>
      </c>
      <c r="AW613">
        <v>1.107011070110701E-2</v>
      </c>
      <c r="AX613">
        <v>0.54</v>
      </c>
      <c r="AY613">
        <v>144.72</v>
      </c>
      <c r="AZ613">
        <v>1.62</v>
      </c>
      <c r="BA613">
        <v>0.98892988929889303</v>
      </c>
      <c r="BB613" s="2" t="s">
        <v>81</v>
      </c>
      <c r="BC613" s="2"/>
    </row>
    <row r="614" spans="1:55">
      <c r="A614">
        <v>614</v>
      </c>
      <c r="B614" s="1">
        <v>46121</v>
      </c>
      <c r="C614" s="2" t="s">
        <v>2529</v>
      </c>
      <c r="D614" s="2" t="s">
        <v>2530</v>
      </c>
      <c r="E614" s="2" t="s">
        <v>2531</v>
      </c>
      <c r="F614" s="2" t="s">
        <v>613</v>
      </c>
      <c r="G614" s="2" t="s">
        <v>153</v>
      </c>
      <c r="H614" s="2" t="s">
        <v>2532</v>
      </c>
      <c r="I614" s="2" t="s">
        <v>2533</v>
      </c>
      <c r="J614" t="s">
        <v>2534</v>
      </c>
      <c r="K614" s="2" t="s">
        <v>2535</v>
      </c>
      <c r="L614" s="1">
        <v>47013</v>
      </c>
      <c r="N614">
        <v>892</v>
      </c>
      <c r="O614" s="2" t="s">
        <v>64</v>
      </c>
      <c r="P614" t="s">
        <v>65</v>
      </c>
      <c r="Q614" s="1">
        <v>47574</v>
      </c>
      <c r="R614">
        <v>500</v>
      </c>
      <c r="S614">
        <v>0</v>
      </c>
      <c r="T614">
        <v>500</v>
      </c>
      <c r="U614" s="2" t="s">
        <v>66</v>
      </c>
      <c r="V614" s="2"/>
      <c r="W614" s="2" t="s">
        <v>618</v>
      </c>
      <c r="X614" s="2" t="s">
        <v>2103</v>
      </c>
      <c r="Y614" s="2" t="s">
        <v>70</v>
      </c>
      <c r="Z614" s="2" t="s">
        <v>71</v>
      </c>
      <c r="AA614" s="2" t="s">
        <v>70</v>
      </c>
      <c r="AB614" s="2" t="s">
        <v>70</v>
      </c>
      <c r="AC614" s="2" t="s">
        <v>572</v>
      </c>
      <c r="AD614" s="2" t="s">
        <v>572</v>
      </c>
      <c r="AE614" t="s">
        <v>572</v>
      </c>
      <c r="AF614" s="2" t="s">
        <v>572</v>
      </c>
      <c r="AG614">
        <v>500</v>
      </c>
      <c r="AH614">
        <v>1200</v>
      </c>
      <c r="AI614">
        <v>1200</v>
      </c>
      <c r="AJ614">
        <v>1286</v>
      </c>
      <c r="AK614">
        <v>1234</v>
      </c>
      <c r="AL614">
        <v>1500</v>
      </c>
      <c r="AP614">
        <v>1100</v>
      </c>
      <c r="AR614">
        <v>0</v>
      </c>
      <c r="AS614">
        <v>150</v>
      </c>
      <c r="AT614">
        <v>0</v>
      </c>
      <c r="AU614">
        <v>0</v>
      </c>
      <c r="AV614">
        <v>0</v>
      </c>
      <c r="AW614">
        <v>0</v>
      </c>
      <c r="AX614">
        <v>3</v>
      </c>
      <c r="AY614">
        <v>0</v>
      </c>
      <c r="AZ614">
        <v>0</v>
      </c>
      <c r="BA614">
        <v>0</v>
      </c>
      <c r="BB614" s="2" t="s">
        <v>75</v>
      </c>
      <c r="BC614" s="2"/>
    </row>
    <row r="615" spans="1:55">
      <c r="A615">
        <v>615</v>
      </c>
      <c r="B615" s="1">
        <v>46121</v>
      </c>
      <c r="C615" s="2" t="s">
        <v>2529</v>
      </c>
      <c r="D615" s="2" t="s">
        <v>2530</v>
      </c>
      <c r="E615" s="2" t="s">
        <v>2531</v>
      </c>
      <c r="F615" s="2" t="s">
        <v>613</v>
      </c>
      <c r="G615" s="2" t="s">
        <v>153</v>
      </c>
      <c r="H615" s="2" t="s">
        <v>2536</v>
      </c>
      <c r="I615" s="2" t="s">
        <v>2537</v>
      </c>
      <c r="J615" t="s">
        <v>2538</v>
      </c>
      <c r="K615" s="2" t="s">
        <v>2535</v>
      </c>
      <c r="L615" s="1">
        <v>47013</v>
      </c>
      <c r="M615">
        <v>0.50600000000000001</v>
      </c>
      <c r="N615">
        <v>892</v>
      </c>
      <c r="O615" s="2" t="s">
        <v>79</v>
      </c>
      <c r="P615" t="s">
        <v>65</v>
      </c>
      <c r="Q615" s="1">
        <v>47574</v>
      </c>
      <c r="R615">
        <v>500</v>
      </c>
      <c r="S615">
        <v>0</v>
      </c>
      <c r="T615">
        <v>500</v>
      </c>
      <c r="U615" s="2" t="s">
        <v>66</v>
      </c>
      <c r="V615" s="2"/>
      <c r="W615" s="2"/>
      <c r="X615" s="2" t="s">
        <v>571</v>
      </c>
      <c r="Y615" s="2" t="s">
        <v>572</v>
      </c>
      <c r="Z615" s="2" t="s">
        <v>572</v>
      </c>
      <c r="AA615" s="2" t="s">
        <v>72</v>
      </c>
      <c r="AB615" s="2" t="s">
        <v>72</v>
      </c>
      <c r="AC615" s="2" t="s">
        <v>72</v>
      </c>
      <c r="AD615" s="2" t="s">
        <v>572</v>
      </c>
      <c r="AE615" t="s">
        <v>572</v>
      </c>
      <c r="AF615" s="2" t="s">
        <v>572</v>
      </c>
      <c r="AG615">
        <v>500</v>
      </c>
      <c r="AP615">
        <v>1100</v>
      </c>
      <c r="AR615">
        <v>0</v>
      </c>
      <c r="AU615">
        <v>0</v>
      </c>
      <c r="AW615">
        <v>0</v>
      </c>
      <c r="AX615">
        <v>0.54</v>
      </c>
      <c r="BB615" s="2" t="s">
        <v>81</v>
      </c>
      <c r="BC615" s="2"/>
    </row>
    <row r="616" spans="1:55">
      <c r="A616">
        <v>616</v>
      </c>
      <c r="B616" s="1">
        <v>46121</v>
      </c>
      <c r="C616" s="2" t="s">
        <v>2539</v>
      </c>
      <c r="D616" s="2" t="s">
        <v>2540</v>
      </c>
      <c r="E616" s="2" t="s">
        <v>2541</v>
      </c>
      <c r="F616" s="2" t="s">
        <v>183</v>
      </c>
      <c r="G616" s="2" t="s">
        <v>122</v>
      </c>
      <c r="H616" s="2" t="s">
        <v>2542</v>
      </c>
      <c r="I616" s="2" t="s">
        <v>2543</v>
      </c>
      <c r="J616" t="s">
        <v>2544</v>
      </c>
      <c r="K616" s="2" t="s">
        <v>2545</v>
      </c>
      <c r="L616" s="1">
        <v>46442</v>
      </c>
      <c r="M616">
        <v>0.24585047730882689</v>
      </c>
      <c r="N616">
        <v>321</v>
      </c>
      <c r="O616" s="2" t="s">
        <v>64</v>
      </c>
      <c r="P616" t="s">
        <v>65</v>
      </c>
      <c r="Q616" s="1">
        <v>47574</v>
      </c>
      <c r="R616">
        <v>2000</v>
      </c>
      <c r="S616">
        <v>900</v>
      </c>
      <c r="T616">
        <v>1100</v>
      </c>
      <c r="U616" s="2" t="s">
        <v>66</v>
      </c>
      <c r="V616" s="2"/>
      <c r="W616" s="2" t="s">
        <v>618</v>
      </c>
      <c r="X616" s="2" t="s">
        <v>69</v>
      </c>
      <c r="Y616" s="2" t="s">
        <v>70</v>
      </c>
      <c r="Z616" s="2" t="s">
        <v>71</v>
      </c>
      <c r="AA616" s="2" t="s">
        <v>70</v>
      </c>
      <c r="AB616" s="2" t="s">
        <v>70</v>
      </c>
      <c r="AC616" s="2" t="s">
        <v>91</v>
      </c>
      <c r="AD616" s="2" t="s">
        <v>70</v>
      </c>
      <c r="AE616">
        <v>29</v>
      </c>
      <c r="AF616" s="2" t="s">
        <v>463</v>
      </c>
      <c r="AG616">
        <v>1100</v>
      </c>
      <c r="AH616">
        <v>1696</v>
      </c>
      <c r="AI616">
        <v>1600</v>
      </c>
      <c r="AJ616">
        <v>1600</v>
      </c>
      <c r="AK616">
        <v>1624</v>
      </c>
      <c r="AL616">
        <v>1596</v>
      </c>
      <c r="AM616">
        <v>1600</v>
      </c>
      <c r="AO616">
        <v>1596</v>
      </c>
      <c r="AP616">
        <v>1100</v>
      </c>
      <c r="AQ616">
        <v>1596</v>
      </c>
      <c r="AR616">
        <v>100</v>
      </c>
      <c r="AS616">
        <v>53</v>
      </c>
      <c r="AT616">
        <v>50</v>
      </c>
      <c r="AU616">
        <v>0.94339622641509435</v>
      </c>
      <c r="AV616">
        <v>3</v>
      </c>
      <c r="AW616">
        <v>5.6603773584905662E-2</v>
      </c>
      <c r="AX616">
        <v>3</v>
      </c>
      <c r="AY616">
        <v>150</v>
      </c>
      <c r="AZ616">
        <v>9</v>
      </c>
      <c r="BA616">
        <v>0.94339622641509435</v>
      </c>
      <c r="BB616" s="2" t="s">
        <v>75</v>
      </c>
      <c r="BC616" s="2"/>
    </row>
    <row r="617" spans="1:55">
      <c r="A617">
        <v>617</v>
      </c>
      <c r="B617" s="1">
        <v>46121</v>
      </c>
      <c r="C617" s="2" t="s">
        <v>2539</v>
      </c>
      <c r="D617" s="2" t="s">
        <v>2540</v>
      </c>
      <c r="E617" s="2" t="s">
        <v>2541</v>
      </c>
      <c r="F617" s="2" t="s">
        <v>183</v>
      </c>
      <c r="G617" s="2" t="s">
        <v>122</v>
      </c>
      <c r="H617" s="2" t="s">
        <v>2546</v>
      </c>
      <c r="I617" s="2" t="s">
        <v>2547</v>
      </c>
      <c r="J617" t="s">
        <v>2548</v>
      </c>
      <c r="K617" s="2" t="s">
        <v>2545</v>
      </c>
      <c r="L617" s="1">
        <v>46442</v>
      </c>
      <c r="M617">
        <v>0.50600000000000001</v>
      </c>
      <c r="N617">
        <v>321</v>
      </c>
      <c r="O617" s="2" t="s">
        <v>79</v>
      </c>
      <c r="P617" t="s">
        <v>65</v>
      </c>
      <c r="Q617" s="1">
        <v>47574</v>
      </c>
      <c r="R617">
        <v>2000</v>
      </c>
      <c r="S617">
        <v>0</v>
      </c>
      <c r="T617">
        <v>2000</v>
      </c>
      <c r="U617" s="2" t="s">
        <v>66</v>
      </c>
      <c r="V617" s="2"/>
      <c r="W617" s="2"/>
      <c r="X617" s="2" t="s">
        <v>69</v>
      </c>
      <c r="Y617" s="2" t="s">
        <v>70</v>
      </c>
      <c r="Z617" s="2" t="s">
        <v>80</v>
      </c>
      <c r="AA617" s="2" t="s">
        <v>72</v>
      </c>
      <c r="AB617" s="2" t="s">
        <v>72</v>
      </c>
      <c r="AC617" s="2" t="s">
        <v>72</v>
      </c>
      <c r="AD617" s="2" t="s">
        <v>70</v>
      </c>
      <c r="AE617">
        <v>29</v>
      </c>
      <c r="AF617" s="2" t="s">
        <v>463</v>
      </c>
      <c r="AG617">
        <v>2000</v>
      </c>
      <c r="AH617">
        <v>2320</v>
      </c>
      <c r="AI617">
        <v>2320</v>
      </c>
      <c r="AN617">
        <v>2000</v>
      </c>
      <c r="AO617">
        <v>650</v>
      </c>
      <c r="AP617">
        <v>2100</v>
      </c>
      <c r="AQ617">
        <v>2650</v>
      </c>
      <c r="AR617">
        <v>80</v>
      </c>
      <c r="AS617">
        <v>86</v>
      </c>
      <c r="AT617">
        <v>83</v>
      </c>
      <c r="AU617">
        <v>0.96511627906976749</v>
      </c>
      <c r="AV617">
        <v>3</v>
      </c>
      <c r="AW617">
        <v>3.4883720930232558E-2</v>
      </c>
      <c r="AX617">
        <v>0.54</v>
      </c>
      <c r="AY617">
        <v>44.82</v>
      </c>
      <c r="AZ617">
        <v>1.62</v>
      </c>
      <c r="BA617">
        <v>0.96511627906976749</v>
      </c>
      <c r="BB617" s="2" t="s">
        <v>81</v>
      </c>
      <c r="BC617" s="2"/>
    </row>
    <row r="618" spans="1:55">
      <c r="A618">
        <v>618</v>
      </c>
      <c r="B618" s="1">
        <v>46121</v>
      </c>
      <c r="C618" s="2" t="s">
        <v>2549</v>
      </c>
      <c r="D618" s="2" t="s">
        <v>2550</v>
      </c>
      <c r="E618" s="2" t="s">
        <v>2551</v>
      </c>
      <c r="F618" s="2" t="s">
        <v>2552</v>
      </c>
      <c r="G618" s="2" t="s">
        <v>97</v>
      </c>
      <c r="H618" s="2" t="s">
        <v>2553</v>
      </c>
      <c r="I618" s="2" t="s">
        <v>2554</v>
      </c>
      <c r="J618" t="s">
        <v>2555</v>
      </c>
      <c r="K618" s="2" t="s">
        <v>2556</v>
      </c>
      <c r="L618" s="1">
        <v>46936</v>
      </c>
      <c r="M618">
        <v>0.54394710687542558</v>
      </c>
      <c r="N618">
        <v>815</v>
      </c>
      <c r="O618" s="2" t="s">
        <v>64</v>
      </c>
      <c r="P618" t="s">
        <v>65</v>
      </c>
      <c r="Q618" s="1">
        <v>47574</v>
      </c>
      <c r="R618">
        <v>9901</v>
      </c>
      <c r="S618">
        <v>500</v>
      </c>
      <c r="T618">
        <v>9401</v>
      </c>
      <c r="U618" s="2" t="s">
        <v>66</v>
      </c>
      <c r="V618" s="2"/>
      <c r="W618" s="2" t="s">
        <v>618</v>
      </c>
      <c r="X618" s="2" t="s">
        <v>69</v>
      </c>
      <c r="Y618" s="2" t="s">
        <v>70</v>
      </c>
      <c r="Z618" s="2" t="s">
        <v>71</v>
      </c>
      <c r="AA618" s="2" t="s">
        <v>70</v>
      </c>
      <c r="AB618" s="2" t="s">
        <v>70</v>
      </c>
      <c r="AC618" s="2" t="s">
        <v>91</v>
      </c>
      <c r="AD618" s="2" t="s">
        <v>70</v>
      </c>
      <c r="AE618">
        <v>53</v>
      </c>
      <c r="AF618" s="2" t="s">
        <v>2099</v>
      </c>
      <c r="AG618">
        <v>9401</v>
      </c>
      <c r="AH618">
        <v>20400</v>
      </c>
      <c r="AI618">
        <v>20400</v>
      </c>
      <c r="AJ618">
        <v>20464</v>
      </c>
      <c r="AK618">
        <v>20500</v>
      </c>
      <c r="AL618">
        <v>20458</v>
      </c>
      <c r="AM618">
        <v>20375</v>
      </c>
      <c r="AO618">
        <v>20376</v>
      </c>
      <c r="AP618">
        <v>20000</v>
      </c>
      <c r="AQ618">
        <v>20376</v>
      </c>
      <c r="AR618">
        <v>24</v>
      </c>
      <c r="AS618">
        <v>2550</v>
      </c>
      <c r="AT618">
        <v>2547</v>
      </c>
      <c r="AU618">
        <v>0.99882352941176467</v>
      </c>
      <c r="AV618">
        <v>3</v>
      </c>
      <c r="AW618">
        <v>1.176470588235294E-3</v>
      </c>
      <c r="AX618">
        <v>3</v>
      </c>
      <c r="AY618">
        <v>7641</v>
      </c>
      <c r="AZ618">
        <v>9</v>
      </c>
      <c r="BA618">
        <v>0.99882352941176467</v>
      </c>
      <c r="BB618" s="2" t="s">
        <v>75</v>
      </c>
      <c r="BC618" s="2"/>
    </row>
    <row r="619" spans="1:55">
      <c r="A619">
        <v>619</v>
      </c>
      <c r="B619" s="1">
        <v>46121</v>
      </c>
      <c r="C619" s="2" t="s">
        <v>2549</v>
      </c>
      <c r="D619" s="2" t="s">
        <v>2550</v>
      </c>
      <c r="E619" s="2" t="s">
        <v>2551</v>
      </c>
      <c r="F619" s="2" t="s">
        <v>2552</v>
      </c>
      <c r="G619" s="2" t="s">
        <v>97</v>
      </c>
      <c r="H619" s="2" t="s">
        <v>2557</v>
      </c>
      <c r="I619" s="2" t="s">
        <v>2558</v>
      </c>
      <c r="J619" t="s">
        <v>2559</v>
      </c>
      <c r="K619" s="2" t="s">
        <v>2556</v>
      </c>
      <c r="L619" s="1">
        <v>46936</v>
      </c>
      <c r="M619">
        <v>0.50600000000000001</v>
      </c>
      <c r="N619">
        <v>815</v>
      </c>
      <c r="O619" s="2" t="s">
        <v>79</v>
      </c>
      <c r="P619" t="s">
        <v>65</v>
      </c>
      <c r="Q619" s="1">
        <v>47574</v>
      </c>
      <c r="R619">
        <v>9901</v>
      </c>
      <c r="S619">
        <v>0</v>
      </c>
      <c r="T619">
        <v>9901</v>
      </c>
      <c r="U619" s="2" t="s">
        <v>66</v>
      </c>
      <c r="V619" s="2"/>
      <c r="W619" s="2"/>
      <c r="X619" s="2" t="s">
        <v>69</v>
      </c>
      <c r="Y619" s="2" t="s">
        <v>70</v>
      </c>
      <c r="Z619" s="2" t="s">
        <v>80</v>
      </c>
      <c r="AA619" s="2" t="s">
        <v>72</v>
      </c>
      <c r="AB619" s="2" t="s">
        <v>72</v>
      </c>
      <c r="AC619" s="2" t="s">
        <v>72</v>
      </c>
      <c r="AD619" s="2" t="s">
        <v>70</v>
      </c>
      <c r="AE619">
        <v>41</v>
      </c>
      <c r="AF619" s="2" t="s">
        <v>463</v>
      </c>
      <c r="AG619">
        <v>9901</v>
      </c>
      <c r="AH619">
        <v>10320</v>
      </c>
      <c r="AI619">
        <v>10320</v>
      </c>
      <c r="AN619">
        <v>9901</v>
      </c>
      <c r="AO619">
        <v>610</v>
      </c>
      <c r="AP619">
        <v>10000</v>
      </c>
      <c r="AQ619">
        <v>10511</v>
      </c>
      <c r="AR619">
        <v>80</v>
      </c>
      <c r="AS619">
        <v>332</v>
      </c>
      <c r="AT619">
        <v>329</v>
      </c>
      <c r="AU619">
        <v>0.99096385542168675</v>
      </c>
      <c r="AV619">
        <v>3</v>
      </c>
      <c r="AW619">
        <v>9.0361445783132526E-3</v>
      </c>
      <c r="AX619">
        <v>0.54</v>
      </c>
      <c r="AY619">
        <v>177.66000000000003</v>
      </c>
      <c r="AZ619">
        <v>1.62</v>
      </c>
      <c r="BA619">
        <v>0.99096385542168675</v>
      </c>
      <c r="BB619" s="2" t="s">
        <v>81</v>
      </c>
      <c r="BC619" s="2"/>
    </row>
    <row r="620" spans="1:55">
      <c r="A620">
        <v>620</v>
      </c>
      <c r="B620" s="1">
        <v>46121</v>
      </c>
      <c r="C620" s="2" t="s">
        <v>2549</v>
      </c>
      <c r="D620" s="2" t="s">
        <v>2550</v>
      </c>
      <c r="E620" s="2" t="s">
        <v>2551</v>
      </c>
      <c r="F620" s="2" t="s">
        <v>2552</v>
      </c>
      <c r="G620" s="2" t="s">
        <v>97</v>
      </c>
      <c r="H620" s="2" t="s">
        <v>442</v>
      </c>
      <c r="I620" s="2" t="s">
        <v>443</v>
      </c>
      <c r="J620" t="s">
        <v>444</v>
      </c>
      <c r="K620" s="2" t="s">
        <v>2556</v>
      </c>
      <c r="L620" s="1">
        <v>46936</v>
      </c>
      <c r="M620">
        <v>0.50600000000000001</v>
      </c>
      <c r="N620">
        <v>815</v>
      </c>
      <c r="O620" s="2" t="s">
        <v>445</v>
      </c>
      <c r="P620" t="s">
        <v>65</v>
      </c>
      <c r="Q620" s="1">
        <v>47574</v>
      </c>
      <c r="R620">
        <v>9901</v>
      </c>
      <c r="S620">
        <v>0</v>
      </c>
      <c r="T620">
        <v>9901</v>
      </c>
      <c r="U620" s="2" t="s">
        <v>66</v>
      </c>
      <c r="V620" s="2"/>
      <c r="W620" s="2"/>
      <c r="X620" s="2" t="s">
        <v>69</v>
      </c>
      <c r="Y620" s="2" t="s">
        <v>70</v>
      </c>
      <c r="Z620" s="2" t="s">
        <v>71</v>
      </c>
      <c r="AA620" s="2" t="s">
        <v>72</v>
      </c>
      <c r="AB620" s="2" t="s">
        <v>72</v>
      </c>
      <c r="AC620" s="2" t="s">
        <v>72</v>
      </c>
      <c r="AD620" s="2" t="s">
        <v>70</v>
      </c>
      <c r="AE620">
        <v>39</v>
      </c>
      <c r="AF620" s="2" t="s">
        <v>463</v>
      </c>
      <c r="AG620">
        <v>9901</v>
      </c>
      <c r="AH620">
        <v>10170</v>
      </c>
      <c r="AI620">
        <v>10170</v>
      </c>
      <c r="AN620">
        <v>9901</v>
      </c>
      <c r="AP620">
        <v>10000</v>
      </c>
      <c r="AQ620">
        <v>9901</v>
      </c>
      <c r="AR620">
        <v>80</v>
      </c>
      <c r="AS620">
        <v>142</v>
      </c>
      <c r="AT620">
        <v>138</v>
      </c>
      <c r="AU620">
        <v>0.971830985915493</v>
      </c>
      <c r="AV620">
        <v>4</v>
      </c>
      <c r="AW620">
        <v>2.8169014084507043E-2</v>
      </c>
      <c r="AX620">
        <v>0.54</v>
      </c>
      <c r="AY620">
        <v>74.52000000000001</v>
      </c>
      <c r="AZ620">
        <v>2.16</v>
      </c>
      <c r="BA620">
        <v>0.971830985915493</v>
      </c>
      <c r="BB620" s="2" t="s">
        <v>81</v>
      </c>
      <c r="BC620" s="2"/>
    </row>
    <row r="621" spans="1:55">
      <c r="A621">
        <v>621</v>
      </c>
      <c r="B621" s="1">
        <v>46121</v>
      </c>
      <c r="C621" s="2" t="s">
        <v>2560</v>
      </c>
      <c r="D621" s="2" t="s">
        <v>2561</v>
      </c>
      <c r="E621" s="2" t="s">
        <v>2562</v>
      </c>
      <c r="F621" s="2" t="s">
        <v>85</v>
      </c>
      <c r="G621" s="2" t="s">
        <v>1200</v>
      </c>
      <c r="H621" s="2" t="s">
        <v>2563</v>
      </c>
      <c r="I621" s="2" t="s">
        <v>2564</v>
      </c>
      <c r="J621" t="s">
        <v>2565</v>
      </c>
      <c r="K621" s="2" t="s">
        <v>2566</v>
      </c>
      <c r="L621" s="1">
        <v>47000</v>
      </c>
      <c r="M621">
        <v>0.22674484275017023</v>
      </c>
      <c r="N621">
        <v>879</v>
      </c>
      <c r="O621" s="2" t="s">
        <v>64</v>
      </c>
      <c r="P621" t="s">
        <v>65</v>
      </c>
      <c r="Q621" s="1">
        <v>46844</v>
      </c>
      <c r="R621">
        <v>7500</v>
      </c>
      <c r="S621">
        <v>0</v>
      </c>
      <c r="T621">
        <v>7500</v>
      </c>
      <c r="U621" s="2" t="s">
        <v>66</v>
      </c>
      <c r="V621" s="2"/>
      <c r="W621" s="2" t="s">
        <v>618</v>
      </c>
      <c r="X621" s="2" t="s">
        <v>69</v>
      </c>
      <c r="Y621" s="2" t="s">
        <v>70</v>
      </c>
      <c r="Z621" s="2" t="s">
        <v>71</v>
      </c>
      <c r="AA621" s="2" t="s">
        <v>70</v>
      </c>
      <c r="AB621" s="2" t="s">
        <v>70</v>
      </c>
      <c r="AC621" s="2" t="s">
        <v>91</v>
      </c>
      <c r="AD621" s="2" t="s">
        <v>70</v>
      </c>
      <c r="AE621">
        <v>21</v>
      </c>
      <c r="AF621" s="2" t="s">
        <v>376</v>
      </c>
      <c r="AG621">
        <v>7500</v>
      </c>
      <c r="AH621">
        <v>16080</v>
      </c>
      <c r="AI621">
        <v>15900</v>
      </c>
      <c r="AJ621">
        <v>15900</v>
      </c>
      <c r="AK621">
        <v>15942</v>
      </c>
      <c r="AL621">
        <v>15882</v>
      </c>
      <c r="AM621">
        <v>15866</v>
      </c>
      <c r="AO621">
        <v>15841</v>
      </c>
      <c r="AP621">
        <v>15000</v>
      </c>
      <c r="AQ621">
        <v>15841</v>
      </c>
      <c r="AR621">
        <v>239</v>
      </c>
      <c r="AS621">
        <v>670</v>
      </c>
      <c r="AT621">
        <v>661</v>
      </c>
      <c r="AU621">
        <v>0.98656716417910451</v>
      </c>
      <c r="AV621">
        <v>10</v>
      </c>
      <c r="AW621">
        <v>1.4925373134328358E-2</v>
      </c>
      <c r="AX621">
        <v>3</v>
      </c>
      <c r="AY621">
        <v>1983</v>
      </c>
      <c r="AZ621">
        <v>30</v>
      </c>
      <c r="BA621">
        <v>0.98656716417910451</v>
      </c>
      <c r="BB621" s="2" t="s">
        <v>75</v>
      </c>
      <c r="BC621" s="2"/>
    </row>
    <row r="622" spans="1:55">
      <c r="A622">
        <v>622</v>
      </c>
      <c r="B622" s="1">
        <v>46121</v>
      </c>
      <c r="C622" s="2" t="s">
        <v>2560</v>
      </c>
      <c r="D622" s="2" t="s">
        <v>2561</v>
      </c>
      <c r="E622" s="2" t="s">
        <v>2562</v>
      </c>
      <c r="F622" s="2" t="s">
        <v>85</v>
      </c>
      <c r="G622" s="2" t="s">
        <v>1200</v>
      </c>
      <c r="H622" s="2" t="s">
        <v>2567</v>
      </c>
      <c r="I622" s="2" t="s">
        <v>2568</v>
      </c>
      <c r="J622" t="s">
        <v>2569</v>
      </c>
      <c r="K622" s="2" t="s">
        <v>2566</v>
      </c>
      <c r="L622" s="1">
        <v>47000</v>
      </c>
      <c r="M622">
        <v>0.50600000000000001</v>
      </c>
      <c r="N622">
        <v>879</v>
      </c>
      <c r="O622" s="2" t="s">
        <v>79</v>
      </c>
      <c r="P622" t="s">
        <v>65</v>
      </c>
      <c r="Q622" s="1">
        <v>46844</v>
      </c>
      <c r="R622">
        <v>7500</v>
      </c>
      <c r="S622">
        <v>0</v>
      </c>
      <c r="T622">
        <v>7500</v>
      </c>
      <c r="U622" s="2" t="s">
        <v>66</v>
      </c>
      <c r="V622" s="2"/>
      <c r="W622" s="2"/>
      <c r="X622" s="2" t="s">
        <v>69</v>
      </c>
      <c r="Y622" s="2" t="s">
        <v>70</v>
      </c>
      <c r="Z622" s="2" t="s">
        <v>80</v>
      </c>
      <c r="AA622" s="2" t="s">
        <v>72</v>
      </c>
      <c r="AB622" s="2" t="s">
        <v>72</v>
      </c>
      <c r="AC622" s="2" t="s">
        <v>72</v>
      </c>
      <c r="AD622" s="2" t="s">
        <v>70</v>
      </c>
      <c r="AE622">
        <v>20</v>
      </c>
      <c r="AF622" s="2" t="s">
        <v>376</v>
      </c>
      <c r="AG622">
        <v>7500</v>
      </c>
      <c r="AH622">
        <v>8000</v>
      </c>
      <c r="AI622">
        <v>8040</v>
      </c>
      <c r="AN622">
        <v>7500</v>
      </c>
      <c r="AO622">
        <v>350</v>
      </c>
      <c r="AP622">
        <v>7600</v>
      </c>
      <c r="AQ622">
        <v>7850</v>
      </c>
      <c r="AR622">
        <v>80</v>
      </c>
      <c r="AS622">
        <v>252</v>
      </c>
      <c r="AT622">
        <v>246</v>
      </c>
      <c r="AU622">
        <v>0.97619047619047616</v>
      </c>
      <c r="AV622">
        <v>6</v>
      </c>
      <c r="AW622">
        <v>2.3809523809523808E-2</v>
      </c>
      <c r="AX622">
        <v>0.54</v>
      </c>
      <c r="AY622">
        <v>132.84</v>
      </c>
      <c r="AZ622">
        <v>3.24</v>
      </c>
      <c r="BA622">
        <v>0.97619047619047616</v>
      </c>
      <c r="BB622" s="2" t="s">
        <v>81</v>
      </c>
      <c r="BC622" s="2"/>
    </row>
    <row r="623" spans="1:55">
      <c r="A623">
        <v>623</v>
      </c>
      <c r="B623" s="1">
        <v>46121</v>
      </c>
      <c r="C623" s="2" t="s">
        <v>2570</v>
      </c>
      <c r="D623" s="2" t="s">
        <v>2571</v>
      </c>
      <c r="E623" s="2" t="s">
        <v>2572</v>
      </c>
      <c r="F623" s="2" t="s">
        <v>85</v>
      </c>
      <c r="G623" s="2" t="s">
        <v>1466</v>
      </c>
      <c r="H623" s="2" t="s">
        <v>2573</v>
      </c>
      <c r="I623" s="2" t="s">
        <v>2574</v>
      </c>
      <c r="J623" t="s">
        <v>2575</v>
      </c>
      <c r="K623" s="2" t="s">
        <v>2576</v>
      </c>
      <c r="L623" s="1">
        <v>46936</v>
      </c>
      <c r="M623">
        <v>0.26817427577339087</v>
      </c>
      <c r="N623">
        <v>815</v>
      </c>
      <c r="O623" s="2" t="s">
        <v>64</v>
      </c>
      <c r="P623" t="s">
        <v>65</v>
      </c>
      <c r="Q623" s="1">
        <v>47574</v>
      </c>
      <c r="R623">
        <v>2000</v>
      </c>
      <c r="S623">
        <v>500</v>
      </c>
      <c r="T623">
        <v>1500</v>
      </c>
      <c r="U623" s="2" t="s">
        <v>66</v>
      </c>
      <c r="V623" s="2"/>
      <c r="W623" s="2" t="s">
        <v>618</v>
      </c>
      <c r="X623" s="2" t="s">
        <v>69</v>
      </c>
      <c r="Y623" s="2" t="s">
        <v>70</v>
      </c>
      <c r="Z623" s="2" t="s">
        <v>71</v>
      </c>
      <c r="AA623" s="2" t="s">
        <v>70</v>
      </c>
      <c r="AB623" s="2" t="s">
        <v>70</v>
      </c>
      <c r="AC623" s="2" t="s">
        <v>91</v>
      </c>
      <c r="AD623" s="2" t="s">
        <v>70</v>
      </c>
      <c r="AE623">
        <v>21</v>
      </c>
      <c r="AF623" s="2" t="s">
        <v>376</v>
      </c>
      <c r="AG623">
        <v>1500</v>
      </c>
      <c r="AH623">
        <v>4800</v>
      </c>
      <c r="AI623">
        <v>4800</v>
      </c>
      <c r="AJ623">
        <v>4800</v>
      </c>
      <c r="AK623">
        <v>4800</v>
      </c>
      <c r="AL623">
        <v>4770</v>
      </c>
      <c r="AM623">
        <v>4766</v>
      </c>
      <c r="AO623">
        <v>4766</v>
      </c>
      <c r="AP623">
        <v>4500</v>
      </c>
      <c r="AQ623">
        <v>4766</v>
      </c>
      <c r="AR623">
        <v>34</v>
      </c>
      <c r="AS623">
        <v>200</v>
      </c>
      <c r="AT623">
        <v>199</v>
      </c>
      <c r="AU623">
        <v>0.995</v>
      </c>
      <c r="AV623">
        <v>1</v>
      </c>
      <c r="AW623">
        <v>5.0000000000000001E-3</v>
      </c>
      <c r="AX623">
        <v>3</v>
      </c>
      <c r="AY623">
        <v>597</v>
      </c>
      <c r="AZ623">
        <v>3</v>
      </c>
      <c r="BA623">
        <v>0.995</v>
      </c>
      <c r="BB623" s="2" t="s">
        <v>75</v>
      </c>
      <c r="BC623" s="2"/>
    </row>
    <row r="624" spans="1:55">
      <c r="A624">
        <v>624</v>
      </c>
      <c r="B624" s="1">
        <v>46121</v>
      </c>
      <c r="C624" s="2" t="s">
        <v>2570</v>
      </c>
      <c r="D624" s="2" t="s">
        <v>2571</v>
      </c>
      <c r="E624" s="2" t="s">
        <v>2572</v>
      </c>
      <c r="F624" s="2" t="s">
        <v>85</v>
      </c>
      <c r="G624" s="2" t="s">
        <v>1466</v>
      </c>
      <c r="H624" s="2" t="s">
        <v>2577</v>
      </c>
      <c r="I624" s="2" t="s">
        <v>2578</v>
      </c>
      <c r="J624" t="s">
        <v>2579</v>
      </c>
      <c r="K624" s="2" t="s">
        <v>2576</v>
      </c>
      <c r="L624" s="1">
        <v>46936</v>
      </c>
      <c r="M624">
        <v>0.50600000000000001</v>
      </c>
      <c r="N624">
        <v>815</v>
      </c>
      <c r="O624" s="2" t="s">
        <v>79</v>
      </c>
      <c r="P624" t="s">
        <v>65</v>
      </c>
      <c r="Q624" s="1">
        <v>47574</v>
      </c>
      <c r="R624">
        <v>2000</v>
      </c>
      <c r="S624">
        <v>0</v>
      </c>
      <c r="T624">
        <v>2000</v>
      </c>
      <c r="U624" s="2" t="s">
        <v>66</v>
      </c>
      <c r="V624" s="2"/>
      <c r="W624" s="2"/>
      <c r="X624" s="2" t="s">
        <v>69</v>
      </c>
      <c r="Y624" s="2" t="s">
        <v>70</v>
      </c>
      <c r="Z624" s="2" t="s">
        <v>80</v>
      </c>
      <c r="AA624" s="2" t="s">
        <v>72</v>
      </c>
      <c r="AB624" s="2" t="s">
        <v>72</v>
      </c>
      <c r="AC624" s="2" t="s">
        <v>72</v>
      </c>
      <c r="AD624" s="2" t="s">
        <v>70</v>
      </c>
      <c r="AE624">
        <v>20</v>
      </c>
      <c r="AF624" s="2" t="s">
        <v>376</v>
      </c>
      <c r="AG624">
        <v>2000</v>
      </c>
      <c r="AH624">
        <v>2400</v>
      </c>
      <c r="AI624">
        <v>2400</v>
      </c>
      <c r="AN624">
        <v>2000</v>
      </c>
      <c r="AO624">
        <v>750</v>
      </c>
      <c r="AP624">
        <v>2100</v>
      </c>
      <c r="AQ624">
        <v>2750</v>
      </c>
      <c r="AR624">
        <v>80</v>
      </c>
      <c r="AS624">
        <v>89</v>
      </c>
      <c r="AT624">
        <v>86</v>
      </c>
      <c r="AU624">
        <v>0.9662921348314607</v>
      </c>
      <c r="AV624">
        <v>3</v>
      </c>
      <c r="AW624">
        <v>3.3707865168539325E-2</v>
      </c>
      <c r="AX624">
        <v>0.54</v>
      </c>
      <c r="AY624">
        <v>46.440000000000005</v>
      </c>
      <c r="AZ624">
        <v>1.62</v>
      </c>
      <c r="BA624">
        <v>0.9662921348314607</v>
      </c>
      <c r="BB624" s="2" t="s">
        <v>81</v>
      </c>
      <c r="BC624" s="2"/>
    </row>
    <row r="625" spans="1:55">
      <c r="A625">
        <v>625</v>
      </c>
      <c r="B625" s="1">
        <v>46121</v>
      </c>
      <c r="C625" s="2" t="s">
        <v>2580</v>
      </c>
      <c r="D625" s="2" t="s">
        <v>2581</v>
      </c>
      <c r="E625" s="2" t="s">
        <v>2582</v>
      </c>
      <c r="F625" s="2" t="s">
        <v>183</v>
      </c>
      <c r="G625" s="2" t="s">
        <v>153</v>
      </c>
      <c r="H625" s="2" t="s">
        <v>2583</v>
      </c>
      <c r="I625" s="2" t="s">
        <v>2584</v>
      </c>
      <c r="J625" t="s">
        <v>2585</v>
      </c>
      <c r="K625" s="2" t="s">
        <v>2586</v>
      </c>
      <c r="L625" s="1">
        <v>46097</v>
      </c>
      <c r="M625">
        <v>0.41626599591558883</v>
      </c>
      <c r="N625">
        <v>-24</v>
      </c>
      <c r="O625" s="2" t="s">
        <v>64</v>
      </c>
      <c r="P625" t="s">
        <v>65</v>
      </c>
      <c r="Q625" s="1">
        <v>47209</v>
      </c>
      <c r="R625">
        <v>1300</v>
      </c>
      <c r="S625">
        <v>1100</v>
      </c>
      <c r="T625">
        <v>200</v>
      </c>
      <c r="U625" s="2" t="s">
        <v>66</v>
      </c>
      <c r="V625" s="2"/>
      <c r="W625" s="2" t="s">
        <v>68</v>
      </c>
      <c r="X625" s="2" t="s">
        <v>69</v>
      </c>
      <c r="Y625" s="2" t="s">
        <v>70</v>
      </c>
      <c r="Z625" s="2" t="s">
        <v>71</v>
      </c>
      <c r="AA625" s="2" t="s">
        <v>70</v>
      </c>
      <c r="AB625" s="2" t="s">
        <v>70</v>
      </c>
      <c r="AC625" s="2" t="s">
        <v>73</v>
      </c>
      <c r="AD625" s="2" t="s">
        <v>70</v>
      </c>
      <c r="AE625">
        <v>25</v>
      </c>
      <c r="AF625" s="2" t="s">
        <v>463</v>
      </c>
      <c r="AG625">
        <v>200</v>
      </c>
      <c r="AH625">
        <v>544</v>
      </c>
      <c r="AI625">
        <v>480</v>
      </c>
      <c r="AJ625">
        <v>480</v>
      </c>
      <c r="AK625">
        <v>500</v>
      </c>
      <c r="AL625">
        <v>478</v>
      </c>
      <c r="AM625">
        <v>490</v>
      </c>
      <c r="AN625">
        <v>200</v>
      </c>
      <c r="AO625">
        <v>290</v>
      </c>
      <c r="AP625">
        <v>100</v>
      </c>
      <c r="AQ625">
        <v>490</v>
      </c>
      <c r="AR625">
        <v>54</v>
      </c>
      <c r="AS625">
        <v>34</v>
      </c>
      <c r="AT625">
        <v>31</v>
      </c>
      <c r="AU625">
        <v>0.91176470588235292</v>
      </c>
      <c r="AV625">
        <v>3</v>
      </c>
      <c r="AW625">
        <v>8.8235294117647065E-2</v>
      </c>
      <c r="AX625">
        <v>3</v>
      </c>
      <c r="AY625">
        <v>93</v>
      </c>
      <c r="AZ625">
        <v>9</v>
      </c>
      <c r="BA625">
        <v>0.91176470588235292</v>
      </c>
      <c r="BB625" s="2" t="s">
        <v>75</v>
      </c>
      <c r="BC625" s="2"/>
    </row>
    <row r="626" spans="1:55">
      <c r="A626">
        <v>626</v>
      </c>
      <c r="B626" s="1">
        <v>46121</v>
      </c>
      <c r="C626" s="2" t="s">
        <v>2580</v>
      </c>
      <c r="D626" s="2" t="s">
        <v>2581</v>
      </c>
      <c r="E626" s="2" t="s">
        <v>2582</v>
      </c>
      <c r="F626" s="2" t="s">
        <v>183</v>
      </c>
      <c r="G626" s="2" t="s">
        <v>153</v>
      </c>
      <c r="H626" s="2" t="s">
        <v>2587</v>
      </c>
      <c r="I626" s="2" t="s">
        <v>2588</v>
      </c>
      <c r="J626" t="s">
        <v>2589</v>
      </c>
      <c r="K626" s="2" t="s">
        <v>2586</v>
      </c>
      <c r="L626" s="1">
        <v>46097</v>
      </c>
      <c r="M626">
        <v>0.50600000000000001</v>
      </c>
      <c r="N626">
        <v>-24</v>
      </c>
      <c r="O626" s="2" t="s">
        <v>79</v>
      </c>
      <c r="P626" t="s">
        <v>65</v>
      </c>
      <c r="Q626" s="1">
        <v>47209</v>
      </c>
      <c r="R626">
        <v>1300</v>
      </c>
      <c r="S626">
        <v>0</v>
      </c>
      <c r="T626">
        <v>1300</v>
      </c>
      <c r="U626" s="2" t="s">
        <v>66</v>
      </c>
      <c r="V626" s="2"/>
      <c r="W626" s="2"/>
      <c r="X626" s="2" t="s">
        <v>69</v>
      </c>
      <c r="Y626" s="2" t="s">
        <v>70</v>
      </c>
      <c r="Z626" s="2" t="s">
        <v>80</v>
      </c>
      <c r="AA626" s="2" t="s">
        <v>72</v>
      </c>
      <c r="AB626" s="2" t="s">
        <v>72</v>
      </c>
      <c r="AC626" s="2" t="s">
        <v>72</v>
      </c>
      <c r="AD626" s="2" t="s">
        <v>70</v>
      </c>
      <c r="AE626">
        <v>20</v>
      </c>
      <c r="AF626" s="2" t="s">
        <v>376</v>
      </c>
      <c r="AG626">
        <v>1300</v>
      </c>
      <c r="AH626">
        <v>1440</v>
      </c>
      <c r="AI626">
        <v>1440</v>
      </c>
      <c r="AN626">
        <v>1100</v>
      </c>
      <c r="AP626">
        <v>1400</v>
      </c>
      <c r="AQ626">
        <v>1100</v>
      </c>
      <c r="AR626">
        <v>80</v>
      </c>
      <c r="AS626">
        <v>45</v>
      </c>
      <c r="AT626">
        <v>35</v>
      </c>
      <c r="AU626">
        <v>0.77777777777777779</v>
      </c>
      <c r="AV626">
        <v>10</v>
      </c>
      <c r="AW626">
        <v>0.22222222222222221</v>
      </c>
      <c r="AX626">
        <v>0.54</v>
      </c>
      <c r="AY626">
        <v>18.900000000000002</v>
      </c>
      <c r="AZ626">
        <v>5.4</v>
      </c>
      <c r="BA626">
        <v>0.77777777777777779</v>
      </c>
      <c r="BB626" s="2" t="s">
        <v>81</v>
      </c>
      <c r="BC626" s="2"/>
    </row>
    <row r="627" spans="1:55">
      <c r="A627">
        <v>627</v>
      </c>
      <c r="B627" s="1">
        <v>46121</v>
      </c>
      <c r="C627" s="2" t="s">
        <v>2590</v>
      </c>
      <c r="D627" s="2" t="s">
        <v>1350</v>
      </c>
      <c r="E627" s="2" t="s">
        <v>1351</v>
      </c>
      <c r="F627" s="2" t="s">
        <v>172</v>
      </c>
      <c r="G627" s="2" t="s">
        <v>153</v>
      </c>
      <c r="H627" s="2" t="s">
        <v>1352</v>
      </c>
      <c r="I627" s="2" t="s">
        <v>1353</v>
      </c>
      <c r="J627" t="s">
        <v>1354</v>
      </c>
      <c r="K627" s="2" t="s">
        <v>1355</v>
      </c>
      <c r="L627" s="1">
        <v>46120</v>
      </c>
      <c r="M627">
        <v>0.35440397004765145</v>
      </c>
      <c r="N627">
        <v>-1</v>
      </c>
      <c r="O627" s="2" t="s">
        <v>64</v>
      </c>
      <c r="P627" t="s">
        <v>65</v>
      </c>
      <c r="Q627" s="1">
        <v>47574</v>
      </c>
      <c r="R627">
        <v>1900</v>
      </c>
      <c r="S627">
        <v>400</v>
      </c>
      <c r="T627">
        <v>1500</v>
      </c>
      <c r="U627" s="2" t="s">
        <v>66</v>
      </c>
      <c r="V627" s="2"/>
      <c r="W627" s="2" t="s">
        <v>68</v>
      </c>
      <c r="X627" s="2" t="s">
        <v>69</v>
      </c>
      <c r="Y627" s="2" t="s">
        <v>572</v>
      </c>
      <c r="Z627" s="2" t="s">
        <v>71</v>
      </c>
      <c r="AA627" s="2" t="s">
        <v>70</v>
      </c>
      <c r="AB627" s="2" t="s">
        <v>70</v>
      </c>
      <c r="AC627" s="2" t="s">
        <v>73</v>
      </c>
      <c r="AD627" s="2" t="s">
        <v>70</v>
      </c>
      <c r="AE627">
        <v>26</v>
      </c>
      <c r="AF627" s="2" t="s">
        <v>463</v>
      </c>
      <c r="AG627">
        <v>1500</v>
      </c>
      <c r="AI627">
        <v>1840</v>
      </c>
      <c r="AJ627">
        <v>1840</v>
      </c>
      <c r="AK627">
        <v>1840</v>
      </c>
      <c r="AL627">
        <v>1834</v>
      </c>
      <c r="AM627">
        <v>1862</v>
      </c>
      <c r="AN627">
        <v>1400</v>
      </c>
      <c r="AO627">
        <v>462</v>
      </c>
      <c r="AP627">
        <v>1500</v>
      </c>
      <c r="AQ627">
        <v>1862</v>
      </c>
      <c r="AR627">
        <v>0</v>
      </c>
      <c r="AU627">
        <v>0</v>
      </c>
      <c r="AW627">
        <v>0</v>
      </c>
      <c r="AX627">
        <v>3</v>
      </c>
      <c r="BB627" s="2" t="s">
        <v>75</v>
      </c>
      <c r="BC627" s="2"/>
    </row>
    <row r="628" spans="1:55">
      <c r="A628">
        <v>628</v>
      </c>
      <c r="B628" s="1">
        <v>46121</v>
      </c>
      <c r="C628" s="2" t="s">
        <v>2590</v>
      </c>
      <c r="D628" s="2" t="s">
        <v>1350</v>
      </c>
      <c r="E628" s="2" t="s">
        <v>1351</v>
      </c>
      <c r="F628" s="2" t="s">
        <v>172</v>
      </c>
      <c r="G628" s="2" t="s">
        <v>153</v>
      </c>
      <c r="H628" s="2" t="s">
        <v>1356</v>
      </c>
      <c r="I628" s="2" t="s">
        <v>1357</v>
      </c>
      <c r="J628" t="s">
        <v>1358</v>
      </c>
      <c r="K628" s="2" t="s">
        <v>1355</v>
      </c>
      <c r="L628" s="1">
        <v>46120</v>
      </c>
      <c r="M628">
        <v>0.50600000000000001</v>
      </c>
      <c r="N628">
        <v>-1</v>
      </c>
      <c r="O628" s="2" t="s">
        <v>79</v>
      </c>
      <c r="P628" t="s">
        <v>65</v>
      </c>
      <c r="Q628" s="1">
        <v>47574</v>
      </c>
      <c r="R628">
        <v>1900</v>
      </c>
      <c r="S628">
        <v>0</v>
      </c>
      <c r="T628">
        <v>1900</v>
      </c>
      <c r="U628" s="2" t="s">
        <v>66</v>
      </c>
      <c r="V628" s="2"/>
      <c r="W628" s="2"/>
      <c r="X628" s="2" t="s">
        <v>69</v>
      </c>
      <c r="Y628" s="2" t="s">
        <v>70</v>
      </c>
      <c r="Z628" s="2" t="s">
        <v>80</v>
      </c>
      <c r="AA628" s="2" t="s">
        <v>72</v>
      </c>
      <c r="AB628" s="2" t="s">
        <v>72</v>
      </c>
      <c r="AC628" s="2" t="s">
        <v>72</v>
      </c>
      <c r="AD628" s="2" t="s">
        <v>70</v>
      </c>
      <c r="AE628">
        <v>25</v>
      </c>
      <c r="AF628" s="2" t="s">
        <v>463</v>
      </c>
      <c r="AG628">
        <v>1900</v>
      </c>
      <c r="AH628">
        <v>2240</v>
      </c>
      <c r="AI628">
        <v>2240</v>
      </c>
      <c r="AN628">
        <v>1900</v>
      </c>
      <c r="AO628">
        <v>510</v>
      </c>
      <c r="AP628">
        <v>2000</v>
      </c>
      <c r="AQ628">
        <v>2410</v>
      </c>
      <c r="AR628">
        <v>80</v>
      </c>
      <c r="AS628">
        <v>79</v>
      </c>
      <c r="AT628">
        <v>76</v>
      </c>
      <c r="AU628">
        <v>0.96202531645569622</v>
      </c>
      <c r="AV628">
        <v>3</v>
      </c>
      <c r="AW628">
        <v>3.7974683544303799E-2</v>
      </c>
      <c r="AX628">
        <v>0.54</v>
      </c>
      <c r="AY628">
        <v>41.040000000000006</v>
      </c>
      <c r="AZ628">
        <v>1.62</v>
      </c>
      <c r="BA628">
        <v>0.96202531645569622</v>
      </c>
      <c r="BB628" s="2" t="s">
        <v>81</v>
      </c>
      <c r="BC628" s="2"/>
    </row>
    <row r="629" spans="1:55">
      <c r="A629">
        <v>629</v>
      </c>
      <c r="B629" s="1">
        <v>46121</v>
      </c>
      <c r="C629" s="2" t="s">
        <v>2591</v>
      </c>
      <c r="D629" s="2" t="s">
        <v>2592</v>
      </c>
      <c r="E629" s="2" t="s">
        <v>2593</v>
      </c>
      <c r="F629" s="2" t="s">
        <v>635</v>
      </c>
      <c r="G629" s="2" t="s">
        <v>97</v>
      </c>
      <c r="H629" s="2" t="s">
        <v>1704</v>
      </c>
      <c r="I629" s="2" t="s">
        <v>1705</v>
      </c>
      <c r="J629" t="s">
        <v>1706</v>
      </c>
      <c r="K629" s="2" t="s">
        <v>2594</v>
      </c>
      <c r="L629" s="1">
        <v>47051</v>
      </c>
      <c r="M629">
        <v>0.50600000000000001</v>
      </c>
      <c r="N629">
        <v>930</v>
      </c>
      <c r="O629" s="2" t="s">
        <v>79</v>
      </c>
      <c r="P629" t="s">
        <v>65</v>
      </c>
      <c r="Q629" s="1">
        <v>47574</v>
      </c>
      <c r="R629">
        <v>4902</v>
      </c>
      <c r="S629">
        <v>1500</v>
      </c>
      <c r="T629">
        <v>3402</v>
      </c>
      <c r="U629" s="2" t="s">
        <v>66</v>
      </c>
      <c r="V629" s="2" t="s">
        <v>127</v>
      </c>
      <c r="W629" s="2"/>
      <c r="X629" s="2" t="s">
        <v>69</v>
      </c>
      <c r="Y629" s="2" t="s">
        <v>70</v>
      </c>
      <c r="Z629" s="2" t="s">
        <v>80</v>
      </c>
      <c r="AA629" s="2" t="s">
        <v>72</v>
      </c>
      <c r="AB629" s="2" t="s">
        <v>72</v>
      </c>
      <c r="AC629" s="2" t="s">
        <v>72</v>
      </c>
      <c r="AD629" s="2" t="s">
        <v>70</v>
      </c>
      <c r="AE629">
        <v>47</v>
      </c>
      <c r="AF629" s="2" t="s">
        <v>463</v>
      </c>
      <c r="AG629">
        <v>3402</v>
      </c>
      <c r="AH629">
        <v>3880</v>
      </c>
      <c r="AI629">
        <v>3920</v>
      </c>
      <c r="AN629">
        <v>4280</v>
      </c>
      <c r="AP629">
        <v>3600</v>
      </c>
      <c r="AQ629">
        <v>4280</v>
      </c>
      <c r="AR629">
        <v>80</v>
      </c>
      <c r="AS629">
        <v>137</v>
      </c>
      <c r="AT629">
        <v>134</v>
      </c>
      <c r="AU629">
        <v>0.97810218978102192</v>
      </c>
      <c r="AV629">
        <v>3</v>
      </c>
      <c r="AW629">
        <v>2.1897810218978103E-2</v>
      </c>
      <c r="AX629">
        <v>0.54</v>
      </c>
      <c r="AY629">
        <v>72.36</v>
      </c>
      <c r="AZ629">
        <v>1.62</v>
      </c>
      <c r="BA629">
        <v>0.97810218978102192</v>
      </c>
      <c r="BB629" s="2" t="s">
        <v>81</v>
      </c>
      <c r="BC629" s="2"/>
    </row>
    <row r="630" spans="1:55">
      <c r="A630">
        <v>630</v>
      </c>
      <c r="B630" s="1">
        <v>46121</v>
      </c>
      <c r="C630" s="2" t="s">
        <v>2595</v>
      </c>
      <c r="D630" s="2" t="s">
        <v>2596</v>
      </c>
      <c r="E630" s="2" t="s">
        <v>2597</v>
      </c>
      <c r="F630" s="2" t="s">
        <v>1264</v>
      </c>
      <c r="G630" s="2" t="s">
        <v>97</v>
      </c>
      <c r="H630" s="2" t="s">
        <v>2598</v>
      </c>
      <c r="I630" s="2" t="s">
        <v>2599</v>
      </c>
      <c r="J630" t="s">
        <v>2600</v>
      </c>
      <c r="K630" s="2" t="s">
        <v>2601</v>
      </c>
      <c r="L630" s="1">
        <v>47000</v>
      </c>
      <c r="M630">
        <v>0.50600000000000001</v>
      </c>
      <c r="N630">
        <v>879</v>
      </c>
      <c r="O630" s="2" t="s">
        <v>79</v>
      </c>
      <c r="P630" t="s">
        <v>65</v>
      </c>
      <c r="Q630" s="1">
        <v>46844</v>
      </c>
      <c r="R630">
        <v>1800</v>
      </c>
      <c r="S630">
        <v>0</v>
      </c>
      <c r="T630">
        <v>1800</v>
      </c>
      <c r="U630" s="2" t="s">
        <v>66</v>
      </c>
      <c r="V630" s="2"/>
      <c r="W630" s="2"/>
      <c r="X630" s="2" t="s">
        <v>69</v>
      </c>
      <c r="Y630" s="2" t="s">
        <v>70</v>
      </c>
      <c r="Z630" s="2" t="s">
        <v>80</v>
      </c>
      <c r="AA630" s="2" t="s">
        <v>72</v>
      </c>
      <c r="AB630" s="2" t="s">
        <v>72</v>
      </c>
      <c r="AC630" s="2" t="s">
        <v>72</v>
      </c>
      <c r="AD630" s="2" t="s">
        <v>70</v>
      </c>
      <c r="AE630">
        <v>34</v>
      </c>
      <c r="AF630" s="2" t="s">
        <v>463</v>
      </c>
      <c r="AG630">
        <v>1800</v>
      </c>
      <c r="AH630">
        <v>2160</v>
      </c>
      <c r="AI630">
        <v>2160</v>
      </c>
      <c r="AN630">
        <v>1800</v>
      </c>
      <c r="AO630">
        <v>850</v>
      </c>
      <c r="AP630">
        <v>1900</v>
      </c>
      <c r="AQ630">
        <v>2650</v>
      </c>
      <c r="AR630">
        <v>80</v>
      </c>
      <c r="AS630">
        <v>86</v>
      </c>
      <c r="AT630">
        <v>83</v>
      </c>
      <c r="AU630">
        <v>0.96511627906976749</v>
      </c>
      <c r="AV630">
        <v>3</v>
      </c>
      <c r="AW630">
        <v>3.4883720930232558E-2</v>
      </c>
      <c r="AX630">
        <v>0.54</v>
      </c>
      <c r="AY630">
        <v>44.82</v>
      </c>
      <c r="AZ630">
        <v>1.62</v>
      </c>
      <c r="BA630">
        <v>0.96511627906976749</v>
      </c>
      <c r="BB630" s="2" t="s">
        <v>81</v>
      </c>
      <c r="BC630" s="2"/>
    </row>
    <row r="631" spans="1:55">
      <c r="A631">
        <v>631</v>
      </c>
      <c r="B631" s="1">
        <v>46122</v>
      </c>
      <c r="C631" s="2" t="s">
        <v>2602</v>
      </c>
      <c r="D631" s="2" t="s">
        <v>2603</v>
      </c>
      <c r="E631" s="2" t="s">
        <v>2604</v>
      </c>
      <c r="F631" s="2" t="s">
        <v>928</v>
      </c>
      <c r="G631" s="2" t="s">
        <v>943</v>
      </c>
      <c r="H631" s="2" t="s">
        <v>2605</v>
      </c>
      <c r="I631" s="2" t="s">
        <v>2606</v>
      </c>
      <c r="J631" t="s">
        <v>2607</v>
      </c>
      <c r="K631" s="2" t="s">
        <v>2608</v>
      </c>
      <c r="L631" s="1">
        <v>47016</v>
      </c>
      <c r="M631">
        <v>0.18952161712427201</v>
      </c>
      <c r="N631">
        <v>894</v>
      </c>
      <c r="O631" s="2" t="s">
        <v>64</v>
      </c>
      <c r="P631" t="s">
        <v>65</v>
      </c>
      <c r="Q631" s="1">
        <v>47574</v>
      </c>
      <c r="R631">
        <v>70000</v>
      </c>
      <c r="S631">
        <v>2000</v>
      </c>
      <c r="T631">
        <v>68000</v>
      </c>
      <c r="U631" s="2" t="s">
        <v>66</v>
      </c>
      <c r="V631" s="2"/>
      <c r="W631" s="2" t="s">
        <v>68</v>
      </c>
      <c r="X631" s="2" t="s">
        <v>2103</v>
      </c>
      <c r="Y631" s="2" t="s">
        <v>70</v>
      </c>
      <c r="Z631" s="2" t="s">
        <v>71</v>
      </c>
      <c r="AA631" s="2" t="s">
        <v>70</v>
      </c>
      <c r="AB631" s="2" t="s">
        <v>70</v>
      </c>
      <c r="AC631" s="2" t="s">
        <v>572</v>
      </c>
      <c r="AD631" s="2" t="s">
        <v>572</v>
      </c>
      <c r="AE631" t="s">
        <v>572</v>
      </c>
      <c r="AF631" s="2" t="s">
        <v>572</v>
      </c>
      <c r="AG631">
        <v>68000</v>
      </c>
      <c r="AH631">
        <v>72000</v>
      </c>
      <c r="AI631">
        <v>69900</v>
      </c>
      <c r="AJ631">
        <v>69900</v>
      </c>
      <c r="AK631">
        <v>70416</v>
      </c>
      <c r="AL631">
        <v>69977</v>
      </c>
      <c r="AP631">
        <v>69500</v>
      </c>
      <c r="AR631">
        <v>0</v>
      </c>
      <c r="AS631">
        <v>2000</v>
      </c>
      <c r="AT631">
        <v>0</v>
      </c>
      <c r="AU631">
        <v>0</v>
      </c>
      <c r="AV631">
        <v>0</v>
      </c>
      <c r="AW631">
        <v>0</v>
      </c>
      <c r="AX631">
        <v>3</v>
      </c>
      <c r="AY631">
        <v>0</v>
      </c>
      <c r="AZ631">
        <v>0</v>
      </c>
      <c r="BA631">
        <v>0</v>
      </c>
      <c r="BB631" s="2" t="s">
        <v>75</v>
      </c>
      <c r="BC631" s="2"/>
    </row>
    <row r="632" spans="1:55">
      <c r="A632">
        <v>632</v>
      </c>
      <c r="B632" s="1">
        <v>46122</v>
      </c>
      <c r="C632" s="2" t="s">
        <v>2602</v>
      </c>
      <c r="D632" s="2" t="s">
        <v>2603</v>
      </c>
      <c r="E632" s="2" t="s">
        <v>2604</v>
      </c>
      <c r="F632" s="2" t="s">
        <v>928</v>
      </c>
      <c r="G632" s="2" t="s">
        <v>943</v>
      </c>
      <c r="H632" s="2" t="s">
        <v>2609</v>
      </c>
      <c r="I632" s="2" t="s">
        <v>2610</v>
      </c>
      <c r="J632" t="s">
        <v>2611</v>
      </c>
      <c r="K632" s="2" t="s">
        <v>2608</v>
      </c>
      <c r="L632" s="1">
        <v>47016</v>
      </c>
      <c r="M632">
        <v>0.50600000000000001</v>
      </c>
      <c r="N632">
        <v>894</v>
      </c>
      <c r="O632" s="2" t="s">
        <v>79</v>
      </c>
      <c r="P632" t="s">
        <v>65</v>
      </c>
      <c r="Q632" s="1">
        <v>47574</v>
      </c>
      <c r="R632">
        <v>70000</v>
      </c>
      <c r="S632">
        <v>0</v>
      </c>
      <c r="T632">
        <v>70000</v>
      </c>
      <c r="U632" s="2" t="s">
        <v>66</v>
      </c>
      <c r="V632" s="2"/>
      <c r="W632" s="2"/>
      <c r="X632" s="2" t="s">
        <v>571</v>
      </c>
      <c r="Y632" s="2" t="s">
        <v>572</v>
      </c>
      <c r="Z632" s="2" t="s">
        <v>80</v>
      </c>
      <c r="AA632" s="2" t="s">
        <v>72</v>
      </c>
      <c r="AB632" s="2" t="s">
        <v>72</v>
      </c>
      <c r="AC632" s="2" t="s">
        <v>72</v>
      </c>
      <c r="AD632" s="2" t="s">
        <v>572</v>
      </c>
      <c r="AE632" t="s">
        <v>572</v>
      </c>
      <c r="AF632" s="2" t="s">
        <v>572</v>
      </c>
      <c r="AG632">
        <v>70000</v>
      </c>
      <c r="AI632">
        <v>51320</v>
      </c>
      <c r="AP632">
        <v>71000</v>
      </c>
      <c r="AR632">
        <v>0</v>
      </c>
      <c r="AU632">
        <v>0</v>
      </c>
      <c r="AW632">
        <v>0</v>
      </c>
      <c r="AX632">
        <v>0.54</v>
      </c>
      <c r="BB632" s="2" t="s">
        <v>81</v>
      </c>
      <c r="BC632" s="2"/>
    </row>
    <row r="633" spans="1:55">
      <c r="A633">
        <v>633</v>
      </c>
      <c r="B633" s="1">
        <v>46122</v>
      </c>
      <c r="C633" s="2" t="s">
        <v>2612</v>
      </c>
      <c r="D633" s="2" t="s">
        <v>2613</v>
      </c>
      <c r="E633" s="2" t="s">
        <v>2614</v>
      </c>
      <c r="F633" s="2" t="s">
        <v>928</v>
      </c>
      <c r="G633" s="2" t="s">
        <v>2615</v>
      </c>
      <c r="H633" s="2" t="s">
        <v>2616</v>
      </c>
      <c r="I633" s="2" t="s">
        <v>2617</v>
      </c>
      <c r="J633" t="s">
        <v>2618</v>
      </c>
      <c r="K633" s="2" t="s">
        <v>2619</v>
      </c>
      <c r="L633" s="1">
        <v>46670</v>
      </c>
      <c r="M633">
        <v>0.19678813523939187</v>
      </c>
      <c r="N633">
        <v>548</v>
      </c>
      <c r="O633" s="2" t="s">
        <v>116</v>
      </c>
      <c r="P633" t="s">
        <v>117</v>
      </c>
      <c r="Q633" s="1">
        <v>47574</v>
      </c>
      <c r="R633">
        <v>55000</v>
      </c>
      <c r="S633">
        <v>3400</v>
      </c>
      <c r="T633">
        <v>51600</v>
      </c>
      <c r="U633" s="2" t="s">
        <v>66</v>
      </c>
      <c r="V633" s="2"/>
      <c r="W633" s="2" t="s">
        <v>118</v>
      </c>
      <c r="X633" s="2" t="s">
        <v>69</v>
      </c>
      <c r="Y633" s="2" t="s">
        <v>70</v>
      </c>
      <c r="Z633" s="2" t="s">
        <v>80</v>
      </c>
      <c r="AA633" s="2" t="s">
        <v>70</v>
      </c>
      <c r="AB633" s="2" t="s">
        <v>70</v>
      </c>
      <c r="AC633" s="2" t="s">
        <v>72</v>
      </c>
      <c r="AD633" s="2" t="s">
        <v>70</v>
      </c>
      <c r="AE633">
        <v>40</v>
      </c>
      <c r="AF633" s="2" t="s">
        <v>463</v>
      </c>
      <c r="AG633">
        <v>51600</v>
      </c>
      <c r="AH633">
        <v>55200</v>
      </c>
      <c r="AI633">
        <v>55425</v>
      </c>
      <c r="AJ633">
        <v>54535</v>
      </c>
      <c r="AK633">
        <v>54550</v>
      </c>
      <c r="AL633">
        <v>54425</v>
      </c>
      <c r="AN633">
        <v>54285</v>
      </c>
      <c r="AP633">
        <v>54000</v>
      </c>
      <c r="AQ633">
        <v>54285</v>
      </c>
      <c r="AR633">
        <v>915</v>
      </c>
      <c r="AS633">
        <v>1380</v>
      </c>
      <c r="AT633">
        <v>1358</v>
      </c>
      <c r="AU633">
        <v>0.98405797101449277</v>
      </c>
      <c r="AV633">
        <v>23</v>
      </c>
      <c r="AW633">
        <v>1.6666666666666666E-2</v>
      </c>
      <c r="AX633">
        <v>3</v>
      </c>
      <c r="AY633">
        <v>4074</v>
      </c>
      <c r="AZ633">
        <v>69</v>
      </c>
      <c r="BA633">
        <v>0.98405797101449277</v>
      </c>
      <c r="BB633" s="2" t="s">
        <v>75</v>
      </c>
      <c r="BC633" s="2"/>
    </row>
    <row r="634" spans="1:55">
      <c r="A634">
        <v>634</v>
      </c>
      <c r="B634" s="1">
        <v>46122</v>
      </c>
      <c r="C634" s="2" t="s">
        <v>2620</v>
      </c>
      <c r="D634" s="2" t="s">
        <v>1082</v>
      </c>
      <c r="E634" s="2" t="s">
        <v>1083</v>
      </c>
      <c r="F634" s="2" t="s">
        <v>96</v>
      </c>
      <c r="G634" s="2" t="s">
        <v>97</v>
      </c>
      <c r="H634" s="2" t="s">
        <v>442</v>
      </c>
      <c r="I634" s="2" t="s">
        <v>443</v>
      </c>
      <c r="J634" t="s">
        <v>444</v>
      </c>
      <c r="K634" s="2" t="s">
        <v>1087</v>
      </c>
      <c r="L634" s="1">
        <v>46677</v>
      </c>
      <c r="M634">
        <v>0.50600000000000001</v>
      </c>
      <c r="N634">
        <v>555</v>
      </c>
      <c r="O634" s="2" t="s">
        <v>445</v>
      </c>
      <c r="P634" t="s">
        <v>1088</v>
      </c>
      <c r="Q634" s="1">
        <v>46844</v>
      </c>
      <c r="R634">
        <v>12300</v>
      </c>
      <c r="S634">
        <v>0</v>
      </c>
      <c r="T634">
        <v>12300</v>
      </c>
      <c r="U634" s="2" t="s">
        <v>66</v>
      </c>
      <c r="V634" s="2"/>
      <c r="W634" s="2"/>
      <c r="X634" s="2" t="s">
        <v>69</v>
      </c>
      <c r="Y634" s="2" t="s">
        <v>70</v>
      </c>
      <c r="Z634" s="2" t="s">
        <v>71</v>
      </c>
      <c r="AA634" s="2" t="s">
        <v>72</v>
      </c>
      <c r="AB634" s="2" t="s">
        <v>72</v>
      </c>
      <c r="AC634" s="2" t="s">
        <v>72</v>
      </c>
      <c r="AD634" s="2" t="s">
        <v>70</v>
      </c>
      <c r="AE634">
        <v>12</v>
      </c>
      <c r="AF634" s="2" t="s">
        <v>376</v>
      </c>
      <c r="AG634">
        <v>12300</v>
      </c>
      <c r="AH634">
        <v>32130</v>
      </c>
      <c r="AI634">
        <v>34380</v>
      </c>
      <c r="AN634">
        <v>31655</v>
      </c>
      <c r="AP634">
        <v>12400</v>
      </c>
      <c r="AQ634">
        <v>31655</v>
      </c>
      <c r="AR634">
        <v>80</v>
      </c>
      <c r="AS634">
        <v>478</v>
      </c>
      <c r="AT634">
        <v>440</v>
      </c>
      <c r="AU634">
        <v>0.92050209205020916</v>
      </c>
      <c r="AV634">
        <v>38</v>
      </c>
      <c r="AW634">
        <v>7.9497907949790794E-2</v>
      </c>
      <c r="AX634">
        <v>0.54</v>
      </c>
      <c r="AY634">
        <v>237.60000000000002</v>
      </c>
      <c r="AZ634">
        <v>20.520000000000003</v>
      </c>
      <c r="BA634">
        <v>0.92050209205020916</v>
      </c>
      <c r="BB634" s="2" t="s">
        <v>81</v>
      </c>
      <c r="BC634" s="2"/>
    </row>
    <row r="635" spans="1:55">
      <c r="A635">
        <v>635</v>
      </c>
      <c r="B635" s="1">
        <v>46122</v>
      </c>
      <c r="C635" s="2" t="s">
        <v>2620</v>
      </c>
      <c r="D635" s="2" t="s">
        <v>1082</v>
      </c>
      <c r="E635" s="2" t="s">
        <v>1083</v>
      </c>
      <c r="F635" s="2" t="s">
        <v>96</v>
      </c>
      <c r="G635" s="2" t="s">
        <v>97</v>
      </c>
      <c r="H635" s="2" t="s">
        <v>1089</v>
      </c>
      <c r="I635" s="2" t="s">
        <v>1090</v>
      </c>
      <c r="J635" t="s">
        <v>1091</v>
      </c>
      <c r="K635" s="2" t="s">
        <v>1087</v>
      </c>
      <c r="L635" s="1">
        <v>46677</v>
      </c>
      <c r="M635">
        <v>0.50600000000000001</v>
      </c>
      <c r="N635">
        <v>555</v>
      </c>
      <c r="O635" s="2" t="s">
        <v>79</v>
      </c>
      <c r="P635" t="s">
        <v>1088</v>
      </c>
      <c r="Q635" s="1">
        <v>46844</v>
      </c>
      <c r="R635">
        <v>12300</v>
      </c>
      <c r="S635">
        <v>0</v>
      </c>
      <c r="T635">
        <v>12300</v>
      </c>
      <c r="U635" s="2" t="s">
        <v>66</v>
      </c>
      <c r="V635" s="2"/>
      <c r="W635" s="2"/>
      <c r="X635" s="2" t="s">
        <v>69</v>
      </c>
      <c r="Y635" s="2" t="s">
        <v>70</v>
      </c>
      <c r="Z635" s="2" t="s">
        <v>80</v>
      </c>
      <c r="AA635" s="2" t="s">
        <v>72</v>
      </c>
      <c r="AB635" s="2" t="s">
        <v>72</v>
      </c>
      <c r="AC635" s="2" t="s">
        <v>72</v>
      </c>
      <c r="AD635" s="2" t="s">
        <v>70</v>
      </c>
      <c r="AE635">
        <v>13</v>
      </c>
      <c r="AF635" s="2" t="s">
        <v>376</v>
      </c>
      <c r="AG635">
        <v>12300</v>
      </c>
      <c r="AH635">
        <v>12800</v>
      </c>
      <c r="AI635">
        <v>12800</v>
      </c>
      <c r="AN635">
        <v>12300</v>
      </c>
      <c r="AO635">
        <v>690</v>
      </c>
      <c r="AP635">
        <v>12400</v>
      </c>
      <c r="AQ635">
        <v>12990</v>
      </c>
      <c r="AR635">
        <v>80</v>
      </c>
      <c r="AS635">
        <v>409</v>
      </c>
      <c r="AT635">
        <v>406</v>
      </c>
      <c r="AU635">
        <v>0.99266503667481665</v>
      </c>
      <c r="AV635">
        <v>3</v>
      </c>
      <c r="AW635">
        <v>7.3349633251833741E-3</v>
      </c>
      <c r="AX635">
        <v>0.54</v>
      </c>
      <c r="AY635">
        <v>219.24</v>
      </c>
      <c r="AZ635">
        <v>1.62</v>
      </c>
      <c r="BA635">
        <v>0.99266503667481665</v>
      </c>
      <c r="BB635" s="2" t="s">
        <v>81</v>
      </c>
      <c r="BC635" s="2"/>
    </row>
    <row r="636" spans="1:55">
      <c r="A636">
        <v>636</v>
      </c>
      <c r="B636" s="1">
        <v>46122</v>
      </c>
      <c r="C636" s="2" t="s">
        <v>2621</v>
      </c>
      <c r="D636" s="2" t="s">
        <v>2622</v>
      </c>
      <c r="E636" s="2" t="s">
        <v>1987</v>
      </c>
      <c r="F636" s="2" t="s">
        <v>183</v>
      </c>
      <c r="G636" s="2" t="s">
        <v>354</v>
      </c>
      <c r="H636" s="2" t="s">
        <v>2623</v>
      </c>
      <c r="I636" s="2" t="s">
        <v>2624</v>
      </c>
      <c r="J636" t="s">
        <v>2625</v>
      </c>
      <c r="K636" s="2" t="s">
        <v>1991</v>
      </c>
      <c r="L636" s="1">
        <v>47422</v>
      </c>
      <c r="M636">
        <v>0.18952161712427201</v>
      </c>
      <c r="N636">
        <v>1300</v>
      </c>
      <c r="O636" s="2" t="s">
        <v>64</v>
      </c>
      <c r="P636" t="s">
        <v>117</v>
      </c>
      <c r="Q636" s="1">
        <v>46844</v>
      </c>
      <c r="R636">
        <v>37500</v>
      </c>
      <c r="S636">
        <v>1300</v>
      </c>
      <c r="T636">
        <v>36200</v>
      </c>
      <c r="U636" s="2" t="s">
        <v>66</v>
      </c>
      <c r="V636" s="2"/>
      <c r="W636" s="2" t="s">
        <v>118</v>
      </c>
      <c r="X636" s="2" t="s">
        <v>69</v>
      </c>
      <c r="Y636" s="2" t="s">
        <v>70</v>
      </c>
      <c r="Z636" s="2" t="s">
        <v>71</v>
      </c>
      <c r="AA636" s="2" t="s">
        <v>70</v>
      </c>
      <c r="AB636" s="2" t="s">
        <v>70</v>
      </c>
      <c r="AC636" s="2" t="s">
        <v>91</v>
      </c>
      <c r="AD636" s="2" t="s">
        <v>70</v>
      </c>
      <c r="AE636">
        <v>32</v>
      </c>
      <c r="AF636" s="2" t="s">
        <v>463</v>
      </c>
      <c r="AG636">
        <v>36200</v>
      </c>
      <c r="AH636">
        <v>37800</v>
      </c>
      <c r="AI636">
        <v>37800</v>
      </c>
      <c r="AJ636">
        <v>37560</v>
      </c>
      <c r="AK636">
        <v>37584</v>
      </c>
      <c r="AL636">
        <v>37342</v>
      </c>
      <c r="AM636">
        <v>37200</v>
      </c>
      <c r="AN636">
        <v>37100</v>
      </c>
      <c r="AP636">
        <v>37000</v>
      </c>
      <c r="AQ636">
        <v>37100</v>
      </c>
      <c r="AR636">
        <v>700</v>
      </c>
      <c r="AS636">
        <v>1050</v>
      </c>
      <c r="AT636">
        <v>1031</v>
      </c>
      <c r="AU636">
        <v>0.98190476190476195</v>
      </c>
      <c r="AV636">
        <v>19</v>
      </c>
      <c r="AW636">
        <v>1.8095238095238095E-2</v>
      </c>
      <c r="AX636">
        <v>3</v>
      </c>
      <c r="AY636">
        <v>3093</v>
      </c>
      <c r="AZ636">
        <v>57</v>
      </c>
      <c r="BA636">
        <v>0.98190476190476195</v>
      </c>
      <c r="BB636" s="2" t="s">
        <v>75</v>
      </c>
      <c r="BC636" s="2"/>
    </row>
    <row r="637" spans="1:55">
      <c r="A637">
        <v>637</v>
      </c>
      <c r="B637" s="1">
        <v>46122</v>
      </c>
      <c r="C637" s="2" t="s">
        <v>2621</v>
      </c>
      <c r="D637" s="2" t="s">
        <v>2622</v>
      </c>
      <c r="E637" s="2" t="s">
        <v>1987</v>
      </c>
      <c r="F637" s="2" t="s">
        <v>183</v>
      </c>
      <c r="G637" s="2" t="s">
        <v>354</v>
      </c>
      <c r="H637" s="2" t="s">
        <v>1992</v>
      </c>
      <c r="I637" s="2" t="s">
        <v>1993</v>
      </c>
      <c r="J637" t="s">
        <v>1994</v>
      </c>
      <c r="K637" s="2" t="s">
        <v>1991</v>
      </c>
      <c r="L637" s="1">
        <v>47422</v>
      </c>
      <c r="M637">
        <v>0.50600000000000001</v>
      </c>
      <c r="N637">
        <v>1300</v>
      </c>
      <c r="O637" s="2" t="s">
        <v>79</v>
      </c>
      <c r="P637" t="s">
        <v>117</v>
      </c>
      <c r="Q637" s="1">
        <v>46844</v>
      </c>
      <c r="R637">
        <v>37500</v>
      </c>
      <c r="S637">
        <v>0</v>
      </c>
      <c r="T637">
        <v>37500</v>
      </c>
      <c r="U637" s="2" t="s">
        <v>66</v>
      </c>
      <c r="V637" s="2"/>
      <c r="W637" s="2"/>
      <c r="X637" s="2" t="s">
        <v>69</v>
      </c>
      <c r="Y637" s="2" t="s">
        <v>70</v>
      </c>
      <c r="Z637" s="2" t="s">
        <v>80</v>
      </c>
      <c r="AA637" s="2" t="s">
        <v>72</v>
      </c>
      <c r="AB637" s="2" t="s">
        <v>72</v>
      </c>
      <c r="AC637" s="2" t="s">
        <v>72</v>
      </c>
      <c r="AD637" s="2" t="s">
        <v>70</v>
      </c>
      <c r="AE637">
        <v>28</v>
      </c>
      <c r="AF637" s="2" t="s">
        <v>463</v>
      </c>
      <c r="AG637">
        <v>37500</v>
      </c>
      <c r="AH637">
        <v>37760</v>
      </c>
      <c r="AI637">
        <v>45120</v>
      </c>
      <c r="AN637">
        <v>37500</v>
      </c>
      <c r="AO637">
        <v>1084</v>
      </c>
      <c r="AP637">
        <v>37600</v>
      </c>
      <c r="AQ637">
        <v>38584</v>
      </c>
      <c r="AR637">
        <v>80</v>
      </c>
      <c r="AS637">
        <v>1410</v>
      </c>
      <c r="AT637">
        <v>1206</v>
      </c>
      <c r="AU637">
        <v>0.85531914893617023</v>
      </c>
      <c r="AV637">
        <v>204</v>
      </c>
      <c r="AW637">
        <v>0.14468085106382977</v>
      </c>
      <c r="AX637">
        <v>0.54</v>
      </c>
      <c r="AY637">
        <v>651.24</v>
      </c>
      <c r="AZ637">
        <v>110.16000000000001</v>
      </c>
      <c r="BA637">
        <v>0.85531914893617023</v>
      </c>
      <c r="BB637" s="2" t="s">
        <v>81</v>
      </c>
      <c r="BC637" s="2"/>
    </row>
    <row r="638" spans="1:55">
      <c r="A638">
        <v>638</v>
      </c>
      <c r="B638" s="1">
        <v>46122</v>
      </c>
      <c r="C638" s="2" t="s">
        <v>2626</v>
      </c>
      <c r="D638" s="2" t="s">
        <v>151</v>
      </c>
      <c r="E638" s="2" t="s">
        <v>152</v>
      </c>
      <c r="F638" s="2" t="s">
        <v>58</v>
      </c>
      <c r="G638" s="2" t="s">
        <v>153</v>
      </c>
      <c r="H638" s="2" t="s">
        <v>154</v>
      </c>
      <c r="I638" s="2" t="s">
        <v>155</v>
      </c>
      <c r="J638" t="s">
        <v>156</v>
      </c>
      <c r="K638" s="2" t="s">
        <v>157</v>
      </c>
      <c r="L638" s="1">
        <v>47959</v>
      </c>
      <c r="M638">
        <v>0.62528665759019741</v>
      </c>
      <c r="N638">
        <v>1837</v>
      </c>
      <c r="O638" s="2" t="s">
        <v>64</v>
      </c>
      <c r="P638" t="s">
        <v>65</v>
      </c>
      <c r="Q638" s="1">
        <v>47574</v>
      </c>
      <c r="R638">
        <v>5000</v>
      </c>
      <c r="S638">
        <v>1000</v>
      </c>
      <c r="T638">
        <v>4000</v>
      </c>
      <c r="U638" s="2" t="s">
        <v>66</v>
      </c>
      <c r="V638" s="2"/>
      <c r="W638" s="2" t="s">
        <v>68</v>
      </c>
      <c r="X638" s="2" t="s">
        <v>69</v>
      </c>
      <c r="Y638" s="2" t="s">
        <v>70</v>
      </c>
      <c r="Z638" s="2" t="s">
        <v>71</v>
      </c>
      <c r="AA638" s="2" t="s">
        <v>70</v>
      </c>
      <c r="AB638" s="2" t="s">
        <v>70</v>
      </c>
      <c r="AC638" s="2" t="s">
        <v>91</v>
      </c>
      <c r="AD638" s="2" t="s">
        <v>70</v>
      </c>
      <c r="AE638">
        <v>24</v>
      </c>
      <c r="AF638" s="2" t="s">
        <v>463</v>
      </c>
      <c r="AG638">
        <v>4000</v>
      </c>
      <c r="AH638">
        <v>4400</v>
      </c>
      <c r="AI638">
        <v>4200</v>
      </c>
      <c r="AJ638">
        <v>4200</v>
      </c>
      <c r="AK638">
        <v>4200</v>
      </c>
      <c r="AL638">
        <v>4179</v>
      </c>
      <c r="AM638">
        <v>4222</v>
      </c>
      <c r="AN638">
        <v>4000</v>
      </c>
      <c r="AO638">
        <v>167</v>
      </c>
      <c r="AP638">
        <v>4000</v>
      </c>
      <c r="AQ638">
        <v>4167</v>
      </c>
      <c r="AR638">
        <v>233</v>
      </c>
      <c r="AS638">
        <v>550</v>
      </c>
      <c r="AT638">
        <v>521</v>
      </c>
      <c r="AU638">
        <v>0.94727272727272727</v>
      </c>
      <c r="AV638">
        <v>29</v>
      </c>
      <c r="AW638">
        <v>5.2727272727272727E-2</v>
      </c>
      <c r="AX638">
        <v>3</v>
      </c>
      <c r="AY638">
        <v>1563</v>
      </c>
      <c r="AZ638">
        <v>87</v>
      </c>
      <c r="BA638">
        <v>0.94727272727272727</v>
      </c>
      <c r="BB638" s="2" t="s">
        <v>75</v>
      </c>
      <c r="BC638" s="2"/>
    </row>
    <row r="639" spans="1:55">
      <c r="A639">
        <v>639</v>
      </c>
      <c r="B639" s="1">
        <v>46122</v>
      </c>
      <c r="C639" s="2" t="s">
        <v>2626</v>
      </c>
      <c r="D639" s="2" t="s">
        <v>151</v>
      </c>
      <c r="E639" s="2" t="s">
        <v>152</v>
      </c>
      <c r="F639" s="2" t="s">
        <v>58</v>
      </c>
      <c r="G639" s="2" t="s">
        <v>153</v>
      </c>
      <c r="H639" s="2" t="s">
        <v>1286</v>
      </c>
      <c r="I639" s="2" t="s">
        <v>1287</v>
      </c>
      <c r="J639" t="s">
        <v>1288</v>
      </c>
      <c r="K639" s="2" t="s">
        <v>157</v>
      </c>
      <c r="L639" s="1">
        <v>47959</v>
      </c>
      <c r="M639">
        <v>0.50600000000000001</v>
      </c>
      <c r="N639">
        <v>1837</v>
      </c>
      <c r="O639" s="2" t="s">
        <v>79</v>
      </c>
      <c r="P639" t="s">
        <v>65</v>
      </c>
      <c r="Q639" s="1">
        <v>47574</v>
      </c>
      <c r="R639">
        <v>5000</v>
      </c>
      <c r="S639">
        <v>0</v>
      </c>
      <c r="T639">
        <v>5000</v>
      </c>
      <c r="U639" s="2" t="s">
        <v>66</v>
      </c>
      <c r="V639" s="2"/>
      <c r="W639" s="2"/>
      <c r="X639" s="2" t="s">
        <v>69</v>
      </c>
      <c r="Y639" s="2" t="s">
        <v>70</v>
      </c>
      <c r="Z639" s="2" t="s">
        <v>80</v>
      </c>
      <c r="AA639" s="2" t="s">
        <v>72</v>
      </c>
      <c r="AB639" s="2" t="s">
        <v>72</v>
      </c>
      <c r="AC639" s="2" t="s">
        <v>72</v>
      </c>
      <c r="AD639" s="2" t="s">
        <v>70</v>
      </c>
      <c r="AE639">
        <v>20</v>
      </c>
      <c r="AF639" s="2" t="s">
        <v>376</v>
      </c>
      <c r="AG639">
        <v>5000</v>
      </c>
      <c r="AH639">
        <v>5440</v>
      </c>
      <c r="AI639">
        <v>5440</v>
      </c>
      <c r="AN639">
        <v>5000</v>
      </c>
      <c r="AO639">
        <v>790</v>
      </c>
      <c r="AP639">
        <v>5100</v>
      </c>
      <c r="AQ639">
        <v>5790</v>
      </c>
      <c r="AR639">
        <v>80</v>
      </c>
      <c r="AS639">
        <v>184</v>
      </c>
      <c r="AT639">
        <v>181</v>
      </c>
      <c r="AU639">
        <v>0.98369565217391308</v>
      </c>
      <c r="AV639">
        <v>3</v>
      </c>
      <c r="AW639">
        <v>1.6304347826086956E-2</v>
      </c>
      <c r="AX639">
        <v>0.54</v>
      </c>
      <c r="AY639">
        <v>97.740000000000009</v>
      </c>
      <c r="AZ639">
        <v>1.62</v>
      </c>
      <c r="BA639">
        <v>0.98369565217391308</v>
      </c>
      <c r="BB639" s="2" t="s">
        <v>81</v>
      </c>
      <c r="BC639" s="2"/>
    </row>
    <row r="640" spans="1:55">
      <c r="A640">
        <v>640</v>
      </c>
      <c r="B640" s="1">
        <v>46122</v>
      </c>
      <c r="C640" s="2" t="s">
        <v>2627</v>
      </c>
      <c r="D640" s="2" t="s">
        <v>1441</v>
      </c>
      <c r="E640" s="2" t="s">
        <v>1442</v>
      </c>
      <c r="F640" s="2" t="s">
        <v>183</v>
      </c>
      <c r="G640" s="2" t="s">
        <v>153</v>
      </c>
      <c r="H640" s="2" t="s">
        <v>2628</v>
      </c>
      <c r="I640" s="2" t="s">
        <v>2629</v>
      </c>
      <c r="J640" t="s">
        <v>2630</v>
      </c>
      <c r="K640" s="2" t="s">
        <v>1446</v>
      </c>
      <c r="L640" s="1">
        <v>46208</v>
      </c>
      <c r="M640">
        <v>0.62528665759019741</v>
      </c>
      <c r="N640">
        <v>86</v>
      </c>
      <c r="O640" s="2" t="s">
        <v>64</v>
      </c>
      <c r="P640" t="s">
        <v>65</v>
      </c>
      <c r="Q640" s="1">
        <v>46844</v>
      </c>
      <c r="R640">
        <v>4000</v>
      </c>
      <c r="S640">
        <v>1500</v>
      </c>
      <c r="T640">
        <v>2500</v>
      </c>
      <c r="U640" s="2" t="s">
        <v>66</v>
      </c>
      <c r="V640" s="2"/>
      <c r="W640" s="2" t="s">
        <v>68</v>
      </c>
      <c r="X640" s="2" t="s">
        <v>69</v>
      </c>
      <c r="Y640" s="2" t="s">
        <v>70</v>
      </c>
      <c r="Z640" s="2" t="s">
        <v>71</v>
      </c>
      <c r="AA640" s="2" t="s">
        <v>70</v>
      </c>
      <c r="AB640" s="2" t="s">
        <v>70</v>
      </c>
      <c r="AC640" s="2" t="s">
        <v>73</v>
      </c>
      <c r="AD640" s="2" t="s">
        <v>70</v>
      </c>
      <c r="AE640">
        <v>24</v>
      </c>
      <c r="AF640" s="2" t="s">
        <v>463</v>
      </c>
      <c r="AG640">
        <v>2500</v>
      </c>
      <c r="AH640">
        <v>6800</v>
      </c>
      <c r="AI640">
        <v>6600</v>
      </c>
      <c r="AJ640">
        <v>6600</v>
      </c>
      <c r="AK640">
        <v>6600</v>
      </c>
      <c r="AL640">
        <v>6586</v>
      </c>
      <c r="AM640">
        <v>6500</v>
      </c>
      <c r="AN640">
        <v>2500</v>
      </c>
      <c r="AO640">
        <v>4000</v>
      </c>
      <c r="AP640">
        <v>6500</v>
      </c>
      <c r="AQ640">
        <v>6500</v>
      </c>
      <c r="AR640">
        <v>300</v>
      </c>
      <c r="AS640">
        <v>850</v>
      </c>
      <c r="AT640">
        <v>813</v>
      </c>
      <c r="AU640">
        <v>0.95647058823529407</v>
      </c>
      <c r="AV640">
        <v>38</v>
      </c>
      <c r="AW640">
        <v>4.4705882352941179E-2</v>
      </c>
      <c r="AX640">
        <v>3</v>
      </c>
      <c r="AY640">
        <v>2439</v>
      </c>
      <c r="AZ640">
        <v>114</v>
      </c>
      <c r="BA640">
        <v>0.95647058823529407</v>
      </c>
      <c r="BB640" s="2" t="s">
        <v>75</v>
      </c>
      <c r="BC640" s="2"/>
    </row>
    <row r="641" spans="1:55">
      <c r="A641">
        <v>641</v>
      </c>
      <c r="B641" s="1">
        <v>46122</v>
      </c>
      <c r="C641" s="2" t="s">
        <v>2627</v>
      </c>
      <c r="D641" s="2" t="s">
        <v>1441</v>
      </c>
      <c r="E641" s="2" t="s">
        <v>1442</v>
      </c>
      <c r="F641" s="2" t="s">
        <v>183</v>
      </c>
      <c r="G641" s="2" t="s">
        <v>153</v>
      </c>
      <c r="H641" s="2" t="s">
        <v>1443</v>
      </c>
      <c r="I641" s="2" t="s">
        <v>1444</v>
      </c>
      <c r="J641" t="s">
        <v>1445</v>
      </c>
      <c r="K641" s="2" t="s">
        <v>1446</v>
      </c>
      <c r="L641" s="1">
        <v>46208</v>
      </c>
      <c r="M641">
        <v>0.50600000000000001</v>
      </c>
      <c r="N641">
        <v>86</v>
      </c>
      <c r="O641" s="2" t="s">
        <v>79</v>
      </c>
      <c r="P641" t="s">
        <v>65</v>
      </c>
      <c r="Q641" s="1">
        <v>46844</v>
      </c>
      <c r="R641">
        <v>4000</v>
      </c>
      <c r="S641">
        <v>0</v>
      </c>
      <c r="T641">
        <v>4000</v>
      </c>
      <c r="U641" s="2" t="s">
        <v>66</v>
      </c>
      <c r="V641" s="2"/>
      <c r="W641" s="2"/>
      <c r="X641" s="2" t="s">
        <v>69</v>
      </c>
      <c r="Y641" s="2" t="s">
        <v>70</v>
      </c>
      <c r="Z641" s="2" t="s">
        <v>80</v>
      </c>
      <c r="AA641" s="2" t="s">
        <v>72</v>
      </c>
      <c r="AB641" s="2" t="s">
        <v>72</v>
      </c>
      <c r="AC641" s="2" t="s">
        <v>72</v>
      </c>
      <c r="AD641" s="2" t="s">
        <v>70</v>
      </c>
      <c r="AE641">
        <v>20</v>
      </c>
      <c r="AF641" s="2" t="s">
        <v>376</v>
      </c>
      <c r="AG641">
        <v>4000</v>
      </c>
      <c r="AH641">
        <v>4480</v>
      </c>
      <c r="AI641">
        <v>4480</v>
      </c>
      <c r="AN641">
        <v>4000</v>
      </c>
      <c r="AO641">
        <v>530</v>
      </c>
      <c r="AP641">
        <v>4100</v>
      </c>
      <c r="AQ641">
        <v>4530</v>
      </c>
      <c r="AR641">
        <v>80</v>
      </c>
      <c r="AS641">
        <v>145</v>
      </c>
      <c r="AT641">
        <v>142</v>
      </c>
      <c r="AU641">
        <v>0.97931034482758617</v>
      </c>
      <c r="AV641">
        <v>3</v>
      </c>
      <c r="AW641">
        <v>2.0689655172413793E-2</v>
      </c>
      <c r="AX641">
        <v>0.54</v>
      </c>
      <c r="AY641">
        <v>76.680000000000007</v>
      </c>
      <c r="AZ641">
        <v>1.62</v>
      </c>
      <c r="BA641">
        <v>0.97931034482758617</v>
      </c>
      <c r="BB641" s="2" t="s">
        <v>81</v>
      </c>
      <c r="BC641" s="2"/>
    </row>
    <row r="642" spans="1:55">
      <c r="A642">
        <v>642</v>
      </c>
      <c r="B642" s="1">
        <v>46122</v>
      </c>
      <c r="C642" s="2" t="s">
        <v>2631</v>
      </c>
      <c r="D642" s="2" t="s">
        <v>1678</v>
      </c>
      <c r="E642" s="2" t="s">
        <v>1679</v>
      </c>
      <c r="F642" s="2" t="s">
        <v>183</v>
      </c>
      <c r="G642" s="2" t="s">
        <v>59</v>
      </c>
      <c r="H642" s="2" t="s">
        <v>1680</v>
      </c>
      <c r="I642" s="2" t="s">
        <v>1681</v>
      </c>
      <c r="J642" t="s">
        <v>1682</v>
      </c>
      <c r="K642" s="2" t="s">
        <v>1683</v>
      </c>
      <c r="L642" s="1">
        <v>47881</v>
      </c>
      <c r="M642">
        <v>1.5529972089857047</v>
      </c>
      <c r="N642">
        <v>1759</v>
      </c>
      <c r="O642" s="2" t="s">
        <v>64</v>
      </c>
      <c r="P642" t="s">
        <v>65</v>
      </c>
      <c r="Q642" s="1">
        <v>47574</v>
      </c>
      <c r="R642">
        <v>3600</v>
      </c>
      <c r="S642">
        <v>0</v>
      </c>
      <c r="T642">
        <v>3600</v>
      </c>
      <c r="U642" s="2" t="s">
        <v>66</v>
      </c>
      <c r="V642" s="2" t="s">
        <v>2632</v>
      </c>
      <c r="W642" s="2" t="s">
        <v>68</v>
      </c>
      <c r="X642" s="2" t="s">
        <v>69</v>
      </c>
      <c r="Y642" s="2" t="s">
        <v>572</v>
      </c>
      <c r="Z642" s="2" t="s">
        <v>71</v>
      </c>
      <c r="AA642" s="2" t="s">
        <v>572</v>
      </c>
      <c r="AB642" s="2" t="s">
        <v>70</v>
      </c>
      <c r="AC642" s="2" t="s">
        <v>73</v>
      </c>
      <c r="AD642" s="2" t="s">
        <v>70</v>
      </c>
      <c r="AE642">
        <v>40</v>
      </c>
      <c r="AF642" s="2" t="s">
        <v>463</v>
      </c>
      <c r="AG642">
        <v>3600</v>
      </c>
      <c r="AI642">
        <v>7650</v>
      </c>
      <c r="AK642">
        <v>7671</v>
      </c>
      <c r="AL642">
        <v>7630</v>
      </c>
      <c r="AM642">
        <v>7572</v>
      </c>
      <c r="AO642">
        <v>7572</v>
      </c>
      <c r="AP642">
        <v>7000</v>
      </c>
      <c r="AQ642">
        <v>7572</v>
      </c>
      <c r="AR642">
        <v>0</v>
      </c>
      <c r="AU642">
        <v>0</v>
      </c>
      <c r="AW642">
        <v>0</v>
      </c>
      <c r="AX642">
        <v>3</v>
      </c>
      <c r="BB642" s="2" t="s">
        <v>75</v>
      </c>
      <c r="BC642" s="2"/>
    </row>
    <row r="643" spans="1:55">
      <c r="A643">
        <v>643</v>
      </c>
      <c r="B643" s="1">
        <v>46122</v>
      </c>
      <c r="C643" s="2" t="s">
        <v>2631</v>
      </c>
      <c r="D643" s="2" t="s">
        <v>1678</v>
      </c>
      <c r="E643" s="2" t="s">
        <v>1679</v>
      </c>
      <c r="F643" s="2" t="s">
        <v>183</v>
      </c>
      <c r="G643" s="2" t="s">
        <v>59</v>
      </c>
      <c r="H643" s="2" t="s">
        <v>1685</v>
      </c>
      <c r="I643" s="2" t="s">
        <v>1686</v>
      </c>
      <c r="J643" t="s">
        <v>1687</v>
      </c>
      <c r="K643" s="2" t="s">
        <v>1683</v>
      </c>
      <c r="L643" s="1">
        <v>47881</v>
      </c>
      <c r="M643">
        <v>0.50600000000000001</v>
      </c>
      <c r="N643">
        <v>1759</v>
      </c>
      <c r="O643" s="2" t="s">
        <v>79</v>
      </c>
      <c r="P643" t="s">
        <v>65</v>
      </c>
      <c r="Q643" s="1">
        <v>47574</v>
      </c>
      <c r="R643">
        <v>3600</v>
      </c>
      <c r="S643">
        <v>0</v>
      </c>
      <c r="T643">
        <v>3600</v>
      </c>
      <c r="U643" s="2" t="s">
        <v>66</v>
      </c>
      <c r="V643" s="2" t="s">
        <v>2632</v>
      </c>
      <c r="W643" s="2"/>
      <c r="X643" s="2" t="s">
        <v>69</v>
      </c>
      <c r="Y643" s="2" t="s">
        <v>70</v>
      </c>
      <c r="Z643" s="2" t="s">
        <v>80</v>
      </c>
      <c r="AA643" s="2" t="s">
        <v>72</v>
      </c>
      <c r="AB643" s="2" t="s">
        <v>72</v>
      </c>
      <c r="AC643" s="2" t="s">
        <v>72</v>
      </c>
      <c r="AD643" s="2" t="s">
        <v>70</v>
      </c>
      <c r="AE643">
        <v>38</v>
      </c>
      <c r="AF643" s="2" t="s">
        <v>463</v>
      </c>
      <c r="AG643">
        <v>3600</v>
      </c>
      <c r="AH643">
        <v>4000</v>
      </c>
      <c r="AI643">
        <v>4000</v>
      </c>
      <c r="AN643">
        <v>3600</v>
      </c>
      <c r="AO643">
        <v>590</v>
      </c>
      <c r="AP643">
        <v>3700</v>
      </c>
      <c r="AQ643">
        <v>4190</v>
      </c>
      <c r="AR643">
        <v>80</v>
      </c>
      <c r="AS643">
        <v>134</v>
      </c>
      <c r="AT643">
        <v>131</v>
      </c>
      <c r="AU643">
        <v>0.97761194029850751</v>
      </c>
      <c r="AV643">
        <v>3</v>
      </c>
      <c r="AW643">
        <v>2.2388059701492536E-2</v>
      </c>
      <c r="AX643">
        <v>0.54</v>
      </c>
      <c r="AY643">
        <v>70.740000000000009</v>
      </c>
      <c r="AZ643">
        <v>1.62</v>
      </c>
      <c r="BA643">
        <v>0.97761194029850751</v>
      </c>
      <c r="BB643" s="2" t="s">
        <v>81</v>
      </c>
      <c r="BC643" s="2"/>
    </row>
    <row r="644" spans="1:55">
      <c r="A644">
        <v>644</v>
      </c>
      <c r="B644" s="1">
        <v>46122</v>
      </c>
      <c r="C644" s="2" t="s">
        <v>2633</v>
      </c>
      <c r="D644" s="2" t="s">
        <v>685</v>
      </c>
      <c r="E644" s="2" t="s">
        <v>686</v>
      </c>
      <c r="F644" s="2" t="s">
        <v>674</v>
      </c>
      <c r="G644" s="2" t="s">
        <v>687</v>
      </c>
      <c r="H644" s="2" t="s">
        <v>2634</v>
      </c>
      <c r="I644" s="2" t="s">
        <v>2635</v>
      </c>
      <c r="J644" t="s">
        <v>2636</v>
      </c>
      <c r="K644" s="2" t="s">
        <v>691</v>
      </c>
      <c r="L644" s="1">
        <v>47024</v>
      </c>
      <c r="M644">
        <v>0.8020572865895168</v>
      </c>
      <c r="N644">
        <v>902</v>
      </c>
      <c r="O644" s="2" t="s">
        <v>64</v>
      </c>
      <c r="P644" t="s">
        <v>65</v>
      </c>
      <c r="Q644" s="1">
        <v>47574</v>
      </c>
      <c r="R644">
        <v>6800</v>
      </c>
      <c r="S644">
        <v>400</v>
      </c>
      <c r="T644">
        <v>6400</v>
      </c>
      <c r="U644" s="2" t="s">
        <v>66</v>
      </c>
      <c r="V644" s="2" t="s">
        <v>2637</v>
      </c>
      <c r="W644" s="2" t="s">
        <v>68</v>
      </c>
      <c r="X644" s="2" t="s">
        <v>69</v>
      </c>
      <c r="Y644" s="2" t="s">
        <v>70</v>
      </c>
      <c r="Z644" s="2" t="s">
        <v>71</v>
      </c>
      <c r="AA644" s="2" t="s">
        <v>572</v>
      </c>
      <c r="AB644" s="2" t="s">
        <v>70</v>
      </c>
      <c r="AC644" s="2" t="s">
        <v>572</v>
      </c>
      <c r="AD644" s="2" t="s">
        <v>70</v>
      </c>
      <c r="AE644">
        <v>32</v>
      </c>
      <c r="AF644" s="2" t="s">
        <v>463</v>
      </c>
      <c r="AG644">
        <v>6400</v>
      </c>
      <c r="AH644">
        <v>6600</v>
      </c>
      <c r="AI644">
        <v>6600</v>
      </c>
      <c r="AK644">
        <v>6600</v>
      </c>
      <c r="AL644">
        <v>6477</v>
      </c>
      <c r="AO644">
        <v>6487</v>
      </c>
      <c r="AP644">
        <v>6500</v>
      </c>
      <c r="AQ644">
        <v>6487</v>
      </c>
      <c r="AR644">
        <v>113</v>
      </c>
      <c r="AS644">
        <v>1100</v>
      </c>
      <c r="AT644">
        <v>1082</v>
      </c>
      <c r="AU644">
        <v>0.98363636363636364</v>
      </c>
      <c r="AV644">
        <v>19</v>
      </c>
      <c r="AW644">
        <v>1.7272727272727273E-2</v>
      </c>
      <c r="AX644">
        <v>3</v>
      </c>
      <c r="AY644">
        <v>3246</v>
      </c>
      <c r="AZ644">
        <v>57</v>
      </c>
      <c r="BA644">
        <v>0.98363636363636364</v>
      </c>
      <c r="BB644" s="2" t="s">
        <v>75</v>
      </c>
      <c r="BC644" s="2"/>
    </row>
    <row r="645" spans="1:55">
      <c r="A645">
        <v>645</v>
      </c>
      <c r="B645" s="1">
        <v>46122</v>
      </c>
      <c r="C645" s="2" t="s">
        <v>2633</v>
      </c>
      <c r="D645" s="2" t="s">
        <v>685</v>
      </c>
      <c r="E645" s="2" t="s">
        <v>686</v>
      </c>
      <c r="F645" s="2" t="s">
        <v>674</v>
      </c>
      <c r="G645" s="2" t="s">
        <v>687</v>
      </c>
      <c r="H645" s="2" t="s">
        <v>688</v>
      </c>
      <c r="I645" s="2" t="s">
        <v>689</v>
      </c>
      <c r="J645" t="s">
        <v>690</v>
      </c>
      <c r="K645" s="2" t="s">
        <v>691</v>
      </c>
      <c r="L645" s="1">
        <v>47024</v>
      </c>
      <c r="M645">
        <v>0.50600000000000001</v>
      </c>
      <c r="N645">
        <v>902</v>
      </c>
      <c r="O645" s="2" t="s">
        <v>79</v>
      </c>
      <c r="P645" t="s">
        <v>65</v>
      </c>
      <c r="Q645" s="1">
        <v>47574</v>
      </c>
      <c r="R645">
        <v>6800</v>
      </c>
      <c r="S645">
        <v>0</v>
      </c>
      <c r="T645">
        <v>6800</v>
      </c>
      <c r="U645" s="2" t="s">
        <v>66</v>
      </c>
      <c r="V645" s="2" t="s">
        <v>2637</v>
      </c>
      <c r="W645" s="2"/>
      <c r="X645" s="2" t="s">
        <v>69</v>
      </c>
      <c r="Y645" s="2" t="s">
        <v>70</v>
      </c>
      <c r="Z645" s="2" t="s">
        <v>80</v>
      </c>
      <c r="AA645" s="2" t="s">
        <v>72</v>
      </c>
      <c r="AB645" s="2" t="s">
        <v>72</v>
      </c>
      <c r="AC645" s="2" t="s">
        <v>72</v>
      </c>
      <c r="AD645" s="2" t="s">
        <v>70</v>
      </c>
      <c r="AE645">
        <v>26</v>
      </c>
      <c r="AF645" s="2" t="s">
        <v>463</v>
      </c>
      <c r="AG645">
        <v>6800</v>
      </c>
      <c r="AH645">
        <v>7040</v>
      </c>
      <c r="AI645">
        <v>7040</v>
      </c>
      <c r="AN645">
        <v>6800</v>
      </c>
      <c r="AO645">
        <v>490</v>
      </c>
      <c r="AP645">
        <v>6900</v>
      </c>
      <c r="AQ645">
        <v>7290</v>
      </c>
      <c r="AR645">
        <v>80</v>
      </c>
      <c r="AS645">
        <v>231</v>
      </c>
      <c r="AT645">
        <v>228</v>
      </c>
      <c r="AU645">
        <v>0.98701298701298701</v>
      </c>
      <c r="AV645">
        <v>3</v>
      </c>
      <c r="AW645">
        <v>1.2987012987012988E-2</v>
      </c>
      <c r="AX645">
        <v>0.54</v>
      </c>
      <c r="AY645">
        <v>123.12</v>
      </c>
      <c r="AZ645">
        <v>1.62</v>
      </c>
      <c r="BA645">
        <v>0.98701298701298701</v>
      </c>
      <c r="BB645" s="2" t="s">
        <v>81</v>
      </c>
      <c r="BC645" s="2"/>
    </row>
    <row r="646" spans="1:55">
      <c r="A646">
        <v>646</v>
      </c>
      <c r="B646" s="1">
        <v>46122</v>
      </c>
      <c r="C646" s="2" t="s">
        <v>2638</v>
      </c>
      <c r="D646" s="2" t="s">
        <v>2639</v>
      </c>
      <c r="E646" s="2" t="s">
        <v>2640</v>
      </c>
      <c r="F646" s="2" t="s">
        <v>769</v>
      </c>
      <c r="G646" s="2" t="s">
        <v>770</v>
      </c>
      <c r="H646" s="2" t="s">
        <v>2641</v>
      </c>
      <c r="I646" s="2" t="s">
        <v>2642</v>
      </c>
      <c r="J646" t="s">
        <v>2643</v>
      </c>
      <c r="K646" s="2" t="s">
        <v>2644</v>
      </c>
      <c r="L646" s="1">
        <v>47013</v>
      </c>
      <c r="M646">
        <v>0.30542437031994557</v>
      </c>
      <c r="N646">
        <v>891</v>
      </c>
      <c r="O646" s="2" t="s">
        <v>64</v>
      </c>
      <c r="P646" t="s">
        <v>65</v>
      </c>
      <c r="Q646" s="1">
        <v>47574</v>
      </c>
      <c r="R646">
        <v>5000</v>
      </c>
      <c r="S646">
        <v>1500</v>
      </c>
      <c r="T646">
        <v>3500</v>
      </c>
      <c r="U646" s="2" t="s">
        <v>66</v>
      </c>
      <c r="V646" s="2"/>
      <c r="W646" s="2" t="s">
        <v>618</v>
      </c>
      <c r="X646" s="2" t="s">
        <v>69</v>
      </c>
      <c r="Y646" s="2" t="s">
        <v>70</v>
      </c>
      <c r="Z646" s="2" t="s">
        <v>71</v>
      </c>
      <c r="AA646" s="2" t="s">
        <v>70</v>
      </c>
      <c r="AB646" s="2" t="s">
        <v>70</v>
      </c>
      <c r="AC646" s="2" t="s">
        <v>73</v>
      </c>
      <c r="AD646" s="2" t="s">
        <v>70</v>
      </c>
      <c r="AE646">
        <v>34</v>
      </c>
      <c r="AF646" s="2" t="s">
        <v>463</v>
      </c>
      <c r="AG646">
        <v>3500</v>
      </c>
      <c r="AH646">
        <v>9900</v>
      </c>
      <c r="AI646">
        <v>9600</v>
      </c>
      <c r="AJ646">
        <v>9600</v>
      </c>
      <c r="AK646">
        <v>9600</v>
      </c>
      <c r="AL646">
        <v>9519</v>
      </c>
      <c r="AM646">
        <v>9071</v>
      </c>
      <c r="AO646">
        <v>9071</v>
      </c>
      <c r="AP646">
        <v>9000</v>
      </c>
      <c r="AQ646">
        <v>9071</v>
      </c>
      <c r="AR646">
        <v>829</v>
      </c>
      <c r="AS646">
        <v>550</v>
      </c>
      <c r="AT646">
        <v>504</v>
      </c>
      <c r="AU646">
        <v>0.91636363636363638</v>
      </c>
      <c r="AV646">
        <v>46</v>
      </c>
      <c r="AW646">
        <v>8.3636363636363634E-2</v>
      </c>
      <c r="AX646">
        <v>3</v>
      </c>
      <c r="AY646">
        <v>1512</v>
      </c>
      <c r="AZ646">
        <v>138</v>
      </c>
      <c r="BA646">
        <v>0.91636363636363638</v>
      </c>
      <c r="BB646" s="2" t="s">
        <v>75</v>
      </c>
      <c r="BC646" s="2"/>
    </row>
    <row r="647" spans="1:55">
      <c r="A647">
        <v>647</v>
      </c>
      <c r="B647" s="1">
        <v>46122</v>
      </c>
      <c r="C647" s="2" t="s">
        <v>2638</v>
      </c>
      <c r="D647" s="2" t="s">
        <v>2639</v>
      </c>
      <c r="E647" s="2" t="s">
        <v>2640</v>
      </c>
      <c r="F647" s="2" t="s">
        <v>769</v>
      </c>
      <c r="G647" s="2" t="s">
        <v>770</v>
      </c>
      <c r="H647" s="2" t="s">
        <v>2645</v>
      </c>
      <c r="I647" s="2" t="s">
        <v>2646</v>
      </c>
      <c r="J647" t="s">
        <v>2647</v>
      </c>
      <c r="K647" s="2" t="s">
        <v>2644</v>
      </c>
      <c r="L647" s="1">
        <v>47013</v>
      </c>
      <c r="M647">
        <v>0.50600000000000001</v>
      </c>
      <c r="N647">
        <v>891</v>
      </c>
      <c r="O647" s="2" t="s">
        <v>79</v>
      </c>
      <c r="P647" t="s">
        <v>65</v>
      </c>
      <c r="Q647" s="1">
        <v>47574</v>
      </c>
      <c r="R647">
        <v>5000</v>
      </c>
      <c r="S647">
        <v>0</v>
      </c>
      <c r="T647">
        <v>5000</v>
      </c>
      <c r="U647" s="2" t="s">
        <v>66</v>
      </c>
      <c r="V647" s="2"/>
      <c r="W647" s="2"/>
      <c r="X647" s="2" t="s">
        <v>69</v>
      </c>
      <c r="Y647" s="2" t="s">
        <v>70</v>
      </c>
      <c r="Z647" s="2" t="s">
        <v>80</v>
      </c>
      <c r="AA647" s="2" t="s">
        <v>72</v>
      </c>
      <c r="AB647" s="2" t="s">
        <v>72</v>
      </c>
      <c r="AC647" s="2" t="s">
        <v>72</v>
      </c>
      <c r="AD647" s="2" t="s">
        <v>70</v>
      </c>
      <c r="AE647">
        <v>33</v>
      </c>
      <c r="AF647" s="2" t="s">
        <v>463</v>
      </c>
      <c r="AG647">
        <v>5000</v>
      </c>
      <c r="AH647">
        <v>5440</v>
      </c>
      <c r="AI647">
        <v>5440</v>
      </c>
      <c r="AN647">
        <v>5000</v>
      </c>
      <c r="AO647">
        <v>645</v>
      </c>
      <c r="AP647">
        <v>5100</v>
      </c>
      <c r="AQ647">
        <v>5645</v>
      </c>
      <c r="AR647">
        <v>80</v>
      </c>
      <c r="AS647">
        <v>180</v>
      </c>
      <c r="AT647">
        <v>177</v>
      </c>
      <c r="AU647">
        <v>0.98333333333333328</v>
      </c>
      <c r="AV647">
        <v>3</v>
      </c>
      <c r="AW647">
        <v>1.6666666666666666E-2</v>
      </c>
      <c r="AX647">
        <v>0.54</v>
      </c>
      <c r="AY647">
        <v>95.580000000000013</v>
      </c>
      <c r="AZ647">
        <v>1.62</v>
      </c>
      <c r="BA647">
        <v>0.98333333333333328</v>
      </c>
      <c r="BB647" s="2" t="s">
        <v>81</v>
      </c>
      <c r="BC647" s="2"/>
    </row>
    <row r="648" spans="1:55">
      <c r="A648">
        <v>648</v>
      </c>
      <c r="B648" s="1">
        <v>46125</v>
      </c>
      <c r="C648" s="2" t="s">
        <v>2648</v>
      </c>
      <c r="D648" s="2" t="s">
        <v>2649</v>
      </c>
      <c r="E648" s="2" t="s">
        <v>2650</v>
      </c>
      <c r="F648" s="2" t="s">
        <v>183</v>
      </c>
      <c r="G648" s="2" t="s">
        <v>122</v>
      </c>
      <c r="H648" s="2" t="s">
        <v>2457</v>
      </c>
      <c r="I648" s="2" t="s">
        <v>2458</v>
      </c>
      <c r="J648" t="s">
        <v>2459</v>
      </c>
      <c r="K648" s="2" t="s">
        <v>2651</v>
      </c>
      <c r="L648" s="1">
        <v>47769</v>
      </c>
      <c r="M648">
        <v>0.50600000000000001</v>
      </c>
      <c r="N648">
        <v>1644</v>
      </c>
      <c r="O648" s="2" t="s">
        <v>79</v>
      </c>
      <c r="P648" t="s">
        <v>65</v>
      </c>
      <c r="Q648" s="1">
        <v>46844</v>
      </c>
      <c r="R648">
        <v>700</v>
      </c>
      <c r="S648">
        <v>0</v>
      </c>
      <c r="T648">
        <v>700</v>
      </c>
      <c r="U648" s="2" t="s">
        <v>66</v>
      </c>
      <c r="V648" s="2"/>
      <c r="W648" s="2"/>
      <c r="X648" s="2" t="s">
        <v>69</v>
      </c>
      <c r="Y648" s="2" t="s">
        <v>70</v>
      </c>
      <c r="Z648" s="2" t="s">
        <v>80</v>
      </c>
      <c r="AA648" s="2" t="s">
        <v>72</v>
      </c>
      <c r="AB648" s="2" t="s">
        <v>72</v>
      </c>
      <c r="AC648" s="2" t="s">
        <v>72</v>
      </c>
      <c r="AD648" s="2" t="s">
        <v>70</v>
      </c>
      <c r="AE648">
        <v>3</v>
      </c>
      <c r="AF648" s="2" t="s">
        <v>376</v>
      </c>
      <c r="AG648">
        <v>700</v>
      </c>
      <c r="AH648">
        <v>2240</v>
      </c>
      <c r="AI648">
        <v>2240</v>
      </c>
      <c r="AN648">
        <v>700</v>
      </c>
      <c r="AO648">
        <v>1745</v>
      </c>
      <c r="AP648">
        <v>2000</v>
      </c>
      <c r="AQ648">
        <v>2445</v>
      </c>
      <c r="AR648">
        <v>80</v>
      </c>
      <c r="AS648">
        <v>80</v>
      </c>
      <c r="AT648">
        <v>77</v>
      </c>
      <c r="AU648">
        <v>0.96250000000000002</v>
      </c>
      <c r="AV648">
        <v>3</v>
      </c>
      <c r="AW648">
        <v>3.7499999999999999E-2</v>
      </c>
      <c r="AX648">
        <v>0.54</v>
      </c>
      <c r="AY648">
        <v>41.580000000000005</v>
      </c>
      <c r="AZ648">
        <v>1.62</v>
      </c>
      <c r="BA648">
        <v>0.96250000000000002</v>
      </c>
      <c r="BB648" s="2" t="s">
        <v>81</v>
      </c>
      <c r="BC648" s="2"/>
    </row>
    <row r="649" spans="1:55">
      <c r="A649">
        <v>649</v>
      </c>
      <c r="B649" s="1">
        <v>46125</v>
      </c>
      <c r="C649" s="2" t="s">
        <v>2652</v>
      </c>
      <c r="D649" s="2" t="s">
        <v>2653</v>
      </c>
      <c r="E649" s="2" t="s">
        <v>2654</v>
      </c>
      <c r="F649" s="2" t="s">
        <v>997</v>
      </c>
      <c r="G649" s="2" t="s">
        <v>2655</v>
      </c>
      <c r="H649" s="2" t="s">
        <v>2656</v>
      </c>
      <c r="I649" s="2" t="s">
        <v>2657</v>
      </c>
      <c r="J649" t="s">
        <v>2658</v>
      </c>
      <c r="K649" s="2" t="s">
        <v>2659</v>
      </c>
      <c r="L649" s="1">
        <v>47420</v>
      </c>
      <c r="N649">
        <v>1295</v>
      </c>
      <c r="O649" s="2" t="s">
        <v>64</v>
      </c>
      <c r="P649" t="s">
        <v>65</v>
      </c>
      <c r="Q649" s="1">
        <v>46844</v>
      </c>
      <c r="R649">
        <v>1700</v>
      </c>
      <c r="S649">
        <v>1300</v>
      </c>
      <c r="T649">
        <v>400</v>
      </c>
      <c r="U649" s="2" t="s">
        <v>66</v>
      </c>
      <c r="V649" s="2"/>
      <c r="W649" s="2" t="s">
        <v>1004</v>
      </c>
      <c r="X649" s="2" t="s">
        <v>69</v>
      </c>
      <c r="Y649" s="2" t="s">
        <v>70</v>
      </c>
      <c r="Z649" s="2" t="s">
        <v>1471</v>
      </c>
      <c r="AA649" s="2" t="s">
        <v>70</v>
      </c>
      <c r="AB649" s="2" t="s">
        <v>70</v>
      </c>
      <c r="AC649" s="2" t="s">
        <v>73</v>
      </c>
      <c r="AD649" s="2" t="s">
        <v>70</v>
      </c>
      <c r="AE649">
        <v>21</v>
      </c>
      <c r="AF649" s="2" t="s">
        <v>463</v>
      </c>
      <c r="AG649">
        <v>400</v>
      </c>
      <c r="AH649">
        <v>3270</v>
      </c>
      <c r="AI649">
        <v>1700</v>
      </c>
      <c r="AJ649">
        <v>3550</v>
      </c>
      <c r="AK649">
        <v>3558</v>
      </c>
      <c r="AL649">
        <v>3530</v>
      </c>
      <c r="AM649">
        <v>3480</v>
      </c>
      <c r="AO649">
        <v>3480</v>
      </c>
      <c r="AP649">
        <v>2500</v>
      </c>
      <c r="AQ649">
        <v>3480</v>
      </c>
      <c r="AR649">
        <v>0</v>
      </c>
      <c r="AS649">
        <v>545</v>
      </c>
      <c r="AT649">
        <v>580</v>
      </c>
      <c r="AU649">
        <v>1.0642201834862386</v>
      </c>
      <c r="AV649">
        <v>0</v>
      </c>
      <c r="AW649">
        <v>0</v>
      </c>
      <c r="AX649">
        <v>3</v>
      </c>
      <c r="AY649">
        <v>1740</v>
      </c>
      <c r="AZ649">
        <v>0</v>
      </c>
      <c r="BA649">
        <v>1.0642201834862386</v>
      </c>
      <c r="BB649" s="2" t="s">
        <v>75</v>
      </c>
      <c r="BC649" s="2"/>
    </row>
    <row r="650" spans="1:55">
      <c r="A650">
        <v>650</v>
      </c>
      <c r="B650" s="1">
        <v>46125</v>
      </c>
      <c r="C650" s="2" t="s">
        <v>2660</v>
      </c>
      <c r="D650" s="2" t="s">
        <v>2661</v>
      </c>
      <c r="E650" s="2" t="s">
        <v>2156</v>
      </c>
      <c r="F650" s="2" t="s">
        <v>183</v>
      </c>
      <c r="G650" s="2" t="s">
        <v>354</v>
      </c>
      <c r="H650" s="2" t="s">
        <v>2662</v>
      </c>
      <c r="I650" s="2" t="s">
        <v>2663</v>
      </c>
      <c r="J650" t="s">
        <v>2664</v>
      </c>
      <c r="K650" s="2" t="s">
        <v>2160</v>
      </c>
      <c r="L650" s="1">
        <v>47567</v>
      </c>
      <c r="M650">
        <v>0.20105296573632855</v>
      </c>
      <c r="N650">
        <v>1442</v>
      </c>
      <c r="O650" s="2" t="s">
        <v>64</v>
      </c>
      <c r="P650" t="s">
        <v>399</v>
      </c>
      <c r="Q650" s="1">
        <v>46844</v>
      </c>
      <c r="R650">
        <v>20000</v>
      </c>
      <c r="S650">
        <v>0</v>
      </c>
      <c r="T650">
        <v>20000</v>
      </c>
      <c r="U650" s="2" t="s">
        <v>66</v>
      </c>
      <c r="V650" s="2"/>
      <c r="W650" s="2" t="s">
        <v>118</v>
      </c>
      <c r="X650" s="2" t="s">
        <v>69</v>
      </c>
      <c r="Y650" s="2" t="s">
        <v>70</v>
      </c>
      <c r="Z650" s="2" t="s">
        <v>71</v>
      </c>
      <c r="AA650" s="2" t="s">
        <v>70</v>
      </c>
      <c r="AB650" s="2" t="s">
        <v>70</v>
      </c>
      <c r="AC650" s="2" t="s">
        <v>72</v>
      </c>
      <c r="AD650" s="2" t="s">
        <v>70</v>
      </c>
      <c r="AE650">
        <v>30</v>
      </c>
      <c r="AF650" s="2" t="s">
        <v>463</v>
      </c>
      <c r="AG650">
        <v>20000</v>
      </c>
      <c r="AH650">
        <v>21960</v>
      </c>
      <c r="AI650">
        <v>21960</v>
      </c>
      <c r="AJ650">
        <v>21300</v>
      </c>
      <c r="AK650">
        <v>21228</v>
      </c>
      <c r="AL650">
        <v>20875</v>
      </c>
      <c r="AM650">
        <v>21635</v>
      </c>
      <c r="AN650">
        <v>18808</v>
      </c>
      <c r="AO650">
        <v>1763</v>
      </c>
      <c r="AP650">
        <v>21000</v>
      </c>
      <c r="AQ650">
        <v>20571</v>
      </c>
      <c r="AR650">
        <v>1389</v>
      </c>
      <c r="AS650">
        <v>610</v>
      </c>
      <c r="AT650">
        <v>572</v>
      </c>
      <c r="AU650">
        <v>0.93770491803278688</v>
      </c>
      <c r="AV650">
        <v>39</v>
      </c>
      <c r="AW650">
        <v>6.3934426229508193E-2</v>
      </c>
      <c r="AX650">
        <v>3</v>
      </c>
      <c r="AY650">
        <v>1716</v>
      </c>
      <c r="AZ650">
        <v>117</v>
      </c>
      <c r="BA650">
        <v>0.93770491803278688</v>
      </c>
      <c r="BB650" s="2" t="s">
        <v>75</v>
      </c>
      <c r="BC650" s="2"/>
    </row>
    <row r="651" spans="1:55">
      <c r="A651">
        <v>651</v>
      </c>
      <c r="B651" s="1">
        <v>46125</v>
      </c>
      <c r="C651" s="2" t="s">
        <v>2660</v>
      </c>
      <c r="D651" s="2" t="s">
        <v>2661</v>
      </c>
      <c r="E651" s="2" t="s">
        <v>2156</v>
      </c>
      <c r="F651" s="2" t="s">
        <v>183</v>
      </c>
      <c r="G651" s="2" t="s">
        <v>354</v>
      </c>
      <c r="H651" s="2" t="s">
        <v>1099</v>
      </c>
      <c r="I651" s="2" t="s">
        <v>1100</v>
      </c>
      <c r="J651" t="s">
        <v>1101</v>
      </c>
      <c r="K651" s="2" t="s">
        <v>2160</v>
      </c>
      <c r="L651" s="1">
        <v>47567</v>
      </c>
      <c r="M651">
        <v>0.50600000000000001</v>
      </c>
      <c r="N651">
        <v>1442</v>
      </c>
      <c r="O651" s="2" t="s">
        <v>79</v>
      </c>
      <c r="P651" t="s">
        <v>399</v>
      </c>
      <c r="Q651" s="1">
        <v>46844</v>
      </c>
      <c r="R651">
        <v>20000</v>
      </c>
      <c r="S651">
        <v>0</v>
      </c>
      <c r="T651">
        <v>20000</v>
      </c>
      <c r="U651" s="2" t="s">
        <v>66</v>
      </c>
      <c r="V651" s="2"/>
      <c r="W651" s="2"/>
      <c r="X651" s="2" t="s">
        <v>69</v>
      </c>
      <c r="Y651" s="2" t="s">
        <v>70</v>
      </c>
      <c r="Z651" s="2" t="s">
        <v>80</v>
      </c>
      <c r="AA651" s="2" t="s">
        <v>72</v>
      </c>
      <c r="AB651" s="2" t="s">
        <v>72</v>
      </c>
      <c r="AC651" s="2" t="s">
        <v>72</v>
      </c>
      <c r="AD651" s="2" t="s">
        <v>70</v>
      </c>
      <c r="AE651">
        <v>30</v>
      </c>
      <c r="AF651" s="2" t="s">
        <v>463</v>
      </c>
      <c r="AG651">
        <v>20000</v>
      </c>
      <c r="AH651">
        <v>21200</v>
      </c>
      <c r="AI651">
        <v>21200</v>
      </c>
      <c r="AN651">
        <v>20000</v>
      </c>
      <c r="AO651">
        <v>1000</v>
      </c>
      <c r="AP651">
        <v>21000</v>
      </c>
      <c r="AQ651">
        <v>21000</v>
      </c>
      <c r="AR651">
        <v>80</v>
      </c>
      <c r="AS651">
        <v>663</v>
      </c>
      <c r="AT651">
        <v>657</v>
      </c>
      <c r="AU651">
        <v>0.99095022624434392</v>
      </c>
      <c r="AV651">
        <v>6</v>
      </c>
      <c r="AW651">
        <v>9.0497737556561094E-3</v>
      </c>
      <c r="AX651">
        <v>0.54</v>
      </c>
      <c r="AY651">
        <v>354.78000000000003</v>
      </c>
      <c r="AZ651">
        <v>3.24</v>
      </c>
      <c r="BA651">
        <v>0.99095022624434392</v>
      </c>
      <c r="BB651" s="2" t="s">
        <v>81</v>
      </c>
      <c r="BC651" s="2"/>
    </row>
    <row r="652" spans="1:55">
      <c r="A652">
        <v>652</v>
      </c>
      <c r="B652" s="1">
        <v>46125</v>
      </c>
      <c r="C652" s="2" t="s">
        <v>2665</v>
      </c>
      <c r="D652" s="2" t="s">
        <v>1521</v>
      </c>
      <c r="E652" s="2" t="s">
        <v>1522</v>
      </c>
      <c r="F652" s="2" t="s">
        <v>997</v>
      </c>
      <c r="G652" s="2" t="s">
        <v>1523</v>
      </c>
      <c r="H652" s="2" t="s">
        <v>1529</v>
      </c>
      <c r="I652" s="2" t="s">
        <v>1530</v>
      </c>
      <c r="J652" t="s">
        <v>1531</v>
      </c>
      <c r="K652" s="2" t="s">
        <v>1527</v>
      </c>
      <c r="L652" s="1">
        <v>47441</v>
      </c>
      <c r="M652">
        <v>0.50600000000000001</v>
      </c>
      <c r="N652">
        <v>1316</v>
      </c>
      <c r="O652" s="2" t="s">
        <v>79</v>
      </c>
      <c r="P652" t="s">
        <v>65</v>
      </c>
      <c r="Q652" s="1">
        <v>46844</v>
      </c>
      <c r="R652">
        <v>2000</v>
      </c>
      <c r="S652">
        <v>0</v>
      </c>
      <c r="T652">
        <v>2000</v>
      </c>
      <c r="U652" s="2" t="s">
        <v>66</v>
      </c>
      <c r="V652" s="2" t="s">
        <v>2666</v>
      </c>
      <c r="W652" s="2"/>
      <c r="X652" s="2" t="s">
        <v>69</v>
      </c>
      <c r="Y652" s="2" t="s">
        <v>70</v>
      </c>
      <c r="Z652" s="2" t="s">
        <v>80</v>
      </c>
      <c r="AA652" s="2" t="s">
        <v>72</v>
      </c>
      <c r="AB652" s="2" t="s">
        <v>72</v>
      </c>
      <c r="AC652" s="2" t="s">
        <v>72</v>
      </c>
      <c r="AD652" s="2" t="s">
        <v>70</v>
      </c>
      <c r="AE652">
        <v>25</v>
      </c>
      <c r="AF652" s="2" t="s">
        <v>463</v>
      </c>
      <c r="AG652">
        <v>2000</v>
      </c>
      <c r="AH652">
        <v>3040</v>
      </c>
      <c r="AI652">
        <v>3040</v>
      </c>
      <c r="AN652">
        <v>2700</v>
      </c>
      <c r="AO652">
        <v>600</v>
      </c>
      <c r="AP652">
        <v>2800</v>
      </c>
      <c r="AQ652">
        <v>3300</v>
      </c>
      <c r="AR652">
        <v>80</v>
      </c>
      <c r="AS652">
        <v>107</v>
      </c>
      <c r="AT652">
        <v>104</v>
      </c>
      <c r="AU652">
        <v>0.9719626168224299</v>
      </c>
      <c r="AV652">
        <v>3</v>
      </c>
      <c r="AW652">
        <v>2.8037383177570093E-2</v>
      </c>
      <c r="AX652">
        <v>0.54</v>
      </c>
      <c r="AY652">
        <v>56.160000000000004</v>
      </c>
      <c r="AZ652">
        <v>1.62</v>
      </c>
      <c r="BA652">
        <v>0.9719626168224299</v>
      </c>
      <c r="BB652" s="2" t="s">
        <v>81</v>
      </c>
      <c r="BC652" s="2"/>
    </row>
    <row r="653" spans="1:55">
      <c r="A653">
        <v>653</v>
      </c>
      <c r="B653" s="1">
        <v>46129</v>
      </c>
      <c r="C653" s="2" t="s">
        <v>2652</v>
      </c>
      <c r="D653" s="2" t="s">
        <v>2653</v>
      </c>
      <c r="E653" s="2" t="s">
        <v>2654</v>
      </c>
      <c r="F653" s="2" t="s">
        <v>997</v>
      </c>
      <c r="G653" s="2" t="s">
        <v>2655</v>
      </c>
      <c r="H653" s="2" t="s">
        <v>2667</v>
      </c>
      <c r="I653" s="2" t="s">
        <v>2668</v>
      </c>
      <c r="J653" t="s">
        <v>2669</v>
      </c>
      <c r="K653" s="2" t="s">
        <v>2659</v>
      </c>
      <c r="L653" s="1">
        <v>47420</v>
      </c>
      <c r="M653">
        <v>0.50600000000000001</v>
      </c>
      <c r="N653">
        <v>1291</v>
      </c>
      <c r="O653" s="2" t="s">
        <v>79</v>
      </c>
      <c r="P653" t="s">
        <v>65</v>
      </c>
      <c r="Q653" s="1">
        <v>46844</v>
      </c>
      <c r="R653">
        <v>1700</v>
      </c>
      <c r="S653">
        <v>0</v>
      </c>
      <c r="T653">
        <v>1700</v>
      </c>
      <c r="U653" s="2" t="s">
        <v>66</v>
      </c>
      <c r="V653" s="2"/>
      <c r="W653" s="2"/>
      <c r="X653" s="2" t="s">
        <v>69</v>
      </c>
      <c r="Y653" s="2" t="s">
        <v>70</v>
      </c>
      <c r="Z653" s="2" t="s">
        <v>80</v>
      </c>
      <c r="AA653" s="2" t="s">
        <v>72</v>
      </c>
      <c r="AB653" s="2" t="s">
        <v>72</v>
      </c>
      <c r="AC653" s="2" t="s">
        <v>72</v>
      </c>
      <c r="AD653" s="2" t="s">
        <v>70</v>
      </c>
      <c r="AE653">
        <v>6</v>
      </c>
      <c r="AF653" s="2" t="s">
        <v>376</v>
      </c>
      <c r="AG653">
        <v>1700</v>
      </c>
      <c r="AH653">
        <v>2000</v>
      </c>
      <c r="AI653">
        <v>2000</v>
      </c>
      <c r="AN653">
        <v>1700</v>
      </c>
      <c r="AO653">
        <v>462</v>
      </c>
      <c r="AP653">
        <v>1800</v>
      </c>
      <c r="AQ653">
        <v>2162</v>
      </c>
      <c r="AR653">
        <v>80</v>
      </c>
      <c r="AS653">
        <v>71</v>
      </c>
      <c r="AT653">
        <v>68</v>
      </c>
      <c r="AU653">
        <v>0.95774647887323938</v>
      </c>
      <c r="AV653">
        <v>3</v>
      </c>
      <c r="AW653">
        <v>4.2253521126760563E-2</v>
      </c>
      <c r="AX653">
        <v>0.54</v>
      </c>
      <c r="AY653">
        <v>36.72</v>
      </c>
      <c r="AZ653">
        <v>1.62</v>
      </c>
      <c r="BA653">
        <v>0.95774647887323938</v>
      </c>
      <c r="BB653" s="2" t="s">
        <v>81</v>
      </c>
      <c r="BC653" s="2"/>
    </row>
    <row r="654" spans="1:55">
      <c r="A654">
        <v>654</v>
      </c>
      <c r="B654" s="1">
        <v>46134</v>
      </c>
      <c r="C654" s="2" t="s">
        <v>2670</v>
      </c>
      <c r="D654" s="2" t="s">
        <v>2671</v>
      </c>
      <c r="E654" s="2" t="s">
        <v>2672</v>
      </c>
      <c r="F654" s="2" t="s">
        <v>239</v>
      </c>
      <c r="G654" s="2" t="s">
        <v>192</v>
      </c>
      <c r="H654" s="2" t="s">
        <v>2337</v>
      </c>
      <c r="I654" s="2" t="s">
        <v>2338</v>
      </c>
      <c r="J654" t="s">
        <v>2339</v>
      </c>
      <c r="K654" s="2" t="s">
        <v>2673</v>
      </c>
      <c r="L654" s="1">
        <v>47363</v>
      </c>
      <c r="M654">
        <v>0.50600000000000001</v>
      </c>
      <c r="N654">
        <v>1229</v>
      </c>
      <c r="O654" s="2" t="s">
        <v>79</v>
      </c>
      <c r="P654" t="s">
        <v>65</v>
      </c>
      <c r="Q654" s="1">
        <v>47239</v>
      </c>
      <c r="R654">
        <v>144000</v>
      </c>
      <c r="S654">
        <v>0</v>
      </c>
      <c r="T654">
        <v>144000</v>
      </c>
      <c r="U654" s="2" t="s">
        <v>66</v>
      </c>
      <c r="V654" s="2" t="s">
        <v>2674</v>
      </c>
      <c r="W654" s="2"/>
      <c r="X654" s="2" t="s">
        <v>69</v>
      </c>
      <c r="Y654" s="2" t="s">
        <v>70</v>
      </c>
      <c r="Z654" s="2" t="s">
        <v>80</v>
      </c>
      <c r="AA654" s="2" t="s">
        <v>72</v>
      </c>
      <c r="AB654" s="2" t="s">
        <v>72</v>
      </c>
      <c r="AC654" s="2" t="s">
        <v>72</v>
      </c>
      <c r="AD654" s="2" t="s">
        <v>70</v>
      </c>
      <c r="AE654">
        <v>34</v>
      </c>
      <c r="AF654" s="2" t="s">
        <v>2099</v>
      </c>
      <c r="AG654">
        <v>144000</v>
      </c>
      <c r="AH654">
        <v>160000</v>
      </c>
      <c r="AI654">
        <v>150800</v>
      </c>
      <c r="AN654">
        <v>216000</v>
      </c>
      <c r="AO654">
        <v>6980</v>
      </c>
      <c r="AP654">
        <v>148000</v>
      </c>
      <c r="AQ654">
        <v>222980</v>
      </c>
      <c r="AR654">
        <v>80</v>
      </c>
      <c r="AS654">
        <v>2253</v>
      </c>
      <c r="AT654">
        <v>2250</v>
      </c>
      <c r="AU654">
        <v>0.99866844207723038</v>
      </c>
      <c r="AV654">
        <v>3</v>
      </c>
      <c r="AW654">
        <v>1.3315579227696406E-3</v>
      </c>
      <c r="AX654">
        <v>0.54</v>
      </c>
      <c r="AY654">
        <v>1215</v>
      </c>
      <c r="AZ654">
        <v>1.62</v>
      </c>
      <c r="BA654">
        <v>0.99866844207723038</v>
      </c>
      <c r="BB654" s="2" t="s">
        <v>81</v>
      </c>
      <c r="BC654" s="2"/>
    </row>
    <row r="655" spans="1:55">
      <c r="A655">
        <v>655</v>
      </c>
      <c r="B655" s="1">
        <v>46134</v>
      </c>
      <c r="C655" s="2" t="s">
        <v>2670</v>
      </c>
      <c r="D655" s="2" t="s">
        <v>2671</v>
      </c>
      <c r="E655" s="2" t="s">
        <v>2672</v>
      </c>
      <c r="F655" s="2" t="s">
        <v>239</v>
      </c>
      <c r="G655" s="2" t="s">
        <v>192</v>
      </c>
      <c r="H655" s="2" t="s">
        <v>2675</v>
      </c>
      <c r="I655" s="2" t="s">
        <v>2676</v>
      </c>
      <c r="J655" t="s">
        <v>2677</v>
      </c>
      <c r="K655" s="2" t="s">
        <v>2673</v>
      </c>
      <c r="L655" s="1">
        <v>47363</v>
      </c>
      <c r="M655">
        <v>0.36621652461992282</v>
      </c>
      <c r="N655">
        <v>1229</v>
      </c>
      <c r="O655" s="2" t="s">
        <v>64</v>
      </c>
      <c r="P655" t="s">
        <v>65</v>
      </c>
      <c r="Q655" s="1">
        <v>47239</v>
      </c>
      <c r="R655">
        <v>24000</v>
      </c>
      <c r="S655">
        <v>1400</v>
      </c>
      <c r="T655">
        <v>22600</v>
      </c>
      <c r="U655" s="2" t="s">
        <v>66</v>
      </c>
      <c r="V655" s="2"/>
      <c r="W655" s="2" t="s">
        <v>68</v>
      </c>
      <c r="X655" s="2" t="s">
        <v>69</v>
      </c>
      <c r="Y655" s="2" t="s">
        <v>70</v>
      </c>
      <c r="Z655" s="2" t="s">
        <v>71</v>
      </c>
      <c r="AA655" s="2" t="s">
        <v>70</v>
      </c>
      <c r="AB655" s="2" t="s">
        <v>70</v>
      </c>
      <c r="AC655" s="2" t="s">
        <v>91</v>
      </c>
      <c r="AD655" s="2" t="s">
        <v>70</v>
      </c>
      <c r="AE655">
        <v>34</v>
      </c>
      <c r="AF655" s="2" t="s">
        <v>463</v>
      </c>
      <c r="AG655">
        <v>22600</v>
      </c>
      <c r="AH655">
        <v>27200</v>
      </c>
      <c r="AI655">
        <v>23820</v>
      </c>
      <c r="AJ655">
        <v>26800</v>
      </c>
      <c r="AK655">
        <v>26800</v>
      </c>
      <c r="AL655">
        <v>26698</v>
      </c>
      <c r="AM655">
        <v>26802</v>
      </c>
      <c r="AN655">
        <v>23210</v>
      </c>
      <c r="AO655">
        <v>3093</v>
      </c>
      <c r="AP655">
        <v>26500</v>
      </c>
      <c r="AQ655">
        <v>26303</v>
      </c>
      <c r="AR655">
        <v>897</v>
      </c>
      <c r="AS655">
        <v>1700</v>
      </c>
      <c r="AT655">
        <v>1644</v>
      </c>
      <c r="AU655">
        <v>0.96705882352941175</v>
      </c>
      <c r="AV655">
        <v>56</v>
      </c>
      <c r="AW655">
        <v>3.2941176470588238E-2</v>
      </c>
      <c r="AX655">
        <v>3</v>
      </c>
      <c r="AY655">
        <v>4932</v>
      </c>
      <c r="AZ655">
        <v>168</v>
      </c>
      <c r="BA655">
        <v>0.96705882352941175</v>
      </c>
      <c r="BB655" s="2" t="s">
        <v>75</v>
      </c>
      <c r="BC655" s="2"/>
    </row>
    <row r="656" spans="1:55">
      <c r="A656">
        <v>656</v>
      </c>
      <c r="B656" s="1">
        <v>46134</v>
      </c>
      <c r="C656" s="2" t="s">
        <v>2678</v>
      </c>
      <c r="D656" s="2" t="s">
        <v>2671</v>
      </c>
      <c r="E656" s="2" t="s">
        <v>2672</v>
      </c>
      <c r="F656" s="2" t="s">
        <v>239</v>
      </c>
      <c r="G656" s="2" t="s">
        <v>192</v>
      </c>
      <c r="H656" s="2" t="s">
        <v>2675</v>
      </c>
      <c r="I656" s="2" t="s">
        <v>2676</v>
      </c>
      <c r="J656" t="s">
        <v>2677</v>
      </c>
      <c r="K656" s="2" t="s">
        <v>2673</v>
      </c>
      <c r="L656" s="1">
        <v>47363</v>
      </c>
      <c r="M656">
        <v>0.36621652461992282</v>
      </c>
      <c r="N656">
        <v>1229</v>
      </c>
      <c r="O656" s="2" t="s">
        <v>64</v>
      </c>
      <c r="P656" t="s">
        <v>65</v>
      </c>
      <c r="Q656" s="1">
        <v>47239</v>
      </c>
      <c r="R656">
        <v>24000</v>
      </c>
      <c r="S656">
        <v>0</v>
      </c>
      <c r="T656">
        <v>24000</v>
      </c>
      <c r="U656" s="2" t="s">
        <v>66</v>
      </c>
      <c r="V656" s="2"/>
      <c r="W656" s="2" t="s">
        <v>68</v>
      </c>
      <c r="X656" s="2" t="s">
        <v>69</v>
      </c>
      <c r="Y656" s="2" t="s">
        <v>70</v>
      </c>
      <c r="Z656" s="2" t="s">
        <v>71</v>
      </c>
      <c r="AA656" s="2" t="s">
        <v>70</v>
      </c>
      <c r="AB656" s="2" t="s">
        <v>70</v>
      </c>
      <c r="AC656" s="2" t="s">
        <v>91</v>
      </c>
      <c r="AD656" s="2" t="s">
        <v>70</v>
      </c>
      <c r="AE656">
        <v>34</v>
      </c>
      <c r="AF656" s="2" t="s">
        <v>463</v>
      </c>
      <c r="AG656">
        <v>24000</v>
      </c>
      <c r="AH656">
        <v>23840</v>
      </c>
      <c r="AI656">
        <v>23820</v>
      </c>
      <c r="AJ656">
        <v>23904</v>
      </c>
      <c r="AK656">
        <v>23780</v>
      </c>
      <c r="AL656">
        <v>23709</v>
      </c>
      <c r="AM656">
        <v>23672</v>
      </c>
      <c r="AN656">
        <v>33471</v>
      </c>
      <c r="AP656">
        <v>23500</v>
      </c>
      <c r="AQ656">
        <v>33471</v>
      </c>
      <c r="AR656">
        <v>0</v>
      </c>
      <c r="AS656">
        <v>1490</v>
      </c>
      <c r="AT656">
        <v>2092</v>
      </c>
      <c r="AU656">
        <v>1.404026845637584</v>
      </c>
      <c r="AV656">
        <v>0</v>
      </c>
      <c r="AW656">
        <v>0</v>
      </c>
      <c r="AX656">
        <v>3</v>
      </c>
      <c r="AY656">
        <v>6276</v>
      </c>
      <c r="AZ656">
        <v>0</v>
      </c>
      <c r="BA656">
        <v>1.404026845637584</v>
      </c>
      <c r="BB656" s="2" t="s">
        <v>75</v>
      </c>
      <c r="BC656" s="2"/>
    </row>
    <row r="657" spans="1:55">
      <c r="A657">
        <v>657</v>
      </c>
      <c r="B657" s="1">
        <v>46134</v>
      </c>
      <c r="C657" s="2" t="s">
        <v>2679</v>
      </c>
      <c r="D657" s="2" t="s">
        <v>2671</v>
      </c>
      <c r="E657" s="2" t="s">
        <v>2672</v>
      </c>
      <c r="F657" s="2" t="s">
        <v>239</v>
      </c>
      <c r="G657" s="2" t="s">
        <v>192</v>
      </c>
      <c r="H657" s="2" t="s">
        <v>2675</v>
      </c>
      <c r="I657" s="2" t="s">
        <v>2676</v>
      </c>
      <c r="J657" t="s">
        <v>2677</v>
      </c>
      <c r="K657" s="2" t="s">
        <v>2673</v>
      </c>
      <c r="L657" s="1">
        <v>47363</v>
      </c>
      <c r="M657">
        <v>0.36621652461992282</v>
      </c>
      <c r="N657">
        <v>1229</v>
      </c>
      <c r="O657" s="2" t="s">
        <v>64</v>
      </c>
      <c r="P657" t="s">
        <v>65</v>
      </c>
      <c r="Q657" s="1">
        <v>47239</v>
      </c>
      <c r="R657">
        <v>24000</v>
      </c>
      <c r="S657">
        <v>0</v>
      </c>
      <c r="T657">
        <v>24000</v>
      </c>
      <c r="U657" s="2" t="s">
        <v>66</v>
      </c>
      <c r="V657" s="2"/>
      <c r="W657" s="2" t="s">
        <v>68</v>
      </c>
      <c r="X657" s="2" t="s">
        <v>69</v>
      </c>
      <c r="Y657" s="2" t="s">
        <v>70</v>
      </c>
      <c r="Z657" s="2" t="s">
        <v>71</v>
      </c>
      <c r="AA657" s="2" t="s">
        <v>70</v>
      </c>
      <c r="AB657" s="2" t="s">
        <v>70</v>
      </c>
      <c r="AC657" s="2" t="s">
        <v>91</v>
      </c>
      <c r="AD657" s="2" t="s">
        <v>70</v>
      </c>
      <c r="AE657">
        <v>41</v>
      </c>
      <c r="AF657" s="2" t="s">
        <v>2099</v>
      </c>
      <c r="AG657">
        <v>24000</v>
      </c>
      <c r="AH657">
        <v>23840</v>
      </c>
      <c r="AI657">
        <v>35820</v>
      </c>
      <c r="AJ657">
        <v>23800</v>
      </c>
      <c r="AK657">
        <v>23800</v>
      </c>
      <c r="AL657">
        <v>23605</v>
      </c>
      <c r="AM657">
        <v>23520</v>
      </c>
      <c r="AN657">
        <v>23170</v>
      </c>
      <c r="AP657">
        <v>23500</v>
      </c>
      <c r="AQ657">
        <v>23170</v>
      </c>
      <c r="AR657">
        <v>670</v>
      </c>
      <c r="AS657">
        <v>1490</v>
      </c>
      <c r="AT657">
        <v>1449</v>
      </c>
      <c r="AU657">
        <v>0.97248322147651012</v>
      </c>
      <c r="AV657">
        <v>42</v>
      </c>
      <c r="AW657">
        <v>2.8187919463087248E-2</v>
      </c>
      <c r="AX657">
        <v>3</v>
      </c>
      <c r="AY657">
        <v>4347</v>
      </c>
      <c r="AZ657">
        <v>126</v>
      </c>
      <c r="BA657">
        <v>0.97248322147651012</v>
      </c>
      <c r="BB657" s="2" t="s">
        <v>75</v>
      </c>
      <c r="BC657" s="2"/>
    </row>
    <row r="658" spans="1:55">
      <c r="A658">
        <v>658</v>
      </c>
      <c r="B658" s="1">
        <v>46134</v>
      </c>
      <c r="C658" s="2" t="s">
        <v>2680</v>
      </c>
      <c r="D658" s="2" t="s">
        <v>2671</v>
      </c>
      <c r="E658" s="2" t="s">
        <v>2672</v>
      </c>
      <c r="F658" s="2" t="s">
        <v>239</v>
      </c>
      <c r="G658" s="2" t="s">
        <v>192</v>
      </c>
      <c r="H658" s="2" t="s">
        <v>2675</v>
      </c>
      <c r="I658" s="2" t="s">
        <v>2676</v>
      </c>
      <c r="J658" t="s">
        <v>2677</v>
      </c>
      <c r="K658" s="2" t="s">
        <v>2673</v>
      </c>
      <c r="L658" s="1">
        <v>47363</v>
      </c>
      <c r="M658">
        <v>0.36621652461992282</v>
      </c>
      <c r="N658">
        <v>1229</v>
      </c>
      <c r="O658" s="2" t="s">
        <v>64</v>
      </c>
      <c r="P658" t="s">
        <v>65</v>
      </c>
      <c r="Q658" s="1">
        <v>47239</v>
      </c>
      <c r="R658">
        <v>24000</v>
      </c>
      <c r="S658">
        <v>0</v>
      </c>
      <c r="T658">
        <v>24000</v>
      </c>
      <c r="U658" s="2" t="s">
        <v>66</v>
      </c>
      <c r="V658" s="2"/>
      <c r="W658" s="2" t="s">
        <v>68</v>
      </c>
      <c r="X658" s="2" t="s">
        <v>69</v>
      </c>
      <c r="Y658" s="2" t="s">
        <v>70</v>
      </c>
      <c r="Z658" s="2" t="s">
        <v>71</v>
      </c>
      <c r="AA658" s="2" t="s">
        <v>70</v>
      </c>
      <c r="AB658" s="2" t="s">
        <v>70</v>
      </c>
      <c r="AC658" s="2" t="s">
        <v>91</v>
      </c>
      <c r="AD658" s="2" t="s">
        <v>70</v>
      </c>
      <c r="AE658">
        <v>41</v>
      </c>
      <c r="AF658" s="2" t="s">
        <v>2099</v>
      </c>
      <c r="AG658">
        <v>24000</v>
      </c>
      <c r="AH658">
        <v>23840</v>
      </c>
      <c r="AI658">
        <v>23820</v>
      </c>
      <c r="AJ658">
        <v>23760</v>
      </c>
      <c r="AK658">
        <v>23760</v>
      </c>
      <c r="AL658">
        <v>23713</v>
      </c>
      <c r="AM658">
        <v>23591</v>
      </c>
      <c r="AN658">
        <v>23281</v>
      </c>
      <c r="AP658">
        <v>23500</v>
      </c>
      <c r="AQ658">
        <v>23281</v>
      </c>
      <c r="AR658">
        <v>559</v>
      </c>
      <c r="AS658">
        <v>1490</v>
      </c>
      <c r="AT658">
        <v>1456</v>
      </c>
      <c r="AU658">
        <v>0.97718120805369124</v>
      </c>
      <c r="AV658">
        <v>35</v>
      </c>
      <c r="AW658">
        <v>2.3489932885906041E-2</v>
      </c>
      <c r="AX658">
        <v>3</v>
      </c>
      <c r="AY658">
        <v>4368</v>
      </c>
      <c r="AZ658">
        <v>105</v>
      </c>
      <c r="BA658">
        <v>0.97718120805369124</v>
      </c>
      <c r="BB658" s="2" t="s">
        <v>75</v>
      </c>
      <c r="BC658" s="2"/>
    </row>
    <row r="659" spans="1:55">
      <c r="A659">
        <v>659</v>
      </c>
      <c r="B659" s="1">
        <v>46134</v>
      </c>
      <c r="C659" s="2" t="s">
        <v>2681</v>
      </c>
      <c r="D659" s="2" t="s">
        <v>2671</v>
      </c>
      <c r="E659" s="2" t="s">
        <v>2672</v>
      </c>
      <c r="F659" s="2" t="s">
        <v>239</v>
      </c>
      <c r="G659" s="2" t="s">
        <v>192</v>
      </c>
      <c r="H659" s="2" t="s">
        <v>2675</v>
      </c>
      <c r="I659" s="2" t="s">
        <v>2676</v>
      </c>
      <c r="J659" t="s">
        <v>2677</v>
      </c>
      <c r="K659" s="2" t="s">
        <v>2673</v>
      </c>
      <c r="L659" s="1">
        <v>47363</v>
      </c>
      <c r="M659">
        <v>0.36621652461992282</v>
      </c>
      <c r="N659">
        <v>1229</v>
      </c>
      <c r="O659" s="2" t="s">
        <v>64</v>
      </c>
      <c r="P659" t="s">
        <v>65</v>
      </c>
      <c r="Q659" s="1">
        <v>47239</v>
      </c>
      <c r="R659">
        <v>24000</v>
      </c>
      <c r="S659">
        <v>0</v>
      </c>
      <c r="T659">
        <v>24000</v>
      </c>
      <c r="U659" s="2" t="s">
        <v>66</v>
      </c>
      <c r="V659" s="2"/>
      <c r="W659" s="2" t="s">
        <v>68</v>
      </c>
      <c r="X659" s="2" t="s">
        <v>69</v>
      </c>
      <c r="Y659" s="2" t="s">
        <v>70</v>
      </c>
      <c r="Z659" s="2" t="s">
        <v>71</v>
      </c>
      <c r="AA659" s="2" t="s">
        <v>70</v>
      </c>
      <c r="AB659" s="2" t="s">
        <v>70</v>
      </c>
      <c r="AC659" s="2" t="s">
        <v>91</v>
      </c>
      <c r="AD659" s="2" t="s">
        <v>70</v>
      </c>
      <c r="AE659">
        <v>41</v>
      </c>
      <c r="AF659" s="2" t="s">
        <v>2099</v>
      </c>
      <c r="AG659">
        <v>24000</v>
      </c>
      <c r="AH659">
        <v>23840</v>
      </c>
      <c r="AI659">
        <v>23820</v>
      </c>
      <c r="AJ659">
        <v>23760</v>
      </c>
      <c r="AK659">
        <v>23760</v>
      </c>
      <c r="AL659">
        <v>23678</v>
      </c>
      <c r="AM659">
        <v>23603</v>
      </c>
      <c r="AN659">
        <v>23380</v>
      </c>
      <c r="AP659">
        <v>23500</v>
      </c>
      <c r="AQ659">
        <v>23380</v>
      </c>
      <c r="AR659">
        <v>460</v>
      </c>
      <c r="AS659">
        <v>1490</v>
      </c>
      <c r="AT659">
        <v>1462</v>
      </c>
      <c r="AU659">
        <v>0.98120805369127517</v>
      </c>
      <c r="AV659">
        <v>29</v>
      </c>
      <c r="AW659">
        <v>1.9463087248322148E-2</v>
      </c>
      <c r="AX659">
        <v>3</v>
      </c>
      <c r="AY659">
        <v>4386</v>
      </c>
      <c r="AZ659">
        <v>87</v>
      </c>
      <c r="BA659">
        <v>0.98120805369127517</v>
      </c>
      <c r="BB659" s="2" t="s">
        <v>75</v>
      </c>
      <c r="BC659" s="2"/>
    </row>
    <row r="660" spans="1:55">
      <c r="A660">
        <v>660</v>
      </c>
      <c r="B660" s="1">
        <v>46134</v>
      </c>
      <c r="C660" s="2" t="s">
        <v>2682</v>
      </c>
      <c r="D660" s="2" t="s">
        <v>2671</v>
      </c>
      <c r="E660" s="2" t="s">
        <v>2672</v>
      </c>
      <c r="F660" s="2" t="s">
        <v>239</v>
      </c>
      <c r="G660" s="2" t="s">
        <v>192</v>
      </c>
      <c r="H660" s="2" t="s">
        <v>2675</v>
      </c>
      <c r="I660" s="2" t="s">
        <v>2676</v>
      </c>
      <c r="J660" t="s">
        <v>2677</v>
      </c>
      <c r="K660" s="2" t="s">
        <v>2673</v>
      </c>
      <c r="L660" s="1">
        <v>47363</v>
      </c>
      <c r="M660">
        <v>0.36621652461992282</v>
      </c>
      <c r="N660">
        <v>1229</v>
      </c>
      <c r="O660" s="2" t="s">
        <v>64</v>
      </c>
      <c r="P660" t="s">
        <v>65</v>
      </c>
      <c r="Q660" s="1">
        <v>47239</v>
      </c>
      <c r="R660">
        <v>24000</v>
      </c>
      <c r="S660">
        <v>0</v>
      </c>
      <c r="T660">
        <v>24000</v>
      </c>
      <c r="U660" s="2" t="s">
        <v>66</v>
      </c>
      <c r="V660" s="2"/>
      <c r="W660" s="2" t="s">
        <v>68</v>
      </c>
      <c r="X660" s="2" t="s">
        <v>2103</v>
      </c>
      <c r="Y660" s="2" t="s">
        <v>70</v>
      </c>
      <c r="Z660" s="2" t="s">
        <v>71</v>
      </c>
      <c r="AA660" s="2" t="s">
        <v>70</v>
      </c>
      <c r="AB660" s="2" t="s">
        <v>70</v>
      </c>
      <c r="AC660" s="2" t="s">
        <v>572</v>
      </c>
      <c r="AD660" s="2" t="s">
        <v>572</v>
      </c>
      <c r="AE660" t="s">
        <v>572</v>
      </c>
      <c r="AF660" s="2" t="s">
        <v>572</v>
      </c>
      <c r="AG660">
        <v>24000</v>
      </c>
      <c r="AH660">
        <v>23840</v>
      </c>
      <c r="AI660">
        <v>25800</v>
      </c>
      <c r="AJ660">
        <v>23800</v>
      </c>
      <c r="AK660">
        <v>16000</v>
      </c>
      <c r="AL660">
        <v>23702</v>
      </c>
      <c r="AP660">
        <v>23500</v>
      </c>
      <c r="AR660">
        <v>0</v>
      </c>
      <c r="AS660">
        <v>1490</v>
      </c>
      <c r="AT660">
        <v>0</v>
      </c>
      <c r="AU660">
        <v>0</v>
      </c>
      <c r="AV660">
        <v>0</v>
      </c>
      <c r="AW660">
        <v>0</v>
      </c>
      <c r="AX660">
        <v>3</v>
      </c>
      <c r="AY660">
        <v>0</v>
      </c>
      <c r="AZ660">
        <v>0</v>
      </c>
      <c r="BA660">
        <v>0</v>
      </c>
      <c r="BB660" s="2" t="s">
        <v>75</v>
      </c>
      <c r="BC660" s="2"/>
    </row>
    <row r="661" spans="1:55">
      <c r="A661">
        <v>661</v>
      </c>
      <c r="B661" s="1">
        <v>46142</v>
      </c>
      <c r="C661" s="2" t="s">
        <v>2683</v>
      </c>
      <c r="D661" s="2" t="s">
        <v>2684</v>
      </c>
      <c r="E661" s="2" t="s">
        <v>2685</v>
      </c>
      <c r="F661" s="2" t="s">
        <v>421</v>
      </c>
      <c r="G661" s="2" t="s">
        <v>422</v>
      </c>
      <c r="H661" s="2" t="s">
        <v>2686</v>
      </c>
      <c r="I661" s="2" t="s">
        <v>2687</v>
      </c>
      <c r="J661" t="s">
        <v>2688</v>
      </c>
      <c r="K661" s="2" t="s">
        <v>2689</v>
      </c>
      <c r="L661" s="1">
        <v>45980</v>
      </c>
      <c r="M661">
        <v>0.26878493306103934</v>
      </c>
      <c r="N661">
        <v>-162</v>
      </c>
      <c r="O661" s="2" t="s">
        <v>64</v>
      </c>
      <c r="P661">
        <v>0</v>
      </c>
      <c r="Q661" s="1">
        <v>0</v>
      </c>
      <c r="R661">
        <v>10000</v>
      </c>
      <c r="S661">
        <v>500</v>
      </c>
      <c r="T661">
        <v>9500</v>
      </c>
      <c r="U661" s="2" t="s">
        <v>66</v>
      </c>
      <c r="V661" s="2"/>
      <c r="W661" s="2" t="s">
        <v>211</v>
      </c>
      <c r="X661" s="2" t="s">
        <v>2103</v>
      </c>
      <c r="Y661" s="2" t="s">
        <v>70</v>
      </c>
      <c r="Z661" s="2" t="s">
        <v>71</v>
      </c>
      <c r="AA661" s="2" t="s">
        <v>70</v>
      </c>
      <c r="AB661" s="2" t="s">
        <v>572</v>
      </c>
      <c r="AC661" s="2" t="s">
        <v>572</v>
      </c>
      <c r="AD661" s="2" t="s">
        <v>572</v>
      </c>
      <c r="AE661" t="s">
        <v>572</v>
      </c>
      <c r="AF661" s="2" t="s">
        <v>572</v>
      </c>
      <c r="AG661">
        <v>9500</v>
      </c>
      <c r="AH661">
        <v>12000</v>
      </c>
      <c r="AI661">
        <v>10680</v>
      </c>
      <c r="AJ661">
        <v>11160</v>
      </c>
      <c r="AP661">
        <v>10000</v>
      </c>
      <c r="AR661">
        <v>0</v>
      </c>
      <c r="AS661">
        <v>500</v>
      </c>
      <c r="AT661">
        <v>0</v>
      </c>
      <c r="AU661">
        <v>0</v>
      </c>
      <c r="AV661">
        <v>0</v>
      </c>
      <c r="AW661">
        <v>0</v>
      </c>
      <c r="AX661">
        <v>3</v>
      </c>
      <c r="AY661">
        <v>0</v>
      </c>
      <c r="AZ661">
        <v>0</v>
      </c>
      <c r="BA661">
        <v>0</v>
      </c>
      <c r="BB661" s="2" t="s">
        <v>75</v>
      </c>
      <c r="BC661" s="2"/>
    </row>
    <row r="662" spans="1:55">
      <c r="A662">
        <v>662</v>
      </c>
      <c r="B662" s="1">
        <v>46142</v>
      </c>
      <c r="C662" s="2" t="s">
        <v>2683</v>
      </c>
      <c r="D662" s="2" t="s">
        <v>2684</v>
      </c>
      <c r="E662" s="2" t="s">
        <v>2685</v>
      </c>
      <c r="F662" s="2" t="s">
        <v>421</v>
      </c>
      <c r="G662" s="2" t="s">
        <v>422</v>
      </c>
      <c r="H662" s="2" t="s">
        <v>2690</v>
      </c>
      <c r="I662" s="2" t="s">
        <v>2691</v>
      </c>
      <c r="J662" t="s">
        <v>2692</v>
      </c>
      <c r="K662" s="2" t="s">
        <v>2689</v>
      </c>
      <c r="L662" s="1">
        <v>45980</v>
      </c>
      <c r="M662">
        <v>0.50600000000000001</v>
      </c>
      <c r="N662">
        <v>-162</v>
      </c>
      <c r="O662" s="2" t="s">
        <v>79</v>
      </c>
      <c r="P662">
        <v>0</v>
      </c>
      <c r="Q662" s="1">
        <v>0</v>
      </c>
      <c r="R662">
        <v>10000</v>
      </c>
      <c r="S662">
        <v>0</v>
      </c>
      <c r="T662">
        <v>10000</v>
      </c>
      <c r="U662" s="2" t="s">
        <v>66</v>
      </c>
      <c r="V662" s="2"/>
      <c r="W662" s="2"/>
      <c r="X662" s="2" t="s">
        <v>571</v>
      </c>
      <c r="Y662" s="2" t="s">
        <v>572</v>
      </c>
      <c r="Z662" s="2" t="s">
        <v>572</v>
      </c>
      <c r="AA662" s="2" t="s">
        <v>72</v>
      </c>
      <c r="AB662" s="2" t="s">
        <v>72</v>
      </c>
      <c r="AC662" s="2" t="s">
        <v>72</v>
      </c>
      <c r="AD662" s="2" t="s">
        <v>572</v>
      </c>
      <c r="AE662" t="s">
        <v>572</v>
      </c>
      <c r="AF662" s="2" t="s">
        <v>572</v>
      </c>
      <c r="AG662">
        <v>10000</v>
      </c>
      <c r="AP662">
        <v>10100</v>
      </c>
      <c r="AR662">
        <v>0</v>
      </c>
      <c r="AU662">
        <v>0</v>
      </c>
      <c r="AW662">
        <v>0</v>
      </c>
      <c r="AX662">
        <v>0.54</v>
      </c>
      <c r="BB662" s="2" t="s">
        <v>81</v>
      </c>
      <c r="BC662" s="2"/>
    </row>
    <row r="663" spans="1:55">
      <c r="A663">
        <v>663</v>
      </c>
      <c r="B663" s="1">
        <v>46142</v>
      </c>
      <c r="C663" s="2" t="s">
        <v>2693</v>
      </c>
      <c r="D663" s="2" t="s">
        <v>2694</v>
      </c>
      <c r="E663" s="2" t="s">
        <v>227</v>
      </c>
      <c r="F663" s="2" t="s">
        <v>228</v>
      </c>
      <c r="G663" s="2" t="s">
        <v>950</v>
      </c>
      <c r="H663" s="2" t="s">
        <v>2695</v>
      </c>
      <c r="I663" s="2" t="s">
        <v>2696</v>
      </c>
      <c r="J663" t="s">
        <v>2697</v>
      </c>
      <c r="K663" s="2" t="s">
        <v>232</v>
      </c>
      <c r="L663" s="1">
        <v>47302</v>
      </c>
      <c r="M663">
        <v>0.22501515770365332</v>
      </c>
      <c r="N663">
        <v>1160</v>
      </c>
      <c r="O663" s="2" t="s">
        <v>116</v>
      </c>
      <c r="P663" t="s">
        <v>117</v>
      </c>
      <c r="Q663" s="1">
        <v>46874</v>
      </c>
      <c r="R663">
        <v>35000</v>
      </c>
      <c r="S663">
        <v>2100</v>
      </c>
      <c r="T663">
        <v>32900</v>
      </c>
      <c r="U663" s="2" t="s">
        <v>66</v>
      </c>
      <c r="V663" s="2"/>
      <c r="W663" s="2" t="s">
        <v>118</v>
      </c>
      <c r="X663" s="2" t="s">
        <v>69</v>
      </c>
      <c r="Y663" s="2" t="s">
        <v>70</v>
      </c>
      <c r="Z663" s="2" t="s">
        <v>80</v>
      </c>
      <c r="AA663" s="2" t="s">
        <v>70</v>
      </c>
      <c r="AB663" s="2" t="s">
        <v>70</v>
      </c>
      <c r="AC663" s="2" t="s">
        <v>72</v>
      </c>
      <c r="AD663" s="2" t="s">
        <v>70</v>
      </c>
      <c r="AE663">
        <v>34</v>
      </c>
      <c r="AF663" s="2" t="s">
        <v>2099</v>
      </c>
      <c r="AG663">
        <v>32900</v>
      </c>
      <c r="AH663">
        <v>36400</v>
      </c>
      <c r="AI663">
        <v>35630</v>
      </c>
      <c r="AJ663">
        <v>41741</v>
      </c>
      <c r="AK663">
        <v>36155</v>
      </c>
      <c r="AL663">
        <v>36106</v>
      </c>
      <c r="AN663">
        <v>26784</v>
      </c>
      <c r="AO663">
        <v>9240</v>
      </c>
      <c r="AP663">
        <v>34500</v>
      </c>
      <c r="AQ663">
        <v>36024</v>
      </c>
      <c r="AR663">
        <v>376</v>
      </c>
      <c r="AS663">
        <v>1300</v>
      </c>
      <c r="AT663">
        <v>1287</v>
      </c>
      <c r="AU663">
        <v>0.99</v>
      </c>
      <c r="AV663">
        <v>13</v>
      </c>
      <c r="AW663">
        <v>0.01</v>
      </c>
      <c r="AX663">
        <v>3</v>
      </c>
      <c r="AY663">
        <v>3861</v>
      </c>
      <c r="AZ663">
        <v>39</v>
      </c>
      <c r="BA663">
        <v>0.99</v>
      </c>
      <c r="BB663" s="2" t="s">
        <v>75</v>
      </c>
      <c r="BC663" s="2"/>
    </row>
    <row r="664" spans="1:55">
      <c r="A664">
        <v>664</v>
      </c>
      <c r="B664" s="1">
        <v>46142</v>
      </c>
      <c r="C664" s="2" t="s">
        <v>2698</v>
      </c>
      <c r="D664" s="2" t="s">
        <v>2699</v>
      </c>
      <c r="E664" s="2" t="s">
        <v>2700</v>
      </c>
      <c r="F664" s="2" t="s">
        <v>228</v>
      </c>
      <c r="G664" s="2" t="s">
        <v>2701</v>
      </c>
      <c r="H664" s="2" t="s">
        <v>2702</v>
      </c>
      <c r="I664" s="2" t="s">
        <v>2703</v>
      </c>
      <c r="J664" t="s">
        <v>2704</v>
      </c>
      <c r="K664" s="2" t="s">
        <v>2705</v>
      </c>
      <c r="L664" s="1">
        <v>46548</v>
      </c>
      <c r="M664">
        <v>0.26959100068073522</v>
      </c>
      <c r="N664">
        <v>406</v>
      </c>
      <c r="O664" s="2" t="s">
        <v>64</v>
      </c>
      <c r="P664" t="s">
        <v>65</v>
      </c>
      <c r="Q664" s="1">
        <v>46874</v>
      </c>
      <c r="R664">
        <v>10000</v>
      </c>
      <c r="S664">
        <v>9000</v>
      </c>
      <c r="T664">
        <v>1000</v>
      </c>
      <c r="U664" s="2" t="s">
        <v>66</v>
      </c>
      <c r="V664" s="2"/>
      <c r="W664" s="2" t="s">
        <v>1004</v>
      </c>
      <c r="X664" s="2" t="s">
        <v>69</v>
      </c>
      <c r="Y664" s="2" t="s">
        <v>70</v>
      </c>
      <c r="Z664" s="2" t="s">
        <v>71</v>
      </c>
      <c r="AA664" s="2" t="s">
        <v>70</v>
      </c>
      <c r="AB664" s="2" t="s">
        <v>70</v>
      </c>
      <c r="AC664" s="2" t="s">
        <v>91</v>
      </c>
      <c r="AD664" s="2" t="s">
        <v>70</v>
      </c>
      <c r="AE664">
        <v>28</v>
      </c>
      <c r="AF664" s="2" t="s">
        <v>463</v>
      </c>
      <c r="AG664">
        <v>1000</v>
      </c>
      <c r="AH664">
        <v>18000</v>
      </c>
      <c r="AI664">
        <v>12000</v>
      </c>
      <c r="AJ664">
        <v>11970</v>
      </c>
      <c r="AK664">
        <v>11757</v>
      </c>
      <c r="AL664">
        <v>11723</v>
      </c>
      <c r="AM664">
        <v>11711</v>
      </c>
      <c r="AO664">
        <v>11695</v>
      </c>
      <c r="AP664">
        <v>11500</v>
      </c>
      <c r="AQ664">
        <v>11695</v>
      </c>
      <c r="AR664">
        <v>6305</v>
      </c>
      <c r="AS664">
        <v>1000</v>
      </c>
      <c r="AT664">
        <v>650</v>
      </c>
      <c r="AU664">
        <v>0.65</v>
      </c>
      <c r="AV664">
        <v>350</v>
      </c>
      <c r="AW664">
        <v>0.35</v>
      </c>
      <c r="AX664">
        <v>3</v>
      </c>
      <c r="AY664">
        <v>1950</v>
      </c>
      <c r="AZ664">
        <v>1050</v>
      </c>
      <c r="BA664">
        <v>0.65</v>
      </c>
      <c r="BB664" s="2" t="s">
        <v>75</v>
      </c>
      <c r="BC664" s="2"/>
    </row>
    <row r="665" spans="1:55">
      <c r="A665">
        <v>665</v>
      </c>
      <c r="B665" s="1">
        <v>46142</v>
      </c>
      <c r="C665" s="2" t="s">
        <v>2698</v>
      </c>
      <c r="D665" s="2" t="s">
        <v>2699</v>
      </c>
      <c r="E665" s="2" t="s">
        <v>2700</v>
      </c>
      <c r="F665" s="2" t="s">
        <v>228</v>
      </c>
      <c r="G665" s="2" t="s">
        <v>2701</v>
      </c>
      <c r="H665" s="2" t="s">
        <v>2706</v>
      </c>
      <c r="I665" s="2" t="s">
        <v>2707</v>
      </c>
      <c r="J665" t="s">
        <v>2708</v>
      </c>
      <c r="K665" s="2" t="s">
        <v>2705</v>
      </c>
      <c r="L665" s="1">
        <v>46548</v>
      </c>
      <c r="M665">
        <v>0.50600000000000001</v>
      </c>
      <c r="N665">
        <v>406</v>
      </c>
      <c r="O665" s="2" t="s">
        <v>79</v>
      </c>
      <c r="P665" t="s">
        <v>65</v>
      </c>
      <c r="Q665" s="1">
        <v>46874</v>
      </c>
      <c r="R665">
        <v>10000</v>
      </c>
      <c r="S665">
        <v>0</v>
      </c>
      <c r="T665">
        <v>10000</v>
      </c>
      <c r="U665" s="2" t="s">
        <v>66</v>
      </c>
      <c r="V665" s="2"/>
      <c r="W665" s="2"/>
      <c r="X665" s="2" t="s">
        <v>69</v>
      </c>
      <c r="Y665" s="2" t="s">
        <v>70</v>
      </c>
      <c r="Z665" s="2" t="s">
        <v>80</v>
      </c>
      <c r="AA665" s="2" t="s">
        <v>72</v>
      </c>
      <c r="AB665" s="2" t="s">
        <v>72</v>
      </c>
      <c r="AC665" s="2" t="s">
        <v>72</v>
      </c>
      <c r="AD665" s="2" t="s">
        <v>70</v>
      </c>
      <c r="AE665">
        <v>28</v>
      </c>
      <c r="AF665" s="2" t="s">
        <v>463</v>
      </c>
      <c r="AG665">
        <v>10000</v>
      </c>
      <c r="AH665">
        <v>10320</v>
      </c>
      <c r="AI665">
        <v>10400</v>
      </c>
      <c r="AN665">
        <v>10000</v>
      </c>
      <c r="AO665">
        <v>825</v>
      </c>
      <c r="AP665">
        <v>10100</v>
      </c>
      <c r="AQ665">
        <v>10825</v>
      </c>
      <c r="AR665">
        <v>80</v>
      </c>
      <c r="AS665">
        <v>342</v>
      </c>
      <c r="AT665">
        <v>339</v>
      </c>
      <c r="AU665">
        <v>0.99122807017543857</v>
      </c>
      <c r="AV665">
        <v>3</v>
      </c>
      <c r="AW665">
        <v>8.771929824561403E-3</v>
      </c>
      <c r="AX665">
        <v>0.54</v>
      </c>
      <c r="AY665">
        <v>183.06</v>
      </c>
      <c r="AZ665">
        <v>1.62</v>
      </c>
      <c r="BA665">
        <v>0.99122807017543857</v>
      </c>
      <c r="BB665" s="2" t="s">
        <v>81</v>
      </c>
      <c r="BC665" s="2"/>
    </row>
    <row r="666" spans="1:55">
      <c r="A666">
        <v>666</v>
      </c>
      <c r="B666" s="1">
        <v>46142</v>
      </c>
      <c r="C666" s="2" t="s">
        <v>2709</v>
      </c>
      <c r="D666" s="2" t="s">
        <v>2710</v>
      </c>
      <c r="E666" s="2" t="s">
        <v>2711</v>
      </c>
      <c r="F666" s="2" t="s">
        <v>228</v>
      </c>
      <c r="G666" s="2" t="s">
        <v>2701</v>
      </c>
      <c r="H666" s="2" t="s">
        <v>2712</v>
      </c>
      <c r="I666" s="2" t="s">
        <v>2713</v>
      </c>
      <c r="J666" t="s">
        <v>2714</v>
      </c>
      <c r="K666" s="2" t="s">
        <v>2715</v>
      </c>
      <c r="L666" s="1">
        <v>46595</v>
      </c>
      <c r="M666">
        <v>0.29882927161334238</v>
      </c>
      <c r="N666">
        <v>453</v>
      </c>
      <c r="O666" s="2" t="s">
        <v>64</v>
      </c>
      <c r="P666" t="s">
        <v>65</v>
      </c>
      <c r="Q666" s="1">
        <v>46874</v>
      </c>
      <c r="R666">
        <v>15000</v>
      </c>
      <c r="S666">
        <v>1200</v>
      </c>
      <c r="T666">
        <v>13800</v>
      </c>
      <c r="U666" s="2" t="s">
        <v>66</v>
      </c>
      <c r="V666" s="2" t="s">
        <v>2716</v>
      </c>
      <c r="W666" s="2" t="s">
        <v>1004</v>
      </c>
      <c r="X666" s="2" t="s">
        <v>69</v>
      </c>
      <c r="Y666" s="2" t="s">
        <v>70</v>
      </c>
      <c r="Z666" s="2" t="s">
        <v>71</v>
      </c>
      <c r="AA666" s="2" t="s">
        <v>70</v>
      </c>
      <c r="AB666" s="2" t="s">
        <v>70</v>
      </c>
      <c r="AC666" s="2" t="s">
        <v>91</v>
      </c>
      <c r="AD666" s="2" t="s">
        <v>70</v>
      </c>
      <c r="AE666">
        <v>28</v>
      </c>
      <c r="AF666" s="2" t="s">
        <v>463</v>
      </c>
      <c r="AG666">
        <v>13800</v>
      </c>
      <c r="AH666">
        <v>17910</v>
      </c>
      <c r="AI666">
        <v>17700</v>
      </c>
      <c r="AJ666">
        <v>18054</v>
      </c>
      <c r="AK666">
        <v>18042</v>
      </c>
      <c r="AL666">
        <v>18024</v>
      </c>
      <c r="AM666">
        <v>17890</v>
      </c>
      <c r="AN666">
        <v>12206</v>
      </c>
      <c r="AO666">
        <v>5696</v>
      </c>
      <c r="AP666">
        <v>17000</v>
      </c>
      <c r="AQ666">
        <v>17902</v>
      </c>
      <c r="AR666">
        <v>8</v>
      </c>
      <c r="AS666">
        <v>995</v>
      </c>
      <c r="AT666">
        <v>995</v>
      </c>
      <c r="AU666">
        <v>1</v>
      </c>
      <c r="AV666">
        <v>0</v>
      </c>
      <c r="AW666">
        <v>0</v>
      </c>
      <c r="AX666">
        <v>3</v>
      </c>
      <c r="AY666">
        <v>2985</v>
      </c>
      <c r="AZ666">
        <v>0</v>
      </c>
      <c r="BA666">
        <v>1</v>
      </c>
      <c r="BB666" s="2" t="s">
        <v>75</v>
      </c>
      <c r="BC666" s="2"/>
    </row>
    <row r="667" spans="1:55">
      <c r="A667">
        <v>667</v>
      </c>
      <c r="B667" s="1">
        <v>46142</v>
      </c>
      <c r="C667" s="2" t="s">
        <v>2717</v>
      </c>
      <c r="D667" s="2" t="s">
        <v>2718</v>
      </c>
      <c r="E667" s="2" t="s">
        <v>2719</v>
      </c>
      <c r="F667" s="2" t="s">
        <v>228</v>
      </c>
      <c r="G667" s="2" t="s">
        <v>2720</v>
      </c>
      <c r="H667" s="2" t="s">
        <v>2721</v>
      </c>
      <c r="I667" s="2" t="s">
        <v>2722</v>
      </c>
      <c r="J667" t="s">
        <v>2723</v>
      </c>
      <c r="K667" s="2" t="s">
        <v>2724</v>
      </c>
      <c r="L667" s="1">
        <v>47176</v>
      </c>
      <c r="M667">
        <v>0.22501515770365332</v>
      </c>
      <c r="N667">
        <v>1034</v>
      </c>
      <c r="O667" s="2" t="s">
        <v>116</v>
      </c>
      <c r="P667" t="s">
        <v>117</v>
      </c>
      <c r="Q667" s="1">
        <v>46874</v>
      </c>
      <c r="R667">
        <v>25000</v>
      </c>
      <c r="S667">
        <v>800</v>
      </c>
      <c r="T667">
        <v>24200</v>
      </c>
      <c r="U667" s="2" t="s">
        <v>66</v>
      </c>
      <c r="V667" s="2"/>
      <c r="W667" s="2" t="s">
        <v>1720</v>
      </c>
      <c r="X667" s="2" t="s">
        <v>69</v>
      </c>
      <c r="Y667" s="2" t="s">
        <v>70</v>
      </c>
      <c r="Z667" s="2" t="s">
        <v>80</v>
      </c>
      <c r="AA667" s="2" t="s">
        <v>70</v>
      </c>
      <c r="AB667" s="2" t="s">
        <v>70</v>
      </c>
      <c r="AC667" s="2" t="s">
        <v>72</v>
      </c>
      <c r="AD667" s="2" t="s">
        <v>70</v>
      </c>
      <c r="AE667">
        <v>33</v>
      </c>
      <c r="AF667" s="2" t="s">
        <v>2099</v>
      </c>
      <c r="AG667">
        <v>24200</v>
      </c>
      <c r="AH667">
        <v>26600</v>
      </c>
      <c r="AI667">
        <v>26670</v>
      </c>
      <c r="AJ667">
        <v>25998</v>
      </c>
      <c r="AK667">
        <v>26040</v>
      </c>
      <c r="AL667">
        <v>25284</v>
      </c>
      <c r="AN667">
        <v>20121</v>
      </c>
      <c r="AO667">
        <v>4930</v>
      </c>
      <c r="AP667">
        <v>25000</v>
      </c>
      <c r="AQ667">
        <v>25051</v>
      </c>
      <c r="AR667">
        <v>1549</v>
      </c>
      <c r="AS667">
        <v>950</v>
      </c>
      <c r="AT667">
        <v>895</v>
      </c>
      <c r="AU667">
        <v>0.94210526315789478</v>
      </c>
      <c r="AV667">
        <v>55</v>
      </c>
      <c r="AW667">
        <v>5.7894736842105263E-2</v>
      </c>
      <c r="AX667">
        <v>3</v>
      </c>
      <c r="AY667">
        <v>2685</v>
      </c>
      <c r="AZ667">
        <v>165</v>
      </c>
      <c r="BA667">
        <v>0.94210526315789478</v>
      </c>
      <c r="BB667" s="2" t="s">
        <v>75</v>
      </c>
      <c r="BC667" s="2"/>
    </row>
    <row r="668" spans="1:55">
      <c r="A668">
        <v>668</v>
      </c>
      <c r="B668" s="1">
        <v>46142</v>
      </c>
      <c r="C668" s="2" t="s">
        <v>2725</v>
      </c>
      <c r="D668" s="2" t="s">
        <v>2726</v>
      </c>
      <c r="E668" s="2" t="s">
        <v>857</v>
      </c>
      <c r="F668" s="2" t="s">
        <v>421</v>
      </c>
      <c r="G668" s="2" t="s">
        <v>422</v>
      </c>
      <c r="H668" s="2" t="s">
        <v>2727</v>
      </c>
      <c r="I668" s="2" t="s">
        <v>2728</v>
      </c>
      <c r="J668" t="s">
        <v>2729</v>
      </c>
      <c r="K668" s="2" t="s">
        <v>862</v>
      </c>
      <c r="L668" s="1">
        <v>46370</v>
      </c>
      <c r="M668">
        <v>0.35977286892065652</v>
      </c>
      <c r="N668">
        <v>228</v>
      </c>
      <c r="O668" s="2" t="s">
        <v>64</v>
      </c>
      <c r="P668" t="s">
        <v>65</v>
      </c>
      <c r="Q668" s="1">
        <v>46874</v>
      </c>
      <c r="R668">
        <v>6500</v>
      </c>
      <c r="S668">
        <v>900</v>
      </c>
      <c r="T668">
        <v>5600</v>
      </c>
      <c r="U668" s="2" t="s">
        <v>66</v>
      </c>
      <c r="V668" s="2" t="s">
        <v>2666</v>
      </c>
      <c r="W668" s="2" t="s">
        <v>211</v>
      </c>
      <c r="X668" s="2" t="s">
        <v>69</v>
      </c>
      <c r="Y668" s="2" t="s">
        <v>70</v>
      </c>
      <c r="Z668" s="2" t="s">
        <v>80</v>
      </c>
      <c r="AA668" s="2" t="s">
        <v>70</v>
      </c>
      <c r="AB668" s="2" t="s">
        <v>70</v>
      </c>
      <c r="AC668" s="2" t="s">
        <v>91</v>
      </c>
      <c r="AD668" s="2" t="s">
        <v>70</v>
      </c>
      <c r="AE668">
        <v>32</v>
      </c>
      <c r="AF668" s="2" t="s">
        <v>2099</v>
      </c>
      <c r="AG668">
        <v>5600</v>
      </c>
      <c r="AH668">
        <v>13680</v>
      </c>
      <c r="AI668">
        <v>6735</v>
      </c>
      <c r="AJ668">
        <v>6900</v>
      </c>
      <c r="AK668">
        <v>6939</v>
      </c>
      <c r="AL668">
        <v>6928</v>
      </c>
      <c r="AM668">
        <v>6915</v>
      </c>
      <c r="AN668">
        <v>3815</v>
      </c>
      <c r="AO668">
        <v>3088</v>
      </c>
      <c r="AP668">
        <v>13000</v>
      </c>
      <c r="AQ668">
        <v>6903</v>
      </c>
      <c r="AR668">
        <v>6777</v>
      </c>
      <c r="AS668">
        <v>760</v>
      </c>
      <c r="AT668">
        <v>384</v>
      </c>
      <c r="AU668">
        <v>0.50526315789473686</v>
      </c>
      <c r="AV668">
        <v>377</v>
      </c>
      <c r="AW668">
        <v>0.49605263157894736</v>
      </c>
      <c r="AX668">
        <v>3</v>
      </c>
      <c r="AY668">
        <v>1152</v>
      </c>
      <c r="AZ668">
        <v>1131</v>
      </c>
      <c r="BA668">
        <v>0.50526315789473686</v>
      </c>
      <c r="BB668" s="2" t="s">
        <v>75</v>
      </c>
      <c r="BC668" s="2"/>
    </row>
    <row r="669" spans="1:55">
      <c r="A669">
        <v>669</v>
      </c>
      <c r="B669" s="1">
        <v>46142</v>
      </c>
      <c r="C669" s="2" t="s">
        <v>2725</v>
      </c>
      <c r="D669" s="2" t="s">
        <v>2726</v>
      </c>
      <c r="E669" s="2" t="s">
        <v>857</v>
      </c>
      <c r="F669" s="2" t="s">
        <v>421</v>
      </c>
      <c r="G669" s="2" t="s">
        <v>422</v>
      </c>
      <c r="H669" s="2" t="s">
        <v>863</v>
      </c>
      <c r="I669" s="2" t="s">
        <v>864</v>
      </c>
      <c r="J669" t="s">
        <v>865</v>
      </c>
      <c r="K669" s="2" t="s">
        <v>862</v>
      </c>
      <c r="L669" s="1">
        <v>46370</v>
      </c>
      <c r="M669">
        <v>0.50600000000000001</v>
      </c>
      <c r="N669">
        <v>228</v>
      </c>
      <c r="O669" s="2" t="s">
        <v>79</v>
      </c>
      <c r="P669" t="s">
        <v>65</v>
      </c>
      <c r="Q669" s="1">
        <v>46874</v>
      </c>
      <c r="R669">
        <v>6500</v>
      </c>
      <c r="S669">
        <v>0</v>
      </c>
      <c r="T669">
        <v>6500</v>
      </c>
      <c r="U669" s="2" t="s">
        <v>66</v>
      </c>
      <c r="V669" s="2" t="s">
        <v>2666</v>
      </c>
      <c r="W669" s="2"/>
      <c r="X669" s="2" t="s">
        <v>69</v>
      </c>
      <c r="Y669" s="2" t="s">
        <v>70</v>
      </c>
      <c r="Z669" s="2" t="s">
        <v>80</v>
      </c>
      <c r="AA669" s="2" t="s">
        <v>72</v>
      </c>
      <c r="AB669" s="2" t="s">
        <v>72</v>
      </c>
      <c r="AC669" s="2" t="s">
        <v>72</v>
      </c>
      <c r="AD669" s="2" t="s">
        <v>70</v>
      </c>
      <c r="AE669">
        <v>19</v>
      </c>
      <c r="AF669" s="2" t="s">
        <v>463</v>
      </c>
      <c r="AG669">
        <v>6500</v>
      </c>
      <c r="AH669">
        <v>13440</v>
      </c>
      <c r="AI669">
        <v>13440</v>
      </c>
      <c r="AN669">
        <v>13000</v>
      </c>
      <c r="AO669">
        <v>610</v>
      </c>
      <c r="AP669">
        <v>13100</v>
      </c>
      <c r="AQ669">
        <v>13610</v>
      </c>
      <c r="AR669">
        <v>80</v>
      </c>
      <c r="AS669">
        <v>429</v>
      </c>
      <c r="AT669">
        <v>426</v>
      </c>
      <c r="AU669">
        <v>0.99300699300699302</v>
      </c>
      <c r="AV669">
        <v>3</v>
      </c>
      <c r="AW669">
        <v>6.993006993006993E-3</v>
      </c>
      <c r="AX669">
        <v>0.54</v>
      </c>
      <c r="AY669">
        <v>230.04000000000002</v>
      </c>
      <c r="AZ669">
        <v>1.62</v>
      </c>
      <c r="BA669">
        <v>0.99300699300699302</v>
      </c>
      <c r="BB669" s="2" t="s">
        <v>81</v>
      </c>
      <c r="BC669" s="2"/>
    </row>
    <row r="670" spans="1:55">
      <c r="A670">
        <v>670</v>
      </c>
      <c r="B670" s="1">
        <v>46142</v>
      </c>
      <c r="C670" s="2" t="s">
        <v>2730</v>
      </c>
      <c r="D670" s="2" t="s">
        <v>2731</v>
      </c>
      <c r="E670" s="2" t="s">
        <v>227</v>
      </c>
      <c r="F670" s="2" t="s">
        <v>228</v>
      </c>
      <c r="G670" s="2" t="s">
        <v>2732</v>
      </c>
      <c r="H670" s="2" t="s">
        <v>2445</v>
      </c>
      <c r="I670" s="2" t="s">
        <v>2446</v>
      </c>
      <c r="J670" t="s">
        <v>2447</v>
      </c>
      <c r="K670" s="2" t="s">
        <v>232</v>
      </c>
      <c r="L670" s="1">
        <v>47302</v>
      </c>
      <c r="M670">
        <v>0.50600000000000001</v>
      </c>
      <c r="N670">
        <v>1160</v>
      </c>
      <c r="O670" s="2" t="s">
        <v>79</v>
      </c>
      <c r="P670" t="s">
        <v>65</v>
      </c>
      <c r="Q670" s="1">
        <v>46874</v>
      </c>
      <c r="R670">
        <v>11000</v>
      </c>
      <c r="S670">
        <v>2360</v>
      </c>
      <c r="T670">
        <v>8640</v>
      </c>
      <c r="U670" s="2" t="s">
        <v>66</v>
      </c>
      <c r="V670" s="2" t="s">
        <v>462</v>
      </c>
      <c r="W670" s="2"/>
      <c r="X670" s="2" t="s">
        <v>69</v>
      </c>
      <c r="Y670" s="2" t="s">
        <v>70</v>
      </c>
      <c r="Z670" s="2" t="s">
        <v>80</v>
      </c>
      <c r="AA670" s="2" t="s">
        <v>72</v>
      </c>
      <c r="AB670" s="2" t="s">
        <v>72</v>
      </c>
      <c r="AC670" s="2" t="s">
        <v>72</v>
      </c>
      <c r="AD670" s="2" t="s">
        <v>70</v>
      </c>
      <c r="AE670">
        <v>29</v>
      </c>
      <c r="AF670" s="2" t="s">
        <v>463</v>
      </c>
      <c r="AG670">
        <v>8640</v>
      </c>
      <c r="AH670">
        <v>11200</v>
      </c>
      <c r="AI670">
        <v>11360</v>
      </c>
      <c r="AN670">
        <v>11000</v>
      </c>
      <c r="AO670">
        <v>370</v>
      </c>
      <c r="AP670">
        <v>11100</v>
      </c>
      <c r="AQ670">
        <v>11370</v>
      </c>
      <c r="AR670">
        <v>80</v>
      </c>
      <c r="AS670">
        <v>359</v>
      </c>
      <c r="AT670">
        <v>356</v>
      </c>
      <c r="AU670">
        <v>0.99164345403899723</v>
      </c>
      <c r="AV670">
        <v>3</v>
      </c>
      <c r="AW670">
        <v>8.356545961002786E-3</v>
      </c>
      <c r="AX670">
        <v>0.54</v>
      </c>
      <c r="AY670">
        <v>192.24</v>
      </c>
      <c r="AZ670">
        <v>1.62</v>
      </c>
      <c r="BA670">
        <v>0.99164345403899723</v>
      </c>
      <c r="BB670" s="2" t="s">
        <v>81</v>
      </c>
      <c r="BC670" s="2"/>
    </row>
    <row r="671" spans="1:55">
      <c r="A671">
        <v>671</v>
      </c>
      <c r="B671" s="1">
        <v>46142</v>
      </c>
      <c r="C671" s="2" t="s">
        <v>2733</v>
      </c>
      <c r="D671" s="2" t="s">
        <v>2734</v>
      </c>
      <c r="E671" s="2" t="s">
        <v>1104</v>
      </c>
      <c r="F671" s="2" t="s">
        <v>1105</v>
      </c>
      <c r="G671" s="2" t="s">
        <v>2735</v>
      </c>
      <c r="H671" s="2" t="s">
        <v>1107</v>
      </c>
      <c r="I671" s="2" t="s">
        <v>1108</v>
      </c>
      <c r="J671" t="s">
        <v>1109</v>
      </c>
      <c r="K671" s="2" t="s">
        <v>1110</v>
      </c>
      <c r="L671" s="1">
        <v>46391</v>
      </c>
      <c r="M671">
        <v>0.28160873610165649</v>
      </c>
      <c r="N671">
        <v>249</v>
      </c>
      <c r="O671" s="2" t="s">
        <v>64</v>
      </c>
      <c r="P671" t="s">
        <v>65</v>
      </c>
      <c r="Q671" s="1">
        <v>46874</v>
      </c>
      <c r="R671">
        <v>15300</v>
      </c>
      <c r="S671">
        <v>3000</v>
      </c>
      <c r="T671">
        <v>12300</v>
      </c>
      <c r="U671" s="2" t="s">
        <v>66</v>
      </c>
      <c r="V671" s="2"/>
      <c r="W671" s="2" t="s">
        <v>68</v>
      </c>
      <c r="X671" s="2" t="s">
        <v>69</v>
      </c>
      <c r="Y671" s="2" t="s">
        <v>70</v>
      </c>
      <c r="Z671" s="2" t="s">
        <v>71</v>
      </c>
      <c r="AA671" s="2" t="s">
        <v>70</v>
      </c>
      <c r="AB671" s="2" t="s">
        <v>70</v>
      </c>
      <c r="AC671" s="2" t="s">
        <v>91</v>
      </c>
      <c r="AD671" s="2" t="s">
        <v>70</v>
      </c>
      <c r="AE671">
        <v>18</v>
      </c>
      <c r="AF671" s="2" t="s">
        <v>463</v>
      </c>
      <c r="AG671">
        <v>12300</v>
      </c>
      <c r="AH671">
        <v>15200</v>
      </c>
      <c r="AI671">
        <v>15200</v>
      </c>
      <c r="AJ671">
        <v>15200</v>
      </c>
      <c r="AK671">
        <v>15200</v>
      </c>
      <c r="AL671">
        <v>15160</v>
      </c>
      <c r="AM671">
        <v>14948</v>
      </c>
      <c r="AN671">
        <v>14948</v>
      </c>
      <c r="AP671">
        <v>15000</v>
      </c>
      <c r="AQ671">
        <v>14948</v>
      </c>
      <c r="AR671">
        <v>252</v>
      </c>
      <c r="AS671">
        <v>760</v>
      </c>
      <c r="AT671">
        <v>748</v>
      </c>
      <c r="AU671">
        <v>0.98421052631578942</v>
      </c>
      <c r="AV671">
        <v>13</v>
      </c>
      <c r="AW671">
        <v>1.7105263157894738E-2</v>
      </c>
      <c r="AX671">
        <v>3</v>
      </c>
      <c r="AY671">
        <v>2244</v>
      </c>
      <c r="AZ671">
        <v>39</v>
      </c>
      <c r="BA671">
        <v>0.98421052631578942</v>
      </c>
      <c r="BB671" s="2" t="s">
        <v>75</v>
      </c>
      <c r="BC671" s="2"/>
    </row>
    <row r="672" spans="1:55">
      <c r="A672">
        <v>672</v>
      </c>
      <c r="B672" s="1">
        <v>46142</v>
      </c>
      <c r="C672" s="2" t="s">
        <v>2733</v>
      </c>
      <c r="D672" s="2" t="s">
        <v>2734</v>
      </c>
      <c r="E672" s="2" t="s">
        <v>1104</v>
      </c>
      <c r="F672" s="2" t="s">
        <v>1105</v>
      </c>
      <c r="G672" s="2" t="s">
        <v>2735</v>
      </c>
      <c r="H672" s="2" t="s">
        <v>640</v>
      </c>
      <c r="I672" s="2" t="s">
        <v>641</v>
      </c>
      <c r="J672" t="s">
        <v>642</v>
      </c>
      <c r="K672" s="2" t="s">
        <v>1110</v>
      </c>
      <c r="L672" s="1">
        <v>46391</v>
      </c>
      <c r="M672">
        <v>0.50600000000000001</v>
      </c>
      <c r="N672">
        <v>249</v>
      </c>
      <c r="O672" s="2" t="s">
        <v>79</v>
      </c>
      <c r="P672" t="s">
        <v>65</v>
      </c>
      <c r="Q672" s="1">
        <v>46874</v>
      </c>
      <c r="R672">
        <v>56100</v>
      </c>
      <c r="S672">
        <v>0</v>
      </c>
      <c r="T672">
        <v>56100</v>
      </c>
      <c r="U672" s="2" t="s">
        <v>66</v>
      </c>
      <c r="V672" s="2" t="s">
        <v>2736</v>
      </c>
      <c r="W672" s="2"/>
      <c r="X672" s="2" t="s">
        <v>69</v>
      </c>
      <c r="Y672" s="2" t="s">
        <v>70</v>
      </c>
      <c r="Z672" s="2" t="s">
        <v>80</v>
      </c>
      <c r="AA672" s="2" t="s">
        <v>72</v>
      </c>
      <c r="AB672" s="2" t="s">
        <v>72</v>
      </c>
      <c r="AC672" s="2" t="s">
        <v>72</v>
      </c>
      <c r="AD672" s="2" t="s">
        <v>70</v>
      </c>
      <c r="AE672">
        <v>15</v>
      </c>
      <c r="AF672" s="2" t="s">
        <v>463</v>
      </c>
      <c r="AG672">
        <v>56100</v>
      </c>
      <c r="AH672">
        <v>57280</v>
      </c>
      <c r="AI672">
        <v>114360</v>
      </c>
      <c r="AN672">
        <v>56100</v>
      </c>
      <c r="AO672">
        <v>1021</v>
      </c>
      <c r="AP672">
        <v>57000</v>
      </c>
      <c r="AQ672">
        <v>57121</v>
      </c>
      <c r="AR672">
        <v>80</v>
      </c>
      <c r="AS672">
        <v>1788</v>
      </c>
      <c r="AT672">
        <v>1786</v>
      </c>
      <c r="AU672">
        <v>0.99888143176733779</v>
      </c>
      <c r="AV672">
        <v>2</v>
      </c>
      <c r="AW672">
        <v>1.1185682326621924E-3</v>
      </c>
      <c r="AX672">
        <v>0.54</v>
      </c>
      <c r="AY672">
        <v>964.44</v>
      </c>
      <c r="AZ672">
        <v>1.08</v>
      </c>
      <c r="BA672">
        <v>0.99888143176733779</v>
      </c>
      <c r="BB672" s="2" t="s">
        <v>81</v>
      </c>
      <c r="BC672" s="2"/>
    </row>
    <row r="673" spans="1:55">
      <c r="A673">
        <v>673</v>
      </c>
      <c r="B673" s="1">
        <v>46142</v>
      </c>
      <c r="C673" s="2" t="s">
        <v>2737</v>
      </c>
      <c r="D673" s="2" t="s">
        <v>2734</v>
      </c>
      <c r="E673" s="2" t="s">
        <v>1104</v>
      </c>
      <c r="F673" s="2" t="s">
        <v>1105</v>
      </c>
      <c r="G673" s="2" t="s">
        <v>2735</v>
      </c>
      <c r="H673" s="2" t="s">
        <v>1107</v>
      </c>
      <c r="I673" s="2" t="s">
        <v>1108</v>
      </c>
      <c r="J673" t="s">
        <v>1109</v>
      </c>
      <c r="K673" s="2" t="s">
        <v>1110</v>
      </c>
      <c r="L673" s="1">
        <v>46391</v>
      </c>
      <c r="M673">
        <v>0.28160873610165649</v>
      </c>
      <c r="N673">
        <v>249</v>
      </c>
      <c r="O673" s="2" t="s">
        <v>64</v>
      </c>
      <c r="P673" t="s">
        <v>65</v>
      </c>
      <c r="Q673" s="1">
        <v>46874</v>
      </c>
      <c r="R673">
        <v>15300</v>
      </c>
      <c r="S673">
        <v>0</v>
      </c>
      <c r="T673">
        <v>15300</v>
      </c>
      <c r="U673" s="2" t="s">
        <v>66</v>
      </c>
      <c r="V673" s="2"/>
      <c r="W673" s="2" t="s">
        <v>68</v>
      </c>
      <c r="X673" s="2" t="s">
        <v>69</v>
      </c>
      <c r="Y673" s="2" t="s">
        <v>70</v>
      </c>
      <c r="Z673" s="2" t="s">
        <v>71</v>
      </c>
      <c r="AA673" s="2" t="s">
        <v>70</v>
      </c>
      <c r="AB673" s="2" t="s">
        <v>70</v>
      </c>
      <c r="AC673" s="2" t="s">
        <v>91</v>
      </c>
      <c r="AD673" s="2" t="s">
        <v>70</v>
      </c>
      <c r="AE673">
        <v>18</v>
      </c>
      <c r="AF673" s="2" t="s">
        <v>463</v>
      </c>
      <c r="AG673">
        <v>15300</v>
      </c>
      <c r="AH673">
        <v>15200</v>
      </c>
      <c r="AI673">
        <v>15200</v>
      </c>
      <c r="AJ673">
        <v>15200</v>
      </c>
      <c r="AK673">
        <v>15216</v>
      </c>
      <c r="AL673">
        <v>15196</v>
      </c>
      <c r="AM673">
        <v>15185</v>
      </c>
      <c r="AN673">
        <v>15139</v>
      </c>
      <c r="AP673">
        <v>15000</v>
      </c>
      <c r="AQ673">
        <v>15139</v>
      </c>
      <c r="AR673">
        <v>61</v>
      </c>
      <c r="AS673">
        <v>760</v>
      </c>
      <c r="AT673">
        <v>757</v>
      </c>
      <c r="AU673">
        <v>0.99605263157894741</v>
      </c>
      <c r="AV673">
        <v>3</v>
      </c>
      <c r="AW673">
        <v>3.9473684210526317E-3</v>
      </c>
      <c r="AX673">
        <v>3</v>
      </c>
      <c r="AY673">
        <v>2271</v>
      </c>
      <c r="AZ673">
        <v>9</v>
      </c>
      <c r="BA673">
        <v>0.99605263157894741</v>
      </c>
      <c r="BB673" s="2" t="s">
        <v>75</v>
      </c>
      <c r="BC673" s="2"/>
    </row>
    <row r="674" spans="1:55">
      <c r="A674">
        <v>674</v>
      </c>
      <c r="B674" s="1">
        <v>46142</v>
      </c>
      <c r="C674" s="2" t="s">
        <v>2738</v>
      </c>
      <c r="D674" s="2" t="s">
        <v>2734</v>
      </c>
      <c r="E674" s="2" t="s">
        <v>1104</v>
      </c>
      <c r="F674" s="2" t="s">
        <v>1105</v>
      </c>
      <c r="G674" s="2" t="s">
        <v>2735</v>
      </c>
      <c r="H674" s="2" t="s">
        <v>1107</v>
      </c>
      <c r="I674" s="2" t="s">
        <v>1108</v>
      </c>
      <c r="J674" t="s">
        <v>1109</v>
      </c>
      <c r="K674" s="2" t="s">
        <v>1110</v>
      </c>
      <c r="L674" s="1">
        <v>46391</v>
      </c>
      <c r="M674">
        <v>0.28160873610165649</v>
      </c>
      <c r="N674">
        <v>249</v>
      </c>
      <c r="O674" s="2" t="s">
        <v>64</v>
      </c>
      <c r="P674" t="s">
        <v>65</v>
      </c>
      <c r="Q674" s="1">
        <v>46874</v>
      </c>
      <c r="R674">
        <v>15300</v>
      </c>
      <c r="S674">
        <v>0</v>
      </c>
      <c r="T674">
        <v>15300</v>
      </c>
      <c r="U674" s="2" t="s">
        <v>66</v>
      </c>
      <c r="V674" s="2"/>
      <c r="W674" s="2" t="s">
        <v>68</v>
      </c>
      <c r="X674" s="2" t="s">
        <v>69</v>
      </c>
      <c r="Y674" s="2" t="s">
        <v>70</v>
      </c>
      <c r="Z674" s="2" t="s">
        <v>71</v>
      </c>
      <c r="AA674" s="2" t="s">
        <v>70</v>
      </c>
      <c r="AB674" s="2" t="s">
        <v>70</v>
      </c>
      <c r="AC674" s="2" t="s">
        <v>91</v>
      </c>
      <c r="AD674" s="2" t="s">
        <v>70</v>
      </c>
      <c r="AE674">
        <v>18</v>
      </c>
      <c r="AF674" s="2" t="s">
        <v>463</v>
      </c>
      <c r="AG674">
        <v>15300</v>
      </c>
      <c r="AH674">
        <v>15360</v>
      </c>
      <c r="AI674">
        <v>15200</v>
      </c>
      <c r="AJ674">
        <v>15200</v>
      </c>
      <c r="AK674">
        <v>15312</v>
      </c>
      <c r="AL674">
        <v>15302</v>
      </c>
      <c r="AM674">
        <v>15267</v>
      </c>
      <c r="AN674">
        <v>15201</v>
      </c>
      <c r="AP674">
        <v>15000</v>
      </c>
      <c r="AQ674">
        <v>15201</v>
      </c>
      <c r="AR674">
        <v>159</v>
      </c>
      <c r="AS674">
        <v>960</v>
      </c>
      <c r="AT674">
        <v>951</v>
      </c>
      <c r="AU674">
        <v>0.99062499999999998</v>
      </c>
      <c r="AV674">
        <v>10</v>
      </c>
      <c r="AW674">
        <v>1.0416666666666666E-2</v>
      </c>
      <c r="AX674">
        <v>3</v>
      </c>
      <c r="AY674">
        <v>2853</v>
      </c>
      <c r="AZ674">
        <v>30</v>
      </c>
      <c r="BA674">
        <v>0.99062499999999998</v>
      </c>
      <c r="BB674" s="2" t="s">
        <v>75</v>
      </c>
      <c r="BC674" s="2"/>
    </row>
    <row r="675" spans="1:55">
      <c r="A675">
        <v>675</v>
      </c>
      <c r="B675" s="1">
        <v>46142</v>
      </c>
      <c r="C675" s="2" t="s">
        <v>2739</v>
      </c>
      <c r="D675" s="2" t="s">
        <v>2734</v>
      </c>
      <c r="E675" s="2" t="s">
        <v>1104</v>
      </c>
      <c r="F675" s="2" t="s">
        <v>1105</v>
      </c>
      <c r="G675" s="2" t="s">
        <v>2735</v>
      </c>
      <c r="H675" s="2" t="s">
        <v>1107</v>
      </c>
      <c r="I675" s="2" t="s">
        <v>1108</v>
      </c>
      <c r="J675" t="s">
        <v>1109</v>
      </c>
      <c r="K675" s="2" t="s">
        <v>1110</v>
      </c>
      <c r="L675" s="1">
        <v>46391</v>
      </c>
      <c r="M675">
        <v>0.28160873610165649</v>
      </c>
      <c r="N675">
        <v>249</v>
      </c>
      <c r="O675" s="2" t="s">
        <v>64</v>
      </c>
      <c r="P675" t="s">
        <v>65</v>
      </c>
      <c r="Q675" s="1">
        <v>46874</v>
      </c>
      <c r="R675">
        <v>10200</v>
      </c>
      <c r="S675">
        <v>0</v>
      </c>
      <c r="T675">
        <v>10200</v>
      </c>
      <c r="U675" s="2" t="s">
        <v>66</v>
      </c>
      <c r="V675" s="2"/>
      <c r="W675" s="2" t="s">
        <v>68</v>
      </c>
      <c r="X675" s="2" t="s">
        <v>69</v>
      </c>
      <c r="Y675" s="2" t="s">
        <v>70</v>
      </c>
      <c r="Z675" s="2" t="s">
        <v>71</v>
      </c>
      <c r="AA675" s="2" t="s">
        <v>70</v>
      </c>
      <c r="AB675" s="2" t="s">
        <v>70</v>
      </c>
      <c r="AC675" s="2" t="s">
        <v>91</v>
      </c>
      <c r="AD675" s="2" t="s">
        <v>70</v>
      </c>
      <c r="AE675">
        <v>18</v>
      </c>
      <c r="AF675" s="2" t="s">
        <v>463</v>
      </c>
      <c r="AG675">
        <v>10200</v>
      </c>
      <c r="AH675">
        <v>10400</v>
      </c>
      <c r="AI675">
        <v>10200</v>
      </c>
      <c r="AJ675">
        <v>10200</v>
      </c>
      <c r="AK675">
        <v>10256</v>
      </c>
      <c r="AL675">
        <v>10256</v>
      </c>
      <c r="AM675">
        <v>10234</v>
      </c>
      <c r="AN675">
        <v>10225</v>
      </c>
      <c r="AP675">
        <v>10000</v>
      </c>
      <c r="AQ675">
        <v>10225</v>
      </c>
      <c r="AR675">
        <v>175</v>
      </c>
      <c r="AS675">
        <v>650</v>
      </c>
      <c r="AT675">
        <v>640</v>
      </c>
      <c r="AU675">
        <v>0.98461538461538467</v>
      </c>
      <c r="AV675">
        <v>11</v>
      </c>
      <c r="AW675">
        <v>1.6923076923076923E-2</v>
      </c>
      <c r="AX675">
        <v>3</v>
      </c>
      <c r="AY675">
        <v>1920</v>
      </c>
      <c r="AZ675">
        <v>33</v>
      </c>
      <c r="BA675">
        <v>0.98461538461538467</v>
      </c>
      <c r="BB675" s="2" t="s">
        <v>75</v>
      </c>
      <c r="BC675" s="2"/>
    </row>
    <row r="676" spans="1:55">
      <c r="A676">
        <v>676</v>
      </c>
      <c r="B676" s="1">
        <v>46142</v>
      </c>
      <c r="C676" s="2" t="s">
        <v>2740</v>
      </c>
      <c r="D676" s="2" t="s">
        <v>2741</v>
      </c>
      <c r="E676" s="2" t="s">
        <v>2742</v>
      </c>
      <c r="F676" s="2" t="s">
        <v>1105</v>
      </c>
      <c r="G676" s="2" t="s">
        <v>1734</v>
      </c>
      <c r="H676" s="2" t="s">
        <v>2743</v>
      </c>
      <c r="I676" s="2" t="s">
        <v>2744</v>
      </c>
      <c r="J676" t="s">
        <v>2745</v>
      </c>
      <c r="K676" s="2" t="s">
        <v>2746</v>
      </c>
      <c r="L676" s="1">
        <v>47092</v>
      </c>
      <c r="M676">
        <v>0.28160873610165649</v>
      </c>
      <c r="N676">
        <v>950</v>
      </c>
      <c r="O676" s="2" t="s">
        <v>64</v>
      </c>
      <c r="P676" t="s">
        <v>65</v>
      </c>
      <c r="Q676" s="1">
        <v>46874</v>
      </c>
      <c r="R676">
        <v>12900</v>
      </c>
      <c r="S676">
        <v>2500</v>
      </c>
      <c r="T676">
        <v>10400</v>
      </c>
      <c r="U676" s="2" t="s">
        <v>66</v>
      </c>
      <c r="V676" s="2"/>
      <c r="W676" s="2" t="s">
        <v>68</v>
      </c>
      <c r="X676" s="2" t="s">
        <v>69</v>
      </c>
      <c r="Y676" s="2" t="s">
        <v>70</v>
      </c>
      <c r="Z676" s="2" t="s">
        <v>71</v>
      </c>
      <c r="AA676" s="2" t="s">
        <v>70</v>
      </c>
      <c r="AB676" s="2" t="s">
        <v>70</v>
      </c>
      <c r="AC676" s="2" t="s">
        <v>91</v>
      </c>
      <c r="AD676" s="2" t="s">
        <v>70</v>
      </c>
      <c r="AE676">
        <v>33</v>
      </c>
      <c r="AF676" s="2" t="s">
        <v>2099</v>
      </c>
      <c r="AG676">
        <v>10400</v>
      </c>
      <c r="AH676">
        <v>13000</v>
      </c>
      <c r="AI676">
        <v>12800</v>
      </c>
      <c r="AJ676">
        <v>12800</v>
      </c>
      <c r="AK676">
        <v>12768</v>
      </c>
      <c r="AL676">
        <v>12675</v>
      </c>
      <c r="AM676">
        <v>12625</v>
      </c>
      <c r="AN676">
        <v>12575</v>
      </c>
      <c r="AP676">
        <v>12000</v>
      </c>
      <c r="AQ676">
        <v>12575</v>
      </c>
      <c r="AR676">
        <v>425</v>
      </c>
      <c r="AS676">
        <v>650</v>
      </c>
      <c r="AT676">
        <v>629</v>
      </c>
      <c r="AU676">
        <v>0.96769230769230774</v>
      </c>
      <c r="AV676">
        <v>21</v>
      </c>
      <c r="AW676">
        <v>3.2307692307692308E-2</v>
      </c>
      <c r="AX676">
        <v>3</v>
      </c>
      <c r="AY676">
        <v>1887</v>
      </c>
      <c r="AZ676">
        <v>63</v>
      </c>
      <c r="BA676">
        <v>0.96769230769230774</v>
      </c>
      <c r="BB676" s="2" t="s">
        <v>75</v>
      </c>
      <c r="BC676" s="2"/>
    </row>
    <row r="677" spans="1:55">
      <c r="A677">
        <v>677</v>
      </c>
      <c r="B677" s="1">
        <v>46142</v>
      </c>
      <c r="C677" s="2" t="s">
        <v>2740</v>
      </c>
      <c r="D677" s="2" t="s">
        <v>2741</v>
      </c>
      <c r="E677" s="2" t="s">
        <v>2742</v>
      </c>
      <c r="F677" s="2" t="s">
        <v>1105</v>
      </c>
      <c r="G677" s="2" t="s">
        <v>1734</v>
      </c>
      <c r="H677" s="2" t="s">
        <v>2747</v>
      </c>
      <c r="I677" s="2" t="s">
        <v>2748</v>
      </c>
      <c r="J677" t="s">
        <v>2749</v>
      </c>
      <c r="K677" s="2" t="s">
        <v>2746</v>
      </c>
      <c r="L677" s="1">
        <v>47092</v>
      </c>
      <c r="M677">
        <v>0.50600000000000001</v>
      </c>
      <c r="N677">
        <v>950</v>
      </c>
      <c r="O677" s="2" t="s">
        <v>79</v>
      </c>
      <c r="P677" t="s">
        <v>65</v>
      </c>
      <c r="Q677" s="1">
        <v>46874</v>
      </c>
      <c r="R677">
        <v>12900</v>
      </c>
      <c r="S677">
        <v>0</v>
      </c>
      <c r="T677">
        <v>12900</v>
      </c>
      <c r="U677" s="2" t="s">
        <v>66</v>
      </c>
      <c r="V677" s="2"/>
      <c r="W677" s="2"/>
      <c r="X677" s="2" t="s">
        <v>69</v>
      </c>
      <c r="Y677" s="2" t="s">
        <v>70</v>
      </c>
      <c r="Z677" s="2" t="s">
        <v>80</v>
      </c>
      <c r="AA677" s="2" t="s">
        <v>72</v>
      </c>
      <c r="AB677" s="2" t="s">
        <v>72</v>
      </c>
      <c r="AC677" s="2" t="s">
        <v>72</v>
      </c>
      <c r="AD677" s="2" t="s">
        <v>70</v>
      </c>
      <c r="AE677">
        <v>33</v>
      </c>
      <c r="AF677" s="2" t="s">
        <v>2099</v>
      </c>
      <c r="AG677">
        <v>12900</v>
      </c>
      <c r="AH677">
        <v>13600</v>
      </c>
      <c r="AI677">
        <v>13600</v>
      </c>
      <c r="AN677">
        <v>12900</v>
      </c>
      <c r="AO677">
        <v>590</v>
      </c>
      <c r="AP677">
        <v>13000</v>
      </c>
      <c r="AQ677">
        <v>13490</v>
      </c>
      <c r="AR677">
        <v>80</v>
      </c>
      <c r="AS677">
        <v>425</v>
      </c>
      <c r="AT677">
        <v>422</v>
      </c>
      <c r="AU677">
        <v>0.99294117647058822</v>
      </c>
      <c r="AV677">
        <v>3</v>
      </c>
      <c r="AW677">
        <v>7.058823529411765E-3</v>
      </c>
      <c r="AX677">
        <v>0.54</v>
      </c>
      <c r="AY677">
        <v>227.88000000000002</v>
      </c>
      <c r="AZ677">
        <v>1.62</v>
      </c>
      <c r="BA677">
        <v>0.99294117647058822</v>
      </c>
      <c r="BB677" s="2" t="s">
        <v>81</v>
      </c>
      <c r="BC677" s="2"/>
    </row>
    <row r="678" spans="1:55">
      <c r="A678">
        <v>678</v>
      </c>
      <c r="B678" s="1">
        <v>46146</v>
      </c>
      <c r="C678" s="2" t="s">
        <v>2750</v>
      </c>
      <c r="D678" s="2" t="s">
        <v>2751</v>
      </c>
      <c r="E678" s="2" t="s">
        <v>2752</v>
      </c>
      <c r="F678" s="2" t="s">
        <v>804</v>
      </c>
      <c r="G678" s="2" t="s">
        <v>1106</v>
      </c>
      <c r="H678" s="2" t="s">
        <v>2753</v>
      </c>
      <c r="I678" s="2" t="s">
        <v>2754</v>
      </c>
      <c r="J678" t="s">
        <v>2755</v>
      </c>
      <c r="K678" s="2" t="s">
        <v>2756</v>
      </c>
      <c r="L678" s="1">
        <v>47945</v>
      </c>
      <c r="M678">
        <v>0.28160873610165649</v>
      </c>
      <c r="N678">
        <v>1799</v>
      </c>
      <c r="O678" s="2" t="s">
        <v>64</v>
      </c>
      <c r="P678" t="s">
        <v>65</v>
      </c>
      <c r="Q678" s="1">
        <v>47604</v>
      </c>
      <c r="R678">
        <v>9000</v>
      </c>
      <c r="S678">
        <v>0</v>
      </c>
      <c r="T678">
        <v>9000</v>
      </c>
      <c r="U678" s="2" t="s">
        <v>66</v>
      </c>
      <c r="V678" s="2"/>
      <c r="W678" s="2" t="s">
        <v>118</v>
      </c>
      <c r="X678" s="2" t="s">
        <v>69</v>
      </c>
      <c r="Y678" s="2" t="s">
        <v>70</v>
      </c>
      <c r="Z678" s="2" t="s">
        <v>71</v>
      </c>
      <c r="AA678" s="2" t="s">
        <v>70</v>
      </c>
      <c r="AB678" s="2" t="s">
        <v>70</v>
      </c>
      <c r="AC678" s="2" t="s">
        <v>91</v>
      </c>
      <c r="AD678" s="2" t="s">
        <v>70</v>
      </c>
      <c r="AE678">
        <v>36</v>
      </c>
      <c r="AF678" s="2" t="s">
        <v>2099</v>
      </c>
      <c r="AG678">
        <v>9000</v>
      </c>
      <c r="AH678">
        <v>19600</v>
      </c>
      <c r="AI678">
        <v>19600</v>
      </c>
      <c r="AJ678">
        <v>26468</v>
      </c>
      <c r="AK678">
        <v>22160</v>
      </c>
      <c r="AL678">
        <v>19520</v>
      </c>
      <c r="AM678">
        <v>19131</v>
      </c>
      <c r="AO678">
        <v>19126</v>
      </c>
      <c r="AP678">
        <v>19000</v>
      </c>
      <c r="AQ678">
        <v>19126</v>
      </c>
      <c r="AR678">
        <v>474</v>
      </c>
      <c r="AS678">
        <v>980</v>
      </c>
      <c r="AT678">
        <v>957</v>
      </c>
      <c r="AU678">
        <v>0.97653061224489801</v>
      </c>
      <c r="AV678">
        <v>24</v>
      </c>
      <c r="AW678">
        <v>2.4489795918367346E-2</v>
      </c>
      <c r="AX678">
        <v>3</v>
      </c>
      <c r="AY678">
        <v>2871</v>
      </c>
      <c r="AZ678">
        <v>72</v>
      </c>
      <c r="BA678">
        <v>0.97653061224489801</v>
      </c>
      <c r="BB678" s="2" t="s">
        <v>75</v>
      </c>
      <c r="BC678" s="2"/>
    </row>
    <row r="679" spans="1:55">
      <c r="A679">
        <v>679</v>
      </c>
      <c r="B679" s="1">
        <v>46146</v>
      </c>
      <c r="C679" s="2" t="s">
        <v>2757</v>
      </c>
      <c r="D679" s="2" t="s">
        <v>2751</v>
      </c>
      <c r="E679" s="2" t="s">
        <v>2752</v>
      </c>
      <c r="F679" s="2" t="s">
        <v>804</v>
      </c>
      <c r="G679" s="2" t="s">
        <v>1106</v>
      </c>
      <c r="H679" s="2" t="s">
        <v>2753</v>
      </c>
      <c r="I679" s="2" t="s">
        <v>2754</v>
      </c>
      <c r="J679" t="s">
        <v>2755</v>
      </c>
      <c r="K679" s="2" t="s">
        <v>2756</v>
      </c>
      <c r="L679" s="1">
        <v>47945</v>
      </c>
      <c r="M679">
        <v>0.28160873610165649</v>
      </c>
      <c r="N679">
        <v>1799</v>
      </c>
      <c r="O679" s="2" t="s">
        <v>64</v>
      </c>
      <c r="P679" t="s">
        <v>65</v>
      </c>
      <c r="Q679" s="1">
        <v>47604</v>
      </c>
      <c r="R679">
        <v>9000</v>
      </c>
      <c r="S679">
        <v>0</v>
      </c>
      <c r="T679">
        <v>9000</v>
      </c>
      <c r="U679" s="2" t="s">
        <v>66</v>
      </c>
      <c r="V679" s="2"/>
      <c r="W679" s="2" t="s">
        <v>118</v>
      </c>
      <c r="X679" s="2" t="s">
        <v>69</v>
      </c>
      <c r="Y679" s="2" t="s">
        <v>70</v>
      </c>
      <c r="Z679" s="2" t="s">
        <v>71</v>
      </c>
      <c r="AA679" s="2" t="s">
        <v>70</v>
      </c>
      <c r="AB679" s="2" t="s">
        <v>70</v>
      </c>
      <c r="AC679" s="2" t="s">
        <v>91</v>
      </c>
      <c r="AD679" s="2" t="s">
        <v>70</v>
      </c>
      <c r="AE679">
        <v>36</v>
      </c>
      <c r="AF679" s="2" t="s">
        <v>2099</v>
      </c>
      <c r="AG679">
        <v>9000</v>
      </c>
      <c r="AH679">
        <v>9600</v>
      </c>
      <c r="AI679">
        <v>9600</v>
      </c>
      <c r="AJ679">
        <v>3200</v>
      </c>
      <c r="AK679">
        <v>9480</v>
      </c>
      <c r="AL679">
        <v>9415</v>
      </c>
      <c r="AM679">
        <v>10131</v>
      </c>
      <c r="AO679">
        <v>10105</v>
      </c>
      <c r="AP679">
        <v>9000</v>
      </c>
      <c r="AQ679">
        <v>10105</v>
      </c>
      <c r="AR679">
        <v>-505</v>
      </c>
      <c r="AS679">
        <v>480</v>
      </c>
      <c r="AT679">
        <v>506</v>
      </c>
      <c r="AU679">
        <v>1.0541666666666667</v>
      </c>
      <c r="AV679">
        <v>-25</v>
      </c>
      <c r="AW679">
        <v>-5.2083333333333336E-2</v>
      </c>
      <c r="AX679">
        <v>3</v>
      </c>
      <c r="AY679">
        <v>1518</v>
      </c>
      <c r="AZ679">
        <v>-75</v>
      </c>
      <c r="BA679">
        <v>1.0541666666666667</v>
      </c>
      <c r="BB679" s="2" t="s">
        <v>75</v>
      </c>
      <c r="BC679" s="2"/>
    </row>
    <row r="680" spans="1:55">
      <c r="A680">
        <v>680</v>
      </c>
      <c r="B680" s="1">
        <v>46146</v>
      </c>
      <c r="C680" s="2" t="s">
        <v>2750</v>
      </c>
      <c r="D680" s="2" t="s">
        <v>2751</v>
      </c>
      <c r="E680" s="2" t="s">
        <v>2752</v>
      </c>
      <c r="F680" s="2" t="s">
        <v>804</v>
      </c>
      <c r="G680" s="2" t="s">
        <v>1106</v>
      </c>
      <c r="H680" s="2" t="s">
        <v>284</v>
      </c>
      <c r="I680" s="2" t="s">
        <v>285</v>
      </c>
      <c r="J680" t="s">
        <v>286</v>
      </c>
      <c r="K680" s="2" t="s">
        <v>2756</v>
      </c>
      <c r="L680" s="1">
        <v>47945</v>
      </c>
      <c r="M680">
        <v>0.50600000000000001</v>
      </c>
      <c r="N680">
        <v>1799</v>
      </c>
      <c r="O680" s="2" t="s">
        <v>79</v>
      </c>
      <c r="P680" t="s">
        <v>65</v>
      </c>
      <c r="Q680" s="1">
        <v>47604</v>
      </c>
      <c r="R680">
        <v>18000</v>
      </c>
      <c r="S680">
        <v>0</v>
      </c>
      <c r="T680">
        <v>18000</v>
      </c>
      <c r="U680" s="2" t="s">
        <v>66</v>
      </c>
      <c r="V680" s="2" t="s">
        <v>2758</v>
      </c>
      <c r="W680" s="2"/>
      <c r="X680" s="2" t="s">
        <v>69</v>
      </c>
      <c r="Y680" s="2" t="s">
        <v>70</v>
      </c>
      <c r="Z680" s="2" t="s">
        <v>80</v>
      </c>
      <c r="AA680" s="2" t="s">
        <v>72</v>
      </c>
      <c r="AB680" s="2" t="s">
        <v>72</v>
      </c>
      <c r="AC680" s="2" t="s">
        <v>72</v>
      </c>
      <c r="AD680" s="2" t="s">
        <v>70</v>
      </c>
      <c r="AE680">
        <v>24</v>
      </c>
      <c r="AF680" s="2" t="s">
        <v>463</v>
      </c>
      <c r="AG680">
        <v>18000</v>
      </c>
      <c r="AH680">
        <v>18320</v>
      </c>
      <c r="AI680">
        <v>18360</v>
      </c>
      <c r="AN680">
        <v>18000</v>
      </c>
      <c r="AO680">
        <v>290</v>
      </c>
      <c r="AP680">
        <v>18100</v>
      </c>
      <c r="AQ680">
        <v>18290</v>
      </c>
      <c r="AR680">
        <v>80</v>
      </c>
      <c r="AS680">
        <v>574</v>
      </c>
      <c r="AT680">
        <v>572</v>
      </c>
      <c r="AU680">
        <v>0.99651567944250874</v>
      </c>
      <c r="AV680">
        <v>2</v>
      </c>
      <c r="AW680">
        <v>3.4843205574912892E-3</v>
      </c>
      <c r="AX680">
        <v>0.54</v>
      </c>
      <c r="AY680">
        <v>308.88</v>
      </c>
      <c r="AZ680">
        <v>1.08</v>
      </c>
      <c r="BA680">
        <v>0.99651567944250874</v>
      </c>
      <c r="BB680" s="2" t="s">
        <v>81</v>
      </c>
      <c r="BC680" s="2"/>
    </row>
    <row r="681" spans="1:55">
      <c r="A681">
        <v>681</v>
      </c>
      <c r="B681" s="1">
        <v>46146</v>
      </c>
      <c r="C681" s="2" t="s">
        <v>2759</v>
      </c>
      <c r="D681" s="2" t="s">
        <v>2760</v>
      </c>
      <c r="E681" s="2" t="s">
        <v>1185</v>
      </c>
      <c r="F681" s="2" t="s">
        <v>183</v>
      </c>
      <c r="G681" s="2" t="s">
        <v>1211</v>
      </c>
      <c r="H681" s="2" t="s">
        <v>245</v>
      </c>
      <c r="I681" s="2" t="s">
        <v>246</v>
      </c>
      <c r="J681" t="s">
        <v>247</v>
      </c>
      <c r="K681" s="2" t="s">
        <v>2761</v>
      </c>
      <c r="L681" s="1">
        <v>47080</v>
      </c>
      <c r="M681">
        <v>0.50600000000000001</v>
      </c>
      <c r="N681">
        <v>934</v>
      </c>
      <c r="O681" s="2" t="s">
        <v>79</v>
      </c>
      <c r="P681" t="s">
        <v>65</v>
      </c>
      <c r="Q681" s="1">
        <v>46874</v>
      </c>
      <c r="R681">
        <v>21333</v>
      </c>
      <c r="S681">
        <v>0</v>
      </c>
      <c r="T681">
        <v>21333</v>
      </c>
      <c r="U681" s="2" t="s">
        <v>66</v>
      </c>
      <c r="V681" s="2" t="s">
        <v>2762</v>
      </c>
      <c r="W681" s="2"/>
      <c r="X681" s="2" t="s">
        <v>69</v>
      </c>
      <c r="Y681" s="2" t="s">
        <v>70</v>
      </c>
      <c r="Z681" s="2" t="s">
        <v>80</v>
      </c>
      <c r="AA681" s="2" t="s">
        <v>72</v>
      </c>
      <c r="AB681" s="2" t="s">
        <v>72</v>
      </c>
      <c r="AC681" s="2" t="s">
        <v>72</v>
      </c>
      <c r="AD681" s="2" t="s">
        <v>70</v>
      </c>
      <c r="AE681">
        <v>28</v>
      </c>
      <c r="AF681" s="2" t="s">
        <v>2099</v>
      </c>
      <c r="AG681">
        <v>21333</v>
      </c>
      <c r="AH681">
        <v>21680</v>
      </c>
      <c r="AI681">
        <v>21680</v>
      </c>
      <c r="AN681">
        <v>21333</v>
      </c>
      <c r="AO681">
        <v>380</v>
      </c>
      <c r="AP681">
        <v>21500</v>
      </c>
      <c r="AQ681">
        <v>21713</v>
      </c>
      <c r="AR681">
        <v>80</v>
      </c>
      <c r="AS681">
        <v>682</v>
      </c>
      <c r="AT681">
        <v>679</v>
      </c>
      <c r="AU681">
        <v>0.99560117302052786</v>
      </c>
      <c r="AV681">
        <v>3</v>
      </c>
      <c r="AW681">
        <v>4.3988269794721412E-3</v>
      </c>
      <c r="AX681">
        <v>0.54</v>
      </c>
      <c r="AY681">
        <v>366.66</v>
      </c>
      <c r="AZ681">
        <v>1.62</v>
      </c>
      <c r="BA681">
        <v>0.99560117302052786</v>
      </c>
      <c r="BB681" s="2" t="s">
        <v>81</v>
      </c>
      <c r="BC681" s="2"/>
    </row>
    <row r="682" spans="1:55">
      <c r="A682">
        <v>682</v>
      </c>
      <c r="B682" s="1">
        <v>46146</v>
      </c>
      <c r="C682" s="2" t="s">
        <v>2763</v>
      </c>
      <c r="D682" s="2" t="s">
        <v>2764</v>
      </c>
      <c r="E682" s="2" t="s">
        <v>1185</v>
      </c>
      <c r="F682" s="2" t="s">
        <v>183</v>
      </c>
      <c r="G682" s="2" t="s">
        <v>2765</v>
      </c>
      <c r="H682" s="2" t="s">
        <v>2766</v>
      </c>
      <c r="I682" s="2" t="s">
        <v>2767</v>
      </c>
      <c r="J682" t="s">
        <v>2768</v>
      </c>
      <c r="K682" s="2" t="s">
        <v>2761</v>
      </c>
      <c r="L682" s="1">
        <v>47080</v>
      </c>
      <c r="M682">
        <v>0.18642161712427199</v>
      </c>
      <c r="N682">
        <v>934</v>
      </c>
      <c r="O682" s="2" t="s">
        <v>64</v>
      </c>
      <c r="P682" t="s">
        <v>117</v>
      </c>
      <c r="Q682" s="1">
        <v>46874</v>
      </c>
      <c r="R682">
        <v>18000</v>
      </c>
      <c r="S682">
        <v>1200</v>
      </c>
      <c r="T682">
        <v>16800</v>
      </c>
      <c r="U682" s="2" t="s">
        <v>66</v>
      </c>
      <c r="V682" s="2"/>
      <c r="W682" s="2" t="s">
        <v>118</v>
      </c>
      <c r="X682" s="2" t="s">
        <v>2103</v>
      </c>
      <c r="Y682" s="2" t="s">
        <v>70</v>
      </c>
      <c r="Z682" s="2" t="s">
        <v>71</v>
      </c>
      <c r="AA682" s="2" t="s">
        <v>70</v>
      </c>
      <c r="AB682" s="2" t="s">
        <v>70</v>
      </c>
      <c r="AC682" s="2" t="s">
        <v>91</v>
      </c>
      <c r="AD682" s="2" t="s">
        <v>572</v>
      </c>
      <c r="AE682" t="s">
        <v>572</v>
      </c>
      <c r="AF682" s="2" t="s">
        <v>572</v>
      </c>
      <c r="AG682">
        <v>16800</v>
      </c>
      <c r="AH682">
        <v>18360</v>
      </c>
      <c r="AI682">
        <v>18180</v>
      </c>
      <c r="AJ682">
        <v>19038</v>
      </c>
      <c r="AK682">
        <v>18402</v>
      </c>
      <c r="AL682">
        <v>18070</v>
      </c>
      <c r="AM682">
        <v>6161</v>
      </c>
      <c r="AP682">
        <v>17500</v>
      </c>
      <c r="AR682">
        <v>0</v>
      </c>
      <c r="AS682">
        <v>510</v>
      </c>
      <c r="AT682">
        <v>0</v>
      </c>
      <c r="AU682">
        <v>0</v>
      </c>
      <c r="AV682">
        <v>0</v>
      </c>
      <c r="AW682">
        <v>0</v>
      </c>
      <c r="AX682">
        <v>3</v>
      </c>
      <c r="AY682">
        <v>0</v>
      </c>
      <c r="AZ682">
        <v>0</v>
      </c>
      <c r="BA682">
        <v>0</v>
      </c>
      <c r="BB682" s="2" t="s">
        <v>75</v>
      </c>
      <c r="BC682" s="2"/>
    </row>
    <row r="683" spans="1:55">
      <c r="A683">
        <v>683</v>
      </c>
      <c r="B683" s="1">
        <v>46146</v>
      </c>
      <c r="C683" s="2" t="s">
        <v>2769</v>
      </c>
      <c r="D683" s="2" t="s">
        <v>2770</v>
      </c>
      <c r="E683" s="2" t="s">
        <v>2771</v>
      </c>
      <c r="F683" s="2" t="s">
        <v>1105</v>
      </c>
      <c r="G683" s="2" t="s">
        <v>1106</v>
      </c>
      <c r="H683" s="2" t="s">
        <v>2772</v>
      </c>
      <c r="I683" s="2" t="s">
        <v>2773</v>
      </c>
      <c r="J683" t="s">
        <v>2774</v>
      </c>
      <c r="K683" s="2" t="s">
        <v>2775</v>
      </c>
      <c r="L683" s="1">
        <v>47113</v>
      </c>
      <c r="M683">
        <v>0.50600000000000001</v>
      </c>
      <c r="N683">
        <v>967</v>
      </c>
      <c r="O683" s="2" t="s">
        <v>79</v>
      </c>
      <c r="P683" t="s">
        <v>65</v>
      </c>
      <c r="Q683" s="1">
        <v>47239</v>
      </c>
      <c r="R683">
        <v>1500</v>
      </c>
      <c r="S683">
        <v>0</v>
      </c>
      <c r="T683">
        <v>1500</v>
      </c>
      <c r="U683" s="2" t="s">
        <v>66</v>
      </c>
      <c r="V683" s="2" t="s">
        <v>127</v>
      </c>
      <c r="W683" s="2"/>
      <c r="X683" s="2" t="s">
        <v>69</v>
      </c>
      <c r="Y683" s="2" t="s">
        <v>572</v>
      </c>
      <c r="Z683" s="2" t="s">
        <v>80</v>
      </c>
      <c r="AA683" s="2" t="s">
        <v>72</v>
      </c>
      <c r="AB683" s="2" t="s">
        <v>72</v>
      </c>
      <c r="AC683" s="2" t="s">
        <v>72</v>
      </c>
      <c r="AD683" s="2" t="s">
        <v>70</v>
      </c>
      <c r="AE683">
        <v>38</v>
      </c>
      <c r="AF683" s="2" t="s">
        <v>2099</v>
      </c>
      <c r="AG683">
        <v>1500</v>
      </c>
      <c r="AI683">
        <v>1600</v>
      </c>
      <c r="AN683">
        <v>1500</v>
      </c>
      <c r="AO683">
        <v>178</v>
      </c>
      <c r="AP683">
        <v>1600</v>
      </c>
      <c r="AQ683">
        <v>1678</v>
      </c>
      <c r="AR683">
        <v>80</v>
      </c>
      <c r="AS683">
        <v>56</v>
      </c>
      <c r="AT683">
        <v>53</v>
      </c>
      <c r="AU683">
        <v>0.9464285714285714</v>
      </c>
      <c r="AV683">
        <v>3</v>
      </c>
      <c r="AW683">
        <v>5.3571428571428568E-2</v>
      </c>
      <c r="AX683">
        <v>0.54</v>
      </c>
      <c r="AY683">
        <v>28.62</v>
      </c>
      <c r="AZ683">
        <v>1.62</v>
      </c>
      <c r="BA683">
        <v>0.9464285714285714</v>
      </c>
      <c r="BB683" s="2" t="s">
        <v>81</v>
      </c>
      <c r="BC683" s="2"/>
    </row>
    <row r="684" spans="1:55">
      <c r="A684">
        <v>684</v>
      </c>
      <c r="B684" s="1">
        <v>46146</v>
      </c>
      <c r="C684" s="2" t="s">
        <v>2776</v>
      </c>
      <c r="D684" s="2" t="s">
        <v>723</v>
      </c>
      <c r="E684" s="2" t="s">
        <v>724</v>
      </c>
      <c r="F684" s="2" t="s">
        <v>228</v>
      </c>
      <c r="G684" s="2" t="s">
        <v>725</v>
      </c>
      <c r="H684" s="2" t="s">
        <v>726</v>
      </c>
      <c r="I684" s="2" t="s">
        <v>727</v>
      </c>
      <c r="J684" t="s">
        <v>728</v>
      </c>
      <c r="K684" s="2" t="s">
        <v>729</v>
      </c>
      <c r="L684" s="1">
        <v>47462</v>
      </c>
      <c r="M684">
        <v>0.45817418425232587</v>
      </c>
      <c r="N684">
        <v>1316</v>
      </c>
      <c r="O684" s="2" t="s">
        <v>64</v>
      </c>
      <c r="P684" t="s">
        <v>65</v>
      </c>
      <c r="Q684" s="1">
        <v>47239</v>
      </c>
      <c r="R684">
        <v>6167</v>
      </c>
      <c r="S684">
        <v>500</v>
      </c>
      <c r="T684">
        <v>5667</v>
      </c>
      <c r="U684" s="2" t="s">
        <v>66</v>
      </c>
      <c r="V684" s="2"/>
      <c r="W684" s="2" t="s">
        <v>730</v>
      </c>
      <c r="X684" s="2" t="s">
        <v>69</v>
      </c>
      <c r="Y684" s="2" t="s">
        <v>70</v>
      </c>
      <c r="Z684" s="2" t="s">
        <v>71</v>
      </c>
      <c r="AA684" s="2" t="s">
        <v>72</v>
      </c>
      <c r="AB684" s="2" t="s">
        <v>70</v>
      </c>
      <c r="AC684" s="2" t="s">
        <v>91</v>
      </c>
      <c r="AD684" s="2" t="s">
        <v>70</v>
      </c>
      <c r="AE684">
        <v>37</v>
      </c>
      <c r="AF684" s="2" t="s">
        <v>2099</v>
      </c>
      <c r="AG684">
        <v>5667</v>
      </c>
      <c r="AH684">
        <v>8000</v>
      </c>
      <c r="AI684">
        <v>6040</v>
      </c>
      <c r="AK684">
        <v>5970</v>
      </c>
      <c r="AL684">
        <v>5949</v>
      </c>
      <c r="AM684">
        <v>5931</v>
      </c>
      <c r="AO684">
        <v>5925</v>
      </c>
      <c r="AP684">
        <v>5700</v>
      </c>
      <c r="AQ684">
        <v>5925</v>
      </c>
      <c r="AR684">
        <v>2075</v>
      </c>
      <c r="AS684">
        <v>800</v>
      </c>
      <c r="AT684">
        <v>593</v>
      </c>
      <c r="AU684">
        <v>0.74124999999999996</v>
      </c>
      <c r="AV684">
        <v>208</v>
      </c>
      <c r="AW684">
        <v>0.26</v>
      </c>
      <c r="AX684">
        <v>3</v>
      </c>
      <c r="AY684">
        <v>1779</v>
      </c>
      <c r="AZ684">
        <v>624</v>
      </c>
      <c r="BA684">
        <v>0.74124999999999996</v>
      </c>
      <c r="BB684" s="2" t="s">
        <v>75</v>
      </c>
      <c r="BC684" s="2"/>
    </row>
    <row r="685" spans="1:55">
      <c r="A685">
        <v>685</v>
      </c>
      <c r="B685" s="1">
        <v>46146</v>
      </c>
      <c r="C685" s="2" t="s">
        <v>2777</v>
      </c>
      <c r="D685" s="2" t="s">
        <v>1939</v>
      </c>
      <c r="E685" s="2" t="s">
        <v>1940</v>
      </c>
      <c r="F685" s="2" t="s">
        <v>804</v>
      </c>
      <c r="G685" s="2" t="s">
        <v>1941</v>
      </c>
      <c r="H685" s="2" t="s">
        <v>1942</v>
      </c>
      <c r="I685" s="2" t="s">
        <v>1943</v>
      </c>
      <c r="J685" t="s">
        <v>1944</v>
      </c>
      <c r="K685" s="2" t="s">
        <v>1945</v>
      </c>
      <c r="L685" s="1">
        <v>47421</v>
      </c>
      <c r="M685">
        <v>0.28160873610165649</v>
      </c>
      <c r="N685">
        <v>1275</v>
      </c>
      <c r="O685" s="2" t="s">
        <v>64</v>
      </c>
      <c r="P685" t="s">
        <v>65</v>
      </c>
      <c r="Q685" s="1">
        <v>47604</v>
      </c>
      <c r="R685">
        <v>8600</v>
      </c>
      <c r="S685">
        <v>5000</v>
      </c>
      <c r="T685">
        <v>3600</v>
      </c>
      <c r="U685" s="2" t="s">
        <v>66</v>
      </c>
      <c r="V685" s="2" t="s">
        <v>2778</v>
      </c>
      <c r="W685" s="2" t="s">
        <v>118</v>
      </c>
      <c r="X685" s="2" t="s">
        <v>69</v>
      </c>
      <c r="Y685" s="2" t="s">
        <v>70</v>
      </c>
      <c r="Z685" s="2" t="s">
        <v>71</v>
      </c>
      <c r="AA685" s="2" t="s">
        <v>70</v>
      </c>
      <c r="AB685" s="2" t="s">
        <v>70</v>
      </c>
      <c r="AC685" s="2" t="s">
        <v>91</v>
      </c>
      <c r="AD685" s="2" t="s">
        <v>70</v>
      </c>
      <c r="AE685">
        <v>10</v>
      </c>
      <c r="AF685" s="2" t="s">
        <v>463</v>
      </c>
      <c r="AG685">
        <v>3600</v>
      </c>
      <c r="AH685">
        <v>14600</v>
      </c>
      <c r="AI685">
        <v>14520</v>
      </c>
      <c r="AJ685">
        <v>14160</v>
      </c>
      <c r="AK685">
        <v>14160</v>
      </c>
      <c r="AL685">
        <v>14099</v>
      </c>
      <c r="AM685">
        <v>14143</v>
      </c>
      <c r="AO685">
        <v>14057</v>
      </c>
      <c r="AP685">
        <v>14000</v>
      </c>
      <c r="AQ685">
        <v>14057</v>
      </c>
      <c r="AR685">
        <v>543</v>
      </c>
      <c r="AS685">
        <v>730</v>
      </c>
      <c r="AT685">
        <v>703</v>
      </c>
      <c r="AU685">
        <v>0.96301369863013697</v>
      </c>
      <c r="AV685">
        <v>27</v>
      </c>
      <c r="AW685">
        <v>3.6986301369863014E-2</v>
      </c>
      <c r="AX685">
        <v>3</v>
      </c>
      <c r="AY685">
        <v>2109</v>
      </c>
      <c r="AZ685">
        <v>81</v>
      </c>
      <c r="BA685">
        <v>0.96301369863013697</v>
      </c>
      <c r="BB685" s="2" t="s">
        <v>75</v>
      </c>
      <c r="BC685" s="2"/>
    </row>
    <row r="686" spans="1:55">
      <c r="A686">
        <v>686</v>
      </c>
      <c r="B686" s="1">
        <v>46146</v>
      </c>
      <c r="C686" s="2" t="s">
        <v>2779</v>
      </c>
      <c r="D686" s="2" t="s">
        <v>1939</v>
      </c>
      <c r="E686" s="2" t="s">
        <v>1940</v>
      </c>
      <c r="F686" s="2" t="s">
        <v>804</v>
      </c>
      <c r="G686" s="2" t="s">
        <v>1941</v>
      </c>
      <c r="H686" s="2" t="s">
        <v>388</v>
      </c>
      <c r="I686" s="2" t="s">
        <v>389</v>
      </c>
      <c r="J686" t="s">
        <v>390</v>
      </c>
      <c r="K686" s="2" t="s">
        <v>1945</v>
      </c>
      <c r="L686" s="1">
        <v>47421</v>
      </c>
      <c r="M686">
        <v>0.50600000000000001</v>
      </c>
      <c r="N686">
        <v>1275</v>
      </c>
      <c r="O686" s="2" t="s">
        <v>79</v>
      </c>
      <c r="P686" t="s">
        <v>65</v>
      </c>
      <c r="Q686" s="1">
        <v>47604</v>
      </c>
      <c r="R686">
        <v>17200</v>
      </c>
      <c r="S686">
        <v>0</v>
      </c>
      <c r="T686">
        <v>17200</v>
      </c>
      <c r="U686" s="2" t="s">
        <v>66</v>
      </c>
      <c r="V686" s="2" t="s">
        <v>2780</v>
      </c>
      <c r="W686" s="2"/>
      <c r="X686" s="2" t="s">
        <v>69</v>
      </c>
      <c r="Y686" s="2" t="s">
        <v>70</v>
      </c>
      <c r="Z686" s="2" t="s">
        <v>80</v>
      </c>
      <c r="AA686" s="2" t="s">
        <v>72</v>
      </c>
      <c r="AB686" s="2" t="s">
        <v>72</v>
      </c>
      <c r="AC686" s="2" t="s">
        <v>72</v>
      </c>
      <c r="AD686" s="2" t="s">
        <v>70</v>
      </c>
      <c r="AE686">
        <v>4</v>
      </c>
      <c r="AF686" s="2" t="s">
        <v>463</v>
      </c>
      <c r="AG686">
        <v>17200</v>
      </c>
      <c r="AH686">
        <v>17680</v>
      </c>
      <c r="AI686">
        <v>17680</v>
      </c>
      <c r="AN686">
        <v>17200</v>
      </c>
      <c r="AO686">
        <v>970</v>
      </c>
      <c r="AP686">
        <v>17300</v>
      </c>
      <c r="AQ686">
        <v>18170</v>
      </c>
      <c r="AR686">
        <v>80</v>
      </c>
      <c r="AS686">
        <v>571</v>
      </c>
      <c r="AT686">
        <v>568</v>
      </c>
      <c r="AU686">
        <v>0.99474605954465845</v>
      </c>
      <c r="AV686">
        <v>3</v>
      </c>
      <c r="AW686">
        <v>5.2539404553415062E-3</v>
      </c>
      <c r="AX686">
        <v>0.54</v>
      </c>
      <c r="AY686">
        <v>306.72000000000003</v>
      </c>
      <c r="AZ686">
        <v>1.62</v>
      </c>
      <c r="BA686">
        <v>0.99474605954465845</v>
      </c>
      <c r="BB686" s="2" t="s">
        <v>81</v>
      </c>
      <c r="BC686" s="2"/>
    </row>
    <row r="687" spans="1:55">
      <c r="A687">
        <v>687</v>
      </c>
      <c r="B687" s="1">
        <v>46146</v>
      </c>
      <c r="C687" s="2" t="s">
        <v>2781</v>
      </c>
      <c r="D687" s="2" t="s">
        <v>1732</v>
      </c>
      <c r="E687" s="2" t="s">
        <v>1733</v>
      </c>
      <c r="F687" s="2" t="s">
        <v>804</v>
      </c>
      <c r="G687" s="2" t="s">
        <v>1734</v>
      </c>
      <c r="H687" s="2" t="s">
        <v>1735</v>
      </c>
      <c r="I687" s="2" t="s">
        <v>1736</v>
      </c>
      <c r="J687" t="s">
        <v>1737</v>
      </c>
      <c r="K687" s="2" t="s">
        <v>1738</v>
      </c>
      <c r="L687" s="1">
        <v>47398</v>
      </c>
      <c r="M687">
        <v>0.28160873610165649</v>
      </c>
      <c r="N687">
        <v>1252</v>
      </c>
      <c r="O687" s="2" t="s">
        <v>64</v>
      </c>
      <c r="P687" t="s">
        <v>65</v>
      </c>
      <c r="Q687" s="1">
        <v>46874</v>
      </c>
      <c r="R687">
        <v>8600</v>
      </c>
      <c r="S687">
        <v>4400</v>
      </c>
      <c r="T687">
        <v>4200</v>
      </c>
      <c r="U687" s="2" t="s">
        <v>66</v>
      </c>
      <c r="V687" s="2" t="s">
        <v>2782</v>
      </c>
      <c r="W687" s="2" t="s">
        <v>118</v>
      </c>
      <c r="X687" s="2" t="s">
        <v>69</v>
      </c>
      <c r="Y687" s="2" t="s">
        <v>70</v>
      </c>
      <c r="Z687" s="2" t="s">
        <v>71</v>
      </c>
      <c r="AA687" s="2" t="s">
        <v>72</v>
      </c>
      <c r="AB687" s="2" t="s">
        <v>70</v>
      </c>
      <c r="AC687" s="2" t="s">
        <v>91</v>
      </c>
      <c r="AD687" s="2" t="s">
        <v>70</v>
      </c>
      <c r="AE687">
        <v>24</v>
      </c>
      <c r="AF687" s="2" t="s">
        <v>463</v>
      </c>
      <c r="AG687">
        <v>4200</v>
      </c>
      <c r="AH687">
        <v>13600</v>
      </c>
      <c r="AI687">
        <v>13800</v>
      </c>
      <c r="AJ687">
        <v>13668</v>
      </c>
      <c r="AK687">
        <v>13668</v>
      </c>
      <c r="AL687">
        <v>13542</v>
      </c>
      <c r="AM687">
        <v>13542</v>
      </c>
      <c r="AN687">
        <v>3130</v>
      </c>
      <c r="AO687">
        <v>10283</v>
      </c>
      <c r="AP687">
        <v>13000</v>
      </c>
      <c r="AQ687">
        <v>13413</v>
      </c>
      <c r="AR687">
        <v>187</v>
      </c>
      <c r="AS687">
        <v>680</v>
      </c>
      <c r="AT687">
        <v>671</v>
      </c>
      <c r="AU687">
        <v>0.98676470588235299</v>
      </c>
      <c r="AV687">
        <v>9</v>
      </c>
      <c r="AW687">
        <v>1.3235294117647059E-2</v>
      </c>
      <c r="AX687">
        <v>3</v>
      </c>
      <c r="AY687">
        <v>2013</v>
      </c>
      <c r="AZ687">
        <v>27</v>
      </c>
      <c r="BA687">
        <v>0.98676470588235299</v>
      </c>
      <c r="BB687" s="2" t="s">
        <v>75</v>
      </c>
      <c r="BC687" s="2"/>
    </row>
    <row r="688" spans="1:55">
      <c r="A688">
        <v>688</v>
      </c>
      <c r="B688" s="1">
        <v>46146</v>
      </c>
      <c r="C688" s="2" t="s">
        <v>2783</v>
      </c>
      <c r="D688" s="2" t="s">
        <v>1732</v>
      </c>
      <c r="E688" s="2" t="s">
        <v>1733</v>
      </c>
      <c r="F688" s="2" t="s">
        <v>804</v>
      </c>
      <c r="G688" s="2" t="s">
        <v>1734</v>
      </c>
      <c r="H688" s="2" t="s">
        <v>1739</v>
      </c>
      <c r="I688" s="2" t="s">
        <v>1740</v>
      </c>
      <c r="J688" t="s">
        <v>1741</v>
      </c>
      <c r="K688" s="2" t="s">
        <v>1738</v>
      </c>
      <c r="L688" s="1">
        <v>47398</v>
      </c>
      <c r="M688">
        <v>0.50600000000000001</v>
      </c>
      <c r="N688">
        <v>1252</v>
      </c>
      <c r="O688" s="2" t="s">
        <v>79</v>
      </c>
      <c r="P688" t="s">
        <v>65</v>
      </c>
      <c r="Q688" s="1">
        <v>46874</v>
      </c>
      <c r="R688">
        <v>17200</v>
      </c>
      <c r="S688">
        <v>0</v>
      </c>
      <c r="T688">
        <v>17200</v>
      </c>
      <c r="U688" s="2" t="s">
        <v>66</v>
      </c>
      <c r="V688" s="2" t="s">
        <v>2784</v>
      </c>
      <c r="W688" s="2"/>
      <c r="X688" s="2" t="s">
        <v>69</v>
      </c>
      <c r="Y688" s="2" t="s">
        <v>70</v>
      </c>
      <c r="Z688" s="2" t="s">
        <v>80</v>
      </c>
      <c r="AA688" s="2" t="s">
        <v>72</v>
      </c>
      <c r="AB688" s="2" t="s">
        <v>72</v>
      </c>
      <c r="AC688" s="2" t="s">
        <v>72</v>
      </c>
      <c r="AD688" s="2" t="s">
        <v>70</v>
      </c>
      <c r="AE688">
        <v>4</v>
      </c>
      <c r="AF688" s="2" t="s">
        <v>463</v>
      </c>
      <c r="AG688">
        <v>17200</v>
      </c>
      <c r="AH688">
        <v>17680</v>
      </c>
      <c r="AI688">
        <v>17680</v>
      </c>
      <c r="AN688">
        <v>17200</v>
      </c>
      <c r="AO688">
        <v>960</v>
      </c>
      <c r="AP688">
        <v>17300</v>
      </c>
      <c r="AQ688">
        <v>18160</v>
      </c>
      <c r="AR688">
        <v>80</v>
      </c>
      <c r="AS688">
        <v>571</v>
      </c>
      <c r="AT688">
        <v>568</v>
      </c>
      <c r="AU688">
        <v>0.99474605954465845</v>
      </c>
      <c r="AV688">
        <v>3</v>
      </c>
      <c r="AW688">
        <v>5.2539404553415062E-3</v>
      </c>
      <c r="AX688">
        <v>0.54</v>
      </c>
      <c r="AY688">
        <v>306.72000000000003</v>
      </c>
      <c r="AZ688">
        <v>1.62</v>
      </c>
      <c r="BA688">
        <v>0.99474605954465845</v>
      </c>
      <c r="BB688" s="2" t="s">
        <v>81</v>
      </c>
      <c r="BC688" s="2"/>
    </row>
    <row r="689" spans="1:55">
      <c r="A689">
        <v>689</v>
      </c>
      <c r="B689" s="1">
        <v>46146</v>
      </c>
      <c r="C689" s="2" t="s">
        <v>2785</v>
      </c>
      <c r="D689" s="2" t="s">
        <v>525</v>
      </c>
      <c r="E689" s="2" t="s">
        <v>526</v>
      </c>
      <c r="F689" s="2" t="s">
        <v>527</v>
      </c>
      <c r="G689" s="2" t="s">
        <v>528</v>
      </c>
      <c r="H689" s="2" t="s">
        <v>533</v>
      </c>
      <c r="I689" s="2" t="s">
        <v>534</v>
      </c>
      <c r="J689" t="s">
        <v>535</v>
      </c>
      <c r="K689" s="2" t="s">
        <v>532</v>
      </c>
      <c r="L689" s="1">
        <v>46608</v>
      </c>
      <c r="M689">
        <v>0.27196248997806521</v>
      </c>
      <c r="N689">
        <v>462</v>
      </c>
      <c r="O689" s="2" t="s">
        <v>116</v>
      </c>
      <c r="P689">
        <v>0</v>
      </c>
      <c r="Q689" s="1">
        <v>0</v>
      </c>
      <c r="R689">
        <v>24500</v>
      </c>
      <c r="S689">
        <v>2300</v>
      </c>
      <c r="T689">
        <v>22200</v>
      </c>
      <c r="U689" s="2" t="s">
        <v>66</v>
      </c>
      <c r="V689" s="2" t="s">
        <v>462</v>
      </c>
      <c r="W689" s="2" t="s">
        <v>118</v>
      </c>
      <c r="X689" s="2" t="s">
        <v>2103</v>
      </c>
      <c r="Y689" s="2" t="s">
        <v>70</v>
      </c>
      <c r="Z689" s="2" t="s">
        <v>80</v>
      </c>
      <c r="AA689" s="2" t="s">
        <v>70</v>
      </c>
      <c r="AB689" s="2" t="s">
        <v>70</v>
      </c>
      <c r="AC689" s="2" t="s">
        <v>72</v>
      </c>
      <c r="AD689" s="2" t="s">
        <v>572</v>
      </c>
      <c r="AE689" t="s">
        <v>572</v>
      </c>
      <c r="AF689" s="2" t="s">
        <v>572</v>
      </c>
      <c r="AG689">
        <v>22200</v>
      </c>
      <c r="AH689">
        <v>24720</v>
      </c>
      <c r="AI689">
        <v>24660</v>
      </c>
      <c r="AJ689">
        <v>24525</v>
      </c>
      <c r="AK689">
        <v>24555</v>
      </c>
      <c r="AL689">
        <v>24525</v>
      </c>
      <c r="AP689">
        <v>24000</v>
      </c>
      <c r="AR689">
        <v>0</v>
      </c>
      <c r="AS689">
        <v>1030</v>
      </c>
      <c r="AT689">
        <v>0</v>
      </c>
      <c r="AU689">
        <v>0</v>
      </c>
      <c r="AV689">
        <v>0</v>
      </c>
      <c r="AW689">
        <v>0</v>
      </c>
      <c r="AX689">
        <v>3</v>
      </c>
      <c r="AY689">
        <v>0</v>
      </c>
      <c r="AZ689">
        <v>0</v>
      </c>
      <c r="BA689">
        <v>0</v>
      </c>
      <c r="BB689" s="2" t="s">
        <v>75</v>
      </c>
      <c r="BC689" s="2"/>
    </row>
    <row r="690" spans="1:55">
      <c r="A690">
        <v>690</v>
      </c>
      <c r="B690" s="1">
        <v>46146</v>
      </c>
      <c r="C690" s="2" t="s">
        <v>2786</v>
      </c>
      <c r="D690" s="2" t="s">
        <v>1390</v>
      </c>
      <c r="E690" s="2" t="s">
        <v>1391</v>
      </c>
      <c r="F690" s="2" t="s">
        <v>183</v>
      </c>
      <c r="G690" s="2" t="s">
        <v>153</v>
      </c>
      <c r="H690" s="2" t="s">
        <v>1392</v>
      </c>
      <c r="I690" s="2" t="s">
        <v>1393</v>
      </c>
      <c r="J690" t="s">
        <v>1394</v>
      </c>
      <c r="K690" s="2" t="s">
        <v>1395</v>
      </c>
      <c r="L690" s="1">
        <v>46128</v>
      </c>
      <c r="M690">
        <v>0.35440397004765145</v>
      </c>
      <c r="N690">
        <v>-18</v>
      </c>
      <c r="O690" s="2" t="s">
        <v>64</v>
      </c>
      <c r="P690" t="s">
        <v>65</v>
      </c>
      <c r="Q690" s="1">
        <v>47239</v>
      </c>
      <c r="R690">
        <v>9820</v>
      </c>
      <c r="S690">
        <v>800</v>
      </c>
      <c r="T690">
        <v>9020</v>
      </c>
      <c r="U690" s="2" t="s">
        <v>66</v>
      </c>
      <c r="V690" s="2"/>
      <c r="W690" s="2" t="s">
        <v>68</v>
      </c>
      <c r="X690" s="2" t="s">
        <v>69</v>
      </c>
      <c r="Y690" s="2" t="s">
        <v>70</v>
      </c>
      <c r="Z690" s="2" t="s">
        <v>71</v>
      </c>
      <c r="AA690" s="2" t="s">
        <v>70</v>
      </c>
      <c r="AB690" s="2" t="s">
        <v>70</v>
      </c>
      <c r="AC690" s="2" t="s">
        <v>91</v>
      </c>
      <c r="AD690" s="2" t="s">
        <v>70</v>
      </c>
      <c r="AE690">
        <v>21</v>
      </c>
      <c r="AF690" s="2" t="s">
        <v>463</v>
      </c>
      <c r="AG690">
        <v>9020</v>
      </c>
      <c r="AH690">
        <v>9760</v>
      </c>
      <c r="AI690">
        <v>9600</v>
      </c>
      <c r="AJ690">
        <v>9708</v>
      </c>
      <c r="AK690">
        <v>9720</v>
      </c>
      <c r="AL690">
        <v>9683</v>
      </c>
      <c r="AM690">
        <v>9666</v>
      </c>
      <c r="AN690">
        <v>8870</v>
      </c>
      <c r="AO690">
        <v>745</v>
      </c>
      <c r="AP690">
        <v>9400</v>
      </c>
      <c r="AQ690">
        <v>9615</v>
      </c>
      <c r="AR690">
        <v>145</v>
      </c>
      <c r="AS690">
        <v>610</v>
      </c>
      <c r="AT690">
        <v>601</v>
      </c>
      <c r="AU690">
        <v>0.98524590163934422</v>
      </c>
      <c r="AV690">
        <v>9</v>
      </c>
      <c r="AW690">
        <v>1.4754098360655738E-2</v>
      </c>
      <c r="AX690">
        <v>3</v>
      </c>
      <c r="AY690">
        <v>1803</v>
      </c>
      <c r="AZ690">
        <v>27</v>
      </c>
      <c r="BA690">
        <v>0.98524590163934422</v>
      </c>
      <c r="BB690" s="2" t="s">
        <v>75</v>
      </c>
      <c r="BC690" s="2"/>
    </row>
    <row r="691" spans="1:55">
      <c r="A691">
        <v>691</v>
      </c>
      <c r="B691" s="1">
        <v>46146</v>
      </c>
      <c r="C691" s="2" t="s">
        <v>2786</v>
      </c>
      <c r="D691" s="2" t="s">
        <v>1390</v>
      </c>
      <c r="E691" s="2" t="s">
        <v>1391</v>
      </c>
      <c r="F691" s="2" t="s">
        <v>183</v>
      </c>
      <c r="G691" s="2" t="s">
        <v>153</v>
      </c>
      <c r="H691" s="2" t="s">
        <v>1396</v>
      </c>
      <c r="I691" s="2" t="s">
        <v>1397</v>
      </c>
      <c r="J691" t="s">
        <v>1398</v>
      </c>
      <c r="K691" s="2" t="s">
        <v>1395</v>
      </c>
      <c r="L691" s="1">
        <v>46128</v>
      </c>
      <c r="M691">
        <v>0.50600000000000001</v>
      </c>
      <c r="N691">
        <v>-18</v>
      </c>
      <c r="O691" s="2" t="s">
        <v>79</v>
      </c>
      <c r="P691" t="s">
        <v>65</v>
      </c>
      <c r="Q691" s="1">
        <v>47239</v>
      </c>
      <c r="R691">
        <v>9820</v>
      </c>
      <c r="S691">
        <v>0</v>
      </c>
      <c r="T691">
        <v>9820</v>
      </c>
      <c r="U691" s="2" t="s">
        <v>66</v>
      </c>
      <c r="V691" s="2"/>
      <c r="W691" s="2"/>
      <c r="X691" s="2" t="s">
        <v>69</v>
      </c>
      <c r="Y691" s="2" t="s">
        <v>70</v>
      </c>
      <c r="Z691" s="2" t="s">
        <v>80</v>
      </c>
      <c r="AA691" s="2" t="s">
        <v>72</v>
      </c>
      <c r="AB691" s="2" t="s">
        <v>72</v>
      </c>
      <c r="AC691" s="2" t="s">
        <v>72</v>
      </c>
      <c r="AD691" s="2" t="s">
        <v>70</v>
      </c>
      <c r="AE691">
        <v>16</v>
      </c>
      <c r="AF691" s="2" t="s">
        <v>463</v>
      </c>
      <c r="AG691">
        <v>9820</v>
      </c>
      <c r="AH691">
        <v>10320</v>
      </c>
      <c r="AI691">
        <v>10400</v>
      </c>
      <c r="AN691">
        <v>98205</v>
      </c>
      <c r="AO691">
        <v>825</v>
      </c>
      <c r="AP691">
        <v>10000</v>
      </c>
      <c r="AQ691">
        <v>99030</v>
      </c>
      <c r="AR691">
        <v>80</v>
      </c>
      <c r="AS691">
        <v>3098</v>
      </c>
      <c r="AT691">
        <v>3095</v>
      </c>
      <c r="AU691">
        <v>0.9990316333118141</v>
      </c>
      <c r="AV691">
        <v>3</v>
      </c>
      <c r="AW691">
        <v>9.6836668818592645E-4</v>
      </c>
      <c r="AX691">
        <v>0.54</v>
      </c>
      <c r="AY691">
        <v>1671.3000000000002</v>
      </c>
      <c r="AZ691">
        <v>1.62</v>
      </c>
      <c r="BA691">
        <v>0.9990316333118141</v>
      </c>
      <c r="BB691" s="2" t="s">
        <v>81</v>
      </c>
      <c r="BC691" s="2"/>
    </row>
    <row r="692" spans="1:55">
      <c r="A692">
        <v>692</v>
      </c>
      <c r="B692" s="1">
        <v>46146</v>
      </c>
      <c r="C692" s="2" t="s">
        <v>2787</v>
      </c>
      <c r="D692" s="2" t="s">
        <v>895</v>
      </c>
      <c r="E692" s="2" t="s">
        <v>896</v>
      </c>
      <c r="F692" s="2" t="s">
        <v>58</v>
      </c>
      <c r="G692" s="2" t="s">
        <v>153</v>
      </c>
      <c r="H692" s="2" t="s">
        <v>901</v>
      </c>
      <c r="I692" s="2" t="s">
        <v>902</v>
      </c>
      <c r="J692" t="s">
        <v>903</v>
      </c>
      <c r="K692" s="2" t="s">
        <v>900</v>
      </c>
      <c r="L692" s="1">
        <v>47695</v>
      </c>
      <c r="M692">
        <v>0.50600000000000001</v>
      </c>
      <c r="N692">
        <v>1549</v>
      </c>
      <c r="O692" s="2" t="s">
        <v>79</v>
      </c>
      <c r="P692" t="s">
        <v>65</v>
      </c>
      <c r="Q692" s="1">
        <v>47604</v>
      </c>
      <c r="R692">
        <v>10000</v>
      </c>
      <c r="S692">
        <v>0</v>
      </c>
      <c r="T692">
        <v>10000</v>
      </c>
      <c r="U692" s="2" t="s">
        <v>66</v>
      </c>
      <c r="V692" s="2" t="s">
        <v>127</v>
      </c>
      <c r="W692" s="2"/>
      <c r="X692" s="2" t="s">
        <v>69</v>
      </c>
      <c r="Y692" s="2" t="s">
        <v>70</v>
      </c>
      <c r="Z692" s="2" t="s">
        <v>80</v>
      </c>
      <c r="AA692" s="2" t="s">
        <v>72</v>
      </c>
      <c r="AB692" s="2" t="s">
        <v>72</v>
      </c>
      <c r="AC692" s="2" t="s">
        <v>72</v>
      </c>
      <c r="AD692" s="2" t="s">
        <v>70</v>
      </c>
      <c r="AE692">
        <v>10</v>
      </c>
      <c r="AF692" s="2" t="s">
        <v>463</v>
      </c>
      <c r="AG692">
        <v>10000</v>
      </c>
      <c r="AH692">
        <v>10480</v>
      </c>
      <c r="AI692">
        <v>10480</v>
      </c>
      <c r="AN692">
        <v>10000</v>
      </c>
      <c r="AO692">
        <v>685</v>
      </c>
      <c r="AP692">
        <v>10100</v>
      </c>
      <c r="AQ692">
        <v>10685</v>
      </c>
      <c r="AR692">
        <v>80</v>
      </c>
      <c r="AS692">
        <v>337</v>
      </c>
      <c r="AT692">
        <v>334</v>
      </c>
      <c r="AU692">
        <v>0.99109792284866471</v>
      </c>
      <c r="AV692">
        <v>3</v>
      </c>
      <c r="AW692">
        <v>8.9020771513353119E-3</v>
      </c>
      <c r="AX692">
        <v>0.54</v>
      </c>
      <c r="AY692">
        <v>180.36</v>
      </c>
      <c r="AZ692">
        <v>1.62</v>
      </c>
      <c r="BA692">
        <v>0.99109792284866471</v>
      </c>
      <c r="BB692" s="2" t="s">
        <v>81</v>
      </c>
      <c r="BC692" s="2"/>
    </row>
    <row r="693" spans="1:55">
      <c r="A693">
        <v>693</v>
      </c>
      <c r="B693" s="1">
        <v>46146</v>
      </c>
      <c r="C693" s="2" t="s">
        <v>2788</v>
      </c>
      <c r="D693" s="2" t="s">
        <v>2789</v>
      </c>
      <c r="E693" s="2" t="s">
        <v>2790</v>
      </c>
      <c r="F693" s="2" t="s">
        <v>110</v>
      </c>
      <c r="G693" s="2" t="s">
        <v>122</v>
      </c>
      <c r="H693" s="2" t="s">
        <v>2791</v>
      </c>
      <c r="I693" s="2" t="s">
        <v>2792</v>
      </c>
      <c r="J693" t="s">
        <v>2793</v>
      </c>
      <c r="K693" s="2" t="s">
        <v>2794</v>
      </c>
      <c r="L693" s="1">
        <v>46530</v>
      </c>
      <c r="M693">
        <v>0.2906708902503593</v>
      </c>
      <c r="N693">
        <v>384</v>
      </c>
      <c r="O693" s="2" t="s">
        <v>64</v>
      </c>
      <c r="P693" t="s">
        <v>65</v>
      </c>
      <c r="Q693" s="1">
        <v>46874</v>
      </c>
      <c r="R693">
        <v>8000</v>
      </c>
      <c r="S693">
        <v>1700</v>
      </c>
      <c r="T693">
        <v>6300</v>
      </c>
      <c r="U693" s="2" t="s">
        <v>66</v>
      </c>
      <c r="V693" s="2"/>
      <c r="W693" s="2" t="s">
        <v>68</v>
      </c>
      <c r="X693" s="2" t="s">
        <v>2103</v>
      </c>
      <c r="Y693" s="2" t="s">
        <v>70</v>
      </c>
      <c r="Z693" s="2" t="s">
        <v>71</v>
      </c>
      <c r="AA693" s="2" t="s">
        <v>70</v>
      </c>
      <c r="AB693" s="2" t="s">
        <v>70</v>
      </c>
      <c r="AC693" s="2" t="s">
        <v>91</v>
      </c>
      <c r="AD693" s="2" t="s">
        <v>572</v>
      </c>
      <c r="AE693" t="s">
        <v>572</v>
      </c>
      <c r="AF693" s="2" t="s">
        <v>572</v>
      </c>
      <c r="AG693">
        <v>6300</v>
      </c>
      <c r="AH693">
        <v>15300</v>
      </c>
      <c r="AI693">
        <v>15000</v>
      </c>
      <c r="AJ693">
        <v>15000</v>
      </c>
      <c r="AK693">
        <v>15000</v>
      </c>
      <c r="AL693">
        <v>14983</v>
      </c>
      <c r="AM693">
        <v>14747</v>
      </c>
      <c r="AP693">
        <v>14500</v>
      </c>
      <c r="AR693">
        <v>0</v>
      </c>
      <c r="AS693">
        <v>850</v>
      </c>
      <c r="AT693">
        <v>0</v>
      </c>
      <c r="AU693">
        <v>0</v>
      </c>
      <c r="AV693">
        <v>0</v>
      </c>
      <c r="AW693">
        <v>0</v>
      </c>
      <c r="AX693">
        <v>3</v>
      </c>
      <c r="AY693">
        <v>0</v>
      </c>
      <c r="AZ693">
        <v>0</v>
      </c>
      <c r="BA693">
        <v>0</v>
      </c>
      <c r="BB693" s="2" t="s">
        <v>75</v>
      </c>
      <c r="BC693" s="2"/>
    </row>
    <row r="694" spans="1:55">
      <c r="A694">
        <v>694</v>
      </c>
      <c r="B694" s="1">
        <v>46146</v>
      </c>
      <c r="C694" s="2" t="s">
        <v>2788</v>
      </c>
      <c r="D694" s="2" t="s">
        <v>2789</v>
      </c>
      <c r="E694" s="2" t="s">
        <v>2790</v>
      </c>
      <c r="F694" s="2" t="s">
        <v>110</v>
      </c>
      <c r="G694" s="2" t="s">
        <v>122</v>
      </c>
      <c r="H694" s="2" t="s">
        <v>2193</v>
      </c>
      <c r="I694" s="2" t="s">
        <v>2194</v>
      </c>
      <c r="J694" t="s">
        <v>2195</v>
      </c>
      <c r="K694" s="2" t="s">
        <v>2794</v>
      </c>
      <c r="L694" s="1">
        <v>46530</v>
      </c>
      <c r="M694">
        <v>0.50600000000000001</v>
      </c>
      <c r="N694">
        <v>384</v>
      </c>
      <c r="O694" s="2" t="s">
        <v>79</v>
      </c>
      <c r="P694" t="s">
        <v>65</v>
      </c>
      <c r="Q694" s="1">
        <v>46874</v>
      </c>
      <c r="R694">
        <v>8000</v>
      </c>
      <c r="S694">
        <v>0</v>
      </c>
      <c r="T694">
        <v>8000</v>
      </c>
      <c r="U694" s="2" t="s">
        <v>66</v>
      </c>
      <c r="V694" s="2"/>
      <c r="W694" s="2"/>
      <c r="X694" s="2" t="s">
        <v>69</v>
      </c>
      <c r="Y694" s="2" t="s">
        <v>70</v>
      </c>
      <c r="Z694" s="2" t="s">
        <v>80</v>
      </c>
      <c r="AA694" s="2" t="s">
        <v>72</v>
      </c>
      <c r="AB694" s="2" t="s">
        <v>72</v>
      </c>
      <c r="AC694" s="2" t="s">
        <v>72</v>
      </c>
      <c r="AD694" s="2" t="s">
        <v>70</v>
      </c>
      <c r="AE694">
        <v>28</v>
      </c>
      <c r="AF694" s="2" t="s">
        <v>2099</v>
      </c>
      <c r="AG694">
        <v>8000</v>
      </c>
      <c r="AH694">
        <v>8400</v>
      </c>
      <c r="AI694">
        <v>8400</v>
      </c>
      <c r="AN694">
        <v>8000</v>
      </c>
      <c r="AO694">
        <v>400</v>
      </c>
      <c r="AP694">
        <v>8100</v>
      </c>
      <c r="AQ694">
        <v>8400</v>
      </c>
      <c r="AR694">
        <v>80</v>
      </c>
      <c r="AS694">
        <v>266</v>
      </c>
      <c r="AT694">
        <v>263</v>
      </c>
      <c r="AU694">
        <v>0.98872180451127822</v>
      </c>
      <c r="AV694">
        <v>3</v>
      </c>
      <c r="AW694">
        <v>1.1278195488721804E-2</v>
      </c>
      <c r="AX694">
        <v>0.54</v>
      </c>
      <c r="AY694">
        <v>142.02000000000001</v>
      </c>
      <c r="AZ694">
        <v>1.62</v>
      </c>
      <c r="BA694">
        <v>0.98872180451127822</v>
      </c>
      <c r="BB694" s="2" t="s">
        <v>81</v>
      </c>
      <c r="BC694" s="2"/>
    </row>
    <row r="695" spans="1:55">
      <c r="A695">
        <v>695</v>
      </c>
      <c r="B695" s="1">
        <v>46146</v>
      </c>
      <c r="C695" s="2" t="s">
        <v>2788</v>
      </c>
      <c r="D695" s="2" t="s">
        <v>2789</v>
      </c>
      <c r="E695" s="2" t="s">
        <v>2790</v>
      </c>
      <c r="F695" s="2" t="s">
        <v>110</v>
      </c>
      <c r="G695" s="2" t="s">
        <v>122</v>
      </c>
      <c r="H695" s="2" t="s">
        <v>2795</v>
      </c>
      <c r="I695" s="2" t="s">
        <v>2795</v>
      </c>
      <c r="J695">
        <v>0</v>
      </c>
      <c r="K695" s="2" t="s">
        <v>2794</v>
      </c>
      <c r="L695" s="1">
        <v>46530</v>
      </c>
      <c r="M695" t="s">
        <v>764</v>
      </c>
      <c r="N695">
        <v>384</v>
      </c>
      <c r="O695" s="2" t="s">
        <v>1363</v>
      </c>
      <c r="P695" t="s">
        <v>65</v>
      </c>
      <c r="Q695" s="1">
        <v>46874</v>
      </c>
      <c r="R695">
        <v>40000</v>
      </c>
      <c r="S695">
        <v>0</v>
      </c>
      <c r="T695">
        <v>40000</v>
      </c>
      <c r="U695" s="2" t="s">
        <v>66</v>
      </c>
      <c r="V695" s="2" t="s">
        <v>2796</v>
      </c>
      <c r="W695" s="2"/>
      <c r="X695" s="2" t="s">
        <v>69</v>
      </c>
      <c r="Y695" s="2" t="s">
        <v>70</v>
      </c>
      <c r="Z695" s="2" t="s">
        <v>71</v>
      </c>
      <c r="AA695" s="2" t="s">
        <v>572</v>
      </c>
      <c r="AB695" s="2" t="s">
        <v>572</v>
      </c>
      <c r="AC695" s="2" t="s">
        <v>572</v>
      </c>
      <c r="AD695" s="2" t="s">
        <v>70</v>
      </c>
      <c r="AE695">
        <v>10</v>
      </c>
      <c r="AF695" s="2" t="s">
        <v>463</v>
      </c>
      <c r="AG695">
        <v>40000</v>
      </c>
      <c r="AH695">
        <v>53900</v>
      </c>
      <c r="AI695">
        <v>53900</v>
      </c>
      <c r="AO695">
        <v>53900</v>
      </c>
      <c r="AP695">
        <v>42000</v>
      </c>
      <c r="AQ695">
        <v>53900</v>
      </c>
      <c r="AR695">
        <v>0</v>
      </c>
      <c r="AU695">
        <v>0</v>
      </c>
      <c r="AW695">
        <v>0</v>
      </c>
      <c r="AX695">
        <v>6.4588000000000001</v>
      </c>
      <c r="BB695" s="2" t="s">
        <v>81</v>
      </c>
      <c r="BC695" s="2"/>
    </row>
    <row r="696" spans="1:55">
      <c r="A696">
        <v>696</v>
      </c>
      <c r="B696" s="1">
        <v>46146</v>
      </c>
      <c r="C696" s="2" t="s">
        <v>2797</v>
      </c>
      <c r="D696" s="2" t="s">
        <v>1493</v>
      </c>
      <c r="E696" s="2" t="s">
        <v>1494</v>
      </c>
      <c r="F696" s="2" t="s">
        <v>272</v>
      </c>
      <c r="G696" s="2" t="s">
        <v>97</v>
      </c>
      <c r="H696" s="2" t="s">
        <v>1495</v>
      </c>
      <c r="I696" s="2" t="s">
        <v>1496</v>
      </c>
      <c r="J696" t="s">
        <v>1497</v>
      </c>
      <c r="K696" s="2" t="s">
        <v>1498</v>
      </c>
      <c r="L696" s="1">
        <v>46827</v>
      </c>
      <c r="M696">
        <v>0.46920265486725665</v>
      </c>
      <c r="N696">
        <v>681</v>
      </c>
      <c r="O696" s="2" t="s">
        <v>64</v>
      </c>
      <c r="P696" t="s">
        <v>65</v>
      </c>
      <c r="Q696" s="1">
        <v>46874</v>
      </c>
      <c r="R696">
        <v>19802</v>
      </c>
      <c r="S696">
        <v>1500</v>
      </c>
      <c r="T696">
        <v>18302</v>
      </c>
      <c r="U696" s="2" t="s">
        <v>66</v>
      </c>
      <c r="V696" s="2"/>
      <c r="W696" s="2" t="s">
        <v>68</v>
      </c>
      <c r="X696" s="2" t="s">
        <v>2103</v>
      </c>
      <c r="Y696" s="2" t="s">
        <v>70</v>
      </c>
      <c r="Z696" s="2" t="s">
        <v>71</v>
      </c>
      <c r="AA696" s="2" t="s">
        <v>70</v>
      </c>
      <c r="AB696" s="2" t="s">
        <v>70</v>
      </c>
      <c r="AC696" s="2" t="s">
        <v>572</v>
      </c>
      <c r="AD696" s="2" t="s">
        <v>572</v>
      </c>
      <c r="AE696" t="s">
        <v>572</v>
      </c>
      <c r="AF696" s="2" t="s">
        <v>572</v>
      </c>
      <c r="AG696">
        <v>18302</v>
      </c>
      <c r="AH696">
        <v>19800</v>
      </c>
      <c r="AI696">
        <v>19800</v>
      </c>
      <c r="AJ696">
        <v>19480</v>
      </c>
      <c r="AK696">
        <v>20156</v>
      </c>
      <c r="AL696">
        <v>19763</v>
      </c>
      <c r="AP696">
        <v>19500</v>
      </c>
      <c r="AR696">
        <v>0</v>
      </c>
      <c r="AS696">
        <v>1650</v>
      </c>
      <c r="AT696">
        <v>0</v>
      </c>
      <c r="AU696">
        <v>0</v>
      </c>
      <c r="AV696">
        <v>0</v>
      </c>
      <c r="AW696">
        <v>0</v>
      </c>
      <c r="AX696">
        <v>3</v>
      </c>
      <c r="AY696">
        <v>0</v>
      </c>
      <c r="AZ696">
        <v>0</v>
      </c>
      <c r="BA696">
        <v>0</v>
      </c>
      <c r="BB696" s="2" t="s">
        <v>75</v>
      </c>
      <c r="BC696" s="2"/>
    </row>
    <row r="697" spans="1:55">
      <c r="A697">
        <v>697</v>
      </c>
      <c r="B697" s="1">
        <v>46146</v>
      </c>
      <c r="C697" s="2" t="s">
        <v>2797</v>
      </c>
      <c r="D697" s="2" t="s">
        <v>1493</v>
      </c>
      <c r="E697" s="2" t="s">
        <v>1494</v>
      </c>
      <c r="F697" s="2" t="s">
        <v>272</v>
      </c>
      <c r="G697" s="2" t="s">
        <v>97</v>
      </c>
      <c r="H697" s="2" t="s">
        <v>1120</v>
      </c>
      <c r="I697" s="2" t="s">
        <v>1121</v>
      </c>
      <c r="J697" t="s">
        <v>1122</v>
      </c>
      <c r="K697" s="2" t="s">
        <v>1498</v>
      </c>
      <c r="L697" s="1">
        <v>46827</v>
      </c>
      <c r="M697">
        <v>0.50600000000000001</v>
      </c>
      <c r="N697">
        <v>681</v>
      </c>
      <c r="O697" s="2" t="s">
        <v>79</v>
      </c>
      <c r="P697" t="s">
        <v>65</v>
      </c>
      <c r="Q697" s="1">
        <v>46874</v>
      </c>
      <c r="R697">
        <v>39604</v>
      </c>
      <c r="S697">
        <v>0</v>
      </c>
      <c r="T697">
        <v>39604</v>
      </c>
      <c r="U697" s="2" t="s">
        <v>66</v>
      </c>
      <c r="V697" s="2"/>
      <c r="W697" s="2"/>
      <c r="X697" s="2" t="s">
        <v>69</v>
      </c>
      <c r="Y697" s="2" t="s">
        <v>70</v>
      </c>
      <c r="Z697" s="2" t="s">
        <v>80</v>
      </c>
      <c r="AA697" s="2" t="s">
        <v>72</v>
      </c>
      <c r="AB697" s="2" t="s">
        <v>72</v>
      </c>
      <c r="AC697" s="2" t="s">
        <v>72</v>
      </c>
      <c r="AD697" s="2" t="s">
        <v>70</v>
      </c>
      <c r="AE697">
        <v>37</v>
      </c>
      <c r="AF697" s="2" t="s">
        <v>2099</v>
      </c>
      <c r="AG697">
        <v>39604</v>
      </c>
      <c r="AH697">
        <v>40400</v>
      </c>
      <c r="AI697">
        <v>40400</v>
      </c>
      <c r="AN697">
        <v>39604</v>
      </c>
      <c r="AO697">
        <v>103</v>
      </c>
      <c r="AP697">
        <v>40000</v>
      </c>
      <c r="AQ697">
        <v>39707</v>
      </c>
      <c r="AR697">
        <v>80</v>
      </c>
      <c r="AS697">
        <v>1263</v>
      </c>
      <c r="AT697">
        <v>1241</v>
      </c>
      <c r="AU697">
        <v>0.98258115597783058</v>
      </c>
      <c r="AV697">
        <v>22</v>
      </c>
      <c r="AW697">
        <v>1.7418844022169439E-2</v>
      </c>
      <c r="AX697">
        <v>0.54</v>
      </c>
      <c r="AY697">
        <v>670.1400000000001</v>
      </c>
      <c r="AZ697">
        <v>11.88</v>
      </c>
      <c r="BA697">
        <v>0.98258115597783058</v>
      </c>
      <c r="BB697" s="2" t="s">
        <v>81</v>
      </c>
      <c r="BC697" s="2"/>
    </row>
    <row r="698" spans="1:55">
      <c r="A698">
        <v>698</v>
      </c>
      <c r="B698" s="1">
        <v>46146</v>
      </c>
      <c r="C698" s="2" t="s">
        <v>2798</v>
      </c>
      <c r="D698" s="2" t="s">
        <v>1114</v>
      </c>
      <c r="E698" s="2" t="s">
        <v>1115</v>
      </c>
      <c r="F698" s="2" t="s">
        <v>272</v>
      </c>
      <c r="G698" s="2" t="s">
        <v>97</v>
      </c>
      <c r="H698" s="2" t="s">
        <v>1116</v>
      </c>
      <c r="I698" s="2" t="s">
        <v>1117</v>
      </c>
      <c r="J698" t="s">
        <v>1118</v>
      </c>
      <c r="K698" s="2" t="s">
        <v>1119</v>
      </c>
      <c r="L698" s="1">
        <v>47717</v>
      </c>
      <c r="M698">
        <v>0.46920265486725665</v>
      </c>
      <c r="N698">
        <v>1571</v>
      </c>
      <c r="O698" s="2" t="s">
        <v>64</v>
      </c>
      <c r="P698" t="s">
        <v>65</v>
      </c>
      <c r="Q698" s="1">
        <v>46874</v>
      </c>
      <c r="R698">
        <v>19802</v>
      </c>
      <c r="S698">
        <v>9000</v>
      </c>
      <c r="T698">
        <v>10802</v>
      </c>
      <c r="U698" s="2" t="s">
        <v>66</v>
      </c>
      <c r="V698" s="2"/>
      <c r="W698" s="2" t="s">
        <v>68</v>
      </c>
      <c r="X698" s="2" t="s">
        <v>2103</v>
      </c>
      <c r="Y698" s="2" t="s">
        <v>70</v>
      </c>
      <c r="Z698" s="2" t="s">
        <v>71</v>
      </c>
      <c r="AA698" s="2" t="s">
        <v>70</v>
      </c>
      <c r="AB698" s="2" t="s">
        <v>70</v>
      </c>
      <c r="AC698" s="2" t="s">
        <v>572</v>
      </c>
      <c r="AD698" s="2" t="s">
        <v>572</v>
      </c>
      <c r="AE698" t="s">
        <v>572</v>
      </c>
      <c r="AF698" s="2" t="s">
        <v>572</v>
      </c>
      <c r="AG698">
        <v>10802</v>
      </c>
      <c r="AH698">
        <v>12000</v>
      </c>
      <c r="AI698">
        <v>11700</v>
      </c>
      <c r="AJ698">
        <v>11700</v>
      </c>
      <c r="AK698">
        <v>11700</v>
      </c>
      <c r="AL698">
        <v>11697</v>
      </c>
      <c r="AP698">
        <v>11500</v>
      </c>
      <c r="AR698">
        <v>0</v>
      </c>
      <c r="AS698">
        <v>1000</v>
      </c>
      <c r="AT698">
        <v>0</v>
      </c>
      <c r="AU698">
        <v>0</v>
      </c>
      <c r="AV698">
        <v>0</v>
      </c>
      <c r="AW698">
        <v>0</v>
      </c>
      <c r="AX698">
        <v>3</v>
      </c>
      <c r="AY698">
        <v>0</v>
      </c>
      <c r="AZ698">
        <v>0</v>
      </c>
      <c r="BA698">
        <v>0</v>
      </c>
      <c r="BB698" s="2" t="s">
        <v>75</v>
      </c>
      <c r="BC698" s="2"/>
    </row>
    <row r="699" spans="1:55">
      <c r="A699">
        <v>699</v>
      </c>
      <c r="B699" s="1">
        <v>46146</v>
      </c>
      <c r="C699" s="2" t="s">
        <v>2799</v>
      </c>
      <c r="D699" s="2" t="s">
        <v>409</v>
      </c>
      <c r="E699" s="2" t="s">
        <v>410</v>
      </c>
      <c r="F699" s="2" t="s">
        <v>272</v>
      </c>
      <c r="G699" s="2" t="s">
        <v>97</v>
      </c>
      <c r="H699" s="2" t="s">
        <v>411</v>
      </c>
      <c r="I699" s="2" t="s">
        <v>412</v>
      </c>
      <c r="J699" t="s">
        <v>413</v>
      </c>
      <c r="K699" s="2" t="s">
        <v>414</v>
      </c>
      <c r="L699" s="1">
        <v>46212</v>
      </c>
      <c r="M699">
        <v>0.46920265486725665</v>
      </c>
      <c r="N699">
        <v>66</v>
      </c>
      <c r="O699" s="2" t="s">
        <v>64</v>
      </c>
      <c r="P699" t="s">
        <v>65</v>
      </c>
      <c r="Q699" s="1">
        <v>46874</v>
      </c>
      <c r="R699">
        <v>29703</v>
      </c>
      <c r="S699">
        <v>2300</v>
      </c>
      <c r="T699">
        <v>27403</v>
      </c>
      <c r="U699" s="2" t="s">
        <v>66</v>
      </c>
      <c r="V699" s="2"/>
      <c r="W699" s="2" t="s">
        <v>68</v>
      </c>
      <c r="X699" s="2" t="s">
        <v>69</v>
      </c>
      <c r="Y699" s="2" t="s">
        <v>70</v>
      </c>
      <c r="Z699" s="2" t="s">
        <v>71</v>
      </c>
      <c r="AA699" s="2" t="s">
        <v>70</v>
      </c>
      <c r="AB699" s="2" t="s">
        <v>70</v>
      </c>
      <c r="AC699" s="2" t="s">
        <v>91</v>
      </c>
      <c r="AD699" s="2" t="s">
        <v>70</v>
      </c>
      <c r="AE699">
        <v>29</v>
      </c>
      <c r="AF699" s="2" t="s">
        <v>2099</v>
      </c>
      <c r="AG699">
        <v>27403</v>
      </c>
      <c r="AH699">
        <v>28200</v>
      </c>
      <c r="AI699">
        <v>40200</v>
      </c>
      <c r="AJ699">
        <v>29276</v>
      </c>
      <c r="AK699">
        <v>28200</v>
      </c>
      <c r="AL699">
        <v>28078</v>
      </c>
      <c r="AM699">
        <v>28180</v>
      </c>
      <c r="AN699">
        <v>28200</v>
      </c>
      <c r="AP699">
        <v>28000</v>
      </c>
      <c r="AQ699">
        <v>28200</v>
      </c>
      <c r="AR699">
        <v>0</v>
      </c>
      <c r="AS699">
        <v>2350</v>
      </c>
      <c r="AT699">
        <v>2350</v>
      </c>
      <c r="AU699">
        <v>1</v>
      </c>
      <c r="AV699">
        <v>0</v>
      </c>
      <c r="AW699">
        <v>0</v>
      </c>
      <c r="AX699">
        <v>3</v>
      </c>
      <c r="AY699">
        <v>7050</v>
      </c>
      <c r="AZ699">
        <v>0</v>
      </c>
      <c r="BA699">
        <v>1</v>
      </c>
      <c r="BB699" s="2" t="s">
        <v>75</v>
      </c>
      <c r="BC699" s="2"/>
    </row>
    <row r="700" spans="1:55">
      <c r="A700">
        <v>700</v>
      </c>
      <c r="B700" s="1">
        <v>46146</v>
      </c>
      <c r="C700" s="2" t="s">
        <v>2799</v>
      </c>
      <c r="D700" s="2" t="s">
        <v>409</v>
      </c>
      <c r="E700" s="2" t="s">
        <v>410</v>
      </c>
      <c r="F700" s="2" t="s">
        <v>272</v>
      </c>
      <c r="G700" s="2" t="s">
        <v>97</v>
      </c>
      <c r="H700" s="2" t="s">
        <v>415</v>
      </c>
      <c r="I700" s="2" t="s">
        <v>416</v>
      </c>
      <c r="J700" t="s">
        <v>417</v>
      </c>
      <c r="K700" s="2" t="s">
        <v>414</v>
      </c>
      <c r="L700" s="1">
        <v>46212</v>
      </c>
      <c r="M700">
        <v>0.50600000000000001</v>
      </c>
      <c r="N700">
        <v>66</v>
      </c>
      <c r="O700" s="2" t="s">
        <v>79</v>
      </c>
      <c r="P700" t="s">
        <v>65</v>
      </c>
      <c r="Q700" s="1">
        <v>46874</v>
      </c>
      <c r="R700">
        <v>29703</v>
      </c>
      <c r="S700">
        <v>0</v>
      </c>
      <c r="T700">
        <v>29703</v>
      </c>
      <c r="U700" s="2" t="s">
        <v>66</v>
      </c>
      <c r="V700" s="2"/>
      <c r="W700" s="2"/>
      <c r="X700" s="2" t="s">
        <v>69</v>
      </c>
      <c r="Y700" s="2" t="s">
        <v>70</v>
      </c>
      <c r="Z700" s="2" t="s">
        <v>80</v>
      </c>
      <c r="AA700" s="2" t="s">
        <v>72</v>
      </c>
      <c r="AB700" s="2" t="s">
        <v>72</v>
      </c>
      <c r="AC700" s="2" t="s">
        <v>72</v>
      </c>
      <c r="AD700" s="2" t="s">
        <v>70</v>
      </c>
      <c r="AE700">
        <v>30</v>
      </c>
      <c r="AF700" s="2" t="s">
        <v>2099</v>
      </c>
      <c r="AG700">
        <v>29703</v>
      </c>
      <c r="AH700">
        <v>30000</v>
      </c>
      <c r="AI700">
        <v>30000</v>
      </c>
      <c r="AN700">
        <v>29703</v>
      </c>
      <c r="AO700">
        <v>7870</v>
      </c>
      <c r="AP700">
        <v>29800</v>
      </c>
      <c r="AQ700">
        <v>37573</v>
      </c>
      <c r="AR700">
        <v>80</v>
      </c>
      <c r="AS700">
        <v>1178</v>
      </c>
      <c r="AT700">
        <v>1175</v>
      </c>
      <c r="AU700">
        <v>0.99745331069609511</v>
      </c>
      <c r="AV700">
        <v>3</v>
      </c>
      <c r="AW700">
        <v>2.5466893039049238E-3</v>
      </c>
      <c r="AX700">
        <v>0.54</v>
      </c>
      <c r="AY700">
        <v>634.5</v>
      </c>
      <c r="AZ700">
        <v>1.62</v>
      </c>
      <c r="BA700">
        <v>0.99745331069609511</v>
      </c>
      <c r="BB700" s="2" t="s">
        <v>81</v>
      </c>
      <c r="BC700" s="2"/>
    </row>
    <row r="701" spans="1:55">
      <c r="A701">
        <v>701</v>
      </c>
      <c r="B701" s="1">
        <v>46146</v>
      </c>
      <c r="C701" s="2" t="s">
        <v>2800</v>
      </c>
      <c r="D701" s="2" t="s">
        <v>824</v>
      </c>
      <c r="E701" s="2" t="s">
        <v>825</v>
      </c>
      <c r="F701" s="2" t="s">
        <v>272</v>
      </c>
      <c r="G701" s="2" t="s">
        <v>192</v>
      </c>
      <c r="H701" s="2" t="s">
        <v>826</v>
      </c>
      <c r="I701" s="2" t="s">
        <v>827</v>
      </c>
      <c r="J701" t="s">
        <v>828</v>
      </c>
      <c r="K701" s="2" t="s">
        <v>829</v>
      </c>
      <c r="L701" s="1">
        <v>46104</v>
      </c>
      <c r="M701">
        <v>0.36621652461992282</v>
      </c>
      <c r="N701">
        <v>-42</v>
      </c>
      <c r="O701" s="2" t="s">
        <v>64</v>
      </c>
      <c r="P701" t="s">
        <v>65</v>
      </c>
      <c r="Q701" s="1">
        <v>46874</v>
      </c>
      <c r="R701">
        <v>29508</v>
      </c>
      <c r="S701">
        <v>700</v>
      </c>
      <c r="T701">
        <v>28808</v>
      </c>
      <c r="U701" s="2" t="s">
        <v>66</v>
      </c>
      <c r="V701" s="2"/>
      <c r="W701" s="2" t="s">
        <v>68</v>
      </c>
      <c r="X701" s="2" t="s">
        <v>69</v>
      </c>
      <c r="Y701" s="2" t="s">
        <v>70</v>
      </c>
      <c r="Z701" s="2" t="s">
        <v>71</v>
      </c>
      <c r="AA701" s="2" t="s">
        <v>70</v>
      </c>
      <c r="AB701" s="2" t="s">
        <v>70</v>
      </c>
      <c r="AC701" s="2" t="s">
        <v>91</v>
      </c>
      <c r="AD701" s="2" t="s">
        <v>70</v>
      </c>
      <c r="AE701">
        <v>29</v>
      </c>
      <c r="AF701" s="2" t="s">
        <v>2099</v>
      </c>
      <c r="AG701">
        <v>28808</v>
      </c>
      <c r="AH701">
        <v>29600</v>
      </c>
      <c r="AI701">
        <v>29600</v>
      </c>
      <c r="AJ701">
        <v>29804</v>
      </c>
      <c r="AK701">
        <v>29760</v>
      </c>
      <c r="AL701">
        <v>29688</v>
      </c>
      <c r="AM701">
        <v>29705</v>
      </c>
      <c r="AN701">
        <v>29508</v>
      </c>
      <c r="AP701">
        <v>29300</v>
      </c>
      <c r="AQ701">
        <v>29508</v>
      </c>
      <c r="AR701">
        <v>92</v>
      </c>
      <c r="AS701">
        <v>1850</v>
      </c>
      <c r="AT701">
        <v>1845</v>
      </c>
      <c r="AU701">
        <v>0.99729729729729732</v>
      </c>
      <c r="AV701">
        <v>6</v>
      </c>
      <c r="AW701">
        <v>3.2432432432432431E-3</v>
      </c>
      <c r="AX701">
        <v>3</v>
      </c>
      <c r="AY701">
        <v>5535</v>
      </c>
      <c r="AZ701">
        <v>18</v>
      </c>
      <c r="BA701">
        <v>0.99729729729729732</v>
      </c>
      <c r="BB701" s="2" t="s">
        <v>75</v>
      </c>
      <c r="BC701" s="2"/>
    </row>
    <row r="702" spans="1:55">
      <c r="A702">
        <v>702</v>
      </c>
      <c r="B702" s="1">
        <v>46146</v>
      </c>
      <c r="C702" s="2" t="s">
        <v>2800</v>
      </c>
      <c r="D702" s="2" t="s">
        <v>824</v>
      </c>
      <c r="E702" s="2" t="s">
        <v>825</v>
      </c>
      <c r="F702" s="2" t="s">
        <v>272</v>
      </c>
      <c r="G702" s="2" t="s">
        <v>192</v>
      </c>
      <c r="H702" s="2" t="s">
        <v>76</v>
      </c>
      <c r="I702" s="2" t="s">
        <v>77</v>
      </c>
      <c r="J702" t="s">
        <v>78</v>
      </c>
      <c r="K702" s="2" t="s">
        <v>829</v>
      </c>
      <c r="L702" s="1">
        <v>46104</v>
      </c>
      <c r="M702">
        <v>0.50600000000000001</v>
      </c>
      <c r="N702">
        <v>-42</v>
      </c>
      <c r="O702" s="2" t="s">
        <v>79</v>
      </c>
      <c r="P702" t="s">
        <v>65</v>
      </c>
      <c r="Q702" s="1">
        <v>46874</v>
      </c>
      <c r="R702">
        <v>29508</v>
      </c>
      <c r="S702">
        <v>0</v>
      </c>
      <c r="T702">
        <v>29508</v>
      </c>
      <c r="U702" s="2" t="s">
        <v>66</v>
      </c>
      <c r="V702" s="2"/>
      <c r="W702" s="2"/>
      <c r="X702" s="2" t="s">
        <v>69</v>
      </c>
      <c r="Y702" s="2" t="s">
        <v>70</v>
      </c>
      <c r="Z702" s="2" t="s">
        <v>80</v>
      </c>
      <c r="AA702" s="2" t="s">
        <v>72</v>
      </c>
      <c r="AB702" s="2" t="s">
        <v>72</v>
      </c>
      <c r="AC702" s="2" t="s">
        <v>72</v>
      </c>
      <c r="AD702" s="2" t="s">
        <v>70</v>
      </c>
      <c r="AE702">
        <v>24</v>
      </c>
      <c r="AF702" s="2" t="s">
        <v>463</v>
      </c>
      <c r="AG702">
        <v>29508</v>
      </c>
      <c r="AH702">
        <v>30080</v>
      </c>
      <c r="AI702">
        <v>52240</v>
      </c>
      <c r="AN702">
        <v>29508</v>
      </c>
      <c r="AO702">
        <v>530</v>
      </c>
      <c r="AP702">
        <v>29700</v>
      </c>
      <c r="AQ702">
        <v>30038</v>
      </c>
      <c r="AR702">
        <v>80</v>
      </c>
      <c r="AS702">
        <v>943</v>
      </c>
      <c r="AT702">
        <v>939</v>
      </c>
      <c r="AU702">
        <v>0.99575821845174972</v>
      </c>
      <c r="AV702">
        <v>4</v>
      </c>
      <c r="AW702">
        <v>4.2417815482502655E-3</v>
      </c>
      <c r="AX702">
        <v>0.54</v>
      </c>
      <c r="AY702">
        <v>507.06000000000006</v>
      </c>
      <c r="AZ702">
        <v>2.16</v>
      </c>
      <c r="BA702">
        <v>0.99575821845174972</v>
      </c>
      <c r="BB702" s="2" t="s">
        <v>81</v>
      </c>
      <c r="BC702" s="2"/>
    </row>
    <row r="703" spans="1:55">
      <c r="A703">
        <v>703</v>
      </c>
      <c r="B703" s="1">
        <v>46146</v>
      </c>
      <c r="C703" s="2" t="s">
        <v>2801</v>
      </c>
      <c r="D703" s="2" t="s">
        <v>2802</v>
      </c>
      <c r="E703" s="2" t="s">
        <v>2803</v>
      </c>
      <c r="F703" s="2" t="s">
        <v>85</v>
      </c>
      <c r="G703" s="2" t="s">
        <v>1466</v>
      </c>
      <c r="H703" s="2" t="s">
        <v>2804</v>
      </c>
      <c r="I703" s="2" t="s">
        <v>2805</v>
      </c>
      <c r="J703" t="s">
        <v>2806</v>
      </c>
      <c r="K703" s="2" t="s">
        <v>2807</v>
      </c>
      <c r="L703" s="1">
        <v>46127</v>
      </c>
      <c r="M703">
        <v>0.26817427577339087</v>
      </c>
      <c r="N703">
        <v>-19</v>
      </c>
      <c r="O703" s="2" t="s">
        <v>64</v>
      </c>
      <c r="P703" t="s">
        <v>65</v>
      </c>
      <c r="Q703" s="1">
        <v>47239</v>
      </c>
      <c r="R703">
        <v>14285</v>
      </c>
      <c r="S703">
        <v>800</v>
      </c>
      <c r="T703">
        <v>13485</v>
      </c>
      <c r="U703" s="2" t="s">
        <v>66</v>
      </c>
      <c r="V703" s="2"/>
      <c r="W703" s="2" t="s">
        <v>68</v>
      </c>
      <c r="X703" s="2" t="s">
        <v>2103</v>
      </c>
      <c r="Y703" s="2" t="s">
        <v>70</v>
      </c>
      <c r="Z703" s="2" t="s">
        <v>71</v>
      </c>
      <c r="AA703" s="2" t="s">
        <v>70</v>
      </c>
      <c r="AB703" s="2" t="s">
        <v>70</v>
      </c>
      <c r="AC703" s="2" t="s">
        <v>572</v>
      </c>
      <c r="AD703" s="2" t="s">
        <v>572</v>
      </c>
      <c r="AE703" t="s">
        <v>572</v>
      </c>
      <c r="AF703" s="2" t="s">
        <v>572</v>
      </c>
      <c r="AG703">
        <v>13485</v>
      </c>
      <c r="AH703">
        <v>14400</v>
      </c>
      <c r="AI703">
        <v>14400</v>
      </c>
      <c r="AJ703">
        <v>14544</v>
      </c>
      <c r="AK703">
        <v>14580</v>
      </c>
      <c r="AL703">
        <v>14400</v>
      </c>
      <c r="AP703">
        <v>14000</v>
      </c>
      <c r="AR703">
        <v>0</v>
      </c>
      <c r="AS703">
        <v>600</v>
      </c>
      <c r="AT703">
        <v>0</v>
      </c>
      <c r="AU703">
        <v>0</v>
      </c>
      <c r="AV703">
        <v>0</v>
      </c>
      <c r="AW703">
        <v>0</v>
      </c>
      <c r="AX703">
        <v>3</v>
      </c>
      <c r="AY703">
        <v>0</v>
      </c>
      <c r="AZ703">
        <v>0</v>
      </c>
      <c r="BA703">
        <v>0</v>
      </c>
      <c r="BB703" s="2" t="s">
        <v>75</v>
      </c>
      <c r="BC703" s="2"/>
    </row>
    <row r="704" spans="1:55">
      <c r="A704">
        <v>704</v>
      </c>
      <c r="B704" s="1">
        <v>46146</v>
      </c>
      <c r="C704" s="2" t="s">
        <v>2801</v>
      </c>
      <c r="D704" s="2" t="s">
        <v>2802</v>
      </c>
      <c r="E704" s="2" t="s">
        <v>2803</v>
      </c>
      <c r="F704" s="2" t="s">
        <v>85</v>
      </c>
      <c r="G704" s="2" t="s">
        <v>1466</v>
      </c>
      <c r="H704" s="2" t="s">
        <v>147</v>
      </c>
      <c r="I704" s="2" t="s">
        <v>148</v>
      </c>
      <c r="J704" t="s">
        <v>149</v>
      </c>
      <c r="K704" s="2" t="s">
        <v>2807</v>
      </c>
      <c r="L704" s="1">
        <v>46127</v>
      </c>
      <c r="M704">
        <v>0.50600000000000001</v>
      </c>
      <c r="N704">
        <v>-19</v>
      </c>
      <c r="O704" s="2" t="s">
        <v>79</v>
      </c>
      <c r="P704" t="s">
        <v>65</v>
      </c>
      <c r="Q704" s="1">
        <v>47239</v>
      </c>
      <c r="R704">
        <v>14285</v>
      </c>
      <c r="S704">
        <v>0</v>
      </c>
      <c r="T704">
        <v>14285</v>
      </c>
      <c r="U704" s="2" t="s">
        <v>66</v>
      </c>
      <c r="V704" s="2"/>
      <c r="W704" s="2"/>
      <c r="X704" s="2" t="s">
        <v>69</v>
      </c>
      <c r="Y704" s="2" t="s">
        <v>572</v>
      </c>
      <c r="Z704" s="2" t="s">
        <v>80</v>
      </c>
      <c r="AA704" s="2" t="s">
        <v>72</v>
      </c>
      <c r="AB704" s="2" t="s">
        <v>72</v>
      </c>
      <c r="AC704" s="2" t="s">
        <v>72</v>
      </c>
      <c r="AD704" s="2" t="s">
        <v>70</v>
      </c>
      <c r="AE704">
        <v>38</v>
      </c>
      <c r="AF704" s="2" t="s">
        <v>2099</v>
      </c>
      <c r="AG704">
        <v>14285</v>
      </c>
      <c r="AI704">
        <v>14800</v>
      </c>
      <c r="AN704">
        <v>14285</v>
      </c>
      <c r="AO704">
        <v>635</v>
      </c>
      <c r="AP704">
        <v>14500</v>
      </c>
      <c r="AQ704">
        <v>14920</v>
      </c>
      <c r="AR704">
        <v>80</v>
      </c>
      <c r="AS704">
        <v>470</v>
      </c>
      <c r="AT704">
        <v>467</v>
      </c>
      <c r="AU704">
        <v>0.99361702127659579</v>
      </c>
      <c r="AV704">
        <v>3</v>
      </c>
      <c r="AW704">
        <v>6.382978723404255E-3</v>
      </c>
      <c r="AX704">
        <v>0.54</v>
      </c>
      <c r="AY704">
        <v>252.18</v>
      </c>
      <c r="AZ704">
        <v>1.62</v>
      </c>
      <c r="BA704">
        <v>0.99361702127659579</v>
      </c>
      <c r="BB704" s="2" t="s">
        <v>81</v>
      </c>
      <c r="BC704" s="2"/>
    </row>
    <row r="705" spans="1:55">
      <c r="A705">
        <v>705</v>
      </c>
      <c r="B705" s="1">
        <v>46146</v>
      </c>
      <c r="C705" s="2" t="s">
        <v>2808</v>
      </c>
      <c r="D705" s="2" t="s">
        <v>465</v>
      </c>
      <c r="E705" s="2" t="s">
        <v>466</v>
      </c>
      <c r="F705" s="2" t="s">
        <v>96</v>
      </c>
      <c r="G705" s="2" t="s">
        <v>97</v>
      </c>
      <c r="H705" s="2" t="s">
        <v>467</v>
      </c>
      <c r="I705" s="2" t="s">
        <v>468</v>
      </c>
      <c r="J705" t="s">
        <v>469</v>
      </c>
      <c r="K705" s="2" t="s">
        <v>470</v>
      </c>
      <c r="L705" s="1">
        <v>47196</v>
      </c>
      <c r="M705">
        <v>0.46920265486725665</v>
      </c>
      <c r="N705">
        <v>1050</v>
      </c>
      <c r="O705" s="2" t="s">
        <v>64</v>
      </c>
      <c r="P705" t="s">
        <v>65</v>
      </c>
      <c r="Q705" s="1">
        <v>46874</v>
      </c>
      <c r="R705">
        <v>9804</v>
      </c>
      <c r="S705">
        <v>900</v>
      </c>
      <c r="T705">
        <v>8904</v>
      </c>
      <c r="U705" s="2" t="s">
        <v>66</v>
      </c>
      <c r="V705" s="2"/>
      <c r="W705" s="2" t="s">
        <v>68</v>
      </c>
      <c r="X705" s="2" t="s">
        <v>2103</v>
      </c>
      <c r="Y705" s="2" t="s">
        <v>70</v>
      </c>
      <c r="Z705" s="2" t="s">
        <v>71</v>
      </c>
      <c r="AA705" s="2" t="s">
        <v>70</v>
      </c>
      <c r="AB705" s="2" t="s">
        <v>70</v>
      </c>
      <c r="AC705" s="2" t="s">
        <v>91</v>
      </c>
      <c r="AD705" s="2" t="s">
        <v>572</v>
      </c>
      <c r="AE705" t="s">
        <v>572</v>
      </c>
      <c r="AF705" s="2" t="s">
        <v>572</v>
      </c>
      <c r="AG705">
        <v>8904</v>
      </c>
      <c r="AH705">
        <v>20400</v>
      </c>
      <c r="AI705">
        <v>20200</v>
      </c>
      <c r="AJ705">
        <v>20296</v>
      </c>
      <c r="AK705">
        <v>20296</v>
      </c>
      <c r="AL705">
        <v>20265</v>
      </c>
      <c r="AM705">
        <v>20000</v>
      </c>
      <c r="AP705">
        <v>20000</v>
      </c>
      <c r="AR705">
        <v>0</v>
      </c>
      <c r="AS705">
        <v>1700</v>
      </c>
      <c r="AT705">
        <v>0</v>
      </c>
      <c r="AU705">
        <v>0</v>
      </c>
      <c r="AV705">
        <v>0</v>
      </c>
      <c r="AW705">
        <v>0</v>
      </c>
      <c r="AX705">
        <v>3</v>
      </c>
      <c r="AY705">
        <v>0</v>
      </c>
      <c r="AZ705">
        <v>0</v>
      </c>
      <c r="BA705">
        <v>0</v>
      </c>
      <c r="BB705" s="2" t="s">
        <v>75</v>
      </c>
      <c r="BC705" s="2"/>
    </row>
    <row r="706" spans="1:55">
      <c r="A706">
        <v>706</v>
      </c>
      <c r="B706" s="1">
        <v>46146</v>
      </c>
      <c r="C706" s="2" t="s">
        <v>2808</v>
      </c>
      <c r="D706" s="2" t="s">
        <v>465</v>
      </c>
      <c r="E706" s="2" t="s">
        <v>466</v>
      </c>
      <c r="F706" s="2" t="s">
        <v>96</v>
      </c>
      <c r="G706" s="2" t="s">
        <v>97</v>
      </c>
      <c r="H706" s="2" t="s">
        <v>427</v>
      </c>
      <c r="I706" s="2" t="s">
        <v>428</v>
      </c>
      <c r="J706" t="s">
        <v>429</v>
      </c>
      <c r="K706" s="2" t="s">
        <v>470</v>
      </c>
      <c r="L706" s="1">
        <v>47196</v>
      </c>
      <c r="M706">
        <v>0.50600000000000001</v>
      </c>
      <c r="N706">
        <v>1050</v>
      </c>
      <c r="O706" s="2" t="s">
        <v>79</v>
      </c>
      <c r="P706" t="s">
        <v>65</v>
      </c>
      <c r="Q706" s="1">
        <v>46874</v>
      </c>
      <c r="R706">
        <v>19608</v>
      </c>
      <c r="S706">
        <v>0</v>
      </c>
      <c r="T706">
        <v>19608</v>
      </c>
      <c r="U706" s="2" t="s">
        <v>66</v>
      </c>
      <c r="V706" s="2" t="s">
        <v>2809</v>
      </c>
      <c r="W706" s="2"/>
      <c r="X706" s="2" t="s">
        <v>69</v>
      </c>
      <c r="Y706" s="2" t="s">
        <v>70</v>
      </c>
      <c r="Z706" s="2" t="s">
        <v>80</v>
      </c>
      <c r="AA706" s="2" t="s">
        <v>72</v>
      </c>
      <c r="AB706" s="2" t="s">
        <v>72</v>
      </c>
      <c r="AC706" s="2" t="s">
        <v>72</v>
      </c>
      <c r="AD706" s="2" t="s">
        <v>70</v>
      </c>
      <c r="AE706">
        <v>123</v>
      </c>
      <c r="AF706" s="2" t="s">
        <v>2810</v>
      </c>
      <c r="AG706">
        <v>19608</v>
      </c>
      <c r="AH706">
        <v>20000</v>
      </c>
      <c r="AI706">
        <v>20000</v>
      </c>
      <c r="AN706">
        <v>19608</v>
      </c>
      <c r="AO706">
        <v>820</v>
      </c>
      <c r="AP706">
        <v>19800</v>
      </c>
      <c r="AQ706">
        <v>20428</v>
      </c>
      <c r="AR706">
        <v>80</v>
      </c>
      <c r="AS706">
        <v>642</v>
      </c>
      <c r="AT706">
        <v>639</v>
      </c>
      <c r="AU706">
        <v>0.99532710280373837</v>
      </c>
      <c r="AV706">
        <v>3</v>
      </c>
      <c r="AW706">
        <v>4.6728971962616819E-3</v>
      </c>
      <c r="AX706">
        <v>0.54</v>
      </c>
      <c r="AY706">
        <v>345.06</v>
      </c>
      <c r="AZ706">
        <v>1.62</v>
      </c>
      <c r="BA706">
        <v>0.99532710280373837</v>
      </c>
      <c r="BB706" s="2" t="s">
        <v>81</v>
      </c>
      <c r="BC706" s="2"/>
    </row>
    <row r="707" spans="1:55">
      <c r="A707">
        <v>707</v>
      </c>
      <c r="B707" s="1">
        <v>46146</v>
      </c>
      <c r="C707" s="2" t="s">
        <v>2811</v>
      </c>
      <c r="D707" s="2" t="s">
        <v>465</v>
      </c>
      <c r="E707" s="2" t="s">
        <v>466</v>
      </c>
      <c r="F707" s="2" t="s">
        <v>96</v>
      </c>
      <c r="G707" s="2" t="s">
        <v>97</v>
      </c>
      <c r="H707" s="2" t="s">
        <v>467</v>
      </c>
      <c r="I707" s="2" t="s">
        <v>468</v>
      </c>
      <c r="J707" t="s">
        <v>469</v>
      </c>
      <c r="K707" s="2" t="s">
        <v>470</v>
      </c>
      <c r="L707" s="1">
        <v>47196</v>
      </c>
      <c r="M707">
        <v>0.46920265486725665</v>
      </c>
      <c r="N707">
        <v>1050</v>
      </c>
      <c r="O707" s="2" t="s">
        <v>64</v>
      </c>
      <c r="P707" t="s">
        <v>65</v>
      </c>
      <c r="Q707" s="1">
        <v>46874</v>
      </c>
      <c r="R707">
        <v>9804</v>
      </c>
      <c r="S707">
        <v>0</v>
      </c>
      <c r="T707">
        <v>9804</v>
      </c>
      <c r="U707" s="2" t="s">
        <v>66</v>
      </c>
      <c r="V707" s="2"/>
      <c r="W707" s="2" t="s">
        <v>68</v>
      </c>
      <c r="X707" s="2" t="s">
        <v>2103</v>
      </c>
      <c r="Y707" s="2" t="s">
        <v>70</v>
      </c>
      <c r="Z707" s="2" t="s">
        <v>71</v>
      </c>
      <c r="AA707" s="2" t="s">
        <v>70</v>
      </c>
      <c r="AB707" s="2" t="s">
        <v>70</v>
      </c>
      <c r="AC707" s="2" t="s">
        <v>91</v>
      </c>
      <c r="AD707" s="2" t="s">
        <v>572</v>
      </c>
      <c r="AE707" t="s">
        <v>572</v>
      </c>
      <c r="AF707" s="2" t="s">
        <v>572</v>
      </c>
      <c r="AG707">
        <v>9804</v>
      </c>
      <c r="AH707">
        <v>10200</v>
      </c>
      <c r="AI707">
        <v>10100</v>
      </c>
      <c r="AJ707">
        <v>10040</v>
      </c>
      <c r="AK707">
        <v>10040</v>
      </c>
      <c r="AL707">
        <v>10000</v>
      </c>
      <c r="AM707">
        <v>10178</v>
      </c>
      <c r="AP707">
        <v>10000</v>
      </c>
      <c r="AR707">
        <v>0</v>
      </c>
      <c r="AS707">
        <v>850</v>
      </c>
      <c r="AT707">
        <v>0</v>
      </c>
      <c r="AU707">
        <v>0</v>
      </c>
      <c r="AV707">
        <v>0</v>
      </c>
      <c r="AW707">
        <v>0</v>
      </c>
      <c r="AX707">
        <v>3</v>
      </c>
      <c r="AY707">
        <v>0</v>
      </c>
      <c r="AZ707">
        <v>0</v>
      </c>
      <c r="BA707">
        <v>0</v>
      </c>
      <c r="BB707" s="2" t="s">
        <v>75</v>
      </c>
      <c r="BC707" s="2"/>
    </row>
    <row r="708" spans="1:55">
      <c r="A708">
        <v>708</v>
      </c>
      <c r="B708" s="1">
        <v>46146</v>
      </c>
      <c r="C708" s="2" t="s">
        <v>2812</v>
      </c>
      <c r="D708" s="2" t="s">
        <v>1074</v>
      </c>
      <c r="E708" s="2" t="s">
        <v>1075</v>
      </c>
      <c r="F708" s="2" t="s">
        <v>96</v>
      </c>
      <c r="G708" s="2" t="s">
        <v>97</v>
      </c>
      <c r="H708" s="2" t="s">
        <v>1076</v>
      </c>
      <c r="I708" s="2" t="s">
        <v>1077</v>
      </c>
      <c r="J708" t="s">
        <v>1078</v>
      </c>
      <c r="K708" s="2" t="s">
        <v>1079</v>
      </c>
      <c r="L708" s="1">
        <v>46618</v>
      </c>
      <c r="M708">
        <v>0.46920265486725665</v>
      </c>
      <c r="N708">
        <v>472</v>
      </c>
      <c r="O708" s="2" t="s">
        <v>64</v>
      </c>
      <c r="P708" t="s">
        <v>65</v>
      </c>
      <c r="Q708" s="1">
        <v>46874</v>
      </c>
      <c r="R708">
        <v>9804</v>
      </c>
      <c r="S708">
        <v>1000</v>
      </c>
      <c r="T708">
        <v>8804</v>
      </c>
      <c r="U708" s="2" t="s">
        <v>66</v>
      </c>
      <c r="V708" s="2" t="s">
        <v>2813</v>
      </c>
      <c r="W708" s="2" t="s">
        <v>68</v>
      </c>
      <c r="X708" s="2" t="s">
        <v>2103</v>
      </c>
      <c r="Y708" s="2" t="s">
        <v>70</v>
      </c>
      <c r="Z708" s="2" t="s">
        <v>71</v>
      </c>
      <c r="AA708" s="2" t="s">
        <v>70</v>
      </c>
      <c r="AB708" s="2" t="s">
        <v>70</v>
      </c>
      <c r="AC708" s="2" t="s">
        <v>572</v>
      </c>
      <c r="AD708" s="2" t="s">
        <v>572</v>
      </c>
      <c r="AE708" t="s">
        <v>572</v>
      </c>
      <c r="AF708" s="2" t="s">
        <v>572</v>
      </c>
      <c r="AG708">
        <v>8804</v>
      </c>
      <c r="AH708">
        <v>10200</v>
      </c>
      <c r="AI708">
        <v>10100</v>
      </c>
      <c r="AJ708">
        <v>10138</v>
      </c>
      <c r="AK708">
        <v>10142</v>
      </c>
      <c r="AL708">
        <v>10136</v>
      </c>
      <c r="AP708">
        <v>10000</v>
      </c>
      <c r="AR708">
        <v>0</v>
      </c>
      <c r="AS708">
        <v>850</v>
      </c>
      <c r="AT708">
        <v>0</v>
      </c>
      <c r="AU708">
        <v>0</v>
      </c>
      <c r="AV708">
        <v>0</v>
      </c>
      <c r="AW708">
        <v>0</v>
      </c>
      <c r="AX708">
        <v>3</v>
      </c>
      <c r="AY708">
        <v>0</v>
      </c>
      <c r="AZ708">
        <v>0</v>
      </c>
      <c r="BA708">
        <v>0</v>
      </c>
      <c r="BB708" s="2" t="s">
        <v>75</v>
      </c>
      <c r="BC708" s="2"/>
    </row>
    <row r="709" spans="1:55">
      <c r="A709">
        <v>709</v>
      </c>
      <c r="B709" s="1">
        <v>46146</v>
      </c>
      <c r="C709" s="2" t="s">
        <v>2812</v>
      </c>
      <c r="D709" s="2" t="s">
        <v>1074</v>
      </c>
      <c r="E709" s="2" t="s">
        <v>1075</v>
      </c>
      <c r="F709" s="2" t="s">
        <v>96</v>
      </c>
      <c r="G709" s="2" t="s">
        <v>97</v>
      </c>
      <c r="H709" s="2" t="s">
        <v>102</v>
      </c>
      <c r="I709" s="2" t="s">
        <v>103</v>
      </c>
      <c r="J709" t="s">
        <v>104</v>
      </c>
      <c r="K709" s="2" t="s">
        <v>1079</v>
      </c>
      <c r="L709" s="1">
        <v>46618</v>
      </c>
      <c r="M709">
        <v>0.50600000000000001</v>
      </c>
      <c r="N709">
        <v>472</v>
      </c>
      <c r="O709" s="2" t="s">
        <v>79</v>
      </c>
      <c r="P709" t="s">
        <v>65</v>
      </c>
      <c r="Q709" s="1">
        <v>46874</v>
      </c>
      <c r="R709">
        <v>19608</v>
      </c>
      <c r="S709">
        <v>0</v>
      </c>
      <c r="T709">
        <v>19608</v>
      </c>
      <c r="U709" s="2" t="s">
        <v>66</v>
      </c>
      <c r="V709" s="2" t="s">
        <v>2814</v>
      </c>
      <c r="W709" s="2"/>
      <c r="X709" s="2" t="s">
        <v>69</v>
      </c>
      <c r="Y709" s="2" t="s">
        <v>572</v>
      </c>
      <c r="Z709" s="2" t="s">
        <v>80</v>
      </c>
      <c r="AA709" s="2" t="s">
        <v>72</v>
      </c>
      <c r="AB709" s="2" t="s">
        <v>72</v>
      </c>
      <c r="AC709" s="2" t="s">
        <v>72</v>
      </c>
      <c r="AD709" s="2" t="s">
        <v>70</v>
      </c>
      <c r="AE709">
        <v>38</v>
      </c>
      <c r="AF709" s="2" t="s">
        <v>2099</v>
      </c>
      <c r="AG709">
        <v>19608</v>
      </c>
      <c r="AI709">
        <v>20000</v>
      </c>
      <c r="AN709">
        <v>19608</v>
      </c>
      <c r="AP709">
        <v>19800</v>
      </c>
      <c r="AQ709">
        <v>19608</v>
      </c>
      <c r="AR709">
        <v>80</v>
      </c>
      <c r="AS709">
        <v>625</v>
      </c>
      <c r="AT709">
        <v>613</v>
      </c>
      <c r="AU709">
        <v>0.98080000000000001</v>
      </c>
      <c r="AV709">
        <v>12</v>
      </c>
      <c r="AW709">
        <v>1.9199999999999998E-2</v>
      </c>
      <c r="AX709">
        <v>0.54</v>
      </c>
      <c r="AY709">
        <v>331.02000000000004</v>
      </c>
      <c r="AZ709">
        <v>6.48</v>
      </c>
      <c r="BA709">
        <v>0.98080000000000001</v>
      </c>
      <c r="BB709" s="2" t="s">
        <v>81</v>
      </c>
      <c r="BC709" s="2"/>
    </row>
    <row r="710" spans="1:55">
      <c r="A710">
        <v>710</v>
      </c>
      <c r="B710" s="1">
        <v>46146</v>
      </c>
      <c r="C710" s="2" t="s">
        <v>2815</v>
      </c>
      <c r="D710" s="2" t="s">
        <v>2816</v>
      </c>
      <c r="E710" s="2" t="s">
        <v>1318</v>
      </c>
      <c r="F710" s="2" t="s">
        <v>635</v>
      </c>
      <c r="G710" s="2" t="s">
        <v>2817</v>
      </c>
      <c r="H710" s="2" t="s">
        <v>1324</v>
      </c>
      <c r="I710" s="2" t="s">
        <v>1325</v>
      </c>
      <c r="J710" t="s">
        <v>1326</v>
      </c>
      <c r="K710" s="2" t="s">
        <v>2818</v>
      </c>
      <c r="L710" s="1">
        <v>47378</v>
      </c>
      <c r="M710">
        <v>0.50600000000000001</v>
      </c>
      <c r="N710">
        <v>1232</v>
      </c>
      <c r="O710" s="2" t="s">
        <v>79</v>
      </c>
      <c r="P710" t="s">
        <v>65</v>
      </c>
      <c r="Q710" s="1">
        <v>46874</v>
      </c>
      <c r="R710">
        <v>8824</v>
      </c>
      <c r="S710">
        <v>0</v>
      </c>
      <c r="T710">
        <v>8824</v>
      </c>
      <c r="U710" s="2" t="s">
        <v>66</v>
      </c>
      <c r="V710" s="2" t="s">
        <v>127</v>
      </c>
      <c r="W710" s="2"/>
      <c r="X710" s="2" t="s">
        <v>571</v>
      </c>
      <c r="Y710" s="2" t="s">
        <v>572</v>
      </c>
      <c r="Z710" s="2" t="s">
        <v>80</v>
      </c>
      <c r="AA710" s="2" t="s">
        <v>72</v>
      </c>
      <c r="AB710" s="2" t="s">
        <v>72</v>
      </c>
      <c r="AC710" s="2" t="s">
        <v>72</v>
      </c>
      <c r="AD710" s="2" t="s">
        <v>572</v>
      </c>
      <c r="AE710" t="s">
        <v>572</v>
      </c>
      <c r="AF710" s="2" t="s">
        <v>572</v>
      </c>
      <c r="AG710">
        <v>8824</v>
      </c>
      <c r="AI710">
        <v>9600</v>
      </c>
      <c r="AP710">
        <v>9000</v>
      </c>
      <c r="AR710">
        <v>0</v>
      </c>
      <c r="AU710">
        <v>0</v>
      </c>
      <c r="AW710">
        <v>0</v>
      </c>
      <c r="AX710">
        <v>0.54</v>
      </c>
      <c r="BB710" s="2" t="s">
        <v>81</v>
      </c>
      <c r="BC710" s="2"/>
    </row>
    <row r="711" spans="1:55">
      <c r="A711">
        <v>711</v>
      </c>
      <c r="B711" s="1">
        <v>46148</v>
      </c>
      <c r="C711" s="2" t="s">
        <v>760</v>
      </c>
      <c r="D711" s="2" t="s">
        <v>2819</v>
      </c>
      <c r="E711" s="2" t="s">
        <v>2820</v>
      </c>
      <c r="F711" s="2"/>
      <c r="G711" s="2" t="s">
        <v>1752</v>
      </c>
      <c r="H711" s="2" t="s">
        <v>760</v>
      </c>
      <c r="I711" s="2" t="s">
        <v>760</v>
      </c>
      <c r="K711" s="2"/>
      <c r="L711" s="1"/>
      <c r="M711" t="s">
        <v>764</v>
      </c>
      <c r="O711" s="2" t="s">
        <v>1753</v>
      </c>
      <c r="Q711" s="1"/>
      <c r="R711">
        <v>5000</v>
      </c>
      <c r="S711">
        <v>0</v>
      </c>
      <c r="T711">
        <v>5000</v>
      </c>
      <c r="U711" s="2" t="s">
        <v>66</v>
      </c>
      <c r="V711" s="2"/>
      <c r="W711" s="2"/>
      <c r="X711" s="2" t="s">
        <v>69</v>
      </c>
      <c r="Y711" s="2" t="s">
        <v>70</v>
      </c>
      <c r="Z711" s="2" t="s">
        <v>71</v>
      </c>
      <c r="AA711" s="2" t="s">
        <v>72</v>
      </c>
      <c r="AB711" s="2" t="s">
        <v>72</v>
      </c>
      <c r="AC711" s="2" t="s">
        <v>72</v>
      </c>
      <c r="AD711" s="2" t="s">
        <v>70</v>
      </c>
      <c r="AE711">
        <v>7</v>
      </c>
      <c r="AF711" s="2" t="s">
        <v>463</v>
      </c>
      <c r="AG711">
        <v>5000</v>
      </c>
      <c r="AH711">
        <v>5240</v>
      </c>
      <c r="AI711">
        <v>5300</v>
      </c>
      <c r="AO711">
        <v>5500</v>
      </c>
      <c r="AP711">
        <v>5000</v>
      </c>
      <c r="AQ711">
        <v>5500</v>
      </c>
      <c r="AR711">
        <v>80</v>
      </c>
      <c r="AS711">
        <v>691</v>
      </c>
      <c r="AT711">
        <v>688</v>
      </c>
      <c r="AU711">
        <v>0.99565846599131691</v>
      </c>
      <c r="AV711">
        <v>3</v>
      </c>
      <c r="AW711">
        <v>4.3415340086830683E-3</v>
      </c>
      <c r="AX711">
        <v>0.54</v>
      </c>
      <c r="AY711">
        <v>371.52000000000004</v>
      </c>
      <c r="AZ711">
        <v>1.62</v>
      </c>
      <c r="BA711">
        <v>0.99565846599131691</v>
      </c>
      <c r="BB711" s="2" t="s">
        <v>81</v>
      </c>
      <c r="BC711" s="2"/>
    </row>
    <row r="712" spans="1:55">
      <c r="A712">
        <v>712</v>
      </c>
      <c r="B712" s="1">
        <v>46148</v>
      </c>
      <c r="C712" s="2" t="s">
        <v>2821</v>
      </c>
      <c r="D712" s="2" t="s">
        <v>2822</v>
      </c>
      <c r="E712" s="2" t="s">
        <v>2823</v>
      </c>
      <c r="F712" s="2" t="s">
        <v>96</v>
      </c>
      <c r="G712" s="2" t="s">
        <v>240</v>
      </c>
      <c r="H712" s="2" t="s">
        <v>2824</v>
      </c>
      <c r="I712" s="2" t="s">
        <v>2825</v>
      </c>
      <c r="J712" t="s">
        <v>2826</v>
      </c>
      <c r="K712" s="2" t="s">
        <v>2827</v>
      </c>
      <c r="L712" s="1">
        <v>47378</v>
      </c>
      <c r="M712">
        <v>0.42292704560925798</v>
      </c>
      <c r="N712">
        <v>1230</v>
      </c>
      <c r="O712" s="2" t="s">
        <v>64</v>
      </c>
      <c r="P712" t="s">
        <v>117</v>
      </c>
      <c r="Q712" s="1">
        <v>46874</v>
      </c>
      <c r="R712">
        <v>13000</v>
      </c>
      <c r="S712">
        <v>900</v>
      </c>
      <c r="T712">
        <v>12100</v>
      </c>
      <c r="U712" s="2" t="s">
        <v>66</v>
      </c>
      <c r="V712" s="2"/>
      <c r="W712" s="2" t="s">
        <v>197</v>
      </c>
      <c r="X712" s="2" t="s">
        <v>69</v>
      </c>
      <c r="Y712" s="2" t="s">
        <v>70</v>
      </c>
      <c r="Z712" s="2" t="s">
        <v>80</v>
      </c>
      <c r="AA712" s="2" t="s">
        <v>70</v>
      </c>
      <c r="AB712" s="2" t="s">
        <v>70</v>
      </c>
      <c r="AC712" s="2" t="s">
        <v>91</v>
      </c>
      <c r="AD712" s="2" t="s">
        <v>70</v>
      </c>
      <c r="AE712">
        <v>35</v>
      </c>
      <c r="AF712" s="2" t="s">
        <v>2099</v>
      </c>
      <c r="AG712">
        <v>12100</v>
      </c>
      <c r="AH712">
        <v>13200</v>
      </c>
      <c r="AI712">
        <v>19800</v>
      </c>
      <c r="AJ712">
        <v>21980</v>
      </c>
      <c r="AK712">
        <v>12780</v>
      </c>
      <c r="AL712">
        <v>12682</v>
      </c>
      <c r="AM712">
        <v>12620</v>
      </c>
      <c r="AN712">
        <v>12631</v>
      </c>
      <c r="AP712">
        <v>12800</v>
      </c>
      <c r="AQ712">
        <v>12631</v>
      </c>
      <c r="AR712">
        <v>569</v>
      </c>
      <c r="AS712">
        <v>1100</v>
      </c>
      <c r="AT712">
        <v>1053</v>
      </c>
      <c r="AU712">
        <v>0.95727272727272728</v>
      </c>
      <c r="AV712">
        <v>47</v>
      </c>
      <c r="AW712">
        <v>4.2727272727272725E-2</v>
      </c>
      <c r="AX712">
        <v>3</v>
      </c>
      <c r="AY712">
        <v>3159</v>
      </c>
      <c r="AZ712">
        <v>141</v>
      </c>
      <c r="BA712">
        <v>0.95727272727272728</v>
      </c>
      <c r="BB712" s="2" t="s">
        <v>75</v>
      </c>
      <c r="BC712" s="2"/>
    </row>
    <row r="713" spans="1:55">
      <c r="A713">
        <v>713</v>
      </c>
      <c r="B713" s="1">
        <v>46148</v>
      </c>
      <c r="C713" s="2" t="s">
        <v>2821</v>
      </c>
      <c r="D713" s="2" t="s">
        <v>2822</v>
      </c>
      <c r="E713" s="2" t="s">
        <v>2823</v>
      </c>
      <c r="F713" s="2" t="s">
        <v>96</v>
      </c>
      <c r="G713" s="2" t="s">
        <v>240</v>
      </c>
      <c r="H713" s="2" t="s">
        <v>2828</v>
      </c>
      <c r="I713" s="2" t="s">
        <v>2829</v>
      </c>
      <c r="J713" t="s">
        <v>2830</v>
      </c>
      <c r="K713" s="2" t="s">
        <v>2827</v>
      </c>
      <c r="L713" s="1">
        <v>47378</v>
      </c>
      <c r="M713">
        <v>0.50600000000000001</v>
      </c>
      <c r="N713">
        <v>1230</v>
      </c>
      <c r="O713" s="2" t="s">
        <v>79</v>
      </c>
      <c r="P713" t="s">
        <v>117</v>
      </c>
      <c r="Q713" s="1">
        <v>46874</v>
      </c>
      <c r="R713">
        <v>13000</v>
      </c>
      <c r="S713">
        <v>0</v>
      </c>
      <c r="T713">
        <v>13000</v>
      </c>
      <c r="U713" s="2" t="s">
        <v>66</v>
      </c>
      <c r="V713" s="2"/>
      <c r="W713" s="2"/>
      <c r="X713" s="2" t="s">
        <v>69</v>
      </c>
      <c r="Y713" s="2" t="s">
        <v>70</v>
      </c>
      <c r="Z713" s="2" t="s">
        <v>80</v>
      </c>
      <c r="AA713" s="2" t="s">
        <v>72</v>
      </c>
      <c r="AB713" s="2" t="s">
        <v>72</v>
      </c>
      <c r="AC713" s="2" t="s">
        <v>72</v>
      </c>
      <c r="AD713" s="2" t="s">
        <v>70</v>
      </c>
      <c r="AE713">
        <v>22</v>
      </c>
      <c r="AF713" s="2" t="s">
        <v>463</v>
      </c>
      <c r="AG713">
        <v>13000</v>
      </c>
      <c r="AH713">
        <v>13360</v>
      </c>
      <c r="AI713">
        <v>13360</v>
      </c>
      <c r="AN713">
        <v>13000</v>
      </c>
      <c r="AO713">
        <v>1195</v>
      </c>
      <c r="AP713">
        <v>13100</v>
      </c>
      <c r="AQ713">
        <v>14195</v>
      </c>
      <c r="AR713">
        <v>80</v>
      </c>
      <c r="AS713">
        <v>447</v>
      </c>
      <c r="AT713">
        <v>444</v>
      </c>
      <c r="AU713">
        <v>0.99328859060402686</v>
      </c>
      <c r="AV713">
        <v>3</v>
      </c>
      <c r="AW713">
        <v>6.7114093959731542E-3</v>
      </c>
      <c r="AX713">
        <v>0.54</v>
      </c>
      <c r="AY713">
        <v>239.76000000000002</v>
      </c>
      <c r="AZ713">
        <v>1.62</v>
      </c>
      <c r="BA713">
        <v>0.99328859060402686</v>
      </c>
      <c r="BB713" s="2" t="s">
        <v>81</v>
      </c>
      <c r="BC713" s="2"/>
    </row>
    <row r="714" spans="1:55">
      <c r="A714">
        <v>714</v>
      </c>
      <c r="B714" s="1">
        <v>46148</v>
      </c>
      <c r="C714" s="2" t="s">
        <v>2821</v>
      </c>
      <c r="D714" s="2" t="s">
        <v>2822</v>
      </c>
      <c r="E714" s="2" t="s">
        <v>2823</v>
      </c>
      <c r="F714" s="2" t="s">
        <v>96</v>
      </c>
      <c r="G714" s="2" t="s">
        <v>240</v>
      </c>
      <c r="H714" s="2" t="s">
        <v>442</v>
      </c>
      <c r="I714" s="2" t="s">
        <v>443</v>
      </c>
      <c r="J714" t="s">
        <v>444</v>
      </c>
      <c r="K714" s="2" t="s">
        <v>2827</v>
      </c>
      <c r="L714" s="1">
        <v>47378</v>
      </c>
      <c r="M714">
        <v>0.50600000000000001</v>
      </c>
      <c r="N714">
        <v>1230</v>
      </c>
      <c r="O714" s="2" t="s">
        <v>445</v>
      </c>
      <c r="P714" t="s">
        <v>117</v>
      </c>
      <c r="Q714" s="1">
        <v>46874</v>
      </c>
      <c r="R714">
        <v>13000</v>
      </c>
      <c r="S714">
        <v>0</v>
      </c>
      <c r="T714">
        <v>13000</v>
      </c>
      <c r="U714" s="2" t="s">
        <v>66</v>
      </c>
      <c r="V714" s="2"/>
      <c r="W714" s="2"/>
      <c r="X714" s="2" t="s">
        <v>69</v>
      </c>
      <c r="Y714" s="2" t="s">
        <v>70</v>
      </c>
      <c r="Z714" s="2" t="s">
        <v>71</v>
      </c>
      <c r="AA714" s="2" t="s">
        <v>72</v>
      </c>
      <c r="AB714" s="2" t="s">
        <v>72</v>
      </c>
      <c r="AC714" s="2" t="s">
        <v>72</v>
      </c>
      <c r="AD714" s="2" t="s">
        <v>70</v>
      </c>
      <c r="AE714">
        <v>15</v>
      </c>
      <c r="AF714" s="2" t="s">
        <v>463</v>
      </c>
      <c r="AG714">
        <v>13000</v>
      </c>
      <c r="AH714">
        <v>13500</v>
      </c>
      <c r="AI714">
        <v>13590</v>
      </c>
      <c r="AN714">
        <v>13000</v>
      </c>
      <c r="AP714">
        <v>13100</v>
      </c>
      <c r="AQ714">
        <v>13000</v>
      </c>
      <c r="AR714">
        <v>80</v>
      </c>
      <c r="AS714">
        <v>189</v>
      </c>
      <c r="AT714">
        <v>181</v>
      </c>
      <c r="AU714">
        <v>0.95767195767195767</v>
      </c>
      <c r="AV714">
        <v>8</v>
      </c>
      <c r="AW714">
        <v>4.2328042328042326E-2</v>
      </c>
      <c r="AX714">
        <v>0.54</v>
      </c>
      <c r="AY714">
        <v>97.740000000000009</v>
      </c>
      <c r="AZ714">
        <v>4.32</v>
      </c>
      <c r="BA714">
        <v>0.95767195767195767</v>
      </c>
      <c r="BB714" s="2" t="s">
        <v>81</v>
      </c>
      <c r="BC714" s="2"/>
    </row>
    <row r="715" spans="1:55">
      <c r="A715">
        <v>715</v>
      </c>
      <c r="B715" s="1">
        <v>46148</v>
      </c>
      <c r="C715" s="2" t="s">
        <v>2831</v>
      </c>
      <c r="D715" s="2" t="s">
        <v>2832</v>
      </c>
      <c r="E715" s="2" t="s">
        <v>1094</v>
      </c>
      <c r="F715" s="2" t="s">
        <v>239</v>
      </c>
      <c r="G715" s="2" t="s">
        <v>2833</v>
      </c>
      <c r="H715" s="2" t="s">
        <v>1099</v>
      </c>
      <c r="I715" s="2" t="s">
        <v>1100</v>
      </c>
      <c r="J715" t="s">
        <v>1101</v>
      </c>
      <c r="K715" s="2" t="s">
        <v>1098</v>
      </c>
      <c r="L715" s="1">
        <v>47794</v>
      </c>
      <c r="M715">
        <v>0.50600000000000001</v>
      </c>
      <c r="N715">
        <v>1646</v>
      </c>
      <c r="O715" s="2" t="s">
        <v>79</v>
      </c>
      <c r="P715" t="s">
        <v>65</v>
      </c>
      <c r="Q715" s="1">
        <v>46874</v>
      </c>
      <c r="R715">
        <v>10500</v>
      </c>
      <c r="S715">
        <v>0</v>
      </c>
      <c r="T715">
        <v>10500</v>
      </c>
      <c r="U715" s="2" t="s">
        <v>66</v>
      </c>
      <c r="V715" s="2" t="s">
        <v>462</v>
      </c>
      <c r="W715" s="2"/>
      <c r="X715" s="2" t="s">
        <v>571</v>
      </c>
      <c r="Y715" s="2" t="s">
        <v>572</v>
      </c>
      <c r="Z715" s="2" t="s">
        <v>572</v>
      </c>
      <c r="AA715" s="2" t="s">
        <v>72</v>
      </c>
      <c r="AB715" s="2" t="s">
        <v>72</v>
      </c>
      <c r="AC715" s="2" t="s">
        <v>72</v>
      </c>
      <c r="AD715" s="2" t="s">
        <v>572</v>
      </c>
      <c r="AE715" t="s">
        <v>572</v>
      </c>
      <c r="AF715" s="2" t="s">
        <v>572</v>
      </c>
      <c r="AG715">
        <v>10500</v>
      </c>
      <c r="AP715">
        <v>10600</v>
      </c>
      <c r="AR715">
        <v>0</v>
      </c>
      <c r="AU715">
        <v>0</v>
      </c>
      <c r="AW715">
        <v>0</v>
      </c>
      <c r="AX715">
        <v>0.54</v>
      </c>
      <c r="BB715" s="2" t="s">
        <v>81</v>
      </c>
      <c r="BC715" s="2"/>
    </row>
    <row r="716" spans="1:55">
      <c r="A716">
        <v>716</v>
      </c>
      <c r="B716" s="1">
        <v>46148</v>
      </c>
      <c r="C716" s="2" t="s">
        <v>2831</v>
      </c>
      <c r="D716" s="2" t="s">
        <v>2832</v>
      </c>
      <c r="E716" s="2" t="s">
        <v>1094</v>
      </c>
      <c r="F716" s="2" t="s">
        <v>239</v>
      </c>
      <c r="G716" s="2" t="s">
        <v>2833</v>
      </c>
      <c r="H716" s="2" t="s">
        <v>442</v>
      </c>
      <c r="I716" s="2" t="s">
        <v>443</v>
      </c>
      <c r="J716" t="s">
        <v>444</v>
      </c>
      <c r="K716" s="2" t="s">
        <v>1098</v>
      </c>
      <c r="L716" s="1">
        <v>47794</v>
      </c>
      <c r="M716">
        <v>0.50600000000000001</v>
      </c>
      <c r="N716">
        <v>1646</v>
      </c>
      <c r="O716" s="2" t="s">
        <v>445</v>
      </c>
      <c r="P716" t="s">
        <v>65</v>
      </c>
      <c r="Q716" s="1">
        <v>46874</v>
      </c>
      <c r="R716">
        <v>10500</v>
      </c>
      <c r="S716">
        <v>0</v>
      </c>
      <c r="T716">
        <v>10500</v>
      </c>
      <c r="U716" s="2" t="s">
        <v>66</v>
      </c>
      <c r="V716" s="2"/>
      <c r="W716" s="2"/>
      <c r="X716" s="2" t="s">
        <v>69</v>
      </c>
      <c r="Y716" s="2" t="s">
        <v>70</v>
      </c>
      <c r="Z716" s="2" t="s">
        <v>71</v>
      </c>
      <c r="AA716" s="2" t="s">
        <v>72</v>
      </c>
      <c r="AB716" s="2" t="s">
        <v>72</v>
      </c>
      <c r="AC716" s="2" t="s">
        <v>72</v>
      </c>
      <c r="AD716" s="2" t="s">
        <v>70</v>
      </c>
      <c r="AE716">
        <v>19</v>
      </c>
      <c r="AF716" s="2" t="s">
        <v>463</v>
      </c>
      <c r="AG716">
        <v>10500</v>
      </c>
      <c r="AH716">
        <v>10800</v>
      </c>
      <c r="AI716">
        <v>10840</v>
      </c>
      <c r="AN716">
        <v>10500</v>
      </c>
      <c r="AP716">
        <v>10600</v>
      </c>
      <c r="AQ716">
        <v>10500</v>
      </c>
      <c r="AR716">
        <v>80</v>
      </c>
      <c r="AS716">
        <v>339</v>
      </c>
      <c r="AT716">
        <v>329</v>
      </c>
      <c r="AU716">
        <v>0.97050147492625372</v>
      </c>
      <c r="AV716">
        <v>10</v>
      </c>
      <c r="AW716">
        <v>2.9498525073746312E-2</v>
      </c>
      <c r="AX716">
        <v>0.54</v>
      </c>
      <c r="AY716">
        <v>177.66000000000003</v>
      </c>
      <c r="AZ716">
        <v>5.4</v>
      </c>
      <c r="BA716">
        <v>0.97050147492625372</v>
      </c>
      <c r="BB716" s="2" t="s">
        <v>81</v>
      </c>
      <c r="BC716" s="2"/>
    </row>
    <row r="717" spans="1:55">
      <c r="A717">
        <v>717</v>
      </c>
      <c r="B717" s="1">
        <v>46148</v>
      </c>
      <c r="C717" s="2" t="s">
        <v>2834</v>
      </c>
      <c r="D717" s="2" t="s">
        <v>2835</v>
      </c>
      <c r="E717" s="2" t="s">
        <v>1185</v>
      </c>
      <c r="F717" s="2" t="s">
        <v>239</v>
      </c>
      <c r="G717" s="2" t="s">
        <v>2836</v>
      </c>
      <c r="H717" s="2" t="s">
        <v>2837</v>
      </c>
      <c r="I717" s="2" t="s">
        <v>2838</v>
      </c>
      <c r="J717" t="s">
        <v>2839</v>
      </c>
      <c r="K717" s="2" t="s">
        <v>1189</v>
      </c>
      <c r="L717" s="1">
        <v>46435</v>
      </c>
      <c r="M717">
        <v>0.56785433968686194</v>
      </c>
      <c r="N717">
        <v>287</v>
      </c>
      <c r="O717" s="2" t="s">
        <v>64</v>
      </c>
      <c r="P717" t="s">
        <v>117</v>
      </c>
      <c r="Q717" s="1">
        <v>46874</v>
      </c>
      <c r="R717">
        <v>15900</v>
      </c>
      <c r="S717">
        <v>500</v>
      </c>
      <c r="T717">
        <v>15400</v>
      </c>
      <c r="U717" s="2" t="s">
        <v>66</v>
      </c>
      <c r="V717" s="2"/>
      <c r="W717" s="2" t="s">
        <v>197</v>
      </c>
      <c r="X717" s="2" t="s">
        <v>571</v>
      </c>
      <c r="Y717" s="2" t="s">
        <v>572</v>
      </c>
      <c r="Z717" s="2" t="s">
        <v>80</v>
      </c>
      <c r="AA717" s="2" t="s">
        <v>572</v>
      </c>
      <c r="AB717" s="2" t="s">
        <v>572</v>
      </c>
      <c r="AC717" s="2" t="s">
        <v>572</v>
      </c>
      <c r="AD717" s="2" t="s">
        <v>572</v>
      </c>
      <c r="AE717" t="s">
        <v>572</v>
      </c>
      <c r="AF717" s="2" t="s">
        <v>572</v>
      </c>
      <c r="AG717">
        <v>15400</v>
      </c>
      <c r="AI717">
        <v>8050</v>
      </c>
      <c r="AP717">
        <v>15800</v>
      </c>
      <c r="AR717">
        <v>0</v>
      </c>
      <c r="AU717">
        <v>0</v>
      </c>
      <c r="AW717">
        <v>0</v>
      </c>
      <c r="AX717">
        <v>3</v>
      </c>
      <c r="BB717" s="2" t="s">
        <v>75</v>
      </c>
      <c r="BC717" s="2"/>
    </row>
    <row r="718" spans="1:55">
      <c r="A718">
        <v>718</v>
      </c>
      <c r="B718" s="1">
        <v>46148</v>
      </c>
      <c r="C718" s="2" t="s">
        <v>2834</v>
      </c>
      <c r="D718" s="2" t="s">
        <v>2835</v>
      </c>
      <c r="E718" s="2" t="s">
        <v>1185</v>
      </c>
      <c r="F718" s="2" t="s">
        <v>239</v>
      </c>
      <c r="G718" s="2" t="s">
        <v>2836</v>
      </c>
      <c r="H718" s="2" t="s">
        <v>245</v>
      </c>
      <c r="I718" s="2" t="s">
        <v>246</v>
      </c>
      <c r="J718" t="s">
        <v>247</v>
      </c>
      <c r="K718" s="2" t="s">
        <v>1189</v>
      </c>
      <c r="L718" s="1">
        <v>46435</v>
      </c>
      <c r="M718">
        <v>0.50600000000000001</v>
      </c>
      <c r="N718">
        <v>287</v>
      </c>
      <c r="O718" s="2" t="s">
        <v>79</v>
      </c>
      <c r="P718" t="s">
        <v>117</v>
      </c>
      <c r="Q718" s="1">
        <v>46874</v>
      </c>
      <c r="R718">
        <v>15900</v>
      </c>
      <c r="S718">
        <v>0</v>
      </c>
      <c r="T718">
        <v>15900</v>
      </c>
      <c r="U718" s="2" t="s">
        <v>66</v>
      </c>
      <c r="V718" s="2"/>
      <c r="W718" s="2"/>
      <c r="X718" s="2" t="s">
        <v>69</v>
      </c>
      <c r="Y718" s="2" t="s">
        <v>70</v>
      </c>
      <c r="Z718" s="2" t="s">
        <v>80</v>
      </c>
      <c r="AA718" s="2" t="s">
        <v>72</v>
      </c>
      <c r="AB718" s="2" t="s">
        <v>72</v>
      </c>
      <c r="AC718" s="2" t="s">
        <v>72</v>
      </c>
      <c r="AD718" s="2" t="s">
        <v>70</v>
      </c>
      <c r="AE718">
        <v>26</v>
      </c>
      <c r="AF718" s="2" t="s">
        <v>2099</v>
      </c>
      <c r="AG718">
        <v>15900</v>
      </c>
      <c r="AH718">
        <v>16080</v>
      </c>
      <c r="AI718">
        <v>32480</v>
      </c>
      <c r="AN718">
        <v>15900</v>
      </c>
      <c r="AO718">
        <v>1000</v>
      </c>
      <c r="AP718">
        <v>16000</v>
      </c>
      <c r="AQ718">
        <v>16900</v>
      </c>
      <c r="AR718">
        <v>80</v>
      </c>
      <c r="AS718">
        <v>532</v>
      </c>
      <c r="AT718">
        <v>529</v>
      </c>
      <c r="AU718">
        <v>0.99436090225563911</v>
      </c>
      <c r="AV718">
        <v>3</v>
      </c>
      <c r="AW718">
        <v>5.6390977443609019E-3</v>
      </c>
      <c r="AX718">
        <v>0.54</v>
      </c>
      <c r="AY718">
        <v>285.66000000000003</v>
      </c>
      <c r="AZ718">
        <v>1.62</v>
      </c>
      <c r="BA718">
        <v>0.99436090225563911</v>
      </c>
      <c r="BB718" s="2" t="s">
        <v>81</v>
      </c>
      <c r="BC718" s="2"/>
    </row>
    <row r="719" spans="1:55">
      <c r="A719">
        <v>719</v>
      </c>
      <c r="B719" s="1">
        <v>46148</v>
      </c>
      <c r="C719" s="2" t="s">
        <v>2834</v>
      </c>
      <c r="D719" s="2" t="s">
        <v>2835</v>
      </c>
      <c r="E719" s="2" t="s">
        <v>1185</v>
      </c>
      <c r="F719" s="2" t="s">
        <v>239</v>
      </c>
      <c r="G719" s="2" t="s">
        <v>2836</v>
      </c>
      <c r="H719" s="2" t="s">
        <v>442</v>
      </c>
      <c r="I719" s="2" t="s">
        <v>443</v>
      </c>
      <c r="J719" t="s">
        <v>444</v>
      </c>
      <c r="K719" s="2" t="s">
        <v>1189</v>
      </c>
      <c r="L719" s="1">
        <v>46435</v>
      </c>
      <c r="M719">
        <v>0.50600000000000001</v>
      </c>
      <c r="N719">
        <v>287</v>
      </c>
      <c r="O719" s="2" t="s">
        <v>445</v>
      </c>
      <c r="P719" t="s">
        <v>117</v>
      </c>
      <c r="Q719" s="1">
        <v>46874</v>
      </c>
      <c r="R719">
        <v>15900</v>
      </c>
      <c r="S719">
        <v>0</v>
      </c>
      <c r="T719">
        <v>15900</v>
      </c>
      <c r="U719" s="2" t="s">
        <v>66</v>
      </c>
      <c r="V719" s="2"/>
      <c r="W719" s="2"/>
      <c r="X719" s="2" t="s">
        <v>69</v>
      </c>
      <c r="Y719" s="2" t="s">
        <v>70</v>
      </c>
      <c r="Z719" s="2" t="s">
        <v>71</v>
      </c>
      <c r="AA719" s="2" t="s">
        <v>72</v>
      </c>
      <c r="AB719" s="2" t="s">
        <v>72</v>
      </c>
      <c r="AC719" s="2" t="s">
        <v>72</v>
      </c>
      <c r="AD719" s="2" t="s">
        <v>70</v>
      </c>
      <c r="AE719">
        <v>19</v>
      </c>
      <c r="AF719" s="2" t="s">
        <v>463</v>
      </c>
      <c r="AG719">
        <v>15900</v>
      </c>
      <c r="AH719">
        <v>16240</v>
      </c>
      <c r="AI719">
        <v>16240</v>
      </c>
      <c r="AN719">
        <v>15900</v>
      </c>
      <c r="AO719">
        <v>1000</v>
      </c>
      <c r="AP719">
        <v>16000</v>
      </c>
      <c r="AQ719">
        <v>16900</v>
      </c>
      <c r="AR719">
        <v>80</v>
      </c>
      <c r="AS719">
        <v>532</v>
      </c>
      <c r="AT719">
        <v>529</v>
      </c>
      <c r="AU719">
        <v>0.99436090225563911</v>
      </c>
      <c r="AV719">
        <v>3</v>
      </c>
      <c r="AW719">
        <v>5.6390977443609019E-3</v>
      </c>
      <c r="AX719">
        <v>0.54</v>
      </c>
      <c r="AY719">
        <v>285.66000000000003</v>
      </c>
      <c r="AZ719">
        <v>1.62</v>
      </c>
      <c r="BA719">
        <v>0.99436090225563911</v>
      </c>
      <c r="BB719" s="2" t="s">
        <v>81</v>
      </c>
      <c r="BC719" s="2"/>
    </row>
    <row r="720" spans="1:55">
      <c r="A720">
        <v>720</v>
      </c>
      <c r="B720" s="1">
        <v>46148</v>
      </c>
      <c r="C720" s="2" t="s">
        <v>2840</v>
      </c>
      <c r="D720" s="2" t="s">
        <v>2841</v>
      </c>
      <c r="E720" s="2" t="s">
        <v>402</v>
      </c>
      <c r="F720" s="2" t="s">
        <v>205</v>
      </c>
      <c r="G720" s="2" t="s">
        <v>2842</v>
      </c>
      <c r="H720" s="2" t="s">
        <v>2843</v>
      </c>
      <c r="I720" s="2" t="s">
        <v>2844</v>
      </c>
      <c r="J720" t="s">
        <v>2845</v>
      </c>
      <c r="K720" s="2" t="s">
        <v>407</v>
      </c>
      <c r="L720" s="1">
        <v>46334</v>
      </c>
      <c r="M720">
        <v>0.28160873610165649</v>
      </c>
      <c r="N720">
        <v>186</v>
      </c>
      <c r="O720" s="2" t="s">
        <v>64</v>
      </c>
      <c r="P720" t="s">
        <v>117</v>
      </c>
      <c r="Q720" s="1">
        <v>46874</v>
      </c>
      <c r="R720">
        <v>10000</v>
      </c>
      <c r="S720">
        <v>1500</v>
      </c>
      <c r="T720">
        <v>8500</v>
      </c>
      <c r="U720" s="2" t="s">
        <v>66</v>
      </c>
      <c r="V720" s="2"/>
      <c r="W720" s="2" t="s">
        <v>211</v>
      </c>
      <c r="X720" s="2" t="s">
        <v>2103</v>
      </c>
      <c r="Y720" s="2" t="s">
        <v>70</v>
      </c>
      <c r="Z720" s="2" t="s">
        <v>71</v>
      </c>
      <c r="AA720" s="2" t="s">
        <v>70</v>
      </c>
      <c r="AB720" s="2" t="s">
        <v>70</v>
      </c>
      <c r="AC720" s="2" t="s">
        <v>572</v>
      </c>
      <c r="AD720" s="2" t="s">
        <v>572</v>
      </c>
      <c r="AE720" t="s">
        <v>572</v>
      </c>
      <c r="AF720" s="2" t="s">
        <v>572</v>
      </c>
      <c r="AG720">
        <v>8500</v>
      </c>
      <c r="AH720">
        <v>9600</v>
      </c>
      <c r="AI720">
        <v>9800</v>
      </c>
      <c r="AJ720">
        <v>9780</v>
      </c>
      <c r="AK720">
        <v>9836</v>
      </c>
      <c r="AL720">
        <v>9748</v>
      </c>
      <c r="AP720">
        <v>9000</v>
      </c>
      <c r="AR720">
        <v>0</v>
      </c>
      <c r="AS720">
        <v>600</v>
      </c>
      <c r="AT720">
        <v>0</v>
      </c>
      <c r="AU720">
        <v>0</v>
      </c>
      <c r="AV720">
        <v>0</v>
      </c>
      <c r="AW720">
        <v>0</v>
      </c>
      <c r="AX720">
        <v>3</v>
      </c>
      <c r="AY720">
        <v>0</v>
      </c>
      <c r="AZ720">
        <v>0</v>
      </c>
      <c r="BA720">
        <v>0</v>
      </c>
      <c r="BB720" s="2" t="s">
        <v>75</v>
      </c>
      <c r="BC720" s="2"/>
    </row>
    <row r="721" spans="1:55">
      <c r="A721">
        <v>721</v>
      </c>
      <c r="B721" s="1">
        <v>46148</v>
      </c>
      <c r="C721" s="2" t="s">
        <v>2840</v>
      </c>
      <c r="D721" s="2" t="s">
        <v>2841</v>
      </c>
      <c r="E721" s="2" t="s">
        <v>402</v>
      </c>
      <c r="F721" s="2" t="s">
        <v>205</v>
      </c>
      <c r="G721" s="2" t="s">
        <v>2842</v>
      </c>
      <c r="H721" s="2" t="s">
        <v>451</v>
      </c>
      <c r="I721" s="2" t="s">
        <v>452</v>
      </c>
      <c r="J721" t="s">
        <v>453</v>
      </c>
      <c r="K721" s="2" t="s">
        <v>407</v>
      </c>
      <c r="L721" s="1">
        <v>46334</v>
      </c>
      <c r="M721">
        <v>0.50600000000000001</v>
      </c>
      <c r="N721">
        <v>186</v>
      </c>
      <c r="O721" s="2" t="s">
        <v>79</v>
      </c>
      <c r="P721" t="s">
        <v>117</v>
      </c>
      <c r="Q721" s="1">
        <v>46874</v>
      </c>
      <c r="R721">
        <v>10000</v>
      </c>
      <c r="S721">
        <v>0</v>
      </c>
      <c r="T721">
        <v>10000</v>
      </c>
      <c r="U721" s="2" t="s">
        <v>66</v>
      </c>
      <c r="V721" s="2"/>
      <c r="W721" s="2"/>
      <c r="X721" s="2" t="s">
        <v>69</v>
      </c>
      <c r="Y721" s="2" t="s">
        <v>70</v>
      </c>
      <c r="Z721" s="2" t="s">
        <v>80</v>
      </c>
      <c r="AA721" s="2" t="s">
        <v>72</v>
      </c>
      <c r="AB721" s="2" t="s">
        <v>72</v>
      </c>
      <c r="AC721" s="2" t="s">
        <v>72</v>
      </c>
      <c r="AD721" s="2" t="s">
        <v>70</v>
      </c>
      <c r="AE721">
        <v>13</v>
      </c>
      <c r="AF721" s="2" t="s">
        <v>463</v>
      </c>
      <c r="AG721">
        <v>10000</v>
      </c>
      <c r="AH721">
        <v>10280</v>
      </c>
      <c r="AI721">
        <v>10280</v>
      </c>
      <c r="AN721">
        <v>10000</v>
      </c>
      <c r="AO721">
        <v>1000</v>
      </c>
      <c r="AP721">
        <v>10100</v>
      </c>
      <c r="AQ721">
        <v>11000</v>
      </c>
      <c r="AR721">
        <v>80</v>
      </c>
      <c r="AS721">
        <v>347</v>
      </c>
      <c r="AT721">
        <v>344</v>
      </c>
      <c r="AU721">
        <v>0.99135446685878958</v>
      </c>
      <c r="AV721">
        <v>3</v>
      </c>
      <c r="AW721">
        <v>8.6455331412103754E-3</v>
      </c>
      <c r="AX721">
        <v>0.54</v>
      </c>
      <c r="AY721">
        <v>185.76000000000002</v>
      </c>
      <c r="AZ721">
        <v>1.62</v>
      </c>
      <c r="BA721">
        <v>0.99135446685878958</v>
      </c>
      <c r="BB721" s="2" t="s">
        <v>81</v>
      </c>
      <c r="BC721" s="2"/>
    </row>
    <row r="722" spans="1:55">
      <c r="A722">
        <v>722</v>
      </c>
      <c r="B722" s="1">
        <v>46148</v>
      </c>
      <c r="C722" s="2" t="s">
        <v>2846</v>
      </c>
      <c r="D722" s="2" t="s">
        <v>1134</v>
      </c>
      <c r="E722" s="2" t="s">
        <v>1135</v>
      </c>
      <c r="F722" s="2" t="s">
        <v>85</v>
      </c>
      <c r="G722" s="2" t="s">
        <v>519</v>
      </c>
      <c r="H722" s="2" t="s">
        <v>1140</v>
      </c>
      <c r="I722" s="2" t="s">
        <v>1141</v>
      </c>
      <c r="J722" t="s">
        <v>1142</v>
      </c>
      <c r="K722" s="2" t="s">
        <v>1139</v>
      </c>
      <c r="L722" s="1">
        <v>46799</v>
      </c>
      <c r="M722">
        <v>0.50600000000000001</v>
      </c>
      <c r="N722">
        <v>651</v>
      </c>
      <c r="O722" s="2" t="s">
        <v>79</v>
      </c>
      <c r="P722" t="s">
        <v>65</v>
      </c>
      <c r="Q722" s="1">
        <v>46874</v>
      </c>
      <c r="R722">
        <v>14285</v>
      </c>
      <c r="S722">
        <v>0</v>
      </c>
      <c r="T722">
        <v>14285</v>
      </c>
      <c r="U722" s="2" t="s">
        <v>66</v>
      </c>
      <c r="V722" s="2" t="s">
        <v>127</v>
      </c>
      <c r="W722" s="2"/>
      <c r="X722" s="2" t="s">
        <v>69</v>
      </c>
      <c r="Y722" s="2" t="s">
        <v>70</v>
      </c>
      <c r="Z722" s="2" t="s">
        <v>80</v>
      </c>
      <c r="AA722" s="2" t="s">
        <v>72</v>
      </c>
      <c r="AB722" s="2" t="s">
        <v>72</v>
      </c>
      <c r="AC722" s="2" t="s">
        <v>72</v>
      </c>
      <c r="AD722" s="2" t="s">
        <v>70</v>
      </c>
      <c r="AE722">
        <v>22</v>
      </c>
      <c r="AF722" s="2" t="s">
        <v>463</v>
      </c>
      <c r="AG722">
        <v>14285</v>
      </c>
      <c r="AH722">
        <v>14640</v>
      </c>
      <c r="AI722">
        <v>14720</v>
      </c>
      <c r="AN722">
        <v>14500</v>
      </c>
      <c r="AO722">
        <v>175</v>
      </c>
      <c r="AP722">
        <v>14500</v>
      </c>
      <c r="AQ722">
        <v>14675</v>
      </c>
      <c r="AR722">
        <v>80</v>
      </c>
      <c r="AS722">
        <v>464</v>
      </c>
      <c r="AT722">
        <v>459</v>
      </c>
      <c r="AU722">
        <v>0.98922413793103448</v>
      </c>
      <c r="AV722">
        <v>5</v>
      </c>
      <c r="AW722">
        <v>1.0775862068965518E-2</v>
      </c>
      <c r="AX722">
        <v>0.54</v>
      </c>
      <c r="AY722">
        <v>247.86</v>
      </c>
      <c r="AZ722">
        <v>2.7</v>
      </c>
      <c r="BA722">
        <v>0.98922413793103448</v>
      </c>
      <c r="BB722" s="2" t="s">
        <v>81</v>
      </c>
      <c r="BC722" s="2"/>
    </row>
    <row r="723" spans="1:55">
      <c r="A723">
        <v>723</v>
      </c>
      <c r="B723" s="1">
        <v>46148</v>
      </c>
      <c r="C723" s="2" t="s">
        <v>2847</v>
      </c>
      <c r="D723" s="2" t="s">
        <v>498</v>
      </c>
      <c r="E723" s="2" t="s">
        <v>499</v>
      </c>
      <c r="F723" s="2" t="s">
        <v>272</v>
      </c>
      <c r="G723" s="2" t="s">
        <v>500</v>
      </c>
      <c r="H723" s="2" t="s">
        <v>2848</v>
      </c>
      <c r="I723" s="2" t="s">
        <v>2849</v>
      </c>
      <c r="J723" t="s">
        <v>2850</v>
      </c>
      <c r="K723" s="2" t="s">
        <v>504</v>
      </c>
      <c r="L723" s="1">
        <v>47294</v>
      </c>
      <c r="M723">
        <v>0.46920265486725665</v>
      </c>
      <c r="N723">
        <v>1146</v>
      </c>
      <c r="O723" s="2" t="s">
        <v>64</v>
      </c>
      <c r="P723" t="s">
        <v>65</v>
      </c>
      <c r="Q723" s="1">
        <v>46874</v>
      </c>
      <c r="R723">
        <v>4959</v>
      </c>
      <c r="S723">
        <v>1200</v>
      </c>
      <c r="T723">
        <v>3759</v>
      </c>
      <c r="U723" s="2" t="s">
        <v>66</v>
      </c>
      <c r="V723" s="2"/>
      <c r="W723" s="2" t="s">
        <v>197</v>
      </c>
      <c r="X723" s="2" t="s">
        <v>69</v>
      </c>
      <c r="Y723" s="2" t="s">
        <v>70</v>
      </c>
      <c r="Z723" s="2" t="s">
        <v>80</v>
      </c>
      <c r="AA723" s="2" t="s">
        <v>70</v>
      </c>
      <c r="AB723" s="2" t="s">
        <v>70</v>
      </c>
      <c r="AC723" s="2" t="s">
        <v>91</v>
      </c>
      <c r="AD723" s="2" t="s">
        <v>70</v>
      </c>
      <c r="AE723">
        <v>34</v>
      </c>
      <c r="AF723" s="2" t="s">
        <v>2099</v>
      </c>
      <c r="AG723">
        <v>3759</v>
      </c>
      <c r="AH723">
        <v>9360</v>
      </c>
      <c r="AI723">
        <v>14000</v>
      </c>
      <c r="AJ723">
        <v>9122</v>
      </c>
      <c r="AK723">
        <v>9134</v>
      </c>
      <c r="AL723">
        <v>9045</v>
      </c>
      <c r="AM723">
        <v>9009</v>
      </c>
      <c r="AN723">
        <v>3529</v>
      </c>
      <c r="AO723">
        <v>5458</v>
      </c>
      <c r="AP723">
        <v>9000</v>
      </c>
      <c r="AQ723">
        <v>8987</v>
      </c>
      <c r="AR723">
        <v>373</v>
      </c>
      <c r="AS723">
        <v>780</v>
      </c>
      <c r="AT723">
        <v>749</v>
      </c>
      <c r="AU723">
        <v>0.96025641025641029</v>
      </c>
      <c r="AV723">
        <v>31</v>
      </c>
      <c r="AW723">
        <v>3.9743589743589741E-2</v>
      </c>
      <c r="AX723">
        <v>3</v>
      </c>
      <c r="AY723">
        <v>2247</v>
      </c>
      <c r="AZ723">
        <v>93</v>
      </c>
      <c r="BA723">
        <v>0.96025641025641029</v>
      </c>
      <c r="BB723" s="2" t="s">
        <v>75</v>
      </c>
      <c r="BC723" s="2"/>
    </row>
    <row r="724" spans="1:55">
      <c r="A724">
        <v>724</v>
      </c>
      <c r="B724" s="1">
        <v>46148</v>
      </c>
      <c r="C724" s="2" t="s">
        <v>2847</v>
      </c>
      <c r="D724" s="2" t="s">
        <v>498</v>
      </c>
      <c r="E724" s="2" t="s">
        <v>499</v>
      </c>
      <c r="F724" s="2" t="s">
        <v>272</v>
      </c>
      <c r="G724" s="2" t="s">
        <v>500</v>
      </c>
      <c r="H724" s="2" t="s">
        <v>501</v>
      </c>
      <c r="I724" s="2" t="s">
        <v>502</v>
      </c>
      <c r="J724" t="s">
        <v>503</v>
      </c>
      <c r="K724" s="2" t="s">
        <v>504</v>
      </c>
      <c r="L724" s="1">
        <v>47294</v>
      </c>
      <c r="M724">
        <v>0.50600000000000001</v>
      </c>
      <c r="N724">
        <v>1146</v>
      </c>
      <c r="O724" s="2" t="s">
        <v>79</v>
      </c>
      <c r="P724" t="s">
        <v>65</v>
      </c>
      <c r="Q724" s="1">
        <v>46874</v>
      </c>
      <c r="R724">
        <v>4959</v>
      </c>
      <c r="S724">
        <v>0</v>
      </c>
      <c r="T724">
        <v>4959</v>
      </c>
      <c r="U724" s="2" t="s">
        <v>66</v>
      </c>
      <c r="V724" s="2"/>
      <c r="W724" s="2"/>
      <c r="X724" s="2" t="s">
        <v>69</v>
      </c>
      <c r="Y724" s="2" t="s">
        <v>70</v>
      </c>
      <c r="Z724" s="2" t="s">
        <v>80</v>
      </c>
      <c r="AA724" s="2" t="s">
        <v>72</v>
      </c>
      <c r="AB724" s="2" t="s">
        <v>72</v>
      </c>
      <c r="AC724" s="2" t="s">
        <v>72</v>
      </c>
      <c r="AD724" s="2" t="s">
        <v>70</v>
      </c>
      <c r="AE724">
        <v>13</v>
      </c>
      <c r="AF724" s="2" t="s">
        <v>463</v>
      </c>
      <c r="AG724">
        <v>4959</v>
      </c>
      <c r="AH724">
        <v>5280</v>
      </c>
      <c r="AI724">
        <v>5280</v>
      </c>
      <c r="AN724">
        <v>4959</v>
      </c>
      <c r="AO724">
        <v>445</v>
      </c>
      <c r="AP724">
        <v>5000</v>
      </c>
      <c r="AQ724">
        <v>5404</v>
      </c>
      <c r="AR724">
        <v>80</v>
      </c>
      <c r="AS724">
        <v>172</v>
      </c>
      <c r="AT724">
        <v>169</v>
      </c>
      <c r="AU724">
        <v>0.98255813953488369</v>
      </c>
      <c r="AV724">
        <v>3</v>
      </c>
      <c r="AW724">
        <v>1.7441860465116279E-2</v>
      </c>
      <c r="AX724">
        <v>0.54</v>
      </c>
      <c r="AY724">
        <v>91.26</v>
      </c>
      <c r="AZ724">
        <v>1.62</v>
      </c>
      <c r="BA724">
        <v>0.98255813953488369</v>
      </c>
      <c r="BB724" s="2" t="s">
        <v>81</v>
      </c>
      <c r="BC724" s="2"/>
    </row>
    <row r="725" spans="1:55">
      <c r="A725">
        <v>725</v>
      </c>
      <c r="B725" s="1">
        <v>46148</v>
      </c>
      <c r="C725" s="2" t="s">
        <v>2851</v>
      </c>
      <c r="D725" s="2" t="s">
        <v>2852</v>
      </c>
      <c r="E725" s="2" t="s">
        <v>996</v>
      </c>
      <c r="F725" s="2" t="s">
        <v>272</v>
      </c>
      <c r="G725" s="2" t="s">
        <v>330</v>
      </c>
      <c r="H725" s="2" t="s">
        <v>2055</v>
      </c>
      <c r="I725" s="2" t="s">
        <v>2056</v>
      </c>
      <c r="J725" t="s">
        <v>2057</v>
      </c>
      <c r="K725" s="2" t="s">
        <v>2058</v>
      </c>
      <c r="L725" s="1">
        <v>47716</v>
      </c>
      <c r="N725">
        <v>1568</v>
      </c>
      <c r="O725" s="2" t="s">
        <v>64</v>
      </c>
      <c r="P725" t="s">
        <v>65</v>
      </c>
      <c r="Q725" s="1">
        <v>46874</v>
      </c>
      <c r="R725">
        <v>8000</v>
      </c>
      <c r="S725">
        <v>7100</v>
      </c>
      <c r="T725">
        <v>900</v>
      </c>
      <c r="U725" s="2" t="s">
        <v>66</v>
      </c>
      <c r="V725" s="2"/>
      <c r="W725" s="2" t="s">
        <v>197</v>
      </c>
      <c r="X725" s="2" t="s">
        <v>69</v>
      </c>
      <c r="Y725" s="2" t="s">
        <v>572</v>
      </c>
      <c r="Z725" s="2" t="s">
        <v>80</v>
      </c>
      <c r="AA725" s="2" t="s">
        <v>70</v>
      </c>
      <c r="AB725" s="2" t="s">
        <v>70</v>
      </c>
      <c r="AC725" s="2" t="s">
        <v>91</v>
      </c>
      <c r="AD725" s="2" t="s">
        <v>70</v>
      </c>
      <c r="AE725">
        <v>34</v>
      </c>
      <c r="AF725" s="2" t="s">
        <v>2099</v>
      </c>
      <c r="AG725">
        <v>900</v>
      </c>
      <c r="AI725">
        <v>15360</v>
      </c>
      <c r="AJ725">
        <v>10046</v>
      </c>
      <c r="AK725">
        <v>10074</v>
      </c>
      <c r="AL725">
        <v>10046</v>
      </c>
      <c r="AM725">
        <v>10022</v>
      </c>
      <c r="AN725">
        <v>665</v>
      </c>
      <c r="AO725">
        <v>9540</v>
      </c>
      <c r="AP725">
        <v>10000</v>
      </c>
      <c r="AQ725">
        <v>10205</v>
      </c>
      <c r="AR725">
        <v>0</v>
      </c>
      <c r="AU725">
        <v>0</v>
      </c>
      <c r="AW725">
        <v>0</v>
      </c>
      <c r="AX725">
        <v>3</v>
      </c>
      <c r="BB725" s="2" t="s">
        <v>75</v>
      </c>
      <c r="BC725" s="2"/>
    </row>
    <row r="726" spans="1:55">
      <c r="A726">
        <v>726</v>
      </c>
      <c r="B726" s="1">
        <v>46148</v>
      </c>
      <c r="C726" s="2" t="s">
        <v>2851</v>
      </c>
      <c r="D726" s="2" t="s">
        <v>2852</v>
      </c>
      <c r="E726" s="2" t="s">
        <v>996</v>
      </c>
      <c r="F726" s="2" t="s">
        <v>272</v>
      </c>
      <c r="G726" s="2" t="s">
        <v>330</v>
      </c>
      <c r="H726" s="2" t="s">
        <v>2059</v>
      </c>
      <c r="I726" s="2" t="s">
        <v>2060</v>
      </c>
      <c r="J726" t="s">
        <v>2061</v>
      </c>
      <c r="K726" s="2" t="s">
        <v>2058</v>
      </c>
      <c r="L726" s="1">
        <v>47716</v>
      </c>
      <c r="M726">
        <v>0.50600000000000001</v>
      </c>
      <c r="N726">
        <v>1568</v>
      </c>
      <c r="O726" s="2" t="s">
        <v>79</v>
      </c>
      <c r="P726" t="s">
        <v>65</v>
      </c>
      <c r="Q726" s="1">
        <v>46874</v>
      </c>
      <c r="R726">
        <v>8000</v>
      </c>
      <c r="S726">
        <v>0</v>
      </c>
      <c r="T726">
        <v>8000</v>
      </c>
      <c r="U726" s="2" t="s">
        <v>66</v>
      </c>
      <c r="V726" s="2"/>
      <c r="W726" s="2"/>
      <c r="X726" s="2" t="s">
        <v>69</v>
      </c>
      <c r="Y726" s="2" t="s">
        <v>70</v>
      </c>
      <c r="Z726" s="2" t="s">
        <v>80</v>
      </c>
      <c r="AA726" s="2" t="s">
        <v>72</v>
      </c>
      <c r="AB726" s="2" t="s">
        <v>72</v>
      </c>
      <c r="AC726" s="2" t="s">
        <v>72</v>
      </c>
      <c r="AD726" s="2" t="s">
        <v>70</v>
      </c>
      <c r="AE726">
        <v>35</v>
      </c>
      <c r="AF726" s="2" t="s">
        <v>2099</v>
      </c>
      <c r="AG726">
        <v>8000</v>
      </c>
      <c r="AH726">
        <v>5220</v>
      </c>
      <c r="AI726">
        <v>8320</v>
      </c>
      <c r="AN726">
        <v>8000</v>
      </c>
      <c r="AO726">
        <v>357</v>
      </c>
      <c r="AP726">
        <v>8100</v>
      </c>
      <c r="AQ726">
        <v>8357</v>
      </c>
      <c r="AR726">
        <v>80</v>
      </c>
      <c r="AS726">
        <v>265</v>
      </c>
      <c r="AT726">
        <v>262</v>
      </c>
      <c r="AU726">
        <v>0.98867924528301887</v>
      </c>
      <c r="AV726">
        <v>3</v>
      </c>
      <c r="AW726">
        <v>1.1320754716981131E-2</v>
      </c>
      <c r="AX726">
        <v>0.54</v>
      </c>
      <c r="AY726">
        <v>141.48000000000002</v>
      </c>
      <c r="AZ726">
        <v>1.62</v>
      </c>
      <c r="BA726">
        <v>0.98867924528301887</v>
      </c>
      <c r="BB726" s="2" t="s">
        <v>81</v>
      </c>
      <c r="BC726" s="2"/>
    </row>
    <row r="727" spans="1:55">
      <c r="A727">
        <v>727</v>
      </c>
      <c r="B727" s="1">
        <v>46148</v>
      </c>
      <c r="C727" s="2" t="s">
        <v>2851</v>
      </c>
      <c r="D727" s="2" t="s">
        <v>2852</v>
      </c>
      <c r="E727" s="2" t="s">
        <v>996</v>
      </c>
      <c r="F727" s="2" t="s">
        <v>272</v>
      </c>
      <c r="G727" s="2" t="s">
        <v>330</v>
      </c>
      <c r="H727" s="2" t="s">
        <v>442</v>
      </c>
      <c r="I727" s="2" t="s">
        <v>443</v>
      </c>
      <c r="J727" t="s">
        <v>444</v>
      </c>
      <c r="K727" s="2" t="s">
        <v>2058</v>
      </c>
      <c r="L727" s="1">
        <v>47716</v>
      </c>
      <c r="M727">
        <v>0.50600000000000001</v>
      </c>
      <c r="N727">
        <v>1568</v>
      </c>
      <c r="O727" s="2" t="s">
        <v>445</v>
      </c>
      <c r="P727" t="s">
        <v>65</v>
      </c>
      <c r="Q727" s="1">
        <v>46874</v>
      </c>
      <c r="R727">
        <v>8000</v>
      </c>
      <c r="S727">
        <v>0</v>
      </c>
      <c r="T727">
        <v>8000</v>
      </c>
      <c r="U727" s="2" t="s">
        <v>66</v>
      </c>
      <c r="V727" s="2"/>
      <c r="W727" s="2"/>
      <c r="X727" s="2" t="s">
        <v>69</v>
      </c>
      <c r="Y727" s="2" t="s">
        <v>70</v>
      </c>
      <c r="Z727" s="2" t="s">
        <v>71</v>
      </c>
      <c r="AA727" s="2" t="s">
        <v>72</v>
      </c>
      <c r="AB727" s="2" t="s">
        <v>72</v>
      </c>
      <c r="AC727" s="2" t="s">
        <v>72</v>
      </c>
      <c r="AD727" s="2" t="s">
        <v>70</v>
      </c>
      <c r="AE727">
        <v>15</v>
      </c>
      <c r="AF727" s="2" t="s">
        <v>463</v>
      </c>
      <c r="AG727">
        <v>8000</v>
      </c>
      <c r="AH727">
        <v>8460</v>
      </c>
      <c r="AI727">
        <v>8460</v>
      </c>
      <c r="AN727">
        <v>8000</v>
      </c>
      <c r="AO727">
        <v>1000</v>
      </c>
      <c r="AP727">
        <v>8100</v>
      </c>
      <c r="AQ727">
        <v>9000</v>
      </c>
      <c r="AR727">
        <v>80</v>
      </c>
      <c r="AS727">
        <v>128</v>
      </c>
      <c r="AT727">
        <v>125</v>
      </c>
      <c r="AU727">
        <v>0.9765625</v>
      </c>
      <c r="AV727">
        <v>3</v>
      </c>
      <c r="AW727">
        <v>2.34375E-2</v>
      </c>
      <c r="AX727">
        <v>0.54</v>
      </c>
      <c r="AY727">
        <v>67.5</v>
      </c>
      <c r="AZ727">
        <v>1.62</v>
      </c>
      <c r="BA727">
        <v>0.9765625</v>
      </c>
      <c r="BB727" s="2" t="s">
        <v>81</v>
      </c>
      <c r="BC727" s="2"/>
    </row>
    <row r="728" spans="1:55">
      <c r="A728">
        <v>728</v>
      </c>
      <c r="B728" s="1">
        <v>46148</v>
      </c>
      <c r="C728" s="2" t="s">
        <v>2853</v>
      </c>
      <c r="D728" s="2" t="s">
        <v>2854</v>
      </c>
      <c r="E728" s="2" t="s">
        <v>1135</v>
      </c>
      <c r="F728" s="2" t="s">
        <v>272</v>
      </c>
      <c r="G728" s="2" t="s">
        <v>2855</v>
      </c>
      <c r="H728" s="2" t="s">
        <v>2856</v>
      </c>
      <c r="I728" s="2" t="s">
        <v>2857</v>
      </c>
      <c r="J728" t="s">
        <v>2858</v>
      </c>
      <c r="K728" s="2" t="s">
        <v>2859</v>
      </c>
      <c r="L728" s="1">
        <v>47743</v>
      </c>
      <c r="M728">
        <v>0.50600000000000001</v>
      </c>
      <c r="N728">
        <v>1595</v>
      </c>
      <c r="O728" s="2" t="s">
        <v>79</v>
      </c>
      <c r="P728" t="s">
        <v>65</v>
      </c>
      <c r="Q728" s="1">
        <v>46874</v>
      </c>
      <c r="R728">
        <v>9000</v>
      </c>
      <c r="S728">
        <v>0</v>
      </c>
      <c r="T728">
        <v>9000</v>
      </c>
      <c r="U728" s="2" t="s">
        <v>66</v>
      </c>
      <c r="V728" s="2" t="s">
        <v>127</v>
      </c>
      <c r="W728" s="2"/>
      <c r="X728" s="2" t="s">
        <v>69</v>
      </c>
      <c r="Y728" s="2" t="s">
        <v>70</v>
      </c>
      <c r="Z728" s="2" t="s">
        <v>80</v>
      </c>
      <c r="AA728" s="2" t="s">
        <v>72</v>
      </c>
      <c r="AB728" s="2" t="s">
        <v>72</v>
      </c>
      <c r="AC728" s="2" t="s">
        <v>72</v>
      </c>
      <c r="AD728" s="2" t="s">
        <v>70</v>
      </c>
      <c r="AE728">
        <v>22</v>
      </c>
      <c r="AF728" s="2" t="s">
        <v>463</v>
      </c>
      <c r="AG728">
        <v>9000</v>
      </c>
      <c r="AH728">
        <v>9360</v>
      </c>
      <c r="AI728">
        <v>9400</v>
      </c>
      <c r="AN728">
        <v>9000</v>
      </c>
      <c r="AO728">
        <v>560</v>
      </c>
      <c r="AP728">
        <v>9100</v>
      </c>
      <c r="AQ728">
        <v>9560</v>
      </c>
      <c r="AR728">
        <v>80</v>
      </c>
      <c r="AS728">
        <v>302</v>
      </c>
      <c r="AT728">
        <v>299</v>
      </c>
      <c r="AU728">
        <v>0.99006622516556286</v>
      </c>
      <c r="AV728">
        <v>3</v>
      </c>
      <c r="AW728">
        <v>9.9337748344370865E-3</v>
      </c>
      <c r="AX728">
        <v>0.54</v>
      </c>
      <c r="AY728">
        <v>161.46</v>
      </c>
      <c r="AZ728">
        <v>1.62</v>
      </c>
      <c r="BA728">
        <v>0.99006622516556286</v>
      </c>
      <c r="BB728" s="2" t="s">
        <v>81</v>
      </c>
      <c r="BC728" s="2"/>
    </row>
    <row r="729" spans="1:55">
      <c r="A729">
        <v>729</v>
      </c>
      <c r="B729" s="1">
        <v>46148</v>
      </c>
      <c r="C729" s="2" t="s">
        <v>2853</v>
      </c>
      <c r="D729" s="2" t="s">
        <v>2854</v>
      </c>
      <c r="E729" s="2" t="s">
        <v>1135</v>
      </c>
      <c r="F729" s="2" t="s">
        <v>272</v>
      </c>
      <c r="G729" s="2" t="s">
        <v>2855</v>
      </c>
      <c r="H729" s="2" t="s">
        <v>442</v>
      </c>
      <c r="I729" s="2" t="s">
        <v>443</v>
      </c>
      <c r="J729" t="s">
        <v>444</v>
      </c>
      <c r="K729" s="2" t="s">
        <v>2859</v>
      </c>
      <c r="L729" s="1">
        <v>47743</v>
      </c>
      <c r="M729">
        <v>0.50600000000000001</v>
      </c>
      <c r="N729">
        <v>1595</v>
      </c>
      <c r="O729" s="2" t="s">
        <v>445</v>
      </c>
      <c r="P729" t="s">
        <v>65</v>
      </c>
      <c r="Q729" s="1">
        <v>46874</v>
      </c>
      <c r="R729">
        <v>9000</v>
      </c>
      <c r="S729">
        <v>0</v>
      </c>
      <c r="T729">
        <v>9000</v>
      </c>
      <c r="U729" s="2" t="s">
        <v>66</v>
      </c>
      <c r="V729" s="2"/>
      <c r="W729" s="2"/>
      <c r="X729" s="2" t="s">
        <v>69</v>
      </c>
      <c r="Y729" s="2" t="s">
        <v>70</v>
      </c>
      <c r="Z729" s="2" t="s">
        <v>71</v>
      </c>
      <c r="AA729" s="2" t="s">
        <v>72</v>
      </c>
      <c r="AB729" s="2" t="s">
        <v>72</v>
      </c>
      <c r="AC729" s="2" t="s">
        <v>72</v>
      </c>
      <c r="AD729" s="2" t="s">
        <v>70</v>
      </c>
      <c r="AE729">
        <v>15</v>
      </c>
      <c r="AF729" s="2" t="s">
        <v>463</v>
      </c>
      <c r="AG729">
        <v>9000</v>
      </c>
      <c r="AH729">
        <v>9450</v>
      </c>
      <c r="AI729">
        <v>9450</v>
      </c>
      <c r="AN729">
        <v>9000</v>
      </c>
      <c r="AO729">
        <v>1000</v>
      </c>
      <c r="AP729">
        <v>9100</v>
      </c>
      <c r="AQ729">
        <v>10000</v>
      </c>
      <c r="AR729">
        <v>80</v>
      </c>
      <c r="AS729">
        <v>142</v>
      </c>
      <c r="AT729">
        <v>139</v>
      </c>
      <c r="AU729">
        <v>0.97887323943661975</v>
      </c>
      <c r="AV729">
        <v>3</v>
      </c>
      <c r="AW729">
        <v>2.1126760563380281E-2</v>
      </c>
      <c r="AX729">
        <v>0.54</v>
      </c>
      <c r="AY729">
        <v>75.06</v>
      </c>
      <c r="AZ729">
        <v>1.62</v>
      </c>
      <c r="BA729">
        <v>0.97887323943661975</v>
      </c>
      <c r="BB729" s="2" t="s">
        <v>81</v>
      </c>
      <c r="BC729" s="2"/>
    </row>
    <row r="730" spans="1:55">
      <c r="A730">
        <v>730</v>
      </c>
      <c r="B730" s="1">
        <v>46148</v>
      </c>
      <c r="C730" s="2" t="s">
        <v>2860</v>
      </c>
      <c r="D730" s="2" t="s">
        <v>1171</v>
      </c>
      <c r="E730" s="2" t="s">
        <v>217</v>
      </c>
      <c r="F730" s="2" t="s">
        <v>96</v>
      </c>
      <c r="G730" s="2" t="s">
        <v>330</v>
      </c>
      <c r="H730" s="2" t="s">
        <v>1172</v>
      </c>
      <c r="I730" s="2" t="s">
        <v>1173</v>
      </c>
      <c r="J730" t="s">
        <v>1174</v>
      </c>
      <c r="K730" s="2" t="s">
        <v>477</v>
      </c>
      <c r="L730" s="1">
        <v>46204</v>
      </c>
      <c r="M730">
        <v>0.50593369071931027</v>
      </c>
      <c r="N730">
        <v>56</v>
      </c>
      <c r="O730" s="2" t="s">
        <v>64</v>
      </c>
      <c r="P730" t="s">
        <v>65</v>
      </c>
      <c r="Q730" s="1">
        <v>46874</v>
      </c>
      <c r="R730">
        <v>4902</v>
      </c>
      <c r="S730">
        <v>500</v>
      </c>
      <c r="T730">
        <v>4402</v>
      </c>
      <c r="U730" s="2" t="s">
        <v>66</v>
      </c>
      <c r="V730" s="2"/>
      <c r="W730" s="2" t="s">
        <v>197</v>
      </c>
      <c r="X730" s="2" t="s">
        <v>69</v>
      </c>
      <c r="Y730" s="2" t="s">
        <v>70</v>
      </c>
      <c r="Z730" s="2" t="s">
        <v>80</v>
      </c>
      <c r="AA730" s="2" t="s">
        <v>70</v>
      </c>
      <c r="AB730" s="2" t="s">
        <v>70</v>
      </c>
      <c r="AC730" s="2" t="s">
        <v>91</v>
      </c>
      <c r="AD730" s="2" t="s">
        <v>70</v>
      </c>
      <c r="AE730">
        <v>34</v>
      </c>
      <c r="AF730" s="2" t="s">
        <v>2099</v>
      </c>
      <c r="AG730">
        <v>4402</v>
      </c>
      <c r="AH730">
        <v>5400</v>
      </c>
      <c r="AI730">
        <v>8320</v>
      </c>
      <c r="AJ730">
        <v>5676</v>
      </c>
      <c r="AK730">
        <v>5682</v>
      </c>
      <c r="AL730">
        <v>5611</v>
      </c>
      <c r="AM730">
        <v>5590</v>
      </c>
      <c r="AN730">
        <v>4278</v>
      </c>
      <c r="AO730">
        <v>1294</v>
      </c>
      <c r="AP730">
        <v>5000</v>
      </c>
      <c r="AQ730">
        <v>5572</v>
      </c>
      <c r="AR730">
        <v>-172</v>
      </c>
      <c r="AS730">
        <v>450</v>
      </c>
      <c r="AT730">
        <v>465</v>
      </c>
      <c r="AU730">
        <v>1.0333333333333334</v>
      </c>
      <c r="AV730">
        <v>-14</v>
      </c>
      <c r="AW730">
        <v>-3.111111111111111E-2</v>
      </c>
      <c r="AX730">
        <v>3</v>
      </c>
      <c r="AY730">
        <v>1395</v>
      </c>
      <c r="AZ730">
        <v>-42</v>
      </c>
      <c r="BA730">
        <v>1.0333333333333334</v>
      </c>
      <c r="BB730" s="2" t="s">
        <v>75</v>
      </c>
      <c r="BC730" s="2"/>
    </row>
    <row r="731" spans="1:55">
      <c r="A731">
        <v>731</v>
      </c>
      <c r="B731" s="1">
        <v>46148</v>
      </c>
      <c r="C731" s="2" t="s">
        <v>2860</v>
      </c>
      <c r="D731" s="2" t="s">
        <v>1171</v>
      </c>
      <c r="E731" s="2" t="s">
        <v>217</v>
      </c>
      <c r="F731" s="2" t="s">
        <v>96</v>
      </c>
      <c r="G731" s="2" t="s">
        <v>330</v>
      </c>
      <c r="H731" s="2" t="s">
        <v>442</v>
      </c>
      <c r="I731" s="2" t="s">
        <v>443</v>
      </c>
      <c r="J731" t="s">
        <v>444</v>
      </c>
      <c r="K731" s="2" t="s">
        <v>477</v>
      </c>
      <c r="L731" s="1">
        <v>46204</v>
      </c>
      <c r="M731">
        <v>0.50600000000000001</v>
      </c>
      <c r="N731">
        <v>56</v>
      </c>
      <c r="O731" s="2" t="s">
        <v>445</v>
      </c>
      <c r="P731" t="s">
        <v>65</v>
      </c>
      <c r="Q731" s="1">
        <v>46874</v>
      </c>
      <c r="R731">
        <v>4902</v>
      </c>
      <c r="S731">
        <v>0</v>
      </c>
      <c r="T731">
        <v>4902</v>
      </c>
      <c r="U731" s="2" t="s">
        <v>66</v>
      </c>
      <c r="V731" s="2"/>
      <c r="W731" s="2"/>
      <c r="X731" s="2" t="s">
        <v>69</v>
      </c>
      <c r="Y731" s="2" t="s">
        <v>70</v>
      </c>
      <c r="Z731" s="2" t="s">
        <v>71</v>
      </c>
      <c r="AA731" s="2" t="s">
        <v>72</v>
      </c>
      <c r="AB731" s="2" t="s">
        <v>72</v>
      </c>
      <c r="AC731" s="2" t="s">
        <v>72</v>
      </c>
      <c r="AD731" s="2" t="s">
        <v>70</v>
      </c>
      <c r="AE731">
        <v>15</v>
      </c>
      <c r="AF731" s="2" t="s">
        <v>463</v>
      </c>
      <c r="AG731">
        <v>4902</v>
      </c>
      <c r="AH731">
        <v>5580</v>
      </c>
      <c r="AI731">
        <v>5490</v>
      </c>
      <c r="AO731">
        <v>6000</v>
      </c>
      <c r="AP731">
        <v>5000</v>
      </c>
      <c r="AQ731">
        <v>6000</v>
      </c>
      <c r="AR731">
        <v>80</v>
      </c>
      <c r="AS731">
        <v>87</v>
      </c>
      <c r="AT731">
        <v>84</v>
      </c>
      <c r="AU731">
        <v>0.96551724137931039</v>
      </c>
      <c r="AV731">
        <v>3</v>
      </c>
      <c r="AW731">
        <v>3.4482758620689655E-2</v>
      </c>
      <c r="AX731">
        <v>0.54</v>
      </c>
      <c r="AY731">
        <v>45.36</v>
      </c>
      <c r="AZ731">
        <v>1.62</v>
      </c>
      <c r="BA731">
        <v>0.96551724137931039</v>
      </c>
      <c r="BB731" s="2" t="s">
        <v>81</v>
      </c>
      <c r="BC731" s="2"/>
    </row>
    <row r="732" spans="1:55">
      <c r="A732">
        <v>732</v>
      </c>
      <c r="B732" s="1">
        <v>46148</v>
      </c>
      <c r="C732" s="2" t="s">
        <v>2860</v>
      </c>
      <c r="D732" s="2" t="s">
        <v>1171</v>
      </c>
      <c r="E732" s="2" t="s">
        <v>217</v>
      </c>
      <c r="F732" s="2" t="s">
        <v>96</v>
      </c>
      <c r="G732" s="2" t="s">
        <v>330</v>
      </c>
      <c r="H732" s="2" t="s">
        <v>442</v>
      </c>
      <c r="I732" s="2" t="s">
        <v>443</v>
      </c>
      <c r="J732" t="s">
        <v>444</v>
      </c>
      <c r="K732" s="2" t="s">
        <v>477</v>
      </c>
      <c r="L732" s="1">
        <v>46204</v>
      </c>
      <c r="M732">
        <v>0.50600000000000001</v>
      </c>
      <c r="N732">
        <v>56</v>
      </c>
      <c r="O732" s="2" t="s">
        <v>79</v>
      </c>
      <c r="P732" t="s">
        <v>65</v>
      </c>
      <c r="Q732" s="1">
        <v>46874</v>
      </c>
      <c r="R732">
        <v>4902</v>
      </c>
      <c r="S732">
        <v>0</v>
      </c>
      <c r="T732">
        <v>4902</v>
      </c>
      <c r="U732" s="2" t="s">
        <v>66</v>
      </c>
      <c r="V732" s="2"/>
      <c r="W732" s="2"/>
      <c r="X732" s="2" t="s">
        <v>69</v>
      </c>
      <c r="Y732" s="2" t="s">
        <v>70</v>
      </c>
      <c r="Z732" s="2" t="s">
        <v>80</v>
      </c>
      <c r="AA732" s="2" t="s">
        <v>72</v>
      </c>
      <c r="AB732" s="2" t="s">
        <v>72</v>
      </c>
      <c r="AC732" s="2" t="s">
        <v>72</v>
      </c>
      <c r="AD732" s="2" t="s">
        <v>70</v>
      </c>
      <c r="AE732">
        <v>13</v>
      </c>
      <c r="AF732" s="2" t="s">
        <v>463</v>
      </c>
      <c r="AG732">
        <v>4902</v>
      </c>
      <c r="AH732">
        <v>5280</v>
      </c>
      <c r="AI732">
        <v>5280</v>
      </c>
      <c r="AN732">
        <v>4902</v>
      </c>
      <c r="AO732">
        <v>485</v>
      </c>
      <c r="AP732">
        <v>5000</v>
      </c>
      <c r="AQ732">
        <v>5387</v>
      </c>
      <c r="AR732">
        <v>80</v>
      </c>
      <c r="AS732">
        <v>172</v>
      </c>
      <c r="AT732">
        <v>169</v>
      </c>
      <c r="AU732">
        <v>0.98255813953488369</v>
      </c>
      <c r="AV732">
        <v>3</v>
      </c>
      <c r="AW732">
        <v>1.7441860465116279E-2</v>
      </c>
      <c r="AX732">
        <v>0.54</v>
      </c>
      <c r="AY732">
        <v>91.26</v>
      </c>
      <c r="AZ732">
        <v>1.62</v>
      </c>
      <c r="BA732">
        <v>0.98255813953488369</v>
      </c>
      <c r="BB732" s="2" t="s">
        <v>81</v>
      </c>
      <c r="BC732" s="2"/>
    </row>
    <row r="733" spans="1:55">
      <c r="A733">
        <v>733</v>
      </c>
      <c r="B733" s="1">
        <v>46148</v>
      </c>
      <c r="C733" s="2" t="s">
        <v>2861</v>
      </c>
      <c r="D733" s="2" t="s">
        <v>1558</v>
      </c>
      <c r="E733" s="2" t="s">
        <v>1559</v>
      </c>
      <c r="F733" s="2" t="s">
        <v>96</v>
      </c>
      <c r="G733" s="2" t="s">
        <v>97</v>
      </c>
      <c r="H733" s="2" t="s">
        <v>1560</v>
      </c>
      <c r="I733" s="2" t="s">
        <v>1561</v>
      </c>
      <c r="J733" t="s">
        <v>1562</v>
      </c>
      <c r="K733" s="2" t="s">
        <v>1563</v>
      </c>
      <c r="L733" s="1">
        <v>46121</v>
      </c>
      <c r="M733">
        <v>0.50593369071931027</v>
      </c>
      <c r="N733">
        <v>-27</v>
      </c>
      <c r="O733" s="2" t="s">
        <v>64</v>
      </c>
      <c r="P733" t="s">
        <v>65</v>
      </c>
      <c r="Q733" s="1">
        <v>46874</v>
      </c>
      <c r="R733">
        <v>4902</v>
      </c>
      <c r="S733">
        <v>800</v>
      </c>
      <c r="T733">
        <v>4102</v>
      </c>
      <c r="U733" s="2" t="s">
        <v>66</v>
      </c>
      <c r="V733" s="2"/>
      <c r="W733" s="2" t="s">
        <v>197</v>
      </c>
      <c r="X733" s="2" t="s">
        <v>69</v>
      </c>
      <c r="Y733" s="2" t="s">
        <v>70</v>
      </c>
      <c r="Z733" s="2" t="s">
        <v>80</v>
      </c>
      <c r="AA733" s="2" t="s">
        <v>70</v>
      </c>
      <c r="AB733" s="2" t="s">
        <v>70</v>
      </c>
      <c r="AC733" s="2" t="s">
        <v>91</v>
      </c>
      <c r="AD733" s="2" t="s">
        <v>70</v>
      </c>
      <c r="AE733">
        <v>34</v>
      </c>
      <c r="AF733" s="2" t="s">
        <v>2099</v>
      </c>
      <c r="AG733">
        <v>4102</v>
      </c>
      <c r="AH733">
        <v>5040</v>
      </c>
      <c r="AI733">
        <v>7540</v>
      </c>
      <c r="AJ733">
        <v>5510</v>
      </c>
      <c r="AK733">
        <v>5510</v>
      </c>
      <c r="AL733">
        <v>5433</v>
      </c>
      <c r="AM733">
        <v>5400</v>
      </c>
      <c r="AN733">
        <v>4002</v>
      </c>
      <c r="AO733">
        <v>1388</v>
      </c>
      <c r="AP733">
        <v>4600</v>
      </c>
      <c r="AQ733">
        <v>5390</v>
      </c>
      <c r="AR733">
        <v>-350</v>
      </c>
      <c r="AS733">
        <v>420</v>
      </c>
      <c r="AT733">
        <v>450</v>
      </c>
      <c r="AU733">
        <v>1.0714285714285714</v>
      </c>
      <c r="AV733">
        <v>-29</v>
      </c>
      <c r="AW733">
        <v>-6.9047619047619052E-2</v>
      </c>
      <c r="AX733">
        <v>3</v>
      </c>
      <c r="AY733">
        <v>1350</v>
      </c>
      <c r="AZ733">
        <v>-87</v>
      </c>
      <c r="BA733">
        <v>1.0714285714285714</v>
      </c>
      <c r="BB733" s="2" t="s">
        <v>75</v>
      </c>
      <c r="BC733" s="2"/>
    </row>
    <row r="734" spans="1:55">
      <c r="A734">
        <v>734</v>
      </c>
      <c r="B734" s="1">
        <v>46148</v>
      </c>
      <c r="C734" s="2" t="s">
        <v>2861</v>
      </c>
      <c r="D734" s="2" t="s">
        <v>1558</v>
      </c>
      <c r="E734" s="2" t="s">
        <v>1559</v>
      </c>
      <c r="F734" s="2" t="s">
        <v>96</v>
      </c>
      <c r="G734" s="2" t="s">
        <v>97</v>
      </c>
      <c r="H734" s="2" t="s">
        <v>442</v>
      </c>
      <c r="I734" s="2" t="s">
        <v>443</v>
      </c>
      <c r="J734" t="s">
        <v>444</v>
      </c>
      <c r="K734" s="2" t="s">
        <v>1563</v>
      </c>
      <c r="L734" s="1">
        <v>46121</v>
      </c>
      <c r="M734">
        <v>0.50600000000000001</v>
      </c>
      <c r="N734">
        <v>-27</v>
      </c>
      <c r="O734" s="2" t="s">
        <v>445</v>
      </c>
      <c r="P734" t="s">
        <v>65</v>
      </c>
      <c r="Q734" s="1">
        <v>46874</v>
      </c>
      <c r="R734">
        <v>4902</v>
      </c>
      <c r="S734">
        <v>0</v>
      </c>
      <c r="T734">
        <v>4902</v>
      </c>
      <c r="U734" s="2" t="s">
        <v>66</v>
      </c>
      <c r="V734" s="2"/>
      <c r="W734" s="2"/>
      <c r="X734" s="2" t="s">
        <v>69</v>
      </c>
      <c r="Y734" s="2" t="s">
        <v>70</v>
      </c>
      <c r="Z734" s="2" t="s">
        <v>71</v>
      </c>
      <c r="AA734" s="2" t="s">
        <v>72</v>
      </c>
      <c r="AB734" s="2" t="s">
        <v>72</v>
      </c>
      <c r="AC734" s="2" t="s">
        <v>72</v>
      </c>
      <c r="AD734" s="2" t="s">
        <v>70</v>
      </c>
      <c r="AE734">
        <v>15</v>
      </c>
      <c r="AF734" s="2" t="s">
        <v>463</v>
      </c>
      <c r="AG734">
        <v>4902</v>
      </c>
      <c r="AH734">
        <v>5490</v>
      </c>
      <c r="AI734">
        <v>5490</v>
      </c>
      <c r="AN734">
        <v>4902</v>
      </c>
      <c r="AP734">
        <v>5000</v>
      </c>
      <c r="AQ734">
        <v>4902</v>
      </c>
      <c r="AR734">
        <v>80</v>
      </c>
      <c r="AS734">
        <v>77</v>
      </c>
      <c r="AT734">
        <v>69</v>
      </c>
      <c r="AU734">
        <v>0.89610389610389607</v>
      </c>
      <c r="AV734">
        <v>8</v>
      </c>
      <c r="AW734">
        <v>0.1038961038961039</v>
      </c>
      <c r="AX734">
        <v>0.54</v>
      </c>
      <c r="AY734">
        <v>37.260000000000005</v>
      </c>
      <c r="AZ734">
        <v>4.32</v>
      </c>
      <c r="BA734">
        <v>0.89610389610389607</v>
      </c>
      <c r="BB734" s="2" t="s">
        <v>81</v>
      </c>
      <c r="BC734" s="2"/>
    </row>
    <row r="735" spans="1:55">
      <c r="A735">
        <v>735</v>
      </c>
      <c r="B735" s="1">
        <v>46148</v>
      </c>
      <c r="C735" s="2" t="s">
        <v>2861</v>
      </c>
      <c r="D735" s="2" t="s">
        <v>1558</v>
      </c>
      <c r="E735" s="2" t="s">
        <v>1559</v>
      </c>
      <c r="F735" s="2" t="s">
        <v>96</v>
      </c>
      <c r="G735" s="2" t="s">
        <v>97</v>
      </c>
      <c r="H735" s="2" t="s">
        <v>1564</v>
      </c>
      <c r="I735" s="2" t="s">
        <v>1565</v>
      </c>
      <c r="J735" t="s">
        <v>1566</v>
      </c>
      <c r="K735" s="2" t="s">
        <v>1563</v>
      </c>
      <c r="L735" s="1">
        <v>46121</v>
      </c>
      <c r="M735">
        <v>0.50600000000000001</v>
      </c>
      <c r="N735">
        <v>-27</v>
      </c>
      <c r="O735" s="2" t="s">
        <v>79</v>
      </c>
      <c r="P735" t="s">
        <v>65</v>
      </c>
      <c r="Q735" s="1">
        <v>46874</v>
      </c>
      <c r="R735">
        <v>4902</v>
      </c>
      <c r="S735">
        <v>0</v>
      </c>
      <c r="T735">
        <v>4902</v>
      </c>
      <c r="U735" s="2" t="s">
        <v>66</v>
      </c>
      <c r="V735" s="2"/>
      <c r="W735" s="2"/>
      <c r="X735" s="2" t="s">
        <v>69</v>
      </c>
      <c r="Y735" s="2" t="s">
        <v>572</v>
      </c>
      <c r="Z735" s="2" t="s">
        <v>80</v>
      </c>
      <c r="AA735" s="2" t="s">
        <v>72</v>
      </c>
      <c r="AB735" s="2" t="s">
        <v>72</v>
      </c>
      <c r="AC735" s="2" t="s">
        <v>72</v>
      </c>
      <c r="AD735" s="2" t="s">
        <v>70</v>
      </c>
      <c r="AE735">
        <v>19</v>
      </c>
      <c r="AF735" s="2" t="s">
        <v>463</v>
      </c>
      <c r="AG735">
        <v>4902</v>
      </c>
      <c r="AI735">
        <v>5360</v>
      </c>
      <c r="AN735">
        <v>4902</v>
      </c>
      <c r="AO735">
        <v>72</v>
      </c>
      <c r="AP735">
        <v>5000</v>
      </c>
      <c r="AQ735">
        <v>4974</v>
      </c>
      <c r="AR735">
        <v>80</v>
      </c>
      <c r="AS735">
        <v>168</v>
      </c>
      <c r="AT735">
        <v>156</v>
      </c>
      <c r="AU735">
        <v>0.9285714285714286</v>
      </c>
      <c r="AV735">
        <v>12</v>
      </c>
      <c r="AW735">
        <v>7.1428571428571425E-2</v>
      </c>
      <c r="AX735">
        <v>0.54</v>
      </c>
      <c r="AY735">
        <v>84.240000000000009</v>
      </c>
      <c r="AZ735">
        <v>6.48</v>
      </c>
      <c r="BA735">
        <v>0.9285714285714286</v>
      </c>
      <c r="BB735" s="2" t="s">
        <v>81</v>
      </c>
      <c r="BC735" s="2"/>
    </row>
    <row r="736" spans="1:55">
      <c r="A736">
        <v>736</v>
      </c>
      <c r="B736" s="1">
        <v>46148</v>
      </c>
      <c r="C736" s="2" t="s">
        <v>2862</v>
      </c>
      <c r="D736" s="2" t="s">
        <v>455</v>
      </c>
      <c r="E736" s="2" t="s">
        <v>456</v>
      </c>
      <c r="F736" s="2" t="s">
        <v>205</v>
      </c>
      <c r="G736" s="2" t="s">
        <v>457</v>
      </c>
      <c r="H736" s="2" t="s">
        <v>2863</v>
      </c>
      <c r="I736" s="2" t="s">
        <v>2864</v>
      </c>
      <c r="J736" t="s">
        <v>2865</v>
      </c>
      <c r="K736" s="2" t="s">
        <v>461</v>
      </c>
      <c r="L736" s="1">
        <v>46792</v>
      </c>
      <c r="M736">
        <v>0.86704099251191291</v>
      </c>
      <c r="N736">
        <v>644</v>
      </c>
      <c r="O736" s="2" t="s">
        <v>64</v>
      </c>
      <c r="P736" t="s">
        <v>65</v>
      </c>
      <c r="Q736" s="1">
        <v>46874</v>
      </c>
      <c r="R736">
        <v>7000</v>
      </c>
      <c r="S736">
        <v>500</v>
      </c>
      <c r="T736">
        <v>6500</v>
      </c>
      <c r="U736" s="2" t="s">
        <v>66</v>
      </c>
      <c r="V736" s="2" t="s">
        <v>2866</v>
      </c>
      <c r="W736" s="2" t="s">
        <v>211</v>
      </c>
      <c r="X736" s="2" t="s">
        <v>2103</v>
      </c>
      <c r="Y736" s="2" t="s">
        <v>70</v>
      </c>
      <c r="Z736" s="2" t="s">
        <v>71</v>
      </c>
      <c r="AA736" s="2" t="s">
        <v>70</v>
      </c>
      <c r="AB736" s="2" t="s">
        <v>70</v>
      </c>
      <c r="AC736" s="2" t="s">
        <v>572</v>
      </c>
      <c r="AD736" s="2" t="s">
        <v>572</v>
      </c>
      <c r="AE736" t="s">
        <v>572</v>
      </c>
      <c r="AF736" s="2" t="s">
        <v>572</v>
      </c>
      <c r="AG736">
        <v>6500</v>
      </c>
      <c r="AH736">
        <v>14160</v>
      </c>
      <c r="AI736">
        <v>14200</v>
      </c>
      <c r="AJ736">
        <v>14190</v>
      </c>
      <c r="AK736">
        <v>14160</v>
      </c>
      <c r="AL736">
        <v>14060</v>
      </c>
      <c r="AP736">
        <v>14000</v>
      </c>
      <c r="AR736">
        <v>0</v>
      </c>
      <c r="AS736">
        <v>2360</v>
      </c>
      <c r="AT736">
        <v>0</v>
      </c>
      <c r="AU736">
        <v>0</v>
      </c>
      <c r="AV736">
        <v>0</v>
      </c>
      <c r="AW736">
        <v>0</v>
      </c>
      <c r="AX736">
        <v>3</v>
      </c>
      <c r="AY736">
        <v>0</v>
      </c>
      <c r="AZ736">
        <v>0</v>
      </c>
      <c r="BA736">
        <v>0</v>
      </c>
      <c r="BB736" s="2" t="s">
        <v>75</v>
      </c>
      <c r="BC736" s="2"/>
    </row>
    <row r="737" spans="1:55">
      <c r="A737">
        <v>737</v>
      </c>
      <c r="B737" s="1">
        <v>46148</v>
      </c>
      <c r="C737" s="2" t="s">
        <v>2862</v>
      </c>
      <c r="D737" s="2" t="s">
        <v>455</v>
      </c>
      <c r="E737" s="2" t="s">
        <v>456</v>
      </c>
      <c r="F737" s="2" t="s">
        <v>205</v>
      </c>
      <c r="G737" s="2" t="s">
        <v>457</v>
      </c>
      <c r="H737" s="2" t="s">
        <v>458</v>
      </c>
      <c r="I737" s="2" t="s">
        <v>459</v>
      </c>
      <c r="J737" t="s">
        <v>460</v>
      </c>
      <c r="K737" s="2" t="s">
        <v>461</v>
      </c>
      <c r="L737" s="1">
        <v>46792</v>
      </c>
      <c r="M737">
        <v>0.50600000000000001</v>
      </c>
      <c r="N737">
        <v>644</v>
      </c>
      <c r="O737" s="2" t="s">
        <v>79</v>
      </c>
      <c r="P737" t="s">
        <v>65</v>
      </c>
      <c r="Q737" s="1">
        <v>46874</v>
      </c>
      <c r="R737">
        <v>7000</v>
      </c>
      <c r="S737">
        <v>0</v>
      </c>
      <c r="T737">
        <v>7000</v>
      </c>
      <c r="U737" s="2" t="s">
        <v>66</v>
      </c>
      <c r="V737" s="2" t="s">
        <v>2866</v>
      </c>
      <c r="W737" s="2"/>
      <c r="X737" s="2" t="s">
        <v>69</v>
      </c>
      <c r="Y737" s="2" t="s">
        <v>572</v>
      </c>
      <c r="Z737" s="2" t="s">
        <v>80</v>
      </c>
      <c r="AA737" s="2" t="s">
        <v>72</v>
      </c>
      <c r="AB737" s="2" t="s">
        <v>72</v>
      </c>
      <c r="AC737" s="2" t="s">
        <v>72</v>
      </c>
      <c r="AD737" s="2" t="s">
        <v>70</v>
      </c>
      <c r="AE737">
        <v>36</v>
      </c>
      <c r="AF737" s="2" t="s">
        <v>2099</v>
      </c>
      <c r="AG737">
        <v>7000</v>
      </c>
      <c r="AI737">
        <v>7120</v>
      </c>
      <c r="AN737">
        <v>7000</v>
      </c>
      <c r="AO737">
        <v>200</v>
      </c>
      <c r="AP737">
        <v>7100</v>
      </c>
      <c r="AQ737">
        <v>7200</v>
      </c>
      <c r="AR737">
        <v>80</v>
      </c>
      <c r="AS737">
        <v>228</v>
      </c>
      <c r="AT737">
        <v>225</v>
      </c>
      <c r="AU737">
        <v>0.98684210526315785</v>
      </c>
      <c r="AV737">
        <v>3</v>
      </c>
      <c r="AW737">
        <v>1.3157894736842105E-2</v>
      </c>
      <c r="AX737">
        <v>0.54</v>
      </c>
      <c r="AY737">
        <v>121.50000000000001</v>
      </c>
      <c r="AZ737">
        <v>1.62</v>
      </c>
      <c r="BA737">
        <v>0.98684210526315785</v>
      </c>
      <c r="BB737" s="2" t="s">
        <v>81</v>
      </c>
      <c r="BC737" s="2"/>
    </row>
    <row r="738" spans="1:55">
      <c r="A738">
        <v>738</v>
      </c>
      <c r="B738" s="1">
        <v>46148</v>
      </c>
      <c r="C738" s="2" t="s">
        <v>2867</v>
      </c>
      <c r="D738" s="2" t="s">
        <v>517</v>
      </c>
      <c r="E738" s="2" t="s">
        <v>518</v>
      </c>
      <c r="F738" s="2" t="s">
        <v>85</v>
      </c>
      <c r="G738" s="2" t="s">
        <v>519</v>
      </c>
      <c r="H738" s="2" t="s">
        <v>520</v>
      </c>
      <c r="I738" s="2" t="s">
        <v>521</v>
      </c>
      <c r="J738" t="s">
        <v>522</v>
      </c>
      <c r="K738" s="2" t="s">
        <v>523</v>
      </c>
      <c r="L738" s="1">
        <v>46969</v>
      </c>
      <c r="M738">
        <v>0.50600000000000001</v>
      </c>
      <c r="N738">
        <v>821</v>
      </c>
      <c r="O738" s="2" t="s">
        <v>79</v>
      </c>
      <c r="P738" t="s">
        <v>65</v>
      </c>
      <c r="Q738" s="1">
        <v>46874</v>
      </c>
      <c r="R738">
        <v>7000</v>
      </c>
      <c r="S738">
        <v>0</v>
      </c>
      <c r="T738">
        <v>7000</v>
      </c>
      <c r="U738" s="2" t="s">
        <v>66</v>
      </c>
      <c r="V738" s="2" t="s">
        <v>127</v>
      </c>
      <c r="W738" s="2"/>
      <c r="X738" s="2" t="s">
        <v>69</v>
      </c>
      <c r="Y738" s="2" t="s">
        <v>70</v>
      </c>
      <c r="Z738" s="2" t="s">
        <v>80</v>
      </c>
      <c r="AA738" s="2" t="s">
        <v>72</v>
      </c>
      <c r="AB738" s="2" t="s">
        <v>72</v>
      </c>
      <c r="AC738" s="2" t="s">
        <v>72</v>
      </c>
      <c r="AD738" s="2" t="s">
        <v>70</v>
      </c>
      <c r="AE738">
        <v>27</v>
      </c>
      <c r="AF738" s="2" t="s">
        <v>2099</v>
      </c>
      <c r="AG738">
        <v>7000</v>
      </c>
      <c r="AH738">
        <v>7144</v>
      </c>
      <c r="AI738">
        <v>7144</v>
      </c>
      <c r="AN738">
        <v>7000</v>
      </c>
      <c r="AO738">
        <v>200</v>
      </c>
      <c r="AP738">
        <v>7100</v>
      </c>
      <c r="AQ738">
        <v>7200</v>
      </c>
      <c r="AR738">
        <v>80</v>
      </c>
      <c r="AS738">
        <v>228</v>
      </c>
      <c r="AT738">
        <v>225</v>
      </c>
      <c r="AU738">
        <v>0.98684210526315785</v>
      </c>
      <c r="AV738">
        <v>3</v>
      </c>
      <c r="AW738">
        <v>1.3157894736842105E-2</v>
      </c>
      <c r="AX738">
        <v>0.54</v>
      </c>
      <c r="AY738">
        <v>121.50000000000001</v>
      </c>
      <c r="AZ738">
        <v>1.62</v>
      </c>
      <c r="BA738">
        <v>0.98684210526315785</v>
      </c>
      <c r="BB738" s="2" t="s">
        <v>81</v>
      </c>
      <c r="BC738" s="2"/>
    </row>
    <row r="739" spans="1:55">
      <c r="A739">
        <v>739</v>
      </c>
      <c r="B739" s="1">
        <v>46149</v>
      </c>
      <c r="C739" s="2" t="s">
        <v>2868</v>
      </c>
      <c r="D739" s="2" t="s">
        <v>2869</v>
      </c>
      <c r="E739" s="2" t="s">
        <v>2870</v>
      </c>
      <c r="F739" s="2" t="s">
        <v>394</v>
      </c>
      <c r="G739" s="2" t="s">
        <v>481</v>
      </c>
      <c r="H739" s="2" t="s">
        <v>2871</v>
      </c>
      <c r="I739" s="2" t="s">
        <v>2872</v>
      </c>
      <c r="J739" t="s">
        <v>2873</v>
      </c>
      <c r="K739" s="2" t="s">
        <v>2874</v>
      </c>
      <c r="L739" s="1">
        <v>46970</v>
      </c>
      <c r="M739">
        <v>0.1941015467816353</v>
      </c>
      <c r="N739">
        <v>821</v>
      </c>
      <c r="O739" s="2" t="s">
        <v>64</v>
      </c>
      <c r="P739" t="s">
        <v>117</v>
      </c>
      <c r="Q739" s="1">
        <v>47239</v>
      </c>
      <c r="R739">
        <v>10000</v>
      </c>
      <c r="S739">
        <v>2300</v>
      </c>
      <c r="T739">
        <v>7700</v>
      </c>
      <c r="U739" s="2" t="s">
        <v>66</v>
      </c>
      <c r="V739" s="2"/>
      <c r="W739" s="2" t="s">
        <v>118</v>
      </c>
      <c r="X739" s="2" t="s">
        <v>571</v>
      </c>
      <c r="Y739" s="2" t="s">
        <v>572</v>
      </c>
      <c r="Z739" s="2" t="s">
        <v>572</v>
      </c>
      <c r="AA739" s="2" t="s">
        <v>572</v>
      </c>
      <c r="AB739" s="2" t="s">
        <v>572</v>
      </c>
      <c r="AC739" s="2" t="s">
        <v>572</v>
      </c>
      <c r="AD739" s="2" t="s">
        <v>572</v>
      </c>
      <c r="AE739" t="s">
        <v>572</v>
      </c>
      <c r="AF739" s="2" t="s">
        <v>572</v>
      </c>
      <c r="AG739">
        <v>7700</v>
      </c>
      <c r="AP739">
        <v>18500</v>
      </c>
      <c r="AR739">
        <v>0</v>
      </c>
      <c r="AU739">
        <v>0</v>
      </c>
      <c r="AW739">
        <v>0</v>
      </c>
      <c r="AX739">
        <v>3</v>
      </c>
      <c r="BB739" s="2" t="s">
        <v>75</v>
      </c>
      <c r="BC739" s="2"/>
    </row>
    <row r="740" spans="1:55">
      <c r="A740">
        <v>740</v>
      </c>
      <c r="B740" s="1">
        <v>46149</v>
      </c>
      <c r="C740" s="2" t="s">
        <v>2875</v>
      </c>
      <c r="D740" s="2" t="s">
        <v>2876</v>
      </c>
      <c r="E740" s="2" t="s">
        <v>402</v>
      </c>
      <c r="F740" s="2" t="s">
        <v>421</v>
      </c>
      <c r="G740" s="2" t="s">
        <v>422</v>
      </c>
      <c r="H740" s="2" t="s">
        <v>2877</v>
      </c>
      <c r="I740" s="2" t="s">
        <v>2878</v>
      </c>
      <c r="J740" t="s">
        <v>2879</v>
      </c>
      <c r="K740" s="2" t="s">
        <v>854</v>
      </c>
      <c r="L740" s="1">
        <v>46649</v>
      </c>
      <c r="M740">
        <v>0.26878493306103934</v>
      </c>
      <c r="N740">
        <v>500</v>
      </c>
      <c r="O740" s="2" t="s">
        <v>64</v>
      </c>
      <c r="P740" t="s">
        <v>65</v>
      </c>
      <c r="Q740" s="1">
        <v>46874</v>
      </c>
      <c r="R740">
        <v>4000</v>
      </c>
      <c r="S740">
        <v>1700</v>
      </c>
      <c r="T740">
        <v>2300</v>
      </c>
      <c r="U740" s="2" t="s">
        <v>66</v>
      </c>
      <c r="V740" s="2"/>
      <c r="W740" s="2" t="s">
        <v>211</v>
      </c>
      <c r="X740" s="2" t="s">
        <v>69</v>
      </c>
      <c r="Y740" s="2" t="s">
        <v>70</v>
      </c>
      <c r="Z740" s="2" t="s">
        <v>71</v>
      </c>
      <c r="AA740" s="2" t="s">
        <v>70</v>
      </c>
      <c r="AB740" s="2" t="s">
        <v>70</v>
      </c>
      <c r="AC740" s="2" t="s">
        <v>91</v>
      </c>
      <c r="AD740" s="2" t="s">
        <v>70</v>
      </c>
      <c r="AE740">
        <v>26</v>
      </c>
      <c r="AF740" s="2" t="s">
        <v>2099</v>
      </c>
      <c r="AG740">
        <v>2300</v>
      </c>
      <c r="AH740">
        <v>7680</v>
      </c>
      <c r="AI740">
        <v>6600</v>
      </c>
      <c r="AJ740">
        <v>6714</v>
      </c>
      <c r="AK740">
        <v>6714</v>
      </c>
      <c r="AL740">
        <v>6628</v>
      </c>
      <c r="AM740">
        <v>6618</v>
      </c>
      <c r="AN740">
        <v>750</v>
      </c>
      <c r="AO740">
        <v>5031</v>
      </c>
      <c r="AP740">
        <v>7000</v>
      </c>
      <c r="AQ740">
        <v>5781</v>
      </c>
      <c r="AR740">
        <v>1899</v>
      </c>
      <c r="AS740">
        <v>320</v>
      </c>
      <c r="AT740">
        <v>241</v>
      </c>
      <c r="AU740">
        <v>0.75312500000000004</v>
      </c>
      <c r="AV740">
        <v>79</v>
      </c>
      <c r="AW740">
        <v>0.24687500000000001</v>
      </c>
      <c r="AX740">
        <v>3</v>
      </c>
      <c r="AY740">
        <v>723</v>
      </c>
      <c r="AZ740">
        <v>237</v>
      </c>
      <c r="BA740">
        <v>0.75312500000000004</v>
      </c>
      <c r="BB740" s="2" t="s">
        <v>75</v>
      </c>
      <c r="BC740" s="2"/>
    </row>
    <row r="741" spans="1:55">
      <c r="A741">
        <v>741</v>
      </c>
      <c r="B741" s="1">
        <v>46149</v>
      </c>
      <c r="C741" s="2" t="s">
        <v>2875</v>
      </c>
      <c r="D741" s="2" t="s">
        <v>2876</v>
      </c>
      <c r="E741" s="2" t="s">
        <v>402</v>
      </c>
      <c r="F741" s="2" t="s">
        <v>421</v>
      </c>
      <c r="G741" s="2" t="s">
        <v>422</v>
      </c>
      <c r="H741" s="2" t="s">
        <v>451</v>
      </c>
      <c r="I741" s="2" t="s">
        <v>452</v>
      </c>
      <c r="J741" t="s">
        <v>453</v>
      </c>
      <c r="K741" s="2" t="s">
        <v>854</v>
      </c>
      <c r="L741" s="1">
        <v>46649</v>
      </c>
      <c r="M741">
        <v>0.50600000000000001</v>
      </c>
      <c r="N741">
        <v>500</v>
      </c>
      <c r="O741" s="2" t="s">
        <v>79</v>
      </c>
      <c r="P741" t="s">
        <v>65</v>
      </c>
      <c r="Q741" s="1">
        <v>46874</v>
      </c>
      <c r="R741">
        <v>4000</v>
      </c>
      <c r="S741">
        <v>0</v>
      </c>
      <c r="T741">
        <v>4000</v>
      </c>
      <c r="U741" s="2" t="s">
        <v>66</v>
      </c>
      <c r="V741" s="2"/>
      <c r="W741" s="2"/>
      <c r="X741" s="2" t="s">
        <v>69</v>
      </c>
      <c r="Y741" s="2" t="s">
        <v>70</v>
      </c>
      <c r="Z741" s="2" t="s">
        <v>80</v>
      </c>
      <c r="AA741" s="2" t="s">
        <v>72</v>
      </c>
      <c r="AB741" s="2" t="s">
        <v>72</v>
      </c>
      <c r="AC741" s="2" t="s">
        <v>72</v>
      </c>
      <c r="AD741" s="2" t="s">
        <v>70</v>
      </c>
      <c r="AE741">
        <v>12</v>
      </c>
      <c r="AF741" s="2" t="s">
        <v>463</v>
      </c>
      <c r="AG741">
        <v>4000</v>
      </c>
      <c r="AH741">
        <v>4240</v>
      </c>
      <c r="AI741">
        <v>4240</v>
      </c>
      <c r="AN741">
        <v>4000</v>
      </c>
      <c r="AP741">
        <v>4100</v>
      </c>
      <c r="AQ741">
        <v>4000</v>
      </c>
      <c r="AR741">
        <v>80</v>
      </c>
      <c r="AS741">
        <v>133</v>
      </c>
      <c r="AT741">
        <v>125</v>
      </c>
      <c r="AU741">
        <v>0.93984962406015038</v>
      </c>
      <c r="AV741">
        <v>8</v>
      </c>
      <c r="AW741">
        <v>6.0150375939849621E-2</v>
      </c>
      <c r="AX741">
        <v>0.54</v>
      </c>
      <c r="AY741">
        <v>67.5</v>
      </c>
      <c r="AZ741">
        <v>4.32</v>
      </c>
      <c r="BA741">
        <v>0.93984962406015038</v>
      </c>
      <c r="BB741" s="2" t="s">
        <v>81</v>
      </c>
      <c r="BC741" s="2"/>
    </row>
    <row r="742" spans="1:55">
      <c r="A742">
        <v>742</v>
      </c>
      <c r="B742" s="1">
        <v>46149</v>
      </c>
      <c r="C742" s="2" t="s">
        <v>2880</v>
      </c>
      <c r="D742" s="2" t="s">
        <v>2881</v>
      </c>
      <c r="E742" s="2" t="s">
        <v>2882</v>
      </c>
      <c r="F742" s="2" t="s">
        <v>183</v>
      </c>
      <c r="G742" s="2" t="s">
        <v>153</v>
      </c>
      <c r="H742" s="2" t="s">
        <v>2883</v>
      </c>
      <c r="I742" s="2" t="s">
        <v>2884</v>
      </c>
      <c r="J742" t="s">
        <v>2885</v>
      </c>
      <c r="K742" s="2" t="s">
        <v>2886</v>
      </c>
      <c r="L742" s="1">
        <v>47387</v>
      </c>
      <c r="M742">
        <v>0.35440397004765145</v>
      </c>
      <c r="N742">
        <v>1238</v>
      </c>
      <c r="O742" s="2" t="s">
        <v>64</v>
      </c>
      <c r="P742" t="s">
        <v>65</v>
      </c>
      <c r="Q742" s="1">
        <v>47604</v>
      </c>
      <c r="R742">
        <v>5000</v>
      </c>
      <c r="S742">
        <v>4800</v>
      </c>
      <c r="T742">
        <v>200</v>
      </c>
      <c r="U742" s="2" t="s">
        <v>66</v>
      </c>
      <c r="V742" s="2"/>
      <c r="W742" s="2" t="s">
        <v>68</v>
      </c>
      <c r="X742" s="2" t="s">
        <v>69</v>
      </c>
      <c r="Y742" s="2" t="s">
        <v>70</v>
      </c>
      <c r="Z742" s="2" t="s">
        <v>71</v>
      </c>
      <c r="AA742" s="2" t="s">
        <v>70</v>
      </c>
      <c r="AB742" s="2" t="s">
        <v>70</v>
      </c>
      <c r="AC742" s="2" t="s">
        <v>91</v>
      </c>
      <c r="AD742" s="2" t="s">
        <v>70</v>
      </c>
      <c r="AE742">
        <v>18</v>
      </c>
      <c r="AF742" s="2" t="s">
        <v>463</v>
      </c>
      <c r="AG742">
        <v>200</v>
      </c>
      <c r="AH742">
        <v>6400</v>
      </c>
      <c r="AI742">
        <v>6000</v>
      </c>
      <c r="AJ742">
        <v>6036</v>
      </c>
      <c r="AK742">
        <v>6056</v>
      </c>
      <c r="AL742">
        <v>6038</v>
      </c>
      <c r="AM742">
        <v>6022</v>
      </c>
      <c r="AN742">
        <v>70</v>
      </c>
      <c r="AO742">
        <v>5878</v>
      </c>
      <c r="AP742">
        <v>5500</v>
      </c>
      <c r="AQ742">
        <v>5948</v>
      </c>
      <c r="AR742">
        <v>452</v>
      </c>
      <c r="AS742">
        <v>400</v>
      </c>
      <c r="AT742">
        <v>372</v>
      </c>
      <c r="AU742">
        <v>0.93</v>
      </c>
      <c r="AV742">
        <v>28</v>
      </c>
      <c r="AW742">
        <v>7.0000000000000007E-2</v>
      </c>
      <c r="AX742">
        <v>3</v>
      </c>
      <c r="AY742">
        <v>1116</v>
      </c>
      <c r="AZ742">
        <v>84</v>
      </c>
      <c r="BA742">
        <v>0.93</v>
      </c>
      <c r="BB742" s="2" t="s">
        <v>75</v>
      </c>
      <c r="BC742" s="2"/>
    </row>
    <row r="743" spans="1:55">
      <c r="A743">
        <v>743</v>
      </c>
      <c r="B743" s="1">
        <v>46149</v>
      </c>
      <c r="C743" s="2" t="s">
        <v>2880</v>
      </c>
      <c r="D743" s="2" t="s">
        <v>2881</v>
      </c>
      <c r="E743" s="2" t="s">
        <v>2882</v>
      </c>
      <c r="F743" s="2" t="s">
        <v>183</v>
      </c>
      <c r="G743" s="2" t="s">
        <v>153</v>
      </c>
      <c r="H743" s="2" t="s">
        <v>2887</v>
      </c>
      <c r="I743" s="2" t="s">
        <v>2888</v>
      </c>
      <c r="J743" t="s">
        <v>2889</v>
      </c>
      <c r="K743" s="2" t="s">
        <v>2886</v>
      </c>
      <c r="L743" s="1">
        <v>47387</v>
      </c>
      <c r="M743">
        <v>0.50600000000000001</v>
      </c>
      <c r="N743">
        <v>1238</v>
      </c>
      <c r="O743" s="2" t="s">
        <v>79</v>
      </c>
      <c r="P743" t="s">
        <v>65</v>
      </c>
      <c r="Q743" s="1">
        <v>47604</v>
      </c>
      <c r="R743">
        <v>5000</v>
      </c>
      <c r="S743">
        <v>0</v>
      </c>
      <c r="T743">
        <v>5000</v>
      </c>
      <c r="U743" s="2" t="s">
        <v>66</v>
      </c>
      <c r="V743" s="2"/>
      <c r="W743" s="2"/>
      <c r="X743" s="2" t="s">
        <v>69</v>
      </c>
      <c r="Y743" s="2" t="s">
        <v>70</v>
      </c>
      <c r="Z743" s="2" t="s">
        <v>80</v>
      </c>
      <c r="AA743" s="2" t="s">
        <v>72</v>
      </c>
      <c r="AB743" s="2" t="s">
        <v>72</v>
      </c>
      <c r="AC743" s="2" t="s">
        <v>72</v>
      </c>
      <c r="AD743" s="2" t="s">
        <v>70</v>
      </c>
      <c r="AE743">
        <v>13</v>
      </c>
      <c r="AF743" s="2" t="s">
        <v>463</v>
      </c>
      <c r="AG743">
        <v>5000</v>
      </c>
      <c r="AH743">
        <v>5440</v>
      </c>
      <c r="AI743">
        <v>5440</v>
      </c>
      <c r="AN743">
        <v>5000</v>
      </c>
      <c r="AO743">
        <v>645</v>
      </c>
      <c r="AP743">
        <v>5100</v>
      </c>
      <c r="AQ743">
        <v>5645</v>
      </c>
      <c r="AR743">
        <v>80</v>
      </c>
      <c r="AS743">
        <v>180</v>
      </c>
      <c r="AT743">
        <v>177</v>
      </c>
      <c r="AU743">
        <v>0.98333333333333328</v>
      </c>
      <c r="AV743">
        <v>3</v>
      </c>
      <c r="AW743">
        <v>1.6666666666666666E-2</v>
      </c>
      <c r="AX743">
        <v>0.54</v>
      </c>
      <c r="AY743">
        <v>95.580000000000013</v>
      </c>
      <c r="AZ743">
        <v>1.62</v>
      </c>
      <c r="BA743">
        <v>0.98333333333333328</v>
      </c>
      <c r="BB743" s="2" t="s">
        <v>81</v>
      </c>
      <c r="BC743" s="2"/>
    </row>
    <row r="744" spans="1:55">
      <c r="A744">
        <v>744</v>
      </c>
      <c r="B744" s="1">
        <v>46149</v>
      </c>
      <c r="C744" s="2" t="s">
        <v>2890</v>
      </c>
      <c r="D744" s="2" t="s">
        <v>633</v>
      </c>
      <c r="E744" s="2" t="s">
        <v>634</v>
      </c>
      <c r="F744" s="2" t="s">
        <v>635</v>
      </c>
      <c r="G744" s="2" t="s">
        <v>97</v>
      </c>
      <c r="H744" s="2" t="s">
        <v>2891</v>
      </c>
      <c r="I744" s="2" t="s">
        <v>2892</v>
      </c>
      <c r="J744" t="s">
        <v>2893</v>
      </c>
      <c r="K744" s="2" t="s">
        <v>636</v>
      </c>
      <c r="L744" s="1">
        <v>47085</v>
      </c>
      <c r="M744">
        <v>0.54394710687542558</v>
      </c>
      <c r="N744">
        <v>936</v>
      </c>
      <c r="O744" s="2" t="s">
        <v>64</v>
      </c>
      <c r="P744" t="s">
        <v>65</v>
      </c>
      <c r="Q744" s="1">
        <v>46874</v>
      </c>
      <c r="R744">
        <v>4902</v>
      </c>
      <c r="S744">
        <v>900</v>
      </c>
      <c r="T744">
        <v>4002</v>
      </c>
      <c r="U744" s="2" t="s">
        <v>66</v>
      </c>
      <c r="V744" s="2"/>
      <c r="W744" s="2" t="s">
        <v>618</v>
      </c>
      <c r="X744" s="2" t="s">
        <v>2103</v>
      </c>
      <c r="Y744" s="2" t="s">
        <v>70</v>
      </c>
      <c r="Z744" s="2" t="s">
        <v>71</v>
      </c>
      <c r="AA744" s="2" t="s">
        <v>70</v>
      </c>
      <c r="AB744" s="2" t="s">
        <v>70</v>
      </c>
      <c r="AC744" s="2" t="s">
        <v>91</v>
      </c>
      <c r="AD744" s="2" t="s">
        <v>572</v>
      </c>
      <c r="AE744" t="s">
        <v>572</v>
      </c>
      <c r="AF744" s="2" t="s">
        <v>572</v>
      </c>
      <c r="AG744">
        <v>4002</v>
      </c>
      <c r="AH744">
        <v>9600</v>
      </c>
      <c r="AI744">
        <v>9600</v>
      </c>
      <c r="AJ744">
        <v>9584</v>
      </c>
      <c r="AK744">
        <v>9580</v>
      </c>
      <c r="AL744">
        <v>9579</v>
      </c>
      <c r="AM744">
        <v>9557</v>
      </c>
      <c r="AP744">
        <v>9500</v>
      </c>
      <c r="AR744">
        <v>0</v>
      </c>
      <c r="AS744">
        <v>1200</v>
      </c>
      <c r="AT744">
        <v>0</v>
      </c>
      <c r="AU744">
        <v>0</v>
      </c>
      <c r="AV744">
        <v>0</v>
      </c>
      <c r="AW744">
        <v>0</v>
      </c>
      <c r="AX744">
        <v>3</v>
      </c>
      <c r="AY744">
        <v>0</v>
      </c>
      <c r="AZ744">
        <v>0</v>
      </c>
      <c r="BA744">
        <v>0</v>
      </c>
      <c r="BB744" s="2" t="s">
        <v>75</v>
      </c>
      <c r="BC744" s="2"/>
    </row>
    <row r="745" spans="1:55">
      <c r="A745">
        <v>745</v>
      </c>
      <c r="B745" s="1">
        <v>46149</v>
      </c>
      <c r="C745" s="2" t="s">
        <v>2890</v>
      </c>
      <c r="D745" s="2" t="s">
        <v>633</v>
      </c>
      <c r="E745" s="2" t="s">
        <v>634</v>
      </c>
      <c r="F745" s="2" t="s">
        <v>635</v>
      </c>
      <c r="G745" s="2" t="s">
        <v>97</v>
      </c>
      <c r="H745" s="2" t="s">
        <v>442</v>
      </c>
      <c r="I745" s="2" t="s">
        <v>443</v>
      </c>
      <c r="J745" t="s">
        <v>444</v>
      </c>
      <c r="K745" s="2" t="s">
        <v>636</v>
      </c>
      <c r="L745" s="1">
        <v>47085</v>
      </c>
      <c r="M745">
        <v>0.50600000000000001</v>
      </c>
      <c r="N745">
        <v>936</v>
      </c>
      <c r="O745" s="2" t="s">
        <v>445</v>
      </c>
      <c r="P745" t="s">
        <v>65</v>
      </c>
      <c r="Q745" s="1">
        <v>46874</v>
      </c>
      <c r="R745">
        <v>4902</v>
      </c>
      <c r="S745">
        <v>0</v>
      </c>
      <c r="T745">
        <v>4902</v>
      </c>
      <c r="U745" s="2" t="s">
        <v>66</v>
      </c>
      <c r="V745" s="2"/>
      <c r="W745" s="2"/>
      <c r="X745" s="2" t="s">
        <v>69</v>
      </c>
      <c r="Y745" s="2" t="s">
        <v>70</v>
      </c>
      <c r="Z745" s="2" t="s">
        <v>71</v>
      </c>
      <c r="AA745" s="2" t="s">
        <v>72</v>
      </c>
      <c r="AB745" s="2" t="s">
        <v>72</v>
      </c>
      <c r="AC745" s="2" t="s">
        <v>72</v>
      </c>
      <c r="AD745" s="2" t="s">
        <v>70</v>
      </c>
      <c r="AE745">
        <v>11</v>
      </c>
      <c r="AF745" s="2" t="s">
        <v>463</v>
      </c>
      <c r="AG745">
        <v>4902</v>
      </c>
      <c r="AH745">
        <v>5400</v>
      </c>
      <c r="AI745">
        <v>5400</v>
      </c>
      <c r="AN745">
        <v>4902</v>
      </c>
      <c r="AP745">
        <v>5000</v>
      </c>
      <c r="AQ745">
        <v>4902</v>
      </c>
      <c r="AR745">
        <v>80</v>
      </c>
      <c r="AS745">
        <v>75</v>
      </c>
      <c r="AT745">
        <v>69</v>
      </c>
      <c r="AU745">
        <v>0.92</v>
      </c>
      <c r="AV745">
        <v>6</v>
      </c>
      <c r="AW745">
        <v>0.08</v>
      </c>
      <c r="AX745">
        <v>0.54</v>
      </c>
      <c r="AY745">
        <v>37.260000000000005</v>
      </c>
      <c r="AZ745">
        <v>3.24</v>
      </c>
      <c r="BA745">
        <v>0.92</v>
      </c>
      <c r="BB745" s="2" t="s">
        <v>81</v>
      </c>
      <c r="BC745" s="2"/>
    </row>
    <row r="746" spans="1:55">
      <c r="A746">
        <v>746</v>
      </c>
      <c r="B746" s="1">
        <v>46149</v>
      </c>
      <c r="C746" s="2" t="s">
        <v>2890</v>
      </c>
      <c r="D746" s="2" t="s">
        <v>633</v>
      </c>
      <c r="E746" s="2" t="s">
        <v>634</v>
      </c>
      <c r="F746" s="2" t="s">
        <v>635</v>
      </c>
      <c r="G746" s="2" t="s">
        <v>97</v>
      </c>
      <c r="H746" s="2" t="s">
        <v>2894</v>
      </c>
      <c r="I746" s="2" t="s">
        <v>2895</v>
      </c>
      <c r="J746" t="s">
        <v>2896</v>
      </c>
      <c r="K746" s="2" t="s">
        <v>636</v>
      </c>
      <c r="L746" s="1">
        <v>47085</v>
      </c>
      <c r="M746">
        <v>0.50600000000000001</v>
      </c>
      <c r="N746">
        <v>936</v>
      </c>
      <c r="O746" s="2" t="s">
        <v>79</v>
      </c>
      <c r="P746" t="s">
        <v>65</v>
      </c>
      <c r="Q746" s="1">
        <v>46874</v>
      </c>
      <c r="R746">
        <v>4902</v>
      </c>
      <c r="S746">
        <v>0</v>
      </c>
      <c r="T746">
        <v>4902</v>
      </c>
      <c r="U746" s="2" t="s">
        <v>66</v>
      </c>
      <c r="V746" s="2"/>
      <c r="W746" s="2"/>
      <c r="X746" s="2" t="s">
        <v>69</v>
      </c>
      <c r="Y746" s="2" t="s">
        <v>70</v>
      </c>
      <c r="Z746" s="2" t="s">
        <v>80</v>
      </c>
      <c r="AA746" s="2" t="s">
        <v>72</v>
      </c>
      <c r="AB746" s="2" t="s">
        <v>72</v>
      </c>
      <c r="AC746" s="2" t="s">
        <v>72</v>
      </c>
      <c r="AD746" s="2" t="s">
        <v>70</v>
      </c>
      <c r="AE746">
        <v>22</v>
      </c>
      <c r="AF746" s="2" t="s">
        <v>463</v>
      </c>
      <c r="AG746">
        <v>4902</v>
      </c>
      <c r="AH746">
        <v>5160</v>
      </c>
      <c r="AI746">
        <v>5240</v>
      </c>
      <c r="AN746">
        <v>4902</v>
      </c>
      <c r="AO746">
        <v>220</v>
      </c>
      <c r="AP746">
        <v>5000</v>
      </c>
      <c r="AQ746">
        <v>5122</v>
      </c>
      <c r="AR746">
        <v>80</v>
      </c>
      <c r="AS746">
        <v>164</v>
      </c>
      <c r="AT746">
        <v>161</v>
      </c>
      <c r="AU746">
        <v>0.98170731707317072</v>
      </c>
      <c r="AV746">
        <v>3</v>
      </c>
      <c r="AW746">
        <v>1.8292682926829267E-2</v>
      </c>
      <c r="AX746">
        <v>0.54</v>
      </c>
      <c r="AY746">
        <v>86.940000000000012</v>
      </c>
      <c r="AZ746">
        <v>1.62</v>
      </c>
      <c r="BA746">
        <v>0.98170731707317072</v>
      </c>
      <c r="BB746" s="2" t="s">
        <v>81</v>
      </c>
      <c r="BC746" s="2"/>
    </row>
    <row r="747" spans="1:55">
      <c r="A747">
        <v>747</v>
      </c>
      <c r="B747" s="1">
        <v>46149</v>
      </c>
      <c r="C747" s="2" t="s">
        <v>2897</v>
      </c>
      <c r="D747" s="2" t="s">
        <v>1067</v>
      </c>
      <c r="E747" s="2" t="s">
        <v>1068</v>
      </c>
      <c r="F747" s="2" t="s">
        <v>172</v>
      </c>
      <c r="G747" s="2" t="s">
        <v>153</v>
      </c>
      <c r="H747" s="2" t="s">
        <v>2898</v>
      </c>
      <c r="I747" s="2" t="s">
        <v>2899</v>
      </c>
      <c r="J747" t="s">
        <v>2900</v>
      </c>
      <c r="K747" s="2" t="s">
        <v>1072</v>
      </c>
      <c r="L747" s="1">
        <v>46825</v>
      </c>
      <c r="M747">
        <v>0.35440397004765145</v>
      </c>
      <c r="N747">
        <v>676</v>
      </c>
      <c r="O747" s="2" t="s">
        <v>64</v>
      </c>
      <c r="P747" t="s">
        <v>65</v>
      </c>
      <c r="Q747" s="1">
        <v>46874</v>
      </c>
      <c r="R747">
        <v>5000</v>
      </c>
      <c r="S747">
        <v>1100</v>
      </c>
      <c r="T747">
        <v>3900</v>
      </c>
      <c r="U747" s="2" t="s">
        <v>66</v>
      </c>
      <c r="V747" s="2"/>
      <c r="W747" s="2" t="s">
        <v>68</v>
      </c>
      <c r="X747" s="2" t="s">
        <v>69</v>
      </c>
      <c r="Y747" s="2" t="s">
        <v>70</v>
      </c>
      <c r="Z747" s="2" t="s">
        <v>71</v>
      </c>
      <c r="AA747" s="2" t="s">
        <v>70</v>
      </c>
      <c r="AB747" s="2" t="s">
        <v>70</v>
      </c>
      <c r="AC747" s="2" t="s">
        <v>91</v>
      </c>
      <c r="AD747" s="2" t="s">
        <v>70</v>
      </c>
      <c r="AE747">
        <v>18</v>
      </c>
      <c r="AF747" s="2" t="s">
        <v>463</v>
      </c>
      <c r="AG747">
        <v>3900</v>
      </c>
      <c r="AH747">
        <v>9600</v>
      </c>
      <c r="AI747">
        <v>9600</v>
      </c>
      <c r="AJ747">
        <v>9668</v>
      </c>
      <c r="AK747">
        <v>9672</v>
      </c>
      <c r="AL747">
        <v>9660</v>
      </c>
      <c r="AM747">
        <v>9645</v>
      </c>
      <c r="AN747">
        <v>3665</v>
      </c>
      <c r="AO747">
        <v>5927</v>
      </c>
      <c r="AP747">
        <v>9500</v>
      </c>
      <c r="AQ747">
        <v>9592</v>
      </c>
      <c r="AR747">
        <v>8</v>
      </c>
      <c r="AS747">
        <v>600</v>
      </c>
      <c r="AT747">
        <v>600</v>
      </c>
      <c r="AU747">
        <v>1</v>
      </c>
      <c r="AV747">
        <v>1</v>
      </c>
      <c r="AW747">
        <v>1.6666666666666668E-3</v>
      </c>
      <c r="AX747">
        <v>3</v>
      </c>
      <c r="AY747">
        <v>1800</v>
      </c>
      <c r="AZ747">
        <v>3</v>
      </c>
      <c r="BA747">
        <v>1</v>
      </c>
      <c r="BB747" s="2" t="s">
        <v>75</v>
      </c>
      <c r="BC747" s="2"/>
    </row>
    <row r="748" spans="1:55">
      <c r="A748">
        <v>748</v>
      </c>
      <c r="B748" s="1">
        <v>46149</v>
      </c>
      <c r="C748" s="2" t="s">
        <v>2897</v>
      </c>
      <c r="D748" s="2" t="s">
        <v>1067</v>
      </c>
      <c r="E748" s="2" t="s">
        <v>1068</v>
      </c>
      <c r="F748" s="2" t="s">
        <v>172</v>
      </c>
      <c r="G748" s="2" t="s">
        <v>153</v>
      </c>
      <c r="H748" s="2" t="s">
        <v>1069</v>
      </c>
      <c r="I748" s="2" t="s">
        <v>1070</v>
      </c>
      <c r="J748" t="s">
        <v>1071</v>
      </c>
      <c r="K748" s="2" t="s">
        <v>1072</v>
      </c>
      <c r="L748" s="1">
        <v>46825</v>
      </c>
      <c r="M748">
        <v>0.50600000000000001</v>
      </c>
      <c r="N748">
        <v>676</v>
      </c>
      <c r="O748" s="2" t="s">
        <v>79</v>
      </c>
      <c r="P748" t="s">
        <v>65</v>
      </c>
      <c r="Q748" s="1">
        <v>46874</v>
      </c>
      <c r="R748">
        <v>5000</v>
      </c>
      <c r="S748">
        <v>0</v>
      </c>
      <c r="T748">
        <v>5000</v>
      </c>
      <c r="U748" s="2" t="s">
        <v>66</v>
      </c>
      <c r="V748" s="2"/>
      <c r="W748" s="2"/>
      <c r="X748" s="2" t="s">
        <v>69</v>
      </c>
      <c r="Y748" s="2" t="s">
        <v>70</v>
      </c>
      <c r="Z748" s="2" t="s">
        <v>80</v>
      </c>
      <c r="AA748" s="2" t="s">
        <v>72</v>
      </c>
      <c r="AB748" s="2" t="s">
        <v>72</v>
      </c>
      <c r="AC748" s="2" t="s">
        <v>72</v>
      </c>
      <c r="AD748" s="2" t="s">
        <v>70</v>
      </c>
      <c r="AE748">
        <v>13</v>
      </c>
      <c r="AF748" s="2" t="s">
        <v>463</v>
      </c>
      <c r="AG748">
        <v>5000</v>
      </c>
      <c r="AH748">
        <v>5440</v>
      </c>
      <c r="AI748">
        <v>5440</v>
      </c>
      <c r="AN748">
        <v>5000</v>
      </c>
      <c r="AO748">
        <v>625</v>
      </c>
      <c r="AP748">
        <v>5100</v>
      </c>
      <c r="AQ748">
        <v>5625</v>
      </c>
      <c r="AR748">
        <v>80</v>
      </c>
      <c r="AS748">
        <v>179</v>
      </c>
      <c r="AT748">
        <v>176</v>
      </c>
      <c r="AU748">
        <v>0.98324022346368711</v>
      </c>
      <c r="AV748">
        <v>3</v>
      </c>
      <c r="AW748">
        <v>1.6759776536312849E-2</v>
      </c>
      <c r="AX748">
        <v>0.54</v>
      </c>
      <c r="AY748">
        <v>95.04</v>
      </c>
      <c r="AZ748">
        <v>1.62</v>
      </c>
      <c r="BA748">
        <v>0.98324022346368711</v>
      </c>
      <c r="BB748" s="2" t="s">
        <v>81</v>
      </c>
      <c r="BC748" s="2"/>
    </row>
    <row r="749" spans="1:55">
      <c r="A749">
        <v>749</v>
      </c>
      <c r="B749" s="1">
        <v>46149</v>
      </c>
      <c r="C749" s="2" t="s">
        <v>2901</v>
      </c>
      <c r="D749" s="2" t="s">
        <v>170</v>
      </c>
      <c r="E749" s="2" t="s">
        <v>171</v>
      </c>
      <c r="F749" s="2" t="s">
        <v>172</v>
      </c>
      <c r="G749" s="2" t="s">
        <v>153</v>
      </c>
      <c r="H749" s="2" t="s">
        <v>177</v>
      </c>
      <c r="I749" s="2" t="s">
        <v>178</v>
      </c>
      <c r="J749" t="s">
        <v>179</v>
      </c>
      <c r="K749" s="2" t="s">
        <v>176</v>
      </c>
      <c r="L749" s="1">
        <v>46987</v>
      </c>
      <c r="M749">
        <v>0.50600000000000001</v>
      </c>
      <c r="N749">
        <v>838</v>
      </c>
      <c r="O749" s="2" t="s">
        <v>79</v>
      </c>
      <c r="P749" t="s">
        <v>65</v>
      </c>
      <c r="Q749" s="1">
        <v>46874</v>
      </c>
      <c r="R749">
        <v>5000</v>
      </c>
      <c r="S749">
        <v>0</v>
      </c>
      <c r="T749">
        <v>5000</v>
      </c>
      <c r="U749" s="2" t="s">
        <v>66</v>
      </c>
      <c r="V749" s="2" t="s">
        <v>127</v>
      </c>
      <c r="W749" s="2"/>
      <c r="X749" s="2" t="s">
        <v>69</v>
      </c>
      <c r="Y749" s="2" t="s">
        <v>70</v>
      </c>
      <c r="Z749" s="2" t="s">
        <v>80</v>
      </c>
      <c r="AA749" s="2" t="s">
        <v>72</v>
      </c>
      <c r="AB749" s="2" t="s">
        <v>72</v>
      </c>
      <c r="AC749" s="2" t="s">
        <v>72</v>
      </c>
      <c r="AD749" s="2" t="s">
        <v>70</v>
      </c>
      <c r="AE749">
        <v>20</v>
      </c>
      <c r="AF749" s="2" t="s">
        <v>463</v>
      </c>
      <c r="AG749">
        <v>5000</v>
      </c>
      <c r="AH749">
        <v>5440</v>
      </c>
      <c r="AI749">
        <v>5440</v>
      </c>
      <c r="AN749">
        <v>5000</v>
      </c>
      <c r="AO749">
        <v>6115</v>
      </c>
      <c r="AP749">
        <v>5100</v>
      </c>
      <c r="AQ749">
        <v>11115</v>
      </c>
      <c r="AR749">
        <v>80</v>
      </c>
      <c r="AS749">
        <v>351</v>
      </c>
      <c r="AT749">
        <v>348</v>
      </c>
      <c r="AU749">
        <v>0.99145299145299148</v>
      </c>
      <c r="AV749">
        <v>3</v>
      </c>
      <c r="AW749">
        <v>8.5470085470085479E-3</v>
      </c>
      <c r="AX749">
        <v>0.54</v>
      </c>
      <c r="AY749">
        <v>187.92000000000002</v>
      </c>
      <c r="AZ749">
        <v>1.62</v>
      </c>
      <c r="BA749">
        <v>0.99145299145299148</v>
      </c>
      <c r="BB749" s="2" t="s">
        <v>81</v>
      </c>
      <c r="BC749" s="2"/>
    </row>
    <row r="750" spans="1:55">
      <c r="A750">
        <v>750</v>
      </c>
      <c r="B750" s="1">
        <v>46149</v>
      </c>
      <c r="C750" s="2" t="s">
        <v>2902</v>
      </c>
      <c r="D750" s="2" t="s">
        <v>554</v>
      </c>
      <c r="E750" s="2" t="s">
        <v>555</v>
      </c>
      <c r="F750" s="2" t="s">
        <v>58</v>
      </c>
      <c r="G750" s="2" t="s">
        <v>153</v>
      </c>
      <c r="H750" s="2" t="s">
        <v>560</v>
      </c>
      <c r="I750" s="2" t="s">
        <v>561</v>
      </c>
      <c r="J750" t="s">
        <v>562</v>
      </c>
      <c r="K750" s="2" t="s">
        <v>559</v>
      </c>
      <c r="L750" s="1">
        <v>47815</v>
      </c>
      <c r="M750">
        <v>0.50600000000000001</v>
      </c>
      <c r="N750">
        <v>1666</v>
      </c>
      <c r="O750" s="2" t="s">
        <v>79</v>
      </c>
      <c r="P750" t="s">
        <v>65</v>
      </c>
      <c r="Q750" s="1">
        <v>47604</v>
      </c>
      <c r="R750">
        <v>5000</v>
      </c>
      <c r="S750">
        <v>0</v>
      </c>
      <c r="T750">
        <v>5000</v>
      </c>
      <c r="U750" s="2" t="s">
        <v>66</v>
      </c>
      <c r="V750" s="2" t="s">
        <v>127</v>
      </c>
      <c r="W750" s="2"/>
      <c r="X750" s="2" t="s">
        <v>69</v>
      </c>
      <c r="Y750" s="2" t="s">
        <v>70</v>
      </c>
      <c r="Z750" s="2" t="s">
        <v>80</v>
      </c>
      <c r="AA750" s="2" t="s">
        <v>72</v>
      </c>
      <c r="AB750" s="2" t="s">
        <v>72</v>
      </c>
      <c r="AC750" s="2" t="s">
        <v>72</v>
      </c>
      <c r="AD750" s="2" t="s">
        <v>70</v>
      </c>
      <c r="AE750">
        <v>8</v>
      </c>
      <c r="AF750" s="2" t="s">
        <v>463</v>
      </c>
      <c r="AG750">
        <v>5000</v>
      </c>
      <c r="AH750">
        <v>5360</v>
      </c>
      <c r="AI750">
        <v>5360</v>
      </c>
      <c r="AN750">
        <v>5000</v>
      </c>
      <c r="AO750">
        <v>650</v>
      </c>
      <c r="AP750">
        <v>5100</v>
      </c>
      <c r="AQ750">
        <v>5650</v>
      </c>
      <c r="AR750">
        <v>80</v>
      </c>
      <c r="AS750">
        <v>180</v>
      </c>
      <c r="AT750">
        <v>177</v>
      </c>
      <c r="AU750">
        <v>0.98333333333333328</v>
      </c>
      <c r="AV750">
        <v>3</v>
      </c>
      <c r="AW750">
        <v>1.6666666666666666E-2</v>
      </c>
      <c r="AX750">
        <v>0.54</v>
      </c>
      <c r="AY750">
        <v>95.580000000000013</v>
      </c>
      <c r="AZ750">
        <v>1.62</v>
      </c>
      <c r="BA750">
        <v>0.98333333333333328</v>
      </c>
      <c r="BB750" s="2" t="s">
        <v>81</v>
      </c>
      <c r="BC750" s="2"/>
    </row>
    <row r="751" spans="1:55">
      <c r="A751">
        <v>752</v>
      </c>
      <c r="B751" s="1">
        <v>46149</v>
      </c>
      <c r="C751" s="2" t="s">
        <v>2903</v>
      </c>
      <c r="D751" s="2" t="s">
        <v>601</v>
      </c>
      <c r="E751" s="2" t="s">
        <v>602</v>
      </c>
      <c r="F751" s="2" t="s">
        <v>183</v>
      </c>
      <c r="G751" s="2" t="s">
        <v>343</v>
      </c>
      <c r="H751" s="2" t="s">
        <v>603</v>
      </c>
      <c r="I751" s="2" t="s">
        <v>604</v>
      </c>
      <c r="J751" t="s">
        <v>605</v>
      </c>
      <c r="K751" s="2" t="s">
        <v>606</v>
      </c>
      <c r="L751" s="1">
        <v>47910</v>
      </c>
      <c r="M751">
        <v>0.2906708902503593</v>
      </c>
      <c r="N751">
        <v>1761</v>
      </c>
      <c r="O751" s="2" t="s">
        <v>64</v>
      </c>
      <c r="P751" t="s">
        <v>65</v>
      </c>
      <c r="Q751" s="1">
        <v>46874</v>
      </c>
      <c r="R751">
        <v>1600</v>
      </c>
      <c r="S751">
        <v>0</v>
      </c>
      <c r="T751">
        <v>1600</v>
      </c>
      <c r="U751" s="2" t="s">
        <v>66</v>
      </c>
      <c r="V751" s="2" t="s">
        <v>2904</v>
      </c>
      <c r="W751" s="2" t="s">
        <v>118</v>
      </c>
      <c r="X751" s="2" t="s">
        <v>69</v>
      </c>
      <c r="Y751" s="2" t="s">
        <v>70</v>
      </c>
      <c r="Z751" s="2" t="s">
        <v>71</v>
      </c>
      <c r="AA751" s="2" t="s">
        <v>70</v>
      </c>
      <c r="AB751" s="2" t="s">
        <v>70</v>
      </c>
      <c r="AC751" s="2" t="s">
        <v>91</v>
      </c>
      <c r="AD751" s="2" t="s">
        <v>70</v>
      </c>
      <c r="AE751">
        <v>33</v>
      </c>
      <c r="AF751" s="2" t="s">
        <v>2099</v>
      </c>
      <c r="AG751">
        <v>1600</v>
      </c>
      <c r="AH751">
        <v>3960</v>
      </c>
      <c r="AI751">
        <v>3960</v>
      </c>
      <c r="AJ751">
        <v>3801</v>
      </c>
      <c r="AK751">
        <v>5304</v>
      </c>
      <c r="AL751">
        <v>3801</v>
      </c>
      <c r="AM751">
        <v>3801</v>
      </c>
      <c r="AN751">
        <v>1600</v>
      </c>
      <c r="AO751">
        <v>2174</v>
      </c>
      <c r="AP751">
        <v>3500</v>
      </c>
      <c r="AQ751">
        <v>3774</v>
      </c>
      <c r="AR751">
        <v>186</v>
      </c>
      <c r="AS751">
        <v>220</v>
      </c>
      <c r="AT751">
        <v>210</v>
      </c>
      <c r="AU751">
        <v>0.95454545454545459</v>
      </c>
      <c r="AV751">
        <v>10</v>
      </c>
      <c r="AW751">
        <v>4.5454545454545456E-2</v>
      </c>
      <c r="AX751">
        <v>3</v>
      </c>
      <c r="AY751">
        <v>630</v>
      </c>
      <c r="AZ751">
        <v>30</v>
      </c>
      <c r="BA751">
        <v>0.95454545454545459</v>
      </c>
      <c r="BB751" s="2" t="s">
        <v>75</v>
      </c>
      <c r="BC751" s="2"/>
    </row>
    <row r="752" spans="1:55">
      <c r="A752">
        <v>753</v>
      </c>
      <c r="B752" s="1">
        <v>46149</v>
      </c>
      <c r="C752" s="2" t="s">
        <v>2903</v>
      </c>
      <c r="D752" s="2" t="s">
        <v>601</v>
      </c>
      <c r="E752" s="2" t="s">
        <v>602</v>
      </c>
      <c r="F752" s="2" t="s">
        <v>183</v>
      </c>
      <c r="G752" s="2" t="s">
        <v>343</v>
      </c>
      <c r="H752" s="2" t="s">
        <v>607</v>
      </c>
      <c r="I752" s="2" t="s">
        <v>608</v>
      </c>
      <c r="J752" t="s">
        <v>609</v>
      </c>
      <c r="K752" s="2" t="s">
        <v>606</v>
      </c>
      <c r="L752" s="1">
        <v>47910</v>
      </c>
      <c r="M752">
        <v>0.50600000000000001</v>
      </c>
      <c r="N752">
        <v>1761</v>
      </c>
      <c r="O752" s="2" t="s">
        <v>79</v>
      </c>
      <c r="P752" t="s">
        <v>65</v>
      </c>
      <c r="Q752" s="1">
        <v>46874</v>
      </c>
      <c r="R752">
        <v>1600</v>
      </c>
      <c r="S752">
        <v>0</v>
      </c>
      <c r="T752">
        <v>1600</v>
      </c>
      <c r="U752" s="2" t="s">
        <v>66</v>
      </c>
      <c r="V752" s="2"/>
      <c r="W752" s="2"/>
      <c r="X752" s="2" t="s">
        <v>69</v>
      </c>
      <c r="Y752" s="2" t="s">
        <v>70</v>
      </c>
      <c r="Z752" s="2" t="s">
        <v>80</v>
      </c>
      <c r="AA752" s="2" t="s">
        <v>72</v>
      </c>
      <c r="AB752" s="2" t="s">
        <v>72</v>
      </c>
      <c r="AC752" s="2" t="s">
        <v>72</v>
      </c>
      <c r="AD752" s="2" t="s">
        <v>70</v>
      </c>
      <c r="AE752">
        <v>120</v>
      </c>
      <c r="AF752" s="2" t="s">
        <v>2810</v>
      </c>
      <c r="AG752">
        <v>1600</v>
      </c>
      <c r="AH752">
        <v>2000</v>
      </c>
      <c r="AI752">
        <v>2000</v>
      </c>
      <c r="AN752">
        <v>1600</v>
      </c>
      <c r="AO752">
        <v>410</v>
      </c>
      <c r="AP752">
        <v>1700</v>
      </c>
      <c r="AQ752">
        <v>2010</v>
      </c>
      <c r="AR752">
        <v>80</v>
      </c>
      <c r="AS752">
        <v>66</v>
      </c>
      <c r="AT752">
        <v>63</v>
      </c>
      <c r="AU752">
        <v>0.95454545454545459</v>
      </c>
      <c r="AV752">
        <v>3</v>
      </c>
      <c r="AW752">
        <v>4.5454545454545456E-2</v>
      </c>
      <c r="AX752">
        <v>0.54</v>
      </c>
      <c r="AY752">
        <v>34.020000000000003</v>
      </c>
      <c r="AZ752">
        <v>1.62</v>
      </c>
      <c r="BA752">
        <v>0.95454545454545459</v>
      </c>
      <c r="BB752" s="2" t="s">
        <v>81</v>
      </c>
      <c r="BC752" s="2"/>
    </row>
    <row r="753" spans="1:55">
      <c r="A753">
        <v>754</v>
      </c>
      <c r="B753" s="1">
        <v>46149</v>
      </c>
      <c r="C753" s="2" t="s">
        <v>2905</v>
      </c>
      <c r="D753" s="2" t="s">
        <v>2906</v>
      </c>
      <c r="E753" s="2" t="s">
        <v>2907</v>
      </c>
      <c r="F753" s="2" t="s">
        <v>1303</v>
      </c>
      <c r="G753" s="2" t="s">
        <v>2908</v>
      </c>
      <c r="H753" s="2" t="s">
        <v>2909</v>
      </c>
      <c r="I753" s="2" t="s">
        <v>2910</v>
      </c>
      <c r="J753" t="s">
        <v>2911</v>
      </c>
      <c r="K753" s="2" t="s">
        <v>2912</v>
      </c>
      <c r="L753" s="1">
        <v>45850</v>
      </c>
      <c r="M753">
        <v>0.50600000000000001</v>
      </c>
      <c r="N753">
        <v>-299</v>
      </c>
      <c r="O753" s="2" t="s">
        <v>79</v>
      </c>
      <c r="P753" t="s">
        <v>65</v>
      </c>
      <c r="Q753" s="1">
        <v>47604</v>
      </c>
      <c r="R753">
        <v>6900</v>
      </c>
      <c r="S753">
        <v>0</v>
      </c>
      <c r="T753">
        <v>6900</v>
      </c>
      <c r="U753" s="2" t="s">
        <v>66</v>
      </c>
      <c r="V753" s="2" t="s">
        <v>2913</v>
      </c>
      <c r="W753" s="2"/>
      <c r="X753" s="2" t="s">
        <v>69</v>
      </c>
      <c r="Y753" s="2" t="s">
        <v>70</v>
      </c>
      <c r="Z753" s="2" t="s">
        <v>80</v>
      </c>
      <c r="AA753" s="2" t="s">
        <v>72</v>
      </c>
      <c r="AB753" s="2" t="s">
        <v>72</v>
      </c>
      <c r="AC753" s="2" t="s">
        <v>72</v>
      </c>
      <c r="AD753" s="2" t="s">
        <v>70</v>
      </c>
      <c r="AE753">
        <v>120</v>
      </c>
      <c r="AF753" s="2" t="s">
        <v>2810</v>
      </c>
      <c r="AG753">
        <v>6900</v>
      </c>
      <c r="AH753">
        <v>7200</v>
      </c>
      <c r="AI753">
        <v>7200</v>
      </c>
      <c r="AN753">
        <v>6900</v>
      </c>
      <c r="AO753">
        <v>192</v>
      </c>
      <c r="AP753">
        <v>7000</v>
      </c>
      <c r="AQ753">
        <v>7092</v>
      </c>
      <c r="AR753">
        <v>80</v>
      </c>
      <c r="AS753">
        <v>225</v>
      </c>
      <c r="AT753">
        <v>222</v>
      </c>
      <c r="AU753">
        <v>0.98666666666666669</v>
      </c>
      <c r="AV753">
        <v>3</v>
      </c>
      <c r="AW753">
        <v>1.3333333333333334E-2</v>
      </c>
      <c r="AX753">
        <v>0.54</v>
      </c>
      <c r="AY753">
        <v>119.88000000000001</v>
      </c>
      <c r="AZ753">
        <v>1.62</v>
      </c>
      <c r="BA753">
        <v>0.98666666666666669</v>
      </c>
      <c r="BB753" s="2" t="s">
        <v>81</v>
      </c>
      <c r="BC753" s="2"/>
    </row>
    <row r="754" spans="1:55">
      <c r="A754">
        <v>755</v>
      </c>
      <c r="B754" s="1">
        <v>46149</v>
      </c>
      <c r="C754" s="2" t="s">
        <v>2914</v>
      </c>
      <c r="D754" s="2" t="s">
        <v>2915</v>
      </c>
      <c r="E754" s="2" t="s">
        <v>1298</v>
      </c>
      <c r="F754" s="2" t="s">
        <v>743</v>
      </c>
      <c r="G754" s="2" t="s">
        <v>2288</v>
      </c>
      <c r="H754" s="2" t="s">
        <v>1335</v>
      </c>
      <c r="I754" s="2" t="s">
        <v>1336</v>
      </c>
      <c r="J754" t="s">
        <v>1337</v>
      </c>
      <c r="K754" s="2" t="s">
        <v>1299</v>
      </c>
      <c r="L754" s="1">
        <v>47144</v>
      </c>
      <c r="M754">
        <v>0.82390904697072853</v>
      </c>
      <c r="N754">
        <v>995</v>
      </c>
      <c r="O754" s="2" t="s">
        <v>64</v>
      </c>
      <c r="P754" t="s">
        <v>65</v>
      </c>
      <c r="Q754" s="1">
        <v>46874</v>
      </c>
      <c r="R754">
        <v>16800</v>
      </c>
      <c r="S754">
        <v>5000</v>
      </c>
      <c r="T754">
        <v>11800</v>
      </c>
      <c r="U754" s="2" t="s">
        <v>66</v>
      </c>
      <c r="V754" s="2"/>
      <c r="W754" s="2" t="s">
        <v>68</v>
      </c>
      <c r="X754" s="2" t="s">
        <v>571</v>
      </c>
      <c r="Y754" s="2" t="s">
        <v>572</v>
      </c>
      <c r="Z754" s="2" t="s">
        <v>572</v>
      </c>
      <c r="AA754" s="2" t="s">
        <v>572</v>
      </c>
      <c r="AB754" s="2" t="s">
        <v>572</v>
      </c>
      <c r="AC754" s="2" t="s">
        <v>572</v>
      </c>
      <c r="AD754" s="2" t="s">
        <v>572</v>
      </c>
      <c r="AE754" t="s">
        <v>572</v>
      </c>
      <c r="AF754" s="2" t="s">
        <v>572</v>
      </c>
      <c r="AG754">
        <v>11800</v>
      </c>
      <c r="AP754">
        <v>12500</v>
      </c>
      <c r="AR754">
        <v>0</v>
      </c>
      <c r="AU754">
        <v>0</v>
      </c>
      <c r="AW754">
        <v>0</v>
      </c>
      <c r="AX754">
        <v>3</v>
      </c>
      <c r="BB754" s="2" t="s">
        <v>75</v>
      </c>
      <c r="BC754" s="2"/>
    </row>
    <row r="755" spans="1:55">
      <c r="A755">
        <v>756</v>
      </c>
      <c r="B755" s="1">
        <v>46149</v>
      </c>
      <c r="C755" s="2" t="s">
        <v>2914</v>
      </c>
      <c r="D755" s="2" t="s">
        <v>2915</v>
      </c>
      <c r="E755" s="2" t="s">
        <v>1298</v>
      </c>
      <c r="F755" s="2" t="s">
        <v>743</v>
      </c>
      <c r="G755" s="2" t="s">
        <v>2288</v>
      </c>
      <c r="H755" s="2" t="s">
        <v>580</v>
      </c>
      <c r="I755" s="2" t="s">
        <v>581</v>
      </c>
      <c r="J755" t="s">
        <v>582</v>
      </c>
      <c r="K755" s="2" t="s">
        <v>1299</v>
      </c>
      <c r="L755" s="1">
        <v>47144</v>
      </c>
      <c r="M755">
        <v>0.50600000000000001</v>
      </c>
      <c r="N755">
        <v>995</v>
      </c>
      <c r="O755" s="2" t="s">
        <v>79</v>
      </c>
      <c r="P755" t="s">
        <v>65</v>
      </c>
      <c r="Q755" s="1">
        <v>46874</v>
      </c>
      <c r="R755">
        <v>16800</v>
      </c>
      <c r="S755">
        <v>0</v>
      </c>
      <c r="T755">
        <v>16800</v>
      </c>
      <c r="U755" s="2" t="s">
        <v>66</v>
      </c>
      <c r="V755" s="2" t="s">
        <v>2916</v>
      </c>
      <c r="W755" s="2"/>
      <c r="X755" s="2" t="s">
        <v>69</v>
      </c>
      <c r="Y755" s="2" t="s">
        <v>70</v>
      </c>
      <c r="Z755" s="2" t="s">
        <v>80</v>
      </c>
      <c r="AA755" s="2" t="s">
        <v>72</v>
      </c>
      <c r="AB755" s="2" t="s">
        <v>72</v>
      </c>
      <c r="AC755" s="2" t="s">
        <v>72</v>
      </c>
      <c r="AD755" s="2" t="s">
        <v>70</v>
      </c>
      <c r="AE755">
        <v>13</v>
      </c>
      <c r="AF755" s="2" t="s">
        <v>463</v>
      </c>
      <c r="AG755">
        <v>16800</v>
      </c>
      <c r="AH755">
        <v>17200</v>
      </c>
      <c r="AI755">
        <v>17280</v>
      </c>
      <c r="AN755">
        <v>16800</v>
      </c>
      <c r="AO755">
        <v>500</v>
      </c>
      <c r="AP755">
        <v>17000</v>
      </c>
      <c r="AQ755">
        <v>17300</v>
      </c>
      <c r="AR755">
        <v>80</v>
      </c>
      <c r="AS755">
        <v>544</v>
      </c>
      <c r="AT755">
        <v>541</v>
      </c>
      <c r="AU755">
        <v>0.99448529411764708</v>
      </c>
      <c r="AV755">
        <v>3</v>
      </c>
      <c r="AW755">
        <v>5.5147058823529415E-3</v>
      </c>
      <c r="AX755">
        <v>0.54</v>
      </c>
      <c r="AY755">
        <v>292.14000000000004</v>
      </c>
      <c r="AZ755">
        <v>1.62</v>
      </c>
      <c r="BA755">
        <v>0.99448529411764708</v>
      </c>
      <c r="BB755" s="2" t="s">
        <v>81</v>
      </c>
      <c r="BC755" s="2"/>
    </row>
    <row r="756" spans="1:55">
      <c r="A756">
        <v>757</v>
      </c>
      <c r="B756" s="1">
        <v>46149</v>
      </c>
      <c r="C756" s="2" t="s">
        <v>2917</v>
      </c>
      <c r="D756" s="2" t="s">
        <v>2918</v>
      </c>
      <c r="E756" s="2" t="s">
        <v>749</v>
      </c>
      <c r="F756" s="2" t="s">
        <v>743</v>
      </c>
      <c r="G756" s="2" t="s">
        <v>2288</v>
      </c>
      <c r="H756" s="2" t="s">
        <v>754</v>
      </c>
      <c r="I756" s="2" t="s">
        <v>755</v>
      </c>
      <c r="J756" t="s">
        <v>756</v>
      </c>
      <c r="K756" s="2" t="s">
        <v>753</v>
      </c>
      <c r="L756" s="1">
        <v>47142</v>
      </c>
      <c r="M756">
        <v>0.50600000000000001</v>
      </c>
      <c r="N756">
        <v>993</v>
      </c>
      <c r="O756" s="2" t="s">
        <v>79</v>
      </c>
      <c r="P756" t="s">
        <v>65</v>
      </c>
      <c r="Q756" s="1">
        <v>46874</v>
      </c>
      <c r="R756">
        <v>1800</v>
      </c>
      <c r="S756">
        <v>0</v>
      </c>
      <c r="T756">
        <v>1800</v>
      </c>
      <c r="U756" s="2" t="s">
        <v>66</v>
      </c>
      <c r="V756" s="2" t="s">
        <v>462</v>
      </c>
      <c r="W756" s="2"/>
      <c r="X756" s="2" t="s">
        <v>69</v>
      </c>
      <c r="Y756" s="2" t="s">
        <v>70</v>
      </c>
      <c r="Z756" s="2" t="s">
        <v>80</v>
      </c>
      <c r="AA756" s="2" t="s">
        <v>72</v>
      </c>
      <c r="AB756" s="2" t="s">
        <v>72</v>
      </c>
      <c r="AC756" s="2" t="s">
        <v>72</v>
      </c>
      <c r="AD756" s="2" t="s">
        <v>70</v>
      </c>
      <c r="AE756">
        <v>34</v>
      </c>
      <c r="AF756" s="2" t="s">
        <v>2099</v>
      </c>
      <c r="AG756">
        <v>1800</v>
      </c>
      <c r="AH756">
        <v>2000</v>
      </c>
      <c r="AI756">
        <v>2000</v>
      </c>
      <c r="AN756">
        <v>1800</v>
      </c>
      <c r="AO756">
        <v>475</v>
      </c>
      <c r="AP756">
        <v>1900</v>
      </c>
      <c r="AQ756">
        <v>2275</v>
      </c>
      <c r="AR756">
        <v>80</v>
      </c>
      <c r="AS756">
        <v>75</v>
      </c>
      <c r="AT756">
        <v>72</v>
      </c>
      <c r="AU756">
        <v>0.96</v>
      </c>
      <c r="AV756">
        <v>3</v>
      </c>
      <c r="AW756">
        <v>0.04</v>
      </c>
      <c r="AX756">
        <v>0.54</v>
      </c>
      <c r="AY756">
        <v>38.880000000000003</v>
      </c>
      <c r="AZ756">
        <v>1.62</v>
      </c>
      <c r="BA756">
        <v>0.96</v>
      </c>
      <c r="BB756" s="2" t="s">
        <v>81</v>
      </c>
      <c r="BC756" s="2"/>
    </row>
    <row r="757" spans="1:55">
      <c r="A757">
        <v>758</v>
      </c>
      <c r="B757" s="1">
        <v>46149</v>
      </c>
      <c r="C757" s="2" t="s">
        <v>2919</v>
      </c>
      <c r="D757" s="2" t="s">
        <v>2920</v>
      </c>
      <c r="E757" s="2" t="s">
        <v>2921</v>
      </c>
      <c r="F757" s="2" t="s">
        <v>743</v>
      </c>
      <c r="G757" s="2" t="s">
        <v>2288</v>
      </c>
      <c r="H757" s="2" t="s">
        <v>2922</v>
      </c>
      <c r="I757" s="2" t="s">
        <v>2923</v>
      </c>
      <c r="J757" t="s">
        <v>2924</v>
      </c>
      <c r="K757" s="2" t="s">
        <v>2925</v>
      </c>
      <c r="L757" s="1">
        <v>46650</v>
      </c>
      <c r="M757">
        <v>1.1701224175175855</v>
      </c>
      <c r="N757">
        <v>501</v>
      </c>
      <c r="O757" s="2" t="s">
        <v>64</v>
      </c>
      <c r="P757" t="s">
        <v>65</v>
      </c>
      <c r="Q757" s="1">
        <v>46874</v>
      </c>
      <c r="R757">
        <v>1440</v>
      </c>
      <c r="S757">
        <v>1200</v>
      </c>
      <c r="T757">
        <v>240</v>
      </c>
      <c r="U757" s="2" t="s">
        <v>66</v>
      </c>
      <c r="V757" s="2"/>
      <c r="W757" s="2" t="s">
        <v>118</v>
      </c>
      <c r="X757" s="2" t="s">
        <v>571</v>
      </c>
      <c r="Y757" s="2" t="s">
        <v>572</v>
      </c>
      <c r="Z757" s="2" t="s">
        <v>572</v>
      </c>
      <c r="AA757" s="2" t="s">
        <v>572</v>
      </c>
      <c r="AB757" s="2" t="s">
        <v>572</v>
      </c>
      <c r="AC757" s="2" t="s">
        <v>572</v>
      </c>
      <c r="AD757" s="2" t="s">
        <v>572</v>
      </c>
      <c r="AE757" t="s">
        <v>572</v>
      </c>
      <c r="AF757" s="2" t="s">
        <v>572</v>
      </c>
      <c r="AG757">
        <v>240</v>
      </c>
      <c r="AP757">
        <v>2000</v>
      </c>
      <c r="AR757">
        <v>0</v>
      </c>
      <c r="AU757">
        <v>0</v>
      </c>
      <c r="AW757">
        <v>0</v>
      </c>
      <c r="AX757">
        <v>3</v>
      </c>
      <c r="BB757" s="2" t="s">
        <v>75</v>
      </c>
      <c r="BC757" s="2"/>
    </row>
    <row r="758" spans="1:55">
      <c r="A758">
        <v>759</v>
      </c>
      <c r="B758" s="1">
        <v>46149</v>
      </c>
      <c r="C758" s="2" t="s">
        <v>2919</v>
      </c>
      <c r="D758" s="2" t="s">
        <v>2920</v>
      </c>
      <c r="E758" s="2" t="s">
        <v>2921</v>
      </c>
      <c r="F758" s="2" t="s">
        <v>743</v>
      </c>
      <c r="G758" s="2" t="s">
        <v>2288</v>
      </c>
      <c r="H758" s="2" t="s">
        <v>2926</v>
      </c>
      <c r="I758" s="2" t="s">
        <v>2927</v>
      </c>
      <c r="J758" t="s">
        <v>2928</v>
      </c>
      <c r="K758" s="2" t="s">
        <v>2925</v>
      </c>
      <c r="L758" s="1">
        <v>46650</v>
      </c>
      <c r="M758">
        <v>0.50600000000000001</v>
      </c>
      <c r="N758">
        <v>501</v>
      </c>
      <c r="O758" s="2" t="s">
        <v>79</v>
      </c>
      <c r="P758" t="s">
        <v>65</v>
      </c>
      <c r="Q758" s="1">
        <v>46874</v>
      </c>
      <c r="R758">
        <v>1440</v>
      </c>
      <c r="S758">
        <v>0</v>
      </c>
      <c r="T758">
        <v>1440</v>
      </c>
      <c r="U758" s="2" t="s">
        <v>66</v>
      </c>
      <c r="V758" s="2"/>
      <c r="W758" s="2"/>
      <c r="X758" s="2" t="s">
        <v>571</v>
      </c>
      <c r="Y758" s="2" t="s">
        <v>572</v>
      </c>
      <c r="Z758" s="2" t="s">
        <v>572</v>
      </c>
      <c r="AA758" s="2" t="s">
        <v>72</v>
      </c>
      <c r="AB758" s="2" t="s">
        <v>72</v>
      </c>
      <c r="AC758" s="2" t="s">
        <v>72</v>
      </c>
      <c r="AD758" s="2" t="s">
        <v>572</v>
      </c>
      <c r="AE758" t="s">
        <v>572</v>
      </c>
      <c r="AF758" s="2" t="s">
        <v>572</v>
      </c>
      <c r="AG758">
        <v>1440</v>
      </c>
      <c r="AP758">
        <v>1500</v>
      </c>
      <c r="AR758">
        <v>0</v>
      </c>
      <c r="AU758">
        <v>0</v>
      </c>
      <c r="AW758">
        <v>0</v>
      </c>
      <c r="AX758">
        <v>0.54</v>
      </c>
      <c r="BB758" s="2" t="s">
        <v>81</v>
      </c>
      <c r="BC758" s="2"/>
    </row>
    <row r="759" spans="1:55">
      <c r="A759">
        <v>760</v>
      </c>
      <c r="B759" s="1">
        <v>46149</v>
      </c>
      <c r="C759" s="2" t="s">
        <v>2929</v>
      </c>
      <c r="D759" s="2" t="s">
        <v>2930</v>
      </c>
      <c r="E759" s="2" t="s">
        <v>1341</v>
      </c>
      <c r="F759" s="2" t="s">
        <v>743</v>
      </c>
      <c r="G759" s="2" t="s">
        <v>2288</v>
      </c>
      <c r="H759" s="2" t="s">
        <v>1342</v>
      </c>
      <c r="I759" s="2" t="s">
        <v>1343</v>
      </c>
      <c r="J759" t="s">
        <v>1344</v>
      </c>
      <c r="K759" s="2" t="s">
        <v>1345</v>
      </c>
      <c r="L759" s="1">
        <v>47197</v>
      </c>
      <c r="M759">
        <v>0.82390904697072853</v>
      </c>
      <c r="N759">
        <v>1048</v>
      </c>
      <c r="O759" s="2" t="s">
        <v>64</v>
      </c>
      <c r="P759" t="s">
        <v>65</v>
      </c>
      <c r="Q759" s="1">
        <v>47239</v>
      </c>
      <c r="R759">
        <v>3200</v>
      </c>
      <c r="S759">
        <v>2000</v>
      </c>
      <c r="T759">
        <v>1200</v>
      </c>
      <c r="U759" s="2" t="s">
        <v>66</v>
      </c>
      <c r="V759" s="2"/>
      <c r="W759" s="2" t="s">
        <v>68</v>
      </c>
      <c r="X759" s="2" t="s">
        <v>69</v>
      </c>
      <c r="Y759" s="2" t="s">
        <v>70</v>
      </c>
      <c r="Z759" s="2" t="s">
        <v>71</v>
      </c>
      <c r="AA759" s="2" t="s">
        <v>70</v>
      </c>
      <c r="AB759" s="2" t="s">
        <v>70</v>
      </c>
      <c r="AC759" s="2" t="s">
        <v>91</v>
      </c>
      <c r="AD759" s="2" t="s">
        <v>70</v>
      </c>
      <c r="AE759">
        <v>18</v>
      </c>
      <c r="AF759" s="2" t="s">
        <v>463</v>
      </c>
      <c r="AG759">
        <v>1200</v>
      </c>
      <c r="AH759">
        <v>4000</v>
      </c>
      <c r="AI759">
        <v>4000</v>
      </c>
      <c r="AJ759">
        <v>4000</v>
      </c>
      <c r="AK759">
        <v>3700</v>
      </c>
      <c r="AL759">
        <v>3678</v>
      </c>
      <c r="AM759">
        <v>3648</v>
      </c>
      <c r="AN759">
        <v>680</v>
      </c>
      <c r="AO759">
        <v>2944</v>
      </c>
      <c r="AP759">
        <v>3600</v>
      </c>
      <c r="AQ759">
        <v>3624</v>
      </c>
      <c r="AR759">
        <v>376</v>
      </c>
      <c r="AS759">
        <v>500</v>
      </c>
      <c r="AT759">
        <v>453</v>
      </c>
      <c r="AU759">
        <v>0.90600000000000003</v>
      </c>
      <c r="AV759">
        <v>47</v>
      </c>
      <c r="AW759">
        <v>9.4E-2</v>
      </c>
      <c r="AX759">
        <v>3</v>
      </c>
      <c r="AY759">
        <v>1359</v>
      </c>
      <c r="AZ759">
        <v>141</v>
      </c>
      <c r="BA759">
        <v>0.90600000000000003</v>
      </c>
      <c r="BB759" s="2" t="s">
        <v>75</v>
      </c>
      <c r="BC759" s="2"/>
    </row>
    <row r="760" spans="1:55">
      <c r="A760">
        <v>761</v>
      </c>
      <c r="B760" s="1">
        <v>46149</v>
      </c>
      <c r="C760" s="2" t="s">
        <v>2929</v>
      </c>
      <c r="D760" s="2" t="s">
        <v>2930</v>
      </c>
      <c r="E760" s="2" t="s">
        <v>1341</v>
      </c>
      <c r="F760" s="2" t="s">
        <v>743</v>
      </c>
      <c r="G760" s="2" t="s">
        <v>2288</v>
      </c>
      <c r="H760" s="2" t="s">
        <v>1346</v>
      </c>
      <c r="I760" s="2" t="s">
        <v>1347</v>
      </c>
      <c r="J760" t="s">
        <v>1348</v>
      </c>
      <c r="K760" s="2" t="s">
        <v>1345</v>
      </c>
      <c r="L760" s="1">
        <v>47197</v>
      </c>
      <c r="M760">
        <v>0.50600000000000001</v>
      </c>
      <c r="N760">
        <v>1048</v>
      </c>
      <c r="O760" s="2" t="s">
        <v>79</v>
      </c>
      <c r="P760" t="s">
        <v>65</v>
      </c>
      <c r="Q760" s="1">
        <v>47239</v>
      </c>
      <c r="R760">
        <v>3200</v>
      </c>
      <c r="S760">
        <v>0</v>
      </c>
      <c r="T760">
        <v>3200</v>
      </c>
      <c r="U760" s="2" t="s">
        <v>66</v>
      </c>
      <c r="V760" s="2"/>
      <c r="W760" s="2"/>
      <c r="X760" s="2" t="s">
        <v>69</v>
      </c>
      <c r="Y760" s="2" t="s">
        <v>70</v>
      </c>
      <c r="Z760" s="2" t="s">
        <v>80</v>
      </c>
      <c r="AA760" s="2" t="s">
        <v>72</v>
      </c>
      <c r="AB760" s="2" t="s">
        <v>72</v>
      </c>
      <c r="AC760" s="2" t="s">
        <v>72</v>
      </c>
      <c r="AD760" s="2" t="s">
        <v>70</v>
      </c>
      <c r="AE760">
        <v>11</v>
      </c>
      <c r="AF760" s="2" t="s">
        <v>463</v>
      </c>
      <c r="AG760">
        <v>3200</v>
      </c>
      <c r="AH760">
        <v>3600</v>
      </c>
      <c r="AI760">
        <v>3600</v>
      </c>
      <c r="AN760">
        <v>3200</v>
      </c>
      <c r="AO760">
        <v>600</v>
      </c>
      <c r="AP760">
        <v>3300</v>
      </c>
      <c r="AQ760">
        <v>3800</v>
      </c>
      <c r="AR760">
        <v>80</v>
      </c>
      <c r="AS760">
        <v>122</v>
      </c>
      <c r="AT760">
        <v>119</v>
      </c>
      <c r="AU760">
        <v>0.97540983606557374</v>
      </c>
      <c r="AV760">
        <v>3</v>
      </c>
      <c r="AW760">
        <v>2.4590163934426229E-2</v>
      </c>
      <c r="AX760">
        <v>0.54</v>
      </c>
      <c r="AY760">
        <v>64.260000000000005</v>
      </c>
      <c r="AZ760">
        <v>1.62</v>
      </c>
      <c r="BA760">
        <v>0.97540983606557374</v>
      </c>
      <c r="BB760" s="2" t="s">
        <v>81</v>
      </c>
      <c r="BC760" s="2"/>
    </row>
    <row r="761" spans="1:55">
      <c r="A761">
        <v>762</v>
      </c>
      <c r="B761" s="1">
        <v>46149</v>
      </c>
      <c r="C761" s="2" t="s">
        <v>2931</v>
      </c>
      <c r="D761" s="2" t="s">
        <v>305</v>
      </c>
      <c r="E761" s="2" t="s">
        <v>306</v>
      </c>
      <c r="F761" s="2" t="s">
        <v>183</v>
      </c>
      <c r="G761" s="2" t="s">
        <v>59</v>
      </c>
      <c r="H761" s="2" t="s">
        <v>313</v>
      </c>
      <c r="I761" s="2" t="s">
        <v>314</v>
      </c>
      <c r="J761" t="s">
        <v>315</v>
      </c>
      <c r="K761" s="2" t="s">
        <v>310</v>
      </c>
      <c r="L761" s="1">
        <v>47428</v>
      </c>
      <c r="M761">
        <v>0.50600000000000001</v>
      </c>
      <c r="N761">
        <v>1279</v>
      </c>
      <c r="O761" s="2" t="s">
        <v>79</v>
      </c>
      <c r="P761" t="s">
        <v>65</v>
      </c>
      <c r="Q761" s="1">
        <v>46874</v>
      </c>
      <c r="R761">
        <v>4000</v>
      </c>
      <c r="S761">
        <v>0</v>
      </c>
      <c r="T761">
        <v>4000</v>
      </c>
      <c r="U761" s="2" t="s">
        <v>66</v>
      </c>
      <c r="V761" s="2"/>
      <c r="W761" s="2"/>
      <c r="X761" s="2" t="s">
        <v>69</v>
      </c>
      <c r="Y761" s="2" t="s">
        <v>70</v>
      </c>
      <c r="Z761" s="2" t="s">
        <v>80</v>
      </c>
      <c r="AA761" s="2" t="s">
        <v>72</v>
      </c>
      <c r="AB761" s="2" t="s">
        <v>72</v>
      </c>
      <c r="AC761" s="2" t="s">
        <v>72</v>
      </c>
      <c r="AD761" s="2" t="s">
        <v>70</v>
      </c>
      <c r="AE761">
        <v>6</v>
      </c>
      <c r="AF761" s="2" t="s">
        <v>463</v>
      </c>
      <c r="AG761">
        <v>4000</v>
      </c>
      <c r="AH761">
        <v>4480</v>
      </c>
      <c r="AI761">
        <v>4480</v>
      </c>
      <c r="AN761">
        <v>4000</v>
      </c>
      <c r="AO761">
        <v>570</v>
      </c>
      <c r="AP761">
        <v>4100</v>
      </c>
      <c r="AQ761">
        <v>4570</v>
      </c>
      <c r="AR761">
        <v>80</v>
      </c>
      <c r="AS761">
        <v>146</v>
      </c>
      <c r="AT761">
        <v>143</v>
      </c>
      <c r="AU761">
        <v>0.97945205479452058</v>
      </c>
      <c r="AV761">
        <v>3</v>
      </c>
      <c r="AW761">
        <v>2.0547945205479451E-2</v>
      </c>
      <c r="AX761">
        <v>0.54</v>
      </c>
      <c r="AY761">
        <v>77.22</v>
      </c>
      <c r="AZ761">
        <v>1.62</v>
      </c>
      <c r="BA761">
        <v>0.97945205479452058</v>
      </c>
      <c r="BB761" s="2" t="s">
        <v>81</v>
      </c>
      <c r="BC761" s="2"/>
    </row>
    <row r="762" spans="1:55">
      <c r="A762">
        <v>763</v>
      </c>
      <c r="B762" s="1">
        <v>46149</v>
      </c>
      <c r="C762" s="2" t="s">
        <v>2932</v>
      </c>
      <c r="D762" s="2" t="s">
        <v>2933</v>
      </c>
      <c r="E762" s="2" t="s">
        <v>2934</v>
      </c>
      <c r="F762" s="2" t="s">
        <v>2935</v>
      </c>
      <c r="G762" s="2" t="s">
        <v>500</v>
      </c>
      <c r="H762" s="2" t="s">
        <v>2936</v>
      </c>
      <c r="I762" s="2" t="s">
        <v>2937</v>
      </c>
      <c r="J762" t="s">
        <v>2938</v>
      </c>
      <c r="K762" s="2" t="s">
        <v>2939</v>
      </c>
      <c r="L762" s="1">
        <v>46651</v>
      </c>
      <c r="M762">
        <v>0.56556437485818034</v>
      </c>
      <c r="N762">
        <v>502</v>
      </c>
      <c r="O762" s="2" t="s">
        <v>64</v>
      </c>
      <c r="P762" t="s">
        <v>65</v>
      </c>
      <c r="Q762" s="1">
        <v>47604</v>
      </c>
      <c r="R762">
        <v>1500</v>
      </c>
      <c r="S762">
        <v>300</v>
      </c>
      <c r="T762">
        <v>1200</v>
      </c>
      <c r="U762" s="2" t="s">
        <v>66</v>
      </c>
      <c r="V762" s="2"/>
      <c r="W762" s="2" t="s">
        <v>1004</v>
      </c>
      <c r="X762" s="2" t="s">
        <v>69</v>
      </c>
      <c r="Y762" s="2" t="s">
        <v>70</v>
      </c>
      <c r="Z762" s="2" t="s">
        <v>71</v>
      </c>
      <c r="AA762" s="2" t="s">
        <v>70</v>
      </c>
      <c r="AB762" s="2" t="s">
        <v>70</v>
      </c>
      <c r="AC762" s="2" t="s">
        <v>91</v>
      </c>
      <c r="AD762" s="2" t="s">
        <v>70</v>
      </c>
      <c r="AE762">
        <v>22</v>
      </c>
      <c r="AF762" s="2" t="s">
        <v>463</v>
      </c>
      <c r="AG762">
        <v>1200</v>
      </c>
      <c r="AH762">
        <v>3600</v>
      </c>
      <c r="AI762">
        <v>3600</v>
      </c>
      <c r="AJ762">
        <v>3300</v>
      </c>
      <c r="AK762">
        <v>3320</v>
      </c>
      <c r="AL762">
        <v>3299</v>
      </c>
      <c r="AM762">
        <v>3300</v>
      </c>
      <c r="AO762">
        <v>3276</v>
      </c>
      <c r="AP762">
        <v>3000</v>
      </c>
      <c r="AQ762">
        <v>3276</v>
      </c>
      <c r="AR762">
        <v>324</v>
      </c>
      <c r="AS762">
        <v>450</v>
      </c>
      <c r="AT762">
        <v>410</v>
      </c>
      <c r="AU762">
        <v>0.91111111111111109</v>
      </c>
      <c r="AV762">
        <v>41</v>
      </c>
      <c r="AW762">
        <v>9.1111111111111115E-2</v>
      </c>
      <c r="AX762">
        <v>3</v>
      </c>
      <c r="AY762">
        <v>1230</v>
      </c>
      <c r="AZ762">
        <v>123</v>
      </c>
      <c r="BA762">
        <v>0.91111111111111109</v>
      </c>
      <c r="BB762" s="2" t="s">
        <v>75</v>
      </c>
      <c r="BC762" s="2"/>
    </row>
    <row r="763" spans="1:55">
      <c r="A763">
        <v>764</v>
      </c>
      <c r="B763" s="1">
        <v>46149</v>
      </c>
      <c r="C763" s="2" t="s">
        <v>2932</v>
      </c>
      <c r="D763" s="2" t="s">
        <v>2933</v>
      </c>
      <c r="E763" s="2" t="s">
        <v>2934</v>
      </c>
      <c r="F763" s="2" t="s">
        <v>2935</v>
      </c>
      <c r="G763" s="2" t="s">
        <v>500</v>
      </c>
      <c r="H763" s="2" t="s">
        <v>2940</v>
      </c>
      <c r="I763" s="2" t="s">
        <v>2941</v>
      </c>
      <c r="J763" t="s">
        <v>2942</v>
      </c>
      <c r="K763" s="2" t="s">
        <v>2939</v>
      </c>
      <c r="L763" s="1">
        <v>46651</v>
      </c>
      <c r="M763">
        <v>0.50600000000000001</v>
      </c>
      <c r="N763">
        <v>502</v>
      </c>
      <c r="O763" s="2" t="s">
        <v>79</v>
      </c>
      <c r="P763" t="s">
        <v>65</v>
      </c>
      <c r="Q763" s="1">
        <v>47604</v>
      </c>
      <c r="R763">
        <v>1500</v>
      </c>
      <c r="S763">
        <v>0</v>
      </c>
      <c r="T763">
        <v>1500</v>
      </c>
      <c r="U763" s="2" t="s">
        <v>66</v>
      </c>
      <c r="V763" s="2"/>
      <c r="W763" s="2"/>
      <c r="X763" s="2" t="s">
        <v>69</v>
      </c>
      <c r="Y763" s="2" t="s">
        <v>70</v>
      </c>
      <c r="Z763" s="2" t="s">
        <v>80</v>
      </c>
      <c r="AA763" s="2" t="s">
        <v>72</v>
      </c>
      <c r="AB763" s="2" t="s">
        <v>72</v>
      </c>
      <c r="AC763" s="2" t="s">
        <v>72</v>
      </c>
      <c r="AD763" s="2" t="s">
        <v>70</v>
      </c>
      <c r="AE763">
        <v>12</v>
      </c>
      <c r="AF763" s="2" t="s">
        <v>463</v>
      </c>
      <c r="AG763">
        <v>1500</v>
      </c>
      <c r="AH763">
        <v>1840</v>
      </c>
      <c r="AI763">
        <v>1840</v>
      </c>
      <c r="AN763">
        <v>1500</v>
      </c>
      <c r="AO763">
        <v>495</v>
      </c>
      <c r="AP763">
        <v>1600</v>
      </c>
      <c r="AQ763">
        <v>1995</v>
      </c>
      <c r="AR763">
        <v>80</v>
      </c>
      <c r="AS763">
        <v>66</v>
      </c>
      <c r="AT763">
        <v>63</v>
      </c>
      <c r="AU763">
        <v>0.95454545454545459</v>
      </c>
      <c r="AV763">
        <v>3</v>
      </c>
      <c r="AW763">
        <v>4.5454545454545456E-2</v>
      </c>
      <c r="AX763">
        <v>0.54</v>
      </c>
      <c r="AY763">
        <v>34.020000000000003</v>
      </c>
      <c r="AZ763">
        <v>1.62</v>
      </c>
      <c r="BA763">
        <v>0.95454545454545459</v>
      </c>
      <c r="BB763" s="2" t="s">
        <v>81</v>
      </c>
      <c r="BC763" s="2"/>
    </row>
    <row r="764" spans="1:55">
      <c r="A764">
        <v>765</v>
      </c>
      <c r="B764" s="1">
        <v>46149</v>
      </c>
      <c r="C764" s="2" t="s">
        <v>2932</v>
      </c>
      <c r="D764" s="2" t="s">
        <v>2933</v>
      </c>
      <c r="E764" s="2" t="s">
        <v>2934</v>
      </c>
      <c r="F764" s="2" t="s">
        <v>2935</v>
      </c>
      <c r="G764" s="2" t="s">
        <v>500</v>
      </c>
      <c r="H764" s="2" t="s">
        <v>442</v>
      </c>
      <c r="I764" s="2" t="s">
        <v>443</v>
      </c>
      <c r="J764" t="s">
        <v>444</v>
      </c>
      <c r="K764" s="2" t="s">
        <v>2939</v>
      </c>
      <c r="L764" s="1">
        <v>46651</v>
      </c>
      <c r="M764">
        <v>0.50600000000000001</v>
      </c>
      <c r="N764">
        <v>502</v>
      </c>
      <c r="O764" s="2" t="s">
        <v>445</v>
      </c>
      <c r="P764" t="s">
        <v>65</v>
      </c>
      <c r="Q764" s="1">
        <v>47604</v>
      </c>
      <c r="R764">
        <v>1500</v>
      </c>
      <c r="S764">
        <v>0</v>
      </c>
      <c r="T764">
        <v>1500</v>
      </c>
      <c r="U764" s="2" t="s">
        <v>66</v>
      </c>
      <c r="V764" s="2"/>
      <c r="W764" s="2"/>
      <c r="X764" s="2" t="s">
        <v>69</v>
      </c>
      <c r="Y764" s="2" t="s">
        <v>70</v>
      </c>
      <c r="Z764" s="2" t="s">
        <v>71</v>
      </c>
      <c r="AA764" s="2" t="s">
        <v>72</v>
      </c>
      <c r="AB764" s="2" t="s">
        <v>72</v>
      </c>
      <c r="AC764" s="2" t="s">
        <v>72</v>
      </c>
      <c r="AD764" s="2" t="s">
        <v>70</v>
      </c>
      <c r="AE764">
        <v>11</v>
      </c>
      <c r="AF764" s="2" t="s">
        <v>463</v>
      </c>
      <c r="AG764">
        <v>1500</v>
      </c>
      <c r="AH764">
        <v>1980</v>
      </c>
      <c r="AI764">
        <v>1980</v>
      </c>
      <c r="AN764">
        <v>1900</v>
      </c>
      <c r="AP764">
        <v>1600</v>
      </c>
      <c r="AQ764">
        <v>1900</v>
      </c>
      <c r="AR764">
        <v>80</v>
      </c>
      <c r="AS764">
        <v>32</v>
      </c>
      <c r="AT764">
        <v>27</v>
      </c>
      <c r="AU764">
        <v>0.84375</v>
      </c>
      <c r="AV764">
        <v>5</v>
      </c>
      <c r="AW764">
        <v>0.15625</v>
      </c>
      <c r="AX764">
        <v>0.54</v>
      </c>
      <c r="AY764">
        <v>14.580000000000002</v>
      </c>
      <c r="AZ764">
        <v>2.7</v>
      </c>
      <c r="BA764">
        <v>0.84375</v>
      </c>
      <c r="BB764" s="2" t="s">
        <v>81</v>
      </c>
      <c r="BC764" s="2"/>
    </row>
    <row r="765" spans="1:55">
      <c r="A765">
        <v>766</v>
      </c>
      <c r="B765" s="1">
        <v>46149</v>
      </c>
      <c r="C765" s="2" t="s">
        <v>2943</v>
      </c>
      <c r="D765" s="2" t="s">
        <v>2944</v>
      </c>
      <c r="E765" s="2" t="s">
        <v>2945</v>
      </c>
      <c r="F765" s="2" t="s">
        <v>85</v>
      </c>
      <c r="G765" s="2" t="s">
        <v>240</v>
      </c>
      <c r="H765" s="2" t="s">
        <v>2946</v>
      </c>
      <c r="I765" s="2" t="s">
        <v>2947</v>
      </c>
      <c r="J765" t="s">
        <v>2948</v>
      </c>
      <c r="K765" s="2" t="s">
        <v>2949</v>
      </c>
      <c r="L765" s="1">
        <v>47055</v>
      </c>
      <c r="M765">
        <v>0.50600000000000001</v>
      </c>
      <c r="N765">
        <v>906</v>
      </c>
      <c r="O765" s="2" t="s">
        <v>79</v>
      </c>
      <c r="P765" t="s">
        <v>65</v>
      </c>
      <c r="Q765" s="1">
        <v>46874</v>
      </c>
      <c r="R765">
        <v>2700</v>
      </c>
      <c r="S765">
        <v>0</v>
      </c>
      <c r="T765">
        <v>2700</v>
      </c>
      <c r="U765" s="2" t="s">
        <v>66</v>
      </c>
      <c r="V765" s="2" t="s">
        <v>127</v>
      </c>
      <c r="W765" s="2"/>
      <c r="X765" s="2" t="s">
        <v>69</v>
      </c>
      <c r="Y765" s="2" t="s">
        <v>70</v>
      </c>
      <c r="Z765" s="2" t="s">
        <v>80</v>
      </c>
      <c r="AA765" s="2" t="s">
        <v>72</v>
      </c>
      <c r="AB765" s="2" t="s">
        <v>72</v>
      </c>
      <c r="AC765" s="2" t="s">
        <v>72</v>
      </c>
      <c r="AD765" s="2" t="s">
        <v>70</v>
      </c>
      <c r="AE765">
        <v>34</v>
      </c>
      <c r="AF765" s="2" t="s">
        <v>2099</v>
      </c>
      <c r="AG765">
        <v>2700</v>
      </c>
      <c r="AH765">
        <v>2800</v>
      </c>
      <c r="AI765">
        <v>2800</v>
      </c>
      <c r="AN765">
        <v>2700</v>
      </c>
      <c r="AO765">
        <v>180</v>
      </c>
      <c r="AP765">
        <v>6000</v>
      </c>
      <c r="AQ765">
        <v>2880</v>
      </c>
      <c r="AR765">
        <v>80</v>
      </c>
      <c r="AS765">
        <v>93</v>
      </c>
      <c r="AT765">
        <v>90</v>
      </c>
      <c r="AU765">
        <v>0.967741935483871</v>
      </c>
      <c r="AV765">
        <v>3</v>
      </c>
      <c r="AW765">
        <v>3.2258064516129031E-2</v>
      </c>
      <c r="AX765">
        <v>0.54</v>
      </c>
      <c r="AY765">
        <v>48.6</v>
      </c>
      <c r="AZ765">
        <v>1.62</v>
      </c>
      <c r="BA765">
        <v>0.967741935483871</v>
      </c>
      <c r="BB765" s="2" t="s">
        <v>81</v>
      </c>
      <c r="BC765" s="2"/>
    </row>
    <row r="766" spans="1:55">
      <c r="A766">
        <v>767</v>
      </c>
      <c r="B766" s="1">
        <v>46153</v>
      </c>
      <c r="C766" s="2" t="s">
        <v>760</v>
      </c>
      <c r="D766" s="2" t="s">
        <v>2950</v>
      </c>
      <c r="E766" s="2" t="s">
        <v>2951</v>
      </c>
      <c r="F766" s="2"/>
      <c r="G766" s="2" t="s">
        <v>763</v>
      </c>
      <c r="H766" s="2" t="s">
        <v>760</v>
      </c>
      <c r="I766" s="2" t="s">
        <v>760</v>
      </c>
      <c r="K766" s="2"/>
      <c r="L766" s="1"/>
      <c r="M766" t="s">
        <v>764</v>
      </c>
      <c r="O766" s="2" t="s">
        <v>765</v>
      </c>
      <c r="Q766" s="1"/>
      <c r="R766">
        <v>4000</v>
      </c>
      <c r="S766">
        <v>0</v>
      </c>
      <c r="T766">
        <v>4000</v>
      </c>
      <c r="U766" s="2" t="s">
        <v>66</v>
      </c>
      <c r="V766" s="2"/>
      <c r="W766" s="2"/>
      <c r="X766" s="2" t="s">
        <v>69</v>
      </c>
      <c r="Y766" s="2" t="s">
        <v>572</v>
      </c>
      <c r="Z766" s="2" t="s">
        <v>71</v>
      </c>
      <c r="AA766" s="2" t="s">
        <v>72</v>
      </c>
      <c r="AB766" s="2" t="s">
        <v>72</v>
      </c>
      <c r="AC766" s="2" t="s">
        <v>72</v>
      </c>
      <c r="AD766" s="2" t="s">
        <v>70</v>
      </c>
      <c r="AE766">
        <v>14</v>
      </c>
      <c r="AF766" s="2" t="s">
        <v>463</v>
      </c>
      <c r="AG766">
        <v>4000</v>
      </c>
      <c r="AI766">
        <v>4200</v>
      </c>
      <c r="AO766">
        <v>4370</v>
      </c>
      <c r="AP766">
        <v>4100</v>
      </c>
      <c r="AQ766">
        <v>4370</v>
      </c>
      <c r="AR766">
        <v>20</v>
      </c>
      <c r="AS766">
        <v>277</v>
      </c>
      <c r="AT766">
        <v>274</v>
      </c>
      <c r="AU766">
        <v>0.98916967509025266</v>
      </c>
      <c r="AV766">
        <v>3</v>
      </c>
      <c r="AW766">
        <v>1.0830324909747292E-2</v>
      </c>
      <c r="AX766">
        <v>0.54</v>
      </c>
      <c r="AY766">
        <v>147.96</v>
      </c>
      <c r="AZ766">
        <v>1.62</v>
      </c>
      <c r="BA766">
        <v>0.98916967509025266</v>
      </c>
      <c r="BB766" s="2" t="s">
        <v>81</v>
      </c>
      <c r="BC766" s="2"/>
    </row>
    <row r="767" spans="1:55">
      <c r="A767">
        <v>768</v>
      </c>
      <c r="B767" s="1">
        <v>46153</v>
      </c>
      <c r="C767" s="2" t="s">
        <v>2952</v>
      </c>
      <c r="D767" s="2" t="s">
        <v>181</v>
      </c>
      <c r="E767" s="2" t="s">
        <v>182</v>
      </c>
      <c r="F767" s="2" t="s">
        <v>183</v>
      </c>
      <c r="G767" s="2" t="s">
        <v>153</v>
      </c>
      <c r="H767" s="2" t="s">
        <v>184</v>
      </c>
      <c r="I767" s="2" t="s">
        <v>185</v>
      </c>
      <c r="J767" t="s">
        <v>186</v>
      </c>
      <c r="K767" s="2" t="s">
        <v>187</v>
      </c>
      <c r="L767" s="1">
        <v>46152</v>
      </c>
      <c r="M767">
        <v>0.62528665759019741</v>
      </c>
      <c r="N767">
        <v>-1</v>
      </c>
      <c r="O767" s="2" t="s">
        <v>64</v>
      </c>
      <c r="P767" t="s">
        <v>65</v>
      </c>
      <c r="Q767" s="1">
        <v>46874</v>
      </c>
      <c r="R767">
        <v>1000</v>
      </c>
      <c r="S767">
        <v>700</v>
      </c>
      <c r="T767">
        <v>300</v>
      </c>
      <c r="U767" s="2" t="s">
        <v>66</v>
      </c>
      <c r="V767" s="2"/>
      <c r="W767" s="2" t="s">
        <v>68</v>
      </c>
      <c r="X767" s="2" t="s">
        <v>69</v>
      </c>
      <c r="Y767" s="2" t="s">
        <v>70</v>
      </c>
      <c r="Z767" s="2" t="s">
        <v>71</v>
      </c>
      <c r="AA767" s="2" t="s">
        <v>70</v>
      </c>
      <c r="AB767" s="2" t="s">
        <v>70</v>
      </c>
      <c r="AC767" s="2" t="s">
        <v>73</v>
      </c>
      <c r="AD767" s="2" t="s">
        <v>70</v>
      </c>
      <c r="AE767">
        <v>4</v>
      </c>
      <c r="AF767" s="2" t="s">
        <v>463</v>
      </c>
      <c r="AG767">
        <v>300</v>
      </c>
      <c r="AH767">
        <v>800</v>
      </c>
      <c r="AI767">
        <v>600</v>
      </c>
      <c r="AJ767">
        <v>644</v>
      </c>
      <c r="AK767">
        <v>3400</v>
      </c>
      <c r="AL767">
        <v>599</v>
      </c>
      <c r="AM767">
        <v>669</v>
      </c>
      <c r="AN767">
        <v>200</v>
      </c>
      <c r="AO767">
        <v>469</v>
      </c>
      <c r="AP767">
        <v>500</v>
      </c>
      <c r="AQ767">
        <v>669</v>
      </c>
      <c r="AR767">
        <v>131</v>
      </c>
      <c r="AS767">
        <v>100</v>
      </c>
      <c r="AT767">
        <v>84</v>
      </c>
      <c r="AU767">
        <v>0.84</v>
      </c>
      <c r="AV767">
        <v>16</v>
      </c>
      <c r="AW767">
        <v>0.16</v>
      </c>
      <c r="AX767">
        <v>3</v>
      </c>
      <c r="AY767">
        <v>252</v>
      </c>
      <c r="AZ767">
        <v>48</v>
      </c>
      <c r="BA767">
        <v>0.84</v>
      </c>
      <c r="BB767" s="2" t="s">
        <v>75</v>
      </c>
      <c r="BC767" s="2"/>
    </row>
    <row r="768" spans="1:55">
      <c r="A768">
        <v>769</v>
      </c>
      <c r="B768" s="1">
        <v>46153</v>
      </c>
      <c r="C768" s="2" t="s">
        <v>2952</v>
      </c>
      <c r="D768" s="2" t="s">
        <v>181</v>
      </c>
      <c r="E768" s="2" t="s">
        <v>182</v>
      </c>
      <c r="F768" s="2" t="s">
        <v>183</v>
      </c>
      <c r="G768" s="2" t="s">
        <v>153</v>
      </c>
      <c r="H768" s="2" t="s">
        <v>2953</v>
      </c>
      <c r="I768" s="2" t="s">
        <v>2954</v>
      </c>
      <c r="J768" t="s">
        <v>2955</v>
      </c>
      <c r="K768" s="2" t="s">
        <v>187</v>
      </c>
      <c r="L768" s="1">
        <v>46152</v>
      </c>
      <c r="M768">
        <v>0.50600000000000001</v>
      </c>
      <c r="N768">
        <v>-1</v>
      </c>
      <c r="O768" s="2" t="s">
        <v>79</v>
      </c>
      <c r="P768" t="s">
        <v>65</v>
      </c>
      <c r="Q768" s="1">
        <v>46874</v>
      </c>
      <c r="R768">
        <v>1000</v>
      </c>
      <c r="S768">
        <v>0</v>
      </c>
      <c r="T768">
        <v>1000</v>
      </c>
      <c r="U768" s="2" t="s">
        <v>66</v>
      </c>
      <c r="V768" s="2"/>
      <c r="W768" s="2"/>
      <c r="X768" s="2" t="s">
        <v>69</v>
      </c>
      <c r="Y768" s="2" t="s">
        <v>70</v>
      </c>
      <c r="Z768" s="2" t="s">
        <v>80</v>
      </c>
      <c r="AA768" s="2" t="s">
        <v>72</v>
      </c>
      <c r="AB768" s="2" t="s">
        <v>72</v>
      </c>
      <c r="AC768" s="2" t="s">
        <v>72</v>
      </c>
      <c r="AD768" s="2" t="s">
        <v>70</v>
      </c>
      <c r="AE768">
        <v>4</v>
      </c>
      <c r="AF768" s="2" t="s">
        <v>463</v>
      </c>
      <c r="AG768">
        <v>1000</v>
      </c>
      <c r="AH768">
        <v>1360</v>
      </c>
      <c r="AI768">
        <v>1360</v>
      </c>
      <c r="AN768">
        <v>1000</v>
      </c>
      <c r="AO768">
        <v>980</v>
      </c>
      <c r="AP768">
        <v>1100</v>
      </c>
      <c r="AQ768">
        <v>1980</v>
      </c>
      <c r="AR768">
        <v>80</v>
      </c>
      <c r="AS768">
        <v>65</v>
      </c>
      <c r="AT768">
        <v>62</v>
      </c>
      <c r="AU768">
        <v>0.9538461538461539</v>
      </c>
      <c r="AV768">
        <v>3</v>
      </c>
      <c r="AW768">
        <v>4.6153846153846156E-2</v>
      </c>
      <c r="AX768">
        <v>0.54</v>
      </c>
      <c r="AY768">
        <v>33.480000000000004</v>
      </c>
      <c r="AZ768">
        <v>1.62</v>
      </c>
      <c r="BA768">
        <v>0.9538461538461539</v>
      </c>
      <c r="BB768" s="2" t="s">
        <v>81</v>
      </c>
      <c r="BC768" s="2"/>
    </row>
    <row r="769" spans="1:55">
      <c r="A769">
        <v>770</v>
      </c>
      <c r="B769" s="1">
        <v>46153</v>
      </c>
      <c r="C769" s="2" t="s">
        <v>2956</v>
      </c>
      <c r="D769" s="2" t="s">
        <v>2957</v>
      </c>
      <c r="E769" s="2" t="s">
        <v>889</v>
      </c>
      <c r="F769" s="2" t="s">
        <v>183</v>
      </c>
      <c r="G769" s="2" t="s">
        <v>343</v>
      </c>
      <c r="H769" s="2" t="s">
        <v>2958</v>
      </c>
      <c r="I769" s="2" t="s">
        <v>2959</v>
      </c>
      <c r="J769" t="s">
        <v>2960</v>
      </c>
      <c r="K769" s="2" t="s">
        <v>893</v>
      </c>
      <c r="L769" s="1">
        <v>46764</v>
      </c>
      <c r="M769">
        <v>0.50600000000000001</v>
      </c>
      <c r="N769">
        <v>611</v>
      </c>
      <c r="O769" s="2" t="s">
        <v>79</v>
      </c>
      <c r="P769" t="s">
        <v>65</v>
      </c>
      <c r="Q769" s="1">
        <v>46874</v>
      </c>
      <c r="R769">
        <v>3333</v>
      </c>
      <c r="S769">
        <v>0</v>
      </c>
      <c r="T769">
        <v>3333</v>
      </c>
      <c r="U769" s="2" t="s">
        <v>66</v>
      </c>
      <c r="V769" s="2" t="s">
        <v>127</v>
      </c>
      <c r="W769" s="2"/>
      <c r="X769" s="2" t="s">
        <v>571</v>
      </c>
      <c r="Y769" s="2" t="s">
        <v>572</v>
      </c>
      <c r="Z769" s="2" t="s">
        <v>572</v>
      </c>
      <c r="AA769" s="2" t="s">
        <v>72</v>
      </c>
      <c r="AB769" s="2" t="s">
        <v>72</v>
      </c>
      <c r="AC769" s="2" t="s">
        <v>72</v>
      </c>
      <c r="AD769" s="2" t="s">
        <v>572</v>
      </c>
      <c r="AE769" t="s">
        <v>572</v>
      </c>
      <c r="AF769" s="2" t="s">
        <v>572</v>
      </c>
      <c r="AG769">
        <v>3333</v>
      </c>
      <c r="AP769">
        <v>3500</v>
      </c>
      <c r="AR769">
        <v>0</v>
      </c>
      <c r="AU769">
        <v>0</v>
      </c>
      <c r="AW769">
        <v>0</v>
      </c>
      <c r="AX769">
        <v>0.54</v>
      </c>
      <c r="BB769" s="2" t="s">
        <v>81</v>
      </c>
      <c r="BC769" s="2"/>
    </row>
    <row r="770" spans="1:55">
      <c r="A770">
        <v>771</v>
      </c>
      <c r="B770" s="1">
        <v>46153</v>
      </c>
      <c r="C770" s="2" t="s">
        <v>2961</v>
      </c>
      <c r="D770" s="2" t="s">
        <v>2962</v>
      </c>
      <c r="E770" s="2" t="s">
        <v>2163</v>
      </c>
      <c r="F770" s="2" t="s">
        <v>239</v>
      </c>
      <c r="G770" s="2" t="s">
        <v>97</v>
      </c>
      <c r="H770" s="2" t="s">
        <v>2963</v>
      </c>
      <c r="I770" s="2" t="s">
        <v>2964</v>
      </c>
      <c r="J770" t="s">
        <v>2965</v>
      </c>
      <c r="K770" s="2" t="s">
        <v>2164</v>
      </c>
      <c r="L770" s="1">
        <v>46990</v>
      </c>
      <c r="M770">
        <v>0.69446191513501265</v>
      </c>
      <c r="N770">
        <v>837</v>
      </c>
      <c r="O770" s="2" t="s">
        <v>64</v>
      </c>
      <c r="P770" t="s">
        <v>65</v>
      </c>
      <c r="Q770" s="1">
        <v>46874</v>
      </c>
      <c r="R770">
        <v>1000</v>
      </c>
      <c r="S770">
        <v>200</v>
      </c>
      <c r="T770">
        <v>800</v>
      </c>
      <c r="U770" s="2" t="s">
        <v>66</v>
      </c>
      <c r="V770" s="2"/>
      <c r="W770" s="2" t="s">
        <v>197</v>
      </c>
      <c r="X770" s="2" t="s">
        <v>2103</v>
      </c>
      <c r="Y770" s="2" t="s">
        <v>70</v>
      </c>
      <c r="Z770" s="2" t="s">
        <v>1471</v>
      </c>
      <c r="AA770" s="2" t="s">
        <v>572</v>
      </c>
      <c r="AB770" s="2" t="s">
        <v>572</v>
      </c>
      <c r="AC770" s="2" t="s">
        <v>572</v>
      </c>
      <c r="AD770" s="2" t="s">
        <v>572</v>
      </c>
      <c r="AE770" t="s">
        <v>572</v>
      </c>
      <c r="AF770" s="2" t="s">
        <v>572</v>
      </c>
      <c r="AG770">
        <v>800</v>
      </c>
      <c r="AH770">
        <v>2480</v>
      </c>
      <c r="AI770">
        <v>1240</v>
      </c>
      <c r="AP770">
        <v>2000</v>
      </c>
      <c r="AR770">
        <v>0</v>
      </c>
      <c r="AS770">
        <v>310</v>
      </c>
      <c r="AT770">
        <v>0</v>
      </c>
      <c r="AU770">
        <v>0</v>
      </c>
      <c r="AV770">
        <v>0</v>
      </c>
      <c r="AW770">
        <v>0</v>
      </c>
      <c r="AX770">
        <v>3</v>
      </c>
      <c r="AY770">
        <v>0</v>
      </c>
      <c r="AZ770">
        <v>0</v>
      </c>
      <c r="BA770">
        <v>0</v>
      </c>
      <c r="BB770" s="2" t="s">
        <v>75</v>
      </c>
      <c r="BC770" s="2"/>
    </row>
    <row r="771" spans="1:55">
      <c r="A771">
        <v>772</v>
      </c>
      <c r="B771" s="1">
        <v>46153</v>
      </c>
      <c r="C771" s="2" t="s">
        <v>2961</v>
      </c>
      <c r="D771" s="2" t="s">
        <v>2962</v>
      </c>
      <c r="E771" s="2" t="s">
        <v>2163</v>
      </c>
      <c r="F771" s="2" t="s">
        <v>239</v>
      </c>
      <c r="G771" s="2" t="s">
        <v>97</v>
      </c>
      <c r="H771" s="2" t="s">
        <v>1472</v>
      </c>
      <c r="I771" s="2" t="s">
        <v>1473</v>
      </c>
      <c r="J771" t="s">
        <v>1474</v>
      </c>
      <c r="K771" s="2" t="s">
        <v>2164</v>
      </c>
      <c r="L771" s="1">
        <v>46990</v>
      </c>
      <c r="M771">
        <v>0.50600000000000001</v>
      </c>
      <c r="N771">
        <v>837</v>
      </c>
      <c r="O771" s="2" t="s">
        <v>79</v>
      </c>
      <c r="P771" t="s">
        <v>65</v>
      </c>
      <c r="Q771" s="1">
        <v>46874</v>
      </c>
      <c r="R771">
        <v>1000</v>
      </c>
      <c r="S771">
        <v>0</v>
      </c>
      <c r="T771">
        <v>1000</v>
      </c>
      <c r="U771" s="2" t="s">
        <v>66</v>
      </c>
      <c r="V771" s="2"/>
      <c r="W771" s="2"/>
      <c r="X771" s="2" t="s">
        <v>571</v>
      </c>
      <c r="Y771" s="2" t="s">
        <v>572</v>
      </c>
      <c r="Z771" s="2" t="s">
        <v>572</v>
      </c>
      <c r="AA771" s="2" t="s">
        <v>72</v>
      </c>
      <c r="AB771" s="2" t="s">
        <v>72</v>
      </c>
      <c r="AC771" s="2" t="s">
        <v>72</v>
      </c>
      <c r="AD771" s="2" t="s">
        <v>572</v>
      </c>
      <c r="AE771" t="s">
        <v>572</v>
      </c>
      <c r="AF771" s="2" t="s">
        <v>572</v>
      </c>
      <c r="AG771">
        <v>1000</v>
      </c>
      <c r="AP771">
        <v>1100</v>
      </c>
      <c r="AR771">
        <v>0</v>
      </c>
      <c r="AU771">
        <v>0</v>
      </c>
      <c r="AW771">
        <v>0</v>
      </c>
      <c r="AX771">
        <v>0.54</v>
      </c>
      <c r="BB771" s="2" t="s">
        <v>81</v>
      </c>
      <c r="BC771" s="2"/>
    </row>
    <row r="772" spans="1:55">
      <c r="A772">
        <v>773</v>
      </c>
      <c r="B772" s="1">
        <v>46153</v>
      </c>
      <c r="C772" s="2" t="s">
        <v>2961</v>
      </c>
      <c r="D772" s="2" t="s">
        <v>2962</v>
      </c>
      <c r="E772" s="2" t="s">
        <v>2163</v>
      </c>
      <c r="F772" s="2" t="s">
        <v>239</v>
      </c>
      <c r="G772" s="2" t="s">
        <v>97</v>
      </c>
      <c r="H772" s="2" t="s">
        <v>442</v>
      </c>
      <c r="I772" s="2" t="s">
        <v>443</v>
      </c>
      <c r="J772" t="s">
        <v>444</v>
      </c>
      <c r="K772" s="2" t="s">
        <v>2164</v>
      </c>
      <c r="L772" s="1">
        <v>46990</v>
      </c>
      <c r="M772">
        <v>0.50600000000000001</v>
      </c>
      <c r="N772">
        <v>837</v>
      </c>
      <c r="O772" s="2" t="s">
        <v>445</v>
      </c>
      <c r="P772" t="s">
        <v>65</v>
      </c>
      <c r="Q772" s="1">
        <v>46874</v>
      </c>
      <c r="R772">
        <v>1000</v>
      </c>
      <c r="S772">
        <v>0</v>
      </c>
      <c r="T772">
        <v>1000</v>
      </c>
      <c r="U772" s="2" t="s">
        <v>66</v>
      </c>
      <c r="V772" s="2"/>
      <c r="W772" s="2"/>
      <c r="X772" s="2" t="s">
        <v>69</v>
      </c>
      <c r="Y772" s="2" t="s">
        <v>70</v>
      </c>
      <c r="Z772" s="2" t="s">
        <v>71</v>
      </c>
      <c r="AA772" s="2" t="s">
        <v>72</v>
      </c>
      <c r="AB772" s="2" t="s">
        <v>72</v>
      </c>
      <c r="AC772" s="2" t="s">
        <v>72</v>
      </c>
      <c r="AD772" s="2" t="s">
        <v>70</v>
      </c>
      <c r="AE772">
        <v>14</v>
      </c>
      <c r="AF772" s="2" t="s">
        <v>463</v>
      </c>
      <c r="AG772">
        <v>1000</v>
      </c>
      <c r="AH772">
        <v>1280</v>
      </c>
      <c r="AI772">
        <v>1280</v>
      </c>
      <c r="AO772">
        <v>1542</v>
      </c>
      <c r="AP772">
        <v>1100</v>
      </c>
      <c r="AQ772">
        <v>1542</v>
      </c>
      <c r="AR772">
        <v>80</v>
      </c>
      <c r="AS772">
        <v>52</v>
      </c>
      <c r="AT772">
        <v>49</v>
      </c>
      <c r="AU772">
        <v>0.94230769230769229</v>
      </c>
      <c r="AV772">
        <v>3</v>
      </c>
      <c r="AW772">
        <v>5.7692307692307696E-2</v>
      </c>
      <c r="AX772">
        <v>0.54</v>
      </c>
      <c r="AY772">
        <v>26.46</v>
      </c>
      <c r="AZ772">
        <v>1.62</v>
      </c>
      <c r="BA772">
        <v>0.94230769230769229</v>
      </c>
      <c r="BB772" s="2" t="s">
        <v>81</v>
      </c>
      <c r="BC772" s="2"/>
    </row>
    <row r="773" spans="1:55">
      <c r="A773">
        <v>774</v>
      </c>
      <c r="B773" s="1">
        <v>46153</v>
      </c>
      <c r="C773" s="2" t="s">
        <v>2966</v>
      </c>
      <c r="D773" s="2" t="s">
        <v>2967</v>
      </c>
      <c r="E773" s="2" t="s">
        <v>2968</v>
      </c>
      <c r="F773" s="2" t="s">
        <v>239</v>
      </c>
      <c r="G773" s="2" t="s">
        <v>986</v>
      </c>
      <c r="H773" s="2" t="s">
        <v>2969</v>
      </c>
      <c r="I773" s="2" t="s">
        <v>2970</v>
      </c>
      <c r="J773" t="s">
        <v>2971</v>
      </c>
      <c r="K773" s="2" t="s">
        <v>2972</v>
      </c>
      <c r="L773" s="1">
        <v>47965</v>
      </c>
      <c r="M773">
        <v>0.61869155888359428</v>
      </c>
      <c r="N773">
        <v>1812</v>
      </c>
      <c r="O773" s="2" t="s">
        <v>64</v>
      </c>
      <c r="P773" t="s">
        <v>65</v>
      </c>
      <c r="Q773" s="1">
        <v>46874</v>
      </c>
      <c r="R773">
        <v>3500</v>
      </c>
      <c r="S773">
        <v>900</v>
      </c>
      <c r="T773">
        <v>2600</v>
      </c>
      <c r="U773" s="2" t="s">
        <v>66</v>
      </c>
      <c r="V773" s="2"/>
      <c r="W773" s="2" t="s">
        <v>197</v>
      </c>
      <c r="X773" s="2" t="s">
        <v>571</v>
      </c>
      <c r="Y773" s="2" t="s">
        <v>572</v>
      </c>
      <c r="Z773" s="2" t="s">
        <v>572</v>
      </c>
      <c r="AA773" s="2" t="s">
        <v>572</v>
      </c>
      <c r="AB773" s="2" t="s">
        <v>572</v>
      </c>
      <c r="AC773" s="2" t="s">
        <v>572</v>
      </c>
      <c r="AD773" s="2" t="s">
        <v>572</v>
      </c>
      <c r="AE773" t="s">
        <v>572</v>
      </c>
      <c r="AF773" s="2" t="s">
        <v>572</v>
      </c>
      <c r="AG773">
        <v>2600</v>
      </c>
      <c r="AP773">
        <v>3000</v>
      </c>
      <c r="AR773">
        <v>0</v>
      </c>
      <c r="AU773">
        <v>0</v>
      </c>
      <c r="AW773">
        <v>0</v>
      </c>
      <c r="AX773">
        <v>3</v>
      </c>
      <c r="BB773" s="2" t="s">
        <v>75</v>
      </c>
      <c r="BC773" s="2"/>
    </row>
    <row r="774" spans="1:55">
      <c r="A774">
        <v>775</v>
      </c>
      <c r="B774" s="1">
        <v>46153</v>
      </c>
      <c r="C774" s="2" t="s">
        <v>2966</v>
      </c>
      <c r="D774" s="2" t="s">
        <v>2967</v>
      </c>
      <c r="E774" s="2" t="s">
        <v>2968</v>
      </c>
      <c r="F774" s="2" t="s">
        <v>239</v>
      </c>
      <c r="G774" s="2" t="s">
        <v>986</v>
      </c>
      <c r="H774" s="2" t="s">
        <v>991</v>
      </c>
      <c r="I774" s="2" t="s">
        <v>992</v>
      </c>
      <c r="J774" t="s">
        <v>993</v>
      </c>
      <c r="K774" s="2" t="s">
        <v>2972</v>
      </c>
      <c r="L774" s="1">
        <v>47965</v>
      </c>
      <c r="M774">
        <v>0.50600000000000001</v>
      </c>
      <c r="N774">
        <v>1812</v>
      </c>
      <c r="O774" s="2" t="s">
        <v>79</v>
      </c>
      <c r="P774" t="s">
        <v>65</v>
      </c>
      <c r="Q774" s="1">
        <v>46874</v>
      </c>
      <c r="R774">
        <v>3500</v>
      </c>
      <c r="S774">
        <v>0</v>
      </c>
      <c r="T774">
        <v>3500</v>
      </c>
      <c r="U774" s="2" t="s">
        <v>66</v>
      </c>
      <c r="V774" s="2"/>
      <c r="W774" s="2"/>
      <c r="X774" s="2" t="s">
        <v>571</v>
      </c>
      <c r="Y774" s="2" t="s">
        <v>572</v>
      </c>
      <c r="Z774" s="2" t="s">
        <v>572</v>
      </c>
      <c r="AA774" s="2" t="s">
        <v>72</v>
      </c>
      <c r="AB774" s="2" t="s">
        <v>72</v>
      </c>
      <c r="AC774" s="2" t="s">
        <v>72</v>
      </c>
      <c r="AD774" s="2" t="s">
        <v>572</v>
      </c>
      <c r="AE774" t="s">
        <v>572</v>
      </c>
      <c r="AF774" s="2" t="s">
        <v>572</v>
      </c>
      <c r="AG774">
        <v>3500</v>
      </c>
      <c r="AP774">
        <v>3600</v>
      </c>
      <c r="AR774">
        <v>0</v>
      </c>
      <c r="AU774">
        <v>0</v>
      </c>
      <c r="AW774">
        <v>0</v>
      </c>
      <c r="AX774">
        <v>0.54</v>
      </c>
      <c r="BB774" s="2" t="s">
        <v>81</v>
      </c>
      <c r="BC774" s="2"/>
    </row>
    <row r="775" spans="1:55">
      <c r="A775">
        <v>776</v>
      </c>
      <c r="B775" s="1">
        <v>46153</v>
      </c>
      <c r="C775" s="2" t="s">
        <v>2966</v>
      </c>
      <c r="D775" s="2" t="s">
        <v>2967</v>
      </c>
      <c r="E775" s="2" t="s">
        <v>2968</v>
      </c>
      <c r="F775" s="2" t="s">
        <v>239</v>
      </c>
      <c r="G775" s="2" t="s">
        <v>986</v>
      </c>
      <c r="H775" s="2" t="s">
        <v>442</v>
      </c>
      <c r="I775" s="2" t="s">
        <v>443</v>
      </c>
      <c r="J775" t="s">
        <v>444</v>
      </c>
      <c r="K775" s="2" t="s">
        <v>2972</v>
      </c>
      <c r="L775" s="1">
        <v>47965</v>
      </c>
      <c r="M775">
        <v>0.50600000000000001</v>
      </c>
      <c r="N775">
        <v>1812</v>
      </c>
      <c r="O775" s="2" t="s">
        <v>445</v>
      </c>
      <c r="P775" t="s">
        <v>65</v>
      </c>
      <c r="Q775" s="1">
        <v>46874</v>
      </c>
      <c r="R775">
        <v>3500</v>
      </c>
      <c r="S775">
        <v>0</v>
      </c>
      <c r="T775">
        <v>3500</v>
      </c>
      <c r="U775" s="2" t="s">
        <v>66</v>
      </c>
      <c r="V775" s="2"/>
      <c r="W775" s="2"/>
      <c r="X775" s="2" t="s">
        <v>69</v>
      </c>
      <c r="Y775" s="2" t="s">
        <v>70</v>
      </c>
      <c r="Z775" s="2" t="s">
        <v>71</v>
      </c>
      <c r="AA775" s="2" t="s">
        <v>72</v>
      </c>
      <c r="AB775" s="2" t="s">
        <v>72</v>
      </c>
      <c r="AC775" s="2" t="s">
        <v>72</v>
      </c>
      <c r="AD775" s="2" t="s">
        <v>70</v>
      </c>
      <c r="AE775">
        <v>14</v>
      </c>
      <c r="AF775" s="2" t="s">
        <v>463</v>
      </c>
      <c r="AG775">
        <v>3500</v>
      </c>
      <c r="AH775">
        <v>3720</v>
      </c>
      <c r="AI775">
        <v>3760</v>
      </c>
      <c r="AN775">
        <v>3500</v>
      </c>
      <c r="AP775">
        <v>3600</v>
      </c>
      <c r="AQ775">
        <v>3500</v>
      </c>
      <c r="AR775">
        <v>80</v>
      </c>
      <c r="AS775">
        <v>118</v>
      </c>
      <c r="AT775">
        <v>110</v>
      </c>
      <c r="AU775">
        <v>0.93220338983050843</v>
      </c>
      <c r="AV775">
        <v>8</v>
      </c>
      <c r="AW775">
        <v>6.7796610169491525E-2</v>
      </c>
      <c r="AX775">
        <v>0.54</v>
      </c>
      <c r="AY775">
        <v>59.400000000000006</v>
      </c>
      <c r="AZ775">
        <v>4.32</v>
      </c>
      <c r="BA775">
        <v>0.93220338983050843</v>
      </c>
      <c r="BB775" s="2" t="s">
        <v>81</v>
      </c>
      <c r="BC775" s="2"/>
    </row>
    <row r="776" spans="1:55">
      <c r="A776">
        <v>777</v>
      </c>
      <c r="B776" s="1">
        <v>46153</v>
      </c>
      <c r="C776" s="2" t="s">
        <v>2973</v>
      </c>
      <c r="D776" s="2" t="s">
        <v>2974</v>
      </c>
      <c r="E776" s="2" t="s">
        <v>949</v>
      </c>
      <c r="F776" s="2" t="s">
        <v>228</v>
      </c>
      <c r="G776" s="2" t="s">
        <v>132</v>
      </c>
      <c r="H776" s="2" t="s">
        <v>2494</v>
      </c>
      <c r="I776" s="2" t="s">
        <v>2495</v>
      </c>
      <c r="J776" t="s">
        <v>2496</v>
      </c>
      <c r="K776" s="2" t="s">
        <v>954</v>
      </c>
      <c r="L776" s="1">
        <v>46818</v>
      </c>
      <c r="M776">
        <v>0.50600000000000001</v>
      </c>
      <c r="N776">
        <v>665</v>
      </c>
      <c r="O776" s="2" t="s">
        <v>79</v>
      </c>
      <c r="P776">
        <v>0</v>
      </c>
      <c r="Q776" s="1">
        <v>0</v>
      </c>
      <c r="R776">
        <v>2000</v>
      </c>
      <c r="S776">
        <v>0</v>
      </c>
      <c r="T776">
        <v>2000</v>
      </c>
      <c r="U776" s="2" t="s">
        <v>66</v>
      </c>
      <c r="V776" s="2" t="s">
        <v>127</v>
      </c>
      <c r="W776" s="2"/>
      <c r="X776" s="2" t="s">
        <v>571</v>
      </c>
      <c r="Y776" s="2" t="s">
        <v>572</v>
      </c>
      <c r="Z776" s="2" t="s">
        <v>572</v>
      </c>
      <c r="AA776" s="2" t="s">
        <v>72</v>
      </c>
      <c r="AB776" s="2" t="s">
        <v>72</v>
      </c>
      <c r="AC776" s="2" t="s">
        <v>72</v>
      </c>
      <c r="AD776" s="2" t="s">
        <v>572</v>
      </c>
      <c r="AE776" t="s">
        <v>572</v>
      </c>
      <c r="AF776" s="2" t="s">
        <v>572</v>
      </c>
      <c r="AG776">
        <v>2000</v>
      </c>
      <c r="AP776">
        <v>2100</v>
      </c>
      <c r="AR776">
        <v>0</v>
      </c>
      <c r="AU776">
        <v>0</v>
      </c>
      <c r="AW776">
        <v>0</v>
      </c>
      <c r="AX776">
        <v>0.54</v>
      </c>
      <c r="BB776" s="2" t="s">
        <v>81</v>
      </c>
      <c r="BC776" s="2"/>
    </row>
    <row r="777" spans="1:55">
      <c r="A777">
        <v>778</v>
      </c>
      <c r="B777" s="1">
        <v>46153</v>
      </c>
      <c r="C777" s="2" t="s">
        <v>2975</v>
      </c>
      <c r="D777" s="2" t="s">
        <v>2976</v>
      </c>
      <c r="E777" s="2" t="s">
        <v>2977</v>
      </c>
      <c r="F777" s="2" t="s">
        <v>228</v>
      </c>
      <c r="G777" s="2" t="s">
        <v>2978</v>
      </c>
      <c r="H777" s="2" t="s">
        <v>2979</v>
      </c>
      <c r="I777" s="2" t="s">
        <v>2980</v>
      </c>
      <c r="J777" t="s">
        <v>2981</v>
      </c>
      <c r="K777" s="2" t="s">
        <v>2982</v>
      </c>
      <c r="L777" s="1">
        <v>47868</v>
      </c>
      <c r="M777">
        <v>0.28014315861130024</v>
      </c>
      <c r="N777">
        <v>1715</v>
      </c>
      <c r="O777" s="2" t="s">
        <v>64</v>
      </c>
      <c r="P777" t="s">
        <v>65</v>
      </c>
      <c r="Q777" s="1">
        <v>46874</v>
      </c>
      <c r="R777">
        <v>1000</v>
      </c>
      <c r="S777">
        <v>300</v>
      </c>
      <c r="T777">
        <v>700</v>
      </c>
      <c r="U777" s="2" t="s">
        <v>66</v>
      </c>
      <c r="V777" s="2" t="s">
        <v>2983</v>
      </c>
      <c r="W777" s="2" t="s">
        <v>1720</v>
      </c>
      <c r="X777" s="2" t="s">
        <v>69</v>
      </c>
      <c r="Y777" s="2" t="s">
        <v>70</v>
      </c>
      <c r="Z777" s="2" t="s">
        <v>71</v>
      </c>
      <c r="AA777" s="2" t="s">
        <v>70</v>
      </c>
      <c r="AB777" s="2" t="s">
        <v>70</v>
      </c>
      <c r="AC777" s="2" t="s">
        <v>91</v>
      </c>
      <c r="AD777" s="2" t="s">
        <v>70</v>
      </c>
      <c r="AE777">
        <v>23</v>
      </c>
      <c r="AF777" s="2" t="s">
        <v>2099</v>
      </c>
      <c r="AG777">
        <v>700</v>
      </c>
      <c r="AH777">
        <v>3360</v>
      </c>
      <c r="AI777">
        <v>4440</v>
      </c>
      <c r="AJ777">
        <v>8751</v>
      </c>
      <c r="AK777">
        <v>4590</v>
      </c>
      <c r="AL777">
        <v>3054</v>
      </c>
      <c r="AM777">
        <v>3050</v>
      </c>
      <c r="AN777">
        <v>1000</v>
      </c>
      <c r="AO777">
        <v>2286</v>
      </c>
      <c r="AP777">
        <v>2500</v>
      </c>
      <c r="AQ777">
        <v>3286</v>
      </c>
      <c r="AR777">
        <v>74</v>
      </c>
      <c r="AS777">
        <v>280</v>
      </c>
      <c r="AT777">
        <v>274</v>
      </c>
      <c r="AU777">
        <v>0.97857142857142854</v>
      </c>
      <c r="AV777">
        <v>6</v>
      </c>
      <c r="AW777">
        <v>2.1428571428571429E-2</v>
      </c>
      <c r="AX777">
        <v>3</v>
      </c>
      <c r="AY777">
        <v>822</v>
      </c>
      <c r="AZ777">
        <v>18</v>
      </c>
      <c r="BA777">
        <v>0.97857142857142854</v>
      </c>
      <c r="BB777" s="2" t="s">
        <v>75</v>
      </c>
      <c r="BC777" s="2"/>
    </row>
    <row r="778" spans="1:55">
      <c r="A778">
        <v>780</v>
      </c>
      <c r="B778" s="1">
        <v>46153</v>
      </c>
      <c r="C778" s="2" t="s">
        <v>2984</v>
      </c>
      <c r="D778" s="2" t="s">
        <v>2985</v>
      </c>
      <c r="E778" s="2" t="s">
        <v>2986</v>
      </c>
      <c r="F778" s="2" t="s">
        <v>58</v>
      </c>
      <c r="G778" s="2" t="s">
        <v>153</v>
      </c>
      <c r="H778" s="2" t="s">
        <v>2987</v>
      </c>
      <c r="I778" s="2" t="s">
        <v>2988</v>
      </c>
      <c r="J778" t="s">
        <v>2989</v>
      </c>
      <c r="K778" s="2" t="s">
        <v>2990</v>
      </c>
      <c r="L778" s="1">
        <v>46091</v>
      </c>
      <c r="M778">
        <v>0.62528665759019741</v>
      </c>
      <c r="N778">
        <v>-62</v>
      </c>
      <c r="O778" s="2" t="s">
        <v>64</v>
      </c>
      <c r="P778" t="s">
        <v>65</v>
      </c>
      <c r="Q778" s="1">
        <v>47604</v>
      </c>
      <c r="R778">
        <v>2000</v>
      </c>
      <c r="S778">
        <v>0</v>
      </c>
      <c r="T778">
        <v>2000</v>
      </c>
      <c r="U778" s="2" t="s">
        <v>66</v>
      </c>
      <c r="V778" s="2"/>
      <c r="W778" s="2" t="s">
        <v>68</v>
      </c>
      <c r="X778" s="2" t="s">
        <v>69</v>
      </c>
      <c r="Y778" s="2" t="s">
        <v>70</v>
      </c>
      <c r="Z778" s="2" t="s">
        <v>71</v>
      </c>
      <c r="AA778" s="2" t="s">
        <v>70</v>
      </c>
      <c r="AB778" s="2" t="s">
        <v>70</v>
      </c>
      <c r="AC778" s="2" t="s">
        <v>73</v>
      </c>
      <c r="AD778" s="2" t="s">
        <v>70</v>
      </c>
      <c r="AE778">
        <v>17</v>
      </c>
      <c r="AF778" s="2" t="s">
        <v>463</v>
      </c>
      <c r="AG778">
        <v>2000</v>
      </c>
      <c r="AH778">
        <v>2400</v>
      </c>
      <c r="AI778">
        <v>2400</v>
      </c>
      <c r="AJ778">
        <v>2404</v>
      </c>
      <c r="AK778">
        <v>2420</v>
      </c>
      <c r="AL778">
        <v>2400</v>
      </c>
      <c r="AM778">
        <v>2340</v>
      </c>
      <c r="AN778">
        <v>2000</v>
      </c>
      <c r="AO778">
        <v>340</v>
      </c>
      <c r="AP778">
        <v>2200</v>
      </c>
      <c r="AQ778">
        <v>2340</v>
      </c>
      <c r="AR778">
        <v>60</v>
      </c>
      <c r="AS778">
        <v>300</v>
      </c>
      <c r="AT778">
        <v>293</v>
      </c>
      <c r="AU778">
        <v>0.97666666666666668</v>
      </c>
      <c r="AV778">
        <v>8</v>
      </c>
      <c r="AW778">
        <v>2.6666666666666668E-2</v>
      </c>
      <c r="AX778">
        <v>3</v>
      </c>
      <c r="AY778">
        <v>879</v>
      </c>
      <c r="AZ778">
        <v>24</v>
      </c>
      <c r="BA778">
        <v>0.97666666666666668</v>
      </c>
      <c r="BB778" s="2" t="s">
        <v>75</v>
      </c>
      <c r="BC778" s="2"/>
    </row>
    <row r="779" spans="1:55">
      <c r="A779">
        <v>781</v>
      </c>
      <c r="B779" s="1">
        <v>46153</v>
      </c>
      <c r="C779" s="2" t="s">
        <v>2984</v>
      </c>
      <c r="D779" s="2" t="s">
        <v>2985</v>
      </c>
      <c r="E779" s="2" t="s">
        <v>2986</v>
      </c>
      <c r="F779" s="2" t="s">
        <v>58</v>
      </c>
      <c r="G779" s="2" t="s">
        <v>153</v>
      </c>
      <c r="H779" s="2" t="s">
        <v>102</v>
      </c>
      <c r="I779" s="2" t="s">
        <v>103</v>
      </c>
      <c r="J779" t="s">
        <v>104</v>
      </c>
      <c r="K779" s="2" t="s">
        <v>2990</v>
      </c>
      <c r="L779" s="1">
        <v>46091</v>
      </c>
      <c r="M779">
        <v>0.50600000000000001</v>
      </c>
      <c r="N779">
        <v>-62</v>
      </c>
      <c r="O779" s="2" t="s">
        <v>79</v>
      </c>
      <c r="P779" t="s">
        <v>65</v>
      </c>
      <c r="Q779" s="1">
        <v>47604</v>
      </c>
      <c r="R779">
        <v>2000</v>
      </c>
      <c r="S779">
        <v>0</v>
      </c>
      <c r="T779">
        <v>2000</v>
      </c>
      <c r="U779" s="2" t="s">
        <v>66</v>
      </c>
      <c r="V779" s="2"/>
      <c r="W779" s="2"/>
      <c r="X779" s="2" t="s">
        <v>571</v>
      </c>
      <c r="Y779" s="2" t="s">
        <v>572</v>
      </c>
      <c r="Z779" s="2" t="s">
        <v>572</v>
      </c>
      <c r="AA779" s="2" t="s">
        <v>72</v>
      </c>
      <c r="AB779" s="2" t="s">
        <v>72</v>
      </c>
      <c r="AC779" s="2" t="s">
        <v>72</v>
      </c>
      <c r="AD779" s="2" t="s">
        <v>572</v>
      </c>
      <c r="AE779" t="s">
        <v>572</v>
      </c>
      <c r="AF779" s="2" t="s">
        <v>572</v>
      </c>
      <c r="AG779">
        <v>2000</v>
      </c>
      <c r="AP779">
        <v>2100</v>
      </c>
      <c r="AR779">
        <v>0</v>
      </c>
      <c r="AU779">
        <v>0</v>
      </c>
      <c r="AW779">
        <v>0</v>
      </c>
      <c r="AX779">
        <v>0.54</v>
      </c>
      <c r="BB779" s="2" t="s">
        <v>81</v>
      </c>
      <c r="BC779" s="2"/>
    </row>
    <row r="780" spans="1:55">
      <c r="A780">
        <v>782</v>
      </c>
      <c r="B780" s="1">
        <v>46153</v>
      </c>
      <c r="C780" s="2" t="s">
        <v>2991</v>
      </c>
      <c r="D780" s="2" t="s">
        <v>2992</v>
      </c>
      <c r="E780" s="2" t="s">
        <v>1598</v>
      </c>
      <c r="F780" s="2" t="s">
        <v>96</v>
      </c>
      <c r="G780" s="2" t="s">
        <v>192</v>
      </c>
      <c r="H780" s="2" t="s">
        <v>2993</v>
      </c>
      <c r="I780" s="2" t="s">
        <v>2994</v>
      </c>
      <c r="J780" t="s">
        <v>2995</v>
      </c>
      <c r="K780" s="2" t="s">
        <v>1602</v>
      </c>
      <c r="L780" s="1">
        <v>47940</v>
      </c>
      <c r="M780">
        <v>0.36621652461992282</v>
      </c>
      <c r="N780">
        <v>1787</v>
      </c>
      <c r="O780" s="2" t="s">
        <v>64</v>
      </c>
      <c r="P780" t="s">
        <v>65</v>
      </c>
      <c r="Q780" s="1">
        <v>46874</v>
      </c>
      <c r="R780">
        <v>3225</v>
      </c>
      <c r="S780">
        <v>0</v>
      </c>
      <c r="T780">
        <v>3225</v>
      </c>
      <c r="U780" s="2" t="s">
        <v>66</v>
      </c>
      <c r="V780" s="2"/>
      <c r="W780" s="2" t="s">
        <v>68</v>
      </c>
      <c r="X780" s="2" t="s">
        <v>69</v>
      </c>
      <c r="Y780" s="2" t="s">
        <v>70</v>
      </c>
      <c r="Z780" s="2" t="s">
        <v>71</v>
      </c>
      <c r="AA780" s="2" t="s">
        <v>70</v>
      </c>
      <c r="AB780" s="2" t="s">
        <v>70</v>
      </c>
      <c r="AC780" s="2" t="s">
        <v>91</v>
      </c>
      <c r="AD780" s="2" t="s">
        <v>70</v>
      </c>
      <c r="AE780">
        <v>22</v>
      </c>
      <c r="AF780" s="2" t="s">
        <v>2099</v>
      </c>
      <c r="AG780">
        <v>3225</v>
      </c>
      <c r="AH780">
        <v>7200</v>
      </c>
      <c r="AI780">
        <v>7200</v>
      </c>
      <c r="AJ780">
        <v>7200</v>
      </c>
      <c r="AK780">
        <v>7200</v>
      </c>
      <c r="AL780">
        <v>7157</v>
      </c>
      <c r="AM780">
        <v>7200</v>
      </c>
      <c r="AN780">
        <v>3225</v>
      </c>
      <c r="AO780">
        <v>3956</v>
      </c>
      <c r="AP780">
        <v>7000</v>
      </c>
      <c r="AQ780">
        <v>7181</v>
      </c>
      <c r="AR780">
        <v>19</v>
      </c>
      <c r="AS780">
        <v>450</v>
      </c>
      <c r="AT780">
        <v>449</v>
      </c>
      <c r="AU780">
        <v>0.99777777777777776</v>
      </c>
      <c r="AV780">
        <v>1</v>
      </c>
      <c r="AW780">
        <v>2.2222222222222222E-3</v>
      </c>
      <c r="AX780">
        <v>3</v>
      </c>
      <c r="AY780">
        <v>1347</v>
      </c>
      <c r="AZ780">
        <v>3</v>
      </c>
      <c r="BA780">
        <v>0.99777777777777776</v>
      </c>
      <c r="BB780" s="2" t="s">
        <v>75</v>
      </c>
      <c r="BC780" s="2"/>
    </row>
    <row r="781" spans="1:55">
      <c r="A781">
        <v>783</v>
      </c>
      <c r="B781" s="1">
        <v>46153</v>
      </c>
      <c r="C781" s="2" t="s">
        <v>2991</v>
      </c>
      <c r="D781" s="2" t="s">
        <v>2992</v>
      </c>
      <c r="E781" s="2" t="s">
        <v>1598</v>
      </c>
      <c r="F781" s="2" t="s">
        <v>96</v>
      </c>
      <c r="G781" s="2" t="s">
        <v>192</v>
      </c>
      <c r="H781" s="2" t="s">
        <v>1286</v>
      </c>
      <c r="I781" s="2" t="s">
        <v>1287</v>
      </c>
      <c r="J781" t="s">
        <v>1288</v>
      </c>
      <c r="K781" s="2" t="s">
        <v>1602</v>
      </c>
      <c r="L781" s="1">
        <v>47940</v>
      </c>
      <c r="M781">
        <v>0.50600000000000001</v>
      </c>
      <c r="N781">
        <v>1787</v>
      </c>
      <c r="O781" s="2" t="s">
        <v>79</v>
      </c>
      <c r="P781" t="s">
        <v>65</v>
      </c>
      <c r="Q781" s="1">
        <v>46874</v>
      </c>
      <c r="R781">
        <v>3225</v>
      </c>
      <c r="S781">
        <v>0</v>
      </c>
      <c r="T781">
        <v>3225</v>
      </c>
      <c r="U781" s="2" t="s">
        <v>66</v>
      </c>
      <c r="V781" s="2"/>
      <c r="W781" s="2"/>
      <c r="X781" s="2" t="s">
        <v>69</v>
      </c>
      <c r="Y781" s="2" t="s">
        <v>70</v>
      </c>
      <c r="Z781" s="2" t="s">
        <v>80</v>
      </c>
      <c r="AA781" s="2" t="s">
        <v>72</v>
      </c>
      <c r="AB781" s="2" t="s">
        <v>72</v>
      </c>
      <c r="AC781" s="2" t="s">
        <v>72</v>
      </c>
      <c r="AD781" s="2" t="s">
        <v>70</v>
      </c>
      <c r="AE781">
        <v>18</v>
      </c>
      <c r="AF781" s="2" t="s">
        <v>463</v>
      </c>
      <c r="AG781">
        <v>3225</v>
      </c>
      <c r="AH781">
        <v>3520</v>
      </c>
      <c r="AI781">
        <v>3600</v>
      </c>
      <c r="AN781">
        <v>3225</v>
      </c>
      <c r="AO781">
        <v>247</v>
      </c>
      <c r="AP781">
        <v>3350</v>
      </c>
      <c r="AQ781">
        <v>3472</v>
      </c>
      <c r="AR781">
        <v>80</v>
      </c>
      <c r="AS781">
        <v>113</v>
      </c>
      <c r="AT781">
        <v>109</v>
      </c>
      <c r="AU781">
        <v>0.96460176991150437</v>
      </c>
      <c r="AV781">
        <v>4</v>
      </c>
      <c r="AW781">
        <v>3.5398230088495575E-2</v>
      </c>
      <c r="AX781">
        <v>0.54</v>
      </c>
      <c r="AY781">
        <v>58.860000000000007</v>
      </c>
      <c r="AZ781">
        <v>2.16</v>
      </c>
      <c r="BA781">
        <v>0.96460176991150437</v>
      </c>
      <c r="BB781" s="2" t="s">
        <v>81</v>
      </c>
      <c r="BC781" s="2"/>
    </row>
    <row r="782" spans="1:55">
      <c r="A782">
        <v>784</v>
      </c>
      <c r="B782" s="1">
        <v>46153</v>
      </c>
      <c r="C782" s="2" t="s">
        <v>2996</v>
      </c>
      <c r="D782" s="2" t="s">
        <v>1253</v>
      </c>
      <c r="E782" s="2" t="s">
        <v>1254</v>
      </c>
      <c r="F782" s="2" t="s">
        <v>239</v>
      </c>
      <c r="G782" s="2" t="s">
        <v>192</v>
      </c>
      <c r="H782" s="2" t="s">
        <v>1258</v>
      </c>
      <c r="I782" s="2" t="s">
        <v>1259</v>
      </c>
      <c r="J782" t="s">
        <v>1260</v>
      </c>
      <c r="K782" s="2" t="s">
        <v>764</v>
      </c>
      <c r="L782" s="1"/>
      <c r="M782">
        <v>0.50600000000000001</v>
      </c>
      <c r="O782" s="2" t="s">
        <v>79</v>
      </c>
      <c r="P782" t="s">
        <v>65</v>
      </c>
      <c r="Q782" s="1">
        <v>46874</v>
      </c>
      <c r="R782">
        <v>2000</v>
      </c>
      <c r="S782">
        <v>0</v>
      </c>
      <c r="T782">
        <v>2000</v>
      </c>
      <c r="U782" s="2" t="s">
        <v>66</v>
      </c>
      <c r="V782" s="2" t="s">
        <v>127</v>
      </c>
      <c r="W782" s="2"/>
      <c r="X782" s="2" t="s">
        <v>571</v>
      </c>
      <c r="Y782" s="2" t="s">
        <v>572</v>
      </c>
      <c r="Z782" s="2" t="s">
        <v>572</v>
      </c>
      <c r="AA782" s="2" t="s">
        <v>72</v>
      </c>
      <c r="AB782" s="2" t="s">
        <v>72</v>
      </c>
      <c r="AC782" s="2" t="s">
        <v>72</v>
      </c>
      <c r="AD782" s="2" t="s">
        <v>572</v>
      </c>
      <c r="AE782" t="s">
        <v>572</v>
      </c>
      <c r="AF782" s="2" t="s">
        <v>572</v>
      </c>
      <c r="AG782">
        <v>2000</v>
      </c>
      <c r="AP782">
        <v>2100</v>
      </c>
      <c r="AR782">
        <v>0</v>
      </c>
      <c r="AU782">
        <v>0</v>
      </c>
      <c r="AW782">
        <v>0</v>
      </c>
      <c r="AX782">
        <v>0.54</v>
      </c>
      <c r="BB782" s="2" t="s">
        <v>81</v>
      </c>
      <c r="BC782" s="2"/>
    </row>
    <row r="783" spans="1:55">
      <c r="A783">
        <v>785</v>
      </c>
      <c r="B783" s="1">
        <v>46153</v>
      </c>
      <c r="C783" s="2" t="s">
        <v>2997</v>
      </c>
      <c r="D783" s="2" t="s">
        <v>584</v>
      </c>
      <c r="E783" s="2" t="s">
        <v>585</v>
      </c>
      <c r="F783" s="2" t="s">
        <v>183</v>
      </c>
      <c r="G783" s="2" t="s">
        <v>153</v>
      </c>
      <c r="H783" s="2" t="s">
        <v>2998</v>
      </c>
      <c r="I783" s="2" t="s">
        <v>2999</v>
      </c>
      <c r="J783" t="s">
        <v>3000</v>
      </c>
      <c r="K783" s="2" t="s">
        <v>589</v>
      </c>
      <c r="L783" s="1">
        <v>47643</v>
      </c>
      <c r="M783">
        <v>0.437766017699115</v>
      </c>
      <c r="N783">
        <v>1490</v>
      </c>
      <c r="O783" s="2" t="s">
        <v>64</v>
      </c>
      <c r="P783" t="s">
        <v>65</v>
      </c>
      <c r="Q783" s="1">
        <v>46874</v>
      </c>
      <c r="R783">
        <v>2500</v>
      </c>
      <c r="S783">
        <v>800</v>
      </c>
      <c r="T783">
        <v>1700</v>
      </c>
      <c r="U783" s="2" t="s">
        <v>66</v>
      </c>
      <c r="V783" s="2"/>
      <c r="W783" s="2" t="s">
        <v>68</v>
      </c>
      <c r="X783" s="2" t="s">
        <v>2103</v>
      </c>
      <c r="Y783" s="2" t="s">
        <v>572</v>
      </c>
      <c r="Z783" s="2" t="s">
        <v>71</v>
      </c>
      <c r="AA783" s="2" t="s">
        <v>70</v>
      </c>
      <c r="AB783" s="2" t="s">
        <v>70</v>
      </c>
      <c r="AC783" s="2" t="s">
        <v>572</v>
      </c>
      <c r="AD783" s="2" t="s">
        <v>572</v>
      </c>
      <c r="AE783" t="s">
        <v>572</v>
      </c>
      <c r="AF783" s="2" t="s">
        <v>572</v>
      </c>
      <c r="AG783">
        <v>1700</v>
      </c>
      <c r="AI783">
        <v>4600</v>
      </c>
      <c r="AJ783">
        <v>4686</v>
      </c>
      <c r="AK783">
        <v>4690</v>
      </c>
      <c r="AL783">
        <v>4679</v>
      </c>
      <c r="AP783">
        <v>4500</v>
      </c>
      <c r="AR783">
        <v>0</v>
      </c>
      <c r="AU783">
        <v>0</v>
      </c>
      <c r="AW783">
        <v>0</v>
      </c>
      <c r="AX783">
        <v>3</v>
      </c>
      <c r="BB783" s="2" t="s">
        <v>75</v>
      </c>
      <c r="BC783" s="2"/>
    </row>
    <row r="784" spans="1:55">
      <c r="A784">
        <v>786</v>
      </c>
      <c r="B784" s="1">
        <v>46153</v>
      </c>
      <c r="C784" s="2" t="s">
        <v>2997</v>
      </c>
      <c r="D784" s="2" t="s">
        <v>584</v>
      </c>
      <c r="E784" s="2" t="s">
        <v>585</v>
      </c>
      <c r="F784" s="2" t="s">
        <v>183</v>
      </c>
      <c r="G784" s="2" t="s">
        <v>153</v>
      </c>
      <c r="H784" s="2" t="s">
        <v>3001</v>
      </c>
      <c r="I784" s="2" t="s">
        <v>3002</v>
      </c>
      <c r="J784" t="s">
        <v>3003</v>
      </c>
      <c r="K784" s="2" t="s">
        <v>589</v>
      </c>
      <c r="L784" s="1">
        <v>47643</v>
      </c>
      <c r="M784">
        <v>0.50600000000000001</v>
      </c>
      <c r="N784">
        <v>1490</v>
      </c>
      <c r="O784" s="2" t="s">
        <v>79</v>
      </c>
      <c r="P784" t="s">
        <v>65</v>
      </c>
      <c r="Q784" s="1">
        <v>46874</v>
      </c>
      <c r="R784">
        <v>2500</v>
      </c>
      <c r="S784">
        <v>0</v>
      </c>
      <c r="T784">
        <v>2500</v>
      </c>
      <c r="U784" s="2" t="s">
        <v>66</v>
      </c>
      <c r="V784" s="2"/>
      <c r="W784" s="2"/>
      <c r="X784" s="2" t="s">
        <v>571</v>
      </c>
      <c r="Y784" s="2" t="s">
        <v>572</v>
      </c>
      <c r="Z784" s="2" t="s">
        <v>572</v>
      </c>
      <c r="AA784" s="2" t="s">
        <v>72</v>
      </c>
      <c r="AB784" s="2" t="s">
        <v>72</v>
      </c>
      <c r="AC784" s="2" t="s">
        <v>72</v>
      </c>
      <c r="AD784" s="2" t="s">
        <v>572</v>
      </c>
      <c r="AE784" t="s">
        <v>572</v>
      </c>
      <c r="AF784" s="2" t="s">
        <v>572</v>
      </c>
      <c r="AG784">
        <v>2500</v>
      </c>
      <c r="AP784">
        <v>2600</v>
      </c>
      <c r="AR784">
        <v>0</v>
      </c>
      <c r="AU784">
        <v>0</v>
      </c>
      <c r="AW784">
        <v>0</v>
      </c>
      <c r="AX784">
        <v>0.54</v>
      </c>
      <c r="BB784" s="2" t="s">
        <v>81</v>
      </c>
      <c r="BC784" s="2"/>
    </row>
    <row r="785" spans="1:55">
      <c r="A785">
        <v>787</v>
      </c>
      <c r="B785" s="1">
        <v>46153</v>
      </c>
      <c r="C785" s="2" t="s">
        <v>3004</v>
      </c>
      <c r="D785" s="2" t="s">
        <v>129</v>
      </c>
      <c r="E785" s="2" t="s">
        <v>130</v>
      </c>
      <c r="F785" s="2" t="s">
        <v>131</v>
      </c>
      <c r="G785" s="2" t="s">
        <v>132</v>
      </c>
      <c r="H785" s="2" t="s">
        <v>137</v>
      </c>
      <c r="I785" s="2" t="s">
        <v>138</v>
      </c>
      <c r="J785" t="s">
        <v>139</v>
      </c>
      <c r="K785" s="2" t="s">
        <v>136</v>
      </c>
      <c r="L785" s="1">
        <v>46390</v>
      </c>
      <c r="M785">
        <v>0.50600000000000001</v>
      </c>
      <c r="N785">
        <v>237</v>
      </c>
      <c r="O785" s="2" t="s">
        <v>79</v>
      </c>
      <c r="P785" t="s">
        <v>65</v>
      </c>
      <c r="Q785" s="1">
        <v>46874</v>
      </c>
      <c r="R785">
        <v>3000</v>
      </c>
      <c r="S785">
        <v>0</v>
      </c>
      <c r="T785">
        <v>3000</v>
      </c>
      <c r="U785" s="2" t="s">
        <v>66</v>
      </c>
      <c r="V785" s="2" t="s">
        <v>127</v>
      </c>
      <c r="W785" s="2"/>
      <c r="X785" s="2" t="s">
        <v>571</v>
      </c>
      <c r="Y785" s="2" t="s">
        <v>572</v>
      </c>
      <c r="Z785" s="2" t="s">
        <v>572</v>
      </c>
      <c r="AA785" s="2" t="s">
        <v>72</v>
      </c>
      <c r="AB785" s="2" t="s">
        <v>72</v>
      </c>
      <c r="AC785" s="2" t="s">
        <v>72</v>
      </c>
      <c r="AD785" s="2" t="s">
        <v>572</v>
      </c>
      <c r="AE785" t="s">
        <v>572</v>
      </c>
      <c r="AF785" s="2" t="s">
        <v>572</v>
      </c>
      <c r="AG785">
        <v>3000</v>
      </c>
      <c r="AP785">
        <v>3100</v>
      </c>
      <c r="AR785">
        <v>0</v>
      </c>
      <c r="AU785">
        <v>0</v>
      </c>
      <c r="AW785">
        <v>0</v>
      </c>
      <c r="AX785">
        <v>0.54</v>
      </c>
      <c r="BB785" s="2" t="s">
        <v>81</v>
      </c>
      <c r="BC785" s="2"/>
    </row>
    <row r="786" spans="1:55">
      <c r="A786">
        <v>788</v>
      </c>
      <c r="B786" s="1">
        <v>46153</v>
      </c>
      <c r="C786" s="2" t="s">
        <v>3005</v>
      </c>
      <c r="D786" s="2" t="s">
        <v>401</v>
      </c>
      <c r="E786" s="2" t="s">
        <v>402</v>
      </c>
      <c r="F786" s="2" t="s">
        <v>205</v>
      </c>
      <c r="G786" s="2" t="s">
        <v>403</v>
      </c>
      <c r="H786" s="2" t="s">
        <v>404</v>
      </c>
      <c r="I786" s="2" t="s">
        <v>405</v>
      </c>
      <c r="J786" t="s">
        <v>406</v>
      </c>
      <c r="K786" s="2" t="s">
        <v>407</v>
      </c>
      <c r="L786" s="1">
        <v>46334</v>
      </c>
      <c r="M786">
        <v>0.86704099251191291</v>
      </c>
      <c r="N786">
        <v>181</v>
      </c>
      <c r="O786" s="2" t="s">
        <v>64</v>
      </c>
      <c r="P786" t="s">
        <v>65</v>
      </c>
      <c r="Q786" s="1">
        <v>46874</v>
      </c>
      <c r="R786">
        <v>1700</v>
      </c>
      <c r="S786">
        <v>500</v>
      </c>
      <c r="T786">
        <v>1200</v>
      </c>
      <c r="U786" s="2" t="s">
        <v>66</v>
      </c>
      <c r="V786" s="2"/>
      <c r="W786" s="2" t="s">
        <v>211</v>
      </c>
      <c r="X786" s="2" t="s">
        <v>2103</v>
      </c>
      <c r="Y786" s="2" t="s">
        <v>70</v>
      </c>
      <c r="Z786" s="2" t="s">
        <v>71</v>
      </c>
      <c r="AA786" s="2" t="s">
        <v>70</v>
      </c>
      <c r="AB786" s="2" t="s">
        <v>70</v>
      </c>
      <c r="AC786" s="2" t="s">
        <v>572</v>
      </c>
      <c r="AD786" s="2" t="s">
        <v>572</v>
      </c>
      <c r="AE786" t="s">
        <v>572</v>
      </c>
      <c r="AF786" s="2" t="s">
        <v>572</v>
      </c>
      <c r="AG786">
        <v>1200</v>
      </c>
      <c r="AH786">
        <v>1680</v>
      </c>
      <c r="AI786">
        <v>1680</v>
      </c>
      <c r="AJ786">
        <v>1600</v>
      </c>
      <c r="AK786">
        <v>1600</v>
      </c>
      <c r="AL786">
        <v>1597</v>
      </c>
      <c r="AP786">
        <v>1500</v>
      </c>
      <c r="AR786">
        <v>0</v>
      </c>
      <c r="AS786">
        <v>280</v>
      </c>
      <c r="AT786">
        <v>0</v>
      </c>
      <c r="AU786">
        <v>0</v>
      </c>
      <c r="AV786">
        <v>0</v>
      </c>
      <c r="AW786">
        <v>0</v>
      </c>
      <c r="AX786">
        <v>3</v>
      </c>
      <c r="AY786">
        <v>0</v>
      </c>
      <c r="AZ786">
        <v>0</v>
      </c>
      <c r="BA786">
        <v>0</v>
      </c>
      <c r="BB786" s="2" t="s">
        <v>75</v>
      </c>
      <c r="BC786" s="2"/>
    </row>
    <row r="787" spans="1:55">
      <c r="A787">
        <v>789</v>
      </c>
      <c r="B787" s="1">
        <v>46153</v>
      </c>
      <c r="C787" s="2" t="s">
        <v>3005</v>
      </c>
      <c r="D787" s="2" t="s">
        <v>401</v>
      </c>
      <c r="E787" s="2" t="s">
        <v>402</v>
      </c>
      <c r="F787" s="2" t="s">
        <v>205</v>
      </c>
      <c r="G787" s="2" t="s">
        <v>403</v>
      </c>
      <c r="H787" s="2" t="s">
        <v>451</v>
      </c>
      <c r="I787" s="2" t="s">
        <v>452</v>
      </c>
      <c r="J787" t="s">
        <v>453</v>
      </c>
      <c r="K787" s="2" t="s">
        <v>407</v>
      </c>
      <c r="L787" s="1">
        <v>46334</v>
      </c>
      <c r="M787">
        <v>0.50600000000000001</v>
      </c>
      <c r="N787">
        <v>181</v>
      </c>
      <c r="O787" s="2" t="s">
        <v>79</v>
      </c>
      <c r="P787" t="s">
        <v>65</v>
      </c>
      <c r="Q787" s="1">
        <v>46874</v>
      </c>
      <c r="R787">
        <v>1700</v>
      </c>
      <c r="S787">
        <v>0</v>
      </c>
      <c r="T787">
        <v>1700</v>
      </c>
      <c r="U787" s="2" t="s">
        <v>66</v>
      </c>
      <c r="V787" s="2"/>
      <c r="W787" s="2"/>
      <c r="X787" s="2" t="s">
        <v>69</v>
      </c>
      <c r="Y787" s="2" t="s">
        <v>70</v>
      </c>
      <c r="Z787" s="2" t="s">
        <v>80</v>
      </c>
      <c r="AA787" s="2" t="s">
        <v>72</v>
      </c>
      <c r="AB787" s="2" t="s">
        <v>72</v>
      </c>
      <c r="AC787" s="2" t="s">
        <v>72</v>
      </c>
      <c r="AD787" s="2" t="s">
        <v>70</v>
      </c>
      <c r="AE787">
        <v>8</v>
      </c>
      <c r="AF787" s="2" t="s">
        <v>463</v>
      </c>
      <c r="AG787">
        <v>1700</v>
      </c>
      <c r="AH787">
        <v>1920</v>
      </c>
      <c r="AI787">
        <v>1920</v>
      </c>
      <c r="AN787">
        <v>1700</v>
      </c>
      <c r="AP787">
        <v>1800</v>
      </c>
      <c r="AQ787">
        <v>1700</v>
      </c>
      <c r="AR787">
        <v>80</v>
      </c>
      <c r="AS787">
        <v>60</v>
      </c>
      <c r="AT787">
        <v>54</v>
      </c>
      <c r="AU787">
        <v>0.9</v>
      </c>
      <c r="AV787">
        <v>6</v>
      </c>
      <c r="AW787">
        <v>0.1</v>
      </c>
      <c r="AX787">
        <v>0.54</v>
      </c>
      <c r="AY787">
        <v>29.160000000000004</v>
      </c>
      <c r="AZ787">
        <v>3.24</v>
      </c>
      <c r="BA787">
        <v>0.9</v>
      </c>
      <c r="BB787" s="2" t="s">
        <v>81</v>
      </c>
      <c r="BC787" s="2"/>
    </row>
    <row r="788" spans="1:55">
      <c r="A788">
        <v>790</v>
      </c>
      <c r="B788" s="1">
        <v>46153</v>
      </c>
      <c r="C788" s="2" t="s">
        <v>3006</v>
      </c>
      <c r="D788" s="2" t="s">
        <v>3007</v>
      </c>
      <c r="E788" s="2" t="s">
        <v>3008</v>
      </c>
      <c r="F788" s="2" t="s">
        <v>183</v>
      </c>
      <c r="G788" s="2" t="s">
        <v>153</v>
      </c>
      <c r="H788" s="2" t="s">
        <v>3009</v>
      </c>
      <c r="I788" s="2" t="s">
        <v>3010</v>
      </c>
      <c r="J788" t="s">
        <v>3011</v>
      </c>
      <c r="K788" s="2" t="s">
        <v>3012</v>
      </c>
      <c r="L788" s="1">
        <v>46154</v>
      </c>
      <c r="M788">
        <v>0.35440397004765145</v>
      </c>
      <c r="N788">
        <v>1</v>
      </c>
      <c r="O788" s="2" t="s">
        <v>64</v>
      </c>
      <c r="P788" t="s">
        <v>65</v>
      </c>
      <c r="Q788" s="1">
        <v>46874</v>
      </c>
      <c r="R788">
        <v>2000</v>
      </c>
      <c r="S788">
        <v>300</v>
      </c>
      <c r="T788">
        <v>1700</v>
      </c>
      <c r="U788" s="2" t="s">
        <v>66</v>
      </c>
      <c r="V788" s="2"/>
      <c r="W788" s="2" t="s">
        <v>68</v>
      </c>
      <c r="X788" s="2" t="s">
        <v>69</v>
      </c>
      <c r="Y788" s="2" t="s">
        <v>70</v>
      </c>
      <c r="Z788" s="2" t="s">
        <v>71</v>
      </c>
      <c r="AA788" s="2" t="s">
        <v>70</v>
      </c>
      <c r="AB788" s="2" t="s">
        <v>70</v>
      </c>
      <c r="AC788" s="2" t="s">
        <v>91</v>
      </c>
      <c r="AD788" s="2" t="s">
        <v>70</v>
      </c>
      <c r="AE788">
        <v>18</v>
      </c>
      <c r="AF788" s="2" t="s">
        <v>463</v>
      </c>
      <c r="AG788">
        <v>1700</v>
      </c>
      <c r="AH788">
        <v>2400</v>
      </c>
      <c r="AI788">
        <v>2180</v>
      </c>
      <c r="AJ788">
        <v>2272</v>
      </c>
      <c r="AK788">
        <v>2272</v>
      </c>
      <c r="AL788">
        <v>2272</v>
      </c>
      <c r="AM788">
        <v>2214</v>
      </c>
      <c r="AN788">
        <v>1680</v>
      </c>
      <c r="AO788">
        <v>525</v>
      </c>
      <c r="AP788">
        <v>2000</v>
      </c>
      <c r="AQ788">
        <v>2205</v>
      </c>
      <c r="AR788">
        <v>195</v>
      </c>
      <c r="AS788">
        <v>150</v>
      </c>
      <c r="AT788">
        <v>138</v>
      </c>
      <c r="AU788">
        <v>0.92</v>
      </c>
      <c r="AV788">
        <v>12</v>
      </c>
      <c r="AW788">
        <v>0.08</v>
      </c>
      <c r="AX788">
        <v>3</v>
      </c>
      <c r="AY788">
        <v>414</v>
      </c>
      <c r="AZ788">
        <v>36</v>
      </c>
      <c r="BA788">
        <v>0.92</v>
      </c>
      <c r="BB788" s="2" t="s">
        <v>75</v>
      </c>
      <c r="BC788" s="2"/>
    </row>
    <row r="789" spans="1:55">
      <c r="A789">
        <v>791</v>
      </c>
      <c r="B789" s="1">
        <v>46153</v>
      </c>
      <c r="C789" s="2" t="s">
        <v>3006</v>
      </c>
      <c r="D789" s="2" t="s">
        <v>3007</v>
      </c>
      <c r="E789" s="2" t="s">
        <v>3008</v>
      </c>
      <c r="F789" s="2" t="s">
        <v>183</v>
      </c>
      <c r="G789" s="2" t="s">
        <v>153</v>
      </c>
      <c r="H789" s="2" t="s">
        <v>3013</v>
      </c>
      <c r="I789" s="2" t="s">
        <v>3014</v>
      </c>
      <c r="J789" t="s">
        <v>3015</v>
      </c>
      <c r="K789" s="2" t="s">
        <v>3012</v>
      </c>
      <c r="L789" s="1">
        <v>46154</v>
      </c>
      <c r="M789">
        <v>0.50600000000000001</v>
      </c>
      <c r="N789">
        <v>1</v>
      </c>
      <c r="O789" s="2" t="s">
        <v>79</v>
      </c>
      <c r="P789" t="s">
        <v>65</v>
      </c>
      <c r="Q789" s="1">
        <v>46874</v>
      </c>
      <c r="R789">
        <v>2000</v>
      </c>
      <c r="S789">
        <v>0</v>
      </c>
      <c r="T789">
        <v>2000</v>
      </c>
      <c r="U789" s="2" t="s">
        <v>66</v>
      </c>
      <c r="V789" s="2"/>
      <c r="W789" s="2"/>
      <c r="X789" s="2" t="s">
        <v>69</v>
      </c>
      <c r="Y789" s="2" t="s">
        <v>70</v>
      </c>
      <c r="Z789" s="2" t="s">
        <v>80</v>
      </c>
      <c r="AA789" s="2" t="s">
        <v>72</v>
      </c>
      <c r="AB789" s="2" t="s">
        <v>72</v>
      </c>
      <c r="AC789" s="2" t="s">
        <v>72</v>
      </c>
      <c r="AD789" s="2" t="s">
        <v>70</v>
      </c>
      <c r="AE789">
        <v>18</v>
      </c>
      <c r="AF789" s="2" t="s">
        <v>463</v>
      </c>
      <c r="AG789">
        <v>2000</v>
      </c>
      <c r="AH789">
        <v>2320</v>
      </c>
      <c r="AI789">
        <v>2400</v>
      </c>
      <c r="AN789">
        <v>2000</v>
      </c>
      <c r="AO789">
        <v>570</v>
      </c>
      <c r="AP789">
        <v>2100</v>
      </c>
      <c r="AQ789">
        <v>2570</v>
      </c>
      <c r="AR789">
        <v>80</v>
      </c>
      <c r="AS789">
        <v>84</v>
      </c>
      <c r="AT789">
        <v>81</v>
      </c>
      <c r="AU789">
        <v>0.9642857142857143</v>
      </c>
      <c r="AV789">
        <v>3</v>
      </c>
      <c r="AW789">
        <v>3.5714285714285712E-2</v>
      </c>
      <c r="AX789">
        <v>0.54</v>
      </c>
      <c r="AY789">
        <v>43.74</v>
      </c>
      <c r="AZ789">
        <v>1.62</v>
      </c>
      <c r="BA789">
        <v>0.9642857142857143</v>
      </c>
      <c r="BB789" s="2" t="s">
        <v>81</v>
      </c>
      <c r="BC789" s="2"/>
    </row>
    <row r="790" spans="1:55">
      <c r="A790">
        <v>792</v>
      </c>
      <c r="B790" s="1">
        <v>46153</v>
      </c>
      <c r="C790" s="2" t="s">
        <v>3016</v>
      </c>
      <c r="D790" s="2" t="s">
        <v>3017</v>
      </c>
      <c r="E790" s="2" t="s">
        <v>3018</v>
      </c>
      <c r="F790" s="2" t="s">
        <v>183</v>
      </c>
      <c r="G790" s="2" t="s">
        <v>153</v>
      </c>
      <c r="H790" s="2" t="s">
        <v>3019</v>
      </c>
      <c r="I790" s="2" t="s">
        <v>3020</v>
      </c>
      <c r="J790" t="s">
        <v>3021</v>
      </c>
      <c r="K790" s="2" t="s">
        <v>3022</v>
      </c>
      <c r="L790" s="1">
        <v>47363</v>
      </c>
      <c r="M790">
        <v>0.50600000000000001</v>
      </c>
      <c r="N790">
        <v>1210</v>
      </c>
      <c r="O790" s="2" t="s">
        <v>79</v>
      </c>
      <c r="P790" t="s">
        <v>65</v>
      </c>
      <c r="Q790" s="1">
        <v>47604</v>
      </c>
      <c r="R790">
        <v>2000</v>
      </c>
      <c r="S790">
        <v>0</v>
      </c>
      <c r="T790">
        <v>2000</v>
      </c>
      <c r="U790" s="2" t="s">
        <v>66</v>
      </c>
      <c r="V790" s="2" t="s">
        <v>127</v>
      </c>
      <c r="W790" s="2"/>
      <c r="X790" s="2" t="s">
        <v>571</v>
      </c>
      <c r="Y790" s="2" t="s">
        <v>572</v>
      </c>
      <c r="Z790" s="2" t="s">
        <v>572</v>
      </c>
      <c r="AA790" s="2" t="s">
        <v>72</v>
      </c>
      <c r="AB790" s="2" t="s">
        <v>72</v>
      </c>
      <c r="AC790" s="2" t="s">
        <v>72</v>
      </c>
      <c r="AD790" s="2" t="s">
        <v>572</v>
      </c>
      <c r="AE790" t="s">
        <v>572</v>
      </c>
      <c r="AF790" s="2" t="s">
        <v>572</v>
      </c>
      <c r="AG790">
        <v>2000</v>
      </c>
      <c r="AP790">
        <v>2100</v>
      </c>
      <c r="AR790">
        <v>0</v>
      </c>
      <c r="AU790">
        <v>0</v>
      </c>
      <c r="AW790">
        <v>0</v>
      </c>
      <c r="AX790">
        <v>0.54</v>
      </c>
      <c r="BB790" s="2" t="s">
        <v>81</v>
      </c>
      <c r="BC790" s="2"/>
    </row>
    <row r="791" spans="1:55">
      <c r="A791">
        <v>793</v>
      </c>
      <c r="B791" s="1">
        <v>46153</v>
      </c>
      <c r="C791" s="2" t="s">
        <v>3023</v>
      </c>
      <c r="D791" s="2" t="s">
        <v>574</v>
      </c>
      <c r="E791" s="2" t="s">
        <v>575</v>
      </c>
      <c r="F791" s="2" t="s">
        <v>58</v>
      </c>
      <c r="G791" s="2" t="s">
        <v>153</v>
      </c>
      <c r="H791" s="2" t="s">
        <v>576</v>
      </c>
      <c r="I791" s="2" t="s">
        <v>577</v>
      </c>
      <c r="J791" t="s">
        <v>578</v>
      </c>
      <c r="K791" s="2" t="s">
        <v>579</v>
      </c>
      <c r="L791" s="1">
        <v>47875</v>
      </c>
      <c r="M791">
        <v>0.35440397004765145</v>
      </c>
      <c r="N791">
        <v>1722</v>
      </c>
      <c r="O791" s="2" t="s">
        <v>64</v>
      </c>
      <c r="P791" t="s">
        <v>65</v>
      </c>
      <c r="Q791" s="1">
        <v>46874</v>
      </c>
      <c r="R791">
        <v>1700</v>
      </c>
      <c r="S791">
        <v>0</v>
      </c>
      <c r="T791">
        <v>1700</v>
      </c>
      <c r="U791" s="2" t="s">
        <v>66</v>
      </c>
      <c r="V791" s="2"/>
      <c r="W791" s="2" t="s">
        <v>68</v>
      </c>
      <c r="X791" s="2" t="s">
        <v>69</v>
      </c>
      <c r="Y791" s="2" t="s">
        <v>70</v>
      </c>
      <c r="Z791" s="2" t="s">
        <v>71</v>
      </c>
      <c r="AA791" s="2" t="s">
        <v>70</v>
      </c>
      <c r="AB791" s="2" t="s">
        <v>70</v>
      </c>
      <c r="AC791" s="2" t="s">
        <v>91</v>
      </c>
      <c r="AD791" s="2" t="s">
        <v>70</v>
      </c>
      <c r="AE791">
        <v>17</v>
      </c>
      <c r="AF791" s="2" t="s">
        <v>463</v>
      </c>
      <c r="AG791">
        <v>1700</v>
      </c>
      <c r="AH791">
        <v>4160</v>
      </c>
      <c r="AI791">
        <v>4000</v>
      </c>
      <c r="AJ791">
        <v>4040</v>
      </c>
      <c r="AK791">
        <v>4040</v>
      </c>
      <c r="AL791">
        <v>4047</v>
      </c>
      <c r="AM791">
        <v>3984</v>
      </c>
      <c r="AN791">
        <v>1700</v>
      </c>
      <c r="AO791">
        <v>2362</v>
      </c>
      <c r="AP791">
        <v>3500</v>
      </c>
      <c r="AQ791">
        <v>4062</v>
      </c>
      <c r="AR791">
        <v>98</v>
      </c>
      <c r="AS791">
        <v>260</v>
      </c>
      <c r="AT791">
        <v>254</v>
      </c>
      <c r="AU791">
        <v>0.97692307692307689</v>
      </c>
      <c r="AV791">
        <v>6</v>
      </c>
      <c r="AW791">
        <v>2.3076923076923078E-2</v>
      </c>
      <c r="AX791">
        <v>3</v>
      </c>
      <c r="AY791">
        <v>762</v>
      </c>
      <c r="AZ791">
        <v>18</v>
      </c>
      <c r="BA791">
        <v>0.97692307692307689</v>
      </c>
      <c r="BB791" s="2" t="s">
        <v>75</v>
      </c>
      <c r="BC791" s="2"/>
    </row>
    <row r="792" spans="1:55">
      <c r="A792">
        <v>794</v>
      </c>
      <c r="B792" s="1">
        <v>46153</v>
      </c>
      <c r="C792" s="2" t="s">
        <v>3023</v>
      </c>
      <c r="D792" s="2" t="s">
        <v>574</v>
      </c>
      <c r="E792" s="2" t="s">
        <v>575</v>
      </c>
      <c r="F792" s="2" t="s">
        <v>58</v>
      </c>
      <c r="G792" s="2" t="s">
        <v>153</v>
      </c>
      <c r="H792" s="2" t="s">
        <v>580</v>
      </c>
      <c r="I792" s="2" t="s">
        <v>581</v>
      </c>
      <c r="J792" t="s">
        <v>582</v>
      </c>
      <c r="K792" s="2" t="s">
        <v>579</v>
      </c>
      <c r="L792" s="1">
        <v>47875</v>
      </c>
      <c r="M792">
        <v>0.50600000000000001</v>
      </c>
      <c r="N792">
        <v>1722</v>
      </c>
      <c r="O792" s="2" t="s">
        <v>79</v>
      </c>
      <c r="P792" t="s">
        <v>65</v>
      </c>
      <c r="Q792" s="1">
        <v>46874</v>
      </c>
      <c r="R792">
        <v>1700</v>
      </c>
      <c r="S792">
        <v>0</v>
      </c>
      <c r="T792">
        <v>1700</v>
      </c>
      <c r="U792" s="2" t="s">
        <v>66</v>
      </c>
      <c r="V792" s="2"/>
      <c r="W792" s="2"/>
      <c r="X792" s="2" t="s">
        <v>69</v>
      </c>
      <c r="Y792" s="2" t="s">
        <v>70</v>
      </c>
      <c r="Z792" s="2" t="s">
        <v>80</v>
      </c>
      <c r="AA792" s="2" t="s">
        <v>72</v>
      </c>
      <c r="AB792" s="2" t="s">
        <v>72</v>
      </c>
      <c r="AC792" s="2" t="s">
        <v>72</v>
      </c>
      <c r="AD792" s="2" t="s">
        <v>70</v>
      </c>
      <c r="AE792">
        <v>15</v>
      </c>
      <c r="AF792" s="2" t="s">
        <v>463</v>
      </c>
      <c r="AG792">
        <v>1700</v>
      </c>
      <c r="AH792">
        <v>2080</v>
      </c>
      <c r="AI792">
        <v>2080</v>
      </c>
      <c r="AN792">
        <v>1700</v>
      </c>
      <c r="AO792">
        <v>450</v>
      </c>
      <c r="AP792">
        <v>1800</v>
      </c>
      <c r="AQ792">
        <v>2150</v>
      </c>
      <c r="AR792">
        <v>80</v>
      </c>
      <c r="AS792">
        <v>71</v>
      </c>
      <c r="AT792">
        <v>68</v>
      </c>
      <c r="AU792">
        <v>0.95774647887323938</v>
      </c>
      <c r="AV792">
        <v>3</v>
      </c>
      <c r="AW792">
        <v>4.2253521126760563E-2</v>
      </c>
      <c r="AX792">
        <v>0.54</v>
      </c>
      <c r="AY792">
        <v>36.72</v>
      </c>
      <c r="AZ792">
        <v>1.62</v>
      </c>
      <c r="BA792">
        <v>0.95774647887323938</v>
      </c>
      <c r="BB792" s="2" t="s">
        <v>81</v>
      </c>
      <c r="BC792" s="2"/>
    </row>
    <row r="793" spans="1:55">
      <c r="A793">
        <v>795</v>
      </c>
      <c r="B793" s="1">
        <v>46153</v>
      </c>
      <c r="C793" s="2" t="s">
        <v>3024</v>
      </c>
      <c r="D793" s="2" t="s">
        <v>3025</v>
      </c>
      <c r="E793" s="2" t="s">
        <v>2463</v>
      </c>
      <c r="F793" s="2" t="s">
        <v>183</v>
      </c>
      <c r="G793" s="2" t="s">
        <v>59</v>
      </c>
      <c r="H793" s="2" t="s">
        <v>3026</v>
      </c>
      <c r="I793" s="2" t="s">
        <v>3027</v>
      </c>
      <c r="J793" t="s">
        <v>3028</v>
      </c>
      <c r="K793" s="2" t="s">
        <v>2467</v>
      </c>
      <c r="L793" s="1">
        <v>46097</v>
      </c>
      <c r="M793">
        <v>1.5529972089857047</v>
      </c>
      <c r="N793">
        <v>-56</v>
      </c>
      <c r="O793" s="2" t="s">
        <v>64</v>
      </c>
      <c r="P793" t="s">
        <v>65</v>
      </c>
      <c r="Q793" s="1">
        <v>47604</v>
      </c>
      <c r="R793">
        <v>500</v>
      </c>
      <c r="S793">
        <v>0</v>
      </c>
      <c r="T793">
        <v>500</v>
      </c>
      <c r="U793" s="2" t="s">
        <v>66</v>
      </c>
      <c r="V793" s="2" t="s">
        <v>3029</v>
      </c>
      <c r="W793" s="2" t="s">
        <v>68</v>
      </c>
      <c r="X793" s="2" t="s">
        <v>69</v>
      </c>
      <c r="Y793" s="2" t="s">
        <v>70</v>
      </c>
      <c r="Z793" s="2" t="s">
        <v>71</v>
      </c>
      <c r="AA793" s="2" t="s">
        <v>572</v>
      </c>
      <c r="AB793" s="2" t="s">
        <v>70</v>
      </c>
      <c r="AC793" s="2" t="s">
        <v>73</v>
      </c>
      <c r="AD793" s="2" t="s">
        <v>70</v>
      </c>
      <c r="AE793">
        <v>28</v>
      </c>
      <c r="AF793" s="2" t="s">
        <v>2099</v>
      </c>
      <c r="AG793">
        <v>500</v>
      </c>
      <c r="AH793">
        <v>700</v>
      </c>
      <c r="AI793">
        <v>700</v>
      </c>
      <c r="AK793">
        <v>708</v>
      </c>
      <c r="AL793">
        <v>705</v>
      </c>
      <c r="AM793">
        <v>702</v>
      </c>
      <c r="AO793">
        <v>702</v>
      </c>
      <c r="AP793">
        <v>650</v>
      </c>
      <c r="AQ793">
        <v>702</v>
      </c>
      <c r="AR793">
        <v>-2</v>
      </c>
      <c r="AS793">
        <v>350</v>
      </c>
      <c r="AT793">
        <v>351</v>
      </c>
      <c r="AU793">
        <v>1.0028571428571429</v>
      </c>
      <c r="AV793">
        <v>-1</v>
      </c>
      <c r="AW793">
        <v>-2.8571428571428571E-3</v>
      </c>
      <c r="AX793">
        <v>3</v>
      </c>
      <c r="AY793">
        <v>1053</v>
      </c>
      <c r="AZ793">
        <v>-3</v>
      </c>
      <c r="BA793">
        <v>1.0028571428571429</v>
      </c>
      <c r="BB793" s="2" t="s">
        <v>75</v>
      </c>
      <c r="BC793" s="2"/>
    </row>
    <row r="794" spans="1:55">
      <c r="A794">
        <v>796</v>
      </c>
      <c r="B794" s="1">
        <v>46153</v>
      </c>
      <c r="C794" s="2" t="s">
        <v>3024</v>
      </c>
      <c r="D794" s="2" t="s">
        <v>3025</v>
      </c>
      <c r="E794" s="2" t="s">
        <v>2463</v>
      </c>
      <c r="F794" s="2" t="s">
        <v>183</v>
      </c>
      <c r="G794" s="2" t="s">
        <v>59</v>
      </c>
      <c r="H794" s="2" t="s">
        <v>2469</v>
      </c>
      <c r="I794" s="2" t="s">
        <v>2470</v>
      </c>
      <c r="J794" t="s">
        <v>2471</v>
      </c>
      <c r="K794" s="2" t="s">
        <v>2467</v>
      </c>
      <c r="L794" s="1">
        <v>46097</v>
      </c>
      <c r="M794">
        <v>0.50600000000000001</v>
      </c>
      <c r="N794">
        <v>-56</v>
      </c>
      <c r="O794" s="2" t="s">
        <v>79</v>
      </c>
      <c r="P794" t="s">
        <v>65</v>
      </c>
      <c r="Q794" s="1">
        <v>47604</v>
      </c>
      <c r="R794">
        <v>1000</v>
      </c>
      <c r="S794">
        <v>0</v>
      </c>
      <c r="T794">
        <v>1000</v>
      </c>
      <c r="U794" s="2" t="s">
        <v>66</v>
      </c>
      <c r="V794" s="2"/>
      <c r="W794" s="2"/>
      <c r="X794" s="2" t="s">
        <v>571</v>
      </c>
      <c r="Y794" s="2" t="s">
        <v>572</v>
      </c>
      <c r="Z794" s="2" t="s">
        <v>572</v>
      </c>
      <c r="AA794" s="2" t="s">
        <v>72</v>
      </c>
      <c r="AB794" s="2" t="s">
        <v>72</v>
      </c>
      <c r="AC794" s="2" t="s">
        <v>72</v>
      </c>
      <c r="AD794" s="2" t="s">
        <v>572</v>
      </c>
      <c r="AE794" t="s">
        <v>572</v>
      </c>
      <c r="AF794" s="2" t="s">
        <v>572</v>
      </c>
      <c r="AG794">
        <v>1000</v>
      </c>
      <c r="AP794">
        <v>1100</v>
      </c>
      <c r="AR794">
        <v>0</v>
      </c>
      <c r="AU794">
        <v>0</v>
      </c>
      <c r="AW794">
        <v>0</v>
      </c>
      <c r="AX794">
        <v>0.54</v>
      </c>
      <c r="BB794" s="2" t="s">
        <v>81</v>
      </c>
      <c r="BC794" s="2"/>
    </row>
    <row r="795" spans="1:55">
      <c r="A795">
        <v>797</v>
      </c>
      <c r="B795" s="1">
        <v>46153</v>
      </c>
      <c r="C795" s="2" t="s">
        <v>3030</v>
      </c>
      <c r="D795" s="2" t="s">
        <v>3031</v>
      </c>
      <c r="E795" s="2" t="s">
        <v>3032</v>
      </c>
      <c r="F795" s="2" t="s">
        <v>674</v>
      </c>
      <c r="G795" s="2" t="s">
        <v>687</v>
      </c>
      <c r="H795" s="2" t="s">
        <v>3033</v>
      </c>
      <c r="I795" s="2" t="s">
        <v>3034</v>
      </c>
      <c r="J795" t="s">
        <v>3035</v>
      </c>
      <c r="K795" s="2" t="s">
        <v>3036</v>
      </c>
      <c r="L795" s="1">
        <v>46180</v>
      </c>
      <c r="M795">
        <v>0.81474918765600191</v>
      </c>
      <c r="N795">
        <v>27</v>
      </c>
      <c r="O795" s="2" t="s">
        <v>64</v>
      </c>
      <c r="P795" t="s">
        <v>65</v>
      </c>
      <c r="Q795" s="1">
        <v>46874</v>
      </c>
      <c r="R795">
        <v>400</v>
      </c>
      <c r="S795">
        <v>100</v>
      </c>
      <c r="T795">
        <v>300</v>
      </c>
      <c r="U795" s="2" t="s">
        <v>66</v>
      </c>
      <c r="V795" s="2" t="s">
        <v>2042</v>
      </c>
      <c r="W795" s="2" t="s">
        <v>68</v>
      </c>
      <c r="X795" s="2" t="s">
        <v>69</v>
      </c>
      <c r="Y795" s="2" t="s">
        <v>572</v>
      </c>
      <c r="Z795" s="2" t="s">
        <v>71</v>
      </c>
      <c r="AA795" s="2" t="s">
        <v>572</v>
      </c>
      <c r="AB795" s="2" t="s">
        <v>70</v>
      </c>
      <c r="AC795" s="2" t="s">
        <v>572</v>
      </c>
      <c r="AD795" s="2" t="s">
        <v>70</v>
      </c>
      <c r="AE795">
        <v>11</v>
      </c>
      <c r="AF795" s="2" t="s">
        <v>463</v>
      </c>
      <c r="AG795">
        <v>300</v>
      </c>
      <c r="AI795">
        <v>439</v>
      </c>
      <c r="AK795">
        <v>439</v>
      </c>
      <c r="AL795">
        <v>428</v>
      </c>
      <c r="AO795">
        <v>430</v>
      </c>
      <c r="AP795">
        <v>400</v>
      </c>
      <c r="AQ795">
        <v>430</v>
      </c>
      <c r="AR795">
        <v>0</v>
      </c>
      <c r="AU795">
        <v>0</v>
      </c>
      <c r="AW795">
        <v>0</v>
      </c>
      <c r="AX795">
        <v>3</v>
      </c>
      <c r="BB795" s="2" t="s">
        <v>75</v>
      </c>
      <c r="BC795" s="2"/>
    </row>
    <row r="796" spans="1:55">
      <c r="A796">
        <v>798</v>
      </c>
      <c r="B796" s="1">
        <v>46153</v>
      </c>
      <c r="C796" s="2" t="s">
        <v>3037</v>
      </c>
      <c r="D796" s="2" t="s">
        <v>3038</v>
      </c>
      <c r="E796" s="2" t="s">
        <v>3039</v>
      </c>
      <c r="F796" s="2" t="s">
        <v>58</v>
      </c>
      <c r="G796" s="2" t="s">
        <v>153</v>
      </c>
      <c r="H796" s="2" t="s">
        <v>3040</v>
      </c>
      <c r="I796" s="2" t="s">
        <v>3041</v>
      </c>
      <c r="J796" t="s">
        <v>3042</v>
      </c>
      <c r="K796" s="2" t="s">
        <v>3043</v>
      </c>
      <c r="L796" s="1">
        <v>46111</v>
      </c>
      <c r="M796">
        <v>0.62528665759019741</v>
      </c>
      <c r="N796">
        <v>-42</v>
      </c>
      <c r="O796" s="2" t="s">
        <v>64</v>
      </c>
      <c r="P796" t="s">
        <v>65</v>
      </c>
      <c r="Q796" s="1">
        <v>47239</v>
      </c>
      <c r="R796">
        <v>500</v>
      </c>
      <c r="S796">
        <v>450</v>
      </c>
      <c r="T796">
        <v>50</v>
      </c>
      <c r="U796" s="2" t="s">
        <v>66</v>
      </c>
      <c r="V796" s="2" t="s">
        <v>2042</v>
      </c>
      <c r="W796" s="2" t="s">
        <v>68</v>
      </c>
      <c r="X796" s="2" t="s">
        <v>69</v>
      </c>
      <c r="Y796" s="2" t="s">
        <v>70</v>
      </c>
      <c r="Z796" s="2" t="s">
        <v>71</v>
      </c>
      <c r="AA796" s="2" t="s">
        <v>70</v>
      </c>
      <c r="AB796" s="2" t="s">
        <v>70</v>
      </c>
      <c r="AC796" s="2" t="s">
        <v>73</v>
      </c>
      <c r="AD796" s="2" t="s">
        <v>70</v>
      </c>
      <c r="AE796">
        <v>17</v>
      </c>
      <c r="AF796" s="2" t="s">
        <v>463</v>
      </c>
      <c r="AG796">
        <v>50</v>
      </c>
      <c r="AH796">
        <v>160</v>
      </c>
      <c r="AI796">
        <v>200</v>
      </c>
      <c r="AJ796">
        <v>200</v>
      </c>
      <c r="AK796">
        <v>240</v>
      </c>
      <c r="AL796">
        <v>238</v>
      </c>
      <c r="AM796">
        <v>234</v>
      </c>
      <c r="AN796">
        <v>100</v>
      </c>
      <c r="AO796">
        <v>134</v>
      </c>
      <c r="AP796">
        <v>150</v>
      </c>
      <c r="AQ796">
        <v>234</v>
      </c>
      <c r="AR796">
        <v>-74</v>
      </c>
      <c r="AS796">
        <v>20</v>
      </c>
      <c r="AT796">
        <v>30</v>
      </c>
      <c r="AU796">
        <v>1.5</v>
      </c>
      <c r="AV796">
        <v>-9</v>
      </c>
      <c r="AW796">
        <v>-0.45</v>
      </c>
      <c r="AX796">
        <v>3</v>
      </c>
      <c r="AY796">
        <v>90</v>
      </c>
      <c r="AZ796">
        <v>-27</v>
      </c>
      <c r="BA796">
        <v>1.5</v>
      </c>
      <c r="BB796" s="2" t="s">
        <v>75</v>
      </c>
      <c r="BC796" s="2"/>
    </row>
    <row r="797" spans="1:55">
      <c r="A797">
        <v>799</v>
      </c>
      <c r="B797" s="1">
        <v>46153</v>
      </c>
      <c r="C797" s="2" t="s">
        <v>3044</v>
      </c>
      <c r="D797" s="2" t="s">
        <v>3045</v>
      </c>
      <c r="E797" s="2" t="s">
        <v>2719</v>
      </c>
      <c r="F797" s="2" t="s">
        <v>228</v>
      </c>
      <c r="G797" s="2" t="s">
        <v>1064</v>
      </c>
      <c r="H797" s="2" t="s">
        <v>3046</v>
      </c>
      <c r="I797" s="2" t="s">
        <v>3047</v>
      </c>
      <c r="J797" t="s">
        <v>3048</v>
      </c>
      <c r="K797" s="2" t="s">
        <v>2724</v>
      </c>
      <c r="L797" s="1">
        <v>47176</v>
      </c>
      <c r="M797">
        <v>0.50600000000000001</v>
      </c>
      <c r="N797">
        <v>1023</v>
      </c>
      <c r="O797" s="2" t="s">
        <v>79</v>
      </c>
      <c r="P797" t="s">
        <v>65</v>
      </c>
      <c r="Q797" s="1">
        <v>46874</v>
      </c>
      <c r="R797">
        <v>1167</v>
      </c>
      <c r="S797">
        <v>0</v>
      </c>
      <c r="T797">
        <v>1167</v>
      </c>
      <c r="U797" s="2" t="s">
        <v>66</v>
      </c>
      <c r="V797" s="2" t="s">
        <v>3049</v>
      </c>
      <c r="W797" s="2"/>
      <c r="X797" s="2" t="s">
        <v>69</v>
      </c>
      <c r="Y797" s="2" t="s">
        <v>70</v>
      </c>
      <c r="Z797" s="2" t="s">
        <v>80</v>
      </c>
      <c r="AA797" s="2" t="s">
        <v>72</v>
      </c>
      <c r="AB797" s="2" t="s">
        <v>72</v>
      </c>
      <c r="AC797" s="2" t="s">
        <v>72</v>
      </c>
      <c r="AD797" s="2" t="s">
        <v>70</v>
      </c>
      <c r="AE797">
        <v>8</v>
      </c>
      <c r="AF797" s="2" t="s">
        <v>463</v>
      </c>
      <c r="AG797">
        <v>1167</v>
      </c>
      <c r="AH797">
        <v>1440</v>
      </c>
      <c r="AI797">
        <v>1440</v>
      </c>
      <c r="AN797">
        <v>667</v>
      </c>
      <c r="AO797">
        <v>890</v>
      </c>
      <c r="AP797">
        <v>1200</v>
      </c>
      <c r="AQ797">
        <v>1557</v>
      </c>
      <c r="AR797">
        <v>80</v>
      </c>
      <c r="AS797">
        <v>52</v>
      </c>
      <c r="AT797">
        <v>49</v>
      </c>
      <c r="AU797">
        <v>0.94230769230769229</v>
      </c>
      <c r="AV797">
        <v>3</v>
      </c>
      <c r="AW797">
        <v>5.7692307692307696E-2</v>
      </c>
      <c r="AX797">
        <v>0.54</v>
      </c>
      <c r="AY797">
        <v>26.46</v>
      </c>
      <c r="AZ797">
        <v>1.62</v>
      </c>
      <c r="BA797">
        <v>0.94230769230769229</v>
      </c>
      <c r="BB797" s="2" t="s">
        <v>81</v>
      </c>
      <c r="BC797" s="2"/>
    </row>
    <row r="798" spans="1:55">
      <c r="A798">
        <v>800</v>
      </c>
      <c r="B798" s="1">
        <v>46153</v>
      </c>
      <c r="C798" s="2" t="s">
        <v>3050</v>
      </c>
      <c r="D798" s="2" t="s">
        <v>3051</v>
      </c>
      <c r="E798" s="2" t="s">
        <v>3052</v>
      </c>
      <c r="F798" s="2" t="s">
        <v>228</v>
      </c>
      <c r="G798" s="2" t="s">
        <v>1064</v>
      </c>
      <c r="H798" s="2" t="s">
        <v>3053</v>
      </c>
      <c r="I798" s="2" t="s">
        <v>3054</v>
      </c>
      <c r="J798" t="s">
        <v>3055</v>
      </c>
      <c r="K798" s="2" t="s">
        <v>3056</v>
      </c>
      <c r="L798" s="1">
        <v>47556</v>
      </c>
      <c r="M798">
        <v>0.35977286892065652</v>
      </c>
      <c r="N798">
        <v>1403</v>
      </c>
      <c r="O798" s="2" t="s">
        <v>64</v>
      </c>
      <c r="P798" t="s">
        <v>65</v>
      </c>
      <c r="Q798" s="1">
        <v>46874</v>
      </c>
      <c r="R798">
        <v>500</v>
      </c>
      <c r="S798">
        <v>0</v>
      </c>
      <c r="T798">
        <v>500</v>
      </c>
      <c r="U798" s="2" t="s">
        <v>66</v>
      </c>
      <c r="V798" s="2"/>
      <c r="W798" s="2" t="s">
        <v>1720</v>
      </c>
      <c r="X798" s="2" t="s">
        <v>69</v>
      </c>
      <c r="Y798" s="2" t="s">
        <v>70</v>
      </c>
      <c r="Z798" s="2" t="s">
        <v>71</v>
      </c>
      <c r="AA798" s="2" t="s">
        <v>70</v>
      </c>
      <c r="AB798" s="2" t="s">
        <v>70</v>
      </c>
      <c r="AC798" s="2" t="s">
        <v>91</v>
      </c>
      <c r="AD798" s="2" t="s">
        <v>70</v>
      </c>
      <c r="AE798">
        <v>23</v>
      </c>
      <c r="AF798" s="2" t="s">
        <v>2099</v>
      </c>
      <c r="AG798">
        <v>500</v>
      </c>
      <c r="AH798">
        <v>2340</v>
      </c>
      <c r="AI798">
        <v>2160</v>
      </c>
      <c r="AJ798">
        <v>2310</v>
      </c>
      <c r="AK798">
        <v>2160</v>
      </c>
      <c r="AL798">
        <v>2082</v>
      </c>
      <c r="AM798">
        <v>2044</v>
      </c>
      <c r="AN798">
        <v>500</v>
      </c>
      <c r="AO798">
        <v>1657</v>
      </c>
      <c r="AP798">
        <v>1600</v>
      </c>
      <c r="AQ798">
        <v>2157</v>
      </c>
      <c r="AR798">
        <v>183</v>
      </c>
      <c r="AS798">
        <v>130</v>
      </c>
      <c r="AT798">
        <v>120</v>
      </c>
      <c r="AU798">
        <v>0.92307692307692313</v>
      </c>
      <c r="AV798">
        <v>10</v>
      </c>
      <c r="AW798">
        <v>7.6923076923076927E-2</v>
      </c>
      <c r="AX798">
        <v>3</v>
      </c>
      <c r="AY798">
        <v>360</v>
      </c>
      <c r="AZ798">
        <v>30</v>
      </c>
      <c r="BA798">
        <v>0.92307692307692313</v>
      </c>
      <c r="BB798" s="2" t="s">
        <v>75</v>
      </c>
      <c r="BC798" s="2"/>
    </row>
    <row r="799" spans="1:55">
      <c r="A799">
        <v>801</v>
      </c>
      <c r="B799" s="1">
        <v>46153</v>
      </c>
      <c r="C799" s="2" t="s">
        <v>3057</v>
      </c>
      <c r="D799" s="2" t="s">
        <v>1616</v>
      </c>
      <c r="E799" s="2" t="s">
        <v>1617</v>
      </c>
      <c r="F799" s="2" t="s">
        <v>183</v>
      </c>
      <c r="G799" s="2" t="s">
        <v>343</v>
      </c>
      <c r="H799" s="2" t="s">
        <v>1618</v>
      </c>
      <c r="I799" s="2" t="s">
        <v>1619</v>
      </c>
      <c r="J799" t="s">
        <v>1620</v>
      </c>
      <c r="K799" s="2" t="s">
        <v>1621</v>
      </c>
      <c r="L799" s="1">
        <v>46288</v>
      </c>
      <c r="M799">
        <v>0.2906708902503593</v>
      </c>
      <c r="N799">
        <v>135</v>
      </c>
      <c r="O799" s="2" t="s">
        <v>64</v>
      </c>
      <c r="P799" t="s">
        <v>65</v>
      </c>
      <c r="Q799" s="1">
        <v>46874</v>
      </c>
      <c r="R799">
        <v>12500</v>
      </c>
      <c r="S799">
        <v>1400</v>
      </c>
      <c r="T799">
        <v>11100</v>
      </c>
      <c r="U799" s="2" t="s">
        <v>66</v>
      </c>
      <c r="V799" s="2"/>
      <c r="W799" s="2" t="s">
        <v>68</v>
      </c>
      <c r="X799" s="2" t="s">
        <v>69</v>
      </c>
      <c r="Y799" s="2" t="s">
        <v>70</v>
      </c>
      <c r="Z799" s="2" t="s">
        <v>71</v>
      </c>
      <c r="AA799" s="2" t="s">
        <v>70</v>
      </c>
      <c r="AB799" s="2" t="s">
        <v>70</v>
      </c>
      <c r="AC799" s="2" t="s">
        <v>91</v>
      </c>
      <c r="AD799" s="2" t="s">
        <v>70</v>
      </c>
      <c r="AE799">
        <v>23</v>
      </c>
      <c r="AF799" s="2" t="s">
        <v>2099</v>
      </c>
      <c r="AG799">
        <v>11100</v>
      </c>
      <c r="AH799">
        <v>12600</v>
      </c>
      <c r="AI799">
        <v>21000</v>
      </c>
      <c r="AJ799">
        <v>11988</v>
      </c>
      <c r="AK799">
        <v>11988</v>
      </c>
      <c r="AL799">
        <v>11979</v>
      </c>
      <c r="AM799">
        <v>11900</v>
      </c>
      <c r="AN799">
        <v>11877</v>
      </c>
      <c r="AP799">
        <v>11500</v>
      </c>
      <c r="AQ799">
        <v>11877</v>
      </c>
      <c r="AR799">
        <v>723</v>
      </c>
      <c r="AS799">
        <v>700</v>
      </c>
      <c r="AT799">
        <v>660</v>
      </c>
      <c r="AU799">
        <v>0.94285714285714284</v>
      </c>
      <c r="AV799">
        <v>40</v>
      </c>
      <c r="AW799">
        <v>5.7142857142857141E-2</v>
      </c>
      <c r="AX799">
        <v>3</v>
      </c>
      <c r="AY799">
        <v>1980</v>
      </c>
      <c r="AZ799">
        <v>120</v>
      </c>
      <c r="BA799">
        <v>0.94285714285714284</v>
      </c>
      <c r="BB799" s="2" t="s">
        <v>75</v>
      </c>
      <c r="BC799" s="2"/>
    </row>
    <row r="800" spans="1:55">
      <c r="A800">
        <v>802</v>
      </c>
      <c r="B800" s="1">
        <v>46153</v>
      </c>
      <c r="C800" s="2" t="s">
        <v>3057</v>
      </c>
      <c r="D800" s="2" t="s">
        <v>1616</v>
      </c>
      <c r="E800" s="2" t="s">
        <v>1617</v>
      </c>
      <c r="F800" s="2" t="s">
        <v>183</v>
      </c>
      <c r="G800" s="2" t="s">
        <v>343</v>
      </c>
      <c r="H800" s="2" t="s">
        <v>1622</v>
      </c>
      <c r="I800" s="2" t="s">
        <v>1623</v>
      </c>
      <c r="J800" t="s">
        <v>1624</v>
      </c>
      <c r="K800" s="2" t="s">
        <v>1621</v>
      </c>
      <c r="L800" s="1">
        <v>46288</v>
      </c>
      <c r="M800">
        <v>0.50600000000000001</v>
      </c>
      <c r="N800">
        <v>135</v>
      </c>
      <c r="O800" s="2" t="s">
        <v>79</v>
      </c>
      <c r="P800" t="s">
        <v>65</v>
      </c>
      <c r="Q800" s="1">
        <v>46874</v>
      </c>
      <c r="R800">
        <v>20833</v>
      </c>
      <c r="S800">
        <v>0</v>
      </c>
      <c r="T800">
        <v>20833</v>
      </c>
      <c r="U800" s="2" t="s">
        <v>66</v>
      </c>
      <c r="V800" s="2" t="s">
        <v>3058</v>
      </c>
      <c r="W800" s="2"/>
      <c r="X800" s="2" t="s">
        <v>69</v>
      </c>
      <c r="Y800" s="2" t="s">
        <v>70</v>
      </c>
      <c r="Z800" s="2" t="s">
        <v>80</v>
      </c>
      <c r="AA800" s="2" t="s">
        <v>72</v>
      </c>
      <c r="AB800" s="2" t="s">
        <v>72</v>
      </c>
      <c r="AC800" s="2" t="s">
        <v>72</v>
      </c>
      <c r="AD800" s="2" t="s">
        <v>70</v>
      </c>
      <c r="AE800">
        <v>28</v>
      </c>
      <c r="AF800" s="2" t="s">
        <v>2099</v>
      </c>
      <c r="AG800">
        <v>20833</v>
      </c>
      <c r="AH800">
        <v>22000</v>
      </c>
      <c r="AI800">
        <v>21840</v>
      </c>
      <c r="AN800">
        <v>20833</v>
      </c>
      <c r="AO800">
        <v>1195</v>
      </c>
      <c r="AP800">
        <v>21000</v>
      </c>
      <c r="AQ800">
        <v>22028</v>
      </c>
      <c r="AR800">
        <v>80</v>
      </c>
      <c r="AS800">
        <v>692</v>
      </c>
      <c r="AT800">
        <v>689</v>
      </c>
      <c r="AU800">
        <v>0.99566473988439308</v>
      </c>
      <c r="AV800">
        <v>3</v>
      </c>
      <c r="AW800">
        <v>4.335260115606936E-3</v>
      </c>
      <c r="AX800">
        <v>0.54</v>
      </c>
      <c r="AY800">
        <v>372.06</v>
      </c>
      <c r="AZ800">
        <v>1.62</v>
      </c>
      <c r="BA800">
        <v>0.99566473988439308</v>
      </c>
      <c r="BB800" s="2" t="s">
        <v>81</v>
      </c>
      <c r="BC800" s="2"/>
    </row>
    <row r="801" spans="1:55">
      <c r="A801">
        <v>803</v>
      </c>
      <c r="B801" s="1">
        <v>46153</v>
      </c>
      <c r="C801" s="2" t="s">
        <v>3059</v>
      </c>
      <c r="D801" s="2" t="s">
        <v>1974</v>
      </c>
      <c r="E801" s="2" t="s">
        <v>1975</v>
      </c>
      <c r="F801" s="2" t="s">
        <v>58</v>
      </c>
      <c r="G801" s="2" t="s">
        <v>1976</v>
      </c>
      <c r="H801" s="2" t="s">
        <v>1977</v>
      </c>
      <c r="I801" s="2" t="s">
        <v>1978</v>
      </c>
      <c r="J801" t="s">
        <v>1979</v>
      </c>
      <c r="K801" s="2" t="s">
        <v>1980</v>
      </c>
      <c r="L801" s="1">
        <v>47913</v>
      </c>
      <c r="M801">
        <v>0.22788432924892221</v>
      </c>
      <c r="N801">
        <v>1760</v>
      </c>
      <c r="O801" s="2" t="s">
        <v>64</v>
      </c>
      <c r="P801" t="s">
        <v>65</v>
      </c>
      <c r="Q801" s="1">
        <v>46874</v>
      </c>
      <c r="R801">
        <v>12500</v>
      </c>
      <c r="S801">
        <v>9500</v>
      </c>
      <c r="T801">
        <v>3000</v>
      </c>
      <c r="U801" s="2" t="s">
        <v>66</v>
      </c>
      <c r="V801" s="2" t="s">
        <v>3060</v>
      </c>
      <c r="W801" s="2" t="s">
        <v>68</v>
      </c>
      <c r="X801" s="2" t="s">
        <v>69</v>
      </c>
      <c r="Y801" s="2" t="s">
        <v>70</v>
      </c>
      <c r="Z801" s="2" t="s">
        <v>71</v>
      </c>
      <c r="AA801" s="2" t="s">
        <v>70</v>
      </c>
      <c r="AB801" s="2" t="s">
        <v>70</v>
      </c>
      <c r="AC801" s="2" t="s">
        <v>91</v>
      </c>
      <c r="AD801" s="2" t="s">
        <v>70</v>
      </c>
      <c r="AE801">
        <v>29</v>
      </c>
      <c r="AF801" s="2" t="s">
        <v>2099</v>
      </c>
      <c r="AG801">
        <v>3000</v>
      </c>
      <c r="AH801">
        <v>16800</v>
      </c>
      <c r="AI801">
        <v>16500</v>
      </c>
      <c r="AJ801">
        <v>16542</v>
      </c>
      <c r="AK801">
        <v>16506</v>
      </c>
      <c r="AL801">
        <v>16525</v>
      </c>
      <c r="AM801">
        <v>13564</v>
      </c>
      <c r="AN801">
        <v>2836</v>
      </c>
      <c r="AO801">
        <v>13561</v>
      </c>
      <c r="AP801">
        <v>16000</v>
      </c>
      <c r="AQ801">
        <v>16397</v>
      </c>
      <c r="AR801">
        <v>403</v>
      </c>
      <c r="AS801">
        <v>700</v>
      </c>
      <c r="AT801">
        <v>684</v>
      </c>
      <c r="AU801">
        <v>0.97714285714285709</v>
      </c>
      <c r="AV801">
        <v>17</v>
      </c>
      <c r="AW801">
        <v>2.4285714285714285E-2</v>
      </c>
      <c r="AX801">
        <v>3</v>
      </c>
      <c r="AY801">
        <v>2052</v>
      </c>
      <c r="AZ801">
        <v>51</v>
      </c>
      <c r="BA801">
        <v>0.97714285714285709</v>
      </c>
      <c r="BB801" s="2" t="s">
        <v>75</v>
      </c>
      <c r="BC801" s="2"/>
    </row>
    <row r="802" spans="1:55">
      <c r="A802">
        <v>804</v>
      </c>
      <c r="B802" s="1">
        <v>46153</v>
      </c>
      <c r="C802" s="2" t="s">
        <v>3059</v>
      </c>
      <c r="D802" s="2" t="s">
        <v>1974</v>
      </c>
      <c r="E802" s="2" t="s">
        <v>1975</v>
      </c>
      <c r="F802" s="2" t="s">
        <v>58</v>
      </c>
      <c r="G802" s="2" t="s">
        <v>1976</v>
      </c>
      <c r="H802" s="2" t="s">
        <v>1982</v>
      </c>
      <c r="I802" s="2" t="s">
        <v>1983</v>
      </c>
      <c r="J802" t="s">
        <v>1984</v>
      </c>
      <c r="K802" s="2" t="s">
        <v>1980</v>
      </c>
      <c r="L802" s="1">
        <v>47913</v>
      </c>
      <c r="M802">
        <v>0.50600000000000001</v>
      </c>
      <c r="N802">
        <v>1760</v>
      </c>
      <c r="O802" s="2" t="s">
        <v>79</v>
      </c>
      <c r="P802" t="s">
        <v>65</v>
      </c>
      <c r="Q802" s="1">
        <v>46874</v>
      </c>
      <c r="R802">
        <v>12500</v>
      </c>
      <c r="S802">
        <v>0</v>
      </c>
      <c r="T802">
        <v>12500</v>
      </c>
      <c r="U802" s="2" t="s">
        <v>66</v>
      </c>
      <c r="V802" s="2"/>
      <c r="W802" s="2"/>
      <c r="X802" s="2" t="s">
        <v>69</v>
      </c>
      <c r="Y802" s="2" t="s">
        <v>70</v>
      </c>
      <c r="Z802" s="2" t="s">
        <v>80</v>
      </c>
      <c r="AA802" s="2" t="s">
        <v>72</v>
      </c>
      <c r="AB802" s="2" t="s">
        <v>72</v>
      </c>
      <c r="AC802" s="2" t="s">
        <v>72</v>
      </c>
      <c r="AD802" s="2" t="s">
        <v>70</v>
      </c>
      <c r="AE802">
        <v>18</v>
      </c>
      <c r="AF802" s="2" t="s">
        <v>463</v>
      </c>
      <c r="AG802">
        <v>12500</v>
      </c>
      <c r="AH802">
        <v>12720</v>
      </c>
      <c r="AI802">
        <v>25600</v>
      </c>
      <c r="AN802">
        <v>12500</v>
      </c>
      <c r="AO802">
        <v>450</v>
      </c>
      <c r="AP802">
        <v>12600</v>
      </c>
      <c r="AQ802">
        <v>12950</v>
      </c>
      <c r="AR802">
        <v>80</v>
      </c>
      <c r="AS802">
        <v>408</v>
      </c>
      <c r="AT802">
        <v>405</v>
      </c>
      <c r="AU802">
        <v>0.99264705882352944</v>
      </c>
      <c r="AV802">
        <v>3</v>
      </c>
      <c r="AW802">
        <v>7.3529411764705881E-3</v>
      </c>
      <c r="AX802">
        <v>0.54</v>
      </c>
      <c r="AY802">
        <v>218.70000000000002</v>
      </c>
      <c r="AZ802">
        <v>1.62</v>
      </c>
      <c r="BA802">
        <v>0.99264705882352944</v>
      </c>
      <c r="BB802" s="2" t="s">
        <v>81</v>
      </c>
      <c r="BC802" s="2"/>
    </row>
    <row r="803" spans="1:55">
      <c r="A803">
        <v>805</v>
      </c>
      <c r="B803" s="1">
        <v>46153</v>
      </c>
      <c r="C803" s="2" t="s">
        <v>3061</v>
      </c>
      <c r="D803" s="2" t="s">
        <v>3062</v>
      </c>
      <c r="E803" s="2" t="s">
        <v>3063</v>
      </c>
      <c r="F803" s="2" t="s">
        <v>183</v>
      </c>
      <c r="G803" s="2" t="s">
        <v>343</v>
      </c>
      <c r="H803" s="2" t="s">
        <v>3064</v>
      </c>
      <c r="I803" s="2" t="s">
        <v>3065</v>
      </c>
      <c r="J803" t="s">
        <v>3066</v>
      </c>
      <c r="K803" s="2" t="s">
        <v>3067</v>
      </c>
      <c r="L803" s="1">
        <v>47664</v>
      </c>
      <c r="M803">
        <v>0.2906708902503593</v>
      </c>
      <c r="N803">
        <v>1511</v>
      </c>
      <c r="O803" s="2" t="s">
        <v>64</v>
      </c>
      <c r="P803" t="s">
        <v>65</v>
      </c>
      <c r="Q803" s="1">
        <v>47239</v>
      </c>
      <c r="R803">
        <v>3333</v>
      </c>
      <c r="S803">
        <v>2900</v>
      </c>
      <c r="T803">
        <v>433</v>
      </c>
      <c r="U803" s="2" t="s">
        <v>66</v>
      </c>
      <c r="V803" s="2"/>
      <c r="W803" s="2" t="s">
        <v>118</v>
      </c>
      <c r="X803" s="2" t="s">
        <v>69</v>
      </c>
      <c r="Y803" s="2" t="s">
        <v>70</v>
      </c>
      <c r="Z803" s="2" t="s">
        <v>71</v>
      </c>
      <c r="AA803" s="2" t="s">
        <v>70</v>
      </c>
      <c r="AB803" s="2" t="s">
        <v>70</v>
      </c>
      <c r="AC803" s="2" t="s">
        <v>91</v>
      </c>
      <c r="AD803" s="2" t="s">
        <v>70</v>
      </c>
      <c r="AE803">
        <v>29</v>
      </c>
      <c r="AF803" s="2" t="s">
        <v>2099</v>
      </c>
      <c r="AG803">
        <v>433</v>
      </c>
      <c r="AH803">
        <v>3960</v>
      </c>
      <c r="AI803">
        <v>3960</v>
      </c>
      <c r="AJ803">
        <v>3900</v>
      </c>
      <c r="AK803">
        <v>3960</v>
      </c>
      <c r="AL803">
        <v>3952</v>
      </c>
      <c r="AM803">
        <v>3959</v>
      </c>
      <c r="AN803">
        <v>269</v>
      </c>
      <c r="AO803">
        <v>3680</v>
      </c>
      <c r="AP803">
        <v>3500</v>
      </c>
      <c r="AQ803">
        <v>3949</v>
      </c>
      <c r="AR803">
        <v>11</v>
      </c>
      <c r="AS803">
        <v>220</v>
      </c>
      <c r="AT803">
        <v>220</v>
      </c>
      <c r="AU803">
        <v>1</v>
      </c>
      <c r="AV803">
        <v>1</v>
      </c>
      <c r="AW803">
        <v>4.5454545454545452E-3</v>
      </c>
      <c r="AX803">
        <v>3</v>
      </c>
      <c r="AY803">
        <v>660</v>
      </c>
      <c r="AZ803">
        <v>3</v>
      </c>
      <c r="BA803">
        <v>1</v>
      </c>
      <c r="BB803" s="2" t="s">
        <v>75</v>
      </c>
      <c r="BC803" s="2"/>
    </row>
    <row r="804" spans="1:55">
      <c r="A804">
        <v>806</v>
      </c>
      <c r="B804" s="1">
        <v>46153</v>
      </c>
      <c r="C804" s="2" t="s">
        <v>3061</v>
      </c>
      <c r="D804" s="2" t="s">
        <v>3062</v>
      </c>
      <c r="E804" s="2" t="s">
        <v>3063</v>
      </c>
      <c r="F804" s="2" t="s">
        <v>183</v>
      </c>
      <c r="G804" s="2" t="s">
        <v>343</v>
      </c>
      <c r="H804" s="2" t="s">
        <v>3068</v>
      </c>
      <c r="I804" s="2" t="s">
        <v>3069</v>
      </c>
      <c r="J804" t="s">
        <v>3070</v>
      </c>
      <c r="K804" s="2" t="s">
        <v>3067</v>
      </c>
      <c r="L804" s="1">
        <v>47664</v>
      </c>
      <c r="M804">
        <v>0.50600000000000001</v>
      </c>
      <c r="N804">
        <v>1511</v>
      </c>
      <c r="O804" s="2" t="s">
        <v>79</v>
      </c>
      <c r="P804" t="s">
        <v>65</v>
      </c>
      <c r="Q804" s="1">
        <v>47239</v>
      </c>
      <c r="R804">
        <v>3333</v>
      </c>
      <c r="S804">
        <v>0</v>
      </c>
      <c r="T804">
        <v>3333</v>
      </c>
      <c r="U804" s="2" t="s">
        <v>66</v>
      </c>
      <c r="V804" s="2"/>
      <c r="W804" s="2"/>
      <c r="X804" s="2" t="s">
        <v>69</v>
      </c>
      <c r="Y804" s="2" t="s">
        <v>70</v>
      </c>
      <c r="Z804" s="2" t="s">
        <v>80</v>
      </c>
      <c r="AA804" s="2" t="s">
        <v>72</v>
      </c>
      <c r="AB804" s="2" t="s">
        <v>72</v>
      </c>
      <c r="AC804" s="2" t="s">
        <v>72</v>
      </c>
      <c r="AD804" s="2" t="s">
        <v>70</v>
      </c>
      <c r="AE804">
        <v>21</v>
      </c>
      <c r="AF804" s="2" t="s">
        <v>2099</v>
      </c>
      <c r="AG804">
        <v>3333</v>
      </c>
      <c r="AH804">
        <v>4080</v>
      </c>
      <c r="AI804">
        <v>4080</v>
      </c>
      <c r="AN804">
        <v>3333</v>
      </c>
      <c r="AO804">
        <v>1385</v>
      </c>
      <c r="AP804">
        <v>3500</v>
      </c>
      <c r="AQ804">
        <v>4718</v>
      </c>
      <c r="AR804">
        <v>80</v>
      </c>
      <c r="AS804">
        <v>151</v>
      </c>
      <c r="AT804">
        <v>148</v>
      </c>
      <c r="AU804">
        <v>0.98013245033112584</v>
      </c>
      <c r="AV804">
        <v>3</v>
      </c>
      <c r="AW804">
        <v>1.9867549668874173E-2</v>
      </c>
      <c r="AX804">
        <v>0.54</v>
      </c>
      <c r="AY804">
        <v>79.92</v>
      </c>
      <c r="AZ804">
        <v>1.62</v>
      </c>
      <c r="BA804">
        <v>0.98013245033112584</v>
      </c>
      <c r="BB804" s="2" t="s">
        <v>81</v>
      </c>
      <c r="BC804" s="2"/>
    </row>
    <row r="805" spans="1:55">
      <c r="A805">
        <v>807</v>
      </c>
      <c r="B805" s="1">
        <v>46153</v>
      </c>
      <c r="C805" s="2" t="s">
        <v>3071</v>
      </c>
      <c r="D805" s="2" t="s">
        <v>1616</v>
      </c>
      <c r="E805" s="2" t="s">
        <v>1617</v>
      </c>
      <c r="F805" s="2" t="s">
        <v>183</v>
      </c>
      <c r="G805" s="2" t="s">
        <v>343</v>
      </c>
      <c r="H805" s="2" t="s">
        <v>1618</v>
      </c>
      <c r="I805" s="2" t="s">
        <v>1619</v>
      </c>
      <c r="J805" t="s">
        <v>1620</v>
      </c>
      <c r="K805" s="2" t="s">
        <v>1621</v>
      </c>
      <c r="L805" s="1">
        <v>46288</v>
      </c>
      <c r="M805">
        <v>0.2906708902503593</v>
      </c>
      <c r="N805">
        <v>135</v>
      </c>
      <c r="O805" s="2" t="s">
        <v>64</v>
      </c>
      <c r="P805" t="s">
        <v>65</v>
      </c>
      <c r="Q805" s="1">
        <v>46874</v>
      </c>
      <c r="R805">
        <v>8333</v>
      </c>
      <c r="S805">
        <v>0</v>
      </c>
      <c r="T805">
        <v>8333</v>
      </c>
      <c r="U805" s="2" t="s">
        <v>66</v>
      </c>
      <c r="V805" s="2"/>
      <c r="W805" s="2" t="s">
        <v>68</v>
      </c>
      <c r="X805" s="2" t="s">
        <v>69</v>
      </c>
      <c r="Y805" s="2" t="s">
        <v>70</v>
      </c>
      <c r="Z805" s="2" t="s">
        <v>572</v>
      </c>
      <c r="AA805" s="2" t="s">
        <v>70</v>
      </c>
      <c r="AB805" s="2" t="s">
        <v>70</v>
      </c>
      <c r="AC805" s="2" t="s">
        <v>91</v>
      </c>
      <c r="AD805" s="2" t="s">
        <v>70</v>
      </c>
      <c r="AE805">
        <v>28</v>
      </c>
      <c r="AF805" s="2" t="s">
        <v>2099</v>
      </c>
      <c r="AG805">
        <v>8333</v>
      </c>
      <c r="AH805">
        <v>9000</v>
      </c>
      <c r="AJ805">
        <v>9000</v>
      </c>
      <c r="AK805">
        <v>9000</v>
      </c>
      <c r="AL805">
        <v>8996</v>
      </c>
      <c r="AM805">
        <v>8950</v>
      </c>
      <c r="AN805">
        <v>8333</v>
      </c>
      <c r="AO805">
        <v>585</v>
      </c>
      <c r="AP805">
        <v>8600</v>
      </c>
      <c r="AQ805">
        <v>8918</v>
      </c>
      <c r="AR805">
        <v>82</v>
      </c>
      <c r="AS805">
        <v>500</v>
      </c>
      <c r="AT805">
        <v>496</v>
      </c>
      <c r="AU805">
        <v>0.99199999999999999</v>
      </c>
      <c r="AV805">
        <v>5</v>
      </c>
      <c r="AW805">
        <v>0.01</v>
      </c>
      <c r="AX805">
        <v>3</v>
      </c>
      <c r="AY805">
        <v>1488</v>
      </c>
      <c r="AZ805">
        <v>15</v>
      </c>
      <c r="BA805">
        <v>0.99199999999999999</v>
      </c>
      <c r="BB805" s="2" t="s">
        <v>75</v>
      </c>
      <c r="BC805" s="2"/>
    </row>
    <row r="806" spans="1:55">
      <c r="A806">
        <v>808</v>
      </c>
      <c r="B806" s="1">
        <v>46153</v>
      </c>
      <c r="C806" s="2" t="s">
        <v>3072</v>
      </c>
      <c r="D806" s="2" t="s">
        <v>1744</v>
      </c>
      <c r="E806" s="2" t="s">
        <v>879</v>
      </c>
      <c r="F806" s="2" t="s">
        <v>58</v>
      </c>
      <c r="G806" s="2" t="s">
        <v>59</v>
      </c>
      <c r="H806" s="2" t="s">
        <v>1745</v>
      </c>
      <c r="I806" s="2" t="s">
        <v>1746</v>
      </c>
      <c r="J806" t="s">
        <v>1747</v>
      </c>
      <c r="K806" s="2" t="s">
        <v>883</v>
      </c>
      <c r="L806" s="1">
        <v>47022</v>
      </c>
      <c r="M806">
        <v>0.72878940390288194</v>
      </c>
      <c r="N806">
        <v>869</v>
      </c>
      <c r="O806" s="2" t="s">
        <v>64</v>
      </c>
      <c r="P806" t="s">
        <v>65</v>
      </c>
      <c r="Q806" s="1">
        <v>47239</v>
      </c>
      <c r="R806">
        <v>900</v>
      </c>
      <c r="S806">
        <v>500</v>
      </c>
      <c r="T806">
        <v>400</v>
      </c>
      <c r="U806" s="2" t="s">
        <v>66</v>
      </c>
      <c r="V806" s="2"/>
      <c r="W806" s="2" t="s">
        <v>68</v>
      </c>
      <c r="X806" s="2" t="s">
        <v>2103</v>
      </c>
      <c r="Y806" s="2" t="s">
        <v>70</v>
      </c>
      <c r="Z806" s="2" t="s">
        <v>71</v>
      </c>
      <c r="AA806" s="2" t="s">
        <v>70</v>
      </c>
      <c r="AB806" s="2" t="s">
        <v>70</v>
      </c>
      <c r="AC806" s="2" t="s">
        <v>91</v>
      </c>
      <c r="AD806" s="2" t="s">
        <v>572</v>
      </c>
      <c r="AE806" t="s">
        <v>572</v>
      </c>
      <c r="AF806" s="2" t="s">
        <v>572</v>
      </c>
      <c r="AG806">
        <v>400</v>
      </c>
      <c r="AH806">
        <v>2000</v>
      </c>
      <c r="AI806">
        <v>1626</v>
      </c>
      <c r="AJ806">
        <v>1588</v>
      </c>
      <c r="AK806">
        <v>1600</v>
      </c>
      <c r="AL806">
        <v>1587</v>
      </c>
      <c r="AM806">
        <v>1593</v>
      </c>
      <c r="AP806">
        <v>1500</v>
      </c>
      <c r="AR806">
        <v>0</v>
      </c>
      <c r="AS806">
        <v>250</v>
      </c>
      <c r="AT806">
        <v>0</v>
      </c>
      <c r="AU806">
        <v>0</v>
      </c>
      <c r="AV806">
        <v>0</v>
      </c>
      <c r="AW806">
        <v>0</v>
      </c>
      <c r="AX806">
        <v>3</v>
      </c>
      <c r="AY806">
        <v>0</v>
      </c>
      <c r="AZ806">
        <v>0</v>
      </c>
      <c r="BA806">
        <v>0</v>
      </c>
      <c r="BB806" s="2" t="s">
        <v>75</v>
      </c>
      <c r="BC806" s="2"/>
    </row>
    <row r="807" spans="1:55">
      <c r="A807">
        <v>809</v>
      </c>
      <c r="B807" s="1">
        <v>46153</v>
      </c>
      <c r="C807" s="2" t="s">
        <v>3072</v>
      </c>
      <c r="D807" s="2" t="s">
        <v>1744</v>
      </c>
      <c r="E807" s="2" t="s">
        <v>879</v>
      </c>
      <c r="F807" s="2" t="s">
        <v>58</v>
      </c>
      <c r="G807" s="2" t="s">
        <v>59</v>
      </c>
      <c r="H807" s="2" t="s">
        <v>884</v>
      </c>
      <c r="I807" s="2" t="s">
        <v>885</v>
      </c>
      <c r="J807" t="s">
        <v>886</v>
      </c>
      <c r="K807" s="2" t="s">
        <v>883</v>
      </c>
      <c r="L807" s="1">
        <v>47022</v>
      </c>
      <c r="M807">
        <v>0.50600000000000001</v>
      </c>
      <c r="N807">
        <v>869</v>
      </c>
      <c r="O807" s="2" t="s">
        <v>79</v>
      </c>
      <c r="P807" t="s">
        <v>65</v>
      </c>
      <c r="Q807" s="1">
        <v>47239</v>
      </c>
      <c r="R807">
        <v>900</v>
      </c>
      <c r="S807">
        <v>0</v>
      </c>
      <c r="T807">
        <v>900</v>
      </c>
      <c r="U807" s="2" t="s">
        <v>66</v>
      </c>
      <c r="V807" s="2"/>
      <c r="W807" s="2"/>
      <c r="X807" s="2" t="s">
        <v>571</v>
      </c>
      <c r="Y807" s="2" t="s">
        <v>572</v>
      </c>
      <c r="Z807" s="2" t="s">
        <v>572</v>
      </c>
      <c r="AA807" s="2" t="s">
        <v>72</v>
      </c>
      <c r="AB807" s="2" t="s">
        <v>72</v>
      </c>
      <c r="AC807" s="2" t="s">
        <v>72</v>
      </c>
      <c r="AD807" s="2" t="s">
        <v>572</v>
      </c>
      <c r="AE807" t="s">
        <v>572</v>
      </c>
      <c r="AF807" s="2" t="s">
        <v>572</v>
      </c>
      <c r="AG807">
        <v>900</v>
      </c>
      <c r="AP807">
        <v>1000</v>
      </c>
      <c r="AR807">
        <v>0</v>
      </c>
      <c r="AU807">
        <v>0</v>
      </c>
      <c r="AW807">
        <v>0</v>
      </c>
      <c r="AX807">
        <v>0.54</v>
      </c>
      <c r="BB807" s="2" t="s">
        <v>81</v>
      </c>
      <c r="BC807" s="2"/>
    </row>
    <row r="808" spans="1:55">
      <c r="A808">
        <v>810</v>
      </c>
      <c r="B808" s="1">
        <v>46153</v>
      </c>
      <c r="C808" s="2" t="s">
        <v>3073</v>
      </c>
      <c r="D808" s="2" t="s">
        <v>3074</v>
      </c>
      <c r="E808" s="2" t="s">
        <v>3075</v>
      </c>
      <c r="F808" s="2" t="s">
        <v>3076</v>
      </c>
      <c r="G808" s="2" t="s">
        <v>3077</v>
      </c>
      <c r="H808" s="2" t="s">
        <v>3078</v>
      </c>
      <c r="I808" s="2" t="s">
        <v>3079</v>
      </c>
      <c r="J808" t="s">
        <v>3080</v>
      </c>
      <c r="K808" s="2" t="s">
        <v>3081</v>
      </c>
      <c r="L808" s="1">
        <v>47525</v>
      </c>
      <c r="M808">
        <v>0.2427197072838666</v>
      </c>
      <c r="N808">
        <v>1372</v>
      </c>
      <c r="O808" s="2" t="s">
        <v>64</v>
      </c>
      <c r="P808" t="s">
        <v>1088</v>
      </c>
      <c r="Q808" s="1">
        <v>47239</v>
      </c>
      <c r="R808">
        <v>15000</v>
      </c>
      <c r="S808">
        <v>2200</v>
      </c>
      <c r="T808">
        <v>12800</v>
      </c>
      <c r="U808" s="2" t="s">
        <v>66</v>
      </c>
      <c r="V808" s="2"/>
      <c r="W808" s="2" t="s">
        <v>1633</v>
      </c>
      <c r="X808" s="2" t="s">
        <v>69</v>
      </c>
      <c r="Y808" s="2" t="s">
        <v>70</v>
      </c>
      <c r="Z808" s="2" t="s">
        <v>71</v>
      </c>
      <c r="AA808" s="2" t="s">
        <v>70</v>
      </c>
      <c r="AB808" s="2" t="s">
        <v>70</v>
      </c>
      <c r="AC808" s="2" t="s">
        <v>91</v>
      </c>
      <c r="AD808" s="2" t="s">
        <v>70</v>
      </c>
      <c r="AE808">
        <v>18</v>
      </c>
      <c r="AF808" s="2" t="s">
        <v>2099</v>
      </c>
      <c r="AG808">
        <v>12800</v>
      </c>
      <c r="AH808">
        <v>32000</v>
      </c>
      <c r="AI808">
        <v>59400</v>
      </c>
      <c r="AJ808">
        <v>28600</v>
      </c>
      <c r="AK808">
        <v>30404</v>
      </c>
      <c r="AL808">
        <v>3000</v>
      </c>
      <c r="AM808">
        <v>29938</v>
      </c>
      <c r="AN808">
        <v>9277</v>
      </c>
      <c r="AO808">
        <v>14860</v>
      </c>
      <c r="AP808">
        <v>28500</v>
      </c>
      <c r="AQ808">
        <v>24137</v>
      </c>
      <c r="AR808">
        <v>7863</v>
      </c>
      <c r="AS808">
        <v>1600</v>
      </c>
      <c r="AT808">
        <v>1207</v>
      </c>
      <c r="AU808">
        <v>0.75437500000000002</v>
      </c>
      <c r="AV808">
        <v>393</v>
      </c>
      <c r="AW808">
        <v>0.24562500000000001</v>
      </c>
      <c r="AX808">
        <v>3</v>
      </c>
      <c r="AY808">
        <v>3621</v>
      </c>
      <c r="AZ808">
        <v>1179</v>
      </c>
      <c r="BA808">
        <v>0.75437500000000002</v>
      </c>
      <c r="BB808" s="2" t="s">
        <v>75</v>
      </c>
      <c r="BC808" s="2"/>
    </row>
    <row r="809" spans="1:55">
      <c r="A809">
        <v>811</v>
      </c>
      <c r="B809" s="1">
        <v>46153</v>
      </c>
      <c r="C809" s="2" t="s">
        <v>3073</v>
      </c>
      <c r="D809" s="2" t="s">
        <v>3074</v>
      </c>
      <c r="E809" s="2" t="s">
        <v>3075</v>
      </c>
      <c r="F809" s="2" t="s">
        <v>3076</v>
      </c>
      <c r="G809" s="2" t="s">
        <v>3077</v>
      </c>
      <c r="H809" s="2" t="s">
        <v>3082</v>
      </c>
      <c r="I809" s="2" t="s">
        <v>3083</v>
      </c>
      <c r="J809" t="s">
        <v>3084</v>
      </c>
      <c r="K809" s="2" t="s">
        <v>3081</v>
      </c>
      <c r="L809" s="1">
        <v>47525</v>
      </c>
      <c r="M809">
        <v>0.50600000000000001</v>
      </c>
      <c r="N809">
        <v>1372</v>
      </c>
      <c r="O809" s="2" t="s">
        <v>79</v>
      </c>
      <c r="P809" t="s">
        <v>1088</v>
      </c>
      <c r="Q809" s="1">
        <v>47239</v>
      </c>
      <c r="R809">
        <v>15000</v>
      </c>
      <c r="S809">
        <v>0</v>
      </c>
      <c r="T809">
        <v>15000</v>
      </c>
      <c r="U809" s="2" t="s">
        <v>66</v>
      </c>
      <c r="V809" s="2"/>
      <c r="W809" s="2"/>
      <c r="X809" s="2" t="s">
        <v>69</v>
      </c>
      <c r="Y809" s="2" t="s">
        <v>70</v>
      </c>
      <c r="Z809" s="2" t="s">
        <v>80</v>
      </c>
      <c r="AA809" s="2" t="s">
        <v>72</v>
      </c>
      <c r="AB809" s="2" t="s">
        <v>72</v>
      </c>
      <c r="AC809" s="2" t="s">
        <v>72</v>
      </c>
      <c r="AD809" s="2" t="s">
        <v>70</v>
      </c>
      <c r="AE809">
        <v>10</v>
      </c>
      <c r="AF809" s="2" t="s">
        <v>463</v>
      </c>
      <c r="AG809">
        <v>15000</v>
      </c>
      <c r="AH809">
        <v>15520</v>
      </c>
      <c r="AI809">
        <v>15520</v>
      </c>
      <c r="AN809">
        <v>15000</v>
      </c>
      <c r="AO809">
        <v>1095</v>
      </c>
      <c r="AP809">
        <v>15100</v>
      </c>
      <c r="AQ809">
        <v>16095</v>
      </c>
      <c r="AR809">
        <v>80</v>
      </c>
      <c r="AS809">
        <v>506</v>
      </c>
      <c r="AT809">
        <v>503</v>
      </c>
      <c r="AU809">
        <v>0.99407114624505932</v>
      </c>
      <c r="AV809">
        <v>3</v>
      </c>
      <c r="AW809">
        <v>5.9288537549407111E-3</v>
      </c>
      <c r="AX809">
        <v>0.54</v>
      </c>
      <c r="AY809">
        <v>271.62</v>
      </c>
      <c r="AZ809">
        <v>1.62</v>
      </c>
      <c r="BA809">
        <v>0.99407114624505932</v>
      </c>
      <c r="BB809" s="2" t="s">
        <v>81</v>
      </c>
      <c r="BC809" s="2"/>
    </row>
    <row r="810" spans="1:55">
      <c r="A810">
        <v>812</v>
      </c>
      <c r="B810" s="1">
        <v>46154</v>
      </c>
      <c r="C810" s="2" t="s">
        <v>3085</v>
      </c>
      <c r="D810" s="2" t="s">
        <v>2323</v>
      </c>
      <c r="E810" s="2" t="s">
        <v>1312</v>
      </c>
      <c r="F810" s="2" t="s">
        <v>239</v>
      </c>
      <c r="G810" s="2" t="s">
        <v>2324</v>
      </c>
      <c r="H810" s="2" t="s">
        <v>2325</v>
      </c>
      <c r="I810" s="2" t="s">
        <v>2326</v>
      </c>
      <c r="J810" t="s">
        <v>2327</v>
      </c>
      <c r="K810" s="2" t="s">
        <v>1313</v>
      </c>
      <c r="L810" s="1">
        <v>46245</v>
      </c>
      <c r="M810">
        <v>0.46920265486725665</v>
      </c>
      <c r="N810">
        <v>91</v>
      </c>
      <c r="O810" s="2" t="s">
        <v>64</v>
      </c>
      <c r="P810" t="s">
        <v>65</v>
      </c>
      <c r="Q810" s="1">
        <v>46844</v>
      </c>
      <c r="R810">
        <v>1700</v>
      </c>
      <c r="S810">
        <v>0</v>
      </c>
      <c r="T810">
        <v>1700</v>
      </c>
      <c r="U810" s="2" t="s">
        <v>66</v>
      </c>
      <c r="V810" s="2"/>
      <c r="W810" s="2" t="s">
        <v>68</v>
      </c>
      <c r="X810" s="2" t="s">
        <v>69</v>
      </c>
      <c r="Y810" s="2" t="s">
        <v>572</v>
      </c>
      <c r="Z810" s="2" t="s">
        <v>71</v>
      </c>
      <c r="AA810" s="2" t="s">
        <v>70</v>
      </c>
      <c r="AB810" s="2" t="s">
        <v>70</v>
      </c>
      <c r="AC810" s="2" t="s">
        <v>91</v>
      </c>
      <c r="AD810" s="2" t="s">
        <v>70</v>
      </c>
      <c r="AE810">
        <v>3</v>
      </c>
      <c r="AF810" s="2" t="s">
        <v>463</v>
      </c>
      <c r="AG810">
        <v>1700</v>
      </c>
      <c r="AI810">
        <v>1800</v>
      </c>
      <c r="AJ810">
        <v>1900</v>
      </c>
      <c r="AK810">
        <v>1900</v>
      </c>
      <c r="AL810">
        <v>1900</v>
      </c>
      <c r="AM810">
        <v>1905</v>
      </c>
      <c r="AN810">
        <v>1110</v>
      </c>
      <c r="AO810">
        <v>744</v>
      </c>
      <c r="AP810">
        <v>1700</v>
      </c>
      <c r="AQ810">
        <v>1854</v>
      </c>
      <c r="AR810">
        <v>0</v>
      </c>
      <c r="AU810">
        <v>0</v>
      </c>
      <c r="AW810">
        <v>0</v>
      </c>
      <c r="AX810">
        <v>3</v>
      </c>
      <c r="BB810" s="2" t="s">
        <v>75</v>
      </c>
      <c r="BC810" s="2"/>
    </row>
    <row r="811" spans="1:55">
      <c r="A811">
        <v>813</v>
      </c>
      <c r="B811" s="1">
        <v>46154</v>
      </c>
      <c r="C811" s="2" t="s">
        <v>3085</v>
      </c>
      <c r="D811" s="2" t="s">
        <v>2323</v>
      </c>
      <c r="E811" s="2" t="s">
        <v>1312</v>
      </c>
      <c r="F811" s="2" t="s">
        <v>239</v>
      </c>
      <c r="G811" s="2" t="s">
        <v>2324</v>
      </c>
      <c r="H811" s="2" t="s">
        <v>934</v>
      </c>
      <c r="I811" s="2" t="s">
        <v>935</v>
      </c>
      <c r="J811" t="s">
        <v>936</v>
      </c>
      <c r="K811" s="2" t="s">
        <v>1313</v>
      </c>
      <c r="L811" s="1">
        <v>46245</v>
      </c>
      <c r="M811">
        <v>0.50600000000000001</v>
      </c>
      <c r="N811">
        <v>91</v>
      </c>
      <c r="O811" s="2" t="s">
        <v>79</v>
      </c>
      <c r="P811" t="s">
        <v>65</v>
      </c>
      <c r="Q811" s="1">
        <v>46844</v>
      </c>
      <c r="R811">
        <v>1700</v>
      </c>
      <c r="S811">
        <v>0</v>
      </c>
      <c r="T811">
        <v>1700</v>
      </c>
      <c r="U811" s="2" t="s">
        <v>66</v>
      </c>
      <c r="V811" s="2"/>
      <c r="W811" s="2"/>
      <c r="X811" s="2" t="s">
        <v>69</v>
      </c>
      <c r="Y811" s="2" t="s">
        <v>70</v>
      </c>
      <c r="Z811" s="2" t="s">
        <v>80</v>
      </c>
      <c r="AA811" s="2" t="s">
        <v>72</v>
      </c>
      <c r="AB811" s="2" t="s">
        <v>72</v>
      </c>
      <c r="AC811" s="2" t="s">
        <v>72</v>
      </c>
      <c r="AD811" s="2" t="s">
        <v>70</v>
      </c>
      <c r="AE811">
        <v>1</v>
      </c>
      <c r="AF811" s="2" t="s">
        <v>463</v>
      </c>
      <c r="AG811">
        <v>1700</v>
      </c>
      <c r="AH811">
        <v>1760</v>
      </c>
      <c r="AI811">
        <v>2080</v>
      </c>
      <c r="AN811">
        <v>1700</v>
      </c>
      <c r="AP811">
        <v>1700</v>
      </c>
      <c r="AQ811">
        <v>1700</v>
      </c>
      <c r="AR811">
        <v>80</v>
      </c>
      <c r="AS811">
        <v>65</v>
      </c>
      <c r="AT811">
        <v>54</v>
      </c>
      <c r="AU811">
        <v>0.83076923076923082</v>
      </c>
      <c r="AV811">
        <v>11</v>
      </c>
      <c r="AW811">
        <v>0.16923076923076924</v>
      </c>
      <c r="AX811">
        <v>0.54</v>
      </c>
      <c r="AY811">
        <v>29.160000000000004</v>
      </c>
      <c r="AZ811">
        <v>5.94</v>
      </c>
      <c r="BA811">
        <v>0.83076923076923082</v>
      </c>
      <c r="BB811" s="2" t="s">
        <v>81</v>
      </c>
      <c r="BC811" s="2"/>
    </row>
    <row r="812" spans="1:55">
      <c r="A812">
        <v>814</v>
      </c>
      <c r="B812" s="1">
        <v>46154</v>
      </c>
      <c r="C812" s="2" t="s">
        <v>3086</v>
      </c>
      <c r="D812" s="2" t="s">
        <v>2915</v>
      </c>
      <c r="E812" s="2" t="s">
        <v>1298</v>
      </c>
      <c r="F812" s="2" t="s">
        <v>743</v>
      </c>
      <c r="G812" s="2" t="s">
        <v>2288</v>
      </c>
      <c r="H812" s="2" t="s">
        <v>1335</v>
      </c>
      <c r="I812" s="2" t="s">
        <v>1336</v>
      </c>
      <c r="J812" t="s">
        <v>1337</v>
      </c>
      <c r="K812" s="2" t="s">
        <v>1299</v>
      </c>
      <c r="L812" s="1">
        <v>47144</v>
      </c>
      <c r="M812">
        <v>0.82390904697072853</v>
      </c>
      <c r="N812">
        <v>990</v>
      </c>
      <c r="O812" s="2" t="s">
        <v>64</v>
      </c>
      <c r="P812" t="s">
        <v>65</v>
      </c>
      <c r="Q812" s="1">
        <v>46874</v>
      </c>
      <c r="R812">
        <v>5600</v>
      </c>
      <c r="S812">
        <v>0</v>
      </c>
      <c r="T812">
        <v>5600</v>
      </c>
      <c r="U812" s="2" t="s">
        <v>66</v>
      </c>
      <c r="V812" s="2"/>
      <c r="W812" s="2" t="s">
        <v>68</v>
      </c>
      <c r="X812" s="2" t="s">
        <v>69</v>
      </c>
      <c r="Y812" s="2" t="s">
        <v>70</v>
      </c>
      <c r="Z812" s="2" t="s">
        <v>71</v>
      </c>
      <c r="AA812" s="2" t="s">
        <v>70</v>
      </c>
      <c r="AB812" s="2" t="s">
        <v>70</v>
      </c>
      <c r="AC812" s="2" t="s">
        <v>91</v>
      </c>
      <c r="AD812" s="2" t="s">
        <v>70</v>
      </c>
      <c r="AE812">
        <v>10</v>
      </c>
      <c r="AF812" s="2" t="s">
        <v>463</v>
      </c>
      <c r="AG812">
        <v>5600</v>
      </c>
      <c r="AH812">
        <v>18600</v>
      </c>
      <c r="AI812">
        <v>18600</v>
      </c>
      <c r="AJ812">
        <v>18720</v>
      </c>
      <c r="AK812">
        <v>18588</v>
      </c>
      <c r="AL812">
        <v>18478</v>
      </c>
      <c r="AM812">
        <v>22244</v>
      </c>
      <c r="AN812">
        <v>15390</v>
      </c>
      <c r="AO812">
        <v>2740</v>
      </c>
      <c r="AP812">
        <v>6000</v>
      </c>
      <c r="AQ812">
        <v>18130</v>
      </c>
      <c r="AR812">
        <v>470</v>
      </c>
      <c r="AS812">
        <v>4650</v>
      </c>
      <c r="AT812">
        <v>4533</v>
      </c>
      <c r="AU812">
        <v>0.97483870967741937</v>
      </c>
      <c r="AV812">
        <v>118</v>
      </c>
      <c r="AW812">
        <v>2.5376344086021504E-2</v>
      </c>
      <c r="AX812">
        <v>3</v>
      </c>
      <c r="AY812">
        <v>13599</v>
      </c>
      <c r="AZ812">
        <v>354</v>
      </c>
      <c r="BA812">
        <v>0.97483870967741937</v>
      </c>
      <c r="BB812" s="2" t="s">
        <v>75</v>
      </c>
      <c r="BC812" s="2"/>
    </row>
    <row r="813" spans="1:55">
      <c r="A813">
        <v>815</v>
      </c>
      <c r="B813" s="1">
        <v>46154</v>
      </c>
      <c r="C813" s="2" t="s">
        <v>3086</v>
      </c>
      <c r="D813" s="2" t="s">
        <v>2915</v>
      </c>
      <c r="E813" s="2" t="s">
        <v>1298</v>
      </c>
      <c r="F813" s="2" t="s">
        <v>743</v>
      </c>
      <c r="G813" s="2" t="s">
        <v>2288</v>
      </c>
      <c r="H813" s="2" t="s">
        <v>580</v>
      </c>
      <c r="I813" s="2" t="s">
        <v>581</v>
      </c>
      <c r="J813" t="s">
        <v>582</v>
      </c>
      <c r="K813" s="2" t="s">
        <v>1299</v>
      </c>
      <c r="L813" s="1">
        <v>47144</v>
      </c>
      <c r="M813">
        <v>0.50600000000000001</v>
      </c>
      <c r="N813">
        <v>990</v>
      </c>
      <c r="O813" s="2" t="s">
        <v>79</v>
      </c>
      <c r="P813" t="s">
        <v>65</v>
      </c>
      <c r="Q813" s="1">
        <v>46874</v>
      </c>
      <c r="R813">
        <v>5600</v>
      </c>
      <c r="S813">
        <v>0</v>
      </c>
      <c r="T813">
        <v>5600</v>
      </c>
      <c r="U813" s="2" t="s">
        <v>66</v>
      </c>
      <c r="V813" s="2"/>
      <c r="W813" s="2"/>
      <c r="X813" s="2" t="s">
        <v>69</v>
      </c>
      <c r="Y813" s="2" t="s">
        <v>70</v>
      </c>
      <c r="Z813" s="2" t="s">
        <v>80</v>
      </c>
      <c r="AA813" s="2" t="s">
        <v>72</v>
      </c>
      <c r="AB813" s="2" t="s">
        <v>72</v>
      </c>
      <c r="AC813" s="2" t="s">
        <v>72</v>
      </c>
      <c r="AD813" s="2" t="s">
        <v>70</v>
      </c>
      <c r="AE813">
        <v>8</v>
      </c>
      <c r="AF813" s="2" t="s">
        <v>463</v>
      </c>
      <c r="AG813">
        <v>5600</v>
      </c>
      <c r="AH813">
        <v>5840</v>
      </c>
      <c r="AI813">
        <v>5840</v>
      </c>
      <c r="AN813">
        <v>5600</v>
      </c>
      <c r="AO813">
        <v>500</v>
      </c>
      <c r="AP813">
        <v>5700</v>
      </c>
      <c r="AQ813">
        <v>6100</v>
      </c>
      <c r="AR813">
        <v>80</v>
      </c>
      <c r="AS813">
        <v>194</v>
      </c>
      <c r="AT813">
        <v>191</v>
      </c>
      <c r="AU813">
        <v>0.98453608247422686</v>
      </c>
      <c r="AV813">
        <v>3</v>
      </c>
      <c r="AW813">
        <v>1.5463917525773196E-2</v>
      </c>
      <c r="AX813">
        <v>0.54</v>
      </c>
      <c r="AY813">
        <v>103.14</v>
      </c>
      <c r="AZ813">
        <v>1.62</v>
      </c>
      <c r="BA813">
        <v>0.98453608247422686</v>
      </c>
      <c r="BB813" s="2" t="s">
        <v>81</v>
      </c>
      <c r="BC813" s="2"/>
    </row>
    <row r="814" spans="1:55">
      <c r="A814">
        <v>816</v>
      </c>
      <c r="B814" s="1">
        <v>46154</v>
      </c>
      <c r="C814" s="2" t="s">
        <v>3087</v>
      </c>
      <c r="D814" s="2" t="s">
        <v>3088</v>
      </c>
      <c r="E814" s="2" t="s">
        <v>1917</v>
      </c>
      <c r="F814" s="2" t="s">
        <v>743</v>
      </c>
      <c r="G814" s="2" t="s">
        <v>3089</v>
      </c>
      <c r="H814" s="2" t="s">
        <v>1923</v>
      </c>
      <c r="I814" s="2" t="s">
        <v>1924</v>
      </c>
      <c r="J814" t="s">
        <v>1925</v>
      </c>
      <c r="K814" s="2" t="s">
        <v>1921</v>
      </c>
      <c r="L814" s="1">
        <v>46476</v>
      </c>
      <c r="M814">
        <v>0.50600000000000001</v>
      </c>
      <c r="N814">
        <v>322</v>
      </c>
      <c r="O814" s="2" t="s">
        <v>79</v>
      </c>
      <c r="P814" t="s">
        <v>65</v>
      </c>
      <c r="Q814" s="1">
        <v>47604</v>
      </c>
      <c r="R814">
        <v>4500</v>
      </c>
      <c r="S814">
        <v>0</v>
      </c>
      <c r="T814">
        <v>4500</v>
      </c>
      <c r="U814" s="2" t="s">
        <v>66</v>
      </c>
      <c r="V814" s="2" t="s">
        <v>462</v>
      </c>
      <c r="W814" s="2"/>
      <c r="X814" s="2" t="s">
        <v>571</v>
      </c>
      <c r="Y814" s="2" t="s">
        <v>572</v>
      </c>
      <c r="Z814" s="2" t="s">
        <v>572</v>
      </c>
      <c r="AA814" s="2" t="s">
        <v>72</v>
      </c>
      <c r="AB814" s="2" t="s">
        <v>72</v>
      </c>
      <c r="AC814" s="2" t="s">
        <v>72</v>
      </c>
      <c r="AD814" s="2" t="s">
        <v>572</v>
      </c>
      <c r="AE814" t="s">
        <v>572</v>
      </c>
      <c r="AF814" s="2" t="s">
        <v>572</v>
      </c>
      <c r="AG814">
        <v>4500</v>
      </c>
      <c r="AP814">
        <v>4600</v>
      </c>
      <c r="AR814">
        <v>0</v>
      </c>
      <c r="AU814">
        <v>0</v>
      </c>
      <c r="AW814">
        <v>0</v>
      </c>
      <c r="AX814">
        <v>0.54</v>
      </c>
      <c r="BB814" s="2" t="s">
        <v>81</v>
      </c>
      <c r="BC814" s="2"/>
    </row>
    <row r="815" spans="1:55">
      <c r="A815">
        <v>817</v>
      </c>
      <c r="B815" s="1">
        <v>46157</v>
      </c>
      <c r="C815" s="2" t="s">
        <v>3090</v>
      </c>
      <c r="D815" s="2" t="s">
        <v>3091</v>
      </c>
      <c r="E815" s="2" t="s">
        <v>3092</v>
      </c>
      <c r="F815" s="2" t="s">
        <v>674</v>
      </c>
      <c r="G815" s="2" t="s">
        <v>3093</v>
      </c>
      <c r="H815" s="2" t="s">
        <v>3094</v>
      </c>
      <c r="I815" s="2" t="s">
        <v>3095</v>
      </c>
      <c r="J815" t="s">
        <v>3096</v>
      </c>
      <c r="K815" s="2" t="s">
        <v>3097</v>
      </c>
      <c r="L815" s="1">
        <v>47385</v>
      </c>
      <c r="M815">
        <v>0.50600000000000001</v>
      </c>
      <c r="N815">
        <v>1228</v>
      </c>
      <c r="O815" s="2" t="s">
        <v>79</v>
      </c>
      <c r="P815" t="s">
        <v>65</v>
      </c>
      <c r="Q815" s="1">
        <v>47574</v>
      </c>
      <c r="R815">
        <v>1000</v>
      </c>
      <c r="S815">
        <v>0</v>
      </c>
      <c r="T815">
        <v>1000</v>
      </c>
      <c r="U815" s="2" t="s">
        <v>66</v>
      </c>
      <c r="V815" s="2"/>
      <c r="W815" s="2"/>
      <c r="X815" s="2" t="s">
        <v>69</v>
      </c>
      <c r="Y815" s="2" t="s">
        <v>70</v>
      </c>
      <c r="Z815" s="2" t="s">
        <v>80</v>
      </c>
      <c r="AA815" s="2" t="s">
        <v>72</v>
      </c>
      <c r="AB815" s="2" t="s">
        <v>72</v>
      </c>
      <c r="AC815" s="2" t="s">
        <v>72</v>
      </c>
      <c r="AD815" s="2" t="s">
        <v>70</v>
      </c>
      <c r="AE815">
        <v>4</v>
      </c>
      <c r="AF815" s="2" t="s">
        <v>463</v>
      </c>
      <c r="AG815">
        <v>1000</v>
      </c>
      <c r="AH815">
        <v>1280</v>
      </c>
      <c r="AI815">
        <v>1280</v>
      </c>
      <c r="AN815">
        <v>70</v>
      </c>
      <c r="AO815">
        <v>1495</v>
      </c>
      <c r="AP815">
        <v>1000</v>
      </c>
      <c r="AQ815">
        <v>1565</v>
      </c>
      <c r="AR815">
        <v>80</v>
      </c>
      <c r="AS815">
        <v>52</v>
      </c>
      <c r="AT815">
        <v>49</v>
      </c>
      <c r="AU815">
        <v>0.94230769230769229</v>
      </c>
      <c r="AV815">
        <v>3</v>
      </c>
      <c r="AW815">
        <v>5.7692307692307696E-2</v>
      </c>
      <c r="AX815">
        <v>0.54</v>
      </c>
      <c r="AY815">
        <v>26.46</v>
      </c>
      <c r="AZ815">
        <v>1.62</v>
      </c>
      <c r="BA815">
        <v>0.94230769230769229</v>
      </c>
      <c r="BB815" s="2" t="s">
        <v>81</v>
      </c>
      <c r="BC815" s="2"/>
    </row>
    <row r="816" spans="1:55">
      <c r="A816">
        <v>818</v>
      </c>
      <c r="B816" s="1">
        <v>46164</v>
      </c>
      <c r="C816" s="2" t="s">
        <v>2709</v>
      </c>
      <c r="D816" s="2" t="s">
        <v>2710</v>
      </c>
      <c r="E816" s="2" t="s">
        <v>2711</v>
      </c>
      <c r="F816" s="2" t="s">
        <v>228</v>
      </c>
      <c r="G816" s="2" t="s">
        <v>2701</v>
      </c>
      <c r="H816" s="2" t="s">
        <v>3098</v>
      </c>
      <c r="I816" s="2" t="s">
        <v>3099</v>
      </c>
      <c r="J816" t="s">
        <v>3100</v>
      </c>
      <c r="K816" s="2" t="s">
        <v>2715</v>
      </c>
      <c r="L816" s="1">
        <v>46595</v>
      </c>
      <c r="M816">
        <v>0.50600000000000001</v>
      </c>
      <c r="N816">
        <v>431</v>
      </c>
      <c r="O816" s="2" t="s">
        <v>79</v>
      </c>
      <c r="P816" t="s">
        <v>65</v>
      </c>
      <c r="Q816" s="1">
        <v>46874</v>
      </c>
      <c r="R816">
        <v>15000</v>
      </c>
      <c r="S816">
        <v>0</v>
      </c>
      <c r="T816">
        <v>15000</v>
      </c>
      <c r="U816" s="2" t="s">
        <v>66</v>
      </c>
      <c r="V816" s="2"/>
      <c r="W816" s="2"/>
      <c r="X816" s="2" t="s">
        <v>69</v>
      </c>
      <c r="Y816" s="2" t="s">
        <v>70</v>
      </c>
      <c r="Z816" s="2" t="s">
        <v>80</v>
      </c>
      <c r="AA816" s="2" t="s">
        <v>72</v>
      </c>
      <c r="AB816" s="2" t="s">
        <v>72</v>
      </c>
      <c r="AC816" s="2" t="s">
        <v>72</v>
      </c>
      <c r="AD816" s="2" t="s">
        <v>70</v>
      </c>
      <c r="AE816">
        <v>5</v>
      </c>
      <c r="AF816" s="2" t="s">
        <v>463</v>
      </c>
      <c r="AG816">
        <v>15000</v>
      </c>
      <c r="AH816">
        <v>15280</v>
      </c>
      <c r="AI816">
        <v>15360</v>
      </c>
      <c r="AN816">
        <v>15000</v>
      </c>
      <c r="AP816">
        <v>15100</v>
      </c>
      <c r="AQ816">
        <v>15000</v>
      </c>
      <c r="AR816">
        <v>80</v>
      </c>
      <c r="AS816">
        <v>480</v>
      </c>
      <c r="AT816">
        <v>469</v>
      </c>
      <c r="AU816">
        <v>0.9770833333333333</v>
      </c>
      <c r="AV816">
        <v>11</v>
      </c>
      <c r="AW816">
        <v>2.2916666666666665E-2</v>
      </c>
      <c r="AX816">
        <v>0.54</v>
      </c>
      <c r="AY816">
        <v>253.26000000000002</v>
      </c>
      <c r="AZ816">
        <v>5.94</v>
      </c>
      <c r="BA816">
        <v>0.9770833333333333</v>
      </c>
      <c r="BB816" s="2" t="s">
        <v>81</v>
      </c>
      <c r="BC816" s="2"/>
    </row>
    <row r="817" spans="1:55">
      <c r="A817">
        <v>819</v>
      </c>
      <c r="B817" s="1">
        <v>46164</v>
      </c>
      <c r="C817" s="2" t="s">
        <v>3101</v>
      </c>
      <c r="D817" s="2" t="s">
        <v>995</v>
      </c>
      <c r="E817" s="2" t="s">
        <v>996</v>
      </c>
      <c r="F817" s="2" t="s">
        <v>997</v>
      </c>
      <c r="G817" s="2" t="s">
        <v>998</v>
      </c>
      <c r="H817" s="2" t="s">
        <v>2385</v>
      </c>
      <c r="I817" s="2" t="s">
        <v>2386</v>
      </c>
      <c r="J817" t="s">
        <v>2387</v>
      </c>
      <c r="K817" s="2" t="s">
        <v>1002</v>
      </c>
      <c r="L817" s="1">
        <v>47888</v>
      </c>
      <c r="M817">
        <v>1.1679900022691174</v>
      </c>
      <c r="N817">
        <v>1724</v>
      </c>
      <c r="O817" s="2" t="s">
        <v>64</v>
      </c>
      <c r="P817" t="s">
        <v>65</v>
      </c>
      <c r="Q817" s="1">
        <v>47239</v>
      </c>
      <c r="R817">
        <v>740</v>
      </c>
      <c r="S817">
        <v>494</v>
      </c>
      <c r="T817">
        <v>246</v>
      </c>
      <c r="U817" s="2" t="s">
        <v>66</v>
      </c>
      <c r="V817" s="2"/>
      <c r="W817" s="2" t="s">
        <v>1004</v>
      </c>
      <c r="X817" s="2" t="s">
        <v>69</v>
      </c>
      <c r="Y817" s="2" t="s">
        <v>572</v>
      </c>
      <c r="Z817" s="2" t="s">
        <v>71</v>
      </c>
      <c r="AA817" s="2" t="s">
        <v>70</v>
      </c>
      <c r="AB817" s="2" t="s">
        <v>70</v>
      </c>
      <c r="AC817" s="2" t="s">
        <v>73</v>
      </c>
      <c r="AD817" s="2" t="s">
        <v>70</v>
      </c>
      <c r="AE817">
        <v>4</v>
      </c>
      <c r="AF817" s="2" t="s">
        <v>463</v>
      </c>
      <c r="AG817">
        <v>246</v>
      </c>
      <c r="AI817">
        <v>700</v>
      </c>
      <c r="AJ817">
        <v>527</v>
      </c>
      <c r="AK817">
        <v>527</v>
      </c>
      <c r="AL817">
        <v>524</v>
      </c>
      <c r="AM817">
        <v>518</v>
      </c>
      <c r="AO817">
        <v>518</v>
      </c>
      <c r="AP817">
        <v>500</v>
      </c>
      <c r="AQ817">
        <v>518</v>
      </c>
      <c r="AR817">
        <v>0</v>
      </c>
      <c r="AU817">
        <v>0</v>
      </c>
      <c r="AW817">
        <v>0</v>
      </c>
      <c r="AX817">
        <v>3</v>
      </c>
      <c r="BB817" s="2" t="s">
        <v>75</v>
      </c>
      <c r="BC817" s="2"/>
    </row>
    <row r="818" spans="1:55">
      <c r="A818">
        <v>820</v>
      </c>
      <c r="B818" s="1">
        <v>46164</v>
      </c>
      <c r="C818" s="2" t="s">
        <v>3102</v>
      </c>
      <c r="D818" s="2" t="s">
        <v>3103</v>
      </c>
      <c r="E818" s="2" t="s">
        <v>3104</v>
      </c>
      <c r="F818" s="2" t="s">
        <v>183</v>
      </c>
      <c r="G818" s="2" t="s">
        <v>343</v>
      </c>
      <c r="H818" s="2" t="s">
        <v>3105</v>
      </c>
      <c r="I818" s="2" t="s">
        <v>3106</v>
      </c>
      <c r="J818" t="s">
        <v>3107</v>
      </c>
      <c r="K818" s="2" t="s">
        <v>3108</v>
      </c>
      <c r="L818" s="1">
        <v>47070</v>
      </c>
      <c r="M818">
        <v>0.27684560925799867</v>
      </c>
      <c r="N818">
        <v>906</v>
      </c>
      <c r="O818" s="2" t="s">
        <v>64</v>
      </c>
      <c r="P818" t="s">
        <v>65</v>
      </c>
      <c r="Q818" s="1">
        <v>46874</v>
      </c>
      <c r="R818">
        <v>2333</v>
      </c>
      <c r="S818">
        <v>250</v>
      </c>
      <c r="T818">
        <v>2083</v>
      </c>
      <c r="U818" s="2" t="s">
        <v>66</v>
      </c>
      <c r="V818" s="2"/>
      <c r="W818" s="2" t="s">
        <v>118</v>
      </c>
      <c r="X818" s="2" t="s">
        <v>69</v>
      </c>
      <c r="Y818" s="2" t="s">
        <v>70</v>
      </c>
      <c r="Z818" s="2" t="s">
        <v>71</v>
      </c>
      <c r="AA818" s="2" t="s">
        <v>70</v>
      </c>
      <c r="AB818" s="2" t="s">
        <v>70</v>
      </c>
      <c r="AC818" s="2" t="s">
        <v>91</v>
      </c>
      <c r="AD818" s="2" t="s">
        <v>70</v>
      </c>
      <c r="AE818">
        <v>17</v>
      </c>
      <c r="AF818" s="2" t="s">
        <v>2099</v>
      </c>
      <c r="AG818">
        <v>2083</v>
      </c>
      <c r="AH818">
        <v>5120</v>
      </c>
      <c r="AI818">
        <v>4960</v>
      </c>
      <c r="AJ818">
        <v>4708</v>
      </c>
      <c r="AK818">
        <v>4728</v>
      </c>
      <c r="AL818">
        <v>4713</v>
      </c>
      <c r="AM818">
        <v>4587</v>
      </c>
      <c r="AN818">
        <v>2095</v>
      </c>
      <c r="AO818">
        <v>2440</v>
      </c>
      <c r="AP818">
        <v>4500</v>
      </c>
      <c r="AQ818">
        <v>4535</v>
      </c>
      <c r="AR818">
        <v>585</v>
      </c>
      <c r="AS818">
        <v>320</v>
      </c>
      <c r="AT818">
        <v>284</v>
      </c>
      <c r="AU818">
        <v>0.88749999999999996</v>
      </c>
      <c r="AV818">
        <v>37</v>
      </c>
      <c r="AW818">
        <v>0.11562500000000001</v>
      </c>
      <c r="AX818">
        <v>3</v>
      </c>
      <c r="AY818">
        <v>852</v>
      </c>
      <c r="AZ818">
        <v>111</v>
      </c>
      <c r="BA818">
        <v>0.88749999999999996</v>
      </c>
      <c r="BB818" s="2" t="s">
        <v>75</v>
      </c>
      <c r="BC818" s="2"/>
    </row>
    <row r="819" spans="1:55">
      <c r="A819">
        <v>821</v>
      </c>
      <c r="B819" s="1">
        <v>46164</v>
      </c>
      <c r="C819" s="2" t="s">
        <v>3102</v>
      </c>
      <c r="D819" s="2" t="s">
        <v>3103</v>
      </c>
      <c r="E819" s="2" t="s">
        <v>3104</v>
      </c>
      <c r="F819" s="2" t="s">
        <v>183</v>
      </c>
      <c r="G819" s="2" t="s">
        <v>343</v>
      </c>
      <c r="H819" s="2" t="s">
        <v>3109</v>
      </c>
      <c r="I819" s="2" t="s">
        <v>3110</v>
      </c>
      <c r="J819" t="s">
        <v>3111</v>
      </c>
      <c r="K819" s="2" t="s">
        <v>3108</v>
      </c>
      <c r="L819" s="1">
        <v>47070</v>
      </c>
      <c r="M819">
        <v>0.50600000000000001</v>
      </c>
      <c r="N819">
        <v>906</v>
      </c>
      <c r="O819" s="2" t="s">
        <v>79</v>
      </c>
      <c r="P819" t="s">
        <v>65</v>
      </c>
      <c r="Q819" s="1">
        <v>46874</v>
      </c>
      <c r="R819">
        <v>2333</v>
      </c>
      <c r="S819">
        <v>333</v>
      </c>
      <c r="T819">
        <v>2000</v>
      </c>
      <c r="U819" s="2" t="s">
        <v>66</v>
      </c>
      <c r="V819" s="2"/>
      <c r="W819" s="2"/>
      <c r="X819" s="2" t="s">
        <v>69</v>
      </c>
      <c r="Y819" s="2" t="s">
        <v>70</v>
      </c>
      <c r="Z819" s="2" t="s">
        <v>80</v>
      </c>
      <c r="AA819" s="2" t="s">
        <v>72</v>
      </c>
      <c r="AB819" s="2" t="s">
        <v>72</v>
      </c>
      <c r="AC819" s="2" t="s">
        <v>72</v>
      </c>
      <c r="AD819" s="2" t="s">
        <v>70</v>
      </c>
      <c r="AE819">
        <v>7</v>
      </c>
      <c r="AF819" s="2" t="s">
        <v>463</v>
      </c>
      <c r="AG819">
        <v>2000</v>
      </c>
      <c r="AH819">
        <v>2240</v>
      </c>
      <c r="AI819">
        <v>2240</v>
      </c>
      <c r="AN819">
        <v>2250</v>
      </c>
      <c r="AP819">
        <v>2100</v>
      </c>
      <c r="AQ819">
        <v>2250</v>
      </c>
      <c r="AR819">
        <v>80</v>
      </c>
      <c r="AS819">
        <v>74</v>
      </c>
      <c r="AT819">
        <v>71</v>
      </c>
      <c r="AU819">
        <v>0.95945945945945943</v>
      </c>
      <c r="AV819">
        <v>3</v>
      </c>
      <c r="AW819">
        <v>4.0540540540540543E-2</v>
      </c>
      <c r="AX819">
        <v>0.54</v>
      </c>
      <c r="AY819">
        <v>38.340000000000003</v>
      </c>
      <c r="AZ819">
        <v>1.62</v>
      </c>
      <c r="BA819">
        <v>0.95945945945945943</v>
      </c>
      <c r="BB819" s="2" t="s">
        <v>81</v>
      </c>
      <c r="BC819" s="2"/>
    </row>
    <row r="820" spans="1:55">
      <c r="A820">
        <v>822</v>
      </c>
      <c r="B820" s="1">
        <v>46164</v>
      </c>
      <c r="C820" s="2" t="s">
        <v>3112</v>
      </c>
      <c r="D820" s="2" t="s">
        <v>3113</v>
      </c>
      <c r="E820" s="2" t="s">
        <v>3114</v>
      </c>
      <c r="F820" s="2" t="s">
        <v>183</v>
      </c>
      <c r="G820" s="2" t="s">
        <v>343</v>
      </c>
      <c r="H820" s="2" t="s">
        <v>3115</v>
      </c>
      <c r="I820" s="2" t="s">
        <v>3116</v>
      </c>
      <c r="J820" t="s">
        <v>3117</v>
      </c>
      <c r="K820" s="2" t="s">
        <v>3118</v>
      </c>
      <c r="L820" s="1">
        <v>47073</v>
      </c>
      <c r="M820">
        <v>0.27684560925799867</v>
      </c>
      <c r="N820">
        <v>909</v>
      </c>
      <c r="O820" s="2" t="s">
        <v>64</v>
      </c>
      <c r="P820" t="s">
        <v>65</v>
      </c>
      <c r="Q820" s="1">
        <v>46874</v>
      </c>
      <c r="R820">
        <v>2333</v>
      </c>
      <c r="S820">
        <v>1034</v>
      </c>
      <c r="T820">
        <v>1299</v>
      </c>
      <c r="U820" s="2" t="s">
        <v>66</v>
      </c>
      <c r="V820" s="2"/>
      <c r="W820" s="2" t="s">
        <v>118</v>
      </c>
      <c r="X820" s="2" t="s">
        <v>69</v>
      </c>
      <c r="Y820" s="2" t="s">
        <v>70</v>
      </c>
      <c r="Z820" s="2" t="s">
        <v>71</v>
      </c>
      <c r="AA820" s="2" t="s">
        <v>70</v>
      </c>
      <c r="AB820" s="2" t="s">
        <v>70</v>
      </c>
      <c r="AC820" s="2" t="s">
        <v>91</v>
      </c>
      <c r="AD820" s="2" t="s">
        <v>70</v>
      </c>
      <c r="AE820">
        <v>17</v>
      </c>
      <c r="AF820" s="2" t="s">
        <v>2099</v>
      </c>
      <c r="AG820">
        <v>1299</v>
      </c>
      <c r="AH820">
        <v>4640</v>
      </c>
      <c r="AI820">
        <v>4480</v>
      </c>
      <c r="AJ820">
        <v>4324</v>
      </c>
      <c r="AK820">
        <v>4096</v>
      </c>
      <c r="AL820">
        <v>4092</v>
      </c>
      <c r="AM820">
        <v>4077</v>
      </c>
      <c r="AN820">
        <v>1314</v>
      </c>
      <c r="AO820">
        <v>2740</v>
      </c>
      <c r="AP820">
        <v>4000</v>
      </c>
      <c r="AQ820">
        <v>4054</v>
      </c>
      <c r="AR820">
        <v>586</v>
      </c>
      <c r="AS820">
        <v>290</v>
      </c>
      <c r="AT820">
        <v>254</v>
      </c>
      <c r="AU820">
        <v>0.87586206896551722</v>
      </c>
      <c r="AV820">
        <v>37</v>
      </c>
      <c r="AW820">
        <v>0.12758620689655173</v>
      </c>
      <c r="AX820">
        <v>3</v>
      </c>
      <c r="AY820">
        <v>762</v>
      </c>
      <c r="AZ820">
        <v>111</v>
      </c>
      <c r="BA820">
        <v>0.87586206896551722</v>
      </c>
      <c r="BB820" s="2" t="s">
        <v>75</v>
      </c>
      <c r="BC820" s="2"/>
    </row>
    <row r="821" spans="1:55">
      <c r="A821">
        <v>823</v>
      </c>
      <c r="B821" s="1">
        <v>46164</v>
      </c>
      <c r="C821" s="2" t="s">
        <v>3112</v>
      </c>
      <c r="D821" s="2" t="s">
        <v>3113</v>
      </c>
      <c r="E821" s="2" t="s">
        <v>3114</v>
      </c>
      <c r="F821" s="2" t="s">
        <v>183</v>
      </c>
      <c r="G821" s="2" t="s">
        <v>343</v>
      </c>
      <c r="H821" s="2" t="s">
        <v>3109</v>
      </c>
      <c r="I821" s="2" t="s">
        <v>3110</v>
      </c>
      <c r="J821" t="s">
        <v>3111</v>
      </c>
      <c r="K821" s="2" t="s">
        <v>3118</v>
      </c>
      <c r="L821" s="1">
        <v>47073</v>
      </c>
      <c r="M821">
        <v>0.50600000000000001</v>
      </c>
      <c r="N821">
        <v>909</v>
      </c>
      <c r="O821" s="2" t="s">
        <v>79</v>
      </c>
      <c r="P821" t="s">
        <v>65</v>
      </c>
      <c r="Q821" s="1">
        <v>46874</v>
      </c>
      <c r="R821">
        <v>2333</v>
      </c>
      <c r="S821">
        <v>0</v>
      </c>
      <c r="T821">
        <v>2333</v>
      </c>
      <c r="U821" s="2" t="s">
        <v>66</v>
      </c>
      <c r="V821" s="2"/>
      <c r="W821" s="2"/>
      <c r="X821" s="2" t="s">
        <v>69</v>
      </c>
      <c r="Y821" s="2" t="s">
        <v>70</v>
      </c>
      <c r="Z821" s="2" t="s">
        <v>80</v>
      </c>
      <c r="AA821" s="2" t="s">
        <v>72</v>
      </c>
      <c r="AB821" s="2" t="s">
        <v>72</v>
      </c>
      <c r="AC821" s="2" t="s">
        <v>72</v>
      </c>
      <c r="AD821" s="2" t="s">
        <v>70</v>
      </c>
      <c r="AE821">
        <v>7</v>
      </c>
      <c r="AF821" s="2" t="s">
        <v>463</v>
      </c>
      <c r="AG821">
        <v>2333</v>
      </c>
      <c r="AH821">
        <v>2480</v>
      </c>
      <c r="AI821">
        <v>2560</v>
      </c>
      <c r="AN821">
        <v>2333</v>
      </c>
      <c r="AP821">
        <v>2400</v>
      </c>
      <c r="AQ821">
        <v>2333</v>
      </c>
      <c r="AR821">
        <v>80</v>
      </c>
      <c r="AS821">
        <v>80</v>
      </c>
      <c r="AT821">
        <v>73</v>
      </c>
      <c r="AU821">
        <v>0.91249999999999998</v>
      </c>
      <c r="AV821">
        <v>7</v>
      </c>
      <c r="AW821">
        <v>8.7499999999999994E-2</v>
      </c>
      <c r="AX821">
        <v>0.54</v>
      </c>
      <c r="AY821">
        <v>39.42</v>
      </c>
      <c r="AZ821">
        <v>3.7800000000000002</v>
      </c>
      <c r="BA821">
        <v>0.91249999999999998</v>
      </c>
      <c r="BB821" s="2" t="s">
        <v>81</v>
      </c>
      <c r="BC821" s="2"/>
    </row>
    <row r="822" spans="1:55">
      <c r="A822">
        <v>824</v>
      </c>
      <c r="B822" s="1">
        <v>46169</v>
      </c>
      <c r="C822" s="2" t="s">
        <v>3119</v>
      </c>
      <c r="D822" s="2" t="s">
        <v>3120</v>
      </c>
      <c r="E822" s="2" t="s">
        <v>3121</v>
      </c>
      <c r="F822" s="2" t="s">
        <v>997</v>
      </c>
      <c r="G822" s="2" t="s">
        <v>998</v>
      </c>
      <c r="H822" s="2" t="s">
        <v>3122</v>
      </c>
      <c r="I822" s="2" t="s">
        <v>3123</v>
      </c>
      <c r="J822" t="s">
        <v>3124</v>
      </c>
      <c r="K822" s="2" t="s">
        <v>3125</v>
      </c>
      <c r="L822" s="1">
        <v>47888</v>
      </c>
      <c r="N822">
        <v>1719</v>
      </c>
      <c r="O822" s="2" t="s">
        <v>64</v>
      </c>
      <c r="P822" t="s">
        <v>65</v>
      </c>
      <c r="Q822" s="1">
        <v>46874</v>
      </c>
      <c r="R822">
        <v>540</v>
      </c>
      <c r="S822">
        <v>0</v>
      </c>
      <c r="T822">
        <v>540</v>
      </c>
      <c r="U822" s="2" t="s">
        <v>66</v>
      </c>
      <c r="V822" s="2"/>
      <c r="W822" s="2" t="s">
        <v>1004</v>
      </c>
      <c r="X822" s="2" t="s">
        <v>69</v>
      </c>
      <c r="Y822" s="2" t="s">
        <v>572</v>
      </c>
      <c r="Z822" s="2" t="s">
        <v>572</v>
      </c>
      <c r="AA822" s="2" t="s">
        <v>572</v>
      </c>
      <c r="AB822" s="2" t="s">
        <v>572</v>
      </c>
      <c r="AC822" s="2" t="s">
        <v>73</v>
      </c>
      <c r="AD822" s="2" t="s">
        <v>70</v>
      </c>
      <c r="AE822">
        <v>6</v>
      </c>
      <c r="AF822" s="2" t="s">
        <v>2099</v>
      </c>
      <c r="AG822">
        <v>540</v>
      </c>
      <c r="AL822">
        <v>540</v>
      </c>
      <c r="AM822">
        <v>540</v>
      </c>
      <c r="AO822">
        <v>540</v>
      </c>
      <c r="AP822">
        <v>540</v>
      </c>
      <c r="AQ822">
        <v>540</v>
      </c>
      <c r="AR822">
        <v>0</v>
      </c>
      <c r="AU822">
        <v>0</v>
      </c>
      <c r="AW822">
        <v>0</v>
      </c>
      <c r="AX822">
        <v>3</v>
      </c>
      <c r="BB822" s="2" t="s">
        <v>75</v>
      </c>
      <c r="BC822" s="2"/>
    </row>
    <row r="823" spans="1:55">
      <c r="A823">
        <v>825</v>
      </c>
      <c r="B823" s="1">
        <v>46169</v>
      </c>
      <c r="C823" s="2" t="s">
        <v>3126</v>
      </c>
      <c r="D823" s="2" t="s">
        <v>3120</v>
      </c>
      <c r="E823" s="2" t="s">
        <v>3121</v>
      </c>
      <c r="F823" s="2" t="s">
        <v>997</v>
      </c>
      <c r="G823" s="2" t="s">
        <v>998</v>
      </c>
      <c r="H823" s="2" t="s">
        <v>3122</v>
      </c>
      <c r="I823" s="2" t="s">
        <v>3123</v>
      </c>
      <c r="J823" t="s">
        <v>3124</v>
      </c>
      <c r="K823" s="2" t="s">
        <v>3125</v>
      </c>
      <c r="L823" s="1">
        <v>47888</v>
      </c>
      <c r="N823">
        <v>1719</v>
      </c>
      <c r="O823" s="2" t="s">
        <v>64</v>
      </c>
      <c r="P823" t="s">
        <v>65</v>
      </c>
      <c r="Q823" s="1">
        <v>46874</v>
      </c>
      <c r="R823">
        <v>540</v>
      </c>
      <c r="S823">
        <v>0</v>
      </c>
      <c r="T823">
        <v>540</v>
      </c>
      <c r="U823" s="2" t="s">
        <v>66</v>
      </c>
      <c r="V823" s="2"/>
      <c r="W823" s="2" t="s">
        <v>1004</v>
      </c>
      <c r="X823" s="2" t="s">
        <v>69</v>
      </c>
      <c r="Y823" s="2" t="s">
        <v>572</v>
      </c>
      <c r="Z823" s="2" t="s">
        <v>572</v>
      </c>
      <c r="AA823" s="2" t="s">
        <v>572</v>
      </c>
      <c r="AB823" s="2" t="s">
        <v>572</v>
      </c>
      <c r="AC823" s="2" t="s">
        <v>73</v>
      </c>
      <c r="AD823" s="2" t="s">
        <v>70</v>
      </c>
      <c r="AE823">
        <v>6</v>
      </c>
      <c r="AF823" s="2" t="s">
        <v>2099</v>
      </c>
      <c r="AG823">
        <v>540</v>
      </c>
      <c r="AL823">
        <v>540</v>
      </c>
      <c r="AM823">
        <v>540</v>
      </c>
      <c r="AO823">
        <v>540</v>
      </c>
      <c r="AP823">
        <v>540</v>
      </c>
      <c r="AQ823">
        <v>540</v>
      </c>
      <c r="AR823">
        <v>0</v>
      </c>
      <c r="AU823">
        <v>0</v>
      </c>
      <c r="AW823">
        <v>0</v>
      </c>
      <c r="AX823">
        <v>3</v>
      </c>
      <c r="BB823" s="2" t="s">
        <v>75</v>
      </c>
      <c r="BC823" s="2"/>
    </row>
    <row r="824" spans="1:55">
      <c r="A824">
        <v>826</v>
      </c>
      <c r="B824" s="1">
        <v>46169</v>
      </c>
      <c r="C824" s="2" t="s">
        <v>3127</v>
      </c>
      <c r="D824" s="2" t="s">
        <v>3120</v>
      </c>
      <c r="E824" s="2" t="s">
        <v>3121</v>
      </c>
      <c r="F824" s="2" t="s">
        <v>997</v>
      </c>
      <c r="G824" s="2" t="s">
        <v>998</v>
      </c>
      <c r="H824" s="2" t="s">
        <v>3122</v>
      </c>
      <c r="I824" s="2" t="s">
        <v>3123</v>
      </c>
      <c r="J824" t="s">
        <v>3124</v>
      </c>
      <c r="K824" s="2" t="s">
        <v>3125</v>
      </c>
      <c r="L824" s="1">
        <v>47888</v>
      </c>
      <c r="N824">
        <v>1719</v>
      </c>
      <c r="O824" s="2" t="s">
        <v>64</v>
      </c>
      <c r="P824" t="s">
        <v>65</v>
      </c>
      <c r="Q824" s="1">
        <v>46874</v>
      </c>
      <c r="R824">
        <v>360</v>
      </c>
      <c r="S824">
        <v>0</v>
      </c>
      <c r="T824">
        <v>360</v>
      </c>
      <c r="U824" s="2" t="s">
        <v>66</v>
      </c>
      <c r="V824" s="2"/>
      <c r="W824" s="2" t="s">
        <v>1004</v>
      </c>
      <c r="X824" s="2" t="s">
        <v>69</v>
      </c>
      <c r="Y824" s="2" t="s">
        <v>70</v>
      </c>
      <c r="Z824" s="2" t="s">
        <v>71</v>
      </c>
      <c r="AA824" s="2" t="s">
        <v>70</v>
      </c>
      <c r="AB824" s="2" t="s">
        <v>70</v>
      </c>
      <c r="AC824" s="2" t="s">
        <v>73</v>
      </c>
      <c r="AD824" s="2" t="s">
        <v>70</v>
      </c>
      <c r="AE824">
        <v>6</v>
      </c>
      <c r="AF824" s="2" t="s">
        <v>2099</v>
      </c>
      <c r="AG824">
        <v>360</v>
      </c>
      <c r="AH824">
        <v>1720</v>
      </c>
      <c r="AI824">
        <v>5680</v>
      </c>
      <c r="AJ824">
        <v>5600</v>
      </c>
      <c r="AK824">
        <v>5619</v>
      </c>
      <c r="AL824">
        <v>4492</v>
      </c>
      <c r="AM824">
        <v>360</v>
      </c>
      <c r="AO824">
        <v>360</v>
      </c>
      <c r="AP824">
        <v>4420</v>
      </c>
      <c r="AQ824">
        <v>360</v>
      </c>
      <c r="AR824">
        <v>0</v>
      </c>
      <c r="AS824">
        <v>430</v>
      </c>
      <c r="AT824">
        <v>90</v>
      </c>
      <c r="AU824">
        <v>0.20930232558139536</v>
      </c>
      <c r="AV824">
        <v>0</v>
      </c>
      <c r="AW824">
        <v>0</v>
      </c>
      <c r="AX824">
        <v>3</v>
      </c>
      <c r="AY824">
        <v>270</v>
      </c>
      <c r="AZ824">
        <v>0</v>
      </c>
      <c r="BA824">
        <v>0.20930232558139536</v>
      </c>
      <c r="BB824" s="2" t="s">
        <v>75</v>
      </c>
      <c r="BC824" s="2"/>
    </row>
    <row r="825" spans="1:55">
      <c r="A825">
        <v>827</v>
      </c>
      <c r="B825" s="1">
        <v>46169</v>
      </c>
      <c r="C825" s="2" t="s">
        <v>3128</v>
      </c>
      <c r="D825" s="2" t="s">
        <v>3129</v>
      </c>
      <c r="E825" s="2" t="s">
        <v>3130</v>
      </c>
      <c r="F825" s="2" t="s">
        <v>228</v>
      </c>
      <c r="G825" s="2" t="s">
        <v>2978</v>
      </c>
      <c r="H825" s="2" t="s">
        <v>3131</v>
      </c>
      <c r="I825" s="2" t="s">
        <v>3132</v>
      </c>
      <c r="J825" t="s">
        <v>3133</v>
      </c>
      <c r="K825" s="2" t="s">
        <v>3134</v>
      </c>
      <c r="L825" s="1">
        <v>47868</v>
      </c>
      <c r="M825">
        <v>0.50600000000000001</v>
      </c>
      <c r="N825">
        <v>1699</v>
      </c>
      <c r="O825" s="2" t="s">
        <v>79</v>
      </c>
      <c r="P825" t="s">
        <v>65</v>
      </c>
      <c r="Q825" s="1">
        <v>46874</v>
      </c>
      <c r="R825">
        <v>667</v>
      </c>
      <c r="S825">
        <v>300</v>
      </c>
      <c r="T825">
        <v>367</v>
      </c>
      <c r="U825" s="2" t="s">
        <v>66</v>
      </c>
      <c r="V825" s="2" t="s">
        <v>3135</v>
      </c>
      <c r="W825" s="2"/>
      <c r="X825" s="2" t="s">
        <v>571</v>
      </c>
      <c r="Y825" s="2" t="s">
        <v>572</v>
      </c>
      <c r="Z825" s="2" t="s">
        <v>572</v>
      </c>
      <c r="AA825" s="2" t="s">
        <v>72</v>
      </c>
      <c r="AB825" s="2" t="s">
        <v>72</v>
      </c>
      <c r="AC825" s="2" t="s">
        <v>72</v>
      </c>
      <c r="AD825" s="2" t="s">
        <v>572</v>
      </c>
      <c r="AE825" t="s">
        <v>572</v>
      </c>
      <c r="AF825" s="2" t="s">
        <v>572</v>
      </c>
      <c r="AG825">
        <v>367</v>
      </c>
      <c r="AP825">
        <v>400</v>
      </c>
      <c r="AR825">
        <v>0</v>
      </c>
      <c r="AU825">
        <v>0</v>
      </c>
      <c r="AW825">
        <v>0</v>
      </c>
      <c r="AX825">
        <v>0.54</v>
      </c>
      <c r="BB825" s="2" t="s">
        <v>81</v>
      </c>
      <c r="BC825" s="2"/>
    </row>
    <row r="826" spans="1:55">
      <c r="A826">
        <v>828</v>
      </c>
      <c r="B826" s="1">
        <v>46169</v>
      </c>
      <c r="C826" s="2" t="s">
        <v>3128</v>
      </c>
      <c r="D826" s="2" t="s">
        <v>3129</v>
      </c>
      <c r="E826" s="2" t="s">
        <v>3130</v>
      </c>
      <c r="F826" s="2" t="s">
        <v>228</v>
      </c>
      <c r="G826" s="2" t="s">
        <v>2978</v>
      </c>
      <c r="H826" s="2" t="s">
        <v>3136</v>
      </c>
      <c r="I826" s="2" t="s">
        <v>3137</v>
      </c>
      <c r="J826" t="s">
        <v>3138</v>
      </c>
      <c r="K826" s="2" t="s">
        <v>3134</v>
      </c>
      <c r="L826" s="1">
        <v>47868</v>
      </c>
      <c r="M826">
        <v>0.28014315861130024</v>
      </c>
      <c r="N826">
        <v>1699</v>
      </c>
      <c r="O826" s="2" t="s">
        <v>64</v>
      </c>
      <c r="P826" t="s">
        <v>65</v>
      </c>
      <c r="Q826" s="1">
        <v>46874</v>
      </c>
      <c r="R826">
        <v>667</v>
      </c>
      <c r="S826">
        <v>50</v>
      </c>
      <c r="T826">
        <v>617</v>
      </c>
      <c r="U826" s="2" t="s">
        <v>66</v>
      </c>
      <c r="V826" s="2"/>
      <c r="W826" s="2" t="s">
        <v>1720</v>
      </c>
      <c r="X826" s="2" t="s">
        <v>2103</v>
      </c>
      <c r="Y826" s="2" t="s">
        <v>70</v>
      </c>
      <c r="Z826" s="2" t="s">
        <v>71</v>
      </c>
      <c r="AA826" s="2" t="s">
        <v>70</v>
      </c>
      <c r="AB826" s="2" t="s">
        <v>70</v>
      </c>
      <c r="AC826" s="2" t="s">
        <v>91</v>
      </c>
      <c r="AD826" s="2" t="s">
        <v>572</v>
      </c>
      <c r="AE826" t="s">
        <v>572</v>
      </c>
      <c r="AF826" s="2" t="s">
        <v>572</v>
      </c>
      <c r="AG826">
        <v>617</v>
      </c>
      <c r="AH826">
        <v>2660</v>
      </c>
      <c r="AI826">
        <v>2280</v>
      </c>
      <c r="AJ826">
        <v>4158</v>
      </c>
      <c r="AK826">
        <v>3900</v>
      </c>
      <c r="AL826">
        <v>2586</v>
      </c>
      <c r="AM826">
        <v>2575</v>
      </c>
      <c r="AP826">
        <v>2000</v>
      </c>
      <c r="AR826">
        <v>0</v>
      </c>
      <c r="AS826">
        <v>190</v>
      </c>
      <c r="AT826">
        <v>0</v>
      </c>
      <c r="AU826">
        <v>0</v>
      </c>
      <c r="AV826">
        <v>0</v>
      </c>
      <c r="AW826">
        <v>0</v>
      </c>
      <c r="AX826">
        <v>3</v>
      </c>
      <c r="AY826">
        <v>0</v>
      </c>
      <c r="AZ826">
        <v>0</v>
      </c>
      <c r="BA826">
        <v>0</v>
      </c>
      <c r="BB826" s="2" t="s">
        <v>75</v>
      </c>
      <c r="BC826" s="2"/>
    </row>
    <row r="827" spans="1:55">
      <c r="A827">
        <v>829</v>
      </c>
      <c r="B827" s="1">
        <v>46170</v>
      </c>
      <c r="C827" s="2" t="s">
        <v>3139</v>
      </c>
      <c r="D827" s="2" t="s">
        <v>995</v>
      </c>
      <c r="E827" s="2" t="s">
        <v>996</v>
      </c>
      <c r="F827" s="2" t="s">
        <v>997</v>
      </c>
      <c r="G827" s="2" t="s">
        <v>998</v>
      </c>
      <c r="H827" s="2" t="s">
        <v>2385</v>
      </c>
      <c r="I827" s="2" t="s">
        <v>2386</v>
      </c>
      <c r="J827" t="s">
        <v>2387</v>
      </c>
      <c r="K827" s="2" t="s">
        <v>1002</v>
      </c>
      <c r="L827" s="1">
        <v>47888</v>
      </c>
      <c r="M827">
        <v>1.1679900022691174</v>
      </c>
      <c r="N827">
        <v>1718</v>
      </c>
      <c r="O827" s="2" t="s">
        <v>64</v>
      </c>
      <c r="P827" t="s">
        <v>65</v>
      </c>
      <c r="Q827" s="1">
        <v>47270</v>
      </c>
      <c r="R827">
        <v>400</v>
      </c>
      <c r="S827">
        <v>293</v>
      </c>
      <c r="T827">
        <v>107</v>
      </c>
      <c r="U827" s="2" t="s">
        <v>66</v>
      </c>
      <c r="V827" s="2"/>
      <c r="W827" s="2" t="s">
        <v>1004</v>
      </c>
      <c r="X827" s="2" t="s">
        <v>571</v>
      </c>
      <c r="Y827" s="2" t="s">
        <v>572</v>
      </c>
      <c r="Z827" s="2" t="s">
        <v>80</v>
      </c>
      <c r="AA827" s="2" t="s">
        <v>572</v>
      </c>
      <c r="AB827" s="2" t="s">
        <v>572</v>
      </c>
      <c r="AC827" s="2" t="s">
        <v>572</v>
      </c>
      <c r="AD827" s="2" t="s">
        <v>572</v>
      </c>
      <c r="AE827" t="s">
        <v>572</v>
      </c>
      <c r="AF827" s="2" t="s">
        <v>572</v>
      </c>
      <c r="AG827">
        <v>107</v>
      </c>
      <c r="AI827">
        <v>6200</v>
      </c>
      <c r="AP827">
        <v>400</v>
      </c>
      <c r="AR827">
        <v>0</v>
      </c>
      <c r="AU827">
        <v>0</v>
      </c>
      <c r="AW827">
        <v>0</v>
      </c>
      <c r="AX827">
        <v>3</v>
      </c>
      <c r="BB827" s="2" t="s">
        <v>75</v>
      </c>
      <c r="BC827" s="2"/>
    </row>
    <row r="828" spans="1:55">
      <c r="A828">
        <v>830</v>
      </c>
      <c r="B828" s="1">
        <v>46170</v>
      </c>
      <c r="C828" s="2" t="s">
        <v>3140</v>
      </c>
      <c r="D828" s="2" t="s">
        <v>995</v>
      </c>
      <c r="E828" s="2" t="s">
        <v>996</v>
      </c>
      <c r="F828" s="2" t="s">
        <v>997</v>
      </c>
      <c r="G828" s="2" t="s">
        <v>998</v>
      </c>
      <c r="H828" s="2" t="s">
        <v>2385</v>
      </c>
      <c r="I828" s="2" t="s">
        <v>2386</v>
      </c>
      <c r="J828" t="s">
        <v>2387</v>
      </c>
      <c r="K828" s="2" t="s">
        <v>1002</v>
      </c>
      <c r="L828" s="1">
        <v>47888</v>
      </c>
      <c r="M828">
        <v>1.1679900022691174</v>
      </c>
      <c r="N828">
        <v>1718</v>
      </c>
      <c r="O828" s="2" t="s">
        <v>64</v>
      </c>
      <c r="P828" t="s">
        <v>65</v>
      </c>
      <c r="Q828" s="1">
        <v>47270</v>
      </c>
      <c r="R828">
        <v>400</v>
      </c>
      <c r="S828">
        <v>0</v>
      </c>
      <c r="T828">
        <v>400</v>
      </c>
      <c r="U828" s="2" t="s">
        <v>66</v>
      </c>
      <c r="V828" s="2"/>
      <c r="W828" s="2" t="s">
        <v>1004</v>
      </c>
      <c r="X828" s="2" t="s">
        <v>571</v>
      </c>
      <c r="Y828" s="2" t="s">
        <v>572</v>
      </c>
      <c r="Z828" s="2" t="s">
        <v>572</v>
      </c>
      <c r="AA828" s="2" t="s">
        <v>572</v>
      </c>
      <c r="AB828" s="2" t="s">
        <v>572</v>
      </c>
      <c r="AC828" s="2" t="s">
        <v>572</v>
      </c>
      <c r="AD828" s="2" t="s">
        <v>572</v>
      </c>
      <c r="AE828" t="s">
        <v>572</v>
      </c>
      <c r="AF828" s="2" t="s">
        <v>572</v>
      </c>
      <c r="AG828">
        <v>400</v>
      </c>
      <c r="AP828">
        <v>400</v>
      </c>
      <c r="AR828">
        <v>0</v>
      </c>
      <c r="AU828">
        <v>0</v>
      </c>
      <c r="AW828">
        <v>0</v>
      </c>
      <c r="AX828">
        <v>3</v>
      </c>
      <c r="BB828" s="2" t="s">
        <v>75</v>
      </c>
      <c r="BC828" s="2"/>
    </row>
    <row r="829" spans="1:55">
      <c r="A829">
        <v>831</v>
      </c>
      <c r="B829" s="1">
        <v>46170</v>
      </c>
      <c r="C829" s="2" t="s">
        <v>3141</v>
      </c>
      <c r="D829" s="2" t="s">
        <v>995</v>
      </c>
      <c r="E829" s="2" t="s">
        <v>996</v>
      </c>
      <c r="F829" s="2" t="s">
        <v>997</v>
      </c>
      <c r="G829" s="2" t="s">
        <v>998</v>
      </c>
      <c r="H829" s="2" t="s">
        <v>2385</v>
      </c>
      <c r="I829" s="2" t="s">
        <v>2386</v>
      </c>
      <c r="J829" t="s">
        <v>2387</v>
      </c>
      <c r="K829" s="2" t="s">
        <v>1002</v>
      </c>
      <c r="L829" s="1">
        <v>47888</v>
      </c>
      <c r="M829">
        <v>1.1679900022691174</v>
      </c>
      <c r="N829">
        <v>1718</v>
      </c>
      <c r="O829" s="2" t="s">
        <v>64</v>
      </c>
      <c r="P829" t="s">
        <v>65</v>
      </c>
      <c r="Q829" s="1">
        <v>47270</v>
      </c>
      <c r="R829">
        <v>600</v>
      </c>
      <c r="S829">
        <v>0</v>
      </c>
      <c r="T829">
        <v>600</v>
      </c>
      <c r="U829" s="2" t="s">
        <v>66</v>
      </c>
      <c r="V829" s="2"/>
      <c r="W829" s="2" t="s">
        <v>1004</v>
      </c>
      <c r="X829" s="2" t="s">
        <v>571</v>
      </c>
      <c r="Y829" s="2" t="s">
        <v>572</v>
      </c>
      <c r="Z829" s="2" t="s">
        <v>572</v>
      </c>
      <c r="AA829" s="2" t="s">
        <v>572</v>
      </c>
      <c r="AB829" s="2" t="s">
        <v>572</v>
      </c>
      <c r="AC829" s="2" t="s">
        <v>572</v>
      </c>
      <c r="AD829" s="2" t="s">
        <v>572</v>
      </c>
      <c r="AE829" t="s">
        <v>572</v>
      </c>
      <c r="AF829" s="2" t="s">
        <v>572</v>
      </c>
      <c r="AG829">
        <v>600</v>
      </c>
      <c r="AP829">
        <v>600</v>
      </c>
      <c r="AR829">
        <v>0</v>
      </c>
      <c r="AU829">
        <v>0</v>
      </c>
      <c r="AW829">
        <v>0</v>
      </c>
      <c r="AX829">
        <v>3</v>
      </c>
      <c r="BB829" s="2" t="s">
        <v>75</v>
      </c>
      <c r="BC829" s="2"/>
    </row>
    <row r="830" spans="1:55">
      <c r="A830">
        <v>832</v>
      </c>
      <c r="B830" s="1">
        <v>46170</v>
      </c>
      <c r="C830" s="2" t="s">
        <v>3142</v>
      </c>
      <c r="D830" s="2" t="s">
        <v>995</v>
      </c>
      <c r="E830" s="2" t="s">
        <v>996</v>
      </c>
      <c r="F830" s="2" t="s">
        <v>997</v>
      </c>
      <c r="G830" s="2" t="s">
        <v>998</v>
      </c>
      <c r="H830" s="2" t="s">
        <v>2385</v>
      </c>
      <c r="I830" s="2" t="s">
        <v>2386</v>
      </c>
      <c r="J830" t="s">
        <v>2387</v>
      </c>
      <c r="K830" s="2" t="s">
        <v>1002</v>
      </c>
      <c r="L830" s="1">
        <v>47888</v>
      </c>
      <c r="M830">
        <v>1.1679900022691174</v>
      </c>
      <c r="N830">
        <v>1718</v>
      </c>
      <c r="O830" s="2" t="s">
        <v>64</v>
      </c>
      <c r="P830" t="s">
        <v>65</v>
      </c>
      <c r="Q830" s="1">
        <v>47270</v>
      </c>
      <c r="R830">
        <v>600</v>
      </c>
      <c r="S830">
        <v>0</v>
      </c>
      <c r="T830">
        <v>600</v>
      </c>
      <c r="U830" s="2" t="s">
        <v>66</v>
      </c>
      <c r="V830" s="2"/>
      <c r="W830" s="2" t="s">
        <v>1004</v>
      </c>
      <c r="X830" s="2" t="s">
        <v>571</v>
      </c>
      <c r="Y830" s="2" t="s">
        <v>572</v>
      </c>
      <c r="Z830" s="2" t="s">
        <v>572</v>
      </c>
      <c r="AA830" s="2" t="s">
        <v>572</v>
      </c>
      <c r="AB830" s="2" t="s">
        <v>572</v>
      </c>
      <c r="AC830" s="2" t="s">
        <v>572</v>
      </c>
      <c r="AD830" s="2" t="s">
        <v>572</v>
      </c>
      <c r="AE830" t="s">
        <v>572</v>
      </c>
      <c r="AF830" s="2" t="s">
        <v>572</v>
      </c>
      <c r="AG830">
        <v>600</v>
      </c>
      <c r="AP830">
        <v>600</v>
      </c>
      <c r="AR830">
        <v>0</v>
      </c>
      <c r="AU830">
        <v>0</v>
      </c>
      <c r="AW830">
        <v>0</v>
      </c>
      <c r="AX830">
        <v>3</v>
      </c>
      <c r="BB830" s="2" t="s">
        <v>75</v>
      </c>
      <c r="BC830" s="2"/>
    </row>
    <row r="831" spans="1:55">
      <c r="A831">
        <v>833</v>
      </c>
      <c r="B831" s="1">
        <v>46170</v>
      </c>
      <c r="C831" s="2" t="s">
        <v>3143</v>
      </c>
      <c r="D831" s="2" t="s">
        <v>3144</v>
      </c>
      <c r="E831" s="2" t="s">
        <v>1199</v>
      </c>
      <c r="F831" s="2" t="s">
        <v>85</v>
      </c>
      <c r="G831" s="2" t="s">
        <v>86</v>
      </c>
      <c r="H831" s="2" t="s">
        <v>1201</v>
      </c>
      <c r="I831" s="2" t="s">
        <v>1202</v>
      </c>
      <c r="J831" t="s">
        <v>1203</v>
      </c>
      <c r="K831" s="2" t="s">
        <v>1204</v>
      </c>
      <c r="L831" s="1">
        <v>46308</v>
      </c>
      <c r="M831">
        <v>0.22674484275017023</v>
      </c>
      <c r="N831">
        <v>138</v>
      </c>
      <c r="O831" s="2" t="s">
        <v>64</v>
      </c>
      <c r="P831" t="s">
        <v>65</v>
      </c>
      <c r="Q831" s="1">
        <v>46905</v>
      </c>
      <c r="R831">
        <v>9375</v>
      </c>
      <c r="S831">
        <v>1867</v>
      </c>
      <c r="T831">
        <v>7508</v>
      </c>
      <c r="U831" s="2" t="s">
        <v>66</v>
      </c>
      <c r="V831" s="2"/>
      <c r="W831" s="2" t="s">
        <v>197</v>
      </c>
      <c r="X831" s="2" t="s">
        <v>571</v>
      </c>
      <c r="Y831" s="2" t="s">
        <v>572</v>
      </c>
      <c r="Z831" s="2" t="s">
        <v>572</v>
      </c>
      <c r="AA831" s="2" t="s">
        <v>572</v>
      </c>
      <c r="AB831" s="2" t="s">
        <v>572</v>
      </c>
      <c r="AC831" s="2" t="s">
        <v>572</v>
      </c>
      <c r="AD831" s="2" t="s">
        <v>572</v>
      </c>
      <c r="AE831" t="s">
        <v>572</v>
      </c>
      <c r="AF831" s="2" t="s">
        <v>572</v>
      </c>
      <c r="AG831">
        <v>7508</v>
      </c>
      <c r="AP831">
        <v>8000</v>
      </c>
      <c r="AR831">
        <v>0</v>
      </c>
      <c r="AU831">
        <v>0</v>
      </c>
      <c r="AW831">
        <v>0</v>
      </c>
      <c r="AX831">
        <v>3</v>
      </c>
      <c r="BB831" s="2" t="s">
        <v>75</v>
      </c>
      <c r="BC831" s="2"/>
    </row>
    <row r="832" spans="1:55">
      <c r="A832">
        <v>834</v>
      </c>
      <c r="B832" s="1">
        <v>46170</v>
      </c>
      <c r="C832" s="2" t="s">
        <v>3143</v>
      </c>
      <c r="D832" s="2" t="s">
        <v>3144</v>
      </c>
      <c r="E832" s="2" t="s">
        <v>1199</v>
      </c>
      <c r="F832" s="2" t="s">
        <v>85</v>
      </c>
      <c r="G832" s="2" t="s">
        <v>86</v>
      </c>
      <c r="H832" s="2" t="s">
        <v>1205</v>
      </c>
      <c r="I832" s="2" t="s">
        <v>1206</v>
      </c>
      <c r="J832" t="s">
        <v>1207</v>
      </c>
      <c r="K832" s="2" t="s">
        <v>1204</v>
      </c>
      <c r="L832" s="1">
        <v>46308</v>
      </c>
      <c r="M832">
        <v>0.50600000000000001</v>
      </c>
      <c r="N832">
        <v>138</v>
      </c>
      <c r="O832" s="2" t="s">
        <v>79</v>
      </c>
      <c r="P832" t="s">
        <v>65</v>
      </c>
      <c r="Q832" s="1">
        <v>46905</v>
      </c>
      <c r="R832">
        <v>9375</v>
      </c>
      <c r="S832">
        <v>2596</v>
      </c>
      <c r="T832">
        <v>6779</v>
      </c>
      <c r="U832" s="2" t="s">
        <v>66</v>
      </c>
      <c r="V832" s="2"/>
      <c r="W832" s="2"/>
      <c r="X832" s="2" t="s">
        <v>69</v>
      </c>
      <c r="Y832" s="2" t="s">
        <v>572</v>
      </c>
      <c r="Z832" s="2" t="s">
        <v>80</v>
      </c>
      <c r="AA832" s="2" t="s">
        <v>72</v>
      </c>
      <c r="AB832" s="2" t="s">
        <v>72</v>
      </c>
      <c r="AC832" s="2" t="s">
        <v>72</v>
      </c>
      <c r="AD832" s="2" t="s">
        <v>70</v>
      </c>
      <c r="AE832">
        <v>14</v>
      </c>
      <c r="AF832" s="2" t="s">
        <v>2099</v>
      </c>
      <c r="AG832">
        <v>6779</v>
      </c>
      <c r="AI832">
        <v>7000</v>
      </c>
      <c r="AN832">
        <v>7050</v>
      </c>
      <c r="AP832">
        <v>6850</v>
      </c>
      <c r="AQ832">
        <v>7050</v>
      </c>
      <c r="AR832">
        <v>80</v>
      </c>
      <c r="AS832">
        <v>224</v>
      </c>
      <c r="AT832">
        <v>221</v>
      </c>
      <c r="AU832">
        <v>0.9866071428571429</v>
      </c>
      <c r="AV832">
        <v>3</v>
      </c>
      <c r="AW832">
        <v>1.3392857142857142E-2</v>
      </c>
      <c r="AX832">
        <v>0.54</v>
      </c>
      <c r="AY832">
        <v>119.34</v>
      </c>
      <c r="AZ832">
        <v>1.62</v>
      </c>
      <c r="BA832">
        <v>0.9866071428571429</v>
      </c>
      <c r="BB832" s="2" t="s">
        <v>81</v>
      </c>
      <c r="BC832" s="2"/>
    </row>
    <row r="833" spans="1:55">
      <c r="A833">
        <v>835</v>
      </c>
      <c r="B833" s="1">
        <v>46170</v>
      </c>
      <c r="C833" s="2" t="s">
        <v>3145</v>
      </c>
      <c r="D833" s="2" t="s">
        <v>237</v>
      </c>
      <c r="E833" s="2" t="s">
        <v>238</v>
      </c>
      <c r="F833" s="2" t="s">
        <v>239</v>
      </c>
      <c r="G833" s="2" t="s">
        <v>240</v>
      </c>
      <c r="H833" s="2" t="s">
        <v>241</v>
      </c>
      <c r="I833" s="2" t="s">
        <v>242</v>
      </c>
      <c r="J833" t="s">
        <v>243</v>
      </c>
      <c r="K833" s="2" t="s">
        <v>244</v>
      </c>
      <c r="L833" s="1">
        <v>47100</v>
      </c>
      <c r="M833">
        <v>0.56785433968686194</v>
      </c>
      <c r="N833">
        <v>930</v>
      </c>
      <c r="O833" s="2" t="s">
        <v>64</v>
      </c>
      <c r="P833" t="s">
        <v>65</v>
      </c>
      <c r="Q833" s="1">
        <v>46905</v>
      </c>
      <c r="R833">
        <v>13500</v>
      </c>
      <c r="S833">
        <v>11500</v>
      </c>
      <c r="T833">
        <v>2000</v>
      </c>
      <c r="U833" s="2" t="s">
        <v>66</v>
      </c>
      <c r="V833" s="2"/>
      <c r="W833" s="2" t="s">
        <v>197</v>
      </c>
      <c r="X833" s="2" t="s">
        <v>571</v>
      </c>
      <c r="Y833" s="2" t="s">
        <v>572</v>
      </c>
      <c r="Z833" s="2" t="s">
        <v>572</v>
      </c>
      <c r="AA833" s="2" t="s">
        <v>572</v>
      </c>
      <c r="AB833" s="2" t="s">
        <v>572</v>
      </c>
      <c r="AC833" s="2" t="s">
        <v>572</v>
      </c>
      <c r="AD833" s="2" t="s">
        <v>572</v>
      </c>
      <c r="AE833" t="s">
        <v>572</v>
      </c>
      <c r="AF833" s="2" t="s">
        <v>572</v>
      </c>
      <c r="AG833">
        <v>2000</v>
      </c>
      <c r="AP833">
        <v>13000</v>
      </c>
      <c r="AR833">
        <v>0</v>
      </c>
      <c r="AU833">
        <v>0</v>
      </c>
      <c r="AW833">
        <v>0</v>
      </c>
      <c r="AX833">
        <v>3</v>
      </c>
      <c r="BB833" s="2" t="s">
        <v>75</v>
      </c>
      <c r="BC833" s="2"/>
    </row>
    <row r="834" spans="1:55">
      <c r="A834">
        <v>836</v>
      </c>
      <c r="B834" s="1">
        <v>46170</v>
      </c>
      <c r="C834" s="2" t="s">
        <v>3145</v>
      </c>
      <c r="D834" s="2" t="s">
        <v>237</v>
      </c>
      <c r="E834" s="2" t="s">
        <v>238</v>
      </c>
      <c r="F834" s="2" t="s">
        <v>239</v>
      </c>
      <c r="G834" s="2" t="s">
        <v>240</v>
      </c>
      <c r="H834" s="2" t="s">
        <v>245</v>
      </c>
      <c r="I834" s="2" t="s">
        <v>246</v>
      </c>
      <c r="J834" t="s">
        <v>247</v>
      </c>
      <c r="K834" s="2" t="s">
        <v>244</v>
      </c>
      <c r="L834" s="1">
        <v>47100</v>
      </c>
      <c r="M834">
        <v>0.50600000000000001</v>
      </c>
      <c r="N834">
        <v>930</v>
      </c>
      <c r="O834" s="2" t="s">
        <v>79</v>
      </c>
      <c r="P834" t="s">
        <v>65</v>
      </c>
      <c r="Q834" s="1">
        <v>46905</v>
      </c>
      <c r="R834">
        <v>13500</v>
      </c>
      <c r="S834">
        <v>550</v>
      </c>
      <c r="T834">
        <v>12950</v>
      </c>
      <c r="U834" s="2" t="s">
        <v>66</v>
      </c>
      <c r="V834" s="2"/>
      <c r="W834" s="2"/>
      <c r="X834" s="2" t="s">
        <v>571</v>
      </c>
      <c r="Y834" s="2" t="s">
        <v>572</v>
      </c>
      <c r="Z834" s="2" t="s">
        <v>80</v>
      </c>
      <c r="AA834" s="2" t="s">
        <v>72</v>
      </c>
      <c r="AB834" s="2" t="s">
        <v>72</v>
      </c>
      <c r="AC834" s="2" t="s">
        <v>72</v>
      </c>
      <c r="AD834" s="2" t="s">
        <v>572</v>
      </c>
      <c r="AE834" t="s">
        <v>572</v>
      </c>
      <c r="AF834" s="2" t="s">
        <v>572</v>
      </c>
      <c r="AG834">
        <v>12950</v>
      </c>
      <c r="AI834">
        <v>13600</v>
      </c>
      <c r="AP834">
        <v>13000</v>
      </c>
      <c r="AR834">
        <v>0</v>
      </c>
      <c r="AU834">
        <v>0</v>
      </c>
      <c r="AW834">
        <v>0</v>
      </c>
      <c r="AX834">
        <v>0.54</v>
      </c>
      <c r="BB834" s="2" t="s">
        <v>81</v>
      </c>
      <c r="BC834" s="2"/>
    </row>
    <row r="835" spans="1:55">
      <c r="A835">
        <v>837</v>
      </c>
      <c r="B835" s="1">
        <v>46171</v>
      </c>
      <c r="C835" s="2" t="s">
        <v>3146</v>
      </c>
      <c r="D835" s="2" t="s">
        <v>3147</v>
      </c>
      <c r="E835" s="2" t="s">
        <v>2672</v>
      </c>
      <c r="F835" s="2" t="s">
        <v>239</v>
      </c>
      <c r="G835" s="2" t="s">
        <v>97</v>
      </c>
      <c r="H835" s="2" t="s">
        <v>3148</v>
      </c>
      <c r="I835" s="2" t="s">
        <v>3149</v>
      </c>
      <c r="J835" t="s">
        <v>3150</v>
      </c>
      <c r="K835" s="2" t="s">
        <v>2673</v>
      </c>
      <c r="L835" s="1">
        <v>47363</v>
      </c>
      <c r="M835">
        <v>0.46920265486725665</v>
      </c>
      <c r="N835">
        <v>1192</v>
      </c>
      <c r="O835" s="2" t="s">
        <v>64</v>
      </c>
      <c r="P835" t="s">
        <v>65</v>
      </c>
      <c r="Q835" s="1">
        <v>47270</v>
      </c>
      <c r="R835">
        <v>11200</v>
      </c>
      <c r="S835">
        <v>3000</v>
      </c>
      <c r="T835">
        <v>8200</v>
      </c>
      <c r="U835" s="2" t="s">
        <v>66</v>
      </c>
      <c r="V835" s="2"/>
      <c r="W835" s="2" t="s">
        <v>68</v>
      </c>
      <c r="X835" s="2" t="s">
        <v>571</v>
      </c>
      <c r="Y835" s="2" t="s">
        <v>572</v>
      </c>
      <c r="Z835" s="2" t="s">
        <v>572</v>
      </c>
      <c r="AA835" s="2" t="s">
        <v>572</v>
      </c>
      <c r="AB835" s="2" t="s">
        <v>572</v>
      </c>
      <c r="AC835" s="2" t="s">
        <v>572</v>
      </c>
      <c r="AD835" s="2" t="s">
        <v>572</v>
      </c>
      <c r="AE835" t="s">
        <v>572</v>
      </c>
      <c r="AF835" s="2" t="s">
        <v>572</v>
      </c>
      <c r="AG835">
        <v>8200</v>
      </c>
      <c r="AP835">
        <v>11000</v>
      </c>
      <c r="AR835">
        <v>0</v>
      </c>
      <c r="AU835">
        <v>0</v>
      </c>
      <c r="AW835">
        <v>0</v>
      </c>
      <c r="AX835">
        <v>3</v>
      </c>
      <c r="BB835" s="2" t="s">
        <v>75</v>
      </c>
      <c r="BC835" s="2"/>
    </row>
    <row r="836" spans="1:55">
      <c r="A836">
        <v>838</v>
      </c>
      <c r="B836" s="1">
        <v>46171</v>
      </c>
      <c r="C836" s="2" t="s">
        <v>3146</v>
      </c>
      <c r="D836" s="2" t="s">
        <v>3147</v>
      </c>
      <c r="E836" s="2" t="s">
        <v>2672</v>
      </c>
      <c r="F836" s="2" t="s">
        <v>239</v>
      </c>
      <c r="G836" s="2" t="s">
        <v>97</v>
      </c>
      <c r="H836" s="2" t="s">
        <v>2337</v>
      </c>
      <c r="I836" s="2" t="s">
        <v>2338</v>
      </c>
      <c r="J836" t="s">
        <v>2339</v>
      </c>
      <c r="K836" s="2" t="s">
        <v>2673</v>
      </c>
      <c r="L836" s="1">
        <v>47363</v>
      </c>
      <c r="M836">
        <v>0.50600000000000001</v>
      </c>
      <c r="N836">
        <v>1192</v>
      </c>
      <c r="O836" s="2" t="s">
        <v>79</v>
      </c>
      <c r="P836" t="s">
        <v>65</v>
      </c>
      <c r="Q836" s="1">
        <v>47270</v>
      </c>
      <c r="R836">
        <v>11200</v>
      </c>
      <c r="S836">
        <v>8200</v>
      </c>
      <c r="T836">
        <v>3000</v>
      </c>
      <c r="U836" s="2" t="s">
        <v>66</v>
      </c>
      <c r="V836" s="2"/>
      <c r="W836" s="2"/>
      <c r="X836" s="2" t="s">
        <v>571</v>
      </c>
      <c r="Y836" s="2" t="s">
        <v>572</v>
      </c>
      <c r="Z836" s="2" t="s">
        <v>572</v>
      </c>
      <c r="AA836" s="2" t="s">
        <v>72</v>
      </c>
      <c r="AB836" s="2" t="s">
        <v>72</v>
      </c>
      <c r="AC836" s="2" t="s">
        <v>72</v>
      </c>
      <c r="AD836" s="2" t="s">
        <v>572</v>
      </c>
      <c r="AE836" t="s">
        <v>572</v>
      </c>
      <c r="AF836" s="2" t="s">
        <v>572</v>
      </c>
      <c r="AG836">
        <v>3000</v>
      </c>
      <c r="AP836">
        <v>11500</v>
      </c>
      <c r="AR836">
        <v>0</v>
      </c>
      <c r="AU836">
        <v>0</v>
      </c>
      <c r="AW836">
        <v>0</v>
      </c>
      <c r="AX836">
        <v>0.54</v>
      </c>
      <c r="BB836" s="2" t="s">
        <v>81</v>
      </c>
      <c r="BC836" s="2"/>
    </row>
    <row r="837" spans="1:55">
      <c r="A837">
        <v>839</v>
      </c>
      <c r="B837" s="1">
        <v>46171</v>
      </c>
      <c r="C837" s="2" t="s">
        <v>3151</v>
      </c>
      <c r="D837" s="2" t="s">
        <v>3147</v>
      </c>
      <c r="E837" s="2" t="s">
        <v>2672</v>
      </c>
      <c r="F837" s="2" t="s">
        <v>239</v>
      </c>
      <c r="G837" s="2" t="s">
        <v>97</v>
      </c>
      <c r="H837" s="2" t="s">
        <v>3148</v>
      </c>
      <c r="I837" s="2" t="s">
        <v>3149</v>
      </c>
      <c r="J837" t="s">
        <v>3150</v>
      </c>
      <c r="K837" s="2" t="s">
        <v>2673</v>
      </c>
      <c r="L837" s="1">
        <v>47363</v>
      </c>
      <c r="M837">
        <v>0.46920265486725665</v>
      </c>
      <c r="N837">
        <v>1192</v>
      </c>
      <c r="O837" s="2" t="s">
        <v>64</v>
      </c>
      <c r="P837" t="s">
        <v>65</v>
      </c>
      <c r="Q837" s="1">
        <v>47270</v>
      </c>
      <c r="R837">
        <v>11200</v>
      </c>
      <c r="S837">
        <v>0</v>
      </c>
      <c r="T837">
        <v>11200</v>
      </c>
      <c r="U837" s="2" t="s">
        <v>66</v>
      </c>
      <c r="V837" s="2"/>
      <c r="W837" s="2" t="s">
        <v>68</v>
      </c>
      <c r="X837" s="2" t="s">
        <v>571</v>
      </c>
      <c r="Y837" s="2" t="s">
        <v>572</v>
      </c>
      <c r="Z837" s="2" t="s">
        <v>572</v>
      </c>
      <c r="AA837" s="2" t="s">
        <v>572</v>
      </c>
      <c r="AB837" s="2" t="s">
        <v>572</v>
      </c>
      <c r="AC837" s="2" t="s">
        <v>572</v>
      </c>
      <c r="AD837" s="2" t="s">
        <v>572</v>
      </c>
      <c r="AE837" t="s">
        <v>572</v>
      </c>
      <c r="AF837" s="2" t="s">
        <v>572</v>
      </c>
      <c r="AG837">
        <v>11200</v>
      </c>
      <c r="AP837">
        <v>11000</v>
      </c>
      <c r="AR837">
        <v>0</v>
      </c>
      <c r="AU837">
        <v>0</v>
      </c>
      <c r="AW837">
        <v>0</v>
      </c>
      <c r="AX837">
        <v>3</v>
      </c>
      <c r="BB837" s="2" t="s">
        <v>75</v>
      </c>
      <c r="BC837" s="2"/>
    </row>
    <row r="838" spans="1:55">
      <c r="A838">
        <v>840</v>
      </c>
      <c r="B838" s="1">
        <v>46171</v>
      </c>
      <c r="C838" s="2" t="s">
        <v>3151</v>
      </c>
      <c r="D838" s="2" t="s">
        <v>3147</v>
      </c>
      <c r="E838" s="2" t="s">
        <v>2672</v>
      </c>
      <c r="F838" s="2" t="s">
        <v>239</v>
      </c>
      <c r="G838" s="2" t="s">
        <v>97</v>
      </c>
      <c r="H838" s="2" t="s">
        <v>2337</v>
      </c>
      <c r="I838" s="2" t="s">
        <v>2338</v>
      </c>
      <c r="J838" t="s">
        <v>2339</v>
      </c>
      <c r="K838" s="2" t="s">
        <v>2673</v>
      </c>
      <c r="L838" s="1">
        <v>47363</v>
      </c>
      <c r="M838">
        <v>0.50600000000000001</v>
      </c>
      <c r="N838">
        <v>1192</v>
      </c>
      <c r="O838" s="2" t="s">
        <v>79</v>
      </c>
      <c r="P838" t="s">
        <v>65</v>
      </c>
      <c r="Q838" s="1">
        <v>47270</v>
      </c>
      <c r="R838">
        <v>11200</v>
      </c>
      <c r="S838">
        <v>0</v>
      </c>
      <c r="T838">
        <v>11200</v>
      </c>
      <c r="U838" s="2" t="s">
        <v>66</v>
      </c>
      <c r="V838" s="2"/>
      <c r="W838" s="2"/>
      <c r="X838" s="2" t="s">
        <v>571</v>
      </c>
      <c r="Y838" s="2" t="s">
        <v>572</v>
      </c>
      <c r="Z838" s="2" t="s">
        <v>572</v>
      </c>
      <c r="AA838" s="2" t="s">
        <v>72</v>
      </c>
      <c r="AB838" s="2" t="s">
        <v>72</v>
      </c>
      <c r="AC838" s="2" t="s">
        <v>72</v>
      </c>
      <c r="AD838" s="2" t="s">
        <v>572</v>
      </c>
      <c r="AE838" t="s">
        <v>572</v>
      </c>
      <c r="AF838" s="2" t="s">
        <v>572</v>
      </c>
      <c r="AG838">
        <v>11200</v>
      </c>
      <c r="AP838">
        <v>11200</v>
      </c>
      <c r="AR838">
        <v>0</v>
      </c>
      <c r="AU838">
        <v>0</v>
      </c>
      <c r="AW838">
        <v>0</v>
      </c>
      <c r="AX838">
        <v>0.54</v>
      </c>
      <c r="BB838" s="2" t="s">
        <v>81</v>
      </c>
      <c r="BC838" s="2"/>
    </row>
    <row r="839" spans="1:55">
      <c r="A839">
        <v>841</v>
      </c>
      <c r="B839" s="1">
        <v>46171</v>
      </c>
      <c r="C839" s="2" t="s">
        <v>3152</v>
      </c>
      <c r="D839" s="2" t="s">
        <v>3147</v>
      </c>
      <c r="E839" s="2" t="s">
        <v>2672</v>
      </c>
      <c r="F839" s="2" t="s">
        <v>239</v>
      </c>
      <c r="G839" s="2" t="s">
        <v>97</v>
      </c>
      <c r="H839" s="2" t="s">
        <v>3148</v>
      </c>
      <c r="I839" s="2" t="s">
        <v>3149</v>
      </c>
      <c r="J839" t="s">
        <v>3150</v>
      </c>
      <c r="K839" s="2" t="s">
        <v>2673</v>
      </c>
      <c r="L839" s="1">
        <v>47363</v>
      </c>
      <c r="M839">
        <v>0.46920265486725665</v>
      </c>
      <c r="N839">
        <v>1192</v>
      </c>
      <c r="O839" s="2" t="s">
        <v>64</v>
      </c>
      <c r="P839" t="s">
        <v>65</v>
      </c>
      <c r="Q839" s="1">
        <v>47270</v>
      </c>
      <c r="R839">
        <v>11200</v>
      </c>
      <c r="S839">
        <v>0</v>
      </c>
      <c r="T839">
        <v>11200</v>
      </c>
      <c r="U839" s="2" t="s">
        <v>66</v>
      </c>
      <c r="V839" s="2"/>
      <c r="W839" s="2" t="s">
        <v>68</v>
      </c>
      <c r="X839" s="2" t="s">
        <v>571</v>
      </c>
      <c r="Y839" s="2" t="s">
        <v>572</v>
      </c>
      <c r="Z839" s="2" t="s">
        <v>572</v>
      </c>
      <c r="AA839" s="2" t="s">
        <v>572</v>
      </c>
      <c r="AB839" s="2" t="s">
        <v>572</v>
      </c>
      <c r="AC839" s="2" t="s">
        <v>572</v>
      </c>
      <c r="AD839" s="2" t="s">
        <v>572</v>
      </c>
      <c r="AE839" t="s">
        <v>572</v>
      </c>
      <c r="AF839" s="2" t="s">
        <v>572</v>
      </c>
      <c r="AG839">
        <v>11200</v>
      </c>
      <c r="AP839">
        <v>11000</v>
      </c>
      <c r="AR839">
        <v>0</v>
      </c>
      <c r="AU839">
        <v>0</v>
      </c>
      <c r="AW839">
        <v>0</v>
      </c>
      <c r="AX839">
        <v>3</v>
      </c>
      <c r="BB839" s="2" t="s">
        <v>75</v>
      </c>
      <c r="BC839" s="2"/>
    </row>
    <row r="840" spans="1:55">
      <c r="A840">
        <v>842</v>
      </c>
      <c r="B840" s="1">
        <v>46171</v>
      </c>
      <c r="C840" s="2" t="s">
        <v>3152</v>
      </c>
      <c r="D840" s="2" t="s">
        <v>3147</v>
      </c>
      <c r="E840" s="2" t="s">
        <v>2672</v>
      </c>
      <c r="F840" s="2" t="s">
        <v>239</v>
      </c>
      <c r="G840" s="2" t="s">
        <v>97</v>
      </c>
      <c r="H840" s="2" t="s">
        <v>2337</v>
      </c>
      <c r="I840" s="2" t="s">
        <v>2338</v>
      </c>
      <c r="J840" t="s">
        <v>2339</v>
      </c>
      <c r="K840" s="2" t="s">
        <v>2673</v>
      </c>
      <c r="L840" s="1">
        <v>47363</v>
      </c>
      <c r="M840">
        <v>0.50600000000000001</v>
      </c>
      <c r="N840">
        <v>1192</v>
      </c>
      <c r="O840" s="2" t="s">
        <v>79</v>
      </c>
      <c r="P840" t="s">
        <v>65</v>
      </c>
      <c r="Q840" s="1">
        <v>47270</v>
      </c>
      <c r="R840">
        <v>11200</v>
      </c>
      <c r="S840">
        <v>0</v>
      </c>
      <c r="T840">
        <v>11200</v>
      </c>
      <c r="U840" s="2" t="s">
        <v>66</v>
      </c>
      <c r="V840" s="2"/>
      <c r="W840" s="2"/>
      <c r="X840" s="2" t="s">
        <v>571</v>
      </c>
      <c r="Y840" s="2" t="s">
        <v>572</v>
      </c>
      <c r="Z840" s="2" t="s">
        <v>572</v>
      </c>
      <c r="AA840" s="2" t="s">
        <v>72</v>
      </c>
      <c r="AB840" s="2" t="s">
        <v>72</v>
      </c>
      <c r="AC840" s="2" t="s">
        <v>72</v>
      </c>
      <c r="AD840" s="2" t="s">
        <v>572</v>
      </c>
      <c r="AE840" t="s">
        <v>572</v>
      </c>
      <c r="AF840" s="2" t="s">
        <v>572</v>
      </c>
      <c r="AG840">
        <v>11200</v>
      </c>
      <c r="AP840">
        <v>11200</v>
      </c>
      <c r="AR840">
        <v>0</v>
      </c>
      <c r="AU840">
        <v>0</v>
      </c>
      <c r="AW840">
        <v>0</v>
      </c>
      <c r="AX840">
        <v>0.54</v>
      </c>
      <c r="BB840" s="2" t="s">
        <v>81</v>
      </c>
      <c r="BC840" s="2"/>
    </row>
    <row r="841" spans="1:55">
      <c r="A841">
        <v>845</v>
      </c>
      <c r="B841" s="1">
        <v>46171</v>
      </c>
      <c r="C841" s="2" t="s">
        <v>3153</v>
      </c>
      <c r="D841" s="2" t="s">
        <v>1441</v>
      </c>
      <c r="E841" s="2" t="s">
        <v>1442</v>
      </c>
      <c r="F841" s="2" t="s">
        <v>183</v>
      </c>
      <c r="G841" s="2" t="s">
        <v>153</v>
      </c>
      <c r="H841" s="2" t="s">
        <v>2628</v>
      </c>
      <c r="I841" s="2" t="s">
        <v>2629</v>
      </c>
      <c r="J841" t="s">
        <v>2630</v>
      </c>
      <c r="K841" s="2" t="s">
        <v>1446</v>
      </c>
      <c r="L841" s="1">
        <v>46208</v>
      </c>
      <c r="M841">
        <v>0.62528665759019741</v>
      </c>
      <c r="N841">
        <v>37</v>
      </c>
      <c r="O841" s="2" t="s">
        <v>64</v>
      </c>
      <c r="P841" t="s">
        <v>65</v>
      </c>
      <c r="Q841" s="1">
        <v>46905</v>
      </c>
      <c r="R841">
        <v>3000</v>
      </c>
      <c r="S841">
        <v>2300</v>
      </c>
      <c r="T841">
        <v>700</v>
      </c>
      <c r="U841" s="2" t="s">
        <v>66</v>
      </c>
      <c r="V841" s="2"/>
      <c r="W841" s="2" t="s">
        <v>68</v>
      </c>
      <c r="X841" s="2" t="s">
        <v>571</v>
      </c>
      <c r="Y841" s="2" t="s">
        <v>572</v>
      </c>
      <c r="Z841" s="2" t="s">
        <v>572</v>
      </c>
      <c r="AA841" s="2" t="s">
        <v>572</v>
      </c>
      <c r="AB841" s="2" t="s">
        <v>572</v>
      </c>
      <c r="AC841" s="2" t="s">
        <v>572</v>
      </c>
      <c r="AD841" s="2" t="s">
        <v>572</v>
      </c>
      <c r="AE841" t="s">
        <v>572</v>
      </c>
      <c r="AF841" s="2" t="s">
        <v>572</v>
      </c>
      <c r="AG841">
        <v>700</v>
      </c>
      <c r="AP841">
        <v>850</v>
      </c>
      <c r="AR841">
        <v>0</v>
      </c>
      <c r="AU841">
        <v>0</v>
      </c>
      <c r="AW841">
        <v>0</v>
      </c>
      <c r="AX841">
        <v>3</v>
      </c>
      <c r="BB841" s="2" t="s">
        <v>75</v>
      </c>
      <c r="BC841" s="2"/>
    </row>
    <row r="842" spans="1:55">
      <c r="A842">
        <v>846</v>
      </c>
      <c r="B842" s="1">
        <v>46171</v>
      </c>
      <c r="C842" s="2" t="s">
        <v>3153</v>
      </c>
      <c r="D842" s="2" t="s">
        <v>1441</v>
      </c>
      <c r="E842" s="2" t="s">
        <v>1442</v>
      </c>
      <c r="F842" s="2" t="s">
        <v>183</v>
      </c>
      <c r="G842" s="2" t="s">
        <v>153</v>
      </c>
      <c r="H842" s="2" t="s">
        <v>1443</v>
      </c>
      <c r="I842" s="2" t="s">
        <v>1444</v>
      </c>
      <c r="J842" t="s">
        <v>1445</v>
      </c>
      <c r="K842" s="2" t="s">
        <v>1446</v>
      </c>
      <c r="L842" s="1">
        <v>46208</v>
      </c>
      <c r="M842">
        <v>0.50600000000000001</v>
      </c>
      <c r="N842">
        <v>37</v>
      </c>
      <c r="O842" s="2" t="s">
        <v>79</v>
      </c>
      <c r="P842" t="s">
        <v>65</v>
      </c>
      <c r="Q842" s="1">
        <v>46905</v>
      </c>
      <c r="R842">
        <v>2000</v>
      </c>
      <c r="S842">
        <v>1400</v>
      </c>
      <c r="T842">
        <v>600</v>
      </c>
      <c r="U842" s="2" t="s">
        <v>66</v>
      </c>
      <c r="V842" s="2"/>
      <c r="W842" s="2"/>
      <c r="X842" s="2" t="s">
        <v>571</v>
      </c>
      <c r="Y842" s="2" t="s">
        <v>572</v>
      </c>
      <c r="Z842" s="2" t="s">
        <v>572</v>
      </c>
      <c r="AA842" s="2" t="s">
        <v>72</v>
      </c>
      <c r="AB842" s="2" t="s">
        <v>72</v>
      </c>
      <c r="AC842" s="2" t="s">
        <v>72</v>
      </c>
      <c r="AD842" s="2" t="s">
        <v>572</v>
      </c>
      <c r="AE842" t="s">
        <v>572</v>
      </c>
      <c r="AF842" s="2" t="s">
        <v>572</v>
      </c>
      <c r="AG842">
        <v>600</v>
      </c>
      <c r="AP842">
        <v>700</v>
      </c>
      <c r="AR842">
        <v>0</v>
      </c>
      <c r="AU842">
        <v>0</v>
      </c>
      <c r="AW842">
        <v>0</v>
      </c>
      <c r="AX842">
        <v>0.54</v>
      </c>
      <c r="BB842" s="2" t="s">
        <v>81</v>
      </c>
      <c r="BC842" s="2"/>
    </row>
    <row r="843" spans="1:55">
      <c r="A843">
        <v>847</v>
      </c>
      <c r="B843" s="1">
        <v>46171</v>
      </c>
      <c r="C843" s="2" t="s">
        <v>3154</v>
      </c>
      <c r="D843" s="2" t="s">
        <v>963</v>
      </c>
      <c r="E843" s="2" t="s">
        <v>964</v>
      </c>
      <c r="F843" s="2" t="s">
        <v>928</v>
      </c>
      <c r="G843" s="2" t="s">
        <v>929</v>
      </c>
      <c r="H843" s="2" t="s">
        <v>970</v>
      </c>
      <c r="I843" s="2" t="s">
        <v>971</v>
      </c>
      <c r="J843" t="s">
        <v>972</v>
      </c>
      <c r="K843" s="2" t="s">
        <v>968</v>
      </c>
      <c r="L843" s="1">
        <v>46386</v>
      </c>
      <c r="M843">
        <v>0.68409295439074191</v>
      </c>
      <c r="N843">
        <v>215</v>
      </c>
      <c r="O843" s="2" t="s">
        <v>64</v>
      </c>
      <c r="P843" t="s">
        <v>65</v>
      </c>
      <c r="Q843" s="1">
        <v>46905</v>
      </c>
      <c r="R843">
        <v>2800</v>
      </c>
      <c r="S843">
        <v>950</v>
      </c>
      <c r="T843">
        <v>1850</v>
      </c>
      <c r="U843" s="2" t="s">
        <v>66</v>
      </c>
      <c r="V843" s="2"/>
      <c r="W843" s="2" t="s">
        <v>68</v>
      </c>
      <c r="X843" s="2" t="s">
        <v>571</v>
      </c>
      <c r="Y843" s="2" t="s">
        <v>572</v>
      </c>
      <c r="Z843" s="2" t="s">
        <v>572</v>
      </c>
      <c r="AA843" s="2" t="s">
        <v>572</v>
      </c>
      <c r="AB843" s="2" t="s">
        <v>572</v>
      </c>
      <c r="AC843" s="2" t="s">
        <v>572</v>
      </c>
      <c r="AD843" s="2" t="s">
        <v>572</v>
      </c>
      <c r="AE843" t="s">
        <v>572</v>
      </c>
      <c r="AF843" s="2" t="s">
        <v>572</v>
      </c>
      <c r="AG843">
        <v>1850</v>
      </c>
      <c r="AP843">
        <v>4750</v>
      </c>
      <c r="AR843">
        <v>0</v>
      </c>
      <c r="AU843">
        <v>0</v>
      </c>
      <c r="AW843">
        <v>0</v>
      </c>
      <c r="AX843">
        <v>3</v>
      </c>
      <c r="BB843" s="2" t="s">
        <v>75</v>
      </c>
      <c r="BC843" s="2"/>
    </row>
    <row r="844" spans="1:55">
      <c r="A844">
        <v>848</v>
      </c>
      <c r="B844" s="1">
        <v>46171</v>
      </c>
      <c r="C844" s="2" t="s">
        <v>3154</v>
      </c>
      <c r="D844" s="2" t="s">
        <v>963</v>
      </c>
      <c r="E844" s="2" t="s">
        <v>964</v>
      </c>
      <c r="F844" s="2" t="s">
        <v>928</v>
      </c>
      <c r="G844" s="2" t="s">
        <v>929</v>
      </c>
      <c r="H844" s="2" t="s">
        <v>965</v>
      </c>
      <c r="I844" s="2" t="s">
        <v>966</v>
      </c>
      <c r="J844" t="s">
        <v>967</v>
      </c>
      <c r="K844" s="2" t="s">
        <v>968</v>
      </c>
      <c r="L844" s="1">
        <v>46386</v>
      </c>
      <c r="M844">
        <v>0.50600000000000001</v>
      </c>
      <c r="N844">
        <v>215</v>
      </c>
      <c r="O844" s="2" t="s">
        <v>79</v>
      </c>
      <c r="P844" t="s">
        <v>65</v>
      </c>
      <c r="Q844" s="1">
        <v>46905</v>
      </c>
      <c r="R844">
        <v>2800</v>
      </c>
      <c r="S844">
        <v>1800</v>
      </c>
      <c r="T844">
        <v>1000</v>
      </c>
      <c r="U844" s="2" t="s">
        <v>66</v>
      </c>
      <c r="V844" s="2"/>
      <c r="W844" s="2"/>
      <c r="X844" s="2" t="s">
        <v>571</v>
      </c>
      <c r="Y844" s="2" t="s">
        <v>572</v>
      </c>
      <c r="Z844" s="2" t="s">
        <v>572</v>
      </c>
      <c r="AA844" s="2" t="s">
        <v>72</v>
      </c>
      <c r="AB844" s="2" t="s">
        <v>72</v>
      </c>
      <c r="AC844" s="2" t="s">
        <v>72</v>
      </c>
      <c r="AD844" s="2" t="s">
        <v>572</v>
      </c>
      <c r="AE844" t="s">
        <v>572</v>
      </c>
      <c r="AF844" s="2" t="s">
        <v>572</v>
      </c>
      <c r="AG844">
        <v>1000</v>
      </c>
      <c r="AP844">
        <v>3900</v>
      </c>
      <c r="AR844">
        <v>0</v>
      </c>
      <c r="AU844">
        <v>0</v>
      </c>
      <c r="AW844">
        <v>0</v>
      </c>
      <c r="AX844">
        <v>0.54</v>
      </c>
      <c r="BB844" s="2" t="s">
        <v>81</v>
      </c>
      <c r="BC844" s="2"/>
    </row>
    <row r="845" spans="1:55">
      <c r="A845">
        <v>849</v>
      </c>
      <c r="B845" s="1">
        <v>46171</v>
      </c>
      <c r="C845" s="2" t="s">
        <v>3155</v>
      </c>
      <c r="D845" s="2" t="s">
        <v>963</v>
      </c>
      <c r="E845" s="2" t="s">
        <v>964</v>
      </c>
      <c r="F845" s="2" t="s">
        <v>928</v>
      </c>
      <c r="G845" s="2" t="s">
        <v>929</v>
      </c>
      <c r="H845" s="2" t="s">
        <v>970</v>
      </c>
      <c r="I845" s="2" t="s">
        <v>971</v>
      </c>
      <c r="J845" t="s">
        <v>972</v>
      </c>
      <c r="K845" s="2" t="s">
        <v>968</v>
      </c>
      <c r="L845" s="1">
        <v>46386</v>
      </c>
      <c r="M845">
        <v>0.68409295439074191</v>
      </c>
      <c r="N845">
        <v>215</v>
      </c>
      <c r="O845" s="2" t="s">
        <v>64</v>
      </c>
      <c r="P845" t="s">
        <v>65</v>
      </c>
      <c r="Q845" s="1">
        <v>46905</v>
      </c>
      <c r="R845">
        <v>2800</v>
      </c>
      <c r="S845">
        <v>0</v>
      </c>
      <c r="T845">
        <v>2800</v>
      </c>
      <c r="U845" s="2" t="s">
        <v>66</v>
      </c>
      <c r="V845" s="2"/>
      <c r="W845" s="2" t="s">
        <v>68</v>
      </c>
      <c r="X845" s="2" t="s">
        <v>571</v>
      </c>
      <c r="Y845" s="2" t="s">
        <v>572</v>
      </c>
      <c r="Z845" s="2" t="s">
        <v>572</v>
      </c>
      <c r="AA845" s="2" t="s">
        <v>572</v>
      </c>
      <c r="AB845" s="2" t="s">
        <v>572</v>
      </c>
      <c r="AC845" s="2" t="s">
        <v>572</v>
      </c>
      <c r="AD845" s="2" t="s">
        <v>572</v>
      </c>
      <c r="AE845" t="s">
        <v>572</v>
      </c>
      <c r="AF845" s="2" t="s">
        <v>572</v>
      </c>
      <c r="AG845">
        <v>2800</v>
      </c>
      <c r="AR845">
        <v>0</v>
      </c>
      <c r="AU845">
        <v>0</v>
      </c>
      <c r="AW845">
        <v>0</v>
      </c>
      <c r="AX845">
        <v>3</v>
      </c>
      <c r="BB845" s="2" t="s">
        <v>75</v>
      </c>
      <c r="BC845" s="2"/>
    </row>
    <row r="846" spans="1:55">
      <c r="A846">
        <v>850</v>
      </c>
      <c r="B846" s="1">
        <v>46171</v>
      </c>
      <c r="C846" s="2" t="s">
        <v>3155</v>
      </c>
      <c r="D846" s="2" t="s">
        <v>963</v>
      </c>
      <c r="E846" s="2" t="s">
        <v>964</v>
      </c>
      <c r="F846" s="2" t="s">
        <v>928</v>
      </c>
      <c r="G846" s="2" t="s">
        <v>929</v>
      </c>
      <c r="H846" s="2" t="s">
        <v>965</v>
      </c>
      <c r="I846" s="2" t="s">
        <v>966</v>
      </c>
      <c r="J846" t="s">
        <v>967</v>
      </c>
      <c r="K846" s="2" t="s">
        <v>968</v>
      </c>
      <c r="L846" s="1">
        <v>46386</v>
      </c>
      <c r="M846">
        <v>0.50600000000000001</v>
      </c>
      <c r="N846">
        <v>215</v>
      </c>
      <c r="O846" s="2" t="s">
        <v>79</v>
      </c>
      <c r="P846" t="s">
        <v>65</v>
      </c>
      <c r="Q846" s="1">
        <v>46905</v>
      </c>
      <c r="R846">
        <v>2800</v>
      </c>
      <c r="S846">
        <v>0</v>
      </c>
      <c r="T846">
        <v>2800</v>
      </c>
      <c r="U846" s="2" t="s">
        <v>66</v>
      </c>
      <c r="V846" s="2"/>
      <c r="W846" s="2"/>
      <c r="X846" s="2" t="s">
        <v>571</v>
      </c>
      <c r="Y846" s="2" t="s">
        <v>572</v>
      </c>
      <c r="Z846" s="2" t="s">
        <v>572</v>
      </c>
      <c r="AA846" s="2" t="s">
        <v>72</v>
      </c>
      <c r="AB846" s="2" t="s">
        <v>72</v>
      </c>
      <c r="AC846" s="2" t="s">
        <v>72</v>
      </c>
      <c r="AD846" s="2" t="s">
        <v>572</v>
      </c>
      <c r="AE846" t="s">
        <v>572</v>
      </c>
      <c r="AF846" s="2" t="s">
        <v>572</v>
      </c>
      <c r="AG846">
        <v>2800</v>
      </c>
      <c r="AR846">
        <v>0</v>
      </c>
      <c r="AU846">
        <v>0</v>
      </c>
      <c r="AW846">
        <v>0</v>
      </c>
      <c r="AX846">
        <v>0.54</v>
      </c>
      <c r="BB846" s="2" t="s">
        <v>81</v>
      </c>
      <c r="BC846" s="2"/>
    </row>
    <row r="847" spans="1:55">
      <c r="A847">
        <v>851</v>
      </c>
      <c r="B847" s="1">
        <v>46171</v>
      </c>
      <c r="C847" s="2" t="s">
        <v>3156</v>
      </c>
      <c r="D847" s="2" t="s">
        <v>94</v>
      </c>
      <c r="E847" s="2" t="s">
        <v>95</v>
      </c>
      <c r="F847" s="2" t="s">
        <v>96</v>
      </c>
      <c r="G847" s="2" t="s">
        <v>97</v>
      </c>
      <c r="H847" s="2" t="s">
        <v>102</v>
      </c>
      <c r="I847" s="2" t="s">
        <v>103</v>
      </c>
      <c r="J847" t="s">
        <v>104</v>
      </c>
      <c r="K847" s="2" t="s">
        <v>101</v>
      </c>
      <c r="L847" s="1">
        <v>47590</v>
      </c>
      <c r="M847">
        <v>0.50600000000000001</v>
      </c>
      <c r="N847">
        <v>1419</v>
      </c>
      <c r="O847" s="2" t="s">
        <v>79</v>
      </c>
      <c r="P847" t="s">
        <v>65</v>
      </c>
      <c r="Q847" s="1">
        <v>46905</v>
      </c>
      <c r="R847">
        <v>23529</v>
      </c>
      <c r="S847">
        <v>12300</v>
      </c>
      <c r="T847">
        <v>11229</v>
      </c>
      <c r="U847" s="2" t="s">
        <v>66</v>
      </c>
      <c r="V847" s="2"/>
      <c r="W847" s="2"/>
      <c r="X847" s="2" t="s">
        <v>571</v>
      </c>
      <c r="Y847" s="2" t="s">
        <v>572</v>
      </c>
      <c r="Z847" s="2" t="s">
        <v>572</v>
      </c>
      <c r="AA847" s="2" t="s">
        <v>72</v>
      </c>
      <c r="AB847" s="2" t="s">
        <v>72</v>
      </c>
      <c r="AC847" s="2" t="s">
        <v>72</v>
      </c>
      <c r="AD847" s="2" t="s">
        <v>572</v>
      </c>
      <c r="AE847" t="s">
        <v>572</v>
      </c>
      <c r="AF847" s="2" t="s">
        <v>572</v>
      </c>
      <c r="AG847">
        <v>11229</v>
      </c>
      <c r="AP847">
        <v>11700</v>
      </c>
      <c r="AR847">
        <v>0</v>
      </c>
      <c r="AU847">
        <v>0</v>
      </c>
      <c r="AW847">
        <v>0</v>
      </c>
      <c r="AX847">
        <v>0.54</v>
      </c>
      <c r="BB847" s="2" t="s">
        <v>81</v>
      </c>
      <c r="BC847" s="2"/>
    </row>
    <row r="848" spans="1:55">
      <c r="A848">
        <v>852</v>
      </c>
      <c r="B848" s="1">
        <v>46171</v>
      </c>
      <c r="C848" s="2" t="s">
        <v>3157</v>
      </c>
      <c r="D848" s="2" t="s">
        <v>94</v>
      </c>
      <c r="E848" s="2" t="s">
        <v>95</v>
      </c>
      <c r="F848" s="2" t="s">
        <v>96</v>
      </c>
      <c r="G848" s="2" t="s">
        <v>97</v>
      </c>
      <c r="H848" s="2" t="s">
        <v>102</v>
      </c>
      <c r="I848" s="2" t="s">
        <v>103</v>
      </c>
      <c r="J848" t="s">
        <v>104</v>
      </c>
      <c r="K848" s="2" t="s">
        <v>101</v>
      </c>
      <c r="L848" s="1">
        <v>47590</v>
      </c>
      <c r="M848">
        <v>0.50600000000000001</v>
      </c>
      <c r="N848">
        <v>1419</v>
      </c>
      <c r="O848" s="2" t="s">
        <v>79</v>
      </c>
      <c r="P848" t="s">
        <v>65</v>
      </c>
      <c r="Q848" s="1">
        <v>46905</v>
      </c>
      <c r="R848">
        <v>23529</v>
      </c>
      <c r="S848">
        <v>0</v>
      </c>
      <c r="T848">
        <v>23529</v>
      </c>
      <c r="U848" s="2" t="s">
        <v>66</v>
      </c>
      <c r="V848" s="2"/>
      <c r="W848" s="2"/>
      <c r="X848" s="2" t="s">
        <v>571</v>
      </c>
      <c r="Y848" s="2" t="s">
        <v>572</v>
      </c>
      <c r="Z848" s="2" t="s">
        <v>572</v>
      </c>
      <c r="AA848" s="2" t="s">
        <v>72</v>
      </c>
      <c r="AB848" s="2" t="s">
        <v>72</v>
      </c>
      <c r="AC848" s="2" t="s">
        <v>72</v>
      </c>
      <c r="AD848" s="2" t="s">
        <v>572</v>
      </c>
      <c r="AE848" t="s">
        <v>572</v>
      </c>
      <c r="AF848" s="2" t="s">
        <v>572</v>
      </c>
      <c r="AG848">
        <v>23529</v>
      </c>
      <c r="AP848">
        <v>23529</v>
      </c>
      <c r="AR848">
        <v>0</v>
      </c>
      <c r="AU848">
        <v>0</v>
      </c>
      <c r="AW848">
        <v>0</v>
      </c>
      <c r="AX848">
        <v>0.54</v>
      </c>
      <c r="BB848" s="2" t="s">
        <v>81</v>
      </c>
      <c r="BC848" s="2"/>
    </row>
    <row r="849" spans="1:55">
      <c r="A849">
        <v>853</v>
      </c>
      <c r="B849" s="1">
        <v>46171</v>
      </c>
      <c r="C849" s="2" t="s">
        <v>3158</v>
      </c>
      <c r="D849" s="2" t="s">
        <v>94</v>
      </c>
      <c r="E849" s="2" t="s">
        <v>95</v>
      </c>
      <c r="F849" s="2" t="s">
        <v>96</v>
      </c>
      <c r="G849" s="2" t="s">
        <v>97</v>
      </c>
      <c r="H849" s="2" t="s">
        <v>102</v>
      </c>
      <c r="I849" s="2" t="s">
        <v>103</v>
      </c>
      <c r="J849" t="s">
        <v>104</v>
      </c>
      <c r="K849" s="2" t="s">
        <v>101</v>
      </c>
      <c r="L849" s="1">
        <v>47590</v>
      </c>
      <c r="M849">
        <v>0.50600000000000001</v>
      </c>
      <c r="N849">
        <v>1419</v>
      </c>
      <c r="O849" s="2" t="s">
        <v>79</v>
      </c>
      <c r="P849" t="s">
        <v>65</v>
      </c>
      <c r="Q849" s="1">
        <v>46905</v>
      </c>
      <c r="R849">
        <v>23529</v>
      </c>
      <c r="S849">
        <v>0</v>
      </c>
      <c r="T849">
        <v>23529</v>
      </c>
      <c r="U849" s="2" t="s">
        <v>66</v>
      </c>
      <c r="V849" s="2"/>
      <c r="W849" s="2"/>
      <c r="X849" s="2" t="s">
        <v>571</v>
      </c>
      <c r="Y849" s="2" t="s">
        <v>572</v>
      </c>
      <c r="Z849" s="2" t="s">
        <v>80</v>
      </c>
      <c r="AA849" s="2" t="s">
        <v>72</v>
      </c>
      <c r="AB849" s="2" t="s">
        <v>72</v>
      </c>
      <c r="AC849" s="2" t="s">
        <v>72</v>
      </c>
      <c r="AD849" s="2" t="s">
        <v>572</v>
      </c>
      <c r="AE849" t="s">
        <v>572</v>
      </c>
      <c r="AF849" s="2" t="s">
        <v>572</v>
      </c>
      <c r="AG849">
        <v>23529</v>
      </c>
      <c r="AI849">
        <v>1600</v>
      </c>
      <c r="AP849">
        <v>23529</v>
      </c>
      <c r="AR849">
        <v>0</v>
      </c>
      <c r="AU849">
        <v>0</v>
      </c>
      <c r="AW849">
        <v>0</v>
      </c>
      <c r="AX849">
        <v>0.54</v>
      </c>
      <c r="BB849" s="2" t="s">
        <v>81</v>
      </c>
      <c r="BC849" s="2"/>
    </row>
    <row r="850" spans="1:55">
      <c r="A850">
        <v>854</v>
      </c>
      <c r="B850" s="1">
        <v>46171</v>
      </c>
      <c r="C850" s="2" t="s">
        <v>3159</v>
      </c>
      <c r="D850" s="2" t="s">
        <v>94</v>
      </c>
      <c r="E850" s="2" t="s">
        <v>95</v>
      </c>
      <c r="F850" s="2" t="s">
        <v>96</v>
      </c>
      <c r="G850" s="2" t="s">
        <v>97</v>
      </c>
      <c r="H850" s="2" t="s">
        <v>102</v>
      </c>
      <c r="I850" s="2" t="s">
        <v>103</v>
      </c>
      <c r="J850" t="s">
        <v>104</v>
      </c>
      <c r="K850" s="2" t="s">
        <v>101</v>
      </c>
      <c r="L850" s="1">
        <v>47590</v>
      </c>
      <c r="M850">
        <v>0.50600000000000001</v>
      </c>
      <c r="N850">
        <v>1419</v>
      </c>
      <c r="O850" s="2" t="s">
        <v>79</v>
      </c>
      <c r="P850" t="s">
        <v>65</v>
      </c>
      <c r="Q850" s="1">
        <v>46905</v>
      </c>
      <c r="R850">
        <v>23529</v>
      </c>
      <c r="S850">
        <v>0</v>
      </c>
      <c r="T850">
        <v>23529</v>
      </c>
      <c r="U850" s="2" t="s">
        <v>66</v>
      </c>
      <c r="V850" s="2"/>
      <c r="W850" s="2"/>
      <c r="X850" s="2" t="s">
        <v>571</v>
      </c>
      <c r="Y850" s="2" t="s">
        <v>572</v>
      </c>
      <c r="Z850" s="2" t="s">
        <v>572</v>
      </c>
      <c r="AA850" s="2" t="s">
        <v>72</v>
      </c>
      <c r="AB850" s="2" t="s">
        <v>72</v>
      </c>
      <c r="AC850" s="2" t="s">
        <v>72</v>
      </c>
      <c r="AD850" s="2" t="s">
        <v>572</v>
      </c>
      <c r="AE850" t="s">
        <v>572</v>
      </c>
      <c r="AF850" s="2" t="s">
        <v>572</v>
      </c>
      <c r="AG850">
        <v>23529</v>
      </c>
      <c r="AP850">
        <v>23529</v>
      </c>
      <c r="AR850">
        <v>0</v>
      </c>
      <c r="AU850">
        <v>0</v>
      </c>
      <c r="AW850">
        <v>0</v>
      </c>
      <c r="AX850">
        <v>0.54</v>
      </c>
      <c r="BB850" s="2" t="s">
        <v>81</v>
      </c>
      <c r="BC850" s="2"/>
    </row>
    <row r="851" spans="1:55">
      <c r="A851">
        <v>855</v>
      </c>
      <c r="B851" s="1">
        <v>46171</v>
      </c>
      <c r="C851" s="2" t="s">
        <v>3160</v>
      </c>
      <c r="D851" s="2" t="s">
        <v>1328</v>
      </c>
      <c r="E851" s="2" t="s">
        <v>1329</v>
      </c>
      <c r="F851" s="2" t="s">
        <v>58</v>
      </c>
      <c r="G851" s="2" t="s">
        <v>153</v>
      </c>
      <c r="H851" s="2" t="s">
        <v>102</v>
      </c>
      <c r="I851" s="2" t="s">
        <v>103</v>
      </c>
      <c r="J851" t="s">
        <v>104</v>
      </c>
      <c r="K851" s="2" t="s">
        <v>1333</v>
      </c>
      <c r="L851" s="1">
        <v>46152</v>
      </c>
      <c r="M851">
        <v>0.50600000000000001</v>
      </c>
      <c r="N851">
        <v>-19</v>
      </c>
      <c r="O851" s="2" t="s">
        <v>79</v>
      </c>
      <c r="P851" t="s">
        <v>65</v>
      </c>
      <c r="Q851" s="1">
        <v>46905</v>
      </c>
      <c r="R851">
        <v>1500</v>
      </c>
      <c r="S851">
        <v>0</v>
      </c>
      <c r="T851">
        <v>1500</v>
      </c>
      <c r="U851" s="2" t="s">
        <v>66</v>
      </c>
      <c r="V851" s="2"/>
      <c r="W851" s="2"/>
      <c r="X851" s="2" t="s">
        <v>69</v>
      </c>
      <c r="Y851" s="2" t="s">
        <v>572</v>
      </c>
      <c r="Z851" s="2" t="s">
        <v>572</v>
      </c>
      <c r="AA851" s="2" t="s">
        <v>72</v>
      </c>
      <c r="AB851" s="2" t="s">
        <v>72</v>
      </c>
      <c r="AC851" s="2" t="s">
        <v>72</v>
      </c>
      <c r="AD851" s="2" t="s">
        <v>70</v>
      </c>
      <c r="AE851">
        <v>13</v>
      </c>
      <c r="AF851" s="2" t="s">
        <v>2099</v>
      </c>
      <c r="AG851">
        <v>1500</v>
      </c>
      <c r="AN851">
        <v>1500</v>
      </c>
      <c r="AO851">
        <v>155</v>
      </c>
      <c r="AP851">
        <v>1550</v>
      </c>
      <c r="AQ851">
        <v>1655</v>
      </c>
      <c r="AR851">
        <v>80</v>
      </c>
      <c r="AU851">
        <v>0</v>
      </c>
      <c r="AW851">
        <v>0</v>
      </c>
      <c r="AX851">
        <v>0.54</v>
      </c>
      <c r="BB851" s="2" t="s">
        <v>81</v>
      </c>
      <c r="BC851" s="2"/>
    </row>
    <row r="852" spans="1:55">
      <c r="A852">
        <v>856</v>
      </c>
      <c r="B852" s="1">
        <v>46171</v>
      </c>
      <c r="C852" s="2" t="s">
        <v>3161</v>
      </c>
      <c r="D852" s="2" t="s">
        <v>3162</v>
      </c>
      <c r="E852" s="2" t="s">
        <v>2986</v>
      </c>
      <c r="F852" s="2" t="s">
        <v>58</v>
      </c>
      <c r="G852" s="2" t="s">
        <v>59</v>
      </c>
      <c r="H852" s="2" t="s">
        <v>102</v>
      </c>
      <c r="I852" s="2" t="s">
        <v>103</v>
      </c>
      <c r="J852" t="s">
        <v>104</v>
      </c>
      <c r="K852" s="2" t="s">
        <v>2990</v>
      </c>
      <c r="L852" s="1">
        <v>46091</v>
      </c>
      <c r="M852">
        <v>0.50600000000000001</v>
      </c>
      <c r="N852">
        <v>-80</v>
      </c>
      <c r="O852" s="2" t="s">
        <v>79</v>
      </c>
      <c r="P852" t="s">
        <v>65</v>
      </c>
      <c r="Q852" s="1">
        <v>47635</v>
      </c>
      <c r="R852">
        <v>1200</v>
      </c>
      <c r="S852">
        <v>0</v>
      </c>
      <c r="T852">
        <v>1200</v>
      </c>
      <c r="U852" s="2" t="s">
        <v>66</v>
      </c>
      <c r="V852" s="2"/>
      <c r="W852" s="2"/>
      <c r="X852" s="2" t="s">
        <v>69</v>
      </c>
      <c r="Y852" s="2" t="s">
        <v>572</v>
      </c>
      <c r="Z852" s="2" t="s">
        <v>80</v>
      </c>
      <c r="AA852" s="2" t="s">
        <v>72</v>
      </c>
      <c r="AB852" s="2" t="s">
        <v>72</v>
      </c>
      <c r="AC852" s="2" t="s">
        <v>72</v>
      </c>
      <c r="AD852" s="2" t="s">
        <v>70</v>
      </c>
      <c r="AE852">
        <v>13</v>
      </c>
      <c r="AF852" s="2" t="s">
        <v>2099</v>
      </c>
      <c r="AG852">
        <v>1200</v>
      </c>
      <c r="AI852">
        <v>14600</v>
      </c>
      <c r="AN852">
        <v>14400</v>
      </c>
      <c r="AO852">
        <v>500</v>
      </c>
      <c r="AP852">
        <v>14600</v>
      </c>
      <c r="AQ852">
        <v>14900</v>
      </c>
      <c r="AR852">
        <v>80</v>
      </c>
      <c r="AS852">
        <v>469</v>
      </c>
      <c r="AT852">
        <v>466</v>
      </c>
      <c r="AU852">
        <v>0.99360341151385922</v>
      </c>
      <c r="AV852">
        <v>3</v>
      </c>
      <c r="AW852">
        <v>6.3965884861407248E-3</v>
      </c>
      <c r="AX852">
        <v>0.54</v>
      </c>
      <c r="AY852">
        <v>251.64000000000001</v>
      </c>
      <c r="AZ852">
        <v>1.62</v>
      </c>
      <c r="BA852">
        <v>0.99360341151385922</v>
      </c>
      <c r="BB852" s="2" t="s">
        <v>81</v>
      </c>
      <c r="BC852" s="2"/>
    </row>
    <row r="853" spans="1:55">
      <c r="A853">
        <v>857</v>
      </c>
      <c r="B853" s="1">
        <v>46171</v>
      </c>
      <c r="C853" s="2" t="s">
        <v>3163</v>
      </c>
      <c r="D853" s="2" t="s">
        <v>3162</v>
      </c>
      <c r="E853" s="2" t="s">
        <v>2986</v>
      </c>
      <c r="F853" s="2" t="s">
        <v>58</v>
      </c>
      <c r="G853" s="2" t="s">
        <v>59</v>
      </c>
      <c r="H853" s="2" t="s">
        <v>102</v>
      </c>
      <c r="I853" s="2" t="s">
        <v>103</v>
      </c>
      <c r="J853" t="s">
        <v>104</v>
      </c>
      <c r="K853" s="2" t="s">
        <v>2990</v>
      </c>
      <c r="L853" s="1">
        <v>46091</v>
      </c>
      <c r="M853">
        <v>0.50600000000000001</v>
      </c>
      <c r="N853">
        <v>-80</v>
      </c>
      <c r="O853" s="2" t="s">
        <v>79</v>
      </c>
      <c r="P853" t="s">
        <v>65</v>
      </c>
      <c r="Q853" s="1">
        <v>47635</v>
      </c>
      <c r="R853">
        <v>1200</v>
      </c>
      <c r="S853">
        <v>0</v>
      </c>
      <c r="T853">
        <v>1200</v>
      </c>
      <c r="U853" s="2" t="s">
        <v>66</v>
      </c>
      <c r="V853" s="2"/>
      <c r="W853" s="2"/>
      <c r="X853" s="2" t="s">
        <v>571</v>
      </c>
      <c r="Y853" s="2" t="s">
        <v>572</v>
      </c>
      <c r="Z853" s="2" t="s">
        <v>572</v>
      </c>
      <c r="AA853" s="2" t="s">
        <v>72</v>
      </c>
      <c r="AB853" s="2" t="s">
        <v>72</v>
      </c>
      <c r="AC853" s="2" t="s">
        <v>72</v>
      </c>
      <c r="AD853" s="2" t="s">
        <v>572</v>
      </c>
      <c r="AE853" t="s">
        <v>572</v>
      </c>
      <c r="AF853" s="2" t="s">
        <v>572</v>
      </c>
      <c r="AG853">
        <v>1200</v>
      </c>
      <c r="AR853">
        <v>0</v>
      </c>
      <c r="AU853">
        <v>0</v>
      </c>
      <c r="AW853">
        <v>0</v>
      </c>
      <c r="AX853">
        <v>0.54</v>
      </c>
      <c r="BB853" s="2" t="s">
        <v>81</v>
      </c>
      <c r="BC853" s="2"/>
    </row>
    <row r="854" spans="1:55">
      <c r="A854">
        <v>858</v>
      </c>
      <c r="B854" s="1">
        <v>46171</v>
      </c>
      <c r="C854" s="2" t="s">
        <v>3164</v>
      </c>
      <c r="D854" s="2" t="s">
        <v>3162</v>
      </c>
      <c r="E854" s="2" t="s">
        <v>2986</v>
      </c>
      <c r="F854" s="2" t="s">
        <v>58</v>
      </c>
      <c r="G854" s="2" t="s">
        <v>59</v>
      </c>
      <c r="H854" s="2" t="s">
        <v>102</v>
      </c>
      <c r="I854" s="2" t="s">
        <v>103</v>
      </c>
      <c r="J854" t="s">
        <v>104</v>
      </c>
      <c r="K854" s="2" t="s">
        <v>2990</v>
      </c>
      <c r="L854" s="1">
        <v>46091</v>
      </c>
      <c r="M854">
        <v>0.50600000000000001</v>
      </c>
      <c r="N854">
        <v>-80</v>
      </c>
      <c r="O854" s="2" t="s">
        <v>79</v>
      </c>
      <c r="P854" t="s">
        <v>65</v>
      </c>
      <c r="Q854" s="1">
        <v>47635</v>
      </c>
      <c r="R854">
        <v>1200</v>
      </c>
      <c r="S854">
        <v>0</v>
      </c>
      <c r="T854">
        <v>1200</v>
      </c>
      <c r="U854" s="2" t="s">
        <v>66</v>
      </c>
      <c r="V854" s="2"/>
      <c r="W854" s="2"/>
      <c r="X854" s="2" t="s">
        <v>571</v>
      </c>
      <c r="Y854" s="2" t="s">
        <v>572</v>
      </c>
      <c r="Z854" s="2" t="s">
        <v>572</v>
      </c>
      <c r="AA854" s="2" t="s">
        <v>72</v>
      </c>
      <c r="AB854" s="2" t="s">
        <v>72</v>
      </c>
      <c r="AC854" s="2" t="s">
        <v>72</v>
      </c>
      <c r="AD854" s="2" t="s">
        <v>572</v>
      </c>
      <c r="AE854" t="s">
        <v>572</v>
      </c>
      <c r="AF854" s="2" t="s">
        <v>572</v>
      </c>
      <c r="AG854">
        <v>1200</v>
      </c>
      <c r="AR854">
        <v>0</v>
      </c>
      <c r="AU854">
        <v>0</v>
      </c>
      <c r="AW854">
        <v>0</v>
      </c>
      <c r="AX854">
        <v>0.54</v>
      </c>
      <c r="BB854" s="2" t="s">
        <v>81</v>
      </c>
      <c r="BC854" s="2"/>
    </row>
    <row r="855" spans="1:55">
      <c r="A855">
        <v>859</v>
      </c>
      <c r="B855" s="1">
        <v>46171</v>
      </c>
      <c r="C855" s="2" t="s">
        <v>3165</v>
      </c>
      <c r="D855" s="2" t="s">
        <v>3162</v>
      </c>
      <c r="E855" s="2" t="s">
        <v>2986</v>
      </c>
      <c r="F855" s="2" t="s">
        <v>58</v>
      </c>
      <c r="G855" s="2" t="s">
        <v>59</v>
      </c>
      <c r="H855" s="2" t="s">
        <v>102</v>
      </c>
      <c r="I855" s="2" t="s">
        <v>103</v>
      </c>
      <c r="J855" t="s">
        <v>104</v>
      </c>
      <c r="K855" s="2" t="s">
        <v>2990</v>
      </c>
      <c r="L855" s="1">
        <v>46091</v>
      </c>
      <c r="M855">
        <v>0.50600000000000001</v>
      </c>
      <c r="N855">
        <v>-80</v>
      </c>
      <c r="O855" s="2" t="s">
        <v>79</v>
      </c>
      <c r="P855" t="s">
        <v>65</v>
      </c>
      <c r="Q855" s="1">
        <v>47635</v>
      </c>
      <c r="R855">
        <v>1200</v>
      </c>
      <c r="S855">
        <v>0</v>
      </c>
      <c r="T855">
        <v>1200</v>
      </c>
      <c r="U855" s="2" t="s">
        <v>66</v>
      </c>
      <c r="V855" s="2"/>
      <c r="W855" s="2"/>
      <c r="X855" s="2" t="s">
        <v>571</v>
      </c>
      <c r="Y855" s="2" t="s">
        <v>572</v>
      </c>
      <c r="Z855" s="2" t="s">
        <v>572</v>
      </c>
      <c r="AA855" s="2" t="s">
        <v>72</v>
      </c>
      <c r="AB855" s="2" t="s">
        <v>72</v>
      </c>
      <c r="AC855" s="2" t="s">
        <v>72</v>
      </c>
      <c r="AD855" s="2" t="s">
        <v>572</v>
      </c>
      <c r="AE855" t="s">
        <v>572</v>
      </c>
      <c r="AF855" s="2" t="s">
        <v>572</v>
      </c>
      <c r="AG855">
        <v>1200</v>
      </c>
      <c r="AR855">
        <v>0</v>
      </c>
      <c r="AU855">
        <v>0</v>
      </c>
      <c r="AW855">
        <v>0</v>
      </c>
      <c r="AX855">
        <v>0.54</v>
      </c>
      <c r="BB855" s="2" t="s">
        <v>81</v>
      </c>
      <c r="BC855" s="2"/>
    </row>
    <row r="856" spans="1:55">
      <c r="A856">
        <v>860</v>
      </c>
      <c r="B856" s="1">
        <v>46171</v>
      </c>
      <c r="C856" s="2" t="s">
        <v>3166</v>
      </c>
      <c r="D856" s="2" t="s">
        <v>3162</v>
      </c>
      <c r="E856" s="2" t="s">
        <v>2986</v>
      </c>
      <c r="F856" s="2" t="s">
        <v>58</v>
      </c>
      <c r="G856" s="2" t="s">
        <v>59</v>
      </c>
      <c r="H856" s="2" t="s">
        <v>102</v>
      </c>
      <c r="I856" s="2" t="s">
        <v>103</v>
      </c>
      <c r="J856" t="s">
        <v>104</v>
      </c>
      <c r="K856" s="2" t="s">
        <v>2990</v>
      </c>
      <c r="L856" s="1">
        <v>46091</v>
      </c>
      <c r="M856">
        <v>0.50600000000000001</v>
      </c>
      <c r="N856">
        <v>-80</v>
      </c>
      <c r="O856" s="2" t="s">
        <v>79</v>
      </c>
      <c r="P856" t="s">
        <v>65</v>
      </c>
      <c r="Q856" s="1">
        <v>47635</v>
      </c>
      <c r="R856">
        <v>1200</v>
      </c>
      <c r="S856">
        <v>0</v>
      </c>
      <c r="T856">
        <v>1200</v>
      </c>
      <c r="U856" s="2" t="s">
        <v>66</v>
      </c>
      <c r="V856" s="2"/>
      <c r="W856" s="2"/>
      <c r="X856" s="2" t="s">
        <v>571</v>
      </c>
      <c r="Y856" s="2" t="s">
        <v>572</v>
      </c>
      <c r="Z856" s="2" t="s">
        <v>572</v>
      </c>
      <c r="AA856" s="2" t="s">
        <v>72</v>
      </c>
      <c r="AB856" s="2" t="s">
        <v>72</v>
      </c>
      <c r="AC856" s="2" t="s">
        <v>72</v>
      </c>
      <c r="AD856" s="2" t="s">
        <v>572</v>
      </c>
      <c r="AE856" t="s">
        <v>572</v>
      </c>
      <c r="AF856" s="2" t="s">
        <v>572</v>
      </c>
      <c r="AG856">
        <v>1200</v>
      </c>
      <c r="AR856">
        <v>0</v>
      </c>
      <c r="AU856">
        <v>0</v>
      </c>
      <c r="AW856">
        <v>0</v>
      </c>
      <c r="AX856">
        <v>0.54</v>
      </c>
      <c r="BB856" s="2" t="s">
        <v>81</v>
      </c>
      <c r="BC856" s="2"/>
    </row>
    <row r="857" spans="1:55">
      <c r="A857">
        <v>861</v>
      </c>
      <c r="B857" s="1">
        <v>46171</v>
      </c>
      <c r="C857" s="2" t="s">
        <v>3167</v>
      </c>
      <c r="D857" s="2" t="s">
        <v>3162</v>
      </c>
      <c r="E857" s="2" t="s">
        <v>2986</v>
      </c>
      <c r="F857" s="2" t="s">
        <v>58</v>
      </c>
      <c r="G857" s="2" t="s">
        <v>59</v>
      </c>
      <c r="H857" s="2" t="s">
        <v>102</v>
      </c>
      <c r="I857" s="2" t="s">
        <v>103</v>
      </c>
      <c r="J857" t="s">
        <v>104</v>
      </c>
      <c r="K857" s="2" t="s">
        <v>2990</v>
      </c>
      <c r="L857" s="1">
        <v>46091</v>
      </c>
      <c r="M857">
        <v>0.50600000000000001</v>
      </c>
      <c r="N857">
        <v>-80</v>
      </c>
      <c r="O857" s="2" t="s">
        <v>79</v>
      </c>
      <c r="P857" t="s">
        <v>65</v>
      </c>
      <c r="Q857" s="1">
        <v>47635</v>
      </c>
      <c r="R857">
        <v>1200</v>
      </c>
      <c r="S857">
        <v>0</v>
      </c>
      <c r="T857">
        <v>1200</v>
      </c>
      <c r="U857" s="2" t="s">
        <v>66</v>
      </c>
      <c r="V857" s="2"/>
      <c r="W857" s="2"/>
      <c r="X857" s="2" t="s">
        <v>571</v>
      </c>
      <c r="Y857" s="2" t="s">
        <v>572</v>
      </c>
      <c r="Z857" s="2" t="s">
        <v>572</v>
      </c>
      <c r="AA857" s="2" t="s">
        <v>72</v>
      </c>
      <c r="AB857" s="2" t="s">
        <v>72</v>
      </c>
      <c r="AC857" s="2" t="s">
        <v>72</v>
      </c>
      <c r="AD857" s="2" t="s">
        <v>572</v>
      </c>
      <c r="AE857" t="s">
        <v>572</v>
      </c>
      <c r="AF857" s="2" t="s">
        <v>572</v>
      </c>
      <c r="AG857">
        <v>1200</v>
      </c>
      <c r="AR857">
        <v>0</v>
      </c>
      <c r="AU857">
        <v>0</v>
      </c>
      <c r="AW857">
        <v>0</v>
      </c>
      <c r="AX857">
        <v>0.54</v>
      </c>
      <c r="BB857" s="2" t="s">
        <v>81</v>
      </c>
      <c r="BC857" s="2"/>
    </row>
    <row r="858" spans="1:55">
      <c r="A858">
        <v>862</v>
      </c>
      <c r="B858" s="1">
        <v>46171</v>
      </c>
      <c r="C858" s="2" t="s">
        <v>3168</v>
      </c>
      <c r="D858" s="2" t="s">
        <v>3162</v>
      </c>
      <c r="E858" s="2" t="s">
        <v>2986</v>
      </c>
      <c r="F858" s="2" t="s">
        <v>58</v>
      </c>
      <c r="G858" s="2" t="s">
        <v>59</v>
      </c>
      <c r="H858" s="2" t="s">
        <v>102</v>
      </c>
      <c r="I858" s="2" t="s">
        <v>103</v>
      </c>
      <c r="J858" t="s">
        <v>104</v>
      </c>
      <c r="K858" s="2" t="s">
        <v>2990</v>
      </c>
      <c r="L858" s="1">
        <v>46091</v>
      </c>
      <c r="M858">
        <v>0.50600000000000001</v>
      </c>
      <c r="N858">
        <v>-80</v>
      </c>
      <c r="O858" s="2" t="s">
        <v>79</v>
      </c>
      <c r="P858" t="s">
        <v>65</v>
      </c>
      <c r="Q858" s="1">
        <v>47635</v>
      </c>
      <c r="R858">
        <v>1200</v>
      </c>
      <c r="S858">
        <v>0</v>
      </c>
      <c r="T858">
        <v>1200</v>
      </c>
      <c r="U858" s="2" t="s">
        <v>66</v>
      </c>
      <c r="V858" s="2"/>
      <c r="W858" s="2"/>
      <c r="X858" s="2" t="s">
        <v>571</v>
      </c>
      <c r="Y858" s="2" t="s">
        <v>572</v>
      </c>
      <c r="Z858" s="2" t="s">
        <v>572</v>
      </c>
      <c r="AA858" s="2" t="s">
        <v>72</v>
      </c>
      <c r="AB858" s="2" t="s">
        <v>72</v>
      </c>
      <c r="AC858" s="2" t="s">
        <v>72</v>
      </c>
      <c r="AD858" s="2" t="s">
        <v>572</v>
      </c>
      <c r="AE858" t="s">
        <v>572</v>
      </c>
      <c r="AF858" s="2" t="s">
        <v>572</v>
      </c>
      <c r="AG858">
        <v>1200</v>
      </c>
      <c r="AR858">
        <v>0</v>
      </c>
      <c r="AU858">
        <v>0</v>
      </c>
      <c r="AW858">
        <v>0</v>
      </c>
      <c r="AX858">
        <v>0.54</v>
      </c>
      <c r="BB858" s="2" t="s">
        <v>81</v>
      </c>
      <c r="BC858" s="2"/>
    </row>
    <row r="859" spans="1:55">
      <c r="A859">
        <v>863</v>
      </c>
      <c r="B859" s="1">
        <v>46171</v>
      </c>
      <c r="C859" s="2" t="s">
        <v>3169</v>
      </c>
      <c r="D859" s="2" t="s">
        <v>3162</v>
      </c>
      <c r="E859" s="2" t="s">
        <v>2986</v>
      </c>
      <c r="F859" s="2" t="s">
        <v>58</v>
      </c>
      <c r="G859" s="2" t="s">
        <v>59</v>
      </c>
      <c r="H859" s="2" t="s">
        <v>102</v>
      </c>
      <c r="I859" s="2" t="s">
        <v>103</v>
      </c>
      <c r="J859" t="s">
        <v>104</v>
      </c>
      <c r="K859" s="2" t="s">
        <v>2990</v>
      </c>
      <c r="L859" s="1">
        <v>46091</v>
      </c>
      <c r="M859">
        <v>0.50600000000000001</v>
      </c>
      <c r="N859">
        <v>-80</v>
      </c>
      <c r="O859" s="2" t="s">
        <v>79</v>
      </c>
      <c r="P859" t="s">
        <v>65</v>
      </c>
      <c r="Q859" s="1">
        <v>47635</v>
      </c>
      <c r="R859">
        <v>1200</v>
      </c>
      <c r="S859">
        <v>0</v>
      </c>
      <c r="T859">
        <v>1200</v>
      </c>
      <c r="U859" s="2" t="s">
        <v>66</v>
      </c>
      <c r="V859" s="2"/>
      <c r="W859" s="2"/>
      <c r="X859" s="2" t="s">
        <v>571</v>
      </c>
      <c r="Y859" s="2" t="s">
        <v>572</v>
      </c>
      <c r="Z859" s="2" t="s">
        <v>572</v>
      </c>
      <c r="AA859" s="2" t="s">
        <v>72</v>
      </c>
      <c r="AB859" s="2" t="s">
        <v>72</v>
      </c>
      <c r="AC859" s="2" t="s">
        <v>72</v>
      </c>
      <c r="AD859" s="2" t="s">
        <v>572</v>
      </c>
      <c r="AE859" t="s">
        <v>572</v>
      </c>
      <c r="AF859" s="2" t="s">
        <v>572</v>
      </c>
      <c r="AG859">
        <v>1200</v>
      </c>
      <c r="AR859">
        <v>0</v>
      </c>
      <c r="AU859">
        <v>0</v>
      </c>
      <c r="AW859">
        <v>0</v>
      </c>
      <c r="AX859">
        <v>0.54</v>
      </c>
      <c r="BB859" s="2" t="s">
        <v>81</v>
      </c>
      <c r="BC859" s="2"/>
    </row>
    <row r="860" spans="1:55">
      <c r="A860">
        <v>864</v>
      </c>
      <c r="B860" s="1">
        <v>46171</v>
      </c>
      <c r="C860" s="2" t="s">
        <v>3170</v>
      </c>
      <c r="D860" s="2" t="s">
        <v>3162</v>
      </c>
      <c r="E860" s="2" t="s">
        <v>2986</v>
      </c>
      <c r="F860" s="2" t="s">
        <v>58</v>
      </c>
      <c r="G860" s="2" t="s">
        <v>59</v>
      </c>
      <c r="H860" s="2" t="s">
        <v>102</v>
      </c>
      <c r="I860" s="2" t="s">
        <v>103</v>
      </c>
      <c r="J860" t="s">
        <v>104</v>
      </c>
      <c r="K860" s="2" t="s">
        <v>2990</v>
      </c>
      <c r="L860" s="1">
        <v>46091</v>
      </c>
      <c r="M860">
        <v>0.50600000000000001</v>
      </c>
      <c r="N860">
        <v>-80</v>
      </c>
      <c r="O860" s="2" t="s">
        <v>79</v>
      </c>
      <c r="P860" t="s">
        <v>65</v>
      </c>
      <c r="Q860" s="1">
        <v>47635</v>
      </c>
      <c r="R860">
        <v>1200</v>
      </c>
      <c r="S860">
        <v>0</v>
      </c>
      <c r="T860">
        <v>1200</v>
      </c>
      <c r="U860" s="2" t="s">
        <v>66</v>
      </c>
      <c r="V860" s="2"/>
      <c r="W860" s="2"/>
      <c r="X860" s="2" t="s">
        <v>571</v>
      </c>
      <c r="Y860" s="2" t="s">
        <v>572</v>
      </c>
      <c r="Z860" s="2" t="s">
        <v>572</v>
      </c>
      <c r="AA860" s="2" t="s">
        <v>72</v>
      </c>
      <c r="AB860" s="2" t="s">
        <v>72</v>
      </c>
      <c r="AC860" s="2" t="s">
        <v>72</v>
      </c>
      <c r="AD860" s="2" t="s">
        <v>572</v>
      </c>
      <c r="AE860" t="s">
        <v>572</v>
      </c>
      <c r="AF860" s="2" t="s">
        <v>572</v>
      </c>
      <c r="AG860">
        <v>1200</v>
      </c>
      <c r="AR860">
        <v>0</v>
      </c>
      <c r="AU860">
        <v>0</v>
      </c>
      <c r="AW860">
        <v>0</v>
      </c>
      <c r="AX860">
        <v>0.54</v>
      </c>
      <c r="BB860" s="2" t="s">
        <v>81</v>
      </c>
      <c r="BC860" s="2"/>
    </row>
    <row r="861" spans="1:55">
      <c r="A861">
        <v>865</v>
      </c>
      <c r="B861" s="1">
        <v>46171</v>
      </c>
      <c r="C861" s="2" t="s">
        <v>3171</v>
      </c>
      <c r="D861" s="2" t="s">
        <v>3162</v>
      </c>
      <c r="E861" s="2" t="s">
        <v>2986</v>
      </c>
      <c r="F861" s="2" t="s">
        <v>58</v>
      </c>
      <c r="G861" s="2" t="s">
        <v>59</v>
      </c>
      <c r="H861" s="2" t="s">
        <v>102</v>
      </c>
      <c r="I861" s="2" t="s">
        <v>103</v>
      </c>
      <c r="J861" t="s">
        <v>104</v>
      </c>
      <c r="K861" s="2" t="s">
        <v>2990</v>
      </c>
      <c r="L861" s="1">
        <v>46091</v>
      </c>
      <c r="M861">
        <v>0.50600000000000001</v>
      </c>
      <c r="N861">
        <v>-80</v>
      </c>
      <c r="O861" s="2" t="s">
        <v>79</v>
      </c>
      <c r="P861" t="s">
        <v>65</v>
      </c>
      <c r="Q861" s="1">
        <v>47635</v>
      </c>
      <c r="R861">
        <v>1200</v>
      </c>
      <c r="S861">
        <v>0</v>
      </c>
      <c r="T861">
        <v>1200</v>
      </c>
      <c r="U861" s="2" t="s">
        <v>66</v>
      </c>
      <c r="V861" s="2"/>
      <c r="W861" s="2"/>
      <c r="X861" s="2" t="s">
        <v>571</v>
      </c>
      <c r="Y861" s="2" t="s">
        <v>572</v>
      </c>
      <c r="Z861" s="2" t="s">
        <v>572</v>
      </c>
      <c r="AA861" s="2" t="s">
        <v>72</v>
      </c>
      <c r="AB861" s="2" t="s">
        <v>72</v>
      </c>
      <c r="AC861" s="2" t="s">
        <v>72</v>
      </c>
      <c r="AD861" s="2" t="s">
        <v>572</v>
      </c>
      <c r="AE861" t="s">
        <v>572</v>
      </c>
      <c r="AF861" s="2" t="s">
        <v>572</v>
      </c>
      <c r="AG861">
        <v>1200</v>
      </c>
      <c r="AR861">
        <v>0</v>
      </c>
      <c r="AU861">
        <v>0</v>
      </c>
      <c r="AW861">
        <v>0</v>
      </c>
      <c r="AX861">
        <v>0.54</v>
      </c>
      <c r="BB861" s="2" t="s">
        <v>81</v>
      </c>
      <c r="BC861" s="2"/>
    </row>
    <row r="862" spans="1:55">
      <c r="A862">
        <v>866</v>
      </c>
      <c r="B862" s="1">
        <v>46171</v>
      </c>
      <c r="C862" s="2" t="s">
        <v>3172</v>
      </c>
      <c r="D862" s="2" t="s">
        <v>3162</v>
      </c>
      <c r="E862" s="2" t="s">
        <v>2986</v>
      </c>
      <c r="F862" s="2" t="s">
        <v>58</v>
      </c>
      <c r="G862" s="2" t="s">
        <v>59</v>
      </c>
      <c r="H862" s="2" t="s">
        <v>102</v>
      </c>
      <c r="I862" s="2" t="s">
        <v>103</v>
      </c>
      <c r="J862" t="s">
        <v>104</v>
      </c>
      <c r="K862" s="2" t="s">
        <v>2990</v>
      </c>
      <c r="L862" s="1">
        <v>46091</v>
      </c>
      <c r="M862">
        <v>0.50600000000000001</v>
      </c>
      <c r="N862">
        <v>-80</v>
      </c>
      <c r="O862" s="2" t="s">
        <v>79</v>
      </c>
      <c r="P862" t="s">
        <v>65</v>
      </c>
      <c r="Q862" s="1">
        <v>47635</v>
      </c>
      <c r="R862">
        <v>1200</v>
      </c>
      <c r="S862">
        <v>0</v>
      </c>
      <c r="T862">
        <v>1200</v>
      </c>
      <c r="U862" s="2" t="s">
        <v>66</v>
      </c>
      <c r="V862" s="2"/>
      <c r="W862" s="2"/>
      <c r="X862" s="2" t="s">
        <v>571</v>
      </c>
      <c r="Y862" s="2" t="s">
        <v>572</v>
      </c>
      <c r="Z862" s="2" t="s">
        <v>572</v>
      </c>
      <c r="AA862" s="2" t="s">
        <v>72</v>
      </c>
      <c r="AB862" s="2" t="s">
        <v>72</v>
      </c>
      <c r="AC862" s="2" t="s">
        <v>72</v>
      </c>
      <c r="AD862" s="2" t="s">
        <v>572</v>
      </c>
      <c r="AE862" t="s">
        <v>572</v>
      </c>
      <c r="AF862" s="2" t="s">
        <v>572</v>
      </c>
      <c r="AG862">
        <v>1200</v>
      </c>
      <c r="AR862">
        <v>0</v>
      </c>
      <c r="AU862">
        <v>0</v>
      </c>
      <c r="AW862">
        <v>0</v>
      </c>
      <c r="AX862">
        <v>0.54</v>
      </c>
      <c r="BB862" s="2" t="s">
        <v>81</v>
      </c>
      <c r="BC862" s="2"/>
    </row>
    <row r="863" spans="1:55">
      <c r="A863">
        <v>867</v>
      </c>
      <c r="B863" s="1">
        <v>46171</v>
      </c>
      <c r="C863" s="2" t="s">
        <v>3173</v>
      </c>
      <c r="D863" s="2" t="s">
        <v>3162</v>
      </c>
      <c r="E863" s="2" t="s">
        <v>2986</v>
      </c>
      <c r="F863" s="2" t="s">
        <v>58</v>
      </c>
      <c r="G863" s="2" t="s">
        <v>59</v>
      </c>
      <c r="H863" s="2" t="s">
        <v>102</v>
      </c>
      <c r="I863" s="2" t="s">
        <v>103</v>
      </c>
      <c r="J863" t="s">
        <v>104</v>
      </c>
      <c r="K863" s="2" t="s">
        <v>2990</v>
      </c>
      <c r="L863" s="1">
        <v>46091</v>
      </c>
      <c r="M863">
        <v>0.50600000000000001</v>
      </c>
      <c r="N863">
        <v>-80</v>
      </c>
      <c r="O863" s="2" t="s">
        <v>79</v>
      </c>
      <c r="P863" t="s">
        <v>65</v>
      </c>
      <c r="Q863" s="1">
        <v>47635</v>
      </c>
      <c r="R863">
        <v>1200</v>
      </c>
      <c r="S863">
        <v>0</v>
      </c>
      <c r="T863">
        <v>1200</v>
      </c>
      <c r="U863" s="2" t="s">
        <v>66</v>
      </c>
      <c r="V863" s="2"/>
      <c r="W863" s="2"/>
      <c r="X863" s="2" t="s">
        <v>571</v>
      </c>
      <c r="Y863" s="2" t="s">
        <v>572</v>
      </c>
      <c r="Z863" s="2" t="s">
        <v>572</v>
      </c>
      <c r="AA863" s="2" t="s">
        <v>72</v>
      </c>
      <c r="AB863" s="2" t="s">
        <v>72</v>
      </c>
      <c r="AC863" s="2" t="s">
        <v>72</v>
      </c>
      <c r="AD863" s="2" t="s">
        <v>572</v>
      </c>
      <c r="AE863" t="s">
        <v>572</v>
      </c>
      <c r="AF863" s="2" t="s">
        <v>572</v>
      </c>
      <c r="AG863">
        <v>1200</v>
      </c>
      <c r="AR863">
        <v>0</v>
      </c>
      <c r="AU863">
        <v>0</v>
      </c>
      <c r="AW863">
        <v>0</v>
      </c>
      <c r="AX863">
        <v>0.54</v>
      </c>
      <c r="BB863" s="2" t="s">
        <v>81</v>
      </c>
      <c r="BC863" s="2"/>
    </row>
    <row r="864" spans="1:55">
      <c r="A864">
        <v>868</v>
      </c>
      <c r="B864" s="1">
        <v>46171</v>
      </c>
      <c r="C864" s="2" t="s">
        <v>3156</v>
      </c>
      <c r="D864" s="2" t="s">
        <v>94</v>
      </c>
      <c r="E864" s="2" t="s">
        <v>95</v>
      </c>
      <c r="F864" s="2" t="s">
        <v>96</v>
      </c>
      <c r="G864" s="2" t="s">
        <v>97</v>
      </c>
      <c r="H864" s="2" t="s">
        <v>98</v>
      </c>
      <c r="I864" s="2" t="s">
        <v>99</v>
      </c>
      <c r="J864" t="s">
        <v>100</v>
      </c>
      <c r="K864" s="2" t="s">
        <v>101</v>
      </c>
      <c r="L864" s="1">
        <v>47590</v>
      </c>
      <c r="M864">
        <v>0.46920265486725665</v>
      </c>
      <c r="N864">
        <v>1419</v>
      </c>
      <c r="O864" s="2" t="s">
        <v>64</v>
      </c>
      <c r="P864" t="s">
        <v>65</v>
      </c>
      <c r="Q864" s="1">
        <v>46905</v>
      </c>
      <c r="R864">
        <v>23529</v>
      </c>
      <c r="S864">
        <v>2600</v>
      </c>
      <c r="T864">
        <v>20929</v>
      </c>
      <c r="U864" s="2" t="s">
        <v>66</v>
      </c>
      <c r="V864" s="2"/>
      <c r="W864" s="2" t="s">
        <v>68</v>
      </c>
      <c r="X864" s="2" t="s">
        <v>571</v>
      </c>
      <c r="Y864" s="2" t="s">
        <v>572</v>
      </c>
      <c r="Z864" s="2" t="s">
        <v>572</v>
      </c>
      <c r="AA864" s="2" t="s">
        <v>572</v>
      </c>
      <c r="AB864" s="2" t="s">
        <v>572</v>
      </c>
      <c r="AC864" s="2" t="s">
        <v>572</v>
      </c>
      <c r="AD864" s="2" t="s">
        <v>572</v>
      </c>
      <c r="AE864" t="s">
        <v>572</v>
      </c>
      <c r="AF864" s="2" t="s">
        <v>572</v>
      </c>
      <c r="AG864">
        <v>20929</v>
      </c>
      <c r="AP864">
        <v>23300</v>
      </c>
      <c r="AR864">
        <v>0</v>
      </c>
      <c r="AU864">
        <v>0</v>
      </c>
      <c r="AW864">
        <v>0</v>
      </c>
      <c r="AX864">
        <v>3</v>
      </c>
      <c r="BB864" s="2" t="s">
        <v>75</v>
      </c>
      <c r="BC864" s="2"/>
    </row>
    <row r="865" spans="1:55">
      <c r="A865">
        <v>869</v>
      </c>
      <c r="B865" s="1">
        <v>46171</v>
      </c>
      <c r="C865" s="2" t="s">
        <v>3157</v>
      </c>
      <c r="D865" s="2" t="s">
        <v>94</v>
      </c>
      <c r="E865" s="2" t="s">
        <v>95</v>
      </c>
      <c r="F865" s="2" t="s">
        <v>96</v>
      </c>
      <c r="G865" s="2" t="s">
        <v>97</v>
      </c>
      <c r="H865" s="2" t="s">
        <v>98</v>
      </c>
      <c r="I865" s="2" t="s">
        <v>99</v>
      </c>
      <c r="J865" t="s">
        <v>100</v>
      </c>
      <c r="K865" s="2" t="s">
        <v>101</v>
      </c>
      <c r="L865" s="1">
        <v>47590</v>
      </c>
      <c r="M865">
        <v>0.46920265486725665</v>
      </c>
      <c r="N865">
        <v>1419</v>
      </c>
      <c r="O865" s="2" t="s">
        <v>64</v>
      </c>
      <c r="P865" t="s">
        <v>65</v>
      </c>
      <c r="Q865" s="1">
        <v>46905</v>
      </c>
      <c r="R865">
        <v>23529</v>
      </c>
      <c r="S865">
        <v>0</v>
      </c>
      <c r="T865">
        <v>23529</v>
      </c>
      <c r="U865" s="2" t="s">
        <v>66</v>
      </c>
      <c r="V865" s="2"/>
      <c r="W865" s="2" t="s">
        <v>68</v>
      </c>
      <c r="X865" s="2" t="s">
        <v>571</v>
      </c>
      <c r="Y865" s="2" t="s">
        <v>572</v>
      </c>
      <c r="Z865" s="2" t="s">
        <v>572</v>
      </c>
      <c r="AA865" s="2" t="s">
        <v>572</v>
      </c>
      <c r="AB865" s="2" t="s">
        <v>572</v>
      </c>
      <c r="AC865" s="2" t="s">
        <v>572</v>
      </c>
      <c r="AD865" s="2" t="s">
        <v>572</v>
      </c>
      <c r="AE865" t="s">
        <v>572</v>
      </c>
      <c r="AF865" s="2" t="s">
        <v>572</v>
      </c>
      <c r="AG865">
        <v>23529</v>
      </c>
      <c r="AP865">
        <v>23300</v>
      </c>
      <c r="AR865">
        <v>0</v>
      </c>
      <c r="AU865">
        <v>0</v>
      </c>
      <c r="AW865">
        <v>0</v>
      </c>
      <c r="AX865">
        <v>3</v>
      </c>
      <c r="BB865" s="2" t="s">
        <v>75</v>
      </c>
      <c r="BC865" s="2"/>
    </row>
    <row r="866" spans="1:55">
      <c r="A866">
        <v>870</v>
      </c>
      <c r="B866" s="1">
        <v>46171</v>
      </c>
      <c r="C866" s="2" t="s">
        <v>3158</v>
      </c>
      <c r="D866" s="2" t="s">
        <v>94</v>
      </c>
      <c r="E866" s="2" t="s">
        <v>95</v>
      </c>
      <c r="F866" s="2" t="s">
        <v>96</v>
      </c>
      <c r="G866" s="2" t="s">
        <v>97</v>
      </c>
      <c r="H866" s="2" t="s">
        <v>98</v>
      </c>
      <c r="I866" s="2" t="s">
        <v>99</v>
      </c>
      <c r="J866" t="s">
        <v>100</v>
      </c>
      <c r="K866" s="2" t="s">
        <v>101</v>
      </c>
      <c r="L866" s="1">
        <v>47590</v>
      </c>
      <c r="M866">
        <v>0.46920265486725665</v>
      </c>
      <c r="N866">
        <v>1419</v>
      </c>
      <c r="O866" s="2" t="s">
        <v>64</v>
      </c>
      <c r="P866" t="s">
        <v>65</v>
      </c>
      <c r="Q866" s="1">
        <v>46905</v>
      </c>
      <c r="R866">
        <v>23529</v>
      </c>
      <c r="S866">
        <v>0</v>
      </c>
      <c r="T866">
        <v>23529</v>
      </c>
      <c r="U866" s="2" t="s">
        <v>66</v>
      </c>
      <c r="V866" s="2"/>
      <c r="W866" s="2" t="s">
        <v>68</v>
      </c>
      <c r="X866" s="2" t="s">
        <v>571</v>
      </c>
      <c r="Y866" s="2" t="s">
        <v>572</v>
      </c>
      <c r="Z866" s="2" t="s">
        <v>572</v>
      </c>
      <c r="AA866" s="2" t="s">
        <v>572</v>
      </c>
      <c r="AB866" s="2" t="s">
        <v>572</v>
      </c>
      <c r="AC866" s="2" t="s">
        <v>572</v>
      </c>
      <c r="AD866" s="2" t="s">
        <v>572</v>
      </c>
      <c r="AE866" t="s">
        <v>572</v>
      </c>
      <c r="AF866" s="2" t="s">
        <v>572</v>
      </c>
      <c r="AG866">
        <v>23529</v>
      </c>
      <c r="AP866">
        <v>23300</v>
      </c>
      <c r="AR866">
        <v>0</v>
      </c>
      <c r="AU866">
        <v>0</v>
      </c>
      <c r="AW866">
        <v>0</v>
      </c>
      <c r="AX866">
        <v>3</v>
      </c>
      <c r="BB866" s="2" t="s">
        <v>75</v>
      </c>
      <c r="BC866" s="2"/>
    </row>
    <row r="867" spans="1:55">
      <c r="A867">
        <v>871</v>
      </c>
      <c r="B867" s="1">
        <v>46171</v>
      </c>
      <c r="C867" s="2" t="s">
        <v>3159</v>
      </c>
      <c r="D867" s="2" t="s">
        <v>94</v>
      </c>
      <c r="E867" s="2" t="s">
        <v>95</v>
      </c>
      <c r="F867" s="2" t="s">
        <v>96</v>
      </c>
      <c r="G867" s="2" t="s">
        <v>97</v>
      </c>
      <c r="H867" s="2" t="s">
        <v>98</v>
      </c>
      <c r="I867" s="2" t="s">
        <v>99</v>
      </c>
      <c r="J867" t="s">
        <v>100</v>
      </c>
      <c r="K867" s="2" t="s">
        <v>101</v>
      </c>
      <c r="L867" s="1">
        <v>47590</v>
      </c>
      <c r="M867">
        <v>0.46920265486725665</v>
      </c>
      <c r="N867">
        <v>1419</v>
      </c>
      <c r="O867" s="2" t="s">
        <v>64</v>
      </c>
      <c r="P867" t="s">
        <v>65</v>
      </c>
      <c r="Q867" s="1">
        <v>46905</v>
      </c>
      <c r="R867">
        <v>23529</v>
      </c>
      <c r="S867">
        <v>0</v>
      </c>
      <c r="T867">
        <v>23529</v>
      </c>
      <c r="U867" s="2" t="s">
        <v>66</v>
      </c>
      <c r="V867" s="2"/>
      <c r="W867" s="2" t="s">
        <v>68</v>
      </c>
      <c r="X867" s="2" t="s">
        <v>571</v>
      </c>
      <c r="Y867" s="2" t="s">
        <v>572</v>
      </c>
      <c r="Z867" s="2" t="s">
        <v>572</v>
      </c>
      <c r="AA867" s="2" t="s">
        <v>572</v>
      </c>
      <c r="AB867" s="2" t="s">
        <v>572</v>
      </c>
      <c r="AC867" s="2" t="s">
        <v>572</v>
      </c>
      <c r="AD867" s="2" t="s">
        <v>572</v>
      </c>
      <c r="AE867" t="s">
        <v>572</v>
      </c>
      <c r="AF867" s="2" t="s">
        <v>572</v>
      </c>
      <c r="AG867">
        <v>23529</v>
      </c>
      <c r="AP867">
        <v>23300</v>
      </c>
      <c r="AR867">
        <v>0</v>
      </c>
      <c r="AU867">
        <v>0</v>
      </c>
      <c r="AW867">
        <v>0</v>
      </c>
      <c r="AX867">
        <v>3</v>
      </c>
      <c r="BB867" s="2" t="s">
        <v>75</v>
      </c>
      <c r="BC867" s="2"/>
    </row>
    <row r="868" spans="1:55">
      <c r="A868">
        <v>872</v>
      </c>
      <c r="B868" s="1">
        <v>46171</v>
      </c>
      <c r="C868" s="2" t="s">
        <v>3160</v>
      </c>
      <c r="D868" s="2" t="s">
        <v>1328</v>
      </c>
      <c r="E868" s="2" t="s">
        <v>1329</v>
      </c>
      <c r="F868" s="2" t="s">
        <v>58</v>
      </c>
      <c r="G868" s="2" t="s">
        <v>153</v>
      </c>
      <c r="H868" s="2" t="s">
        <v>1330</v>
      </c>
      <c r="I868" s="2" t="s">
        <v>1331</v>
      </c>
      <c r="J868" t="s">
        <v>1332</v>
      </c>
      <c r="K868" s="2" t="s">
        <v>1333</v>
      </c>
      <c r="L868" s="1">
        <v>46152</v>
      </c>
      <c r="M868">
        <v>0.62528665759019741</v>
      </c>
      <c r="N868">
        <v>-19</v>
      </c>
      <c r="O868" s="2" t="s">
        <v>64</v>
      </c>
      <c r="P868" t="s">
        <v>65</v>
      </c>
      <c r="Q868" s="1">
        <v>46905</v>
      </c>
      <c r="R868">
        <v>1500</v>
      </c>
      <c r="S868">
        <v>200</v>
      </c>
      <c r="T868">
        <v>1300</v>
      </c>
      <c r="U868" s="2" t="s">
        <v>66</v>
      </c>
      <c r="V868" s="2"/>
      <c r="W868" s="2" t="s">
        <v>68</v>
      </c>
      <c r="X868" s="2" t="s">
        <v>2103</v>
      </c>
      <c r="Y868" s="2" t="s">
        <v>70</v>
      </c>
      <c r="Z868" s="2" t="s">
        <v>71</v>
      </c>
      <c r="AA868" s="2" t="s">
        <v>70</v>
      </c>
      <c r="AB868" s="2" t="s">
        <v>70</v>
      </c>
      <c r="AC868" s="2" t="s">
        <v>572</v>
      </c>
      <c r="AD868" s="2" t="s">
        <v>572</v>
      </c>
      <c r="AE868" t="s">
        <v>572</v>
      </c>
      <c r="AF868" s="2" t="s">
        <v>572</v>
      </c>
      <c r="AG868">
        <v>1300</v>
      </c>
      <c r="AH868">
        <v>1600</v>
      </c>
      <c r="AI868">
        <v>1600</v>
      </c>
      <c r="AJ868">
        <v>1522</v>
      </c>
      <c r="AK868">
        <v>1560</v>
      </c>
      <c r="AL868">
        <v>1501</v>
      </c>
      <c r="AP868">
        <v>1400</v>
      </c>
      <c r="AR868">
        <v>0</v>
      </c>
      <c r="AS868">
        <v>200</v>
      </c>
      <c r="AT868">
        <v>0</v>
      </c>
      <c r="AU868">
        <v>0</v>
      </c>
      <c r="AV868">
        <v>0</v>
      </c>
      <c r="AW868">
        <v>0</v>
      </c>
      <c r="AX868">
        <v>3</v>
      </c>
      <c r="AY868">
        <v>0</v>
      </c>
      <c r="AZ868">
        <v>0</v>
      </c>
      <c r="BA868">
        <v>0</v>
      </c>
      <c r="BB868" s="2" t="s">
        <v>75</v>
      </c>
      <c r="BC868" s="2"/>
    </row>
    <row r="869" spans="1:55">
      <c r="A869">
        <v>873</v>
      </c>
      <c r="B869" s="1">
        <v>46171</v>
      </c>
      <c r="C869" s="2" t="s">
        <v>3164</v>
      </c>
      <c r="D869" s="2" t="s">
        <v>3162</v>
      </c>
      <c r="E869" s="2" t="s">
        <v>2986</v>
      </c>
      <c r="F869" s="2" t="s">
        <v>58</v>
      </c>
      <c r="G869" s="2" t="s">
        <v>59</v>
      </c>
      <c r="H869" s="2" t="s">
        <v>3174</v>
      </c>
      <c r="I869" s="2" t="s">
        <v>3175</v>
      </c>
      <c r="J869" t="s">
        <v>3176</v>
      </c>
      <c r="K869" s="2" t="s">
        <v>2990</v>
      </c>
      <c r="L869" s="1">
        <v>46091</v>
      </c>
      <c r="M869">
        <v>1.3400634554118449</v>
      </c>
      <c r="N869">
        <v>-80</v>
      </c>
      <c r="O869" s="2" t="s">
        <v>64</v>
      </c>
      <c r="P869" t="s">
        <v>65</v>
      </c>
      <c r="Q869" s="1">
        <v>47635</v>
      </c>
      <c r="R869">
        <v>1200</v>
      </c>
      <c r="S869">
        <v>0</v>
      </c>
      <c r="T869">
        <v>1200</v>
      </c>
      <c r="U869" s="2" t="s">
        <v>66</v>
      </c>
      <c r="V869" s="2"/>
      <c r="W869" s="2" t="s">
        <v>68</v>
      </c>
      <c r="X869" s="2" t="s">
        <v>571</v>
      </c>
      <c r="Y869" s="2" t="s">
        <v>572</v>
      </c>
      <c r="Z869" s="2" t="s">
        <v>572</v>
      </c>
      <c r="AA869" s="2" t="s">
        <v>572</v>
      </c>
      <c r="AB869" s="2" t="s">
        <v>572</v>
      </c>
      <c r="AC869" s="2" t="s">
        <v>572</v>
      </c>
      <c r="AD869" s="2" t="s">
        <v>572</v>
      </c>
      <c r="AE869" t="s">
        <v>572</v>
      </c>
      <c r="AF869" s="2" t="s">
        <v>572</v>
      </c>
      <c r="AG869">
        <v>1200</v>
      </c>
      <c r="AP869">
        <v>12150</v>
      </c>
      <c r="AR869">
        <v>0</v>
      </c>
      <c r="AU869">
        <v>0</v>
      </c>
      <c r="AW869">
        <v>0</v>
      </c>
      <c r="AX869">
        <v>3</v>
      </c>
      <c r="BB869" s="2" t="s">
        <v>75</v>
      </c>
      <c r="BC869" s="2"/>
    </row>
    <row r="870" spans="1:55">
      <c r="A870">
        <v>874</v>
      </c>
      <c r="B870" s="1">
        <v>46171</v>
      </c>
      <c r="C870" s="2" t="s">
        <v>3165</v>
      </c>
      <c r="D870" s="2" t="s">
        <v>3162</v>
      </c>
      <c r="E870" s="2" t="s">
        <v>2986</v>
      </c>
      <c r="F870" s="2" t="s">
        <v>58</v>
      </c>
      <c r="G870" s="2" t="s">
        <v>59</v>
      </c>
      <c r="H870" s="2" t="s">
        <v>3174</v>
      </c>
      <c r="I870" s="2" t="s">
        <v>3175</v>
      </c>
      <c r="J870" t="s">
        <v>3176</v>
      </c>
      <c r="K870" s="2" t="s">
        <v>2990</v>
      </c>
      <c r="L870" s="1">
        <v>46091</v>
      </c>
      <c r="M870">
        <v>1.3400634554118449</v>
      </c>
      <c r="N870">
        <v>-80</v>
      </c>
      <c r="O870" s="2" t="s">
        <v>64</v>
      </c>
      <c r="P870" t="s">
        <v>65</v>
      </c>
      <c r="Q870" s="1">
        <v>47635</v>
      </c>
      <c r="R870">
        <v>1200</v>
      </c>
      <c r="S870">
        <v>0</v>
      </c>
      <c r="T870">
        <v>1200</v>
      </c>
      <c r="U870" s="2" t="s">
        <v>66</v>
      </c>
      <c r="V870" s="2"/>
      <c r="W870" s="2" t="s">
        <v>68</v>
      </c>
      <c r="X870" s="2" t="s">
        <v>571</v>
      </c>
      <c r="Y870" s="2" t="s">
        <v>572</v>
      </c>
      <c r="Z870" s="2" t="s">
        <v>572</v>
      </c>
      <c r="AA870" s="2" t="s">
        <v>572</v>
      </c>
      <c r="AB870" s="2" t="s">
        <v>572</v>
      </c>
      <c r="AC870" s="2" t="s">
        <v>572</v>
      </c>
      <c r="AD870" s="2" t="s">
        <v>572</v>
      </c>
      <c r="AE870" t="s">
        <v>572</v>
      </c>
      <c r="AF870" s="2" t="s">
        <v>572</v>
      </c>
      <c r="AG870">
        <v>1200</v>
      </c>
      <c r="AR870">
        <v>0</v>
      </c>
      <c r="AU870">
        <v>0</v>
      </c>
      <c r="AW870">
        <v>0</v>
      </c>
      <c r="AX870">
        <v>3</v>
      </c>
      <c r="BB870" s="2" t="s">
        <v>75</v>
      </c>
      <c r="BC870" s="2"/>
    </row>
    <row r="871" spans="1:55">
      <c r="A871">
        <v>875</v>
      </c>
      <c r="B871" s="1">
        <v>46171</v>
      </c>
      <c r="C871" s="2" t="s">
        <v>3166</v>
      </c>
      <c r="D871" s="2" t="s">
        <v>3162</v>
      </c>
      <c r="E871" s="2" t="s">
        <v>2986</v>
      </c>
      <c r="F871" s="2" t="s">
        <v>58</v>
      </c>
      <c r="G871" s="2" t="s">
        <v>59</v>
      </c>
      <c r="H871" s="2" t="s">
        <v>3174</v>
      </c>
      <c r="I871" s="2" t="s">
        <v>3175</v>
      </c>
      <c r="J871" t="s">
        <v>3176</v>
      </c>
      <c r="K871" s="2" t="s">
        <v>2990</v>
      </c>
      <c r="L871" s="1">
        <v>46091</v>
      </c>
      <c r="M871">
        <v>1.3400634554118449</v>
      </c>
      <c r="N871">
        <v>-80</v>
      </c>
      <c r="O871" s="2" t="s">
        <v>64</v>
      </c>
      <c r="P871" t="s">
        <v>65</v>
      </c>
      <c r="Q871" s="1">
        <v>47635</v>
      </c>
      <c r="R871">
        <v>1200</v>
      </c>
      <c r="S871">
        <v>0</v>
      </c>
      <c r="T871">
        <v>1200</v>
      </c>
      <c r="U871" s="2" t="s">
        <v>66</v>
      </c>
      <c r="V871" s="2"/>
      <c r="W871" s="2" t="s">
        <v>68</v>
      </c>
      <c r="X871" s="2" t="s">
        <v>571</v>
      </c>
      <c r="Y871" s="2" t="s">
        <v>572</v>
      </c>
      <c r="Z871" s="2" t="s">
        <v>572</v>
      </c>
      <c r="AA871" s="2" t="s">
        <v>572</v>
      </c>
      <c r="AB871" s="2" t="s">
        <v>572</v>
      </c>
      <c r="AC871" s="2" t="s">
        <v>572</v>
      </c>
      <c r="AD871" s="2" t="s">
        <v>572</v>
      </c>
      <c r="AE871" t="s">
        <v>572</v>
      </c>
      <c r="AF871" s="2" t="s">
        <v>572</v>
      </c>
      <c r="AG871">
        <v>1200</v>
      </c>
      <c r="AR871">
        <v>0</v>
      </c>
      <c r="AU871">
        <v>0</v>
      </c>
      <c r="AW871">
        <v>0</v>
      </c>
      <c r="AX871">
        <v>3</v>
      </c>
      <c r="BB871" s="2" t="s">
        <v>75</v>
      </c>
      <c r="BC871" s="2"/>
    </row>
    <row r="872" spans="1:55">
      <c r="A872">
        <v>876</v>
      </c>
      <c r="B872" s="1">
        <v>46171</v>
      </c>
      <c r="C872" s="2" t="s">
        <v>3167</v>
      </c>
      <c r="D872" s="2" t="s">
        <v>3162</v>
      </c>
      <c r="E872" s="2" t="s">
        <v>2986</v>
      </c>
      <c r="F872" s="2" t="s">
        <v>58</v>
      </c>
      <c r="G872" s="2" t="s">
        <v>59</v>
      </c>
      <c r="H872" s="2" t="s">
        <v>3174</v>
      </c>
      <c r="I872" s="2" t="s">
        <v>3175</v>
      </c>
      <c r="J872" t="s">
        <v>3176</v>
      </c>
      <c r="K872" s="2" t="s">
        <v>2990</v>
      </c>
      <c r="L872" s="1">
        <v>46091</v>
      </c>
      <c r="M872">
        <v>1.3400634554118449</v>
      </c>
      <c r="N872">
        <v>-80</v>
      </c>
      <c r="O872" s="2" t="s">
        <v>64</v>
      </c>
      <c r="P872" t="s">
        <v>65</v>
      </c>
      <c r="Q872" s="1">
        <v>47635</v>
      </c>
      <c r="R872">
        <v>1200</v>
      </c>
      <c r="S872">
        <v>0</v>
      </c>
      <c r="T872">
        <v>1200</v>
      </c>
      <c r="U872" s="2" t="s">
        <v>66</v>
      </c>
      <c r="V872" s="2"/>
      <c r="W872" s="2" t="s">
        <v>68</v>
      </c>
      <c r="X872" s="2" t="s">
        <v>571</v>
      </c>
      <c r="Y872" s="2" t="s">
        <v>572</v>
      </c>
      <c r="Z872" s="2" t="s">
        <v>572</v>
      </c>
      <c r="AA872" s="2" t="s">
        <v>572</v>
      </c>
      <c r="AB872" s="2" t="s">
        <v>572</v>
      </c>
      <c r="AC872" s="2" t="s">
        <v>572</v>
      </c>
      <c r="AD872" s="2" t="s">
        <v>572</v>
      </c>
      <c r="AE872" t="s">
        <v>572</v>
      </c>
      <c r="AF872" s="2" t="s">
        <v>572</v>
      </c>
      <c r="AG872">
        <v>1200</v>
      </c>
      <c r="AR872">
        <v>0</v>
      </c>
      <c r="AU872">
        <v>0</v>
      </c>
      <c r="AW872">
        <v>0</v>
      </c>
      <c r="AX872">
        <v>3</v>
      </c>
      <c r="BB872" s="2" t="s">
        <v>75</v>
      </c>
      <c r="BC872" s="2"/>
    </row>
    <row r="873" spans="1:55">
      <c r="A873">
        <v>877</v>
      </c>
      <c r="B873" s="1">
        <v>46171</v>
      </c>
      <c r="C873" s="2" t="s">
        <v>3168</v>
      </c>
      <c r="D873" s="2" t="s">
        <v>3162</v>
      </c>
      <c r="E873" s="2" t="s">
        <v>2986</v>
      </c>
      <c r="F873" s="2" t="s">
        <v>58</v>
      </c>
      <c r="G873" s="2" t="s">
        <v>59</v>
      </c>
      <c r="H873" s="2" t="s">
        <v>3174</v>
      </c>
      <c r="I873" s="2" t="s">
        <v>3175</v>
      </c>
      <c r="J873" t="s">
        <v>3176</v>
      </c>
      <c r="K873" s="2" t="s">
        <v>2990</v>
      </c>
      <c r="L873" s="1">
        <v>46091</v>
      </c>
      <c r="M873">
        <v>1.3400634554118449</v>
      </c>
      <c r="N873">
        <v>-80</v>
      </c>
      <c r="O873" s="2" t="s">
        <v>64</v>
      </c>
      <c r="P873" t="s">
        <v>65</v>
      </c>
      <c r="Q873" s="1">
        <v>47635</v>
      </c>
      <c r="R873">
        <v>1200</v>
      </c>
      <c r="S873">
        <v>0</v>
      </c>
      <c r="T873">
        <v>1200</v>
      </c>
      <c r="U873" s="2" t="s">
        <v>66</v>
      </c>
      <c r="V873" s="2"/>
      <c r="W873" s="2" t="s">
        <v>68</v>
      </c>
      <c r="X873" s="2" t="s">
        <v>571</v>
      </c>
      <c r="Y873" s="2" t="s">
        <v>572</v>
      </c>
      <c r="Z873" s="2" t="s">
        <v>572</v>
      </c>
      <c r="AA873" s="2" t="s">
        <v>572</v>
      </c>
      <c r="AB873" s="2" t="s">
        <v>572</v>
      </c>
      <c r="AC873" s="2" t="s">
        <v>572</v>
      </c>
      <c r="AD873" s="2" t="s">
        <v>572</v>
      </c>
      <c r="AE873" t="s">
        <v>572</v>
      </c>
      <c r="AF873" s="2" t="s">
        <v>572</v>
      </c>
      <c r="AG873">
        <v>1200</v>
      </c>
      <c r="AR873">
        <v>0</v>
      </c>
      <c r="AU873">
        <v>0</v>
      </c>
      <c r="AW873">
        <v>0</v>
      </c>
      <c r="AX873">
        <v>3</v>
      </c>
      <c r="BB873" s="2" t="s">
        <v>75</v>
      </c>
      <c r="BC873" s="2"/>
    </row>
    <row r="874" spans="1:55">
      <c r="A874">
        <v>878</v>
      </c>
      <c r="B874" s="1">
        <v>46171</v>
      </c>
      <c r="C874" s="2" t="s">
        <v>3169</v>
      </c>
      <c r="D874" s="2" t="s">
        <v>3162</v>
      </c>
      <c r="E874" s="2" t="s">
        <v>2986</v>
      </c>
      <c r="F874" s="2" t="s">
        <v>58</v>
      </c>
      <c r="G874" s="2" t="s">
        <v>59</v>
      </c>
      <c r="H874" s="2" t="s">
        <v>3174</v>
      </c>
      <c r="I874" s="2" t="s">
        <v>3175</v>
      </c>
      <c r="J874" t="s">
        <v>3176</v>
      </c>
      <c r="K874" s="2" t="s">
        <v>2990</v>
      </c>
      <c r="L874" s="1">
        <v>46091</v>
      </c>
      <c r="M874">
        <v>1.3400634554118449</v>
      </c>
      <c r="N874">
        <v>-80</v>
      </c>
      <c r="O874" s="2" t="s">
        <v>64</v>
      </c>
      <c r="P874" t="s">
        <v>65</v>
      </c>
      <c r="Q874" s="1">
        <v>47635</v>
      </c>
      <c r="R874">
        <v>1200</v>
      </c>
      <c r="S874">
        <v>0</v>
      </c>
      <c r="T874">
        <v>1200</v>
      </c>
      <c r="U874" s="2" t="s">
        <v>66</v>
      </c>
      <c r="V874" s="2"/>
      <c r="W874" s="2" t="s">
        <v>68</v>
      </c>
      <c r="X874" s="2" t="s">
        <v>571</v>
      </c>
      <c r="Y874" s="2" t="s">
        <v>572</v>
      </c>
      <c r="Z874" s="2" t="s">
        <v>572</v>
      </c>
      <c r="AA874" s="2" t="s">
        <v>572</v>
      </c>
      <c r="AB874" s="2" t="s">
        <v>572</v>
      </c>
      <c r="AC874" s="2" t="s">
        <v>572</v>
      </c>
      <c r="AD874" s="2" t="s">
        <v>572</v>
      </c>
      <c r="AE874" t="s">
        <v>572</v>
      </c>
      <c r="AF874" s="2" t="s">
        <v>572</v>
      </c>
      <c r="AG874">
        <v>1200</v>
      </c>
      <c r="AR874">
        <v>0</v>
      </c>
      <c r="AU874">
        <v>0</v>
      </c>
      <c r="AW874">
        <v>0</v>
      </c>
      <c r="AX874">
        <v>3</v>
      </c>
      <c r="BB874" s="2" t="s">
        <v>75</v>
      </c>
      <c r="BC874" s="2"/>
    </row>
    <row r="875" spans="1:55">
      <c r="A875">
        <v>879</v>
      </c>
      <c r="B875" s="1">
        <v>46171</v>
      </c>
      <c r="C875" s="2" t="s">
        <v>3170</v>
      </c>
      <c r="D875" s="2" t="s">
        <v>3162</v>
      </c>
      <c r="E875" s="2" t="s">
        <v>2986</v>
      </c>
      <c r="F875" s="2" t="s">
        <v>58</v>
      </c>
      <c r="G875" s="2" t="s">
        <v>59</v>
      </c>
      <c r="H875" s="2" t="s">
        <v>3174</v>
      </c>
      <c r="I875" s="2" t="s">
        <v>3175</v>
      </c>
      <c r="J875" t="s">
        <v>3176</v>
      </c>
      <c r="K875" s="2" t="s">
        <v>2990</v>
      </c>
      <c r="L875" s="1">
        <v>46091</v>
      </c>
      <c r="M875">
        <v>1.3400634554118449</v>
      </c>
      <c r="N875">
        <v>-80</v>
      </c>
      <c r="O875" s="2" t="s">
        <v>64</v>
      </c>
      <c r="P875" t="s">
        <v>65</v>
      </c>
      <c r="Q875" s="1">
        <v>47635</v>
      </c>
      <c r="R875">
        <v>1200</v>
      </c>
      <c r="S875">
        <v>0</v>
      </c>
      <c r="T875">
        <v>1200</v>
      </c>
      <c r="U875" s="2" t="s">
        <v>66</v>
      </c>
      <c r="V875" s="2"/>
      <c r="W875" s="2" t="s">
        <v>68</v>
      </c>
      <c r="X875" s="2" t="s">
        <v>571</v>
      </c>
      <c r="Y875" s="2" t="s">
        <v>572</v>
      </c>
      <c r="Z875" s="2" t="s">
        <v>572</v>
      </c>
      <c r="AA875" s="2" t="s">
        <v>572</v>
      </c>
      <c r="AB875" s="2" t="s">
        <v>572</v>
      </c>
      <c r="AC875" s="2" t="s">
        <v>572</v>
      </c>
      <c r="AD875" s="2" t="s">
        <v>572</v>
      </c>
      <c r="AE875" t="s">
        <v>572</v>
      </c>
      <c r="AF875" s="2" t="s">
        <v>572</v>
      </c>
      <c r="AG875">
        <v>1200</v>
      </c>
      <c r="AR875">
        <v>0</v>
      </c>
      <c r="AU875">
        <v>0</v>
      </c>
      <c r="AW875">
        <v>0</v>
      </c>
      <c r="AX875">
        <v>3</v>
      </c>
      <c r="BB875" s="2" t="s">
        <v>75</v>
      </c>
      <c r="BC875" s="2"/>
    </row>
    <row r="876" spans="1:55">
      <c r="A876">
        <v>880</v>
      </c>
      <c r="B876" s="1">
        <v>46171</v>
      </c>
      <c r="C876" s="2" t="s">
        <v>3171</v>
      </c>
      <c r="D876" s="2" t="s">
        <v>3162</v>
      </c>
      <c r="E876" s="2" t="s">
        <v>2986</v>
      </c>
      <c r="F876" s="2" t="s">
        <v>58</v>
      </c>
      <c r="G876" s="2" t="s">
        <v>59</v>
      </c>
      <c r="H876" s="2" t="s">
        <v>3174</v>
      </c>
      <c r="I876" s="2" t="s">
        <v>3175</v>
      </c>
      <c r="J876" t="s">
        <v>3176</v>
      </c>
      <c r="K876" s="2" t="s">
        <v>2990</v>
      </c>
      <c r="L876" s="1">
        <v>46091</v>
      </c>
      <c r="M876">
        <v>1.3400634554118449</v>
      </c>
      <c r="N876">
        <v>-80</v>
      </c>
      <c r="O876" s="2" t="s">
        <v>64</v>
      </c>
      <c r="P876" t="s">
        <v>65</v>
      </c>
      <c r="Q876" s="1">
        <v>47635</v>
      </c>
      <c r="R876">
        <v>1200</v>
      </c>
      <c r="S876">
        <v>0</v>
      </c>
      <c r="T876">
        <v>1200</v>
      </c>
      <c r="U876" s="2" t="s">
        <v>66</v>
      </c>
      <c r="V876" s="2"/>
      <c r="W876" s="2" t="s">
        <v>68</v>
      </c>
      <c r="X876" s="2" t="s">
        <v>571</v>
      </c>
      <c r="Y876" s="2" t="s">
        <v>572</v>
      </c>
      <c r="Z876" s="2" t="s">
        <v>572</v>
      </c>
      <c r="AA876" s="2" t="s">
        <v>572</v>
      </c>
      <c r="AB876" s="2" t="s">
        <v>572</v>
      </c>
      <c r="AC876" s="2" t="s">
        <v>572</v>
      </c>
      <c r="AD876" s="2" t="s">
        <v>572</v>
      </c>
      <c r="AE876" t="s">
        <v>572</v>
      </c>
      <c r="AF876" s="2" t="s">
        <v>572</v>
      </c>
      <c r="AG876">
        <v>1200</v>
      </c>
      <c r="AR876">
        <v>0</v>
      </c>
      <c r="AU876">
        <v>0</v>
      </c>
      <c r="AW876">
        <v>0</v>
      </c>
      <c r="AX876">
        <v>3</v>
      </c>
      <c r="BB876" s="2" t="s">
        <v>75</v>
      </c>
      <c r="BC876" s="2"/>
    </row>
    <row r="877" spans="1:55">
      <c r="A877">
        <v>881</v>
      </c>
      <c r="B877" s="1">
        <v>46171</v>
      </c>
      <c r="C877" s="2" t="s">
        <v>3172</v>
      </c>
      <c r="D877" s="2" t="s">
        <v>3162</v>
      </c>
      <c r="E877" s="2" t="s">
        <v>2986</v>
      </c>
      <c r="F877" s="2" t="s">
        <v>58</v>
      </c>
      <c r="G877" s="2" t="s">
        <v>59</v>
      </c>
      <c r="H877" s="2" t="s">
        <v>3174</v>
      </c>
      <c r="I877" s="2" t="s">
        <v>3175</v>
      </c>
      <c r="J877" t="s">
        <v>3176</v>
      </c>
      <c r="K877" s="2" t="s">
        <v>2990</v>
      </c>
      <c r="L877" s="1">
        <v>46091</v>
      </c>
      <c r="M877">
        <v>1.3400634554118449</v>
      </c>
      <c r="N877">
        <v>-80</v>
      </c>
      <c r="O877" s="2" t="s">
        <v>64</v>
      </c>
      <c r="P877" t="s">
        <v>65</v>
      </c>
      <c r="Q877" s="1">
        <v>47635</v>
      </c>
      <c r="R877">
        <v>1200</v>
      </c>
      <c r="S877">
        <v>0</v>
      </c>
      <c r="T877">
        <v>1200</v>
      </c>
      <c r="U877" s="2" t="s">
        <v>66</v>
      </c>
      <c r="V877" s="2"/>
      <c r="W877" s="2" t="s">
        <v>68</v>
      </c>
      <c r="X877" s="2" t="s">
        <v>571</v>
      </c>
      <c r="Y877" s="2" t="s">
        <v>572</v>
      </c>
      <c r="Z877" s="2" t="s">
        <v>572</v>
      </c>
      <c r="AA877" s="2" t="s">
        <v>572</v>
      </c>
      <c r="AB877" s="2" t="s">
        <v>572</v>
      </c>
      <c r="AC877" s="2" t="s">
        <v>572</v>
      </c>
      <c r="AD877" s="2" t="s">
        <v>572</v>
      </c>
      <c r="AE877" t="s">
        <v>572</v>
      </c>
      <c r="AF877" s="2" t="s">
        <v>572</v>
      </c>
      <c r="AG877">
        <v>1200</v>
      </c>
      <c r="AR877">
        <v>0</v>
      </c>
      <c r="AU877">
        <v>0</v>
      </c>
      <c r="AW877">
        <v>0</v>
      </c>
      <c r="AX877">
        <v>3</v>
      </c>
      <c r="BB877" s="2" t="s">
        <v>75</v>
      </c>
      <c r="BC877" s="2"/>
    </row>
    <row r="878" spans="1:55">
      <c r="A878">
        <v>882</v>
      </c>
      <c r="B878" s="1">
        <v>46171</v>
      </c>
      <c r="C878" s="2" t="s">
        <v>3173</v>
      </c>
      <c r="D878" s="2" t="s">
        <v>3162</v>
      </c>
      <c r="E878" s="2" t="s">
        <v>2986</v>
      </c>
      <c r="F878" s="2" t="s">
        <v>58</v>
      </c>
      <c r="G878" s="2" t="s">
        <v>59</v>
      </c>
      <c r="H878" s="2" t="s">
        <v>3174</v>
      </c>
      <c r="I878" s="2" t="s">
        <v>3175</v>
      </c>
      <c r="J878" t="s">
        <v>3176</v>
      </c>
      <c r="K878" s="2" t="s">
        <v>2990</v>
      </c>
      <c r="L878" s="1">
        <v>46091</v>
      </c>
      <c r="M878">
        <v>1.3400634554118449</v>
      </c>
      <c r="N878">
        <v>-80</v>
      </c>
      <c r="O878" s="2" t="s">
        <v>64</v>
      </c>
      <c r="P878" t="s">
        <v>65</v>
      </c>
      <c r="Q878" s="1">
        <v>47635</v>
      </c>
      <c r="R878">
        <v>1200</v>
      </c>
      <c r="S878">
        <v>0</v>
      </c>
      <c r="T878">
        <v>1200</v>
      </c>
      <c r="U878" s="2" t="s">
        <v>66</v>
      </c>
      <c r="V878" s="2"/>
      <c r="W878" s="2" t="s">
        <v>68</v>
      </c>
      <c r="X878" s="2" t="s">
        <v>571</v>
      </c>
      <c r="Y878" s="2" t="s">
        <v>572</v>
      </c>
      <c r="Z878" s="2" t="s">
        <v>572</v>
      </c>
      <c r="AA878" s="2" t="s">
        <v>572</v>
      </c>
      <c r="AB878" s="2" t="s">
        <v>572</v>
      </c>
      <c r="AC878" s="2" t="s">
        <v>572</v>
      </c>
      <c r="AD878" s="2" t="s">
        <v>572</v>
      </c>
      <c r="AE878" t="s">
        <v>572</v>
      </c>
      <c r="AF878" s="2" t="s">
        <v>572</v>
      </c>
      <c r="AG878">
        <v>1200</v>
      </c>
      <c r="AR878">
        <v>0</v>
      </c>
      <c r="AU878">
        <v>0</v>
      </c>
      <c r="AW878">
        <v>0</v>
      </c>
      <c r="AX878">
        <v>3</v>
      </c>
      <c r="BB878" s="2" t="s">
        <v>75</v>
      </c>
      <c r="BC878" s="2"/>
    </row>
    <row r="879" spans="1:55">
      <c r="A879">
        <v>883</v>
      </c>
      <c r="B879" s="1">
        <v>46171</v>
      </c>
      <c r="C879" s="2" t="s">
        <v>3177</v>
      </c>
      <c r="D879" s="2" t="s">
        <v>1916</v>
      </c>
      <c r="E879" s="2" t="s">
        <v>1917</v>
      </c>
      <c r="F879" s="2" t="s">
        <v>743</v>
      </c>
      <c r="G879" s="2" t="s">
        <v>744</v>
      </c>
      <c r="H879" s="2" t="s">
        <v>1923</v>
      </c>
      <c r="I879" s="2" t="s">
        <v>1924</v>
      </c>
      <c r="J879" t="s">
        <v>1925</v>
      </c>
      <c r="K879" s="2" t="s">
        <v>1921</v>
      </c>
      <c r="L879" s="1">
        <v>46476</v>
      </c>
      <c r="M879">
        <v>0.50600000000000001</v>
      </c>
      <c r="N879">
        <v>305</v>
      </c>
      <c r="O879" s="2" t="s">
        <v>79</v>
      </c>
      <c r="P879" t="s">
        <v>65</v>
      </c>
      <c r="Q879" s="1">
        <v>47635</v>
      </c>
      <c r="R879">
        <v>3600</v>
      </c>
      <c r="S879">
        <v>1450</v>
      </c>
      <c r="T879">
        <v>2150</v>
      </c>
      <c r="U879" s="2" t="s">
        <v>66</v>
      </c>
      <c r="V879" s="2"/>
      <c r="W879" s="2"/>
      <c r="X879" s="2" t="s">
        <v>571</v>
      </c>
      <c r="Y879" s="2" t="s">
        <v>572</v>
      </c>
      <c r="Z879" s="2" t="s">
        <v>572</v>
      </c>
      <c r="AA879" s="2" t="s">
        <v>72</v>
      </c>
      <c r="AB879" s="2" t="s">
        <v>72</v>
      </c>
      <c r="AC879" s="2" t="s">
        <v>72</v>
      </c>
      <c r="AD879" s="2" t="s">
        <v>572</v>
      </c>
      <c r="AE879" t="s">
        <v>572</v>
      </c>
      <c r="AF879" s="2" t="s">
        <v>572</v>
      </c>
      <c r="AG879">
        <v>2150</v>
      </c>
      <c r="AP879">
        <v>16600</v>
      </c>
      <c r="AR879">
        <v>0</v>
      </c>
      <c r="AU879">
        <v>0</v>
      </c>
      <c r="AW879">
        <v>0</v>
      </c>
      <c r="AX879">
        <v>0.54</v>
      </c>
      <c r="BB879" s="2" t="s">
        <v>81</v>
      </c>
      <c r="BC879" s="2"/>
    </row>
    <row r="880" spans="1:55">
      <c r="A880">
        <v>884</v>
      </c>
      <c r="B880" s="1">
        <v>46171</v>
      </c>
      <c r="C880" s="2" t="s">
        <v>3178</v>
      </c>
      <c r="D880" s="2" t="s">
        <v>1916</v>
      </c>
      <c r="E880" s="2" t="s">
        <v>1917</v>
      </c>
      <c r="F880" s="2" t="s">
        <v>743</v>
      </c>
      <c r="G880" s="2" t="s">
        <v>744</v>
      </c>
      <c r="H880" s="2" t="s">
        <v>1923</v>
      </c>
      <c r="I880" s="2" t="s">
        <v>1924</v>
      </c>
      <c r="J880" t="s">
        <v>1925</v>
      </c>
      <c r="K880" s="2" t="s">
        <v>1921</v>
      </c>
      <c r="L880" s="1">
        <v>46476</v>
      </c>
      <c r="M880">
        <v>0.50600000000000001</v>
      </c>
      <c r="N880">
        <v>305</v>
      </c>
      <c r="O880" s="2" t="s">
        <v>79</v>
      </c>
      <c r="P880" t="s">
        <v>65</v>
      </c>
      <c r="Q880" s="1">
        <v>47635</v>
      </c>
      <c r="R880">
        <v>3600</v>
      </c>
      <c r="S880">
        <v>0</v>
      </c>
      <c r="T880">
        <v>3600</v>
      </c>
      <c r="U880" s="2" t="s">
        <v>66</v>
      </c>
      <c r="V880" s="2"/>
      <c r="W880" s="2"/>
      <c r="X880" s="2" t="s">
        <v>571</v>
      </c>
      <c r="Y880" s="2" t="s">
        <v>572</v>
      </c>
      <c r="Z880" s="2" t="s">
        <v>572</v>
      </c>
      <c r="AA880" s="2" t="s">
        <v>72</v>
      </c>
      <c r="AB880" s="2" t="s">
        <v>72</v>
      </c>
      <c r="AC880" s="2" t="s">
        <v>72</v>
      </c>
      <c r="AD880" s="2" t="s">
        <v>572</v>
      </c>
      <c r="AE880" t="s">
        <v>572</v>
      </c>
      <c r="AF880" s="2" t="s">
        <v>572</v>
      </c>
      <c r="AG880">
        <v>3600</v>
      </c>
      <c r="AR880">
        <v>0</v>
      </c>
      <c r="AU880">
        <v>0</v>
      </c>
      <c r="AW880">
        <v>0</v>
      </c>
      <c r="AX880">
        <v>0.54</v>
      </c>
      <c r="BB880" s="2" t="s">
        <v>81</v>
      </c>
      <c r="BC880" s="2"/>
    </row>
    <row r="881" spans="1:55">
      <c r="A881">
        <v>885</v>
      </c>
      <c r="B881" s="1">
        <v>46171</v>
      </c>
      <c r="C881" s="2" t="s">
        <v>3179</v>
      </c>
      <c r="D881" s="2" t="s">
        <v>1916</v>
      </c>
      <c r="E881" s="2" t="s">
        <v>1917</v>
      </c>
      <c r="F881" s="2" t="s">
        <v>743</v>
      </c>
      <c r="G881" s="2" t="s">
        <v>744</v>
      </c>
      <c r="H881" s="2" t="s">
        <v>1923</v>
      </c>
      <c r="I881" s="2" t="s">
        <v>1924</v>
      </c>
      <c r="J881" t="s">
        <v>1925</v>
      </c>
      <c r="K881" s="2" t="s">
        <v>1921</v>
      </c>
      <c r="L881" s="1">
        <v>46476</v>
      </c>
      <c r="M881">
        <v>0.50600000000000001</v>
      </c>
      <c r="N881">
        <v>305</v>
      </c>
      <c r="O881" s="2" t="s">
        <v>79</v>
      </c>
      <c r="P881" t="s">
        <v>65</v>
      </c>
      <c r="Q881" s="1">
        <v>47635</v>
      </c>
      <c r="R881">
        <v>3600</v>
      </c>
      <c r="S881">
        <v>0</v>
      </c>
      <c r="T881">
        <v>3600</v>
      </c>
      <c r="U881" s="2" t="s">
        <v>66</v>
      </c>
      <c r="V881" s="2"/>
      <c r="W881" s="2"/>
      <c r="X881" s="2" t="s">
        <v>571</v>
      </c>
      <c r="Y881" s="2" t="s">
        <v>572</v>
      </c>
      <c r="Z881" s="2" t="s">
        <v>572</v>
      </c>
      <c r="AA881" s="2" t="s">
        <v>72</v>
      </c>
      <c r="AB881" s="2" t="s">
        <v>72</v>
      </c>
      <c r="AC881" s="2" t="s">
        <v>72</v>
      </c>
      <c r="AD881" s="2" t="s">
        <v>572</v>
      </c>
      <c r="AE881" t="s">
        <v>572</v>
      </c>
      <c r="AF881" s="2" t="s">
        <v>572</v>
      </c>
      <c r="AG881">
        <v>3600</v>
      </c>
      <c r="AR881">
        <v>0</v>
      </c>
      <c r="AU881">
        <v>0</v>
      </c>
      <c r="AW881">
        <v>0</v>
      </c>
      <c r="AX881">
        <v>0.54</v>
      </c>
      <c r="BB881" s="2" t="s">
        <v>81</v>
      </c>
      <c r="BC881" s="2"/>
    </row>
    <row r="882" spans="1:55">
      <c r="A882">
        <v>886</v>
      </c>
      <c r="B882" s="1">
        <v>46171</v>
      </c>
      <c r="C882" s="2" t="s">
        <v>3180</v>
      </c>
      <c r="D882" s="2" t="s">
        <v>1916</v>
      </c>
      <c r="E882" s="2" t="s">
        <v>1917</v>
      </c>
      <c r="F882" s="2" t="s">
        <v>743</v>
      </c>
      <c r="G882" s="2" t="s">
        <v>744</v>
      </c>
      <c r="H882" s="2" t="s">
        <v>1923</v>
      </c>
      <c r="I882" s="2" t="s">
        <v>1924</v>
      </c>
      <c r="J882" t="s">
        <v>1925</v>
      </c>
      <c r="K882" s="2" t="s">
        <v>1921</v>
      </c>
      <c r="L882" s="1">
        <v>46476</v>
      </c>
      <c r="M882">
        <v>0.50600000000000001</v>
      </c>
      <c r="N882">
        <v>305</v>
      </c>
      <c r="O882" s="2" t="s">
        <v>79</v>
      </c>
      <c r="P882" t="s">
        <v>65</v>
      </c>
      <c r="Q882" s="1">
        <v>47635</v>
      </c>
      <c r="R882">
        <v>3600</v>
      </c>
      <c r="S882">
        <v>0</v>
      </c>
      <c r="T882">
        <v>3600</v>
      </c>
      <c r="U882" s="2" t="s">
        <v>66</v>
      </c>
      <c r="V882" s="2"/>
      <c r="W882" s="2"/>
      <c r="X882" s="2" t="s">
        <v>571</v>
      </c>
      <c r="Y882" s="2" t="s">
        <v>572</v>
      </c>
      <c r="Z882" s="2" t="s">
        <v>572</v>
      </c>
      <c r="AA882" s="2" t="s">
        <v>72</v>
      </c>
      <c r="AB882" s="2" t="s">
        <v>72</v>
      </c>
      <c r="AC882" s="2" t="s">
        <v>72</v>
      </c>
      <c r="AD882" s="2" t="s">
        <v>572</v>
      </c>
      <c r="AE882" t="s">
        <v>572</v>
      </c>
      <c r="AF882" s="2" t="s">
        <v>572</v>
      </c>
      <c r="AG882">
        <v>3600</v>
      </c>
      <c r="AR882">
        <v>0</v>
      </c>
      <c r="AU882">
        <v>0</v>
      </c>
      <c r="AW882">
        <v>0</v>
      </c>
      <c r="AX882">
        <v>0.54</v>
      </c>
      <c r="BB882" s="2" t="s">
        <v>81</v>
      </c>
      <c r="BC882" s="2"/>
    </row>
    <row r="883" spans="1:55">
      <c r="A883">
        <v>887</v>
      </c>
      <c r="B883" s="1">
        <v>46171</v>
      </c>
      <c r="C883" s="2" t="s">
        <v>3181</v>
      </c>
      <c r="D883" s="2" t="s">
        <v>1916</v>
      </c>
      <c r="E883" s="2" t="s">
        <v>1917</v>
      </c>
      <c r="F883" s="2" t="s">
        <v>743</v>
      </c>
      <c r="G883" s="2" t="s">
        <v>744</v>
      </c>
      <c r="H883" s="2" t="s">
        <v>1923</v>
      </c>
      <c r="I883" s="2" t="s">
        <v>1924</v>
      </c>
      <c r="J883" t="s">
        <v>1925</v>
      </c>
      <c r="K883" s="2" t="s">
        <v>1921</v>
      </c>
      <c r="L883" s="1">
        <v>46476</v>
      </c>
      <c r="M883">
        <v>0.50600000000000001</v>
      </c>
      <c r="N883">
        <v>305</v>
      </c>
      <c r="O883" s="2" t="s">
        <v>79</v>
      </c>
      <c r="P883" t="s">
        <v>65</v>
      </c>
      <c r="Q883" s="1">
        <v>47635</v>
      </c>
      <c r="R883">
        <v>3600</v>
      </c>
      <c r="S883">
        <v>0</v>
      </c>
      <c r="T883">
        <v>3600</v>
      </c>
      <c r="U883" s="2" t="s">
        <v>66</v>
      </c>
      <c r="V883" s="2"/>
      <c r="W883" s="2"/>
      <c r="X883" s="2" t="s">
        <v>571</v>
      </c>
      <c r="Y883" s="2" t="s">
        <v>572</v>
      </c>
      <c r="Z883" s="2" t="s">
        <v>572</v>
      </c>
      <c r="AA883" s="2" t="s">
        <v>72</v>
      </c>
      <c r="AB883" s="2" t="s">
        <v>72</v>
      </c>
      <c r="AC883" s="2" t="s">
        <v>72</v>
      </c>
      <c r="AD883" s="2" t="s">
        <v>572</v>
      </c>
      <c r="AE883" t="s">
        <v>572</v>
      </c>
      <c r="AF883" s="2" t="s">
        <v>572</v>
      </c>
      <c r="AG883">
        <v>3600</v>
      </c>
      <c r="AR883">
        <v>0</v>
      </c>
      <c r="AU883">
        <v>0</v>
      </c>
      <c r="AW883">
        <v>0</v>
      </c>
      <c r="AX883">
        <v>0.54</v>
      </c>
      <c r="BB883" s="2" t="s">
        <v>81</v>
      </c>
      <c r="BC883" s="2"/>
    </row>
    <row r="884" spans="1:55">
      <c r="A884">
        <v>888</v>
      </c>
      <c r="B884" s="1">
        <v>46171</v>
      </c>
      <c r="C884" s="2" t="s">
        <v>3179</v>
      </c>
      <c r="D884" s="2" t="s">
        <v>1916</v>
      </c>
      <c r="E884" s="2" t="s">
        <v>1917</v>
      </c>
      <c r="F884" s="2" t="s">
        <v>743</v>
      </c>
      <c r="G884" s="2" t="s">
        <v>744</v>
      </c>
      <c r="H884" s="2" t="s">
        <v>1918</v>
      </c>
      <c r="I884" s="2" t="s">
        <v>1919</v>
      </c>
      <c r="J884" t="s">
        <v>1920</v>
      </c>
      <c r="K884" s="2" t="s">
        <v>1921</v>
      </c>
      <c r="L884" s="1">
        <v>46476</v>
      </c>
      <c r="M884">
        <v>0.82390904697072853</v>
      </c>
      <c r="N884">
        <v>305</v>
      </c>
      <c r="O884" s="2" t="s">
        <v>64</v>
      </c>
      <c r="P884" t="s">
        <v>65</v>
      </c>
      <c r="Q884" s="1">
        <v>47635</v>
      </c>
      <c r="R884">
        <v>3600</v>
      </c>
      <c r="S884">
        <v>1500</v>
      </c>
      <c r="T884">
        <v>2100</v>
      </c>
      <c r="U884" s="2" t="s">
        <v>66</v>
      </c>
      <c r="V884" s="2"/>
      <c r="W884" s="2" t="s">
        <v>68</v>
      </c>
      <c r="X884" s="2" t="s">
        <v>2103</v>
      </c>
      <c r="Y884" s="2" t="s">
        <v>70</v>
      </c>
      <c r="Z884" s="2" t="s">
        <v>71</v>
      </c>
      <c r="AA884" s="2" t="s">
        <v>70</v>
      </c>
      <c r="AB884" s="2" t="s">
        <v>572</v>
      </c>
      <c r="AC884" s="2" t="s">
        <v>572</v>
      </c>
      <c r="AD884" s="2" t="s">
        <v>572</v>
      </c>
      <c r="AE884" t="s">
        <v>572</v>
      </c>
      <c r="AF884" s="2" t="s">
        <v>572</v>
      </c>
      <c r="AG884">
        <v>2100</v>
      </c>
      <c r="AH884">
        <v>10400</v>
      </c>
      <c r="AI884">
        <v>10200</v>
      </c>
      <c r="AJ884">
        <v>10294</v>
      </c>
      <c r="AP884">
        <v>10000</v>
      </c>
      <c r="AR884">
        <v>0</v>
      </c>
      <c r="AS884">
        <v>1300</v>
      </c>
      <c r="AT884">
        <v>0</v>
      </c>
      <c r="AU884">
        <v>0</v>
      </c>
      <c r="AV884">
        <v>0</v>
      </c>
      <c r="AW884">
        <v>0</v>
      </c>
      <c r="AX884">
        <v>3</v>
      </c>
      <c r="AY884">
        <v>0</v>
      </c>
      <c r="AZ884">
        <v>0</v>
      </c>
      <c r="BA884">
        <v>0</v>
      </c>
      <c r="BB884" s="2" t="s">
        <v>75</v>
      </c>
      <c r="BC884" s="2"/>
    </row>
    <row r="885" spans="1:55">
      <c r="A885">
        <v>889</v>
      </c>
      <c r="B885" s="1">
        <v>46171</v>
      </c>
      <c r="C885" s="2" t="s">
        <v>3180</v>
      </c>
      <c r="D885" s="2" t="s">
        <v>1916</v>
      </c>
      <c r="E885" s="2" t="s">
        <v>1917</v>
      </c>
      <c r="F885" s="2" t="s">
        <v>743</v>
      </c>
      <c r="G885" s="2" t="s">
        <v>744</v>
      </c>
      <c r="H885" s="2" t="s">
        <v>1918</v>
      </c>
      <c r="I885" s="2" t="s">
        <v>1919</v>
      </c>
      <c r="J885" t="s">
        <v>1920</v>
      </c>
      <c r="K885" s="2" t="s">
        <v>1921</v>
      </c>
      <c r="L885" s="1">
        <v>46476</v>
      </c>
      <c r="M885">
        <v>0.82390904697072853</v>
      </c>
      <c r="N885">
        <v>305</v>
      </c>
      <c r="O885" s="2" t="s">
        <v>64</v>
      </c>
      <c r="P885" t="s">
        <v>65</v>
      </c>
      <c r="Q885" s="1">
        <v>47635</v>
      </c>
      <c r="R885">
        <v>3600</v>
      </c>
      <c r="S885">
        <v>0</v>
      </c>
      <c r="T885">
        <v>3600</v>
      </c>
      <c r="U885" s="2" t="s">
        <v>66</v>
      </c>
      <c r="V885" s="2"/>
      <c r="W885" s="2" t="s">
        <v>68</v>
      </c>
      <c r="X885" s="2" t="s">
        <v>571</v>
      </c>
      <c r="Y885" s="2" t="s">
        <v>572</v>
      </c>
      <c r="Z885" s="2" t="s">
        <v>572</v>
      </c>
      <c r="AA885" s="2" t="s">
        <v>572</v>
      </c>
      <c r="AB885" s="2" t="s">
        <v>572</v>
      </c>
      <c r="AC885" s="2" t="s">
        <v>572</v>
      </c>
      <c r="AD885" s="2" t="s">
        <v>572</v>
      </c>
      <c r="AE885" t="s">
        <v>572</v>
      </c>
      <c r="AF885" s="2" t="s">
        <v>572</v>
      </c>
      <c r="AG885">
        <v>3600</v>
      </c>
      <c r="AR885">
        <v>0</v>
      </c>
      <c r="AU885">
        <v>0</v>
      </c>
      <c r="AW885">
        <v>0</v>
      </c>
      <c r="AX885">
        <v>3</v>
      </c>
      <c r="BB885" s="2" t="s">
        <v>75</v>
      </c>
      <c r="BC885" s="2"/>
    </row>
    <row r="886" spans="1:55">
      <c r="A886">
        <v>890</v>
      </c>
      <c r="B886" s="1">
        <v>46171</v>
      </c>
      <c r="C886" s="2" t="s">
        <v>3181</v>
      </c>
      <c r="D886" s="2" t="s">
        <v>1916</v>
      </c>
      <c r="E886" s="2" t="s">
        <v>1917</v>
      </c>
      <c r="F886" s="2" t="s">
        <v>743</v>
      </c>
      <c r="G886" s="2" t="s">
        <v>744</v>
      </c>
      <c r="H886" s="2" t="s">
        <v>1918</v>
      </c>
      <c r="I886" s="2" t="s">
        <v>1919</v>
      </c>
      <c r="J886" t="s">
        <v>1920</v>
      </c>
      <c r="K886" s="2" t="s">
        <v>1921</v>
      </c>
      <c r="L886" s="1">
        <v>46476</v>
      </c>
      <c r="M886">
        <v>0.82390904697072853</v>
      </c>
      <c r="N886">
        <v>305</v>
      </c>
      <c r="O886" s="2" t="s">
        <v>64</v>
      </c>
      <c r="P886" t="s">
        <v>65</v>
      </c>
      <c r="Q886" s="1">
        <v>47635</v>
      </c>
      <c r="R886">
        <v>3600</v>
      </c>
      <c r="S886">
        <v>0</v>
      </c>
      <c r="T886">
        <v>3600</v>
      </c>
      <c r="U886" s="2" t="s">
        <v>66</v>
      </c>
      <c r="V886" s="2"/>
      <c r="W886" s="2" t="s">
        <v>68</v>
      </c>
      <c r="X886" s="2" t="s">
        <v>571</v>
      </c>
      <c r="Y886" s="2" t="s">
        <v>572</v>
      </c>
      <c r="Z886" s="2" t="s">
        <v>572</v>
      </c>
      <c r="AA886" s="2" t="s">
        <v>572</v>
      </c>
      <c r="AB886" s="2" t="s">
        <v>572</v>
      </c>
      <c r="AC886" s="2" t="s">
        <v>572</v>
      </c>
      <c r="AD886" s="2" t="s">
        <v>572</v>
      </c>
      <c r="AE886" t="s">
        <v>572</v>
      </c>
      <c r="AF886" s="2" t="s">
        <v>572</v>
      </c>
      <c r="AG886">
        <v>3600</v>
      </c>
      <c r="AR886">
        <v>0</v>
      </c>
      <c r="AU886">
        <v>0</v>
      </c>
      <c r="AW886">
        <v>0</v>
      </c>
      <c r="AX886">
        <v>3</v>
      </c>
      <c r="BB886" s="2" t="s">
        <v>75</v>
      </c>
      <c r="BC886" s="2"/>
    </row>
    <row r="887" spans="1:55">
      <c r="A887">
        <v>891</v>
      </c>
      <c r="B887" s="1">
        <v>46171</v>
      </c>
      <c r="C887" s="2" t="s">
        <v>3182</v>
      </c>
      <c r="D887" s="2" t="s">
        <v>3183</v>
      </c>
      <c r="E887" s="2" t="s">
        <v>3184</v>
      </c>
      <c r="F887" s="2" t="s">
        <v>743</v>
      </c>
      <c r="G887" s="2" t="s">
        <v>1872</v>
      </c>
      <c r="H887" s="2" t="s">
        <v>3185</v>
      </c>
      <c r="I887" s="2" t="s">
        <v>3186</v>
      </c>
      <c r="J887" t="s">
        <v>3187</v>
      </c>
      <c r="K887" s="2" t="s">
        <v>3188</v>
      </c>
      <c r="L887" s="1">
        <v>47331</v>
      </c>
      <c r="M887">
        <v>0.1941015467816353</v>
      </c>
      <c r="N887">
        <v>1160</v>
      </c>
      <c r="O887" s="2" t="s">
        <v>64</v>
      </c>
      <c r="P887" t="s">
        <v>65</v>
      </c>
      <c r="Q887" s="1">
        <v>46905</v>
      </c>
      <c r="R887">
        <v>20000</v>
      </c>
      <c r="S887">
        <v>1900</v>
      </c>
      <c r="T887">
        <v>18100</v>
      </c>
      <c r="U887" s="2" t="s">
        <v>66</v>
      </c>
      <c r="V887" s="2"/>
      <c r="W887" s="2" t="s">
        <v>118</v>
      </c>
      <c r="X887" s="2" t="s">
        <v>571</v>
      </c>
      <c r="Y887" s="2" t="s">
        <v>572</v>
      </c>
      <c r="Z887" s="2" t="s">
        <v>572</v>
      </c>
      <c r="AA887" s="2" t="s">
        <v>572</v>
      </c>
      <c r="AB887" s="2" t="s">
        <v>572</v>
      </c>
      <c r="AC887" s="2" t="s">
        <v>572</v>
      </c>
      <c r="AD887" s="2" t="s">
        <v>572</v>
      </c>
      <c r="AE887" t="s">
        <v>572</v>
      </c>
      <c r="AF887" s="2" t="s">
        <v>572</v>
      </c>
      <c r="AG887">
        <v>18100</v>
      </c>
      <c r="AP887">
        <v>19500</v>
      </c>
      <c r="AR887">
        <v>0</v>
      </c>
      <c r="AU887">
        <v>0</v>
      </c>
      <c r="AW887">
        <v>0</v>
      </c>
      <c r="AX887">
        <v>3</v>
      </c>
      <c r="BB887" s="2" t="s">
        <v>75</v>
      </c>
      <c r="BC887" s="2"/>
    </row>
    <row r="888" spans="1:55">
      <c r="A888">
        <v>892</v>
      </c>
      <c r="B888" s="1">
        <v>46171</v>
      </c>
      <c r="C888" s="2" t="s">
        <v>3189</v>
      </c>
      <c r="D888" s="2" t="s">
        <v>1049</v>
      </c>
      <c r="E888" s="2" t="s">
        <v>1050</v>
      </c>
      <c r="F888" s="2" t="s">
        <v>743</v>
      </c>
      <c r="G888" s="2" t="s">
        <v>1051</v>
      </c>
      <c r="H888" s="2" t="s">
        <v>3190</v>
      </c>
      <c r="I888" s="2" t="s">
        <v>3191</v>
      </c>
      <c r="J888" t="s">
        <v>3192</v>
      </c>
      <c r="K888" s="2" t="s">
        <v>1055</v>
      </c>
      <c r="L888" s="1">
        <v>46826</v>
      </c>
      <c r="M888">
        <v>0.284930711746464</v>
      </c>
      <c r="N888">
        <v>655</v>
      </c>
      <c r="O888" s="2" t="s">
        <v>64</v>
      </c>
      <c r="P888" t="s">
        <v>65</v>
      </c>
      <c r="Q888" s="1">
        <v>46905</v>
      </c>
      <c r="R888">
        <v>10000</v>
      </c>
      <c r="S888">
        <v>1700</v>
      </c>
      <c r="T888">
        <v>8300</v>
      </c>
      <c r="U888" s="2" t="s">
        <v>66</v>
      </c>
      <c r="V888" s="2"/>
      <c r="W888" s="2" t="s">
        <v>118</v>
      </c>
      <c r="X888" s="2" t="s">
        <v>571</v>
      </c>
      <c r="Y888" s="2" t="s">
        <v>572</v>
      </c>
      <c r="Z888" s="2" t="s">
        <v>572</v>
      </c>
      <c r="AA888" s="2" t="s">
        <v>572</v>
      </c>
      <c r="AB888" s="2" t="s">
        <v>572</v>
      </c>
      <c r="AC888" s="2" t="s">
        <v>572</v>
      </c>
      <c r="AD888" s="2" t="s">
        <v>572</v>
      </c>
      <c r="AE888" t="s">
        <v>572</v>
      </c>
      <c r="AF888" s="2" t="s">
        <v>572</v>
      </c>
      <c r="AG888">
        <v>8300</v>
      </c>
      <c r="AP888">
        <v>9000</v>
      </c>
      <c r="AR888">
        <v>0</v>
      </c>
      <c r="AU888">
        <v>0</v>
      </c>
      <c r="AW888">
        <v>0</v>
      </c>
      <c r="AX888">
        <v>3</v>
      </c>
      <c r="BB888" s="2" t="s">
        <v>75</v>
      </c>
      <c r="BC888" s="2"/>
    </row>
    <row r="889" spans="1:55">
      <c r="A889">
        <v>893</v>
      </c>
      <c r="B889" s="1">
        <v>46171</v>
      </c>
      <c r="C889" s="2" t="s">
        <v>3182</v>
      </c>
      <c r="D889" s="2" t="s">
        <v>3183</v>
      </c>
      <c r="E889" s="2" t="s">
        <v>3184</v>
      </c>
      <c r="F889" s="2" t="s">
        <v>743</v>
      </c>
      <c r="G889" s="2" t="s">
        <v>1872</v>
      </c>
      <c r="H889" s="2" t="s">
        <v>1052</v>
      </c>
      <c r="I889" s="2" t="s">
        <v>1053</v>
      </c>
      <c r="J889" t="s">
        <v>1054</v>
      </c>
      <c r="K889" s="2" t="s">
        <v>3188</v>
      </c>
      <c r="L889" s="1">
        <v>47331</v>
      </c>
      <c r="M889">
        <v>0.50600000000000001</v>
      </c>
      <c r="N889">
        <v>1160</v>
      </c>
      <c r="O889" s="2" t="s">
        <v>79</v>
      </c>
      <c r="P889" t="s">
        <v>65</v>
      </c>
      <c r="Q889" s="1">
        <v>46905</v>
      </c>
      <c r="R889">
        <v>20000</v>
      </c>
      <c r="S889">
        <v>7400</v>
      </c>
      <c r="T889">
        <v>12600</v>
      </c>
      <c r="U889" s="2" t="s">
        <v>66</v>
      </c>
      <c r="V889" s="2"/>
      <c r="W889" s="2"/>
      <c r="X889" s="2" t="s">
        <v>571</v>
      </c>
      <c r="Y889" s="2" t="s">
        <v>572</v>
      </c>
      <c r="Z889" s="2" t="s">
        <v>572</v>
      </c>
      <c r="AA889" s="2" t="s">
        <v>72</v>
      </c>
      <c r="AB889" s="2" t="s">
        <v>72</v>
      </c>
      <c r="AC889" s="2" t="s">
        <v>72</v>
      </c>
      <c r="AD889" s="2" t="s">
        <v>572</v>
      </c>
      <c r="AE889" t="s">
        <v>572</v>
      </c>
      <c r="AF889" s="2" t="s">
        <v>572</v>
      </c>
      <c r="AG889">
        <v>12600</v>
      </c>
      <c r="AP889">
        <v>12700</v>
      </c>
      <c r="AR889">
        <v>0</v>
      </c>
      <c r="AU889">
        <v>0</v>
      </c>
      <c r="AW889">
        <v>0</v>
      </c>
      <c r="AX889">
        <v>0.54</v>
      </c>
      <c r="BB889" s="2" t="s">
        <v>81</v>
      </c>
      <c r="BC889" s="2"/>
    </row>
    <row r="890" spans="1:55">
      <c r="A890">
        <v>894</v>
      </c>
      <c r="B890" s="1">
        <v>46171</v>
      </c>
      <c r="C890" s="2" t="s">
        <v>3189</v>
      </c>
      <c r="D890" s="2" t="s">
        <v>1049</v>
      </c>
      <c r="E890" s="2" t="s">
        <v>1050</v>
      </c>
      <c r="F890" s="2" t="s">
        <v>743</v>
      </c>
      <c r="G890" s="2" t="s">
        <v>1051</v>
      </c>
      <c r="H890" s="2" t="s">
        <v>1052</v>
      </c>
      <c r="I890" s="2" t="s">
        <v>1053</v>
      </c>
      <c r="J890" t="s">
        <v>1054</v>
      </c>
      <c r="K890" s="2" t="s">
        <v>1055</v>
      </c>
      <c r="L890" s="1">
        <v>46826</v>
      </c>
      <c r="M890">
        <v>0.50600000000000001</v>
      </c>
      <c r="N890">
        <v>655</v>
      </c>
      <c r="O890" s="2" t="s">
        <v>79</v>
      </c>
      <c r="P890" t="s">
        <v>65</v>
      </c>
      <c r="Q890" s="1">
        <v>46905</v>
      </c>
      <c r="R890">
        <v>10000</v>
      </c>
      <c r="S890">
        <v>0</v>
      </c>
      <c r="T890">
        <v>10000</v>
      </c>
      <c r="U890" s="2" t="s">
        <v>66</v>
      </c>
      <c r="V890" s="2"/>
      <c r="W890" s="2"/>
      <c r="X890" s="2" t="s">
        <v>571</v>
      </c>
      <c r="Y890" s="2" t="s">
        <v>572</v>
      </c>
      <c r="Z890" s="2" t="s">
        <v>572</v>
      </c>
      <c r="AA890" s="2" t="s">
        <v>72</v>
      </c>
      <c r="AB890" s="2" t="s">
        <v>72</v>
      </c>
      <c r="AC890" s="2" t="s">
        <v>72</v>
      </c>
      <c r="AD890" s="2" t="s">
        <v>572</v>
      </c>
      <c r="AE890" t="s">
        <v>572</v>
      </c>
      <c r="AF890" s="2" t="s">
        <v>572</v>
      </c>
      <c r="AG890">
        <v>10000</v>
      </c>
      <c r="AP890">
        <v>10100</v>
      </c>
      <c r="AR890">
        <v>0</v>
      </c>
      <c r="AU890">
        <v>0</v>
      </c>
      <c r="AW890">
        <v>0</v>
      </c>
      <c r="AX890">
        <v>0.54</v>
      </c>
      <c r="BB890" s="2" t="s">
        <v>81</v>
      </c>
      <c r="BC890" s="2"/>
    </row>
    <row r="891" spans="1:55">
      <c r="A891">
        <v>895</v>
      </c>
      <c r="B891" s="1">
        <v>46171</v>
      </c>
      <c r="C891" s="2" t="s">
        <v>3193</v>
      </c>
      <c r="D891" s="2" t="s">
        <v>1696</v>
      </c>
      <c r="E891" s="2" t="s">
        <v>1244</v>
      </c>
      <c r="F891" s="2" t="s">
        <v>183</v>
      </c>
      <c r="G891" s="2" t="s">
        <v>59</v>
      </c>
      <c r="H891" s="2" t="s">
        <v>1249</v>
      </c>
      <c r="I891" s="2" t="s">
        <v>1250</v>
      </c>
      <c r="J891" t="s">
        <v>1251</v>
      </c>
      <c r="K891" s="2" t="s">
        <v>1248</v>
      </c>
      <c r="L891" s="1">
        <v>47163</v>
      </c>
      <c r="M891">
        <v>0.50600000000000001</v>
      </c>
      <c r="N891">
        <v>992</v>
      </c>
      <c r="O891" s="2" t="s">
        <v>79</v>
      </c>
      <c r="P891" t="s">
        <v>65</v>
      </c>
      <c r="Q891" s="1">
        <v>46905</v>
      </c>
      <c r="R891">
        <v>3000</v>
      </c>
      <c r="S891">
        <v>600</v>
      </c>
      <c r="T891">
        <v>2400</v>
      </c>
      <c r="U891" s="2" t="s">
        <v>66</v>
      </c>
      <c r="V891" s="2"/>
      <c r="W891" s="2"/>
      <c r="X891" s="2" t="s">
        <v>571</v>
      </c>
      <c r="Y891" s="2" t="s">
        <v>572</v>
      </c>
      <c r="Z891" s="2" t="s">
        <v>572</v>
      </c>
      <c r="AA891" s="2" t="s">
        <v>72</v>
      </c>
      <c r="AB891" s="2" t="s">
        <v>72</v>
      </c>
      <c r="AC891" s="2" t="s">
        <v>72</v>
      </c>
      <c r="AD891" s="2" t="s">
        <v>572</v>
      </c>
      <c r="AE891" t="s">
        <v>572</v>
      </c>
      <c r="AF891" s="2" t="s">
        <v>572</v>
      </c>
      <c r="AG891">
        <v>2400</v>
      </c>
      <c r="AP891">
        <v>5500</v>
      </c>
      <c r="AR891">
        <v>0</v>
      </c>
      <c r="AU891">
        <v>0</v>
      </c>
      <c r="AW891">
        <v>0</v>
      </c>
      <c r="AX891">
        <v>0.54</v>
      </c>
      <c r="BB891" s="2" t="s">
        <v>81</v>
      </c>
      <c r="BC891" s="2"/>
    </row>
    <row r="892" spans="1:55">
      <c r="A892">
        <v>896</v>
      </c>
      <c r="B892" s="1">
        <v>46171</v>
      </c>
      <c r="C892" s="2" t="s">
        <v>3194</v>
      </c>
      <c r="D892" s="2" t="s">
        <v>1696</v>
      </c>
      <c r="E892" s="2" t="s">
        <v>1244</v>
      </c>
      <c r="F892" s="2" t="s">
        <v>183</v>
      </c>
      <c r="G892" s="2" t="s">
        <v>59</v>
      </c>
      <c r="H892" s="2" t="s">
        <v>1249</v>
      </c>
      <c r="I892" s="2" t="s">
        <v>1250</v>
      </c>
      <c r="J892" t="s">
        <v>1251</v>
      </c>
      <c r="K892" s="2" t="s">
        <v>1248</v>
      </c>
      <c r="L892" s="1">
        <v>47163</v>
      </c>
      <c r="M892">
        <v>0.50600000000000001</v>
      </c>
      <c r="N892">
        <v>992</v>
      </c>
      <c r="O892" s="2" t="s">
        <v>79</v>
      </c>
      <c r="P892" t="s">
        <v>65</v>
      </c>
      <c r="Q892" s="1">
        <v>46905</v>
      </c>
      <c r="R892">
        <v>3000</v>
      </c>
      <c r="S892">
        <v>0</v>
      </c>
      <c r="T892">
        <v>3000</v>
      </c>
      <c r="U892" s="2" t="s">
        <v>66</v>
      </c>
      <c r="V892" s="2"/>
      <c r="W892" s="2"/>
      <c r="X892" s="2" t="s">
        <v>571</v>
      </c>
      <c r="Y892" s="2" t="s">
        <v>572</v>
      </c>
      <c r="Z892" s="2" t="s">
        <v>572</v>
      </c>
      <c r="AA892" s="2" t="s">
        <v>72</v>
      </c>
      <c r="AB892" s="2" t="s">
        <v>72</v>
      </c>
      <c r="AC892" s="2" t="s">
        <v>72</v>
      </c>
      <c r="AD892" s="2" t="s">
        <v>572</v>
      </c>
      <c r="AE892" t="s">
        <v>572</v>
      </c>
      <c r="AF892" s="2" t="s">
        <v>572</v>
      </c>
      <c r="AG892">
        <v>3000</v>
      </c>
      <c r="AR892">
        <v>0</v>
      </c>
      <c r="AU892">
        <v>0</v>
      </c>
      <c r="AW892">
        <v>0</v>
      </c>
      <c r="AX892">
        <v>0.54</v>
      </c>
      <c r="BB892" s="2" t="s">
        <v>81</v>
      </c>
      <c r="BC892" s="2"/>
    </row>
    <row r="893" spans="1:55">
      <c r="A893">
        <v>897</v>
      </c>
      <c r="B893" s="1">
        <v>46171</v>
      </c>
      <c r="C893" s="2" t="s">
        <v>3195</v>
      </c>
      <c r="D893" s="2" t="s">
        <v>3196</v>
      </c>
      <c r="E893" s="2" t="s">
        <v>3092</v>
      </c>
      <c r="F893" s="2" t="s">
        <v>674</v>
      </c>
      <c r="G893" s="2" t="s">
        <v>687</v>
      </c>
      <c r="H893" s="2" t="s">
        <v>3094</v>
      </c>
      <c r="I893" s="2" t="s">
        <v>3095</v>
      </c>
      <c r="J893" t="s">
        <v>3096</v>
      </c>
      <c r="K893" s="2" t="s">
        <v>3097</v>
      </c>
      <c r="L893" s="1">
        <v>47385</v>
      </c>
      <c r="M893">
        <v>0.50600000000000001</v>
      </c>
      <c r="N893">
        <v>1214</v>
      </c>
      <c r="O893" s="2" t="s">
        <v>79</v>
      </c>
      <c r="P893" t="s">
        <v>65</v>
      </c>
      <c r="Q893" s="1">
        <v>47635</v>
      </c>
      <c r="R893">
        <v>1112</v>
      </c>
      <c r="S893">
        <v>900</v>
      </c>
      <c r="T893">
        <v>212</v>
      </c>
      <c r="U893" s="2" t="s">
        <v>66</v>
      </c>
      <c r="V893" s="2"/>
      <c r="W893" s="2"/>
      <c r="X893" s="2" t="s">
        <v>571</v>
      </c>
      <c r="Y893" s="2" t="s">
        <v>572</v>
      </c>
      <c r="Z893" s="2" t="s">
        <v>572</v>
      </c>
      <c r="AA893" s="2" t="s">
        <v>72</v>
      </c>
      <c r="AB893" s="2" t="s">
        <v>72</v>
      </c>
      <c r="AC893" s="2" t="s">
        <v>72</v>
      </c>
      <c r="AD893" s="2" t="s">
        <v>572</v>
      </c>
      <c r="AE893" t="s">
        <v>572</v>
      </c>
      <c r="AF893" s="2" t="s">
        <v>572</v>
      </c>
      <c r="AG893">
        <v>212</v>
      </c>
      <c r="AP893">
        <v>250</v>
      </c>
      <c r="AR893">
        <v>0</v>
      </c>
      <c r="AU893">
        <v>0</v>
      </c>
      <c r="AW893">
        <v>0</v>
      </c>
      <c r="AX893">
        <v>0.54</v>
      </c>
      <c r="BB893" s="2" t="s">
        <v>81</v>
      </c>
      <c r="BC893" s="2"/>
    </row>
    <row r="894" spans="1:55">
      <c r="A894">
        <v>898</v>
      </c>
      <c r="B894" s="1">
        <v>46171</v>
      </c>
      <c r="C894" s="2" t="s">
        <v>3197</v>
      </c>
      <c r="D894" s="2" t="s">
        <v>814</v>
      </c>
      <c r="E894" s="2" t="s">
        <v>815</v>
      </c>
      <c r="F894" s="2" t="s">
        <v>272</v>
      </c>
      <c r="G894" s="2" t="s">
        <v>330</v>
      </c>
      <c r="H894" s="2" t="s">
        <v>820</v>
      </c>
      <c r="I894" s="2" t="s">
        <v>821</v>
      </c>
      <c r="J894" t="s">
        <v>822</v>
      </c>
      <c r="K894" s="2" t="s">
        <v>819</v>
      </c>
      <c r="L894" s="1">
        <v>47836</v>
      </c>
      <c r="N894">
        <v>1665</v>
      </c>
      <c r="O894" s="2" t="s">
        <v>64</v>
      </c>
      <c r="P894" t="s">
        <v>65</v>
      </c>
      <c r="Q894" s="1">
        <v>47270</v>
      </c>
      <c r="R894">
        <v>29703</v>
      </c>
      <c r="S894">
        <v>1600</v>
      </c>
      <c r="T894">
        <v>28103</v>
      </c>
      <c r="U894" s="2" t="s">
        <v>66</v>
      </c>
      <c r="V894" s="2"/>
      <c r="W894" s="2"/>
      <c r="X894" s="2" t="s">
        <v>571</v>
      </c>
      <c r="Y894" s="2" t="s">
        <v>572</v>
      </c>
      <c r="Z894" s="2" t="s">
        <v>572</v>
      </c>
      <c r="AA894" s="2" t="s">
        <v>572</v>
      </c>
      <c r="AB894" s="2" t="s">
        <v>572</v>
      </c>
      <c r="AC894" s="2" t="s">
        <v>572</v>
      </c>
      <c r="AD894" s="2" t="s">
        <v>572</v>
      </c>
      <c r="AE894" t="s">
        <v>572</v>
      </c>
      <c r="AF894" s="2" t="s">
        <v>572</v>
      </c>
      <c r="AG894">
        <v>28103</v>
      </c>
      <c r="AP894">
        <v>29500</v>
      </c>
      <c r="AR894">
        <v>0</v>
      </c>
      <c r="AU894">
        <v>0</v>
      </c>
      <c r="AW894">
        <v>0</v>
      </c>
      <c r="AX894">
        <v>3</v>
      </c>
      <c r="BB894" s="2" t="s">
        <v>75</v>
      </c>
      <c r="BC894" s="2"/>
    </row>
    <row r="895" spans="1:55">
      <c r="A895">
        <v>899</v>
      </c>
      <c r="B895" s="1">
        <v>46171</v>
      </c>
      <c r="C895" s="2" t="s">
        <v>3197</v>
      </c>
      <c r="D895" s="2" t="s">
        <v>814</v>
      </c>
      <c r="E895" s="2" t="s">
        <v>815</v>
      </c>
      <c r="F895" s="2" t="s">
        <v>272</v>
      </c>
      <c r="G895" s="2" t="s">
        <v>330</v>
      </c>
      <c r="H895" s="2" t="s">
        <v>816</v>
      </c>
      <c r="I895" s="2" t="s">
        <v>817</v>
      </c>
      <c r="J895" t="s">
        <v>818</v>
      </c>
      <c r="K895" s="2" t="s">
        <v>819</v>
      </c>
      <c r="L895" s="1">
        <v>47836</v>
      </c>
      <c r="M895">
        <v>0.50600000000000001</v>
      </c>
      <c r="N895">
        <v>1665</v>
      </c>
      <c r="O895" s="2" t="s">
        <v>79</v>
      </c>
      <c r="P895" t="s">
        <v>65</v>
      </c>
      <c r="Q895" s="1">
        <v>47270</v>
      </c>
      <c r="R895">
        <v>29703</v>
      </c>
      <c r="S895">
        <v>500</v>
      </c>
      <c r="T895">
        <v>29203</v>
      </c>
      <c r="U895" s="2" t="s">
        <v>66</v>
      </c>
      <c r="V895" s="2"/>
      <c r="W895" s="2" t="s">
        <v>197</v>
      </c>
      <c r="X895" s="2" t="s">
        <v>571</v>
      </c>
      <c r="Y895" s="2" t="s">
        <v>572</v>
      </c>
      <c r="Z895" s="2" t="s">
        <v>572</v>
      </c>
      <c r="AA895" s="2" t="s">
        <v>72</v>
      </c>
      <c r="AB895" s="2" t="s">
        <v>72</v>
      </c>
      <c r="AC895" s="2" t="s">
        <v>72</v>
      </c>
      <c r="AD895" s="2" t="s">
        <v>572</v>
      </c>
      <c r="AE895" t="s">
        <v>572</v>
      </c>
      <c r="AF895" s="2" t="s">
        <v>572</v>
      </c>
      <c r="AG895">
        <v>29203</v>
      </c>
      <c r="AP895">
        <v>29703</v>
      </c>
      <c r="AR895">
        <v>0</v>
      </c>
      <c r="AU895">
        <v>0</v>
      </c>
      <c r="AW895">
        <v>0</v>
      </c>
      <c r="AX895">
        <v>0.54</v>
      </c>
      <c r="BB895" s="2" t="s">
        <v>81</v>
      </c>
      <c r="BC895" s="2"/>
    </row>
    <row r="896" spans="1:55">
      <c r="A896">
        <v>900</v>
      </c>
      <c r="B896" s="1">
        <v>46171</v>
      </c>
      <c r="C896" s="2" t="s">
        <v>3198</v>
      </c>
      <c r="D896" s="2" t="s">
        <v>814</v>
      </c>
      <c r="E896" s="2" t="s">
        <v>815</v>
      </c>
      <c r="F896" s="2" t="s">
        <v>272</v>
      </c>
      <c r="G896" s="2" t="s">
        <v>330</v>
      </c>
      <c r="H896" s="2" t="s">
        <v>820</v>
      </c>
      <c r="I896" s="2" t="s">
        <v>821</v>
      </c>
      <c r="J896" t="s">
        <v>822</v>
      </c>
      <c r="K896" s="2" t="s">
        <v>819</v>
      </c>
      <c r="L896" s="1">
        <v>47836</v>
      </c>
      <c r="N896">
        <v>1665</v>
      </c>
      <c r="O896" s="2" t="s">
        <v>64</v>
      </c>
      <c r="P896" t="s">
        <v>65</v>
      </c>
      <c r="Q896" s="1">
        <v>47270</v>
      </c>
      <c r="R896">
        <v>29703</v>
      </c>
      <c r="S896">
        <v>0</v>
      </c>
      <c r="T896">
        <v>29703</v>
      </c>
      <c r="U896" s="2" t="s">
        <v>66</v>
      </c>
      <c r="V896" s="2"/>
      <c r="W896" s="2"/>
      <c r="X896" s="2" t="s">
        <v>571</v>
      </c>
      <c r="Y896" s="2" t="s">
        <v>572</v>
      </c>
      <c r="Z896" s="2" t="s">
        <v>572</v>
      </c>
      <c r="AA896" s="2" t="s">
        <v>572</v>
      </c>
      <c r="AB896" s="2" t="s">
        <v>572</v>
      </c>
      <c r="AC896" s="2" t="s">
        <v>572</v>
      </c>
      <c r="AD896" s="2" t="s">
        <v>572</v>
      </c>
      <c r="AE896" t="s">
        <v>572</v>
      </c>
      <c r="AF896" s="2" t="s">
        <v>572</v>
      </c>
      <c r="AG896">
        <v>29703</v>
      </c>
      <c r="AP896">
        <v>29500</v>
      </c>
      <c r="AR896">
        <v>0</v>
      </c>
      <c r="AU896">
        <v>0</v>
      </c>
      <c r="AW896">
        <v>0</v>
      </c>
      <c r="AX896">
        <v>3</v>
      </c>
      <c r="BB896" s="2" t="s">
        <v>75</v>
      </c>
      <c r="BC896" s="2"/>
    </row>
    <row r="897" spans="1:55">
      <c r="A897">
        <v>901</v>
      </c>
      <c r="B897" s="1">
        <v>46171</v>
      </c>
      <c r="C897" s="2" t="s">
        <v>3198</v>
      </c>
      <c r="D897" s="2" t="s">
        <v>814</v>
      </c>
      <c r="E897" s="2" t="s">
        <v>815</v>
      </c>
      <c r="F897" s="2" t="s">
        <v>272</v>
      </c>
      <c r="G897" s="2" t="s">
        <v>330</v>
      </c>
      <c r="H897" s="2" t="s">
        <v>816</v>
      </c>
      <c r="I897" s="2" t="s">
        <v>817</v>
      </c>
      <c r="J897" t="s">
        <v>818</v>
      </c>
      <c r="K897" s="2" t="s">
        <v>819</v>
      </c>
      <c r="L897" s="1">
        <v>47836</v>
      </c>
      <c r="M897">
        <v>0.50600000000000001</v>
      </c>
      <c r="N897">
        <v>1665</v>
      </c>
      <c r="O897" s="2" t="s">
        <v>79</v>
      </c>
      <c r="P897" t="s">
        <v>65</v>
      </c>
      <c r="Q897" s="1">
        <v>47270</v>
      </c>
      <c r="R897">
        <v>29703</v>
      </c>
      <c r="S897">
        <v>0</v>
      </c>
      <c r="T897">
        <v>29703</v>
      </c>
      <c r="U897" s="2" t="s">
        <v>66</v>
      </c>
      <c r="V897" s="2"/>
      <c r="W897" s="2" t="s">
        <v>197</v>
      </c>
      <c r="X897" s="2" t="s">
        <v>571</v>
      </c>
      <c r="Y897" s="2" t="s">
        <v>572</v>
      </c>
      <c r="Z897" s="2" t="s">
        <v>572</v>
      </c>
      <c r="AA897" s="2" t="s">
        <v>72</v>
      </c>
      <c r="AB897" s="2" t="s">
        <v>72</v>
      </c>
      <c r="AC897" s="2" t="s">
        <v>72</v>
      </c>
      <c r="AD897" s="2" t="s">
        <v>572</v>
      </c>
      <c r="AE897" t="s">
        <v>572</v>
      </c>
      <c r="AF897" s="2" t="s">
        <v>572</v>
      </c>
      <c r="AG897">
        <v>29703</v>
      </c>
      <c r="AP897">
        <v>29703</v>
      </c>
      <c r="AR897">
        <v>0</v>
      </c>
      <c r="AU897">
        <v>0</v>
      </c>
      <c r="AW897">
        <v>0</v>
      </c>
      <c r="AX897">
        <v>0.54</v>
      </c>
      <c r="BB897" s="2" t="s">
        <v>81</v>
      </c>
      <c r="BC897" s="2"/>
    </row>
    <row r="898" spans="1:55">
      <c r="A898">
        <v>902</v>
      </c>
      <c r="B898" s="1">
        <v>46171</v>
      </c>
      <c r="C898" s="2" t="s">
        <v>3199</v>
      </c>
      <c r="D898" s="2" t="s">
        <v>2162</v>
      </c>
      <c r="E898" s="2" t="s">
        <v>2163</v>
      </c>
      <c r="F898" s="2" t="s">
        <v>239</v>
      </c>
      <c r="G898" s="2" t="s">
        <v>1477</v>
      </c>
      <c r="H898" s="2" t="s">
        <v>3200</v>
      </c>
      <c r="I898" s="2" t="s">
        <v>3201</v>
      </c>
      <c r="J898" t="s">
        <v>3202</v>
      </c>
      <c r="K898" s="2" t="s">
        <v>2164</v>
      </c>
      <c r="L898" s="1">
        <v>46990</v>
      </c>
      <c r="M898">
        <v>0.61869155888359428</v>
      </c>
      <c r="N898">
        <v>819</v>
      </c>
      <c r="O898" s="2" t="s">
        <v>64</v>
      </c>
      <c r="P898" t="s">
        <v>65</v>
      </c>
      <c r="Q898" s="1">
        <v>46905</v>
      </c>
      <c r="R898">
        <v>7000</v>
      </c>
      <c r="S898">
        <v>1000</v>
      </c>
      <c r="T898">
        <v>6000</v>
      </c>
      <c r="U898" s="2" t="s">
        <v>66</v>
      </c>
      <c r="V898" s="2"/>
      <c r="W898" s="2" t="s">
        <v>197</v>
      </c>
      <c r="X898" s="2" t="s">
        <v>571</v>
      </c>
      <c r="Y898" s="2" t="s">
        <v>572</v>
      </c>
      <c r="Z898" s="2" t="s">
        <v>572</v>
      </c>
      <c r="AA898" s="2" t="s">
        <v>572</v>
      </c>
      <c r="AB898" s="2" t="s">
        <v>572</v>
      </c>
      <c r="AC898" s="2" t="s">
        <v>572</v>
      </c>
      <c r="AD898" s="2" t="s">
        <v>572</v>
      </c>
      <c r="AE898" t="s">
        <v>572</v>
      </c>
      <c r="AF898" s="2" t="s">
        <v>572</v>
      </c>
      <c r="AG898">
        <v>6000</v>
      </c>
      <c r="AP898">
        <v>14000</v>
      </c>
      <c r="AR898">
        <v>0</v>
      </c>
      <c r="AU898">
        <v>0</v>
      </c>
      <c r="AW898">
        <v>0</v>
      </c>
      <c r="AX898">
        <v>3</v>
      </c>
      <c r="BB898" s="2" t="s">
        <v>75</v>
      </c>
      <c r="BC898" s="2"/>
    </row>
    <row r="899" spans="1:55">
      <c r="A899">
        <v>903</v>
      </c>
      <c r="B899" s="1">
        <v>46171</v>
      </c>
      <c r="C899" s="2" t="s">
        <v>3199</v>
      </c>
      <c r="D899" s="2" t="s">
        <v>2162</v>
      </c>
      <c r="E899" s="2" t="s">
        <v>2163</v>
      </c>
      <c r="F899" s="2" t="s">
        <v>239</v>
      </c>
      <c r="G899" s="2" t="s">
        <v>1477</v>
      </c>
      <c r="H899" s="2" t="s">
        <v>1472</v>
      </c>
      <c r="I899" s="2" t="s">
        <v>1473</v>
      </c>
      <c r="J899" t="s">
        <v>1474</v>
      </c>
      <c r="K899" s="2" t="s">
        <v>2164</v>
      </c>
      <c r="L899" s="1">
        <v>46990</v>
      </c>
      <c r="M899">
        <v>0.50600000000000001</v>
      </c>
      <c r="N899">
        <v>819</v>
      </c>
      <c r="O899" s="2" t="s">
        <v>79</v>
      </c>
      <c r="P899" t="s">
        <v>65</v>
      </c>
      <c r="Q899" s="1">
        <v>46905</v>
      </c>
      <c r="R899">
        <v>7000</v>
      </c>
      <c r="S899">
        <v>200</v>
      </c>
      <c r="T899">
        <v>6800</v>
      </c>
      <c r="U899" s="2" t="s">
        <v>66</v>
      </c>
      <c r="V899" s="2"/>
      <c r="W899" s="2"/>
      <c r="X899" s="2" t="s">
        <v>571</v>
      </c>
      <c r="Y899" s="2" t="s">
        <v>572</v>
      </c>
      <c r="Z899" s="2" t="s">
        <v>572</v>
      </c>
      <c r="AA899" s="2" t="s">
        <v>72</v>
      </c>
      <c r="AB899" s="2" t="s">
        <v>72</v>
      </c>
      <c r="AC899" s="2" t="s">
        <v>72</v>
      </c>
      <c r="AD899" s="2" t="s">
        <v>572</v>
      </c>
      <c r="AE899" t="s">
        <v>572</v>
      </c>
      <c r="AF899" s="2" t="s">
        <v>572</v>
      </c>
      <c r="AG899">
        <v>6800</v>
      </c>
      <c r="AP899">
        <v>14000</v>
      </c>
      <c r="AR899">
        <v>0</v>
      </c>
      <c r="AU899">
        <v>0</v>
      </c>
      <c r="AW899">
        <v>0</v>
      </c>
      <c r="AX899">
        <v>0.54</v>
      </c>
      <c r="BB899" s="2" t="s">
        <v>81</v>
      </c>
      <c r="BC899" s="2"/>
    </row>
    <row r="900" spans="1:55">
      <c r="A900">
        <v>904</v>
      </c>
      <c r="B900" s="1">
        <v>46171</v>
      </c>
      <c r="C900" s="2" t="s">
        <v>3203</v>
      </c>
      <c r="D900" s="2" t="s">
        <v>2162</v>
      </c>
      <c r="E900" s="2" t="s">
        <v>2163</v>
      </c>
      <c r="F900" s="2" t="s">
        <v>239</v>
      </c>
      <c r="G900" s="2" t="s">
        <v>1477</v>
      </c>
      <c r="H900" s="2" t="s">
        <v>3200</v>
      </c>
      <c r="I900" s="2" t="s">
        <v>3201</v>
      </c>
      <c r="J900" t="s">
        <v>3202</v>
      </c>
      <c r="K900" s="2" t="s">
        <v>2164</v>
      </c>
      <c r="L900" s="1">
        <v>46990</v>
      </c>
      <c r="M900">
        <v>0.61869155888359428</v>
      </c>
      <c r="N900">
        <v>819</v>
      </c>
      <c r="O900" s="2" t="s">
        <v>64</v>
      </c>
      <c r="P900" t="s">
        <v>65</v>
      </c>
      <c r="Q900" s="1">
        <v>46905</v>
      </c>
      <c r="R900">
        <v>7000</v>
      </c>
      <c r="S900">
        <v>0</v>
      </c>
      <c r="T900">
        <v>7000</v>
      </c>
      <c r="U900" s="2" t="s">
        <v>66</v>
      </c>
      <c r="V900" s="2"/>
      <c r="W900" s="2" t="s">
        <v>197</v>
      </c>
      <c r="X900" s="2" t="s">
        <v>571</v>
      </c>
      <c r="Y900" s="2" t="s">
        <v>572</v>
      </c>
      <c r="Z900" s="2" t="s">
        <v>572</v>
      </c>
      <c r="AA900" s="2" t="s">
        <v>572</v>
      </c>
      <c r="AB900" s="2" t="s">
        <v>572</v>
      </c>
      <c r="AC900" s="2" t="s">
        <v>572</v>
      </c>
      <c r="AD900" s="2" t="s">
        <v>572</v>
      </c>
      <c r="AE900" t="s">
        <v>572</v>
      </c>
      <c r="AF900" s="2" t="s">
        <v>572</v>
      </c>
      <c r="AG900">
        <v>7000</v>
      </c>
      <c r="AR900">
        <v>0</v>
      </c>
      <c r="AU900">
        <v>0</v>
      </c>
      <c r="AW900">
        <v>0</v>
      </c>
      <c r="AX900">
        <v>3</v>
      </c>
      <c r="BB900" s="2" t="s">
        <v>75</v>
      </c>
      <c r="BC900" s="2"/>
    </row>
    <row r="901" spans="1:55">
      <c r="A901">
        <v>905</v>
      </c>
      <c r="B901" s="1">
        <v>46171</v>
      </c>
      <c r="C901" s="2" t="s">
        <v>3203</v>
      </c>
      <c r="D901" s="2" t="s">
        <v>2162</v>
      </c>
      <c r="E901" s="2" t="s">
        <v>2163</v>
      </c>
      <c r="F901" s="2" t="s">
        <v>239</v>
      </c>
      <c r="G901" s="2" t="s">
        <v>1477</v>
      </c>
      <c r="H901" s="2" t="s">
        <v>1472</v>
      </c>
      <c r="I901" s="2" t="s">
        <v>1473</v>
      </c>
      <c r="J901" t="s">
        <v>1474</v>
      </c>
      <c r="K901" s="2" t="s">
        <v>2164</v>
      </c>
      <c r="L901" s="1">
        <v>46990</v>
      </c>
      <c r="M901">
        <v>0.50600000000000001</v>
      </c>
      <c r="N901">
        <v>819</v>
      </c>
      <c r="O901" s="2" t="s">
        <v>79</v>
      </c>
      <c r="P901" t="s">
        <v>65</v>
      </c>
      <c r="Q901" s="1">
        <v>46905</v>
      </c>
      <c r="R901">
        <v>7000</v>
      </c>
      <c r="S901">
        <v>0</v>
      </c>
      <c r="T901">
        <v>7000</v>
      </c>
      <c r="U901" s="2" t="s">
        <v>66</v>
      </c>
      <c r="V901" s="2"/>
      <c r="W901" s="2"/>
      <c r="X901" s="2" t="s">
        <v>571</v>
      </c>
      <c r="Y901" s="2" t="s">
        <v>572</v>
      </c>
      <c r="Z901" s="2" t="s">
        <v>572</v>
      </c>
      <c r="AA901" s="2" t="s">
        <v>72</v>
      </c>
      <c r="AB901" s="2" t="s">
        <v>72</v>
      </c>
      <c r="AC901" s="2" t="s">
        <v>72</v>
      </c>
      <c r="AD901" s="2" t="s">
        <v>572</v>
      </c>
      <c r="AE901" t="s">
        <v>572</v>
      </c>
      <c r="AF901" s="2" t="s">
        <v>572</v>
      </c>
      <c r="AG901">
        <v>7000</v>
      </c>
      <c r="AR901">
        <v>0</v>
      </c>
      <c r="AU901">
        <v>0</v>
      </c>
      <c r="AW901">
        <v>0</v>
      </c>
      <c r="AX901">
        <v>0.54</v>
      </c>
      <c r="BB901" s="2" t="s">
        <v>81</v>
      </c>
      <c r="BC901" s="2"/>
    </row>
    <row r="902" spans="1:55">
      <c r="A902">
        <v>906</v>
      </c>
      <c r="B902" s="1">
        <v>46171</v>
      </c>
      <c r="C902" s="2" t="s">
        <v>3204</v>
      </c>
      <c r="D902" s="2" t="s">
        <v>3205</v>
      </c>
      <c r="E902" s="2" t="s">
        <v>1012</v>
      </c>
      <c r="F902" s="2" t="s">
        <v>1013</v>
      </c>
      <c r="G902" s="2" t="s">
        <v>2314</v>
      </c>
      <c r="H902" s="2" t="s">
        <v>3206</v>
      </c>
      <c r="I902" s="2" t="s">
        <v>3207</v>
      </c>
      <c r="J902" t="s">
        <v>3208</v>
      </c>
      <c r="K902" s="2" t="s">
        <v>1017</v>
      </c>
      <c r="L902" s="1">
        <v>47085</v>
      </c>
      <c r="M902">
        <v>0.29537295136525232</v>
      </c>
      <c r="N902">
        <v>914</v>
      </c>
      <c r="O902" s="2" t="s">
        <v>64</v>
      </c>
      <c r="P902" t="s">
        <v>65</v>
      </c>
      <c r="Q902" s="1">
        <v>46905</v>
      </c>
      <c r="R902">
        <v>3600</v>
      </c>
      <c r="S902">
        <v>2400</v>
      </c>
      <c r="T902">
        <v>1200</v>
      </c>
      <c r="U902" s="2" t="s">
        <v>66</v>
      </c>
      <c r="V902" s="2"/>
      <c r="W902" s="2" t="s">
        <v>618</v>
      </c>
      <c r="X902" s="2" t="s">
        <v>571</v>
      </c>
      <c r="Y902" s="2" t="s">
        <v>572</v>
      </c>
      <c r="Z902" s="2" t="s">
        <v>572</v>
      </c>
      <c r="AA902" s="2" t="s">
        <v>572</v>
      </c>
      <c r="AB902" s="2" t="s">
        <v>572</v>
      </c>
      <c r="AC902" s="2" t="s">
        <v>572</v>
      </c>
      <c r="AD902" s="2" t="s">
        <v>572</v>
      </c>
      <c r="AE902" t="s">
        <v>572</v>
      </c>
      <c r="AF902" s="2" t="s">
        <v>572</v>
      </c>
      <c r="AG902">
        <v>1200</v>
      </c>
      <c r="AP902">
        <v>5000</v>
      </c>
      <c r="AR902">
        <v>0</v>
      </c>
      <c r="AU902">
        <v>0</v>
      </c>
      <c r="AW902">
        <v>0</v>
      </c>
      <c r="AX902">
        <v>3</v>
      </c>
      <c r="BB902" s="2" t="s">
        <v>75</v>
      </c>
      <c r="BC902" s="2"/>
    </row>
    <row r="903" spans="1:55">
      <c r="A903">
        <v>907</v>
      </c>
      <c r="B903" s="1">
        <v>46171</v>
      </c>
      <c r="C903" s="2" t="s">
        <v>3204</v>
      </c>
      <c r="D903" s="2" t="s">
        <v>3205</v>
      </c>
      <c r="E903" s="2" t="s">
        <v>1012</v>
      </c>
      <c r="F903" s="2" t="s">
        <v>1013</v>
      </c>
      <c r="G903" s="2" t="s">
        <v>2314</v>
      </c>
      <c r="H903" s="2" t="s">
        <v>1014</v>
      </c>
      <c r="I903" s="2" t="s">
        <v>1015</v>
      </c>
      <c r="J903" t="s">
        <v>1016</v>
      </c>
      <c r="K903" s="2" t="s">
        <v>1017</v>
      </c>
      <c r="L903" s="1">
        <v>47085</v>
      </c>
      <c r="M903">
        <v>0.50600000000000001</v>
      </c>
      <c r="N903">
        <v>914</v>
      </c>
      <c r="O903" s="2" t="s">
        <v>79</v>
      </c>
      <c r="P903" t="s">
        <v>65</v>
      </c>
      <c r="Q903" s="1">
        <v>46905</v>
      </c>
      <c r="R903">
        <v>3600</v>
      </c>
      <c r="S903">
        <v>1700</v>
      </c>
      <c r="T903">
        <v>1900</v>
      </c>
      <c r="U903" s="2" t="s">
        <v>66</v>
      </c>
      <c r="V903" s="2"/>
      <c r="W903" s="2"/>
      <c r="X903" s="2" t="s">
        <v>571</v>
      </c>
      <c r="Y903" s="2" t="s">
        <v>572</v>
      </c>
      <c r="Z903" s="2" t="s">
        <v>572</v>
      </c>
      <c r="AA903" s="2" t="s">
        <v>72</v>
      </c>
      <c r="AB903" s="2" t="s">
        <v>72</v>
      </c>
      <c r="AC903" s="2" t="s">
        <v>72</v>
      </c>
      <c r="AD903" s="2" t="s">
        <v>572</v>
      </c>
      <c r="AE903" t="s">
        <v>572</v>
      </c>
      <c r="AF903" s="2" t="s">
        <v>572</v>
      </c>
      <c r="AG903">
        <v>1900</v>
      </c>
      <c r="AP903">
        <v>2000</v>
      </c>
      <c r="AR903">
        <v>0</v>
      </c>
      <c r="AU903">
        <v>0</v>
      </c>
      <c r="AW903">
        <v>0</v>
      </c>
      <c r="AX903">
        <v>0.54</v>
      </c>
      <c r="BB903" s="2" t="s">
        <v>81</v>
      </c>
      <c r="BC903" s="2"/>
    </row>
    <row r="904" spans="1:55">
      <c r="A904">
        <v>908</v>
      </c>
      <c r="B904" s="1">
        <v>46171</v>
      </c>
      <c r="C904" s="2" t="s">
        <v>3209</v>
      </c>
      <c r="D904" s="2" t="s">
        <v>3210</v>
      </c>
      <c r="E904" s="2" t="s">
        <v>3211</v>
      </c>
      <c r="F904" s="2" t="s">
        <v>239</v>
      </c>
      <c r="G904" s="2" t="s">
        <v>192</v>
      </c>
      <c r="H904" s="2" t="s">
        <v>3212</v>
      </c>
      <c r="I904" s="2" t="s">
        <v>3213</v>
      </c>
      <c r="J904" t="s">
        <v>3214</v>
      </c>
      <c r="K904" s="2" t="s">
        <v>3215</v>
      </c>
      <c r="L904" s="1">
        <v>47013</v>
      </c>
      <c r="M904">
        <v>0.4548033560245065</v>
      </c>
      <c r="N904">
        <v>842</v>
      </c>
      <c r="O904" s="2" t="s">
        <v>64</v>
      </c>
      <c r="P904" t="s">
        <v>65</v>
      </c>
      <c r="Q904" s="1">
        <v>47635</v>
      </c>
      <c r="R904">
        <v>3000</v>
      </c>
      <c r="S904">
        <v>200</v>
      </c>
      <c r="T904">
        <v>2800</v>
      </c>
      <c r="U904" s="2" t="s">
        <v>66</v>
      </c>
      <c r="V904" s="2"/>
      <c r="W904" s="2" t="s">
        <v>618</v>
      </c>
      <c r="X904" s="2" t="s">
        <v>571</v>
      </c>
      <c r="Y904" s="2" t="s">
        <v>572</v>
      </c>
      <c r="Z904" s="2" t="s">
        <v>572</v>
      </c>
      <c r="AA904" s="2" t="s">
        <v>572</v>
      </c>
      <c r="AB904" s="2" t="s">
        <v>572</v>
      </c>
      <c r="AC904" s="2" t="s">
        <v>572</v>
      </c>
      <c r="AD904" s="2" t="s">
        <v>572</v>
      </c>
      <c r="AE904" t="s">
        <v>572</v>
      </c>
      <c r="AF904" s="2" t="s">
        <v>572</v>
      </c>
      <c r="AG904">
        <v>2800</v>
      </c>
      <c r="AP904">
        <v>6000</v>
      </c>
      <c r="AR904">
        <v>0</v>
      </c>
      <c r="AU904">
        <v>0</v>
      </c>
      <c r="AW904">
        <v>0</v>
      </c>
      <c r="AX904">
        <v>3</v>
      </c>
      <c r="BB904" s="2" t="s">
        <v>75</v>
      </c>
      <c r="BC904" s="2"/>
    </row>
    <row r="905" spans="1:55">
      <c r="A905">
        <v>909</v>
      </c>
      <c r="B905" s="1">
        <v>46171</v>
      </c>
      <c r="C905" s="2" t="s">
        <v>3209</v>
      </c>
      <c r="D905" s="2" t="s">
        <v>3210</v>
      </c>
      <c r="E905" s="2" t="s">
        <v>3211</v>
      </c>
      <c r="F905" s="2" t="s">
        <v>239</v>
      </c>
      <c r="G905" s="2" t="s">
        <v>192</v>
      </c>
      <c r="H905" s="2" t="s">
        <v>2525</v>
      </c>
      <c r="I905" s="2" t="s">
        <v>2526</v>
      </c>
      <c r="J905" t="s">
        <v>2527</v>
      </c>
      <c r="K905" s="2" t="s">
        <v>3215</v>
      </c>
      <c r="L905" s="1">
        <v>47013</v>
      </c>
      <c r="M905">
        <v>0.50600000000000001</v>
      </c>
      <c r="N905">
        <v>842</v>
      </c>
      <c r="O905" s="2" t="s">
        <v>79</v>
      </c>
      <c r="P905" t="s">
        <v>65</v>
      </c>
      <c r="Q905" s="1">
        <v>47635</v>
      </c>
      <c r="R905">
        <v>3000</v>
      </c>
      <c r="S905">
        <v>2300</v>
      </c>
      <c r="T905">
        <v>700</v>
      </c>
      <c r="U905" s="2" t="s">
        <v>66</v>
      </c>
      <c r="V905" s="2"/>
      <c r="W905" s="2"/>
      <c r="X905" s="2" t="s">
        <v>571</v>
      </c>
      <c r="Y905" s="2" t="s">
        <v>572</v>
      </c>
      <c r="Z905" s="2" t="s">
        <v>572</v>
      </c>
      <c r="AA905" s="2" t="s">
        <v>72</v>
      </c>
      <c r="AB905" s="2" t="s">
        <v>72</v>
      </c>
      <c r="AC905" s="2" t="s">
        <v>72</v>
      </c>
      <c r="AD905" s="2" t="s">
        <v>572</v>
      </c>
      <c r="AE905" t="s">
        <v>572</v>
      </c>
      <c r="AF905" s="2" t="s">
        <v>572</v>
      </c>
      <c r="AG905">
        <v>700</v>
      </c>
      <c r="AP905">
        <v>1000</v>
      </c>
      <c r="AR905">
        <v>0</v>
      </c>
      <c r="AU905">
        <v>0</v>
      </c>
      <c r="AW905">
        <v>0</v>
      </c>
      <c r="AX905">
        <v>0.54</v>
      </c>
      <c r="BB905" s="2" t="s">
        <v>81</v>
      </c>
      <c r="BC905" s="2"/>
    </row>
    <row r="906" spans="1:55">
      <c r="A906">
        <v>910</v>
      </c>
      <c r="B906" s="1">
        <v>46171</v>
      </c>
      <c r="C906" s="2" t="s">
        <v>3216</v>
      </c>
      <c r="D906" s="2" t="s">
        <v>2433</v>
      </c>
      <c r="E906" s="2" t="s">
        <v>2434</v>
      </c>
      <c r="F906" s="2" t="s">
        <v>272</v>
      </c>
      <c r="G906" s="2" t="s">
        <v>330</v>
      </c>
      <c r="H906" s="2" t="s">
        <v>2435</v>
      </c>
      <c r="I906" s="2" t="s">
        <v>2436</v>
      </c>
      <c r="J906" t="s">
        <v>2437</v>
      </c>
      <c r="K906" s="2" t="s">
        <v>2438</v>
      </c>
      <c r="L906" s="1">
        <v>47580</v>
      </c>
      <c r="N906">
        <v>1409</v>
      </c>
      <c r="O906" s="2" t="s">
        <v>64</v>
      </c>
      <c r="P906" t="s">
        <v>65</v>
      </c>
      <c r="Q906" s="1">
        <v>46905</v>
      </c>
      <c r="R906">
        <v>3486</v>
      </c>
      <c r="S906">
        <v>700</v>
      </c>
      <c r="T906">
        <v>2786</v>
      </c>
      <c r="U906" s="2" t="s">
        <v>66</v>
      </c>
      <c r="V906" s="2"/>
      <c r="W906" s="2"/>
      <c r="X906" s="2" t="s">
        <v>571</v>
      </c>
      <c r="Y906" s="2" t="s">
        <v>572</v>
      </c>
      <c r="Z906" s="2" t="s">
        <v>572</v>
      </c>
      <c r="AA906" s="2" t="s">
        <v>572</v>
      </c>
      <c r="AB906" s="2" t="s">
        <v>572</v>
      </c>
      <c r="AC906" s="2" t="s">
        <v>572</v>
      </c>
      <c r="AD906" s="2" t="s">
        <v>572</v>
      </c>
      <c r="AE906" t="s">
        <v>572</v>
      </c>
      <c r="AF906" s="2" t="s">
        <v>572</v>
      </c>
      <c r="AG906">
        <v>2786</v>
      </c>
      <c r="AP906">
        <v>8000</v>
      </c>
      <c r="AR906">
        <v>0</v>
      </c>
      <c r="AU906">
        <v>0</v>
      </c>
      <c r="AW906">
        <v>0</v>
      </c>
      <c r="AX906">
        <v>3</v>
      </c>
      <c r="BB906" s="2" t="s">
        <v>75</v>
      </c>
      <c r="BC906" s="2"/>
    </row>
    <row r="907" spans="1:55">
      <c r="A907">
        <v>911</v>
      </c>
      <c r="B907" s="1">
        <v>46171</v>
      </c>
      <c r="C907" s="2" t="s">
        <v>3216</v>
      </c>
      <c r="D907" s="2" t="s">
        <v>2433</v>
      </c>
      <c r="E907" s="2" t="s">
        <v>2434</v>
      </c>
      <c r="F907" s="2" t="s">
        <v>272</v>
      </c>
      <c r="G907" s="2" t="s">
        <v>330</v>
      </c>
      <c r="H907" s="2" t="s">
        <v>3217</v>
      </c>
      <c r="I907" s="2" t="s">
        <v>3218</v>
      </c>
      <c r="J907" t="s">
        <v>3219</v>
      </c>
      <c r="K907" s="2" t="s">
        <v>2438</v>
      </c>
      <c r="L907" s="1">
        <v>47580</v>
      </c>
      <c r="M907">
        <v>0.50600000000000001</v>
      </c>
      <c r="N907">
        <v>1409</v>
      </c>
      <c r="O907" s="2" t="s">
        <v>79</v>
      </c>
      <c r="P907" t="s">
        <v>65</v>
      </c>
      <c r="Q907" s="1">
        <v>46905</v>
      </c>
      <c r="R907">
        <v>3486</v>
      </c>
      <c r="S907">
        <v>0</v>
      </c>
      <c r="T907">
        <v>3486</v>
      </c>
      <c r="U907" s="2" t="s">
        <v>66</v>
      </c>
      <c r="V907" s="2"/>
      <c r="W907" s="2" t="s">
        <v>197</v>
      </c>
      <c r="X907" s="2" t="s">
        <v>571</v>
      </c>
      <c r="Y907" s="2" t="s">
        <v>572</v>
      </c>
      <c r="Z907" s="2" t="s">
        <v>572</v>
      </c>
      <c r="AA907" s="2" t="s">
        <v>72</v>
      </c>
      <c r="AB907" s="2" t="s">
        <v>72</v>
      </c>
      <c r="AC907" s="2" t="s">
        <v>72</v>
      </c>
      <c r="AD907" s="2" t="s">
        <v>572</v>
      </c>
      <c r="AE907" t="s">
        <v>572</v>
      </c>
      <c r="AF907" s="2" t="s">
        <v>572</v>
      </c>
      <c r="AG907">
        <v>3486</v>
      </c>
      <c r="AP907">
        <v>4100</v>
      </c>
      <c r="AR907">
        <v>0</v>
      </c>
      <c r="AU907">
        <v>0</v>
      </c>
      <c r="AW907">
        <v>0</v>
      </c>
      <c r="AX907">
        <v>0.54</v>
      </c>
      <c r="BB907" s="2" t="s">
        <v>81</v>
      </c>
      <c r="BC907" s="2"/>
    </row>
    <row r="908" spans="1:55">
      <c r="A908">
        <v>912</v>
      </c>
      <c r="B908" s="1">
        <v>46171</v>
      </c>
      <c r="C908" s="2" t="s">
        <v>3220</v>
      </c>
      <c r="D908" s="2" t="s">
        <v>328</v>
      </c>
      <c r="E908" s="2" t="s">
        <v>329</v>
      </c>
      <c r="F908" s="2" t="s">
        <v>272</v>
      </c>
      <c r="G908" s="2" t="s">
        <v>330</v>
      </c>
      <c r="H908" s="2" t="s">
        <v>335</v>
      </c>
      <c r="I908" s="2" t="s">
        <v>336</v>
      </c>
      <c r="J908" t="s">
        <v>337</v>
      </c>
      <c r="K908" s="2" t="s">
        <v>334</v>
      </c>
      <c r="L908" s="1">
        <v>46300</v>
      </c>
      <c r="M908">
        <v>0.50600000000000001</v>
      </c>
      <c r="N908">
        <v>129</v>
      </c>
      <c r="O908" s="2" t="s">
        <v>79</v>
      </c>
      <c r="P908" t="s">
        <v>65</v>
      </c>
      <c r="Q908" s="1">
        <v>46905</v>
      </c>
      <c r="R908">
        <v>9901</v>
      </c>
      <c r="S908">
        <v>5800</v>
      </c>
      <c r="T908">
        <v>4101</v>
      </c>
      <c r="U908" s="2" t="s">
        <v>66</v>
      </c>
      <c r="V908" s="2"/>
      <c r="W908" s="2"/>
      <c r="X908" s="2" t="s">
        <v>571</v>
      </c>
      <c r="Y908" s="2" t="s">
        <v>572</v>
      </c>
      <c r="Z908" s="2" t="s">
        <v>572</v>
      </c>
      <c r="AA908" s="2" t="s">
        <v>72</v>
      </c>
      <c r="AB908" s="2" t="s">
        <v>72</v>
      </c>
      <c r="AC908" s="2" t="s">
        <v>72</v>
      </c>
      <c r="AD908" s="2" t="s">
        <v>572</v>
      </c>
      <c r="AE908" t="s">
        <v>572</v>
      </c>
      <c r="AF908" s="2" t="s">
        <v>572</v>
      </c>
      <c r="AG908">
        <v>4101</v>
      </c>
      <c r="AP908">
        <v>4200</v>
      </c>
      <c r="AR908">
        <v>0</v>
      </c>
      <c r="AU908">
        <v>0</v>
      </c>
      <c r="AW908">
        <v>0</v>
      </c>
      <c r="AX908">
        <v>0.54</v>
      </c>
      <c r="BB908" s="2" t="s">
        <v>81</v>
      </c>
      <c r="BC908" s="2"/>
    </row>
    <row r="909" spans="1:55">
      <c r="A909">
        <v>913</v>
      </c>
      <c r="B909" s="1">
        <v>46171</v>
      </c>
      <c r="C909" s="2" t="s">
        <v>3220</v>
      </c>
      <c r="D909" s="2" t="s">
        <v>328</v>
      </c>
      <c r="E909" s="2" t="s">
        <v>329</v>
      </c>
      <c r="F909" s="2" t="s">
        <v>272</v>
      </c>
      <c r="G909" s="2" t="s">
        <v>330</v>
      </c>
      <c r="H909" s="2" t="s">
        <v>331</v>
      </c>
      <c r="I909" s="2" t="s">
        <v>332</v>
      </c>
      <c r="J909" t="s">
        <v>333</v>
      </c>
      <c r="K909" s="2" t="s">
        <v>334</v>
      </c>
      <c r="L909" s="1">
        <v>46300</v>
      </c>
      <c r="M909">
        <v>0.50593369071931027</v>
      </c>
      <c r="N909">
        <v>129</v>
      </c>
      <c r="O909" s="2" t="s">
        <v>64</v>
      </c>
      <c r="P909" t="s">
        <v>65</v>
      </c>
      <c r="Q909" s="1">
        <v>46905</v>
      </c>
      <c r="R909">
        <v>9901</v>
      </c>
      <c r="S909">
        <v>2000</v>
      </c>
      <c r="T909">
        <v>7901</v>
      </c>
      <c r="U909" s="2" t="s">
        <v>66</v>
      </c>
      <c r="V909" s="2"/>
      <c r="W909" s="2" t="s">
        <v>197</v>
      </c>
      <c r="X909" s="2" t="s">
        <v>571</v>
      </c>
      <c r="Y909" s="2" t="s">
        <v>572</v>
      </c>
      <c r="Z909" s="2" t="s">
        <v>3221</v>
      </c>
      <c r="AA909" s="2" t="s">
        <v>572</v>
      </c>
      <c r="AB909" s="2" t="s">
        <v>572</v>
      </c>
      <c r="AC909" s="2" t="s">
        <v>572</v>
      </c>
      <c r="AD909" s="2" t="s">
        <v>572</v>
      </c>
      <c r="AE909" t="s">
        <v>572</v>
      </c>
      <c r="AF909" s="2" t="s">
        <v>572</v>
      </c>
      <c r="AG909">
        <v>7901</v>
      </c>
      <c r="AI909">
        <v>2800</v>
      </c>
      <c r="AP909">
        <v>8300</v>
      </c>
      <c r="AR909">
        <v>0</v>
      </c>
      <c r="AU909">
        <v>0</v>
      </c>
      <c r="AW909">
        <v>0</v>
      </c>
      <c r="AX909">
        <v>3</v>
      </c>
      <c r="BB909" s="2" t="s">
        <v>75</v>
      </c>
      <c r="BC909" s="2"/>
    </row>
    <row r="910" spans="1:55">
      <c r="A910">
        <v>914</v>
      </c>
      <c r="B910" s="1">
        <v>46171</v>
      </c>
      <c r="C910" s="2" t="s">
        <v>3222</v>
      </c>
      <c r="D910" s="2" t="s">
        <v>3223</v>
      </c>
      <c r="E910" s="2" t="s">
        <v>3224</v>
      </c>
      <c r="F910" s="2" t="s">
        <v>85</v>
      </c>
      <c r="G910" s="2" t="s">
        <v>240</v>
      </c>
      <c r="H910" s="2" t="s">
        <v>3225</v>
      </c>
      <c r="I910" s="2" t="s">
        <v>3226</v>
      </c>
      <c r="J910" t="s">
        <v>3227</v>
      </c>
      <c r="K910" s="2" t="s">
        <v>3228</v>
      </c>
      <c r="L910" s="1">
        <v>47374</v>
      </c>
      <c r="M910">
        <v>1.4194830996142502</v>
      </c>
      <c r="N910">
        <v>1203</v>
      </c>
      <c r="O910" s="2" t="s">
        <v>64</v>
      </c>
      <c r="P910" t="s">
        <v>65</v>
      </c>
      <c r="Q910" s="1">
        <v>46905</v>
      </c>
      <c r="R910">
        <v>484</v>
      </c>
      <c r="S910">
        <v>400</v>
      </c>
      <c r="T910">
        <v>84</v>
      </c>
      <c r="U910" s="2" t="s">
        <v>66</v>
      </c>
      <c r="V910" s="2"/>
      <c r="W910" s="2" t="s">
        <v>118</v>
      </c>
      <c r="X910" s="2" t="s">
        <v>571</v>
      </c>
      <c r="Y910" s="2" t="s">
        <v>572</v>
      </c>
      <c r="Z910" s="2" t="s">
        <v>572</v>
      </c>
      <c r="AA910" s="2" t="s">
        <v>572</v>
      </c>
      <c r="AB910" s="2" t="s">
        <v>572</v>
      </c>
      <c r="AC910" s="2" t="s">
        <v>572</v>
      </c>
      <c r="AD910" s="2" t="s">
        <v>572</v>
      </c>
      <c r="AE910" t="s">
        <v>572</v>
      </c>
      <c r="AF910" s="2" t="s">
        <v>572</v>
      </c>
      <c r="AG910">
        <v>84</v>
      </c>
      <c r="AP910">
        <v>600</v>
      </c>
      <c r="AR910">
        <v>0</v>
      </c>
      <c r="AU910">
        <v>0</v>
      </c>
      <c r="AW910">
        <v>0</v>
      </c>
      <c r="AX910">
        <v>3</v>
      </c>
      <c r="BB910" s="2" t="s">
        <v>75</v>
      </c>
      <c r="BC910" s="2"/>
    </row>
    <row r="911" spans="1:55">
      <c r="A911">
        <v>916</v>
      </c>
      <c r="B911" s="1">
        <v>46171</v>
      </c>
      <c r="C911" s="2" t="s">
        <v>3229</v>
      </c>
      <c r="D911" s="2" t="s">
        <v>2253</v>
      </c>
      <c r="E911" s="2" t="s">
        <v>2254</v>
      </c>
      <c r="F911" s="2" t="s">
        <v>85</v>
      </c>
      <c r="G911" s="2" t="s">
        <v>519</v>
      </c>
      <c r="H911" s="2" t="s">
        <v>3230</v>
      </c>
      <c r="I911" s="2" t="s">
        <v>3231</v>
      </c>
      <c r="J911" t="s">
        <v>3232</v>
      </c>
      <c r="K911" s="2" t="s">
        <v>2258</v>
      </c>
      <c r="L911" s="1">
        <v>47385</v>
      </c>
      <c r="M911">
        <v>0.22674484275017023</v>
      </c>
      <c r="N911">
        <v>1214</v>
      </c>
      <c r="O911" s="2" t="s">
        <v>64</v>
      </c>
      <c r="P911" t="s">
        <v>65</v>
      </c>
      <c r="Q911" s="1">
        <v>46905</v>
      </c>
      <c r="R911">
        <v>9524</v>
      </c>
      <c r="S911">
        <v>5700</v>
      </c>
      <c r="T911">
        <v>3824</v>
      </c>
      <c r="U911" s="2" t="s">
        <v>66</v>
      </c>
      <c r="V911" s="2"/>
      <c r="W911" s="2" t="s">
        <v>197</v>
      </c>
      <c r="X911" s="2" t="s">
        <v>571</v>
      </c>
      <c r="Y911" s="2" t="s">
        <v>572</v>
      </c>
      <c r="Z911" s="2" t="s">
        <v>1471</v>
      </c>
      <c r="AA911" s="2" t="s">
        <v>572</v>
      </c>
      <c r="AB911" s="2" t="s">
        <v>572</v>
      </c>
      <c r="AC911" s="2" t="s">
        <v>572</v>
      </c>
      <c r="AD911" s="2" t="s">
        <v>572</v>
      </c>
      <c r="AE911" t="s">
        <v>572</v>
      </c>
      <c r="AF911" s="2" t="s">
        <v>572</v>
      </c>
      <c r="AG911">
        <v>3824</v>
      </c>
      <c r="AI911">
        <v>7440</v>
      </c>
      <c r="AP911">
        <v>14000</v>
      </c>
      <c r="AR911">
        <v>0</v>
      </c>
      <c r="AU911">
        <v>0</v>
      </c>
      <c r="AW911">
        <v>0</v>
      </c>
      <c r="AX911">
        <v>3</v>
      </c>
      <c r="BB911" s="2" t="s">
        <v>75</v>
      </c>
      <c r="BC911" s="2"/>
    </row>
    <row r="912" spans="1:55">
      <c r="A912">
        <v>917</v>
      </c>
      <c r="B912" s="1">
        <v>46171</v>
      </c>
      <c r="C912" s="2" t="s">
        <v>3229</v>
      </c>
      <c r="D912" s="2" t="s">
        <v>2253</v>
      </c>
      <c r="E912" s="2" t="s">
        <v>2254</v>
      </c>
      <c r="F912" s="2" t="s">
        <v>85</v>
      </c>
      <c r="G912" s="2" t="s">
        <v>519</v>
      </c>
      <c r="H912" s="2" t="s">
        <v>2255</v>
      </c>
      <c r="I912" s="2" t="s">
        <v>2256</v>
      </c>
      <c r="J912" t="s">
        <v>2257</v>
      </c>
      <c r="K912" s="2" t="s">
        <v>2258</v>
      </c>
      <c r="L912" s="1">
        <v>47385</v>
      </c>
      <c r="M912">
        <v>0.50600000000000001</v>
      </c>
      <c r="N912">
        <v>1214</v>
      </c>
      <c r="O912" s="2" t="s">
        <v>79</v>
      </c>
      <c r="P912" t="s">
        <v>65</v>
      </c>
      <c r="Q912" s="1">
        <v>46905</v>
      </c>
      <c r="R912">
        <v>9524</v>
      </c>
      <c r="S912">
        <v>6000</v>
      </c>
      <c r="T912">
        <v>3524</v>
      </c>
      <c r="U912" s="2" t="s">
        <v>66</v>
      </c>
      <c r="V912" s="2"/>
      <c r="W912" s="2"/>
      <c r="X912" s="2" t="s">
        <v>571</v>
      </c>
      <c r="Y912" s="2" t="s">
        <v>572</v>
      </c>
      <c r="Z912" s="2" t="s">
        <v>572</v>
      </c>
      <c r="AA912" s="2" t="s">
        <v>72</v>
      </c>
      <c r="AB912" s="2" t="s">
        <v>72</v>
      </c>
      <c r="AC912" s="2" t="s">
        <v>72</v>
      </c>
      <c r="AD912" s="2" t="s">
        <v>572</v>
      </c>
      <c r="AE912" t="s">
        <v>572</v>
      </c>
      <c r="AF912" s="2" t="s">
        <v>572</v>
      </c>
      <c r="AG912">
        <v>3524</v>
      </c>
      <c r="AP912">
        <v>3600</v>
      </c>
      <c r="AR912">
        <v>0</v>
      </c>
      <c r="AU912">
        <v>0</v>
      </c>
      <c r="AW912">
        <v>0</v>
      </c>
      <c r="AX912">
        <v>0.54</v>
      </c>
      <c r="BB912" s="2" t="s">
        <v>81</v>
      </c>
      <c r="BC912" s="2"/>
    </row>
    <row r="913" spans="1:55">
      <c r="A913">
        <v>918</v>
      </c>
      <c r="B913" s="1">
        <v>46171</v>
      </c>
      <c r="C913" s="2" t="s">
        <v>3233</v>
      </c>
      <c r="D913" s="2" t="s">
        <v>1407</v>
      </c>
      <c r="E913" s="2" t="s">
        <v>1408</v>
      </c>
      <c r="F913" s="2" t="s">
        <v>3234</v>
      </c>
      <c r="G913" s="2" t="s">
        <v>240</v>
      </c>
      <c r="H913" s="2" t="s">
        <v>1412</v>
      </c>
      <c r="I913" s="2" t="s">
        <v>1413</v>
      </c>
      <c r="J913" t="s">
        <v>1414</v>
      </c>
      <c r="K913" s="2" t="s">
        <v>3235</v>
      </c>
      <c r="L913" s="1">
        <v>47862</v>
      </c>
      <c r="M913">
        <v>0.50600000000000001</v>
      </c>
      <c r="N913">
        <v>1691</v>
      </c>
      <c r="O913" s="2" t="s">
        <v>79</v>
      </c>
      <c r="P913" t="s">
        <v>65</v>
      </c>
      <c r="Q913" s="1">
        <v>46905</v>
      </c>
      <c r="R913">
        <v>2500</v>
      </c>
      <c r="S913">
        <v>1900</v>
      </c>
      <c r="T913">
        <v>600</v>
      </c>
      <c r="U913" s="2" t="s">
        <v>66</v>
      </c>
      <c r="V913" s="2"/>
      <c r="W913" s="2"/>
      <c r="X913" s="2" t="s">
        <v>571</v>
      </c>
      <c r="Y913" s="2" t="s">
        <v>572</v>
      </c>
      <c r="Z913" s="2" t="s">
        <v>572</v>
      </c>
      <c r="AA913" s="2" t="s">
        <v>72</v>
      </c>
      <c r="AB913" s="2" t="s">
        <v>72</v>
      </c>
      <c r="AC913" s="2" t="s">
        <v>72</v>
      </c>
      <c r="AD913" s="2" t="s">
        <v>572</v>
      </c>
      <c r="AE913" t="s">
        <v>572</v>
      </c>
      <c r="AF913" s="2" t="s">
        <v>572</v>
      </c>
      <c r="AG913">
        <v>600</v>
      </c>
      <c r="AP913">
        <v>700</v>
      </c>
      <c r="AR913">
        <v>0</v>
      </c>
      <c r="AU913">
        <v>0</v>
      </c>
      <c r="AW913">
        <v>0</v>
      </c>
      <c r="AX913">
        <v>0.54</v>
      </c>
      <c r="BB913" s="2" t="s">
        <v>81</v>
      </c>
      <c r="BC913" s="2"/>
    </row>
    <row r="914" spans="1:55">
      <c r="A914">
        <v>919</v>
      </c>
      <c r="B914" s="1">
        <v>46171</v>
      </c>
      <c r="C914" s="2" t="s">
        <v>3236</v>
      </c>
      <c r="D914" s="2" t="s">
        <v>431</v>
      </c>
      <c r="E914" s="2" t="s">
        <v>432</v>
      </c>
      <c r="F914" s="2" t="s">
        <v>433</v>
      </c>
      <c r="G914" s="2" t="s">
        <v>434</v>
      </c>
      <c r="H914" s="2" t="s">
        <v>435</v>
      </c>
      <c r="I914" s="2" t="s">
        <v>436</v>
      </c>
      <c r="J914" t="s">
        <v>437</v>
      </c>
      <c r="K914" s="2" t="s">
        <v>438</v>
      </c>
      <c r="L914" s="1">
        <v>47398</v>
      </c>
      <c r="M914">
        <v>0.1941015467816353</v>
      </c>
      <c r="N914">
        <v>1227</v>
      </c>
      <c r="O914" s="2" t="s">
        <v>64</v>
      </c>
      <c r="P914" t="s">
        <v>65</v>
      </c>
      <c r="Q914" s="1">
        <v>46905</v>
      </c>
      <c r="R914">
        <v>25500</v>
      </c>
      <c r="S914">
        <v>4200</v>
      </c>
      <c r="T914">
        <v>21300</v>
      </c>
      <c r="U914" s="2" t="s">
        <v>66</v>
      </c>
      <c r="V914" s="2"/>
      <c r="W914" s="2" t="s">
        <v>68</v>
      </c>
      <c r="X914" s="2" t="s">
        <v>571</v>
      </c>
      <c r="Y914" s="2" t="s">
        <v>572</v>
      </c>
      <c r="Z914" s="2" t="s">
        <v>572</v>
      </c>
      <c r="AA914" s="2" t="s">
        <v>572</v>
      </c>
      <c r="AB914" s="2" t="s">
        <v>572</v>
      </c>
      <c r="AC914" s="2" t="s">
        <v>572</v>
      </c>
      <c r="AD914" s="2" t="s">
        <v>572</v>
      </c>
      <c r="AE914" t="s">
        <v>572</v>
      </c>
      <c r="AF914" s="2" t="s">
        <v>572</v>
      </c>
      <c r="AG914">
        <v>21300</v>
      </c>
      <c r="AP914">
        <v>22500</v>
      </c>
      <c r="AR914">
        <v>0</v>
      </c>
      <c r="AU914">
        <v>0</v>
      </c>
      <c r="AW914">
        <v>0</v>
      </c>
      <c r="AX914">
        <v>3</v>
      </c>
      <c r="BB914" s="2" t="s">
        <v>75</v>
      </c>
      <c r="BC914" s="2"/>
    </row>
    <row r="915" spans="1:55">
      <c r="A915">
        <v>920</v>
      </c>
      <c r="B915" s="1">
        <v>46171</v>
      </c>
      <c r="C915" s="2" t="s">
        <v>3236</v>
      </c>
      <c r="D915" s="2" t="s">
        <v>431</v>
      </c>
      <c r="E915" s="2" t="s">
        <v>432</v>
      </c>
      <c r="F915" s="2" t="s">
        <v>433</v>
      </c>
      <c r="G915" s="2" t="s">
        <v>434</v>
      </c>
      <c r="H915" s="2" t="s">
        <v>439</v>
      </c>
      <c r="I915" s="2" t="s">
        <v>440</v>
      </c>
      <c r="J915" t="s">
        <v>441</v>
      </c>
      <c r="K915" s="2" t="s">
        <v>438</v>
      </c>
      <c r="L915" s="1">
        <v>47398</v>
      </c>
      <c r="M915">
        <v>0.50600000000000001</v>
      </c>
      <c r="N915">
        <v>1227</v>
      </c>
      <c r="O915" s="2" t="s">
        <v>79</v>
      </c>
      <c r="P915" t="s">
        <v>65</v>
      </c>
      <c r="Q915" s="1">
        <v>46905</v>
      </c>
      <c r="R915">
        <v>25500</v>
      </c>
      <c r="S915">
        <v>5400</v>
      </c>
      <c r="T915">
        <v>20100</v>
      </c>
      <c r="U915" s="2" t="s">
        <v>66</v>
      </c>
      <c r="V915" s="2"/>
      <c r="W915" s="2"/>
      <c r="X915" s="2" t="s">
        <v>571</v>
      </c>
      <c r="Y915" s="2" t="s">
        <v>572</v>
      </c>
      <c r="Z915" s="2" t="s">
        <v>572</v>
      </c>
      <c r="AA915" s="2" t="s">
        <v>72</v>
      </c>
      <c r="AB915" s="2" t="s">
        <v>72</v>
      </c>
      <c r="AC915" s="2" t="s">
        <v>72</v>
      </c>
      <c r="AD915" s="2" t="s">
        <v>572</v>
      </c>
      <c r="AE915" t="s">
        <v>572</v>
      </c>
      <c r="AF915" s="2" t="s">
        <v>572</v>
      </c>
      <c r="AG915">
        <v>20100</v>
      </c>
      <c r="AP915">
        <v>20500</v>
      </c>
      <c r="AR915">
        <v>0</v>
      </c>
      <c r="AU915">
        <v>0</v>
      </c>
      <c r="AW915">
        <v>0</v>
      </c>
      <c r="AX915">
        <v>0.54</v>
      </c>
      <c r="BB915" s="2" t="s">
        <v>81</v>
      </c>
      <c r="BC915" s="2"/>
    </row>
    <row r="916" spans="1:55">
      <c r="A916">
        <v>921</v>
      </c>
      <c r="B916" s="1">
        <v>46171</v>
      </c>
      <c r="C916" s="2" t="s">
        <v>3237</v>
      </c>
      <c r="D916" s="2" t="s">
        <v>1597</v>
      </c>
      <c r="E916" s="2" t="s">
        <v>1598</v>
      </c>
      <c r="F916" s="2" t="s">
        <v>96</v>
      </c>
      <c r="G916" s="2" t="s">
        <v>97</v>
      </c>
      <c r="H916" s="2" t="s">
        <v>1599</v>
      </c>
      <c r="I916" s="2" t="s">
        <v>1600</v>
      </c>
      <c r="J916" t="s">
        <v>1601</v>
      </c>
      <c r="K916" s="2" t="s">
        <v>1602</v>
      </c>
      <c r="L916" s="1">
        <v>47940</v>
      </c>
      <c r="M916">
        <v>0.46920265486725665</v>
      </c>
      <c r="N916">
        <v>1769</v>
      </c>
      <c r="O916" s="2" t="s">
        <v>64</v>
      </c>
      <c r="P916" t="s">
        <v>65</v>
      </c>
      <c r="Q916" s="1">
        <v>46905</v>
      </c>
      <c r="R916">
        <v>15686</v>
      </c>
      <c r="S916">
        <v>500</v>
      </c>
      <c r="T916">
        <v>15186</v>
      </c>
      <c r="U916" s="2" t="s">
        <v>66</v>
      </c>
      <c r="V916" s="2"/>
      <c r="W916" s="2" t="s">
        <v>68</v>
      </c>
      <c r="X916" s="2" t="s">
        <v>571</v>
      </c>
      <c r="Y916" s="2" t="s">
        <v>572</v>
      </c>
      <c r="Z916" s="2" t="s">
        <v>572</v>
      </c>
      <c r="AA916" s="2" t="s">
        <v>572</v>
      </c>
      <c r="AB916" s="2" t="s">
        <v>572</v>
      </c>
      <c r="AC916" s="2" t="s">
        <v>572</v>
      </c>
      <c r="AD916" s="2" t="s">
        <v>572</v>
      </c>
      <c r="AE916" t="s">
        <v>572</v>
      </c>
      <c r="AF916" s="2" t="s">
        <v>572</v>
      </c>
      <c r="AG916">
        <v>15186</v>
      </c>
      <c r="AP916">
        <v>15500</v>
      </c>
      <c r="AR916">
        <v>0</v>
      </c>
      <c r="AU916">
        <v>0</v>
      </c>
      <c r="AW916">
        <v>0</v>
      </c>
      <c r="AX916">
        <v>3</v>
      </c>
      <c r="BB916" s="2" t="s">
        <v>75</v>
      </c>
      <c r="BC916" s="2"/>
    </row>
    <row r="917" spans="1:55">
      <c r="A917">
        <v>922</v>
      </c>
      <c r="B917" s="1">
        <v>46171</v>
      </c>
      <c r="C917" s="2" t="s">
        <v>3237</v>
      </c>
      <c r="D917" s="2" t="s">
        <v>1597</v>
      </c>
      <c r="E917" s="2" t="s">
        <v>1598</v>
      </c>
      <c r="F917" s="2" t="s">
        <v>96</v>
      </c>
      <c r="G917" s="2" t="s">
        <v>97</v>
      </c>
      <c r="H917" s="2" t="s">
        <v>3238</v>
      </c>
      <c r="I917" s="2" t="s">
        <v>3239</v>
      </c>
      <c r="J917" t="s">
        <v>3240</v>
      </c>
      <c r="K917" s="2" t="s">
        <v>1602</v>
      </c>
      <c r="L917" s="1">
        <v>47940</v>
      </c>
      <c r="M917">
        <v>0.50600000000000001</v>
      </c>
      <c r="N917">
        <v>1769</v>
      </c>
      <c r="O917" s="2" t="s">
        <v>79</v>
      </c>
      <c r="P917" t="s">
        <v>65</v>
      </c>
      <c r="Q917" s="1">
        <v>46905</v>
      </c>
      <c r="R917">
        <v>15686</v>
      </c>
      <c r="S917">
        <v>0</v>
      </c>
      <c r="T917">
        <v>15686</v>
      </c>
      <c r="U917" s="2" t="s">
        <v>66</v>
      </c>
      <c r="V917" s="2" t="s">
        <v>3241</v>
      </c>
      <c r="W917" s="2"/>
      <c r="X917" s="2" t="s">
        <v>571</v>
      </c>
      <c r="Y917" s="2" t="s">
        <v>572</v>
      </c>
      <c r="Z917" s="2" t="s">
        <v>572</v>
      </c>
      <c r="AA917" s="2" t="s">
        <v>72</v>
      </c>
      <c r="AB917" s="2" t="s">
        <v>72</v>
      </c>
      <c r="AC917" s="2" t="s">
        <v>72</v>
      </c>
      <c r="AD917" s="2" t="s">
        <v>572</v>
      </c>
      <c r="AE917" t="s">
        <v>572</v>
      </c>
      <c r="AF917" s="2" t="s">
        <v>572</v>
      </c>
      <c r="AG917">
        <v>15686</v>
      </c>
      <c r="AP917">
        <v>13800</v>
      </c>
      <c r="AR917">
        <v>0</v>
      </c>
      <c r="AU917">
        <v>0</v>
      </c>
      <c r="AW917">
        <v>0</v>
      </c>
      <c r="AX917">
        <v>0.54</v>
      </c>
      <c r="BB917" s="2" t="s">
        <v>81</v>
      </c>
      <c r="BC917" s="2"/>
    </row>
    <row r="918" spans="1:55">
      <c r="A918">
        <v>923</v>
      </c>
      <c r="B918" s="1">
        <v>46171</v>
      </c>
      <c r="C918" s="2" t="s">
        <v>3242</v>
      </c>
      <c r="D918" s="2" t="s">
        <v>3243</v>
      </c>
      <c r="E918" s="2" t="s">
        <v>733</v>
      </c>
      <c r="F918" s="2" t="s">
        <v>239</v>
      </c>
      <c r="G918" s="2" t="s">
        <v>192</v>
      </c>
      <c r="H918" s="2" t="s">
        <v>738</v>
      </c>
      <c r="I918" s="2" t="s">
        <v>739</v>
      </c>
      <c r="J918" t="s">
        <v>740</v>
      </c>
      <c r="K918" s="2" t="s">
        <v>737</v>
      </c>
      <c r="L918" s="1">
        <v>46768</v>
      </c>
      <c r="M918">
        <v>0.50600000000000001</v>
      </c>
      <c r="N918">
        <v>597</v>
      </c>
      <c r="O918" s="2" t="s">
        <v>79</v>
      </c>
      <c r="P918" t="s">
        <v>65</v>
      </c>
      <c r="Q918" s="1">
        <v>46905</v>
      </c>
      <c r="R918">
        <v>1000</v>
      </c>
      <c r="S918">
        <v>0</v>
      </c>
      <c r="T918">
        <v>1000</v>
      </c>
      <c r="U918" s="2" t="s">
        <v>66</v>
      </c>
      <c r="V918" s="2"/>
      <c r="W918" s="2"/>
      <c r="X918" s="2" t="s">
        <v>571</v>
      </c>
      <c r="Y918" s="2" t="s">
        <v>572</v>
      </c>
      <c r="Z918" s="2" t="s">
        <v>572</v>
      </c>
      <c r="AA918" s="2" t="s">
        <v>72</v>
      </c>
      <c r="AB918" s="2" t="s">
        <v>72</v>
      </c>
      <c r="AC918" s="2" t="s">
        <v>72</v>
      </c>
      <c r="AD918" s="2" t="s">
        <v>572</v>
      </c>
      <c r="AE918" t="s">
        <v>572</v>
      </c>
      <c r="AF918" s="2" t="s">
        <v>572</v>
      </c>
      <c r="AG918">
        <v>1000</v>
      </c>
      <c r="AP918">
        <v>1100</v>
      </c>
      <c r="AR918">
        <v>0</v>
      </c>
      <c r="AU918">
        <v>0</v>
      </c>
      <c r="AW918">
        <v>0</v>
      </c>
      <c r="AX918">
        <v>0.54</v>
      </c>
      <c r="BB918" s="2" t="s">
        <v>81</v>
      </c>
      <c r="BC918" s="2"/>
    </row>
    <row r="919" spans="1:55">
      <c r="A919">
        <v>924</v>
      </c>
      <c r="B919" s="1">
        <v>46171</v>
      </c>
      <c r="C919" s="2" t="s">
        <v>3244</v>
      </c>
      <c r="D919" s="2" t="s">
        <v>1062</v>
      </c>
      <c r="E919" s="2" t="s">
        <v>1063</v>
      </c>
      <c r="F919" s="2" t="s">
        <v>228</v>
      </c>
      <c r="G919" s="2" t="s">
        <v>1064</v>
      </c>
      <c r="H919" s="2" t="s">
        <v>3245</v>
      </c>
      <c r="I919" s="2" t="s">
        <v>3246</v>
      </c>
      <c r="J919" t="s">
        <v>3247</v>
      </c>
      <c r="K919" s="2" t="s">
        <v>1065</v>
      </c>
      <c r="L919" s="1">
        <v>46607</v>
      </c>
      <c r="M919">
        <v>0.47711677331518038</v>
      </c>
      <c r="N919">
        <v>436</v>
      </c>
      <c r="O919" s="2" t="s">
        <v>64</v>
      </c>
      <c r="P919" t="s">
        <v>65</v>
      </c>
      <c r="Q919" s="1">
        <v>46905</v>
      </c>
      <c r="R919">
        <v>3000</v>
      </c>
      <c r="S919">
        <v>650</v>
      </c>
      <c r="T919">
        <v>2350</v>
      </c>
      <c r="U919" s="2" t="s">
        <v>66</v>
      </c>
      <c r="V919" s="2"/>
      <c r="W919" s="2" t="s">
        <v>1720</v>
      </c>
      <c r="X919" s="2" t="s">
        <v>571</v>
      </c>
      <c r="Y919" s="2" t="s">
        <v>572</v>
      </c>
      <c r="Z919" s="2" t="s">
        <v>572</v>
      </c>
      <c r="AA919" s="2" t="s">
        <v>572</v>
      </c>
      <c r="AB919" s="2" t="s">
        <v>572</v>
      </c>
      <c r="AC919" s="2" t="s">
        <v>572</v>
      </c>
      <c r="AD919" s="2" t="s">
        <v>572</v>
      </c>
      <c r="AE919" t="s">
        <v>572</v>
      </c>
      <c r="AF919" s="2" t="s">
        <v>572</v>
      </c>
      <c r="AG919">
        <v>2350</v>
      </c>
      <c r="AP919">
        <v>2500</v>
      </c>
      <c r="AR919">
        <v>0</v>
      </c>
      <c r="AU919">
        <v>0</v>
      </c>
      <c r="AW919">
        <v>0</v>
      </c>
      <c r="AX919">
        <v>3</v>
      </c>
      <c r="BB919" s="2" t="s">
        <v>75</v>
      </c>
      <c r="BC919" s="2"/>
    </row>
    <row r="920" spans="1:55">
      <c r="A920">
        <v>925</v>
      </c>
      <c r="B920" s="1">
        <v>46171</v>
      </c>
      <c r="C920" s="2" t="s">
        <v>3244</v>
      </c>
      <c r="D920" s="2" t="s">
        <v>1062</v>
      </c>
      <c r="E920" s="2" t="s">
        <v>1063</v>
      </c>
      <c r="F920" s="2" t="s">
        <v>228</v>
      </c>
      <c r="G920" s="2" t="s">
        <v>1064</v>
      </c>
      <c r="H920" s="2" t="s">
        <v>233</v>
      </c>
      <c r="I920" s="2" t="s">
        <v>234</v>
      </c>
      <c r="J920" t="s">
        <v>235</v>
      </c>
      <c r="K920" s="2" t="s">
        <v>1065</v>
      </c>
      <c r="L920" s="1">
        <v>46607</v>
      </c>
      <c r="M920">
        <v>0.50600000000000001</v>
      </c>
      <c r="N920">
        <v>436</v>
      </c>
      <c r="O920" s="2" t="s">
        <v>79</v>
      </c>
      <c r="P920" t="s">
        <v>65</v>
      </c>
      <c r="Q920" s="1">
        <v>46905</v>
      </c>
      <c r="R920">
        <v>3000</v>
      </c>
      <c r="S920">
        <v>2700</v>
      </c>
      <c r="T920">
        <v>300</v>
      </c>
      <c r="U920" s="2" t="s">
        <v>66</v>
      </c>
      <c r="V920" s="2"/>
      <c r="W920" s="2"/>
      <c r="X920" s="2" t="s">
        <v>571</v>
      </c>
      <c r="Y920" s="2" t="s">
        <v>572</v>
      </c>
      <c r="Z920" s="2" t="s">
        <v>572</v>
      </c>
      <c r="AA920" s="2" t="s">
        <v>72</v>
      </c>
      <c r="AB920" s="2" t="s">
        <v>72</v>
      </c>
      <c r="AC920" s="2" t="s">
        <v>72</v>
      </c>
      <c r="AD920" s="2" t="s">
        <v>572</v>
      </c>
      <c r="AE920" t="s">
        <v>572</v>
      </c>
      <c r="AF920" s="2" t="s">
        <v>572</v>
      </c>
      <c r="AG920">
        <v>300</v>
      </c>
      <c r="AP920">
        <v>350</v>
      </c>
      <c r="AR920">
        <v>0</v>
      </c>
      <c r="AU920">
        <v>0</v>
      </c>
      <c r="AW920">
        <v>0</v>
      </c>
      <c r="AX920">
        <v>0.54</v>
      </c>
      <c r="BB920" s="2" t="s">
        <v>81</v>
      </c>
      <c r="BC920" s="2"/>
    </row>
    <row r="921" spans="1:55">
      <c r="A921">
        <v>926</v>
      </c>
      <c r="B921" s="1">
        <v>46171</v>
      </c>
      <c r="C921" s="2" t="s">
        <v>3248</v>
      </c>
      <c r="D921" s="2" t="s">
        <v>3249</v>
      </c>
      <c r="E921" s="2" t="s">
        <v>3250</v>
      </c>
      <c r="F921" s="2" t="s">
        <v>58</v>
      </c>
      <c r="G921" s="2" t="s">
        <v>153</v>
      </c>
      <c r="H921" s="2" t="s">
        <v>3251</v>
      </c>
      <c r="I921" s="2" t="s">
        <v>3252</v>
      </c>
      <c r="J921" t="s">
        <v>3253</v>
      </c>
      <c r="K921" s="2" t="s">
        <v>3254</v>
      </c>
      <c r="L921" s="1">
        <v>46104</v>
      </c>
      <c r="M921">
        <v>0.35440397004765145</v>
      </c>
      <c r="N921">
        <v>-67</v>
      </c>
      <c r="O921" s="2" t="s">
        <v>64</v>
      </c>
      <c r="P921" t="s">
        <v>65</v>
      </c>
      <c r="Q921" s="1">
        <v>47635</v>
      </c>
      <c r="R921">
        <v>5000</v>
      </c>
      <c r="S921">
        <v>1500</v>
      </c>
      <c r="T921">
        <v>3500</v>
      </c>
      <c r="U921" s="2" t="s">
        <v>66</v>
      </c>
      <c r="V921" s="2"/>
      <c r="W921" s="2" t="s">
        <v>68</v>
      </c>
      <c r="X921" s="2" t="s">
        <v>571</v>
      </c>
      <c r="Y921" s="2" t="s">
        <v>572</v>
      </c>
      <c r="Z921" s="2" t="s">
        <v>572</v>
      </c>
      <c r="AA921" s="2" t="s">
        <v>572</v>
      </c>
      <c r="AB921" s="2" t="s">
        <v>572</v>
      </c>
      <c r="AC921" s="2" t="s">
        <v>572</v>
      </c>
      <c r="AD921" s="2" t="s">
        <v>572</v>
      </c>
      <c r="AE921" t="s">
        <v>572</v>
      </c>
      <c r="AF921" s="2" t="s">
        <v>572</v>
      </c>
      <c r="AG921">
        <v>3500</v>
      </c>
      <c r="AP921">
        <v>3650</v>
      </c>
      <c r="AR921">
        <v>0</v>
      </c>
      <c r="AU921">
        <v>0</v>
      </c>
      <c r="AW921">
        <v>0</v>
      </c>
      <c r="AX921">
        <v>3</v>
      </c>
      <c r="BB921" s="2" t="s">
        <v>75</v>
      </c>
      <c r="BC921" s="2"/>
    </row>
    <row r="922" spans="1:55">
      <c r="A922">
        <v>927</v>
      </c>
      <c r="B922" s="1">
        <v>46171</v>
      </c>
      <c r="C922" s="2" t="s">
        <v>3248</v>
      </c>
      <c r="D922" s="2" t="s">
        <v>3249</v>
      </c>
      <c r="E922" s="2" t="s">
        <v>3250</v>
      </c>
      <c r="F922" s="2" t="s">
        <v>58</v>
      </c>
      <c r="G922" s="2" t="s">
        <v>153</v>
      </c>
      <c r="H922" s="2" t="s">
        <v>1356</v>
      </c>
      <c r="I922" s="2" t="s">
        <v>1357</v>
      </c>
      <c r="J922" t="s">
        <v>1358</v>
      </c>
      <c r="K922" s="2" t="s">
        <v>3254</v>
      </c>
      <c r="L922" s="1">
        <v>46104</v>
      </c>
      <c r="M922">
        <v>0.50600000000000001</v>
      </c>
      <c r="N922">
        <v>-67</v>
      </c>
      <c r="O922" s="2" t="s">
        <v>79</v>
      </c>
      <c r="P922" t="s">
        <v>65</v>
      </c>
      <c r="Q922" s="1">
        <v>47635</v>
      </c>
      <c r="R922">
        <v>5000</v>
      </c>
      <c r="S922">
        <v>3000</v>
      </c>
      <c r="T922">
        <v>2000</v>
      </c>
      <c r="U922" s="2" t="s">
        <v>66</v>
      </c>
      <c r="V922" s="2"/>
      <c r="W922" s="2"/>
      <c r="X922" s="2" t="s">
        <v>571</v>
      </c>
      <c r="Y922" s="2" t="s">
        <v>572</v>
      </c>
      <c r="Z922" s="2" t="s">
        <v>572</v>
      </c>
      <c r="AA922" s="2" t="s">
        <v>72</v>
      </c>
      <c r="AB922" s="2" t="s">
        <v>72</v>
      </c>
      <c r="AC922" s="2" t="s">
        <v>72</v>
      </c>
      <c r="AD922" s="2" t="s">
        <v>572</v>
      </c>
      <c r="AE922" t="s">
        <v>572</v>
      </c>
      <c r="AF922" s="2" t="s">
        <v>572</v>
      </c>
      <c r="AG922">
        <v>2000</v>
      </c>
      <c r="AP922">
        <v>2100</v>
      </c>
      <c r="AR922">
        <v>0</v>
      </c>
      <c r="AU922">
        <v>0</v>
      </c>
      <c r="AW922">
        <v>0</v>
      </c>
      <c r="AX922">
        <v>0.54</v>
      </c>
      <c r="BB922" s="2" t="s">
        <v>81</v>
      </c>
      <c r="BC922" s="2"/>
    </row>
    <row r="923" spans="1:55">
      <c r="A923">
        <v>928</v>
      </c>
      <c r="B923" s="1">
        <v>46171</v>
      </c>
      <c r="C923" s="2" t="s">
        <v>3255</v>
      </c>
      <c r="D923" s="2" t="s">
        <v>1809</v>
      </c>
      <c r="E923" s="2" t="s">
        <v>1800</v>
      </c>
      <c r="F923" s="2" t="s">
        <v>58</v>
      </c>
      <c r="G923" s="2" t="s">
        <v>343</v>
      </c>
      <c r="H923" s="2" t="s">
        <v>1810</v>
      </c>
      <c r="I923" s="2" t="s">
        <v>1811</v>
      </c>
      <c r="J923" t="s">
        <v>1812</v>
      </c>
      <c r="K923" s="2" t="s">
        <v>1804</v>
      </c>
      <c r="L923" s="1">
        <v>46239</v>
      </c>
      <c r="M923">
        <v>0.22788432924892221</v>
      </c>
      <c r="N923">
        <v>68</v>
      </c>
      <c r="O923" s="2" t="s">
        <v>64</v>
      </c>
      <c r="P923" t="s">
        <v>65</v>
      </c>
      <c r="Q923" s="1">
        <v>46905</v>
      </c>
      <c r="R923">
        <v>3333</v>
      </c>
      <c r="S923">
        <v>1000</v>
      </c>
      <c r="T923">
        <v>2333</v>
      </c>
      <c r="U923" s="2" t="s">
        <v>66</v>
      </c>
      <c r="V923" s="2"/>
      <c r="W923" s="2" t="s">
        <v>68</v>
      </c>
      <c r="X923" s="2" t="s">
        <v>2103</v>
      </c>
      <c r="Y923" s="2" t="s">
        <v>70</v>
      </c>
      <c r="Z923" s="2" t="s">
        <v>71</v>
      </c>
      <c r="AA923" s="2" t="s">
        <v>572</v>
      </c>
      <c r="AB923" s="2" t="s">
        <v>572</v>
      </c>
      <c r="AC923" s="2" t="s">
        <v>572</v>
      </c>
      <c r="AD923" s="2" t="s">
        <v>572</v>
      </c>
      <c r="AE923" t="s">
        <v>572</v>
      </c>
      <c r="AF923" s="2" t="s">
        <v>572</v>
      </c>
      <c r="AG923">
        <v>2333</v>
      </c>
      <c r="AH923">
        <v>3600</v>
      </c>
      <c r="AI923">
        <v>2700</v>
      </c>
      <c r="AP923">
        <v>2600</v>
      </c>
      <c r="AR923">
        <v>0</v>
      </c>
      <c r="AS923">
        <v>150</v>
      </c>
      <c r="AT923">
        <v>0</v>
      </c>
      <c r="AU923">
        <v>0</v>
      </c>
      <c r="AV923">
        <v>0</v>
      </c>
      <c r="AW923">
        <v>0</v>
      </c>
      <c r="AX923">
        <v>3</v>
      </c>
      <c r="AY923">
        <v>0</v>
      </c>
      <c r="AZ923">
        <v>0</v>
      </c>
      <c r="BA923">
        <v>0</v>
      </c>
      <c r="BB923" s="2" t="s">
        <v>75</v>
      </c>
      <c r="BC923" s="2"/>
    </row>
    <row r="924" spans="1:55">
      <c r="A924">
        <v>929</v>
      </c>
      <c r="B924" s="1">
        <v>46171</v>
      </c>
      <c r="C924" s="2" t="s">
        <v>3255</v>
      </c>
      <c r="D924" s="2" t="s">
        <v>1809</v>
      </c>
      <c r="E924" s="2" t="s">
        <v>1800</v>
      </c>
      <c r="F924" s="2" t="s">
        <v>58</v>
      </c>
      <c r="G924" s="2" t="s">
        <v>343</v>
      </c>
      <c r="H924" s="2" t="s">
        <v>1805</v>
      </c>
      <c r="I924" s="2" t="s">
        <v>1806</v>
      </c>
      <c r="J924" t="s">
        <v>1807</v>
      </c>
      <c r="K924" s="2" t="s">
        <v>1804</v>
      </c>
      <c r="L924" s="1">
        <v>46239</v>
      </c>
      <c r="M924">
        <v>0.50600000000000001</v>
      </c>
      <c r="N924">
        <v>68</v>
      </c>
      <c r="O924" s="2" t="s">
        <v>79</v>
      </c>
      <c r="P924" t="s">
        <v>65</v>
      </c>
      <c r="Q924" s="1">
        <v>46905</v>
      </c>
      <c r="R924">
        <v>3333</v>
      </c>
      <c r="S924">
        <v>680</v>
      </c>
      <c r="T924">
        <v>2653</v>
      </c>
      <c r="U924" s="2" t="s">
        <v>66</v>
      </c>
      <c r="V924" s="2"/>
      <c r="W924" s="2"/>
      <c r="X924" s="2" t="s">
        <v>571</v>
      </c>
      <c r="Y924" s="2" t="s">
        <v>572</v>
      </c>
      <c r="Z924" s="2" t="s">
        <v>80</v>
      </c>
      <c r="AA924" s="2" t="s">
        <v>72</v>
      </c>
      <c r="AB924" s="2" t="s">
        <v>72</v>
      </c>
      <c r="AC924" s="2" t="s">
        <v>72</v>
      </c>
      <c r="AD924" s="2" t="s">
        <v>572</v>
      </c>
      <c r="AE924" t="s">
        <v>572</v>
      </c>
      <c r="AF924" s="2" t="s">
        <v>572</v>
      </c>
      <c r="AG924">
        <v>2653</v>
      </c>
      <c r="AI924">
        <v>2800</v>
      </c>
      <c r="AP924">
        <v>2700</v>
      </c>
      <c r="AR924">
        <v>0</v>
      </c>
      <c r="AU924">
        <v>0</v>
      </c>
      <c r="AW924">
        <v>0</v>
      </c>
      <c r="AX924">
        <v>0.54</v>
      </c>
      <c r="BB924" s="2" t="s">
        <v>81</v>
      </c>
      <c r="BC924" s="2"/>
    </row>
    <row r="925" spans="1:55">
      <c r="A925">
        <v>930</v>
      </c>
      <c r="B925" s="1">
        <v>46171</v>
      </c>
      <c r="C925" s="2" t="s">
        <v>3256</v>
      </c>
      <c r="D925" s="2" t="s">
        <v>878</v>
      </c>
      <c r="E925" s="2" t="s">
        <v>879</v>
      </c>
      <c r="F925" s="2" t="s">
        <v>58</v>
      </c>
      <c r="G925" s="2" t="s">
        <v>153</v>
      </c>
      <c r="H925" s="2" t="s">
        <v>884</v>
      </c>
      <c r="I925" s="2" t="s">
        <v>885</v>
      </c>
      <c r="J925" t="s">
        <v>886</v>
      </c>
      <c r="K925" s="2" t="s">
        <v>883</v>
      </c>
      <c r="L925" s="1">
        <v>47022</v>
      </c>
      <c r="M925">
        <v>0.50600000000000001</v>
      </c>
      <c r="N925">
        <v>851</v>
      </c>
      <c r="O925" s="2" t="s">
        <v>79</v>
      </c>
      <c r="P925" t="s">
        <v>65</v>
      </c>
      <c r="Q925" s="1">
        <v>47270</v>
      </c>
      <c r="R925">
        <v>2000</v>
      </c>
      <c r="S925">
        <v>1000</v>
      </c>
      <c r="T925">
        <v>1000</v>
      </c>
      <c r="U925" s="2" t="s">
        <v>66</v>
      </c>
      <c r="V925" s="2"/>
      <c r="W925" s="2"/>
      <c r="X925" s="2" t="s">
        <v>571</v>
      </c>
      <c r="Y925" s="2" t="s">
        <v>572</v>
      </c>
      <c r="Z925" s="2" t="s">
        <v>572</v>
      </c>
      <c r="AA925" s="2" t="s">
        <v>72</v>
      </c>
      <c r="AB925" s="2" t="s">
        <v>72</v>
      </c>
      <c r="AC925" s="2" t="s">
        <v>72</v>
      </c>
      <c r="AD925" s="2" t="s">
        <v>572</v>
      </c>
      <c r="AE925" t="s">
        <v>572</v>
      </c>
      <c r="AF925" s="2" t="s">
        <v>572</v>
      </c>
      <c r="AG925">
        <v>1000</v>
      </c>
      <c r="AP925">
        <v>1100</v>
      </c>
      <c r="AR925">
        <v>0</v>
      </c>
      <c r="AU925">
        <v>0</v>
      </c>
      <c r="AW925">
        <v>0</v>
      </c>
      <c r="AX925">
        <v>0.54</v>
      </c>
      <c r="BB925" s="2" t="s">
        <v>81</v>
      </c>
      <c r="BC925" s="2"/>
    </row>
    <row r="926" spans="1:55">
      <c r="A926">
        <v>931</v>
      </c>
      <c r="B926" s="1">
        <v>46171</v>
      </c>
      <c r="C926" s="2" t="s">
        <v>3257</v>
      </c>
      <c r="D926" s="2" t="s">
        <v>544</v>
      </c>
      <c r="E926" s="2" t="s">
        <v>545</v>
      </c>
      <c r="F926" s="2" t="s">
        <v>58</v>
      </c>
      <c r="G926" s="2" t="s">
        <v>153</v>
      </c>
      <c r="H926" s="2" t="s">
        <v>546</v>
      </c>
      <c r="I926" s="2" t="s">
        <v>547</v>
      </c>
      <c r="J926" t="s">
        <v>548</v>
      </c>
      <c r="K926" s="2" t="s">
        <v>549</v>
      </c>
      <c r="L926" s="1">
        <v>46145</v>
      </c>
      <c r="M926">
        <v>0.63970794009530296</v>
      </c>
      <c r="N926">
        <v>-26</v>
      </c>
      <c r="O926" s="2" t="s">
        <v>64</v>
      </c>
      <c r="P926" t="s">
        <v>65</v>
      </c>
      <c r="Q926" s="1">
        <v>47635</v>
      </c>
      <c r="R926">
        <v>10000</v>
      </c>
      <c r="S926">
        <v>500</v>
      </c>
      <c r="T926">
        <v>9500</v>
      </c>
      <c r="U926" s="2" t="s">
        <v>66</v>
      </c>
      <c r="V926" s="2"/>
      <c r="W926" s="2" t="s">
        <v>68</v>
      </c>
      <c r="X926" s="2" t="s">
        <v>571</v>
      </c>
      <c r="Y926" s="2" t="s">
        <v>572</v>
      </c>
      <c r="Z926" s="2" t="s">
        <v>572</v>
      </c>
      <c r="AA926" s="2" t="s">
        <v>572</v>
      </c>
      <c r="AB926" s="2" t="s">
        <v>572</v>
      </c>
      <c r="AC926" s="2" t="s">
        <v>572</v>
      </c>
      <c r="AD926" s="2" t="s">
        <v>572</v>
      </c>
      <c r="AE926" t="s">
        <v>572</v>
      </c>
      <c r="AF926" s="2" t="s">
        <v>572</v>
      </c>
      <c r="AG926">
        <v>9500</v>
      </c>
      <c r="AP926">
        <v>9800</v>
      </c>
      <c r="AR926">
        <v>0</v>
      </c>
      <c r="AU926">
        <v>0</v>
      </c>
      <c r="AW926">
        <v>0</v>
      </c>
      <c r="AX926">
        <v>3</v>
      </c>
      <c r="BB926" s="2" t="s">
        <v>75</v>
      </c>
      <c r="BC926" s="2"/>
    </row>
    <row r="927" spans="1:55">
      <c r="A927">
        <v>932</v>
      </c>
      <c r="B927" s="1">
        <v>46171</v>
      </c>
      <c r="C927" s="2" t="s">
        <v>3257</v>
      </c>
      <c r="D927" s="2" t="s">
        <v>544</v>
      </c>
      <c r="E927" s="2" t="s">
        <v>545</v>
      </c>
      <c r="F927" s="2" t="s">
        <v>58</v>
      </c>
      <c r="G927" s="2" t="s">
        <v>153</v>
      </c>
      <c r="H927" s="2" t="s">
        <v>550</v>
      </c>
      <c r="I927" s="2" t="s">
        <v>551</v>
      </c>
      <c r="J927" t="s">
        <v>552</v>
      </c>
      <c r="K927" s="2" t="s">
        <v>549</v>
      </c>
      <c r="L927" s="1">
        <v>46145</v>
      </c>
      <c r="M927">
        <v>0.50600000000000001</v>
      </c>
      <c r="N927">
        <v>-26</v>
      </c>
      <c r="O927" s="2" t="s">
        <v>79</v>
      </c>
      <c r="P927" t="s">
        <v>65</v>
      </c>
      <c r="Q927" s="1">
        <v>47635</v>
      </c>
      <c r="R927">
        <v>10000</v>
      </c>
      <c r="S927">
        <v>4600</v>
      </c>
      <c r="T927">
        <v>5400</v>
      </c>
      <c r="U927" s="2" t="s">
        <v>66</v>
      </c>
      <c r="V927" s="2"/>
      <c r="W927" s="2"/>
      <c r="X927" s="2" t="s">
        <v>571</v>
      </c>
      <c r="Y927" s="2" t="s">
        <v>572</v>
      </c>
      <c r="Z927" s="2" t="s">
        <v>572</v>
      </c>
      <c r="AA927" s="2" t="s">
        <v>72</v>
      </c>
      <c r="AB927" s="2" t="s">
        <v>72</v>
      </c>
      <c r="AC927" s="2" t="s">
        <v>72</v>
      </c>
      <c r="AD927" s="2" t="s">
        <v>572</v>
      </c>
      <c r="AE927" t="s">
        <v>572</v>
      </c>
      <c r="AF927" s="2" t="s">
        <v>572</v>
      </c>
      <c r="AG927">
        <v>5400</v>
      </c>
      <c r="AP927">
        <v>5500</v>
      </c>
      <c r="AR927">
        <v>0</v>
      </c>
      <c r="AU927">
        <v>0</v>
      </c>
      <c r="AW927">
        <v>0</v>
      </c>
      <c r="AX927">
        <v>0.54</v>
      </c>
      <c r="BB927" s="2" t="s">
        <v>81</v>
      </c>
      <c r="BC927" s="2"/>
    </row>
    <row r="928" spans="1:55">
      <c r="A928">
        <v>933</v>
      </c>
      <c r="B928" s="1">
        <v>46171</v>
      </c>
      <c r="C928" s="2" t="s">
        <v>3258</v>
      </c>
      <c r="D928" s="2" t="s">
        <v>370</v>
      </c>
      <c r="E928" s="2" t="s">
        <v>371</v>
      </c>
      <c r="F928" s="2" t="s">
        <v>183</v>
      </c>
      <c r="G928" s="2" t="s">
        <v>343</v>
      </c>
      <c r="H928" s="2" t="s">
        <v>372</v>
      </c>
      <c r="I928" s="2" t="s">
        <v>373</v>
      </c>
      <c r="J928" t="s">
        <v>374</v>
      </c>
      <c r="K928" s="2" t="s">
        <v>375</v>
      </c>
      <c r="L928" s="1">
        <v>47940</v>
      </c>
      <c r="M928">
        <v>0.21876477331518043</v>
      </c>
      <c r="N928">
        <v>1769</v>
      </c>
      <c r="O928" s="2" t="s">
        <v>64</v>
      </c>
      <c r="P928" t="s">
        <v>65</v>
      </c>
      <c r="Q928" s="1">
        <v>46905</v>
      </c>
      <c r="R928">
        <v>16667</v>
      </c>
      <c r="S928">
        <v>900</v>
      </c>
      <c r="T928">
        <v>15767</v>
      </c>
      <c r="U928" s="2" t="s">
        <v>66</v>
      </c>
      <c r="V928" s="2"/>
      <c r="W928" s="2" t="s">
        <v>68</v>
      </c>
      <c r="X928" s="2" t="s">
        <v>571</v>
      </c>
      <c r="Y928" s="2" t="s">
        <v>572</v>
      </c>
      <c r="Z928" s="2" t="s">
        <v>572</v>
      </c>
      <c r="AA928" s="2" t="s">
        <v>572</v>
      </c>
      <c r="AB928" s="2" t="s">
        <v>572</v>
      </c>
      <c r="AC928" s="2" t="s">
        <v>572</v>
      </c>
      <c r="AD928" s="2" t="s">
        <v>572</v>
      </c>
      <c r="AE928" t="s">
        <v>572</v>
      </c>
      <c r="AF928" s="2" t="s">
        <v>572</v>
      </c>
      <c r="AG928">
        <v>15767</v>
      </c>
      <c r="AP928">
        <v>16300</v>
      </c>
      <c r="AR928">
        <v>0</v>
      </c>
      <c r="AU928">
        <v>0</v>
      </c>
      <c r="AW928">
        <v>0</v>
      </c>
      <c r="AX928">
        <v>3</v>
      </c>
      <c r="BB928" s="2" t="s">
        <v>75</v>
      </c>
      <c r="BC928" s="2"/>
    </row>
    <row r="929" spans="1:55">
      <c r="A929">
        <v>934</v>
      </c>
      <c r="B929" s="1">
        <v>46171</v>
      </c>
      <c r="C929" s="2" t="s">
        <v>3258</v>
      </c>
      <c r="D929" s="2" t="s">
        <v>370</v>
      </c>
      <c r="E929" s="2" t="s">
        <v>371</v>
      </c>
      <c r="F929" s="2" t="s">
        <v>183</v>
      </c>
      <c r="G929" s="2" t="s">
        <v>343</v>
      </c>
      <c r="H929" s="2" t="s">
        <v>377</v>
      </c>
      <c r="I929" s="2" t="s">
        <v>378</v>
      </c>
      <c r="J929" t="s">
        <v>379</v>
      </c>
      <c r="K929" s="2" t="s">
        <v>375</v>
      </c>
      <c r="L929" s="1">
        <v>47940</v>
      </c>
      <c r="M929">
        <v>0.50600000000000001</v>
      </c>
      <c r="N929">
        <v>1769</v>
      </c>
      <c r="O929" s="2" t="s">
        <v>79</v>
      </c>
      <c r="P929" t="s">
        <v>65</v>
      </c>
      <c r="Q929" s="1">
        <v>46905</v>
      </c>
      <c r="R929">
        <v>16667</v>
      </c>
      <c r="S929">
        <v>4000</v>
      </c>
      <c r="T929">
        <v>12667</v>
      </c>
      <c r="U929" s="2" t="s">
        <v>66</v>
      </c>
      <c r="V929" s="2"/>
      <c r="W929" s="2"/>
      <c r="X929" s="2" t="s">
        <v>571</v>
      </c>
      <c r="Y929" s="2" t="s">
        <v>572</v>
      </c>
      <c r="Z929" s="2" t="s">
        <v>572</v>
      </c>
      <c r="AA929" s="2" t="s">
        <v>72</v>
      </c>
      <c r="AB929" s="2" t="s">
        <v>72</v>
      </c>
      <c r="AC929" s="2" t="s">
        <v>72</v>
      </c>
      <c r="AD929" s="2" t="s">
        <v>572</v>
      </c>
      <c r="AE929" t="s">
        <v>572</v>
      </c>
      <c r="AF929" s="2" t="s">
        <v>572</v>
      </c>
      <c r="AG929">
        <v>12667</v>
      </c>
      <c r="AP929">
        <v>13000</v>
      </c>
      <c r="AR929">
        <v>0</v>
      </c>
      <c r="AU929">
        <v>0</v>
      </c>
      <c r="AW929">
        <v>0</v>
      </c>
      <c r="AX929">
        <v>0.54</v>
      </c>
      <c r="BB929" s="2" t="s">
        <v>81</v>
      </c>
      <c r="BC929" s="2"/>
    </row>
    <row r="930" spans="1:55">
      <c r="A930">
        <v>935</v>
      </c>
      <c r="B930" s="1">
        <v>46171</v>
      </c>
      <c r="C930" s="2" t="s">
        <v>3259</v>
      </c>
      <c r="D930" s="2" t="s">
        <v>1209</v>
      </c>
      <c r="E930" s="2" t="s">
        <v>1210</v>
      </c>
      <c r="F930" s="2" t="s">
        <v>110</v>
      </c>
      <c r="G930" s="2" t="s">
        <v>1211</v>
      </c>
      <c r="H930" s="2" t="s">
        <v>1212</v>
      </c>
      <c r="I930" s="2" t="s">
        <v>1213</v>
      </c>
      <c r="J930" t="s">
        <v>1214</v>
      </c>
      <c r="K930" s="2" t="s">
        <v>1215</v>
      </c>
      <c r="L930" s="1">
        <v>46538</v>
      </c>
      <c r="M930">
        <v>0.24936603131381899</v>
      </c>
      <c r="N930">
        <v>367</v>
      </c>
      <c r="O930" s="2" t="s">
        <v>64</v>
      </c>
      <c r="P930" t="s">
        <v>65</v>
      </c>
      <c r="Q930" s="1">
        <v>46905</v>
      </c>
      <c r="R930">
        <v>6000</v>
      </c>
      <c r="S930">
        <v>5000</v>
      </c>
      <c r="T930">
        <v>1000</v>
      </c>
      <c r="U930" s="2" t="s">
        <v>66</v>
      </c>
      <c r="V930" s="2"/>
      <c r="W930" s="2" t="s">
        <v>118</v>
      </c>
      <c r="X930" s="2" t="s">
        <v>571</v>
      </c>
      <c r="Y930" s="2" t="s">
        <v>572</v>
      </c>
      <c r="Z930" s="2" t="s">
        <v>572</v>
      </c>
      <c r="AA930" s="2" t="s">
        <v>572</v>
      </c>
      <c r="AB930" s="2" t="s">
        <v>572</v>
      </c>
      <c r="AC930" s="2" t="s">
        <v>572</v>
      </c>
      <c r="AD930" s="2" t="s">
        <v>572</v>
      </c>
      <c r="AE930" t="s">
        <v>572</v>
      </c>
      <c r="AF930" s="2" t="s">
        <v>572</v>
      </c>
      <c r="AG930">
        <v>1000</v>
      </c>
      <c r="AP930">
        <v>1500</v>
      </c>
      <c r="AR930">
        <v>0</v>
      </c>
      <c r="AU930">
        <v>0</v>
      </c>
      <c r="AW930">
        <v>0</v>
      </c>
      <c r="AX930">
        <v>3</v>
      </c>
      <c r="BB930" s="2" t="s">
        <v>75</v>
      </c>
      <c r="BC930" s="2"/>
    </row>
    <row r="931" spans="1:55">
      <c r="A931">
        <v>936</v>
      </c>
      <c r="B931" s="1">
        <v>46171</v>
      </c>
      <c r="C931" s="2" t="s">
        <v>3259</v>
      </c>
      <c r="D931" s="2" t="s">
        <v>1209</v>
      </c>
      <c r="E931" s="2" t="s">
        <v>1210</v>
      </c>
      <c r="F931" s="2" t="s">
        <v>110</v>
      </c>
      <c r="G931" s="2" t="s">
        <v>1211</v>
      </c>
      <c r="H931" s="2" t="s">
        <v>1216</v>
      </c>
      <c r="I931" s="2" t="s">
        <v>1217</v>
      </c>
      <c r="J931" t="s">
        <v>1218</v>
      </c>
      <c r="K931" s="2" t="s">
        <v>1215</v>
      </c>
      <c r="L931" s="1">
        <v>46538</v>
      </c>
      <c r="M931">
        <v>0.50600000000000001</v>
      </c>
      <c r="N931">
        <v>367</v>
      </c>
      <c r="O931" s="2" t="s">
        <v>79</v>
      </c>
      <c r="P931" t="s">
        <v>65</v>
      </c>
      <c r="Q931" s="1">
        <v>46905</v>
      </c>
      <c r="R931">
        <v>6000</v>
      </c>
      <c r="S931">
        <v>3560</v>
      </c>
      <c r="T931">
        <v>2440</v>
      </c>
      <c r="U931" s="2" t="s">
        <v>66</v>
      </c>
      <c r="V931" s="2"/>
      <c r="W931" s="2"/>
      <c r="X931" s="2" t="s">
        <v>571</v>
      </c>
      <c r="Y931" s="2" t="s">
        <v>572</v>
      </c>
      <c r="Z931" s="2" t="s">
        <v>572</v>
      </c>
      <c r="AA931" s="2" t="s">
        <v>72</v>
      </c>
      <c r="AB931" s="2" t="s">
        <v>72</v>
      </c>
      <c r="AC931" s="2" t="s">
        <v>72</v>
      </c>
      <c r="AD931" s="2" t="s">
        <v>572</v>
      </c>
      <c r="AE931" t="s">
        <v>572</v>
      </c>
      <c r="AF931" s="2" t="s">
        <v>572</v>
      </c>
      <c r="AG931">
        <v>2440</v>
      </c>
      <c r="AP931">
        <v>2600</v>
      </c>
      <c r="AR931">
        <v>0</v>
      </c>
      <c r="AU931">
        <v>0</v>
      </c>
      <c r="AW931">
        <v>0</v>
      </c>
      <c r="AX931">
        <v>0.54</v>
      </c>
      <c r="BB931" s="2" t="s">
        <v>81</v>
      </c>
      <c r="BC931" s="2"/>
    </row>
    <row r="932" spans="1:55">
      <c r="A932">
        <v>937</v>
      </c>
      <c r="B932" s="1">
        <v>46171</v>
      </c>
      <c r="C932" s="2" t="s">
        <v>760</v>
      </c>
      <c r="D932" s="2" t="s">
        <v>3260</v>
      </c>
      <c r="E932" s="2" t="s">
        <v>444</v>
      </c>
      <c r="F932" s="2" t="s">
        <v>764</v>
      </c>
      <c r="G932" s="2" t="s">
        <v>445</v>
      </c>
      <c r="H932" s="2" t="s">
        <v>442</v>
      </c>
      <c r="I932" s="2" t="s">
        <v>443</v>
      </c>
      <c r="K932" s="2"/>
      <c r="L932" s="1"/>
      <c r="M932">
        <v>0.50600000000000001</v>
      </c>
      <c r="O932" s="2" t="s">
        <v>445</v>
      </c>
      <c r="Q932" s="1"/>
      <c r="R932">
        <v>90000</v>
      </c>
      <c r="S932">
        <v>0</v>
      </c>
      <c r="T932">
        <v>90000</v>
      </c>
      <c r="U932" s="2" t="s">
        <v>66</v>
      </c>
      <c r="V932" s="2"/>
      <c r="W932" s="2"/>
      <c r="X932" s="2" t="s">
        <v>571</v>
      </c>
      <c r="Y932" s="2" t="s">
        <v>572</v>
      </c>
      <c r="Z932" s="2" t="s">
        <v>572</v>
      </c>
      <c r="AA932" s="2" t="s">
        <v>72</v>
      </c>
      <c r="AB932" s="2" t="s">
        <v>72</v>
      </c>
      <c r="AC932" s="2" t="s">
        <v>72</v>
      </c>
      <c r="AD932" s="2" t="s">
        <v>572</v>
      </c>
      <c r="AE932" t="s">
        <v>572</v>
      </c>
      <c r="AF932" s="2" t="s">
        <v>572</v>
      </c>
      <c r="AG932">
        <v>90000</v>
      </c>
      <c r="AP932">
        <v>90000</v>
      </c>
      <c r="AR932">
        <v>0</v>
      </c>
      <c r="AU932">
        <v>0</v>
      </c>
      <c r="AW932">
        <v>0</v>
      </c>
      <c r="AX932">
        <v>0.54</v>
      </c>
      <c r="BB932" s="2" t="s">
        <v>81</v>
      </c>
      <c r="BC932" s="2"/>
    </row>
    <row r="933" spans="1:55">
      <c r="A933">
        <v>938</v>
      </c>
      <c r="B933" s="1">
        <v>46171</v>
      </c>
      <c r="C933" s="2" t="s">
        <v>760</v>
      </c>
      <c r="D933" s="2" t="s">
        <v>3261</v>
      </c>
      <c r="E933" s="2" t="s">
        <v>3262</v>
      </c>
      <c r="F933" s="2" t="s">
        <v>764</v>
      </c>
      <c r="G933" s="2" t="s">
        <v>445</v>
      </c>
      <c r="H933" s="2" t="s">
        <v>3263</v>
      </c>
      <c r="I933" s="2" t="s">
        <v>3264</v>
      </c>
      <c r="K933" s="2"/>
      <c r="L933" s="1"/>
      <c r="M933">
        <v>0.50600000000000001</v>
      </c>
      <c r="O933" s="2" t="s">
        <v>445</v>
      </c>
      <c r="Q933" s="1"/>
      <c r="R933">
        <v>40000</v>
      </c>
      <c r="S933">
        <v>0</v>
      </c>
      <c r="T933">
        <v>40000</v>
      </c>
      <c r="U933" s="2" t="s">
        <v>66</v>
      </c>
      <c r="V933" s="2"/>
      <c r="W933" s="2"/>
      <c r="X933" s="2" t="s">
        <v>571</v>
      </c>
      <c r="Y933" s="2" t="s">
        <v>572</v>
      </c>
      <c r="Z933" s="2" t="s">
        <v>572</v>
      </c>
      <c r="AA933" s="2" t="s">
        <v>72</v>
      </c>
      <c r="AB933" s="2" t="s">
        <v>72</v>
      </c>
      <c r="AC933" s="2" t="s">
        <v>72</v>
      </c>
      <c r="AD933" s="2" t="s">
        <v>572</v>
      </c>
      <c r="AE933" t="s">
        <v>572</v>
      </c>
      <c r="AF933" s="2" t="s">
        <v>572</v>
      </c>
      <c r="AG933">
        <v>40000</v>
      </c>
      <c r="AP933">
        <v>40000</v>
      </c>
      <c r="AR933">
        <v>0</v>
      </c>
      <c r="AU933">
        <v>0</v>
      </c>
      <c r="AW933">
        <v>0</v>
      </c>
      <c r="AX933">
        <v>0.54</v>
      </c>
      <c r="BB933" s="2" t="s">
        <v>81</v>
      </c>
      <c r="BC933" s="2"/>
    </row>
    <row r="934" spans="1:55">
      <c r="A934">
        <v>939</v>
      </c>
      <c r="B934" s="1">
        <v>46174</v>
      </c>
      <c r="C934" s="2" t="s">
        <v>3265</v>
      </c>
      <c r="D934" s="2" t="s">
        <v>1124</v>
      </c>
      <c r="E934" s="2" t="s">
        <v>1125</v>
      </c>
      <c r="F934" s="2" t="s">
        <v>183</v>
      </c>
      <c r="G934" s="2" t="s">
        <v>343</v>
      </c>
      <c r="H934" s="2" t="s">
        <v>1130</v>
      </c>
      <c r="I934" s="2" t="s">
        <v>1131</v>
      </c>
      <c r="J934" t="s">
        <v>1132</v>
      </c>
      <c r="K934" s="2" t="s">
        <v>1129</v>
      </c>
      <c r="L934" s="1">
        <v>46292</v>
      </c>
      <c r="M934">
        <v>0.50600000000000001</v>
      </c>
      <c r="N934">
        <v>118</v>
      </c>
      <c r="O934" s="2" t="s">
        <v>79</v>
      </c>
      <c r="P934" t="s">
        <v>65</v>
      </c>
      <c r="Q934" s="1">
        <v>46905</v>
      </c>
      <c r="R934">
        <v>16667</v>
      </c>
      <c r="S934">
        <v>1800</v>
      </c>
      <c r="T934">
        <v>14867</v>
      </c>
      <c r="U934" s="2" t="s">
        <v>66</v>
      </c>
      <c r="V934" s="2"/>
      <c r="W934" s="2"/>
      <c r="X934" s="2" t="s">
        <v>571</v>
      </c>
      <c r="Y934" s="2" t="s">
        <v>572</v>
      </c>
      <c r="Z934" s="2" t="s">
        <v>572</v>
      </c>
      <c r="AA934" s="2" t="s">
        <v>72</v>
      </c>
      <c r="AB934" s="2" t="s">
        <v>72</v>
      </c>
      <c r="AC934" s="2" t="s">
        <v>72</v>
      </c>
      <c r="AD934" s="2" t="s">
        <v>572</v>
      </c>
      <c r="AE934" t="s">
        <v>572</v>
      </c>
      <c r="AF934" s="2" t="s">
        <v>572</v>
      </c>
      <c r="AG934">
        <v>14867</v>
      </c>
      <c r="AP934">
        <v>15000</v>
      </c>
      <c r="AR934">
        <v>0</v>
      </c>
      <c r="AU934">
        <v>0</v>
      </c>
      <c r="AW934">
        <v>0</v>
      </c>
      <c r="AX934">
        <v>0.54</v>
      </c>
      <c r="BB934" s="2" t="s">
        <v>81</v>
      </c>
      <c r="BC934" s="2"/>
    </row>
    <row r="935" spans="1:55">
      <c r="A935">
        <v>940</v>
      </c>
      <c r="B935" s="1">
        <v>46174</v>
      </c>
      <c r="C935" s="2" t="s">
        <v>3266</v>
      </c>
      <c r="D935" s="2" t="s">
        <v>1665</v>
      </c>
      <c r="E935" s="2" t="s">
        <v>1125</v>
      </c>
      <c r="F935" s="2" t="s">
        <v>183</v>
      </c>
      <c r="G935" s="2" t="s">
        <v>59</v>
      </c>
      <c r="H935" s="2" t="s">
        <v>1130</v>
      </c>
      <c r="I935" s="2" t="s">
        <v>1131</v>
      </c>
      <c r="J935" t="s">
        <v>1132</v>
      </c>
      <c r="K935" s="2" t="s">
        <v>1129</v>
      </c>
      <c r="L935" s="1">
        <v>46292</v>
      </c>
      <c r="M935">
        <v>0.50600000000000001</v>
      </c>
      <c r="N935">
        <v>118</v>
      </c>
      <c r="O935" s="2" t="s">
        <v>79</v>
      </c>
      <c r="P935" t="s">
        <v>65</v>
      </c>
      <c r="Q935" s="1">
        <v>46905</v>
      </c>
      <c r="R935">
        <v>2000</v>
      </c>
      <c r="S935">
        <v>0</v>
      </c>
      <c r="T935">
        <v>2000</v>
      </c>
      <c r="U935" s="2" t="s">
        <v>66</v>
      </c>
      <c r="V935" s="2"/>
      <c r="W935" s="2"/>
      <c r="X935" s="2" t="s">
        <v>571</v>
      </c>
      <c r="Y935" s="2" t="s">
        <v>572</v>
      </c>
      <c r="Z935" s="2" t="s">
        <v>572</v>
      </c>
      <c r="AA935" s="2" t="s">
        <v>72</v>
      </c>
      <c r="AB935" s="2" t="s">
        <v>72</v>
      </c>
      <c r="AC935" s="2" t="s">
        <v>72</v>
      </c>
      <c r="AD935" s="2" t="s">
        <v>572</v>
      </c>
      <c r="AE935" t="s">
        <v>572</v>
      </c>
      <c r="AF935" s="2" t="s">
        <v>572</v>
      </c>
      <c r="AG935">
        <v>2000</v>
      </c>
      <c r="AP935">
        <v>5100</v>
      </c>
      <c r="AR935">
        <v>0</v>
      </c>
      <c r="AU935">
        <v>0</v>
      </c>
      <c r="AW935">
        <v>0</v>
      </c>
      <c r="AX935">
        <v>0.54</v>
      </c>
      <c r="BB935" s="2" t="s">
        <v>81</v>
      </c>
      <c r="BC935" s="2"/>
    </row>
    <row r="936" spans="1:55">
      <c r="A936">
        <v>941</v>
      </c>
      <c r="B936" s="1">
        <v>46174</v>
      </c>
      <c r="C936" s="2" t="s">
        <v>3267</v>
      </c>
      <c r="D936" s="2" t="s">
        <v>1665</v>
      </c>
      <c r="E936" s="2" t="s">
        <v>1125</v>
      </c>
      <c r="F936" s="2" t="s">
        <v>183</v>
      </c>
      <c r="G936" s="2" t="s">
        <v>59</v>
      </c>
      <c r="H936" s="2" t="s">
        <v>1130</v>
      </c>
      <c r="I936" s="2" t="s">
        <v>1131</v>
      </c>
      <c r="J936" t="s">
        <v>1132</v>
      </c>
      <c r="K936" s="2" t="s">
        <v>1129</v>
      </c>
      <c r="L936" s="1">
        <v>46292</v>
      </c>
      <c r="M936">
        <v>0.50600000000000001</v>
      </c>
      <c r="N936">
        <v>118</v>
      </c>
      <c r="O936" s="2" t="s">
        <v>79</v>
      </c>
      <c r="P936" t="s">
        <v>65</v>
      </c>
      <c r="Q936" s="1">
        <v>46905</v>
      </c>
      <c r="R936">
        <v>3000</v>
      </c>
      <c r="S936">
        <v>0</v>
      </c>
      <c r="T936">
        <v>3000</v>
      </c>
      <c r="U936" s="2" t="s">
        <v>66</v>
      </c>
      <c r="V936" s="2"/>
      <c r="W936" s="2"/>
      <c r="X936" s="2" t="s">
        <v>571</v>
      </c>
      <c r="Y936" s="2" t="s">
        <v>572</v>
      </c>
      <c r="Z936" s="2" t="s">
        <v>572</v>
      </c>
      <c r="AA936" s="2" t="s">
        <v>72</v>
      </c>
      <c r="AB936" s="2" t="s">
        <v>72</v>
      </c>
      <c r="AC936" s="2" t="s">
        <v>72</v>
      </c>
      <c r="AD936" s="2" t="s">
        <v>572</v>
      </c>
      <c r="AE936" t="s">
        <v>572</v>
      </c>
      <c r="AF936" s="2" t="s">
        <v>572</v>
      </c>
      <c r="AG936">
        <v>3000</v>
      </c>
      <c r="AR936">
        <v>0</v>
      </c>
      <c r="AU936">
        <v>0</v>
      </c>
      <c r="AW936">
        <v>0</v>
      </c>
      <c r="AX936">
        <v>0.54</v>
      </c>
      <c r="BB936" s="2" t="s">
        <v>81</v>
      </c>
      <c r="BC936" s="2"/>
    </row>
    <row r="937" spans="1:55">
      <c r="A937">
        <v>942</v>
      </c>
      <c r="B937" s="1">
        <v>46174</v>
      </c>
      <c r="C937" s="2" t="s">
        <v>3265</v>
      </c>
      <c r="D937" s="2" t="s">
        <v>1124</v>
      </c>
      <c r="E937" s="2" t="s">
        <v>1125</v>
      </c>
      <c r="F937" s="2" t="s">
        <v>183</v>
      </c>
      <c r="G937" s="2" t="s">
        <v>343</v>
      </c>
      <c r="H937" s="2" t="s">
        <v>1126</v>
      </c>
      <c r="I937" s="2" t="s">
        <v>1127</v>
      </c>
      <c r="J937" t="s">
        <v>1128</v>
      </c>
      <c r="K937" s="2" t="s">
        <v>1129</v>
      </c>
      <c r="L937" s="1">
        <v>46292</v>
      </c>
      <c r="M937">
        <v>0.21876477331518043</v>
      </c>
      <c r="N937">
        <v>118</v>
      </c>
      <c r="O937" s="2" t="s">
        <v>64</v>
      </c>
      <c r="P937" t="s">
        <v>65</v>
      </c>
      <c r="Q937" s="1">
        <v>46905</v>
      </c>
      <c r="R937">
        <v>16667</v>
      </c>
      <c r="S937">
        <v>1100</v>
      </c>
      <c r="T937">
        <v>15567</v>
      </c>
      <c r="U937" s="2" t="s">
        <v>66</v>
      </c>
      <c r="V937" s="2"/>
      <c r="W937" s="2" t="s">
        <v>68</v>
      </c>
      <c r="X937" s="2" t="s">
        <v>571</v>
      </c>
      <c r="Y937" s="2" t="s">
        <v>572</v>
      </c>
      <c r="Z937" s="2" t="s">
        <v>572</v>
      </c>
      <c r="AA937" s="2" t="s">
        <v>572</v>
      </c>
      <c r="AB937" s="2" t="s">
        <v>572</v>
      </c>
      <c r="AC937" s="2" t="s">
        <v>572</v>
      </c>
      <c r="AD937" s="2" t="s">
        <v>572</v>
      </c>
      <c r="AE937" t="s">
        <v>572</v>
      </c>
      <c r="AF937" s="2" t="s">
        <v>572</v>
      </c>
      <c r="AG937">
        <v>15567</v>
      </c>
      <c r="AP937">
        <v>16000</v>
      </c>
      <c r="AR937">
        <v>0</v>
      </c>
      <c r="AU937">
        <v>0</v>
      </c>
      <c r="AW937">
        <v>0</v>
      </c>
      <c r="AX937">
        <v>3</v>
      </c>
      <c r="BB937" s="2" t="s">
        <v>75</v>
      </c>
      <c r="BC937" s="2"/>
    </row>
    <row r="938" spans="1:55">
      <c r="A938">
        <v>943</v>
      </c>
      <c r="B938" s="1">
        <v>46174</v>
      </c>
      <c r="C938" s="2" t="s">
        <v>3266</v>
      </c>
      <c r="D938" s="2" t="s">
        <v>1665</v>
      </c>
      <c r="E938" s="2" t="s">
        <v>1125</v>
      </c>
      <c r="F938" s="2" t="s">
        <v>183</v>
      </c>
      <c r="G938" s="2" t="s">
        <v>59</v>
      </c>
      <c r="H938" s="2" t="s">
        <v>1666</v>
      </c>
      <c r="I938" s="2" t="s">
        <v>1667</v>
      </c>
      <c r="J938" t="s">
        <v>1668</v>
      </c>
      <c r="K938" s="2" t="s">
        <v>1129</v>
      </c>
      <c r="L938" s="1">
        <v>46292</v>
      </c>
      <c r="M938">
        <v>0.72878940390288194</v>
      </c>
      <c r="N938">
        <v>118</v>
      </c>
      <c r="O938" s="2" t="s">
        <v>64</v>
      </c>
      <c r="P938" t="s">
        <v>65</v>
      </c>
      <c r="Q938" s="1">
        <v>46905</v>
      </c>
      <c r="R938">
        <v>2000</v>
      </c>
      <c r="S938">
        <v>200</v>
      </c>
      <c r="T938">
        <v>1800</v>
      </c>
      <c r="U938" s="2" t="s">
        <v>66</v>
      </c>
      <c r="V938" s="2"/>
      <c r="W938" s="2" t="s">
        <v>68</v>
      </c>
      <c r="X938" s="2" t="s">
        <v>2103</v>
      </c>
      <c r="Y938" s="2" t="s">
        <v>572</v>
      </c>
      <c r="Z938" s="2" t="s">
        <v>71</v>
      </c>
      <c r="AA938" s="2" t="s">
        <v>70</v>
      </c>
      <c r="AB938" s="2" t="s">
        <v>572</v>
      </c>
      <c r="AC938" s="2" t="s">
        <v>572</v>
      </c>
      <c r="AD938" s="2" t="s">
        <v>572</v>
      </c>
      <c r="AE938" t="s">
        <v>572</v>
      </c>
      <c r="AF938" s="2" t="s">
        <v>572</v>
      </c>
      <c r="AG938">
        <v>1800</v>
      </c>
      <c r="AI938">
        <v>5100</v>
      </c>
      <c r="AJ938">
        <v>5096</v>
      </c>
      <c r="AP938">
        <v>5000</v>
      </c>
      <c r="AR938">
        <v>0</v>
      </c>
      <c r="AU938">
        <v>0</v>
      </c>
      <c r="AW938">
        <v>0</v>
      </c>
      <c r="AX938">
        <v>3</v>
      </c>
      <c r="BB938" s="2" t="s">
        <v>75</v>
      </c>
      <c r="BC938" s="2"/>
    </row>
    <row r="939" spans="1:55">
      <c r="A939">
        <v>944</v>
      </c>
      <c r="B939" s="1">
        <v>46174</v>
      </c>
      <c r="C939" s="2" t="s">
        <v>3267</v>
      </c>
      <c r="D939" s="2" t="s">
        <v>1665</v>
      </c>
      <c r="E939" s="2" t="s">
        <v>1125</v>
      </c>
      <c r="F939" s="2" t="s">
        <v>183</v>
      </c>
      <c r="G939" s="2" t="s">
        <v>59</v>
      </c>
      <c r="H939" s="2" t="s">
        <v>1666</v>
      </c>
      <c r="I939" s="2" t="s">
        <v>1667</v>
      </c>
      <c r="J939" t="s">
        <v>1668</v>
      </c>
      <c r="K939" s="2" t="s">
        <v>1129</v>
      </c>
      <c r="L939" s="1">
        <v>46292</v>
      </c>
      <c r="M939">
        <v>0.72878940390288194</v>
      </c>
      <c r="N939">
        <v>118</v>
      </c>
      <c r="O939" s="2" t="s">
        <v>64</v>
      </c>
      <c r="P939" t="s">
        <v>65</v>
      </c>
      <c r="Q939" s="1">
        <v>46905</v>
      </c>
      <c r="R939">
        <v>3000</v>
      </c>
      <c r="S939">
        <v>0</v>
      </c>
      <c r="T939">
        <v>3000</v>
      </c>
      <c r="U939" s="2" t="s">
        <v>66</v>
      </c>
      <c r="V939" s="2"/>
      <c r="W939" s="2" t="s">
        <v>68</v>
      </c>
      <c r="X939" s="2" t="s">
        <v>571</v>
      </c>
      <c r="Y939" s="2" t="s">
        <v>572</v>
      </c>
      <c r="Z939" s="2" t="s">
        <v>572</v>
      </c>
      <c r="AA939" s="2" t="s">
        <v>572</v>
      </c>
      <c r="AB939" s="2" t="s">
        <v>572</v>
      </c>
      <c r="AC939" s="2" t="s">
        <v>572</v>
      </c>
      <c r="AD939" s="2" t="s">
        <v>572</v>
      </c>
      <c r="AE939" t="s">
        <v>572</v>
      </c>
      <c r="AF939" s="2" t="s">
        <v>572</v>
      </c>
      <c r="AG939">
        <v>3000</v>
      </c>
      <c r="AR939">
        <v>0</v>
      </c>
      <c r="AU939">
        <v>0</v>
      </c>
      <c r="AW939">
        <v>0</v>
      </c>
      <c r="AX939">
        <v>3</v>
      </c>
      <c r="BB939" s="2" t="s">
        <v>75</v>
      </c>
      <c r="BC939" s="2"/>
    </row>
    <row r="940" spans="1:55">
      <c r="A940">
        <v>945</v>
      </c>
      <c r="B940" s="1">
        <v>46174</v>
      </c>
      <c r="C940" s="2" t="s">
        <v>3268</v>
      </c>
      <c r="D940" s="2" t="s">
        <v>3269</v>
      </c>
      <c r="E940" s="2" t="s">
        <v>1961</v>
      </c>
      <c r="F940" s="2" t="s">
        <v>743</v>
      </c>
      <c r="G940" s="2" t="s">
        <v>2288</v>
      </c>
      <c r="H940" s="2" t="s">
        <v>3270</v>
      </c>
      <c r="I940" s="2" t="s">
        <v>3271</v>
      </c>
      <c r="J940" t="s">
        <v>3272</v>
      </c>
      <c r="K940" s="2" t="s">
        <v>1962</v>
      </c>
      <c r="L940" s="1">
        <v>47350</v>
      </c>
      <c r="M940">
        <v>0.82390904697072853</v>
      </c>
      <c r="N940">
        <v>1176</v>
      </c>
      <c r="O940" s="2" t="s">
        <v>64</v>
      </c>
      <c r="P940" t="s">
        <v>65</v>
      </c>
      <c r="Q940" s="1">
        <v>47635</v>
      </c>
      <c r="R940">
        <v>1800</v>
      </c>
      <c r="S940">
        <v>600</v>
      </c>
      <c r="T940">
        <v>1200</v>
      </c>
      <c r="U940" s="2" t="s">
        <v>66</v>
      </c>
      <c r="V940" s="2"/>
      <c r="W940" s="2" t="s">
        <v>68</v>
      </c>
      <c r="X940" s="2" t="s">
        <v>2103</v>
      </c>
      <c r="Y940" s="2" t="s">
        <v>70</v>
      </c>
      <c r="Z940" s="2" t="s">
        <v>71</v>
      </c>
      <c r="AA940" s="2" t="s">
        <v>70</v>
      </c>
      <c r="AB940" s="2" t="s">
        <v>70</v>
      </c>
      <c r="AC940" s="2" t="s">
        <v>572</v>
      </c>
      <c r="AD940" s="2" t="s">
        <v>572</v>
      </c>
      <c r="AE940" t="s">
        <v>572</v>
      </c>
      <c r="AF940" s="2" t="s">
        <v>572</v>
      </c>
      <c r="AG940">
        <v>1200</v>
      </c>
      <c r="AH940">
        <v>10240</v>
      </c>
      <c r="AI940">
        <v>10200</v>
      </c>
      <c r="AJ940">
        <v>10164</v>
      </c>
      <c r="AK940">
        <v>4000</v>
      </c>
      <c r="AP940">
        <v>10000</v>
      </c>
      <c r="AR940">
        <v>0</v>
      </c>
      <c r="AS940">
        <v>1280</v>
      </c>
      <c r="AT940">
        <v>0</v>
      </c>
      <c r="AU940">
        <v>0</v>
      </c>
      <c r="AV940">
        <v>0</v>
      </c>
      <c r="AW940">
        <v>0</v>
      </c>
      <c r="AX940">
        <v>3</v>
      </c>
      <c r="AY940">
        <v>0</v>
      </c>
      <c r="AZ940">
        <v>0</v>
      </c>
      <c r="BA940">
        <v>0</v>
      </c>
      <c r="BB940" s="2" t="s">
        <v>75</v>
      </c>
      <c r="BC940" s="2"/>
    </row>
    <row r="941" spans="1:55">
      <c r="A941">
        <v>946</v>
      </c>
      <c r="B941" s="1">
        <v>46174</v>
      </c>
      <c r="C941" s="2" t="s">
        <v>3273</v>
      </c>
      <c r="D941" s="2" t="s">
        <v>3274</v>
      </c>
      <c r="E941" s="2" t="s">
        <v>3275</v>
      </c>
      <c r="F941" s="2" t="s">
        <v>183</v>
      </c>
      <c r="G941" s="2" t="s">
        <v>153</v>
      </c>
      <c r="H941" s="2" t="s">
        <v>277</v>
      </c>
      <c r="I941" s="2" t="s">
        <v>278</v>
      </c>
      <c r="J941" t="s">
        <v>279</v>
      </c>
      <c r="K941" s="2" t="s">
        <v>3276</v>
      </c>
      <c r="L941" s="1">
        <v>46952</v>
      </c>
      <c r="M941">
        <v>0.50600000000000001</v>
      </c>
      <c r="N941">
        <v>778</v>
      </c>
      <c r="O941" s="2" t="s">
        <v>79</v>
      </c>
      <c r="P941" t="s">
        <v>65</v>
      </c>
      <c r="Q941" s="1">
        <v>46905</v>
      </c>
      <c r="R941">
        <v>1000</v>
      </c>
      <c r="S941">
        <v>860</v>
      </c>
      <c r="T941">
        <v>140</v>
      </c>
      <c r="U941" s="2" t="s">
        <v>66</v>
      </c>
      <c r="V941" s="2" t="s">
        <v>3277</v>
      </c>
      <c r="W941" s="2"/>
      <c r="X941" s="2" t="s">
        <v>571</v>
      </c>
      <c r="Y941" s="2" t="s">
        <v>572</v>
      </c>
      <c r="Z941" s="2" t="s">
        <v>572</v>
      </c>
      <c r="AA941" s="2" t="s">
        <v>72</v>
      </c>
      <c r="AB941" s="2" t="s">
        <v>72</v>
      </c>
      <c r="AC941" s="2" t="s">
        <v>72</v>
      </c>
      <c r="AD941" s="2" t="s">
        <v>572</v>
      </c>
      <c r="AE941" t="s">
        <v>572</v>
      </c>
      <c r="AF941" s="2" t="s">
        <v>572</v>
      </c>
      <c r="AG941">
        <v>140</v>
      </c>
      <c r="AP941">
        <v>500</v>
      </c>
      <c r="AR941">
        <v>0</v>
      </c>
      <c r="AU941">
        <v>0</v>
      </c>
      <c r="AW941">
        <v>0</v>
      </c>
      <c r="AX941">
        <v>0.54</v>
      </c>
      <c r="BB941" s="2" t="s">
        <v>81</v>
      </c>
      <c r="BC941" s="2"/>
    </row>
    <row r="942" spans="1:55">
      <c r="A942">
        <v>947</v>
      </c>
      <c r="B942" s="1">
        <v>46174</v>
      </c>
      <c r="C942" s="2" t="s">
        <v>3278</v>
      </c>
      <c r="D942" s="2" t="s">
        <v>162</v>
      </c>
      <c r="E942" s="2" t="s">
        <v>109</v>
      </c>
      <c r="F942" s="2" t="s">
        <v>110</v>
      </c>
      <c r="G942" s="2" t="s">
        <v>122</v>
      </c>
      <c r="H942" s="2" t="s">
        <v>163</v>
      </c>
      <c r="I942" s="2" t="s">
        <v>164</v>
      </c>
      <c r="J942" t="s">
        <v>165</v>
      </c>
      <c r="K942" s="2" t="s">
        <v>115</v>
      </c>
      <c r="L942" s="1">
        <v>47925</v>
      </c>
      <c r="M942">
        <v>0.23298820285908781</v>
      </c>
      <c r="N942">
        <v>1751</v>
      </c>
      <c r="O942" s="2" t="s">
        <v>64</v>
      </c>
      <c r="P942" t="s">
        <v>65</v>
      </c>
      <c r="Q942" s="1">
        <v>47270</v>
      </c>
      <c r="R942">
        <v>5000</v>
      </c>
      <c r="S942">
        <v>300</v>
      </c>
      <c r="T942">
        <v>4700</v>
      </c>
      <c r="U942" s="2" t="s">
        <v>66</v>
      </c>
      <c r="V942" s="2"/>
      <c r="W942" s="2" t="s">
        <v>118</v>
      </c>
      <c r="X942" s="2" t="s">
        <v>571</v>
      </c>
      <c r="Y942" s="2" t="s">
        <v>572</v>
      </c>
      <c r="Z942" s="2" t="s">
        <v>572</v>
      </c>
      <c r="AA942" s="2" t="s">
        <v>572</v>
      </c>
      <c r="AB942" s="2" t="s">
        <v>572</v>
      </c>
      <c r="AC942" s="2" t="s">
        <v>572</v>
      </c>
      <c r="AD942" s="2" t="s">
        <v>572</v>
      </c>
      <c r="AE942" t="s">
        <v>572</v>
      </c>
      <c r="AF942" s="2" t="s">
        <v>572</v>
      </c>
      <c r="AG942">
        <v>4700</v>
      </c>
      <c r="AP942">
        <v>4900</v>
      </c>
      <c r="AR942">
        <v>0</v>
      </c>
      <c r="AU942">
        <v>0</v>
      </c>
      <c r="AW942">
        <v>0</v>
      </c>
      <c r="AX942">
        <v>3</v>
      </c>
      <c r="BB942" s="2" t="s">
        <v>75</v>
      </c>
      <c r="BC942" s="2"/>
    </row>
    <row r="943" spans="1:55">
      <c r="A943">
        <v>948</v>
      </c>
      <c r="B943" s="1">
        <v>46174</v>
      </c>
      <c r="C943" s="2" t="s">
        <v>3278</v>
      </c>
      <c r="D943" s="2" t="s">
        <v>162</v>
      </c>
      <c r="E943" s="2" t="s">
        <v>109</v>
      </c>
      <c r="F943" s="2" t="s">
        <v>110</v>
      </c>
      <c r="G943" s="2" t="s">
        <v>122</v>
      </c>
      <c r="H943" s="2" t="s">
        <v>166</v>
      </c>
      <c r="I943" s="2" t="s">
        <v>167</v>
      </c>
      <c r="J943" t="s">
        <v>168</v>
      </c>
      <c r="K943" s="2" t="s">
        <v>115</v>
      </c>
      <c r="L943" s="1">
        <v>47925</v>
      </c>
      <c r="M943">
        <v>0.50600000000000001</v>
      </c>
      <c r="N943">
        <v>1751</v>
      </c>
      <c r="O943" s="2" t="s">
        <v>79</v>
      </c>
      <c r="P943" t="s">
        <v>65</v>
      </c>
      <c r="Q943" s="1">
        <v>47270</v>
      </c>
      <c r="R943">
        <v>5000</v>
      </c>
      <c r="S943">
        <v>900</v>
      </c>
      <c r="T943">
        <v>4100</v>
      </c>
      <c r="U943" s="2" t="s">
        <v>66</v>
      </c>
      <c r="V943" s="2"/>
      <c r="W943" s="2"/>
      <c r="X943" s="2" t="s">
        <v>571</v>
      </c>
      <c r="Y943" s="2" t="s">
        <v>572</v>
      </c>
      <c r="Z943" s="2" t="s">
        <v>572</v>
      </c>
      <c r="AA943" s="2" t="s">
        <v>72</v>
      </c>
      <c r="AB943" s="2" t="s">
        <v>72</v>
      </c>
      <c r="AC943" s="2" t="s">
        <v>72</v>
      </c>
      <c r="AD943" s="2" t="s">
        <v>572</v>
      </c>
      <c r="AE943" t="s">
        <v>572</v>
      </c>
      <c r="AF943" s="2" t="s">
        <v>572</v>
      </c>
      <c r="AG943">
        <v>4100</v>
      </c>
      <c r="AP943">
        <v>4200</v>
      </c>
      <c r="AR943">
        <v>0</v>
      </c>
      <c r="AU943">
        <v>0</v>
      </c>
      <c r="AW943">
        <v>0</v>
      </c>
      <c r="AX943">
        <v>0.54</v>
      </c>
      <c r="BB943" s="2" t="s">
        <v>81</v>
      </c>
      <c r="BC943" s="2"/>
    </row>
    <row r="944" spans="1:55">
      <c r="A944">
        <v>949</v>
      </c>
      <c r="B944" s="1">
        <v>46174</v>
      </c>
      <c r="C944" s="2" t="s">
        <v>3279</v>
      </c>
      <c r="D944" s="2" t="s">
        <v>360</v>
      </c>
      <c r="E944" s="2" t="s">
        <v>361</v>
      </c>
      <c r="F944" s="2" t="s">
        <v>183</v>
      </c>
      <c r="G944" s="2" t="s">
        <v>153</v>
      </c>
      <c r="H944" s="2" t="s">
        <v>362</v>
      </c>
      <c r="I944" s="2" t="s">
        <v>363</v>
      </c>
      <c r="J944" t="s">
        <v>364</v>
      </c>
      <c r="K944" s="2" t="s">
        <v>365</v>
      </c>
      <c r="L944" s="1">
        <v>46646</v>
      </c>
      <c r="M944">
        <v>0.35982660676196959</v>
      </c>
      <c r="N944">
        <v>472</v>
      </c>
      <c r="O944" s="2" t="s">
        <v>64</v>
      </c>
      <c r="P944" t="s">
        <v>65</v>
      </c>
      <c r="Q944" s="1">
        <v>46905</v>
      </c>
      <c r="R944">
        <v>10000</v>
      </c>
      <c r="S944">
        <v>800</v>
      </c>
      <c r="T944">
        <v>9200</v>
      </c>
      <c r="U944" s="2" t="s">
        <v>66</v>
      </c>
      <c r="V944" s="2"/>
      <c r="W944" s="2" t="s">
        <v>68</v>
      </c>
      <c r="X944" s="2" t="s">
        <v>2103</v>
      </c>
      <c r="Y944" s="2" t="s">
        <v>70</v>
      </c>
      <c r="Z944" s="2" t="s">
        <v>71</v>
      </c>
      <c r="AA944" s="2" t="s">
        <v>70</v>
      </c>
      <c r="AB944" s="2" t="s">
        <v>70</v>
      </c>
      <c r="AC944" s="2" t="s">
        <v>572</v>
      </c>
      <c r="AD944" s="2" t="s">
        <v>572</v>
      </c>
      <c r="AE944" t="s">
        <v>572</v>
      </c>
      <c r="AF944" s="2" t="s">
        <v>572</v>
      </c>
      <c r="AG944">
        <v>9200</v>
      </c>
      <c r="AH944">
        <v>10400</v>
      </c>
      <c r="AI944">
        <v>10000</v>
      </c>
      <c r="AJ944">
        <v>10000</v>
      </c>
      <c r="AK944">
        <v>10000</v>
      </c>
      <c r="AL944">
        <v>9951</v>
      </c>
      <c r="AP944">
        <v>9600</v>
      </c>
      <c r="AR944">
        <v>0</v>
      </c>
      <c r="AS944">
        <v>650</v>
      </c>
      <c r="AT944">
        <v>0</v>
      </c>
      <c r="AU944">
        <v>0</v>
      </c>
      <c r="AV944">
        <v>0</v>
      </c>
      <c r="AW944">
        <v>0</v>
      </c>
      <c r="AX944">
        <v>3</v>
      </c>
      <c r="AY944">
        <v>0</v>
      </c>
      <c r="AZ944">
        <v>0</v>
      </c>
      <c r="BA944">
        <v>0</v>
      </c>
      <c r="BB944" s="2" t="s">
        <v>75</v>
      </c>
      <c r="BC944" s="2"/>
    </row>
    <row r="945" spans="1:55">
      <c r="A945">
        <v>950</v>
      </c>
      <c r="B945" s="1">
        <v>46174</v>
      </c>
      <c r="C945" s="2" t="s">
        <v>3279</v>
      </c>
      <c r="D945" s="2" t="s">
        <v>360</v>
      </c>
      <c r="E945" s="2" t="s">
        <v>361</v>
      </c>
      <c r="F945" s="2" t="s">
        <v>183</v>
      </c>
      <c r="G945" s="2" t="s">
        <v>153</v>
      </c>
      <c r="H945" s="2" t="s">
        <v>366</v>
      </c>
      <c r="I945" s="2" t="s">
        <v>367</v>
      </c>
      <c r="J945" t="s">
        <v>368</v>
      </c>
      <c r="K945" s="2" t="s">
        <v>365</v>
      </c>
      <c r="L945" s="1">
        <v>46646</v>
      </c>
      <c r="M945">
        <v>0.50600000000000001</v>
      </c>
      <c r="N945">
        <v>472</v>
      </c>
      <c r="O945" s="2" t="s">
        <v>79</v>
      </c>
      <c r="P945" t="s">
        <v>65</v>
      </c>
      <c r="Q945" s="1">
        <v>46905</v>
      </c>
      <c r="R945">
        <v>10000</v>
      </c>
      <c r="S945">
        <v>3400</v>
      </c>
      <c r="T945">
        <v>6600</v>
      </c>
      <c r="U945" s="2" t="s">
        <v>66</v>
      </c>
      <c r="V945" s="2"/>
      <c r="W945" s="2"/>
      <c r="X945" s="2" t="s">
        <v>571</v>
      </c>
      <c r="Y945" s="2" t="s">
        <v>572</v>
      </c>
      <c r="Z945" s="2" t="s">
        <v>572</v>
      </c>
      <c r="AA945" s="2" t="s">
        <v>72</v>
      </c>
      <c r="AB945" s="2" t="s">
        <v>72</v>
      </c>
      <c r="AC945" s="2" t="s">
        <v>72</v>
      </c>
      <c r="AD945" s="2" t="s">
        <v>572</v>
      </c>
      <c r="AE945" t="s">
        <v>572</v>
      </c>
      <c r="AF945" s="2" t="s">
        <v>572</v>
      </c>
      <c r="AG945">
        <v>6600</v>
      </c>
      <c r="AP945">
        <v>7000</v>
      </c>
      <c r="AR945">
        <v>0</v>
      </c>
      <c r="AU945">
        <v>0</v>
      </c>
      <c r="AW945">
        <v>0</v>
      </c>
      <c r="AX945">
        <v>0.54</v>
      </c>
      <c r="BB945" s="2" t="s">
        <v>81</v>
      </c>
      <c r="BC945" s="2"/>
    </row>
    <row r="946" spans="1:55">
      <c r="A946">
        <v>951</v>
      </c>
      <c r="B946" s="1">
        <v>46174</v>
      </c>
      <c r="C946" s="2" t="s">
        <v>3280</v>
      </c>
      <c r="D946" s="2" t="s">
        <v>1350</v>
      </c>
      <c r="E946" s="2" t="s">
        <v>1351</v>
      </c>
      <c r="F946" s="2" t="s">
        <v>172</v>
      </c>
      <c r="G946" s="2" t="s">
        <v>153</v>
      </c>
      <c r="H946" s="2" t="s">
        <v>1352</v>
      </c>
      <c r="I946" s="2" t="s">
        <v>1353</v>
      </c>
      <c r="J946" t="s">
        <v>1354</v>
      </c>
      <c r="K946" s="2" t="s">
        <v>1355</v>
      </c>
      <c r="L946" s="1">
        <v>46120</v>
      </c>
      <c r="M946">
        <v>0.35440397004765145</v>
      </c>
      <c r="N946">
        <v>-54</v>
      </c>
      <c r="O946" s="2" t="s">
        <v>64</v>
      </c>
      <c r="P946" t="s">
        <v>65</v>
      </c>
      <c r="Q946" s="1">
        <v>47635</v>
      </c>
      <c r="R946">
        <v>5000</v>
      </c>
      <c r="S946">
        <v>400</v>
      </c>
      <c r="T946">
        <v>4600</v>
      </c>
      <c r="U946" s="2" t="s">
        <v>66</v>
      </c>
      <c r="V946" s="2"/>
      <c r="W946" s="2" t="s">
        <v>68</v>
      </c>
      <c r="X946" s="2" t="s">
        <v>571</v>
      </c>
      <c r="Y946" s="2" t="s">
        <v>572</v>
      </c>
      <c r="Z946" s="2" t="s">
        <v>572</v>
      </c>
      <c r="AA946" s="2" t="s">
        <v>572</v>
      </c>
      <c r="AB946" s="2" t="s">
        <v>572</v>
      </c>
      <c r="AC946" s="2" t="s">
        <v>572</v>
      </c>
      <c r="AD946" s="2" t="s">
        <v>572</v>
      </c>
      <c r="AE946" t="s">
        <v>572</v>
      </c>
      <c r="AF946" s="2" t="s">
        <v>572</v>
      </c>
      <c r="AG946">
        <v>4600</v>
      </c>
      <c r="AP946">
        <v>4850</v>
      </c>
      <c r="AR946">
        <v>0</v>
      </c>
      <c r="AU946">
        <v>0</v>
      </c>
      <c r="AW946">
        <v>0</v>
      </c>
      <c r="AX946">
        <v>3</v>
      </c>
      <c r="BB946" s="2" t="s">
        <v>75</v>
      </c>
      <c r="BC946" s="2"/>
    </row>
    <row r="947" spans="1:55">
      <c r="A947">
        <v>952</v>
      </c>
      <c r="B947" s="1">
        <v>46174</v>
      </c>
      <c r="C947" s="2" t="s">
        <v>3280</v>
      </c>
      <c r="D947" s="2" t="s">
        <v>1350</v>
      </c>
      <c r="E947" s="2" t="s">
        <v>1351</v>
      </c>
      <c r="F947" s="2" t="s">
        <v>172</v>
      </c>
      <c r="G947" s="2" t="s">
        <v>153</v>
      </c>
      <c r="H947" s="2" t="s">
        <v>1356</v>
      </c>
      <c r="I947" s="2" t="s">
        <v>1357</v>
      </c>
      <c r="J947" t="s">
        <v>1358</v>
      </c>
      <c r="K947" s="2" t="s">
        <v>1355</v>
      </c>
      <c r="L947" s="1">
        <v>46120</v>
      </c>
      <c r="M947">
        <v>0.50600000000000001</v>
      </c>
      <c r="N947">
        <v>-54</v>
      </c>
      <c r="O947" s="2" t="s">
        <v>79</v>
      </c>
      <c r="P947" t="s">
        <v>65</v>
      </c>
      <c r="Q947" s="1">
        <v>47635</v>
      </c>
      <c r="R947">
        <v>5000</v>
      </c>
      <c r="S947">
        <v>0</v>
      </c>
      <c r="T947">
        <v>5000</v>
      </c>
      <c r="U947" s="2" t="s">
        <v>66</v>
      </c>
      <c r="V947" s="2"/>
      <c r="W947" s="2"/>
      <c r="X947" s="2" t="s">
        <v>571</v>
      </c>
      <c r="Y947" s="2" t="s">
        <v>572</v>
      </c>
      <c r="Z947" s="2" t="s">
        <v>572</v>
      </c>
      <c r="AA947" s="2" t="s">
        <v>72</v>
      </c>
      <c r="AB947" s="2" t="s">
        <v>72</v>
      </c>
      <c r="AC947" s="2" t="s">
        <v>72</v>
      </c>
      <c r="AD947" s="2" t="s">
        <v>572</v>
      </c>
      <c r="AE947" t="s">
        <v>572</v>
      </c>
      <c r="AF947" s="2" t="s">
        <v>572</v>
      </c>
      <c r="AG947">
        <v>5000</v>
      </c>
      <c r="AP947">
        <v>5100</v>
      </c>
      <c r="AR947">
        <v>0</v>
      </c>
      <c r="AU947">
        <v>0</v>
      </c>
      <c r="AW947">
        <v>0</v>
      </c>
      <c r="AX947">
        <v>0.54</v>
      </c>
      <c r="BB947" s="2" t="s">
        <v>81</v>
      </c>
      <c r="BC947" s="2"/>
    </row>
    <row r="948" spans="1:55">
      <c r="A948">
        <v>953</v>
      </c>
      <c r="B948" s="1">
        <v>46174</v>
      </c>
      <c r="C948" s="2" t="s">
        <v>3281</v>
      </c>
      <c r="D948" s="2" t="s">
        <v>1416</v>
      </c>
      <c r="E948" s="2" t="s">
        <v>1417</v>
      </c>
      <c r="F948" s="2" t="s">
        <v>1418</v>
      </c>
      <c r="G948" s="2" t="s">
        <v>122</v>
      </c>
      <c r="H948" s="2" t="s">
        <v>1423</v>
      </c>
      <c r="I948" s="2" t="s">
        <v>1424</v>
      </c>
      <c r="J948" t="s">
        <v>1425</v>
      </c>
      <c r="K948" s="2" t="s">
        <v>1422</v>
      </c>
      <c r="L948" s="1">
        <v>46828</v>
      </c>
      <c r="M948">
        <v>0.50600000000000001</v>
      </c>
      <c r="N948">
        <v>654</v>
      </c>
      <c r="O948" s="2" t="s">
        <v>79</v>
      </c>
      <c r="P948" t="s">
        <v>65</v>
      </c>
      <c r="Q948" s="1">
        <v>46905</v>
      </c>
      <c r="R948">
        <v>4000</v>
      </c>
      <c r="S948">
        <v>2000</v>
      </c>
      <c r="T948">
        <v>2000</v>
      </c>
      <c r="U948" s="2" t="s">
        <v>66</v>
      </c>
      <c r="V948" s="2"/>
      <c r="W948" s="2"/>
      <c r="X948" s="2" t="s">
        <v>571</v>
      </c>
      <c r="Y948" s="2" t="s">
        <v>572</v>
      </c>
      <c r="Z948" s="2" t="s">
        <v>572</v>
      </c>
      <c r="AA948" s="2" t="s">
        <v>72</v>
      </c>
      <c r="AB948" s="2" t="s">
        <v>72</v>
      </c>
      <c r="AC948" s="2" t="s">
        <v>72</v>
      </c>
      <c r="AD948" s="2" t="s">
        <v>572</v>
      </c>
      <c r="AE948" t="s">
        <v>572</v>
      </c>
      <c r="AF948" s="2" t="s">
        <v>572</v>
      </c>
      <c r="AG948">
        <v>2000</v>
      </c>
      <c r="AP948">
        <v>2100</v>
      </c>
      <c r="AR948">
        <v>0</v>
      </c>
      <c r="AU948">
        <v>0</v>
      </c>
      <c r="AW948">
        <v>0</v>
      </c>
      <c r="AX948">
        <v>0.54</v>
      </c>
      <c r="BB948" s="2" t="s">
        <v>81</v>
      </c>
      <c r="BC948" s="2"/>
    </row>
    <row r="949" spans="1:55">
      <c r="A949">
        <v>954</v>
      </c>
      <c r="B949" s="1">
        <v>46164</v>
      </c>
      <c r="C949" s="2" t="s">
        <v>760</v>
      </c>
      <c r="D949" s="2" t="s">
        <v>3282</v>
      </c>
      <c r="E949" s="2" t="s">
        <v>3283</v>
      </c>
      <c r="F949" s="2"/>
      <c r="G949" s="2" t="s">
        <v>763</v>
      </c>
      <c r="H949" s="2" t="s">
        <v>760</v>
      </c>
      <c r="I949" s="2" t="s">
        <v>760</v>
      </c>
      <c r="K949" s="2"/>
      <c r="L949" s="1"/>
      <c r="M949" t="s">
        <v>764</v>
      </c>
      <c r="O949" s="2" t="s">
        <v>765</v>
      </c>
      <c r="Q949" s="1"/>
      <c r="R949">
        <v>10000</v>
      </c>
      <c r="S949">
        <v>0</v>
      </c>
      <c r="T949">
        <v>10000</v>
      </c>
      <c r="U949" s="2" t="s">
        <v>66</v>
      </c>
      <c r="V949" s="2"/>
      <c r="W949" s="2"/>
      <c r="X949" s="2" t="s">
        <v>571</v>
      </c>
      <c r="Y949" s="2" t="s">
        <v>572</v>
      </c>
      <c r="Z949" s="2" t="s">
        <v>572</v>
      </c>
      <c r="AA949" s="2" t="s">
        <v>72</v>
      </c>
      <c r="AB949" s="2" t="s">
        <v>72</v>
      </c>
      <c r="AC949" s="2" t="s">
        <v>72</v>
      </c>
      <c r="AD949" s="2" t="s">
        <v>572</v>
      </c>
      <c r="AE949" t="s">
        <v>572</v>
      </c>
      <c r="AF949" s="2" t="s">
        <v>572</v>
      </c>
      <c r="AG949">
        <v>10000</v>
      </c>
      <c r="AP949">
        <v>10000</v>
      </c>
      <c r="AR949">
        <v>0</v>
      </c>
      <c r="AU949">
        <v>0</v>
      </c>
      <c r="AW949">
        <v>0</v>
      </c>
      <c r="AX949">
        <v>0.54</v>
      </c>
      <c r="BB949" s="2" t="s">
        <v>81</v>
      </c>
      <c r="BC949" s="2"/>
    </row>
    <row r="950" spans="1:55">
      <c r="A950">
        <v>955</v>
      </c>
      <c r="B950" s="1">
        <v>46174</v>
      </c>
      <c r="C950" s="2" t="s">
        <v>760</v>
      </c>
      <c r="D950" s="2" t="s">
        <v>3284</v>
      </c>
      <c r="E950" s="2" t="s">
        <v>3285</v>
      </c>
      <c r="F950" s="2"/>
      <c r="G950" s="2" t="s">
        <v>763</v>
      </c>
      <c r="H950" s="2" t="s">
        <v>760</v>
      </c>
      <c r="I950" s="2" t="s">
        <v>760</v>
      </c>
      <c r="K950" s="2"/>
      <c r="L950" s="1"/>
      <c r="M950" t="s">
        <v>764</v>
      </c>
      <c r="O950" s="2" t="s">
        <v>765</v>
      </c>
      <c r="Q950" s="1"/>
      <c r="R950">
        <v>15000</v>
      </c>
      <c r="S950">
        <v>0</v>
      </c>
      <c r="T950">
        <v>15000</v>
      </c>
      <c r="U950" s="2" t="s">
        <v>66</v>
      </c>
      <c r="V950" s="2"/>
      <c r="W950" s="2"/>
      <c r="X950" s="2" t="s">
        <v>571</v>
      </c>
      <c r="Y950" s="2" t="s">
        <v>572</v>
      </c>
      <c r="Z950" s="2" t="s">
        <v>572</v>
      </c>
      <c r="AA950" s="2" t="s">
        <v>72</v>
      </c>
      <c r="AB950" s="2" t="s">
        <v>72</v>
      </c>
      <c r="AC950" s="2" t="s">
        <v>72</v>
      </c>
      <c r="AD950" s="2" t="s">
        <v>572</v>
      </c>
      <c r="AE950" t="s">
        <v>572</v>
      </c>
      <c r="AF950" s="2" t="s">
        <v>572</v>
      </c>
      <c r="AG950">
        <v>15000</v>
      </c>
      <c r="AP950">
        <v>15000</v>
      </c>
      <c r="AR950">
        <v>0</v>
      </c>
      <c r="AU950">
        <v>0</v>
      </c>
      <c r="AW950">
        <v>0</v>
      </c>
      <c r="AX950">
        <v>0.54</v>
      </c>
      <c r="BB950" s="2" t="s">
        <v>81</v>
      </c>
      <c r="BC950" s="2"/>
    </row>
    <row r="951" spans="1:55">
      <c r="A951">
        <v>956</v>
      </c>
      <c r="B951" s="1">
        <v>46175</v>
      </c>
      <c r="C951" s="2" t="s">
        <v>3286</v>
      </c>
      <c r="D951" s="2" t="s">
        <v>3287</v>
      </c>
      <c r="E951" s="2" t="s">
        <v>1302</v>
      </c>
      <c r="F951" s="2" t="s">
        <v>1303</v>
      </c>
      <c r="G951" s="2" t="s">
        <v>3288</v>
      </c>
      <c r="H951" s="2" t="s">
        <v>3289</v>
      </c>
      <c r="I951" s="2" t="s">
        <v>3290</v>
      </c>
      <c r="J951" t="s">
        <v>3291</v>
      </c>
      <c r="K951" s="2" t="s">
        <v>1308</v>
      </c>
      <c r="L951" s="1">
        <v>47676</v>
      </c>
      <c r="M951" t="s">
        <v>764</v>
      </c>
      <c r="N951">
        <v>1501</v>
      </c>
      <c r="O951" s="2" t="s">
        <v>765</v>
      </c>
      <c r="P951" t="s">
        <v>65</v>
      </c>
      <c r="Q951" s="1">
        <v>47574</v>
      </c>
      <c r="R951">
        <v>200</v>
      </c>
      <c r="S951">
        <v>0</v>
      </c>
      <c r="T951">
        <v>200</v>
      </c>
      <c r="U951" s="2" t="s">
        <v>66</v>
      </c>
      <c r="V951" s="2"/>
      <c r="W951" s="2"/>
      <c r="X951" s="2" t="s">
        <v>69</v>
      </c>
      <c r="Y951" s="2" t="s">
        <v>70</v>
      </c>
      <c r="Z951" s="2" t="s">
        <v>572</v>
      </c>
      <c r="AA951" s="2" t="s">
        <v>572</v>
      </c>
      <c r="AB951" s="2" t="s">
        <v>572</v>
      </c>
      <c r="AC951" s="2" t="s">
        <v>572</v>
      </c>
      <c r="AD951" s="2" t="s">
        <v>70</v>
      </c>
      <c r="AE951">
        <v>8</v>
      </c>
      <c r="AF951" s="2" t="s">
        <v>2099</v>
      </c>
      <c r="AG951">
        <v>200</v>
      </c>
      <c r="AH951">
        <v>201</v>
      </c>
      <c r="AO951">
        <v>219</v>
      </c>
      <c r="AP951">
        <v>500</v>
      </c>
      <c r="AQ951">
        <v>219</v>
      </c>
      <c r="AR951">
        <v>20</v>
      </c>
      <c r="AU951">
        <v>0</v>
      </c>
      <c r="AW951">
        <v>0</v>
      </c>
      <c r="AX951">
        <v>0.54</v>
      </c>
      <c r="BB951" s="2" t="s">
        <v>81</v>
      </c>
      <c r="BC951" s="2"/>
    </row>
    <row r="952" spans="1:55">
      <c r="A952">
        <v>957</v>
      </c>
      <c r="B952" s="1">
        <v>46175</v>
      </c>
      <c r="C952" s="2" t="s">
        <v>2905</v>
      </c>
      <c r="D952" s="2" t="s">
        <v>3292</v>
      </c>
      <c r="E952" s="2" t="s">
        <v>2907</v>
      </c>
      <c r="F952" s="2" t="s">
        <v>1303</v>
      </c>
      <c r="G952" s="2" t="s">
        <v>3288</v>
      </c>
      <c r="H952" s="2" t="s">
        <v>3293</v>
      </c>
      <c r="I952" s="2" t="s">
        <v>3294</v>
      </c>
      <c r="J952" t="s">
        <v>3295</v>
      </c>
      <c r="K952" s="2" t="s">
        <v>2912</v>
      </c>
      <c r="L952" s="1">
        <v>45850</v>
      </c>
      <c r="M952" t="s">
        <v>764</v>
      </c>
      <c r="N952">
        <v>-325</v>
      </c>
      <c r="O952" s="2" t="s">
        <v>765</v>
      </c>
      <c r="P952" t="s">
        <v>65</v>
      </c>
      <c r="Q952" s="1">
        <v>47604</v>
      </c>
      <c r="R952">
        <v>300</v>
      </c>
      <c r="S952">
        <v>0</v>
      </c>
      <c r="T952">
        <v>300</v>
      </c>
      <c r="U952" s="2" t="s">
        <v>66</v>
      </c>
      <c r="V952" s="2"/>
      <c r="W952" s="2"/>
      <c r="X952" s="2" t="s">
        <v>69</v>
      </c>
      <c r="Y952" s="2" t="s">
        <v>70</v>
      </c>
      <c r="Z952" s="2" t="s">
        <v>572</v>
      </c>
      <c r="AA952" s="2" t="s">
        <v>572</v>
      </c>
      <c r="AB952" s="2" t="s">
        <v>572</v>
      </c>
      <c r="AC952" s="2" t="s">
        <v>572</v>
      </c>
      <c r="AD952" s="2" t="s">
        <v>70</v>
      </c>
      <c r="AE952">
        <v>8</v>
      </c>
      <c r="AF952" s="2" t="s">
        <v>2099</v>
      </c>
      <c r="AG952">
        <v>300</v>
      </c>
      <c r="AH952">
        <v>300</v>
      </c>
      <c r="AO952">
        <v>318</v>
      </c>
      <c r="AP952">
        <v>300</v>
      </c>
      <c r="AQ952">
        <v>318</v>
      </c>
      <c r="AR952">
        <v>20</v>
      </c>
      <c r="AU952">
        <v>0</v>
      </c>
      <c r="AW952">
        <v>0</v>
      </c>
      <c r="AX952">
        <v>0.54</v>
      </c>
      <c r="BB952" s="2" t="s">
        <v>81</v>
      </c>
      <c r="BC952" s="2"/>
    </row>
    <row r="953" spans="1:55">
      <c r="A953">
        <v>958</v>
      </c>
      <c r="B953" s="1">
        <v>46175</v>
      </c>
      <c r="C953" s="2" t="s">
        <v>3296</v>
      </c>
      <c r="D953" s="2" t="s">
        <v>3292</v>
      </c>
      <c r="E953" s="2" t="s">
        <v>2907</v>
      </c>
      <c r="F953" s="2" t="s">
        <v>1303</v>
      </c>
      <c r="G953" s="2" t="s">
        <v>3288</v>
      </c>
      <c r="H953" s="2" t="s">
        <v>3293</v>
      </c>
      <c r="I953" s="2" t="s">
        <v>3294</v>
      </c>
      <c r="J953" t="s">
        <v>3295</v>
      </c>
      <c r="K953" s="2" t="s">
        <v>2912</v>
      </c>
      <c r="L953" s="1">
        <v>45850</v>
      </c>
      <c r="M953" t="s">
        <v>764</v>
      </c>
      <c r="N953">
        <v>-325</v>
      </c>
      <c r="O953" s="2" t="s">
        <v>765</v>
      </c>
      <c r="P953" t="s">
        <v>65</v>
      </c>
      <c r="Q953" s="1">
        <v>47604</v>
      </c>
      <c r="R953">
        <v>200</v>
      </c>
      <c r="S953">
        <v>0</v>
      </c>
      <c r="T953">
        <v>200</v>
      </c>
      <c r="U953" s="2" t="s">
        <v>66</v>
      </c>
      <c r="V953" s="2"/>
      <c r="W953" s="2"/>
      <c r="X953" s="2" t="s">
        <v>69</v>
      </c>
      <c r="Y953" s="2" t="s">
        <v>70</v>
      </c>
      <c r="Z953" s="2" t="s">
        <v>572</v>
      </c>
      <c r="AA953" s="2" t="s">
        <v>572</v>
      </c>
      <c r="AB953" s="2" t="s">
        <v>572</v>
      </c>
      <c r="AC953" s="2" t="s">
        <v>572</v>
      </c>
      <c r="AD953" s="2" t="s">
        <v>70</v>
      </c>
      <c r="AE953">
        <v>8</v>
      </c>
      <c r="AF953" s="2" t="s">
        <v>2099</v>
      </c>
      <c r="AG953">
        <v>200</v>
      </c>
      <c r="AH953">
        <v>201</v>
      </c>
      <c r="AO953">
        <v>216</v>
      </c>
      <c r="AP953">
        <v>200</v>
      </c>
      <c r="AQ953">
        <v>216</v>
      </c>
      <c r="AR953">
        <v>20</v>
      </c>
      <c r="AU953">
        <v>0</v>
      </c>
      <c r="AW953">
        <v>0</v>
      </c>
      <c r="AX953">
        <v>0.54</v>
      </c>
      <c r="BB953" s="2" t="s">
        <v>81</v>
      </c>
      <c r="BC953" s="2"/>
    </row>
    <row r="954" spans="1:55">
      <c r="A954">
        <v>959</v>
      </c>
      <c r="B954" s="1">
        <v>46175</v>
      </c>
      <c r="C954" s="2" t="s">
        <v>3297</v>
      </c>
      <c r="D954" s="2" t="s">
        <v>3298</v>
      </c>
      <c r="E954" s="2" t="s">
        <v>3299</v>
      </c>
      <c r="F954" s="2" t="s">
        <v>1303</v>
      </c>
      <c r="G954" s="2" t="s">
        <v>3300</v>
      </c>
      <c r="H954" s="2" t="s">
        <v>3301</v>
      </c>
      <c r="I954" s="2" t="s">
        <v>3302</v>
      </c>
      <c r="J954" t="s">
        <v>3303</v>
      </c>
      <c r="K954" s="2" t="s">
        <v>3304</v>
      </c>
      <c r="L954" s="1">
        <v>45850</v>
      </c>
      <c r="M954" t="s">
        <v>764</v>
      </c>
      <c r="N954">
        <v>-325</v>
      </c>
      <c r="O954" s="2" t="s">
        <v>765</v>
      </c>
      <c r="P954" t="s">
        <v>65</v>
      </c>
      <c r="Q954" s="1">
        <v>47604</v>
      </c>
      <c r="R954">
        <v>200</v>
      </c>
      <c r="S954">
        <v>0</v>
      </c>
      <c r="T954">
        <v>200</v>
      </c>
      <c r="U954" s="2" t="s">
        <v>66</v>
      </c>
      <c r="V954" s="2"/>
      <c r="W954" s="2"/>
      <c r="X954" s="2" t="s">
        <v>69</v>
      </c>
      <c r="Y954" s="2" t="s">
        <v>70</v>
      </c>
      <c r="Z954" s="2" t="s">
        <v>572</v>
      </c>
      <c r="AA954" s="2" t="s">
        <v>572</v>
      </c>
      <c r="AB954" s="2" t="s">
        <v>572</v>
      </c>
      <c r="AC954" s="2" t="s">
        <v>572</v>
      </c>
      <c r="AD954" s="2" t="s">
        <v>70</v>
      </c>
      <c r="AE954">
        <v>8</v>
      </c>
      <c r="AF954" s="2" t="s">
        <v>2099</v>
      </c>
      <c r="AG954">
        <v>200</v>
      </c>
      <c r="AH954">
        <v>201</v>
      </c>
      <c r="AO954">
        <v>207</v>
      </c>
      <c r="AP954">
        <v>200</v>
      </c>
      <c r="AQ954">
        <v>207</v>
      </c>
      <c r="AR954">
        <v>20</v>
      </c>
      <c r="AU954">
        <v>0</v>
      </c>
      <c r="AW954">
        <v>0</v>
      </c>
      <c r="AX954">
        <v>0.54</v>
      </c>
      <c r="BB954" s="2" t="s">
        <v>81</v>
      </c>
      <c r="BC954" s="2"/>
    </row>
    <row r="955" spans="1:55">
      <c r="A955">
        <v>960</v>
      </c>
      <c r="B955" s="1">
        <v>46175</v>
      </c>
      <c r="C955" s="2" t="s">
        <v>3305</v>
      </c>
      <c r="D955" s="2" t="s">
        <v>3298</v>
      </c>
      <c r="E955" s="2" t="s">
        <v>3299</v>
      </c>
      <c r="F955" s="2" t="s">
        <v>1303</v>
      </c>
      <c r="G955" s="2" t="s">
        <v>3300</v>
      </c>
      <c r="H955" s="2" t="s">
        <v>3301</v>
      </c>
      <c r="I955" s="2" t="s">
        <v>3302</v>
      </c>
      <c r="J955" t="s">
        <v>3303</v>
      </c>
      <c r="K955" s="2" t="s">
        <v>3304</v>
      </c>
      <c r="L955" s="1">
        <v>45850</v>
      </c>
      <c r="M955" t="s">
        <v>764</v>
      </c>
      <c r="N955">
        <v>-325</v>
      </c>
      <c r="O955" s="2" t="s">
        <v>765</v>
      </c>
      <c r="P955" t="s">
        <v>65</v>
      </c>
      <c r="Q955" s="1">
        <v>47604</v>
      </c>
      <c r="R955">
        <v>200</v>
      </c>
      <c r="S955">
        <v>0</v>
      </c>
      <c r="T955">
        <v>200</v>
      </c>
      <c r="U955" s="2" t="s">
        <v>66</v>
      </c>
      <c r="V955" s="2"/>
      <c r="W955" s="2"/>
      <c r="X955" s="2" t="s">
        <v>69</v>
      </c>
      <c r="Y955" s="2" t="s">
        <v>70</v>
      </c>
      <c r="Z955" s="2" t="s">
        <v>572</v>
      </c>
      <c r="AA955" s="2" t="s">
        <v>572</v>
      </c>
      <c r="AB955" s="2" t="s">
        <v>572</v>
      </c>
      <c r="AC955" s="2" t="s">
        <v>572</v>
      </c>
      <c r="AD955" s="2" t="s">
        <v>70</v>
      </c>
      <c r="AE955">
        <v>8</v>
      </c>
      <c r="AF955" s="2" t="s">
        <v>2099</v>
      </c>
      <c r="AG955">
        <v>200</v>
      </c>
      <c r="AH955">
        <v>201</v>
      </c>
      <c r="AO955">
        <v>213</v>
      </c>
      <c r="AP955">
        <v>200</v>
      </c>
      <c r="AQ955">
        <v>213</v>
      </c>
      <c r="AR955">
        <v>20</v>
      </c>
      <c r="AU955">
        <v>0</v>
      </c>
      <c r="AW955">
        <v>0</v>
      </c>
      <c r="AX955">
        <v>0.54</v>
      </c>
      <c r="BB955" s="2" t="s">
        <v>81</v>
      </c>
      <c r="BC955" s="2"/>
    </row>
    <row r="956" spans="1:55">
      <c r="A956">
        <v>961</v>
      </c>
      <c r="B956" s="1">
        <v>46176</v>
      </c>
      <c r="C956" s="2" t="s">
        <v>3050</v>
      </c>
      <c r="D956" s="2" t="s">
        <v>3306</v>
      </c>
      <c r="E956" s="2" t="s">
        <v>3052</v>
      </c>
      <c r="F956" s="2" t="s">
        <v>228</v>
      </c>
      <c r="G956" s="2" t="s">
        <v>3307</v>
      </c>
      <c r="H956" s="2" t="s">
        <v>3308</v>
      </c>
      <c r="I956" s="2" t="s">
        <v>3309</v>
      </c>
      <c r="J956" t="s">
        <v>3310</v>
      </c>
      <c r="K956" s="2" t="s">
        <v>3056</v>
      </c>
      <c r="L956" s="1">
        <v>47556</v>
      </c>
      <c r="M956">
        <v>0.50600000000000001</v>
      </c>
      <c r="N956">
        <v>1380</v>
      </c>
      <c r="O956" s="2" t="s">
        <v>79</v>
      </c>
      <c r="P956" t="s">
        <v>65</v>
      </c>
      <c r="Q956" s="1">
        <v>46874</v>
      </c>
      <c r="R956">
        <v>500</v>
      </c>
      <c r="S956">
        <v>0</v>
      </c>
      <c r="T956">
        <v>500</v>
      </c>
      <c r="U956" s="2" t="s">
        <v>66</v>
      </c>
      <c r="V956" s="2"/>
      <c r="W956" s="2"/>
      <c r="X956" s="2" t="s">
        <v>69</v>
      </c>
      <c r="Y956" s="2" t="s">
        <v>70</v>
      </c>
      <c r="Z956" s="2" t="s">
        <v>80</v>
      </c>
      <c r="AA956" s="2" t="s">
        <v>72</v>
      </c>
      <c r="AB956" s="2" t="s">
        <v>72</v>
      </c>
      <c r="AC956" s="2" t="s">
        <v>72</v>
      </c>
      <c r="AD956" s="2" t="s">
        <v>70</v>
      </c>
      <c r="AE956">
        <v>7</v>
      </c>
      <c r="AF956" s="2" t="s">
        <v>2099</v>
      </c>
      <c r="AG956">
        <v>500</v>
      </c>
      <c r="AH956">
        <v>640</v>
      </c>
      <c r="AI956">
        <v>640</v>
      </c>
      <c r="AN956">
        <v>340</v>
      </c>
      <c r="AO956">
        <v>315</v>
      </c>
      <c r="AP956">
        <v>550</v>
      </c>
      <c r="AQ956">
        <v>655</v>
      </c>
      <c r="AR956">
        <v>80</v>
      </c>
      <c r="AS956">
        <v>24</v>
      </c>
      <c r="AT956">
        <v>21</v>
      </c>
      <c r="AU956">
        <v>0.875</v>
      </c>
      <c r="AV956">
        <v>3</v>
      </c>
      <c r="AW956">
        <v>0.125</v>
      </c>
      <c r="AX956">
        <v>0.54</v>
      </c>
      <c r="AY956">
        <v>11.34</v>
      </c>
      <c r="AZ956">
        <v>1.62</v>
      </c>
      <c r="BA956">
        <v>0.875</v>
      </c>
      <c r="BB956" s="2" t="s">
        <v>81</v>
      </c>
      <c r="BC956" s="2"/>
    </row>
    <row r="957" spans="1:55">
      <c r="A957">
        <v>962</v>
      </c>
      <c r="B957" s="1">
        <v>46181</v>
      </c>
      <c r="C957" s="2" t="s">
        <v>760</v>
      </c>
      <c r="D957" s="2" t="s">
        <v>1175</v>
      </c>
      <c r="E957" s="2" t="s">
        <v>1176</v>
      </c>
      <c r="F957" s="2"/>
      <c r="G957" s="2" t="s">
        <v>763</v>
      </c>
      <c r="H957" s="2" t="s">
        <v>760</v>
      </c>
      <c r="I957" s="2" t="s">
        <v>760</v>
      </c>
      <c r="K957" s="2"/>
      <c r="L957" s="1"/>
      <c r="M957" t="s">
        <v>764</v>
      </c>
      <c r="O957" s="2" t="s">
        <v>765</v>
      </c>
      <c r="Q957" s="1"/>
      <c r="R957">
        <v>3000</v>
      </c>
      <c r="S957">
        <v>0</v>
      </c>
      <c r="T957">
        <v>3000</v>
      </c>
      <c r="U957" s="2" t="s">
        <v>66</v>
      </c>
      <c r="V957" s="2" t="s">
        <v>3311</v>
      </c>
      <c r="W957" s="2"/>
      <c r="X957" s="2" t="s">
        <v>69</v>
      </c>
      <c r="Y957" s="2" t="s">
        <v>70</v>
      </c>
      <c r="Z957" s="2" t="s">
        <v>71</v>
      </c>
      <c r="AA957" s="2" t="s">
        <v>72</v>
      </c>
      <c r="AB957" s="2" t="s">
        <v>72</v>
      </c>
      <c r="AC957" s="2" t="s">
        <v>72</v>
      </c>
      <c r="AD957" s="2" t="s">
        <v>70</v>
      </c>
      <c r="AE957">
        <v>88</v>
      </c>
      <c r="AF957" s="2" t="s">
        <v>2810</v>
      </c>
      <c r="AG957">
        <v>3000</v>
      </c>
      <c r="AH957">
        <v>3100</v>
      </c>
      <c r="AI957">
        <v>3100</v>
      </c>
      <c r="AO957">
        <v>3312</v>
      </c>
      <c r="AP957">
        <v>3000</v>
      </c>
      <c r="AQ957">
        <v>3312</v>
      </c>
      <c r="AR957">
        <v>20</v>
      </c>
      <c r="AS957">
        <v>417</v>
      </c>
      <c r="AT957">
        <v>414</v>
      </c>
      <c r="AU957">
        <v>0.9928057553956835</v>
      </c>
      <c r="AV957">
        <v>3</v>
      </c>
      <c r="AW957">
        <v>7.1942446043165471E-3</v>
      </c>
      <c r="AX957">
        <v>0.54</v>
      </c>
      <c r="AY957">
        <v>223.56</v>
      </c>
      <c r="AZ957">
        <v>1.62</v>
      </c>
      <c r="BA957">
        <v>0.9928057553956835</v>
      </c>
      <c r="BB957" s="2" t="s">
        <v>81</v>
      </c>
      <c r="BC957" s="2"/>
    </row>
    <row r="958" spans="1:55">
      <c r="A958">
        <v>963</v>
      </c>
      <c r="B958" s="1">
        <v>46181</v>
      </c>
      <c r="C958" s="2" t="s">
        <v>760</v>
      </c>
      <c r="D958" s="2" t="s">
        <v>761</v>
      </c>
      <c r="E958" s="2" t="s">
        <v>762</v>
      </c>
      <c r="F958" s="2"/>
      <c r="G958" s="2" t="s">
        <v>763</v>
      </c>
      <c r="H958" s="2" t="s">
        <v>760</v>
      </c>
      <c r="I958" s="2" t="s">
        <v>760</v>
      </c>
      <c r="K958" s="2"/>
      <c r="L958" s="1"/>
      <c r="M958" t="s">
        <v>764</v>
      </c>
      <c r="O958" s="2" t="s">
        <v>765</v>
      </c>
      <c r="Q958" s="1"/>
      <c r="R958">
        <v>3000</v>
      </c>
      <c r="S958">
        <v>0</v>
      </c>
      <c r="T958">
        <v>3000</v>
      </c>
      <c r="U958" s="2" t="s">
        <v>66</v>
      </c>
      <c r="V958" s="2" t="s">
        <v>3312</v>
      </c>
      <c r="W958" s="2"/>
      <c r="X958" s="2" t="s">
        <v>69</v>
      </c>
      <c r="Y958" s="2" t="s">
        <v>70</v>
      </c>
      <c r="Z958" s="2" t="s">
        <v>71</v>
      </c>
      <c r="AA958" s="2" t="s">
        <v>72</v>
      </c>
      <c r="AB958" s="2" t="s">
        <v>72</v>
      </c>
      <c r="AC958" s="2" t="s">
        <v>72</v>
      </c>
      <c r="AD958" s="2" t="s">
        <v>70</v>
      </c>
      <c r="AE958">
        <v>0</v>
      </c>
      <c r="AF958" s="2" t="s">
        <v>2099</v>
      </c>
      <c r="AG958">
        <v>3000</v>
      </c>
      <c r="AH958">
        <v>3080</v>
      </c>
      <c r="AI958">
        <v>3100</v>
      </c>
      <c r="AO958">
        <v>3186</v>
      </c>
      <c r="AP958">
        <v>3000</v>
      </c>
      <c r="AQ958">
        <v>3186</v>
      </c>
      <c r="AR958">
        <v>20</v>
      </c>
      <c r="AS958">
        <v>402</v>
      </c>
      <c r="AT958">
        <v>399</v>
      </c>
      <c r="AU958">
        <v>0.9925373134328358</v>
      </c>
      <c r="AV958">
        <v>3</v>
      </c>
      <c r="AW958">
        <v>7.462686567164179E-3</v>
      </c>
      <c r="AX958">
        <v>0.54</v>
      </c>
      <c r="AY958">
        <v>215.46</v>
      </c>
      <c r="AZ958">
        <v>1.62</v>
      </c>
      <c r="BA958">
        <v>0.9925373134328358</v>
      </c>
      <c r="BB958" s="2" t="s">
        <v>81</v>
      </c>
      <c r="BC958" s="2"/>
    </row>
    <row r="959" spans="1:55">
      <c r="A959">
        <v>964</v>
      </c>
      <c r="B959" s="1">
        <v>46181</v>
      </c>
      <c r="C959" s="2" t="s">
        <v>3313</v>
      </c>
      <c r="D959" s="2" t="s">
        <v>2684</v>
      </c>
      <c r="E959" s="2" t="s">
        <v>2685</v>
      </c>
      <c r="F959" s="2" t="s">
        <v>421</v>
      </c>
      <c r="G959" s="2" t="s">
        <v>422</v>
      </c>
      <c r="H959" s="2" t="s">
        <v>2686</v>
      </c>
      <c r="I959" s="2" t="s">
        <v>2687</v>
      </c>
      <c r="J959" t="s">
        <v>2688</v>
      </c>
      <c r="K959" s="2" t="s">
        <v>2689</v>
      </c>
      <c r="L959" s="1">
        <v>45980</v>
      </c>
      <c r="M959">
        <v>0.26878493306103934</v>
      </c>
      <c r="N959">
        <v>-201</v>
      </c>
      <c r="O959" s="2" t="s">
        <v>64</v>
      </c>
      <c r="P959" t="s">
        <v>65</v>
      </c>
      <c r="Q959" s="1">
        <v>46905</v>
      </c>
      <c r="R959">
        <v>10000</v>
      </c>
      <c r="S959">
        <v>700</v>
      </c>
      <c r="T959">
        <v>9300</v>
      </c>
      <c r="U959" s="2" t="s">
        <v>66</v>
      </c>
      <c r="V959" s="2"/>
      <c r="W959" s="2" t="s">
        <v>211</v>
      </c>
      <c r="X959" s="2" t="s">
        <v>2103</v>
      </c>
      <c r="Y959" s="2" t="s">
        <v>572</v>
      </c>
      <c r="Z959" s="2" t="s">
        <v>572</v>
      </c>
      <c r="AA959" s="2" t="s">
        <v>572</v>
      </c>
      <c r="AB959" s="2" t="s">
        <v>70</v>
      </c>
      <c r="AC959" s="2" t="s">
        <v>572</v>
      </c>
      <c r="AD959" s="2" t="s">
        <v>572</v>
      </c>
      <c r="AE959" t="s">
        <v>572</v>
      </c>
      <c r="AF959" s="2" t="s">
        <v>572</v>
      </c>
      <c r="AG959">
        <v>9300</v>
      </c>
      <c r="AK959">
        <v>11100</v>
      </c>
      <c r="AL959">
        <v>11039</v>
      </c>
      <c r="AP959">
        <v>10000</v>
      </c>
      <c r="AR959">
        <v>0</v>
      </c>
      <c r="AU959">
        <v>0</v>
      </c>
      <c r="AW959">
        <v>0</v>
      </c>
      <c r="AX959">
        <v>3</v>
      </c>
      <c r="BB959" s="2" t="s">
        <v>75</v>
      </c>
      <c r="BC959" s="2"/>
    </row>
    <row r="960" spans="1:55">
      <c r="A960">
        <v>965</v>
      </c>
      <c r="B960" s="1">
        <v>46181</v>
      </c>
      <c r="C960" s="2" t="s">
        <v>3313</v>
      </c>
      <c r="D960" s="2" t="s">
        <v>2684</v>
      </c>
      <c r="E960" s="2" t="s">
        <v>2685</v>
      </c>
      <c r="F960" s="2" t="s">
        <v>421</v>
      </c>
      <c r="G960" s="2" t="s">
        <v>422</v>
      </c>
      <c r="H960" s="2" t="s">
        <v>2690</v>
      </c>
      <c r="I960" s="2" t="s">
        <v>2691</v>
      </c>
      <c r="J960" t="s">
        <v>2692</v>
      </c>
      <c r="K960" s="2" t="s">
        <v>2689</v>
      </c>
      <c r="L960" s="1">
        <v>45980</v>
      </c>
      <c r="M960">
        <v>0.50600000000000001</v>
      </c>
      <c r="N960">
        <v>-201</v>
      </c>
      <c r="O960" s="2" t="s">
        <v>79</v>
      </c>
      <c r="P960" t="s">
        <v>65</v>
      </c>
      <c r="Q960" s="1">
        <v>46905</v>
      </c>
      <c r="R960">
        <v>10000</v>
      </c>
      <c r="S960">
        <v>2500</v>
      </c>
      <c r="T960">
        <v>7500</v>
      </c>
      <c r="U960" s="2" t="s">
        <v>66</v>
      </c>
      <c r="V960" s="2"/>
      <c r="W960" s="2"/>
      <c r="X960" s="2" t="s">
        <v>571</v>
      </c>
      <c r="Y960" s="2" t="s">
        <v>572</v>
      </c>
      <c r="Z960" s="2" t="s">
        <v>572</v>
      </c>
      <c r="AA960" s="2" t="s">
        <v>72</v>
      </c>
      <c r="AB960" s="2" t="s">
        <v>72</v>
      </c>
      <c r="AC960" s="2" t="s">
        <v>72</v>
      </c>
      <c r="AD960" s="2" t="s">
        <v>572</v>
      </c>
      <c r="AE960" t="s">
        <v>572</v>
      </c>
      <c r="AF960" s="2" t="s">
        <v>572</v>
      </c>
      <c r="AG960">
        <v>7500</v>
      </c>
      <c r="AP960">
        <v>7600</v>
      </c>
      <c r="AR960">
        <v>0</v>
      </c>
      <c r="AU960">
        <v>0</v>
      </c>
      <c r="AW960">
        <v>0</v>
      </c>
      <c r="AX960">
        <v>0.54</v>
      </c>
      <c r="BB960" s="2" t="s">
        <v>81</v>
      </c>
      <c r="BC960" s="2"/>
    </row>
    <row r="961" spans="1:55">
      <c r="A961">
        <v>966</v>
      </c>
      <c r="B961" s="1">
        <v>46183</v>
      </c>
      <c r="C961" s="2" t="s">
        <v>3259</v>
      </c>
      <c r="D961" s="2" t="s">
        <v>1209</v>
      </c>
      <c r="E961" s="2" t="s">
        <v>1210</v>
      </c>
      <c r="F961" s="2" t="s">
        <v>110</v>
      </c>
      <c r="G961" s="2" t="s">
        <v>1211</v>
      </c>
      <c r="H961" s="2" t="s">
        <v>3314</v>
      </c>
      <c r="I961" s="2" t="s">
        <v>3314</v>
      </c>
      <c r="J961">
        <v>0</v>
      </c>
      <c r="K961" s="2" t="s">
        <v>1215</v>
      </c>
      <c r="L961" s="1">
        <v>46538</v>
      </c>
      <c r="M961" t="s">
        <v>764</v>
      </c>
      <c r="N961">
        <v>355</v>
      </c>
      <c r="O961" s="2" t="s">
        <v>1363</v>
      </c>
      <c r="P961" t="s">
        <v>65</v>
      </c>
      <c r="Q961" s="1">
        <v>46905</v>
      </c>
      <c r="R961">
        <v>6500</v>
      </c>
      <c r="S961">
        <v>0</v>
      </c>
      <c r="T961">
        <v>6500</v>
      </c>
      <c r="U961" s="2" t="s">
        <v>66</v>
      </c>
      <c r="V961" s="2" t="s">
        <v>3315</v>
      </c>
      <c r="W961" s="2"/>
      <c r="X961" s="2" t="s">
        <v>571</v>
      </c>
      <c r="Y961" s="2" t="s">
        <v>572</v>
      </c>
      <c r="Z961" s="2" t="s">
        <v>572</v>
      </c>
      <c r="AA961" s="2" t="s">
        <v>572</v>
      </c>
      <c r="AB961" s="2" t="s">
        <v>572</v>
      </c>
      <c r="AC961" s="2" t="s">
        <v>572</v>
      </c>
      <c r="AD961" s="2" t="s">
        <v>572</v>
      </c>
      <c r="AE961" t="s">
        <v>572</v>
      </c>
      <c r="AF961" s="2" t="s">
        <v>572</v>
      </c>
      <c r="AG961">
        <v>6500</v>
      </c>
      <c r="AP961">
        <v>7000</v>
      </c>
      <c r="AR961">
        <v>0</v>
      </c>
      <c r="AU961">
        <v>0</v>
      </c>
      <c r="AW961">
        <v>0</v>
      </c>
      <c r="AX961">
        <v>6.4588000000000001</v>
      </c>
      <c r="BB961" s="2" t="s">
        <v>81</v>
      </c>
      <c r="BC961" s="2"/>
    </row>
    <row r="962" spans="1:55">
      <c r="A962">
        <v>967</v>
      </c>
      <c r="B962" s="1">
        <v>46183</v>
      </c>
      <c r="C962" s="2" t="s">
        <v>3316</v>
      </c>
      <c r="D962" s="2" t="s">
        <v>623</v>
      </c>
      <c r="E962" s="2" t="s">
        <v>624</v>
      </c>
      <c r="F962" s="2" t="s">
        <v>239</v>
      </c>
      <c r="G962" s="2" t="s">
        <v>192</v>
      </c>
      <c r="H962" s="2" t="s">
        <v>3317</v>
      </c>
      <c r="I962" s="2" t="s">
        <v>3318</v>
      </c>
      <c r="J962" t="s">
        <v>3319</v>
      </c>
      <c r="K962" s="2" t="s">
        <v>628</v>
      </c>
      <c r="L962" s="1">
        <v>46469</v>
      </c>
      <c r="N962">
        <v>286</v>
      </c>
      <c r="O962" s="2" t="s">
        <v>64</v>
      </c>
      <c r="P962" t="s">
        <v>65</v>
      </c>
      <c r="Q962" s="1">
        <v>46905</v>
      </c>
      <c r="R962">
        <v>3000</v>
      </c>
      <c r="S962">
        <v>0</v>
      </c>
      <c r="T962">
        <v>3000</v>
      </c>
      <c r="U962" s="2" t="s">
        <v>66</v>
      </c>
      <c r="V962" s="2"/>
      <c r="W962" s="2"/>
      <c r="X962" s="2" t="s">
        <v>571</v>
      </c>
      <c r="Y962" s="2" t="s">
        <v>572</v>
      </c>
      <c r="Z962" s="2" t="s">
        <v>572</v>
      </c>
      <c r="AA962" s="2" t="s">
        <v>572</v>
      </c>
      <c r="AB962" s="2" t="s">
        <v>572</v>
      </c>
      <c r="AC962" s="2" t="s">
        <v>572</v>
      </c>
      <c r="AD962" s="2" t="s">
        <v>572</v>
      </c>
      <c r="AE962" t="s">
        <v>572</v>
      </c>
      <c r="AF962" s="2" t="s">
        <v>572</v>
      </c>
      <c r="AG962">
        <v>3000</v>
      </c>
      <c r="AP962">
        <v>3200</v>
      </c>
      <c r="AR962">
        <v>0</v>
      </c>
      <c r="AU962">
        <v>0</v>
      </c>
      <c r="AW962">
        <v>0</v>
      </c>
      <c r="AX962">
        <v>3</v>
      </c>
      <c r="BB962" s="2" t="s">
        <v>75</v>
      </c>
      <c r="BC962" s="2"/>
    </row>
    <row r="963" spans="1:55">
      <c r="A963">
        <v>968</v>
      </c>
      <c r="B963" s="1">
        <v>46183</v>
      </c>
      <c r="C963" s="2" t="s">
        <v>3316</v>
      </c>
      <c r="D963" s="2" t="s">
        <v>623</v>
      </c>
      <c r="E963" s="2" t="s">
        <v>624</v>
      </c>
      <c r="F963" s="2" t="s">
        <v>239</v>
      </c>
      <c r="G963" s="2" t="s">
        <v>192</v>
      </c>
      <c r="H963" s="2" t="s">
        <v>629</v>
      </c>
      <c r="I963" s="2" t="s">
        <v>630</v>
      </c>
      <c r="J963" t="s">
        <v>631</v>
      </c>
      <c r="K963" s="2" t="s">
        <v>628</v>
      </c>
      <c r="L963" s="1">
        <v>46469</v>
      </c>
      <c r="M963">
        <v>0.50600000000000001</v>
      </c>
      <c r="N963">
        <v>286</v>
      </c>
      <c r="O963" s="2" t="s">
        <v>79</v>
      </c>
      <c r="P963" t="s">
        <v>65</v>
      </c>
      <c r="Q963" s="1">
        <v>46905</v>
      </c>
      <c r="R963">
        <v>3000</v>
      </c>
      <c r="S963">
        <v>1000</v>
      </c>
      <c r="T963">
        <v>2000</v>
      </c>
      <c r="U963" s="2" t="s">
        <v>66</v>
      </c>
      <c r="V963" s="2"/>
      <c r="W963" s="2"/>
      <c r="X963" s="2" t="s">
        <v>571</v>
      </c>
      <c r="Y963" s="2" t="s">
        <v>572</v>
      </c>
      <c r="Z963" s="2" t="s">
        <v>572</v>
      </c>
      <c r="AA963" s="2" t="s">
        <v>72</v>
      </c>
      <c r="AB963" s="2" t="s">
        <v>72</v>
      </c>
      <c r="AC963" s="2" t="s">
        <v>72</v>
      </c>
      <c r="AD963" s="2" t="s">
        <v>572</v>
      </c>
      <c r="AE963" t="s">
        <v>572</v>
      </c>
      <c r="AF963" s="2" t="s">
        <v>572</v>
      </c>
      <c r="AG963">
        <v>2000</v>
      </c>
      <c r="AP963">
        <v>2100</v>
      </c>
      <c r="AR963">
        <v>0</v>
      </c>
      <c r="AU963">
        <v>0</v>
      </c>
      <c r="AW963">
        <v>0</v>
      </c>
      <c r="AX963">
        <v>0.54</v>
      </c>
      <c r="BB963" s="2" t="s">
        <v>81</v>
      </c>
      <c r="BC963" s="2"/>
    </row>
    <row r="964" spans="1:55">
      <c r="A964">
        <v>969</v>
      </c>
      <c r="B964" s="1">
        <v>46183</v>
      </c>
      <c r="C964" s="2" t="s">
        <v>3316</v>
      </c>
      <c r="D964" s="2" t="s">
        <v>623</v>
      </c>
      <c r="E964" s="2" t="s">
        <v>624</v>
      </c>
      <c r="F964" s="2" t="s">
        <v>239</v>
      </c>
      <c r="G964" s="2" t="s">
        <v>192</v>
      </c>
      <c r="H964" s="2" t="s">
        <v>1554</v>
      </c>
      <c r="I964" s="2" t="s">
        <v>1555</v>
      </c>
      <c r="J964" t="s">
        <v>1556</v>
      </c>
      <c r="K964" s="2" t="s">
        <v>628</v>
      </c>
      <c r="L964" s="1">
        <v>46469</v>
      </c>
      <c r="M964">
        <v>0.50600000000000001</v>
      </c>
      <c r="N964">
        <v>286</v>
      </c>
      <c r="O964" s="2" t="s">
        <v>445</v>
      </c>
      <c r="P964" t="s">
        <v>65</v>
      </c>
      <c r="Q964" s="1">
        <v>46905</v>
      </c>
      <c r="R964">
        <v>15000</v>
      </c>
      <c r="S964">
        <v>0</v>
      </c>
      <c r="T964">
        <v>15000</v>
      </c>
      <c r="U964" s="2" t="s">
        <v>66</v>
      </c>
      <c r="V964" s="2"/>
      <c r="W964" s="2"/>
      <c r="X964" s="2" t="s">
        <v>571</v>
      </c>
      <c r="Y964" s="2" t="s">
        <v>572</v>
      </c>
      <c r="Z964" s="2" t="s">
        <v>572</v>
      </c>
      <c r="AA964" s="2" t="s">
        <v>72</v>
      </c>
      <c r="AB964" s="2" t="s">
        <v>72</v>
      </c>
      <c r="AC964" s="2" t="s">
        <v>72</v>
      </c>
      <c r="AD964" s="2" t="s">
        <v>572</v>
      </c>
      <c r="AE964" t="s">
        <v>572</v>
      </c>
      <c r="AF964" s="2" t="s">
        <v>572</v>
      </c>
      <c r="AG964">
        <v>15000</v>
      </c>
      <c r="AP964">
        <v>10100</v>
      </c>
      <c r="AR964">
        <v>0</v>
      </c>
      <c r="AU964">
        <v>0</v>
      </c>
      <c r="AW964">
        <v>0</v>
      </c>
      <c r="AX964">
        <v>0.54</v>
      </c>
      <c r="BB964" s="2" t="s">
        <v>81</v>
      </c>
      <c r="BC964" s="2"/>
    </row>
    <row r="965" spans="1:55">
      <c r="A965">
        <v>971</v>
      </c>
      <c r="B965" s="1">
        <v>46184</v>
      </c>
      <c r="C965" s="2" t="s">
        <v>3320</v>
      </c>
      <c r="D965" s="2" t="s">
        <v>3321</v>
      </c>
      <c r="E965" s="2" t="s">
        <v>3322</v>
      </c>
      <c r="F965" s="2" t="s">
        <v>2552</v>
      </c>
      <c r="G965" s="2" t="s">
        <v>97</v>
      </c>
      <c r="H965" s="2" t="s">
        <v>3323</v>
      </c>
      <c r="I965" s="2" t="s">
        <v>3324</v>
      </c>
      <c r="J965" t="s">
        <v>3325</v>
      </c>
      <c r="K965" s="2" t="s">
        <v>3326</v>
      </c>
      <c r="L965" s="1">
        <v>47013</v>
      </c>
      <c r="M965">
        <v>0.50600000000000001</v>
      </c>
      <c r="N965">
        <v>829</v>
      </c>
      <c r="O965" s="2" t="s">
        <v>79</v>
      </c>
      <c r="P965" t="s">
        <v>65</v>
      </c>
      <c r="Q965" s="1">
        <v>47635</v>
      </c>
      <c r="R965">
        <v>2500</v>
      </c>
      <c r="S965">
        <v>0</v>
      </c>
      <c r="T965">
        <v>2500</v>
      </c>
      <c r="U965" s="2" t="s">
        <v>66</v>
      </c>
      <c r="V965" s="2"/>
      <c r="W965" s="2"/>
      <c r="X965" s="2" t="s">
        <v>571</v>
      </c>
      <c r="Y965" s="2" t="s">
        <v>572</v>
      </c>
      <c r="Z965" s="2" t="s">
        <v>572</v>
      </c>
      <c r="AA965" s="2" t="s">
        <v>72</v>
      </c>
      <c r="AB965" s="2" t="s">
        <v>72</v>
      </c>
      <c r="AC965" s="2" t="s">
        <v>72</v>
      </c>
      <c r="AD965" s="2" t="s">
        <v>572</v>
      </c>
      <c r="AE965" t="s">
        <v>572</v>
      </c>
      <c r="AF965" s="2" t="s">
        <v>572</v>
      </c>
      <c r="AG965">
        <v>2500</v>
      </c>
      <c r="AP965">
        <v>2600</v>
      </c>
      <c r="AR965">
        <v>0</v>
      </c>
      <c r="AU965">
        <v>0</v>
      </c>
      <c r="AW965">
        <v>0</v>
      </c>
      <c r="AX965">
        <v>0.54</v>
      </c>
      <c r="BB965" s="2" t="s">
        <v>81</v>
      </c>
      <c r="BC965" s="2"/>
    </row>
    <row r="966" spans="1:55">
      <c r="B966" s="1">
        <v>46132</v>
      </c>
      <c r="C966" s="2" t="s">
        <v>760</v>
      </c>
      <c r="D966" s="2" t="s">
        <v>3327</v>
      </c>
      <c r="E966" s="2" t="s">
        <v>3328</v>
      </c>
      <c r="F966" s="2"/>
      <c r="G966" s="2" t="s">
        <v>1752</v>
      </c>
      <c r="H966" s="2" t="s">
        <v>760</v>
      </c>
      <c r="I966" s="2" t="s">
        <v>760</v>
      </c>
      <c r="K966" s="2"/>
      <c r="L966" s="1"/>
      <c r="M966" t="s">
        <v>764</v>
      </c>
      <c r="O966" s="2" t="s">
        <v>1753</v>
      </c>
      <c r="Q966" s="1"/>
      <c r="R966">
        <v>3000</v>
      </c>
      <c r="S966">
        <v>0</v>
      </c>
      <c r="T966">
        <v>3000</v>
      </c>
      <c r="U966" s="2" t="s">
        <v>66</v>
      </c>
      <c r="V966" s="2"/>
      <c r="W966" s="2"/>
      <c r="X966" s="2" t="s">
        <v>571</v>
      </c>
      <c r="Y966" s="2" t="s">
        <v>572</v>
      </c>
      <c r="Z966" s="2" t="s">
        <v>572</v>
      </c>
      <c r="AA966" s="2" t="s">
        <v>72</v>
      </c>
      <c r="AB966" s="2" t="s">
        <v>72</v>
      </c>
      <c r="AC966" s="2" t="s">
        <v>72</v>
      </c>
      <c r="AD966" s="2" t="s">
        <v>572</v>
      </c>
      <c r="AE966" t="s">
        <v>572</v>
      </c>
      <c r="AF966" s="2" t="s">
        <v>572</v>
      </c>
      <c r="AR966">
        <v>0</v>
      </c>
      <c r="AU966">
        <v>0</v>
      </c>
      <c r="AW966">
        <v>0</v>
      </c>
      <c r="AX966">
        <v>0.54</v>
      </c>
      <c r="BB966" s="2" t="s">
        <v>81</v>
      </c>
      <c r="BC966" s="2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77974-AEEF-4923-A79C-51B63EFAC167}">
  <dimension ref="A1:AD906"/>
  <sheetViews>
    <sheetView topLeftCell="K13" workbookViewId="0">
      <selection activeCell="L35" sqref="L35"/>
    </sheetView>
  </sheetViews>
  <sheetFormatPr baseColWidth="10" defaultRowHeight="13.8"/>
  <cols>
    <col min="1" max="1" width="9.3984375" bestFit="1" customWidth="1"/>
    <col min="2" max="2" width="11.8984375" bestFit="1" customWidth="1"/>
    <col min="3" max="3" width="20" bestFit="1" customWidth="1"/>
    <col min="4" max="4" width="7.296875" bestFit="1" customWidth="1"/>
    <col min="5" max="5" width="14.09765625" bestFit="1" customWidth="1"/>
    <col min="6" max="6" width="7.8984375" bestFit="1" customWidth="1"/>
    <col min="7" max="7" width="81.09765625" bestFit="1" customWidth="1"/>
    <col min="8" max="8" width="31.8984375" bestFit="1" customWidth="1"/>
    <col min="9" max="9" width="81.09765625" bestFit="1" customWidth="1"/>
    <col min="10" max="10" width="13.69921875" bestFit="1" customWidth="1"/>
    <col min="11" max="11" width="22.296875" bestFit="1" customWidth="1"/>
    <col min="12" max="12" width="21.8984375" bestFit="1" customWidth="1"/>
    <col min="13" max="13" width="22.69921875" bestFit="1" customWidth="1"/>
    <col min="14" max="14" width="22.296875" bestFit="1" customWidth="1"/>
    <col min="15" max="15" width="31.69921875" bestFit="1" customWidth="1"/>
    <col min="16" max="16" width="35.69921875" bestFit="1" customWidth="1"/>
    <col min="17" max="17" width="21.8984375" bestFit="1" customWidth="1"/>
    <col min="18" max="18" width="19.8984375" bestFit="1" customWidth="1"/>
    <col min="19" max="19" width="31.8984375" bestFit="1" customWidth="1"/>
    <col min="20" max="20" width="12.69921875" bestFit="1" customWidth="1"/>
    <col min="21" max="21" width="31.69921875" bestFit="1" customWidth="1"/>
    <col min="22" max="22" width="21.8984375" bestFit="1" customWidth="1"/>
    <col min="23" max="23" width="13.3984375" bestFit="1" customWidth="1"/>
    <col min="24" max="24" width="72" bestFit="1" customWidth="1"/>
    <col min="25" max="25" width="20.8984375" bestFit="1" customWidth="1"/>
    <col min="26" max="26" width="37" bestFit="1" customWidth="1"/>
    <col min="27" max="30" width="12.3984375" bestFit="1" customWidth="1"/>
  </cols>
  <sheetData>
    <row r="1" spans="1:30">
      <c r="A1" t="s">
        <v>3329</v>
      </c>
      <c r="B1" t="s">
        <v>3330</v>
      </c>
      <c r="C1" t="s">
        <v>3331</v>
      </c>
      <c r="D1" t="s">
        <v>66</v>
      </c>
      <c r="E1" t="s">
        <v>3332</v>
      </c>
      <c r="F1" t="s">
        <v>2</v>
      </c>
      <c r="G1" t="s">
        <v>3333</v>
      </c>
      <c r="H1" t="s">
        <v>3334</v>
      </c>
      <c r="I1" t="s">
        <v>3</v>
      </c>
      <c r="J1" t="s">
        <v>3335</v>
      </c>
      <c r="K1" t="s">
        <v>33</v>
      </c>
      <c r="L1" t="s">
        <v>3336</v>
      </c>
      <c r="M1" t="s">
        <v>3337</v>
      </c>
      <c r="N1" t="s">
        <v>3338</v>
      </c>
      <c r="O1" t="s">
        <v>3339</v>
      </c>
      <c r="P1" t="s">
        <v>3340</v>
      </c>
      <c r="Q1" t="s">
        <v>3341</v>
      </c>
      <c r="R1" t="s">
        <v>3342</v>
      </c>
      <c r="S1" t="s">
        <v>3343</v>
      </c>
      <c r="T1" t="s">
        <v>3344</v>
      </c>
      <c r="U1" t="s">
        <v>41</v>
      </c>
      <c r="V1" t="s">
        <v>3345</v>
      </c>
      <c r="W1" t="s">
        <v>3346</v>
      </c>
      <c r="X1" t="s">
        <v>3347</v>
      </c>
      <c r="Y1" t="s">
        <v>3348</v>
      </c>
      <c r="Z1" t="s">
        <v>3349</v>
      </c>
      <c r="AA1" t="s">
        <v>3773</v>
      </c>
      <c r="AB1" t="s">
        <v>3774</v>
      </c>
      <c r="AC1" t="s">
        <v>3775</v>
      </c>
      <c r="AD1" t="s">
        <v>3776</v>
      </c>
    </row>
    <row r="2" spans="1:30">
      <c r="A2" s="1">
        <v>46029</v>
      </c>
      <c r="B2" s="2" t="s">
        <v>3350</v>
      </c>
      <c r="C2" s="2" t="s">
        <v>3351</v>
      </c>
      <c r="D2">
        <v>21</v>
      </c>
      <c r="E2" s="2" t="s">
        <v>173</v>
      </c>
      <c r="F2" s="2" t="s">
        <v>169</v>
      </c>
      <c r="G2" t="s">
        <v>171</v>
      </c>
      <c r="H2" t="s">
        <v>153</v>
      </c>
      <c r="I2" s="2" t="s">
        <v>170</v>
      </c>
      <c r="J2" s="2" t="s">
        <v>64</v>
      </c>
      <c r="K2">
        <v>715</v>
      </c>
      <c r="L2" t="s">
        <v>3352</v>
      </c>
      <c r="M2">
        <v>2860</v>
      </c>
      <c r="N2" t="s">
        <v>3353</v>
      </c>
      <c r="O2">
        <v>4</v>
      </c>
      <c r="P2">
        <v>4</v>
      </c>
      <c r="Q2">
        <v>4</v>
      </c>
      <c r="R2">
        <v>11440</v>
      </c>
      <c r="S2">
        <v>4</v>
      </c>
      <c r="T2">
        <v>1.04</v>
      </c>
      <c r="U2">
        <v>11000</v>
      </c>
      <c r="V2" s="2" t="s">
        <v>3354</v>
      </c>
      <c r="W2" s="2" t="s">
        <v>3355</v>
      </c>
      <c r="X2" s="2"/>
      <c r="Y2">
        <v>4054.3814173451328</v>
      </c>
      <c r="Z2">
        <v>4618.8999999999996</v>
      </c>
    </row>
    <row r="3" spans="1:30">
      <c r="A3" s="1">
        <v>46035</v>
      </c>
      <c r="B3" s="2" t="s">
        <v>3350</v>
      </c>
      <c r="C3" s="2" t="s">
        <v>3351</v>
      </c>
      <c r="D3">
        <v>10</v>
      </c>
      <c r="E3" s="2" t="s">
        <v>102</v>
      </c>
      <c r="F3" s="2" t="s">
        <v>106</v>
      </c>
      <c r="G3" t="s">
        <v>95</v>
      </c>
      <c r="H3" t="s">
        <v>97</v>
      </c>
      <c r="I3" s="2" t="s">
        <v>94</v>
      </c>
      <c r="J3" s="2" t="s">
        <v>79</v>
      </c>
      <c r="K3">
        <v>2990</v>
      </c>
      <c r="L3" t="s">
        <v>3353</v>
      </c>
      <c r="M3">
        <v>23920</v>
      </c>
      <c r="N3" t="s">
        <v>3356</v>
      </c>
      <c r="O3">
        <v>8</v>
      </c>
      <c r="P3">
        <v>8</v>
      </c>
      <c r="Q3">
        <v>0</v>
      </c>
      <c r="R3">
        <v>23920</v>
      </c>
      <c r="S3">
        <v>8</v>
      </c>
      <c r="T3">
        <v>1.0092827004219409</v>
      </c>
      <c r="U3">
        <v>23700</v>
      </c>
      <c r="V3" s="2" t="s">
        <v>3357</v>
      </c>
      <c r="W3" s="2" t="s">
        <v>3355</v>
      </c>
      <c r="X3" s="2"/>
      <c r="Y3" t="s">
        <v>764</v>
      </c>
      <c r="Z3" t="s">
        <v>764</v>
      </c>
    </row>
    <row r="4" spans="1:30">
      <c r="A4" s="1">
        <v>46035</v>
      </c>
      <c r="B4" s="2" t="s">
        <v>3350</v>
      </c>
      <c r="C4" s="2" t="s">
        <v>3351</v>
      </c>
      <c r="D4">
        <v>19</v>
      </c>
      <c r="E4" s="2" t="s">
        <v>163</v>
      </c>
      <c r="F4" s="2" t="s">
        <v>161</v>
      </c>
      <c r="G4" t="s">
        <v>109</v>
      </c>
      <c r="H4" t="s">
        <v>122</v>
      </c>
      <c r="I4" s="2" t="s">
        <v>162</v>
      </c>
      <c r="J4" s="2" t="s">
        <v>64</v>
      </c>
      <c r="K4">
        <v>180</v>
      </c>
      <c r="L4" t="s">
        <v>3352</v>
      </c>
      <c r="M4">
        <v>1080</v>
      </c>
      <c r="N4" t="s">
        <v>3353</v>
      </c>
      <c r="O4">
        <v>4</v>
      </c>
      <c r="P4">
        <v>4</v>
      </c>
      <c r="Q4">
        <v>6</v>
      </c>
      <c r="R4">
        <v>4320</v>
      </c>
      <c r="S4">
        <v>6</v>
      </c>
      <c r="T4">
        <v>1.1368421052631581</v>
      </c>
      <c r="U4">
        <v>3800</v>
      </c>
      <c r="V4" s="2" t="s">
        <v>3354</v>
      </c>
      <c r="W4" s="2" t="s">
        <v>3355</v>
      </c>
      <c r="X4" s="2"/>
      <c r="Y4">
        <v>1006.5090363512592</v>
      </c>
      <c r="Z4">
        <v>1162.8</v>
      </c>
    </row>
    <row r="5" spans="1:30">
      <c r="A5" s="1">
        <v>46035</v>
      </c>
      <c r="B5" s="2" t="s">
        <v>3350</v>
      </c>
      <c r="C5" s="2" t="s">
        <v>3351</v>
      </c>
      <c r="D5">
        <v>12</v>
      </c>
      <c r="E5" s="2" t="s">
        <v>123</v>
      </c>
      <c r="F5" s="2" t="s">
        <v>119</v>
      </c>
      <c r="G5" t="s">
        <v>121</v>
      </c>
      <c r="H5" t="s">
        <v>122</v>
      </c>
      <c r="I5" s="2" t="s">
        <v>120</v>
      </c>
      <c r="J5" s="2" t="s">
        <v>79</v>
      </c>
      <c r="K5">
        <v>1590</v>
      </c>
      <c r="L5" t="s">
        <v>3353</v>
      </c>
      <c r="M5">
        <v>12720</v>
      </c>
      <c r="N5" t="s">
        <v>3356</v>
      </c>
      <c r="O5">
        <v>8</v>
      </c>
      <c r="P5">
        <v>8</v>
      </c>
      <c r="Q5">
        <v>0</v>
      </c>
      <c r="R5">
        <v>12720</v>
      </c>
      <c r="S5">
        <v>8</v>
      </c>
      <c r="T5">
        <v>1.042622950819672</v>
      </c>
      <c r="U5">
        <v>12200</v>
      </c>
      <c r="V5" s="2" t="s">
        <v>3357</v>
      </c>
      <c r="W5" s="2" t="s">
        <v>3355</v>
      </c>
      <c r="X5" s="2"/>
      <c r="Y5" t="s">
        <v>764</v>
      </c>
      <c r="Z5" t="s">
        <v>764</v>
      </c>
    </row>
    <row r="6" spans="1:30">
      <c r="A6" s="1">
        <v>46035</v>
      </c>
      <c r="B6" s="2" t="s">
        <v>3350</v>
      </c>
      <c r="C6" s="2" t="s">
        <v>3351</v>
      </c>
      <c r="D6">
        <v>42</v>
      </c>
      <c r="E6" s="2" t="s">
        <v>299</v>
      </c>
      <c r="F6" s="2" t="s">
        <v>294</v>
      </c>
      <c r="G6" t="s">
        <v>296</v>
      </c>
      <c r="H6" t="s">
        <v>298</v>
      </c>
      <c r="I6" s="2" t="s">
        <v>295</v>
      </c>
      <c r="J6" s="2" t="s">
        <v>79</v>
      </c>
      <c r="K6">
        <v>1035</v>
      </c>
      <c r="L6" t="s">
        <v>3353</v>
      </c>
      <c r="M6">
        <v>8280</v>
      </c>
      <c r="N6" t="s">
        <v>3356</v>
      </c>
      <c r="O6">
        <v>8</v>
      </c>
      <c r="P6">
        <v>8</v>
      </c>
      <c r="Q6">
        <v>0</v>
      </c>
      <c r="R6">
        <v>8280</v>
      </c>
      <c r="S6">
        <v>8</v>
      </c>
      <c r="T6">
        <v>1.0222222222222219</v>
      </c>
      <c r="U6">
        <v>8100</v>
      </c>
      <c r="V6" s="2" t="s">
        <v>3357</v>
      </c>
      <c r="W6" s="2" t="s">
        <v>3355</v>
      </c>
      <c r="X6" s="2"/>
      <c r="Y6" t="s">
        <v>764</v>
      </c>
      <c r="Z6" t="s">
        <v>764</v>
      </c>
    </row>
    <row r="7" spans="1:30">
      <c r="A7" s="1">
        <v>46035</v>
      </c>
      <c r="B7" s="2" t="s">
        <v>3350</v>
      </c>
      <c r="C7" s="2" t="s">
        <v>3351</v>
      </c>
      <c r="D7">
        <v>41</v>
      </c>
      <c r="E7" s="2" t="s">
        <v>290</v>
      </c>
      <c r="F7" s="2" t="s">
        <v>289</v>
      </c>
      <c r="G7" t="s">
        <v>282</v>
      </c>
      <c r="H7" t="s">
        <v>97</v>
      </c>
      <c r="I7" s="2" t="s">
        <v>281</v>
      </c>
      <c r="J7" s="2" t="s">
        <v>64</v>
      </c>
      <c r="K7">
        <v>1660</v>
      </c>
      <c r="L7" t="s">
        <v>3352</v>
      </c>
      <c r="M7">
        <v>9960</v>
      </c>
      <c r="N7" t="s">
        <v>3353</v>
      </c>
      <c r="O7">
        <v>2</v>
      </c>
      <c r="P7">
        <v>2</v>
      </c>
      <c r="Q7">
        <v>6</v>
      </c>
      <c r="R7">
        <v>19920</v>
      </c>
      <c r="S7">
        <v>6</v>
      </c>
      <c r="T7">
        <v>1.0215384615384615</v>
      </c>
      <c r="U7">
        <v>19500</v>
      </c>
      <c r="V7" s="2" t="s">
        <v>3354</v>
      </c>
      <c r="W7" s="2" t="s">
        <v>3355</v>
      </c>
      <c r="X7" s="2"/>
      <c r="Y7">
        <v>9346.5168849557522</v>
      </c>
      <c r="Z7">
        <v>10723.6</v>
      </c>
    </row>
    <row r="8" spans="1:30">
      <c r="A8" s="1">
        <v>46036</v>
      </c>
      <c r="B8" s="2" t="s">
        <v>3350</v>
      </c>
      <c r="C8" s="2" t="s">
        <v>3351</v>
      </c>
      <c r="D8">
        <v>28</v>
      </c>
      <c r="E8" s="2" t="s">
        <v>218</v>
      </c>
      <c r="F8" s="2" t="s">
        <v>215</v>
      </c>
      <c r="G8" t="s">
        <v>217</v>
      </c>
      <c r="H8" t="s">
        <v>122</v>
      </c>
      <c r="I8" s="2" t="s">
        <v>216</v>
      </c>
      <c r="J8" s="2" t="s">
        <v>64</v>
      </c>
      <c r="K8">
        <v>270</v>
      </c>
      <c r="L8" t="s">
        <v>3352</v>
      </c>
      <c r="M8">
        <v>2160</v>
      </c>
      <c r="N8" t="s">
        <v>3353</v>
      </c>
      <c r="O8">
        <v>3</v>
      </c>
      <c r="P8">
        <v>3</v>
      </c>
      <c r="Q8">
        <v>6</v>
      </c>
      <c r="R8">
        <v>6480</v>
      </c>
      <c r="S8">
        <v>8</v>
      </c>
      <c r="T8">
        <v>1.08</v>
      </c>
      <c r="U8">
        <v>6000</v>
      </c>
      <c r="V8" s="2" t="s">
        <v>3354</v>
      </c>
      <c r="W8" s="2" t="s">
        <v>3355</v>
      </c>
      <c r="X8" s="2"/>
      <c r="Y8">
        <v>1615.8918829135473</v>
      </c>
      <c r="Z8">
        <v>1744.2</v>
      </c>
    </row>
    <row r="9" spans="1:30">
      <c r="A9" s="1">
        <v>46036</v>
      </c>
      <c r="B9" s="2" t="s">
        <v>3350</v>
      </c>
      <c r="C9" s="2" t="s">
        <v>3351</v>
      </c>
      <c r="D9">
        <v>15</v>
      </c>
      <c r="E9" s="2" t="s">
        <v>143</v>
      </c>
      <c r="F9" s="2" t="s">
        <v>140</v>
      </c>
      <c r="G9" t="s">
        <v>142</v>
      </c>
      <c r="H9" t="s">
        <v>59</v>
      </c>
      <c r="I9" s="2" t="s">
        <v>141</v>
      </c>
      <c r="J9" s="2" t="s">
        <v>64</v>
      </c>
      <c r="K9">
        <v>600</v>
      </c>
      <c r="L9" t="s">
        <v>3352</v>
      </c>
      <c r="M9">
        <v>1200</v>
      </c>
      <c r="N9" t="s">
        <v>3353</v>
      </c>
      <c r="O9">
        <v>2</v>
      </c>
      <c r="P9">
        <v>2</v>
      </c>
      <c r="Q9">
        <v>2</v>
      </c>
      <c r="R9">
        <v>2400</v>
      </c>
      <c r="S9">
        <v>2</v>
      </c>
      <c r="T9">
        <v>1.0434782608695652</v>
      </c>
      <c r="U9">
        <v>2300</v>
      </c>
      <c r="V9" s="2" t="s">
        <v>3354</v>
      </c>
      <c r="W9" s="2" t="s">
        <v>3355</v>
      </c>
      <c r="X9" s="2"/>
      <c r="Y9">
        <v>1749.0945693669166</v>
      </c>
      <c r="Z9">
        <v>3876</v>
      </c>
    </row>
    <row r="10" spans="1:30">
      <c r="A10" s="1">
        <v>46036</v>
      </c>
      <c r="B10" s="2" t="s">
        <v>3350</v>
      </c>
      <c r="C10" s="2" t="s">
        <v>3351</v>
      </c>
      <c r="D10">
        <v>17</v>
      </c>
      <c r="E10" s="2" t="s">
        <v>154</v>
      </c>
      <c r="F10" s="2" t="s">
        <v>150</v>
      </c>
      <c r="G10" t="s">
        <v>152</v>
      </c>
      <c r="H10" t="s">
        <v>153</v>
      </c>
      <c r="I10" s="2" t="s">
        <v>151</v>
      </c>
      <c r="J10" s="2" t="s">
        <v>64</v>
      </c>
      <c r="K10">
        <v>455</v>
      </c>
      <c r="L10" t="s">
        <v>3352</v>
      </c>
      <c r="M10">
        <v>1820</v>
      </c>
      <c r="N10" t="s">
        <v>3353</v>
      </c>
      <c r="O10">
        <v>2</v>
      </c>
      <c r="P10">
        <v>2</v>
      </c>
      <c r="Q10">
        <v>4</v>
      </c>
      <c r="R10">
        <v>3640</v>
      </c>
      <c r="S10">
        <v>4</v>
      </c>
      <c r="T10">
        <v>1.103030303030303</v>
      </c>
      <c r="U10">
        <v>3300</v>
      </c>
      <c r="V10" s="2" t="s">
        <v>3354</v>
      </c>
      <c r="W10" s="2" t="s">
        <v>3355</v>
      </c>
      <c r="X10" s="2"/>
      <c r="Y10">
        <v>2276.0434336283188</v>
      </c>
      <c r="Z10">
        <v>2939.3</v>
      </c>
    </row>
    <row r="11" spans="1:30">
      <c r="A11" s="1">
        <v>46036</v>
      </c>
      <c r="B11" s="2" t="s">
        <v>3350</v>
      </c>
      <c r="C11" s="2" t="s">
        <v>3351</v>
      </c>
      <c r="D11">
        <v>23</v>
      </c>
      <c r="E11" s="2" t="s">
        <v>184</v>
      </c>
      <c r="F11" s="2" t="s">
        <v>180</v>
      </c>
      <c r="G11" t="s">
        <v>182</v>
      </c>
      <c r="H11" t="s">
        <v>153</v>
      </c>
      <c r="I11" s="2" t="s">
        <v>181</v>
      </c>
      <c r="J11" s="2" t="s">
        <v>64</v>
      </c>
      <c r="K11">
        <v>182</v>
      </c>
      <c r="L11" t="s">
        <v>3352</v>
      </c>
      <c r="M11">
        <v>728</v>
      </c>
      <c r="N11" t="s">
        <v>3353</v>
      </c>
      <c r="O11">
        <v>2</v>
      </c>
      <c r="P11">
        <v>2</v>
      </c>
      <c r="Q11">
        <v>4</v>
      </c>
      <c r="R11">
        <v>1456</v>
      </c>
      <c r="S11">
        <v>4</v>
      </c>
      <c r="T11">
        <v>1.2133333333333334</v>
      </c>
      <c r="U11">
        <v>1200</v>
      </c>
      <c r="V11" s="2" t="s">
        <v>3354</v>
      </c>
      <c r="W11" s="2" t="s">
        <v>3355</v>
      </c>
      <c r="X11" s="2"/>
      <c r="Y11">
        <v>910.41737345132731</v>
      </c>
      <c r="Z11">
        <v>1175.72</v>
      </c>
    </row>
    <row r="12" spans="1:30">
      <c r="A12" s="1">
        <v>46036</v>
      </c>
      <c r="B12" s="2" t="s">
        <v>3350</v>
      </c>
      <c r="C12" s="2" t="s">
        <v>3351</v>
      </c>
      <c r="D12">
        <v>14</v>
      </c>
      <c r="E12" s="2" t="s">
        <v>137</v>
      </c>
      <c r="F12" s="2" t="s">
        <v>128</v>
      </c>
      <c r="G12" t="s">
        <v>130</v>
      </c>
      <c r="H12" t="s">
        <v>132</v>
      </c>
      <c r="I12" s="2" t="s">
        <v>129</v>
      </c>
      <c r="J12" s="2" t="s">
        <v>79</v>
      </c>
      <c r="K12">
        <v>425</v>
      </c>
      <c r="L12" t="s">
        <v>3353</v>
      </c>
      <c r="M12">
        <v>3400</v>
      </c>
      <c r="N12" t="s">
        <v>3356</v>
      </c>
      <c r="O12">
        <v>8</v>
      </c>
      <c r="P12">
        <v>8</v>
      </c>
      <c r="Q12">
        <v>0</v>
      </c>
      <c r="R12">
        <v>3400</v>
      </c>
      <c r="S12">
        <v>8</v>
      </c>
      <c r="T12">
        <v>1.096774193548387</v>
      </c>
      <c r="U12">
        <v>3100</v>
      </c>
      <c r="V12" s="2" t="s">
        <v>3357</v>
      </c>
      <c r="W12" s="2" t="s">
        <v>3355</v>
      </c>
      <c r="X12" s="2"/>
      <c r="Y12" t="s">
        <v>764</v>
      </c>
      <c r="Z12" t="s">
        <v>764</v>
      </c>
    </row>
    <row r="13" spans="1:30">
      <c r="A13" s="1">
        <v>46036</v>
      </c>
      <c r="B13" s="2" t="s">
        <v>3350</v>
      </c>
      <c r="C13" s="2" t="s">
        <v>3351</v>
      </c>
      <c r="D13">
        <v>117</v>
      </c>
      <c r="E13" s="2" t="s">
        <v>664</v>
      </c>
      <c r="F13" s="2" t="s">
        <v>660</v>
      </c>
      <c r="G13" t="s">
        <v>662</v>
      </c>
      <c r="H13" t="s">
        <v>663</v>
      </c>
      <c r="I13" s="2" t="s">
        <v>661</v>
      </c>
      <c r="J13" s="2" t="s">
        <v>64</v>
      </c>
      <c r="K13">
        <v>230</v>
      </c>
      <c r="L13" t="s">
        <v>3352</v>
      </c>
      <c r="M13">
        <v>1380</v>
      </c>
      <c r="N13" t="s">
        <v>3353</v>
      </c>
      <c r="O13">
        <v>4</v>
      </c>
      <c r="P13">
        <v>4</v>
      </c>
      <c r="Q13">
        <v>6</v>
      </c>
      <c r="R13">
        <v>5520</v>
      </c>
      <c r="S13">
        <v>6</v>
      </c>
      <c r="T13">
        <v>1.1040000000000001</v>
      </c>
      <c r="U13">
        <v>5000</v>
      </c>
      <c r="V13" s="2" t="s">
        <v>3354</v>
      </c>
      <c r="W13" s="2" t="s">
        <v>3355</v>
      </c>
      <c r="X13" s="2"/>
      <c r="Y13">
        <v>1286.0948797821648</v>
      </c>
      <c r="Z13">
        <v>1485.8</v>
      </c>
    </row>
    <row r="14" spans="1:30">
      <c r="A14" s="1">
        <v>46036</v>
      </c>
      <c r="B14" s="2" t="s">
        <v>3350</v>
      </c>
      <c r="C14" s="2" t="s">
        <v>3351</v>
      </c>
      <c r="D14">
        <v>11</v>
      </c>
      <c r="E14" s="2" t="s">
        <v>112</v>
      </c>
      <c r="F14" s="2" t="s">
        <v>107</v>
      </c>
      <c r="G14" t="s">
        <v>109</v>
      </c>
      <c r="H14" t="s">
        <v>111</v>
      </c>
      <c r="I14" s="2" t="s">
        <v>108</v>
      </c>
      <c r="J14" s="2" t="s">
        <v>116</v>
      </c>
      <c r="K14">
        <v>559</v>
      </c>
      <c r="L14" t="s">
        <v>3352</v>
      </c>
      <c r="M14">
        <v>4472</v>
      </c>
      <c r="N14" t="s">
        <v>3353</v>
      </c>
      <c r="O14">
        <v>5</v>
      </c>
      <c r="P14">
        <v>5</v>
      </c>
      <c r="Q14">
        <v>4</v>
      </c>
      <c r="R14">
        <v>22360</v>
      </c>
      <c r="S14">
        <v>8</v>
      </c>
      <c r="T14">
        <v>1.0163636363636364</v>
      </c>
      <c r="U14">
        <v>22000</v>
      </c>
      <c r="V14" s="2" t="s">
        <v>3358</v>
      </c>
      <c r="W14" s="2" t="s">
        <v>3355</v>
      </c>
      <c r="X14" s="2"/>
      <c r="Y14" t="s">
        <v>764</v>
      </c>
      <c r="Z14" t="s">
        <v>764</v>
      </c>
    </row>
    <row r="15" spans="1:30">
      <c r="A15" s="1">
        <v>46036</v>
      </c>
      <c r="B15" s="2" t="s">
        <v>3350</v>
      </c>
      <c r="C15" s="2" t="s">
        <v>3351</v>
      </c>
      <c r="D15">
        <v>20</v>
      </c>
      <c r="E15" s="2" t="s">
        <v>166</v>
      </c>
      <c r="F15" s="2" t="s">
        <v>161</v>
      </c>
      <c r="G15" t="s">
        <v>109</v>
      </c>
      <c r="H15" t="s">
        <v>122</v>
      </c>
      <c r="I15" s="2" t="s">
        <v>162</v>
      </c>
      <c r="J15" s="2" t="s">
        <v>79</v>
      </c>
      <c r="K15">
        <v>470</v>
      </c>
      <c r="L15" t="s">
        <v>3353</v>
      </c>
      <c r="M15">
        <v>3760</v>
      </c>
      <c r="N15" t="s">
        <v>3356</v>
      </c>
      <c r="O15">
        <v>8</v>
      </c>
      <c r="P15">
        <v>8</v>
      </c>
      <c r="Q15">
        <v>0</v>
      </c>
      <c r="R15">
        <v>3760</v>
      </c>
      <c r="S15">
        <v>8</v>
      </c>
      <c r="T15">
        <v>1.0444444444444445</v>
      </c>
      <c r="U15">
        <v>3600</v>
      </c>
      <c r="V15" s="2" t="s">
        <v>3357</v>
      </c>
      <c r="W15" s="2" t="s">
        <v>3355</v>
      </c>
      <c r="X15" s="2"/>
      <c r="Y15" t="s">
        <v>764</v>
      </c>
      <c r="Z15" t="s">
        <v>764</v>
      </c>
    </row>
    <row r="16" spans="1:30">
      <c r="A16" s="1">
        <v>46036</v>
      </c>
      <c r="B16" s="2" t="s">
        <v>3350</v>
      </c>
      <c r="C16" s="2" t="s">
        <v>3351</v>
      </c>
      <c r="D16">
        <v>93</v>
      </c>
      <c r="E16" s="2" t="s">
        <v>539</v>
      </c>
      <c r="F16" s="2" t="s">
        <v>536</v>
      </c>
      <c r="G16" t="s">
        <v>538</v>
      </c>
      <c r="H16" t="s">
        <v>153</v>
      </c>
      <c r="I16" s="2" t="s">
        <v>537</v>
      </c>
      <c r="J16" s="2" t="s">
        <v>79</v>
      </c>
      <c r="K16">
        <v>360</v>
      </c>
      <c r="L16" t="s">
        <v>3353</v>
      </c>
      <c r="M16">
        <v>2880</v>
      </c>
      <c r="N16" t="s">
        <v>3356</v>
      </c>
      <c r="O16">
        <v>8</v>
      </c>
      <c r="P16">
        <v>8</v>
      </c>
      <c r="Q16">
        <v>0</v>
      </c>
      <c r="R16">
        <v>2880</v>
      </c>
      <c r="S16">
        <v>8</v>
      </c>
      <c r="T16">
        <v>1.0666666666666669</v>
      </c>
      <c r="U16">
        <v>2700</v>
      </c>
      <c r="V16" s="2" t="s">
        <v>3357</v>
      </c>
      <c r="W16" s="2" t="s">
        <v>3355</v>
      </c>
      <c r="X16" s="2"/>
      <c r="Y16" t="s">
        <v>764</v>
      </c>
      <c r="Z16" t="s">
        <v>764</v>
      </c>
    </row>
    <row r="17" spans="1:26">
      <c r="A17" s="1">
        <v>46036</v>
      </c>
      <c r="B17" s="2" t="s">
        <v>3350</v>
      </c>
      <c r="C17" s="2" t="s">
        <v>3351</v>
      </c>
      <c r="D17">
        <v>82</v>
      </c>
      <c r="E17" s="2" t="s">
        <v>489</v>
      </c>
      <c r="F17" s="2" t="s">
        <v>486</v>
      </c>
      <c r="G17" t="s">
        <v>480</v>
      </c>
      <c r="H17" t="s">
        <v>488</v>
      </c>
      <c r="I17" s="2" t="s">
        <v>487</v>
      </c>
      <c r="J17" s="2" t="s">
        <v>79</v>
      </c>
      <c r="K17">
        <v>215</v>
      </c>
      <c r="L17" t="s">
        <v>3353</v>
      </c>
      <c r="M17">
        <v>1720</v>
      </c>
      <c r="N17" t="s">
        <v>3356</v>
      </c>
      <c r="O17">
        <v>8</v>
      </c>
      <c r="P17">
        <v>8</v>
      </c>
      <c r="Q17">
        <v>0</v>
      </c>
      <c r="R17">
        <v>1720</v>
      </c>
      <c r="S17">
        <v>8</v>
      </c>
      <c r="T17">
        <v>1.075</v>
      </c>
      <c r="U17">
        <v>1600</v>
      </c>
      <c r="V17" s="2" t="s">
        <v>3357</v>
      </c>
      <c r="W17" s="2" t="s">
        <v>3355</v>
      </c>
      <c r="X17" s="2"/>
      <c r="Y17" t="s">
        <v>764</v>
      </c>
      <c r="Z17" t="s">
        <v>764</v>
      </c>
    </row>
    <row r="18" spans="1:26">
      <c r="A18" s="1">
        <v>46037</v>
      </c>
      <c r="B18" s="2" t="s">
        <v>3350</v>
      </c>
      <c r="C18" s="2" t="s">
        <v>3351</v>
      </c>
      <c r="D18">
        <v>91</v>
      </c>
      <c r="E18" s="2" t="s">
        <v>529</v>
      </c>
      <c r="F18" s="2" t="s">
        <v>524</v>
      </c>
      <c r="G18" t="s">
        <v>526</v>
      </c>
      <c r="H18" t="s">
        <v>528</v>
      </c>
      <c r="I18" s="2" t="s">
        <v>525</v>
      </c>
      <c r="J18" s="2" t="s">
        <v>64</v>
      </c>
      <c r="K18">
        <v>1970</v>
      </c>
      <c r="L18" t="s">
        <v>3352</v>
      </c>
      <c r="M18">
        <v>7880</v>
      </c>
      <c r="N18" t="s">
        <v>3353</v>
      </c>
      <c r="O18">
        <v>1</v>
      </c>
      <c r="P18">
        <v>1</v>
      </c>
      <c r="Q18">
        <v>4</v>
      </c>
      <c r="R18">
        <v>7880</v>
      </c>
      <c r="S18">
        <v>4</v>
      </c>
      <c r="T18">
        <v>1.0102564102564102</v>
      </c>
      <c r="U18">
        <v>7800</v>
      </c>
      <c r="V18" s="2" t="s">
        <v>3354</v>
      </c>
      <c r="W18" s="2" t="s">
        <v>3355</v>
      </c>
      <c r="X18" s="2"/>
      <c r="Y18">
        <v>9810.0706256410267</v>
      </c>
      <c r="Z18">
        <v>12726.2</v>
      </c>
    </row>
    <row r="19" spans="1:26">
      <c r="A19" s="1">
        <v>46037</v>
      </c>
      <c r="B19" s="2" t="s">
        <v>3350</v>
      </c>
      <c r="C19" s="2" t="s">
        <v>3351</v>
      </c>
      <c r="D19">
        <v>30</v>
      </c>
      <c r="E19" s="2" t="s">
        <v>229</v>
      </c>
      <c r="F19" s="2" t="s">
        <v>225</v>
      </c>
      <c r="G19" t="s">
        <v>227</v>
      </c>
      <c r="H19" t="s">
        <v>132</v>
      </c>
      <c r="I19" s="2" t="s">
        <v>226</v>
      </c>
      <c r="J19" s="2" t="s">
        <v>64</v>
      </c>
      <c r="K19">
        <v>620</v>
      </c>
      <c r="L19" t="s">
        <v>3352</v>
      </c>
      <c r="M19">
        <v>4960</v>
      </c>
      <c r="N19" t="s">
        <v>3353</v>
      </c>
      <c r="O19">
        <v>3</v>
      </c>
      <c r="P19">
        <v>3</v>
      </c>
      <c r="Q19">
        <v>6</v>
      </c>
      <c r="R19">
        <v>14880</v>
      </c>
      <c r="S19">
        <v>8</v>
      </c>
      <c r="T19">
        <v>1.0262068965517239</v>
      </c>
      <c r="U19">
        <v>14500</v>
      </c>
      <c r="V19" s="2" t="s">
        <v>3354</v>
      </c>
      <c r="W19" s="2" t="s">
        <v>3355</v>
      </c>
      <c r="X19" s="2"/>
      <c r="Y19">
        <v>4289.3817199909236</v>
      </c>
      <c r="Z19">
        <v>4005.2</v>
      </c>
    </row>
    <row r="20" spans="1:26">
      <c r="A20" s="1">
        <v>46037</v>
      </c>
      <c r="B20" s="2" t="s">
        <v>3350</v>
      </c>
      <c r="C20" s="2" t="s">
        <v>3351</v>
      </c>
      <c r="D20">
        <v>53</v>
      </c>
      <c r="E20" s="2" t="s">
        <v>344</v>
      </c>
      <c r="F20" s="2" t="s">
        <v>339</v>
      </c>
      <c r="G20" t="s">
        <v>341</v>
      </c>
      <c r="H20" t="s">
        <v>343</v>
      </c>
      <c r="I20" s="2" t="s">
        <v>340</v>
      </c>
      <c r="J20" s="2" t="s">
        <v>64</v>
      </c>
      <c r="K20">
        <v>355</v>
      </c>
      <c r="L20" t="s">
        <v>3352</v>
      </c>
      <c r="M20">
        <v>1420</v>
      </c>
      <c r="N20" t="s">
        <v>3353</v>
      </c>
      <c r="O20">
        <v>2</v>
      </c>
      <c r="P20">
        <v>2</v>
      </c>
      <c r="Q20">
        <v>4</v>
      </c>
      <c r="R20">
        <v>2840</v>
      </c>
      <c r="S20">
        <v>4</v>
      </c>
      <c r="T20">
        <v>1.1359999999999999</v>
      </c>
      <c r="U20">
        <v>2500</v>
      </c>
      <c r="V20" s="2" t="s">
        <v>3354</v>
      </c>
      <c r="W20" s="2" t="s">
        <v>3355</v>
      </c>
      <c r="X20" s="2"/>
      <c r="Y20">
        <v>1638.4601851599732</v>
      </c>
      <c r="Z20">
        <v>2293.3000000000002</v>
      </c>
    </row>
    <row r="21" spans="1:26">
      <c r="A21" s="1">
        <v>46037</v>
      </c>
      <c r="B21" s="2" t="s">
        <v>3350</v>
      </c>
      <c r="C21" s="2" t="s">
        <v>3351</v>
      </c>
      <c r="D21">
        <v>18</v>
      </c>
      <c r="E21" s="2" t="s">
        <v>158</v>
      </c>
      <c r="F21" s="2" t="s">
        <v>150</v>
      </c>
      <c r="G21" t="s">
        <v>152</v>
      </c>
      <c r="H21" t="s">
        <v>153</v>
      </c>
      <c r="I21" s="2" t="s">
        <v>151</v>
      </c>
      <c r="J21" s="2" t="s">
        <v>79</v>
      </c>
      <c r="K21">
        <v>400</v>
      </c>
      <c r="L21" t="s">
        <v>3353</v>
      </c>
      <c r="M21">
        <v>3200</v>
      </c>
      <c r="N21" t="s">
        <v>3356</v>
      </c>
      <c r="O21">
        <v>8</v>
      </c>
      <c r="P21">
        <v>8</v>
      </c>
      <c r="Q21">
        <v>0</v>
      </c>
      <c r="R21">
        <v>3200</v>
      </c>
      <c r="S21">
        <v>8</v>
      </c>
      <c r="T21">
        <v>1.032258064516129</v>
      </c>
      <c r="U21">
        <v>3100</v>
      </c>
      <c r="V21" s="2" t="s">
        <v>3357</v>
      </c>
      <c r="W21" s="2" t="s">
        <v>3355</v>
      </c>
      <c r="X21" s="2"/>
      <c r="Y21" t="s">
        <v>764</v>
      </c>
      <c r="Z21" t="s">
        <v>764</v>
      </c>
    </row>
    <row r="22" spans="1:26">
      <c r="A22" s="1">
        <v>46038</v>
      </c>
      <c r="B22" s="2" t="s">
        <v>3350</v>
      </c>
      <c r="C22" s="2" t="s">
        <v>3351</v>
      </c>
      <c r="D22">
        <v>92</v>
      </c>
      <c r="E22" s="2" t="s">
        <v>533</v>
      </c>
      <c r="F22" s="2" t="s">
        <v>524</v>
      </c>
      <c r="G22" t="s">
        <v>526</v>
      </c>
      <c r="H22" t="s">
        <v>528</v>
      </c>
      <c r="I22" s="2" t="s">
        <v>525</v>
      </c>
      <c r="J22" s="2" t="s">
        <v>116</v>
      </c>
      <c r="K22">
        <v>1727</v>
      </c>
      <c r="L22" t="s">
        <v>3352</v>
      </c>
      <c r="M22">
        <v>13816</v>
      </c>
      <c r="N22" t="s">
        <v>3353</v>
      </c>
      <c r="O22">
        <v>3</v>
      </c>
      <c r="P22">
        <v>3</v>
      </c>
      <c r="Q22">
        <v>6</v>
      </c>
      <c r="R22">
        <v>41448</v>
      </c>
      <c r="S22">
        <v>8</v>
      </c>
      <c r="T22">
        <v>1.0109268292682927</v>
      </c>
      <c r="U22">
        <v>41000</v>
      </c>
      <c r="V22" s="2" t="s">
        <v>3358</v>
      </c>
      <c r="W22" s="2" t="s">
        <v>3355</v>
      </c>
      <c r="X22" s="2"/>
      <c r="Y22" t="s">
        <v>764</v>
      </c>
      <c r="Z22" t="s">
        <v>764</v>
      </c>
    </row>
    <row r="23" spans="1:26">
      <c r="A23" s="1">
        <v>46041</v>
      </c>
      <c r="B23" s="2" t="s">
        <v>3350</v>
      </c>
      <c r="C23" s="2" t="s">
        <v>3351</v>
      </c>
      <c r="D23">
        <v>31</v>
      </c>
      <c r="E23" s="2" t="s">
        <v>233</v>
      </c>
      <c r="F23" s="2" t="s">
        <v>225</v>
      </c>
      <c r="G23" t="s">
        <v>227</v>
      </c>
      <c r="H23" t="s">
        <v>132</v>
      </c>
      <c r="I23" s="2" t="s">
        <v>226</v>
      </c>
      <c r="J23" s="2" t="s">
        <v>79</v>
      </c>
      <c r="K23">
        <v>1170</v>
      </c>
      <c r="L23" t="s">
        <v>3353</v>
      </c>
      <c r="M23">
        <v>9360</v>
      </c>
      <c r="N23" t="s">
        <v>3356</v>
      </c>
      <c r="O23">
        <v>8</v>
      </c>
      <c r="P23">
        <v>8</v>
      </c>
      <c r="Q23">
        <v>0</v>
      </c>
      <c r="R23">
        <v>9360</v>
      </c>
      <c r="S23">
        <v>8</v>
      </c>
      <c r="T23">
        <v>1.0285714285714285</v>
      </c>
      <c r="U23">
        <v>9100</v>
      </c>
      <c r="V23" s="2" t="s">
        <v>3357</v>
      </c>
      <c r="W23" s="2" t="s">
        <v>3355</v>
      </c>
      <c r="X23" s="2"/>
      <c r="Y23" t="s">
        <v>764</v>
      </c>
      <c r="Z23" t="s">
        <v>764</v>
      </c>
    </row>
    <row r="24" spans="1:26">
      <c r="A24" s="1">
        <v>46041</v>
      </c>
      <c r="B24" s="2" t="s">
        <v>3350</v>
      </c>
      <c r="C24" s="2" t="s">
        <v>3351</v>
      </c>
      <c r="D24">
        <v>62</v>
      </c>
      <c r="E24" s="2" t="s">
        <v>395</v>
      </c>
      <c r="F24" s="2" t="s">
        <v>391</v>
      </c>
      <c r="G24" t="s">
        <v>393</v>
      </c>
      <c r="H24" t="s">
        <v>383</v>
      </c>
      <c r="I24" s="2" t="s">
        <v>392</v>
      </c>
      <c r="J24" s="2" t="s">
        <v>64</v>
      </c>
      <c r="K24">
        <v>1040</v>
      </c>
      <c r="L24" t="s">
        <v>3352</v>
      </c>
      <c r="M24">
        <v>4160</v>
      </c>
      <c r="N24" t="s">
        <v>3353</v>
      </c>
      <c r="O24">
        <v>4</v>
      </c>
      <c r="P24">
        <v>4</v>
      </c>
      <c r="Q24">
        <v>4</v>
      </c>
      <c r="R24">
        <v>16640</v>
      </c>
      <c r="S24">
        <v>4</v>
      </c>
      <c r="T24">
        <v>1.0735483870967739</v>
      </c>
      <c r="U24">
        <v>15500</v>
      </c>
      <c r="V24" s="2" t="s">
        <v>3354</v>
      </c>
      <c r="W24" s="2" t="s">
        <v>3355</v>
      </c>
      <c r="X24" s="2"/>
      <c r="Y24">
        <v>4685.9693687315639</v>
      </c>
      <c r="Z24">
        <v>6718.4</v>
      </c>
    </row>
    <row r="25" spans="1:26">
      <c r="A25" s="1">
        <v>46041</v>
      </c>
      <c r="B25" s="2" t="s">
        <v>3350</v>
      </c>
      <c r="C25" s="2" t="s">
        <v>3351</v>
      </c>
      <c r="D25">
        <v>118</v>
      </c>
      <c r="E25" s="2" t="s">
        <v>668</v>
      </c>
      <c r="F25" s="2" t="s">
        <v>660</v>
      </c>
      <c r="G25" t="s">
        <v>662</v>
      </c>
      <c r="H25" t="s">
        <v>663</v>
      </c>
      <c r="I25" s="2" t="s">
        <v>661</v>
      </c>
      <c r="J25" s="2" t="s">
        <v>79</v>
      </c>
      <c r="K25">
        <v>440</v>
      </c>
      <c r="L25" t="s">
        <v>3353</v>
      </c>
      <c r="M25">
        <v>3520</v>
      </c>
      <c r="N25" t="s">
        <v>3356</v>
      </c>
      <c r="O25">
        <v>8</v>
      </c>
      <c r="P25">
        <v>8</v>
      </c>
      <c r="Q25">
        <v>0</v>
      </c>
      <c r="R25">
        <v>3520</v>
      </c>
      <c r="S25">
        <v>8</v>
      </c>
      <c r="T25">
        <v>1.1000000000000001</v>
      </c>
      <c r="U25">
        <v>3200</v>
      </c>
      <c r="V25" s="2" t="s">
        <v>3357</v>
      </c>
      <c r="W25" s="2" t="s">
        <v>3355</v>
      </c>
      <c r="X25" s="2"/>
      <c r="Y25" t="s">
        <v>764</v>
      </c>
      <c r="Z25" t="s">
        <v>764</v>
      </c>
    </row>
    <row r="26" spans="1:26">
      <c r="A26" s="1">
        <v>46041</v>
      </c>
      <c r="B26" s="2" t="s">
        <v>3350</v>
      </c>
      <c r="C26" s="2" t="s">
        <v>3351</v>
      </c>
      <c r="D26">
        <v>13</v>
      </c>
      <c r="E26" s="2" t="s">
        <v>133</v>
      </c>
      <c r="F26" s="2" t="s">
        <v>128</v>
      </c>
      <c r="G26" t="s">
        <v>130</v>
      </c>
      <c r="H26" t="s">
        <v>132</v>
      </c>
      <c r="I26" s="2" t="s">
        <v>129</v>
      </c>
      <c r="J26" s="2" t="s">
        <v>64</v>
      </c>
      <c r="K26">
        <v>425</v>
      </c>
      <c r="L26" t="s">
        <v>3352</v>
      </c>
      <c r="M26">
        <v>3400</v>
      </c>
      <c r="N26" t="s">
        <v>3353</v>
      </c>
      <c r="O26">
        <v>2</v>
      </c>
      <c r="P26">
        <v>2</v>
      </c>
      <c r="Q26">
        <v>6</v>
      </c>
      <c r="R26">
        <v>6800</v>
      </c>
      <c r="S26">
        <v>8</v>
      </c>
      <c r="T26">
        <v>1.0461538461538462</v>
      </c>
      <c r="U26">
        <v>6500</v>
      </c>
      <c r="V26" s="2" t="s">
        <v>3354</v>
      </c>
      <c r="W26" s="2" t="s">
        <v>3355</v>
      </c>
      <c r="X26" s="2"/>
      <c r="Y26">
        <v>2415.8518080326762</v>
      </c>
      <c r="Z26">
        <v>2745.5</v>
      </c>
    </row>
    <row r="27" spans="1:26">
      <c r="A27" s="1">
        <v>46041</v>
      </c>
      <c r="B27" s="2" t="s">
        <v>3350</v>
      </c>
      <c r="C27" s="2" t="s">
        <v>3351</v>
      </c>
      <c r="D27">
        <v>26</v>
      </c>
      <c r="E27" s="2" t="s">
        <v>207</v>
      </c>
      <c r="F27" s="2" t="s">
        <v>202</v>
      </c>
      <c r="G27" t="s">
        <v>204</v>
      </c>
      <c r="H27" t="s">
        <v>206</v>
      </c>
      <c r="I27" s="2" t="s">
        <v>203</v>
      </c>
      <c r="J27" s="2" t="s">
        <v>64</v>
      </c>
      <c r="K27">
        <v>355</v>
      </c>
      <c r="L27" t="s">
        <v>3352</v>
      </c>
      <c r="M27">
        <v>1775</v>
      </c>
      <c r="N27" t="s">
        <v>3353</v>
      </c>
      <c r="O27">
        <v>4</v>
      </c>
      <c r="P27">
        <v>4</v>
      </c>
      <c r="Q27">
        <v>4</v>
      </c>
      <c r="R27">
        <v>7100</v>
      </c>
      <c r="S27">
        <v>5</v>
      </c>
      <c r="T27">
        <v>1.0923076923076922</v>
      </c>
      <c r="U27">
        <v>6500</v>
      </c>
      <c r="V27" s="2" t="s">
        <v>3354</v>
      </c>
      <c r="W27" s="2" t="s">
        <v>3355</v>
      </c>
      <c r="X27" s="2"/>
      <c r="Y27">
        <v>1999.422026321761</v>
      </c>
      <c r="Z27">
        <v>2293.3000000000002</v>
      </c>
    </row>
    <row r="28" spans="1:26">
      <c r="A28" s="1">
        <v>46041</v>
      </c>
      <c r="B28" s="2" t="s">
        <v>3350</v>
      </c>
      <c r="C28" s="2" t="s">
        <v>3351</v>
      </c>
      <c r="D28">
        <v>83</v>
      </c>
      <c r="E28" s="2" t="s">
        <v>494</v>
      </c>
      <c r="F28" s="2" t="s">
        <v>492</v>
      </c>
      <c r="G28" t="s">
        <v>204</v>
      </c>
      <c r="H28" t="s">
        <v>488</v>
      </c>
      <c r="I28" s="2" t="s">
        <v>493</v>
      </c>
      <c r="J28" s="2" t="s">
        <v>64</v>
      </c>
      <c r="K28">
        <v>242</v>
      </c>
      <c r="L28" t="s">
        <v>3352</v>
      </c>
      <c r="M28">
        <v>1452</v>
      </c>
      <c r="N28" t="s">
        <v>3353</v>
      </c>
      <c r="O28">
        <v>1</v>
      </c>
      <c r="P28">
        <v>1</v>
      </c>
      <c r="Q28">
        <v>6</v>
      </c>
      <c r="R28">
        <v>1452</v>
      </c>
      <c r="S28">
        <v>6</v>
      </c>
      <c r="T28">
        <v>1.1169230769230769</v>
      </c>
      <c r="U28">
        <v>1300</v>
      </c>
      <c r="V28" s="2" t="s">
        <v>3354</v>
      </c>
      <c r="W28" s="2" t="s">
        <v>3355</v>
      </c>
      <c r="X28" s="2"/>
      <c r="Y28">
        <v>1258.9435211272976</v>
      </c>
      <c r="Z28">
        <v>1563.32</v>
      </c>
    </row>
    <row r="29" spans="1:26">
      <c r="A29" s="1">
        <v>46042</v>
      </c>
      <c r="B29" s="2" t="s">
        <v>3350</v>
      </c>
      <c r="C29" s="2" t="s">
        <v>3351</v>
      </c>
      <c r="D29">
        <v>90</v>
      </c>
      <c r="E29" s="2" t="s">
        <v>520</v>
      </c>
      <c r="F29" s="2" t="s">
        <v>516</v>
      </c>
      <c r="G29" t="s">
        <v>518</v>
      </c>
      <c r="H29" t="s">
        <v>519</v>
      </c>
      <c r="I29" s="2" t="s">
        <v>517</v>
      </c>
      <c r="J29" s="2" t="s">
        <v>79</v>
      </c>
      <c r="K29">
        <v>1040</v>
      </c>
      <c r="L29" t="s">
        <v>3353</v>
      </c>
      <c r="M29">
        <v>8320</v>
      </c>
      <c r="N29" t="s">
        <v>3356</v>
      </c>
      <c r="O29">
        <v>8</v>
      </c>
      <c r="P29">
        <v>8</v>
      </c>
      <c r="Q29">
        <v>0</v>
      </c>
      <c r="R29">
        <v>8320</v>
      </c>
      <c r="S29">
        <v>8</v>
      </c>
      <c r="T29">
        <v>1.0271604938271606</v>
      </c>
      <c r="U29">
        <v>8100</v>
      </c>
      <c r="V29" s="2" t="s">
        <v>3357</v>
      </c>
      <c r="W29" s="2" t="s">
        <v>3355</v>
      </c>
      <c r="X29" s="2"/>
      <c r="Y29" t="s">
        <v>764</v>
      </c>
      <c r="Z29" t="s">
        <v>764</v>
      </c>
    </row>
    <row r="30" spans="1:26">
      <c r="A30" s="1">
        <v>46042</v>
      </c>
      <c r="B30" s="2" t="s">
        <v>3350</v>
      </c>
      <c r="C30" s="2" t="s">
        <v>3351</v>
      </c>
      <c r="D30">
        <v>85</v>
      </c>
      <c r="E30" s="2" t="s">
        <v>501</v>
      </c>
      <c r="F30" s="2" t="s">
        <v>497</v>
      </c>
      <c r="G30" t="s">
        <v>499</v>
      </c>
      <c r="H30" t="s">
        <v>500</v>
      </c>
      <c r="I30" s="2" t="s">
        <v>498</v>
      </c>
      <c r="J30" s="2" t="s">
        <v>79</v>
      </c>
      <c r="K30">
        <v>640</v>
      </c>
      <c r="L30" t="s">
        <v>3353</v>
      </c>
      <c r="M30">
        <v>5120</v>
      </c>
      <c r="N30" t="s">
        <v>3356</v>
      </c>
      <c r="O30">
        <v>8</v>
      </c>
      <c r="P30">
        <v>8</v>
      </c>
      <c r="Q30">
        <v>0</v>
      </c>
      <c r="R30">
        <v>5120</v>
      </c>
      <c r="S30">
        <v>8</v>
      </c>
      <c r="T30">
        <v>1.024</v>
      </c>
      <c r="U30">
        <v>5000</v>
      </c>
      <c r="V30" s="2" t="s">
        <v>3357</v>
      </c>
      <c r="W30" s="2" t="s">
        <v>3355</v>
      </c>
      <c r="X30" s="2"/>
      <c r="Y30" t="s">
        <v>764</v>
      </c>
      <c r="Z30" t="s">
        <v>764</v>
      </c>
    </row>
    <row r="31" spans="1:26">
      <c r="A31" s="1">
        <v>46042</v>
      </c>
      <c r="B31" s="2" t="s">
        <v>3350</v>
      </c>
      <c r="C31" s="2" t="s">
        <v>3351</v>
      </c>
      <c r="D31">
        <v>116</v>
      </c>
      <c r="E31" s="2" t="s">
        <v>656</v>
      </c>
      <c r="F31" s="2" t="s">
        <v>654</v>
      </c>
      <c r="G31" t="s">
        <v>646</v>
      </c>
      <c r="H31" t="s">
        <v>153</v>
      </c>
      <c r="I31" s="2" t="s">
        <v>645</v>
      </c>
      <c r="J31" s="2" t="s">
        <v>79</v>
      </c>
      <c r="K31">
        <v>100</v>
      </c>
      <c r="L31" t="s">
        <v>3353</v>
      </c>
      <c r="M31">
        <v>800</v>
      </c>
      <c r="N31" t="s">
        <v>3356</v>
      </c>
      <c r="O31">
        <v>8</v>
      </c>
      <c r="P31">
        <v>8</v>
      </c>
      <c r="Q31">
        <v>0</v>
      </c>
      <c r="R31">
        <v>800</v>
      </c>
      <c r="S31">
        <v>8</v>
      </c>
      <c r="T31">
        <v>1.6</v>
      </c>
      <c r="U31">
        <v>500</v>
      </c>
      <c r="V31" s="2" t="s">
        <v>3357</v>
      </c>
      <c r="W31" s="2" t="s">
        <v>3355</v>
      </c>
      <c r="X31" s="2"/>
      <c r="Y31" t="s">
        <v>764</v>
      </c>
      <c r="Z31" t="s">
        <v>764</v>
      </c>
    </row>
    <row r="32" spans="1:26">
      <c r="A32" s="1">
        <v>46042</v>
      </c>
      <c r="B32" s="2" t="s">
        <v>3350</v>
      </c>
      <c r="C32" s="2" t="s">
        <v>3351</v>
      </c>
      <c r="D32">
        <v>63</v>
      </c>
      <c r="E32" s="2" t="s">
        <v>404</v>
      </c>
      <c r="F32" s="2" t="s">
        <v>400</v>
      </c>
      <c r="G32" t="s">
        <v>402</v>
      </c>
      <c r="H32" t="s">
        <v>403</v>
      </c>
      <c r="I32" s="2" t="s">
        <v>401</v>
      </c>
      <c r="J32" s="2" t="s">
        <v>64</v>
      </c>
      <c r="K32">
        <v>358</v>
      </c>
      <c r="L32" t="s">
        <v>3352</v>
      </c>
      <c r="M32">
        <v>2148</v>
      </c>
      <c r="N32" t="s">
        <v>3353</v>
      </c>
      <c r="O32">
        <v>1</v>
      </c>
      <c r="P32">
        <v>1</v>
      </c>
      <c r="Q32">
        <v>6</v>
      </c>
      <c r="R32">
        <v>2148</v>
      </c>
      <c r="S32">
        <v>6</v>
      </c>
      <c r="T32">
        <v>1.0740000000000001</v>
      </c>
      <c r="U32">
        <v>2000</v>
      </c>
      <c r="V32" s="2" t="s">
        <v>3354</v>
      </c>
      <c r="W32" s="2" t="s">
        <v>3355</v>
      </c>
      <c r="X32" s="2"/>
      <c r="Y32">
        <v>1862.404051915589</v>
      </c>
      <c r="Z32">
        <v>2312.6799999999998</v>
      </c>
    </row>
    <row r="33" spans="1:26">
      <c r="A33" s="1">
        <v>46043</v>
      </c>
      <c r="B33" s="2" t="s">
        <v>3350</v>
      </c>
      <c r="C33" s="2" t="s">
        <v>3351</v>
      </c>
      <c r="D33">
        <v>111</v>
      </c>
      <c r="E33" s="2" t="s">
        <v>442</v>
      </c>
      <c r="F33" s="2" t="s">
        <v>632</v>
      </c>
      <c r="G33" t="s">
        <v>634</v>
      </c>
      <c r="H33" t="s">
        <v>97</v>
      </c>
      <c r="I33" s="2" t="s">
        <v>633</v>
      </c>
      <c r="J33" s="2" t="s">
        <v>79</v>
      </c>
      <c r="K33">
        <v>650</v>
      </c>
      <c r="L33" t="s">
        <v>3353</v>
      </c>
      <c r="M33">
        <v>5200</v>
      </c>
      <c r="N33" t="s">
        <v>3356</v>
      </c>
      <c r="O33">
        <v>8</v>
      </c>
      <c r="P33">
        <v>8</v>
      </c>
      <c r="Q33">
        <v>0</v>
      </c>
      <c r="R33">
        <v>5200</v>
      </c>
      <c r="S33">
        <v>8</v>
      </c>
      <c r="T33">
        <v>1.04</v>
      </c>
      <c r="U33">
        <v>5000</v>
      </c>
      <c r="V33" s="2" t="s">
        <v>3357</v>
      </c>
      <c r="W33" s="2" t="s">
        <v>3355</v>
      </c>
      <c r="X33" s="2"/>
      <c r="Y33" t="s">
        <v>764</v>
      </c>
      <c r="Z33" t="s">
        <v>764</v>
      </c>
    </row>
    <row r="34" spans="1:26">
      <c r="A34" s="1">
        <v>46043</v>
      </c>
      <c r="B34" s="2" t="s">
        <v>3350</v>
      </c>
      <c r="C34" s="2" t="s">
        <v>3351</v>
      </c>
      <c r="D34">
        <v>112</v>
      </c>
      <c r="E34" s="2" t="s">
        <v>442</v>
      </c>
      <c r="F34" s="2" t="s">
        <v>632</v>
      </c>
      <c r="G34" t="s">
        <v>634</v>
      </c>
      <c r="H34" t="s">
        <v>97</v>
      </c>
      <c r="I34" s="2" t="s">
        <v>633</v>
      </c>
      <c r="J34" s="2" t="s">
        <v>445</v>
      </c>
      <c r="K34">
        <v>310</v>
      </c>
      <c r="L34" t="s">
        <v>3353</v>
      </c>
      <c r="M34">
        <v>5580</v>
      </c>
      <c r="N34" t="s">
        <v>3359</v>
      </c>
      <c r="O34">
        <v>18</v>
      </c>
      <c r="P34">
        <v>0</v>
      </c>
      <c r="Q34">
        <v>0</v>
      </c>
      <c r="R34">
        <v>5580</v>
      </c>
      <c r="S34">
        <v>18</v>
      </c>
      <c r="T34">
        <v>1.1160000000000001</v>
      </c>
      <c r="U34">
        <v>5000</v>
      </c>
      <c r="V34" s="2" t="s">
        <v>3360</v>
      </c>
      <c r="W34" s="2" t="s">
        <v>3361</v>
      </c>
      <c r="X34" s="2"/>
      <c r="Y34" t="s">
        <v>764</v>
      </c>
      <c r="Z34" t="s">
        <v>764</v>
      </c>
    </row>
    <row r="35" spans="1:26">
      <c r="A35" s="1">
        <v>46043</v>
      </c>
      <c r="B35" s="2" t="s">
        <v>3350</v>
      </c>
      <c r="C35" s="2" t="s">
        <v>3351</v>
      </c>
      <c r="D35">
        <v>60</v>
      </c>
      <c r="E35" s="2" t="s">
        <v>384</v>
      </c>
      <c r="F35" s="2" t="s">
        <v>380</v>
      </c>
      <c r="G35" t="s">
        <v>382</v>
      </c>
      <c r="H35" t="s">
        <v>383</v>
      </c>
      <c r="I35" s="2" t="s">
        <v>381</v>
      </c>
      <c r="J35" s="2" t="s">
        <v>64</v>
      </c>
      <c r="K35">
        <v>1332</v>
      </c>
      <c r="L35" t="s">
        <v>3352</v>
      </c>
      <c r="M35">
        <v>5328</v>
      </c>
      <c r="N35" t="s">
        <v>3353</v>
      </c>
      <c r="O35">
        <v>4</v>
      </c>
      <c r="P35">
        <v>4</v>
      </c>
      <c r="Q35">
        <v>4</v>
      </c>
      <c r="R35">
        <v>21312</v>
      </c>
      <c r="S35">
        <v>4</v>
      </c>
      <c r="T35">
        <v>1.039609756097561</v>
      </c>
      <c r="U35">
        <v>20500</v>
      </c>
      <c r="V35" s="2" t="s">
        <v>3354</v>
      </c>
      <c r="W35" s="2" t="s">
        <v>3355</v>
      </c>
      <c r="X35" s="2"/>
      <c r="Y35">
        <v>6001.6453837985027</v>
      </c>
      <c r="Z35">
        <v>8604.7199999999993</v>
      </c>
    </row>
    <row r="36" spans="1:26">
      <c r="A36" s="1">
        <v>46043</v>
      </c>
      <c r="B36" s="2" t="s">
        <v>3350</v>
      </c>
      <c r="C36" s="2" t="s">
        <v>3351</v>
      </c>
      <c r="D36">
        <v>1</v>
      </c>
      <c r="E36" s="2" t="s">
        <v>60</v>
      </c>
      <c r="F36" s="2" t="s">
        <v>55</v>
      </c>
      <c r="G36" t="s">
        <v>57</v>
      </c>
      <c r="H36" t="s">
        <v>59</v>
      </c>
      <c r="I36" s="2" t="s">
        <v>56</v>
      </c>
      <c r="J36" s="2" t="s">
        <v>64</v>
      </c>
      <c r="K36">
        <v>9055</v>
      </c>
      <c r="L36" t="s">
        <v>3352</v>
      </c>
      <c r="M36">
        <v>18110</v>
      </c>
      <c r="N36" t="s">
        <v>3353</v>
      </c>
      <c r="O36">
        <v>1</v>
      </c>
      <c r="P36">
        <v>1</v>
      </c>
      <c r="Q36">
        <v>2</v>
      </c>
      <c r="R36">
        <v>18110</v>
      </c>
      <c r="S36">
        <v>2</v>
      </c>
      <c r="T36">
        <v>1.0061111111111112</v>
      </c>
      <c r="U36">
        <v>18000</v>
      </c>
      <c r="V36" s="2" t="s">
        <v>3354</v>
      </c>
      <c r="W36" s="2" t="s">
        <v>3355</v>
      </c>
      <c r="X36" s="2"/>
      <c r="Y36">
        <v>24541.264203308376</v>
      </c>
      <c r="Z36">
        <v>58495.3</v>
      </c>
    </row>
    <row r="37" spans="1:26">
      <c r="A37" s="1">
        <v>46043</v>
      </c>
      <c r="B37" s="2" t="s">
        <v>3350</v>
      </c>
      <c r="C37" s="2" t="s">
        <v>3351</v>
      </c>
      <c r="D37">
        <v>25</v>
      </c>
      <c r="E37" s="2" t="s">
        <v>199</v>
      </c>
      <c r="F37" s="2" t="s">
        <v>189</v>
      </c>
      <c r="G37" t="s">
        <v>191</v>
      </c>
      <c r="H37" t="s">
        <v>192</v>
      </c>
      <c r="I37" s="2" t="s">
        <v>190</v>
      </c>
      <c r="J37" s="2" t="s">
        <v>79</v>
      </c>
      <c r="K37">
        <v>460</v>
      </c>
      <c r="L37" t="s">
        <v>3353</v>
      </c>
      <c r="M37">
        <v>3680</v>
      </c>
      <c r="N37" t="s">
        <v>3356</v>
      </c>
      <c r="O37">
        <v>8</v>
      </c>
      <c r="P37">
        <v>8</v>
      </c>
      <c r="Q37">
        <v>0</v>
      </c>
      <c r="R37">
        <v>3680</v>
      </c>
      <c r="S37">
        <v>8</v>
      </c>
      <c r="T37">
        <v>1.0222222222222219</v>
      </c>
      <c r="U37">
        <v>3600</v>
      </c>
      <c r="V37" s="2" t="s">
        <v>3357</v>
      </c>
      <c r="W37" s="2" t="s">
        <v>3355</v>
      </c>
      <c r="X37" s="2"/>
      <c r="Y37" t="s">
        <v>764</v>
      </c>
      <c r="Z37" t="s">
        <v>764</v>
      </c>
    </row>
    <row r="38" spans="1:26">
      <c r="A38" s="1">
        <v>46043</v>
      </c>
      <c r="B38" s="2" t="s">
        <v>3350</v>
      </c>
      <c r="C38" s="2" t="s">
        <v>3351</v>
      </c>
      <c r="D38">
        <v>86</v>
      </c>
      <c r="E38" s="2" t="s">
        <v>199</v>
      </c>
      <c r="F38" s="2" t="s">
        <v>505</v>
      </c>
      <c r="G38" t="s">
        <v>507</v>
      </c>
      <c r="H38" t="s">
        <v>192</v>
      </c>
      <c r="I38" s="2" t="s">
        <v>506</v>
      </c>
      <c r="J38" s="2" t="s">
        <v>79</v>
      </c>
      <c r="K38">
        <v>645</v>
      </c>
      <c r="L38" t="s">
        <v>3353</v>
      </c>
      <c r="M38">
        <v>5160</v>
      </c>
      <c r="N38" t="s">
        <v>3356</v>
      </c>
      <c r="O38">
        <v>8</v>
      </c>
      <c r="P38">
        <v>8</v>
      </c>
      <c r="Q38">
        <v>0</v>
      </c>
      <c r="R38">
        <v>5160</v>
      </c>
      <c r="S38">
        <v>8</v>
      </c>
      <c r="T38">
        <v>1.032</v>
      </c>
      <c r="U38">
        <v>5000</v>
      </c>
      <c r="V38" s="2" t="s">
        <v>3357</v>
      </c>
      <c r="W38" s="2" t="s">
        <v>3355</v>
      </c>
      <c r="X38" s="2"/>
      <c r="Y38" t="s">
        <v>764</v>
      </c>
      <c r="Z38" t="s">
        <v>764</v>
      </c>
    </row>
    <row r="39" spans="1:26">
      <c r="A39" s="1">
        <v>46043</v>
      </c>
      <c r="B39" s="2" t="s">
        <v>3350</v>
      </c>
      <c r="C39" s="2" t="s">
        <v>3351</v>
      </c>
      <c r="D39">
        <v>68</v>
      </c>
      <c r="E39" s="2" t="s">
        <v>435</v>
      </c>
      <c r="F39" s="2" t="s">
        <v>430</v>
      </c>
      <c r="G39" t="s">
        <v>432</v>
      </c>
      <c r="H39" t="s">
        <v>434</v>
      </c>
      <c r="I39" s="2" t="s">
        <v>431</v>
      </c>
      <c r="J39" s="2" t="s">
        <v>64</v>
      </c>
      <c r="K39">
        <v>660</v>
      </c>
      <c r="L39" t="s">
        <v>3352</v>
      </c>
      <c r="M39">
        <v>3960</v>
      </c>
      <c r="N39" t="s">
        <v>3353</v>
      </c>
      <c r="O39">
        <v>6</v>
      </c>
      <c r="P39">
        <v>6</v>
      </c>
      <c r="Q39">
        <v>6</v>
      </c>
      <c r="R39">
        <v>23760</v>
      </c>
      <c r="S39">
        <v>6</v>
      </c>
      <c r="T39">
        <v>1.056</v>
      </c>
      <c r="U39">
        <v>22500</v>
      </c>
      <c r="V39" s="2" t="s">
        <v>3354</v>
      </c>
      <c r="W39" s="2" t="s">
        <v>3355</v>
      </c>
      <c r="X39" s="2"/>
      <c r="Y39">
        <v>4611.8527515316546</v>
      </c>
      <c r="Z39">
        <v>4263.6000000000004</v>
      </c>
    </row>
    <row r="40" spans="1:26">
      <c r="A40" s="1">
        <v>46043</v>
      </c>
      <c r="B40" s="2" t="s">
        <v>3350</v>
      </c>
      <c r="C40" s="2" t="s">
        <v>3351</v>
      </c>
      <c r="D40">
        <v>66</v>
      </c>
      <c r="E40" s="2" t="s">
        <v>423</v>
      </c>
      <c r="F40" s="2" t="s">
        <v>418</v>
      </c>
      <c r="G40" t="s">
        <v>420</v>
      </c>
      <c r="H40" t="s">
        <v>422</v>
      </c>
      <c r="I40" s="2" t="s">
        <v>419</v>
      </c>
      <c r="J40" s="2" t="s">
        <v>64</v>
      </c>
      <c r="K40">
        <v>1278</v>
      </c>
      <c r="L40" t="s">
        <v>3352</v>
      </c>
      <c r="M40">
        <v>7668</v>
      </c>
      <c r="N40" t="s">
        <v>3353</v>
      </c>
      <c r="O40">
        <v>3</v>
      </c>
      <c r="P40">
        <v>3</v>
      </c>
      <c r="Q40">
        <v>6</v>
      </c>
      <c r="R40">
        <v>23004</v>
      </c>
      <c r="S40">
        <v>6</v>
      </c>
      <c r="T40">
        <v>1.0224</v>
      </c>
      <c r="U40">
        <v>22500</v>
      </c>
      <c r="V40" s="2" t="s">
        <v>3354</v>
      </c>
      <c r="W40" s="2" t="s">
        <v>3355</v>
      </c>
      <c r="X40" s="2"/>
      <c r="Y40">
        <v>8542.4444384152484</v>
      </c>
      <c r="Z40">
        <v>8255.8799999999992</v>
      </c>
    </row>
    <row r="41" spans="1:26">
      <c r="A41" s="1">
        <v>46044</v>
      </c>
      <c r="B41" s="2" t="s">
        <v>3350</v>
      </c>
      <c r="C41" s="2" t="s">
        <v>3351</v>
      </c>
      <c r="D41">
        <v>81</v>
      </c>
      <c r="E41" s="2" t="s">
        <v>451</v>
      </c>
      <c r="F41" s="2" t="s">
        <v>478</v>
      </c>
      <c r="G41" t="s">
        <v>480</v>
      </c>
      <c r="H41" t="s">
        <v>481</v>
      </c>
      <c r="I41" s="2" t="s">
        <v>479</v>
      </c>
      <c r="J41" s="2" t="s">
        <v>79</v>
      </c>
      <c r="K41">
        <v>1100</v>
      </c>
      <c r="L41" t="s">
        <v>3353</v>
      </c>
      <c r="M41">
        <v>8800</v>
      </c>
      <c r="N41" t="s">
        <v>3356</v>
      </c>
      <c r="O41">
        <v>8</v>
      </c>
      <c r="P41">
        <v>8</v>
      </c>
      <c r="Q41">
        <v>0</v>
      </c>
      <c r="R41">
        <v>8800</v>
      </c>
      <c r="S41">
        <v>8</v>
      </c>
      <c r="T41">
        <v>1.0232558139534884</v>
      </c>
      <c r="U41">
        <v>8600</v>
      </c>
      <c r="V41" s="2" t="s">
        <v>3357</v>
      </c>
      <c r="W41" s="2" t="s">
        <v>3355</v>
      </c>
      <c r="X41" s="2"/>
      <c r="Y41" t="s">
        <v>764</v>
      </c>
      <c r="Z41" t="s">
        <v>764</v>
      </c>
    </row>
    <row r="42" spans="1:26">
      <c r="A42" s="1">
        <v>46044</v>
      </c>
      <c r="B42" s="2" t="s">
        <v>3350</v>
      </c>
      <c r="C42" s="2" t="s">
        <v>3351</v>
      </c>
      <c r="D42">
        <v>80</v>
      </c>
      <c r="E42" s="2" t="s">
        <v>482</v>
      </c>
      <c r="F42" s="2" t="s">
        <v>478</v>
      </c>
      <c r="G42" t="s">
        <v>480</v>
      </c>
      <c r="H42" t="s">
        <v>481</v>
      </c>
      <c r="I42" s="2" t="s">
        <v>479</v>
      </c>
      <c r="J42" s="2" t="s">
        <v>64</v>
      </c>
      <c r="K42">
        <v>548</v>
      </c>
      <c r="L42" t="s">
        <v>3352</v>
      </c>
      <c r="M42">
        <v>2192</v>
      </c>
      <c r="N42" t="s">
        <v>3353</v>
      </c>
      <c r="O42">
        <v>4</v>
      </c>
      <c r="P42">
        <v>4</v>
      </c>
      <c r="Q42">
        <v>4</v>
      </c>
      <c r="R42">
        <v>8768</v>
      </c>
      <c r="S42">
        <v>4</v>
      </c>
      <c r="T42">
        <v>1.0960000000000001</v>
      </c>
      <c r="U42">
        <v>8000</v>
      </c>
      <c r="V42" s="2" t="s">
        <v>3354</v>
      </c>
      <c r="W42" s="2" t="s">
        <v>3355</v>
      </c>
      <c r="X42" s="2"/>
      <c r="Y42">
        <v>2469.1453981393238</v>
      </c>
      <c r="Z42">
        <v>3540.08</v>
      </c>
    </row>
    <row r="43" spans="1:26">
      <c r="A43" s="1">
        <v>46044</v>
      </c>
      <c r="B43" s="2" t="s">
        <v>3350</v>
      </c>
      <c r="C43" s="2" t="s">
        <v>3351</v>
      </c>
      <c r="D43">
        <v>16</v>
      </c>
      <c r="E43" s="2" t="s">
        <v>147</v>
      </c>
      <c r="F43" s="2" t="s">
        <v>140</v>
      </c>
      <c r="G43" t="s">
        <v>142</v>
      </c>
      <c r="H43" t="s">
        <v>59</v>
      </c>
      <c r="I43" s="2" t="s">
        <v>141</v>
      </c>
      <c r="J43" s="2" t="s">
        <v>79</v>
      </c>
      <c r="K43">
        <v>120</v>
      </c>
      <c r="L43" t="s">
        <v>3353</v>
      </c>
      <c r="M43">
        <v>960</v>
      </c>
      <c r="N43" t="s">
        <v>3356</v>
      </c>
      <c r="O43">
        <v>8</v>
      </c>
      <c r="P43">
        <v>8</v>
      </c>
      <c r="Q43">
        <v>0</v>
      </c>
      <c r="R43">
        <v>960</v>
      </c>
      <c r="S43">
        <v>8</v>
      </c>
      <c r="T43">
        <v>1.2</v>
      </c>
      <c r="U43">
        <v>800</v>
      </c>
      <c r="V43" s="2" t="s">
        <v>3357</v>
      </c>
      <c r="W43" s="2" t="s">
        <v>3355</v>
      </c>
      <c r="X43" s="2"/>
      <c r="Y43" t="s">
        <v>764</v>
      </c>
      <c r="Z43" t="s">
        <v>764</v>
      </c>
    </row>
    <row r="44" spans="1:26">
      <c r="A44" s="1">
        <v>46044</v>
      </c>
      <c r="B44" s="2" t="s">
        <v>3350</v>
      </c>
      <c r="C44" s="2" t="s">
        <v>3351</v>
      </c>
      <c r="D44">
        <v>27</v>
      </c>
      <c r="E44" s="2" t="s">
        <v>212</v>
      </c>
      <c r="F44" s="2" t="s">
        <v>202</v>
      </c>
      <c r="G44" t="s">
        <v>204</v>
      </c>
      <c r="H44" t="s">
        <v>206</v>
      </c>
      <c r="I44" s="2" t="s">
        <v>203</v>
      </c>
      <c r="J44" s="2" t="s">
        <v>79</v>
      </c>
      <c r="K44">
        <v>785</v>
      </c>
      <c r="L44" t="s">
        <v>3353</v>
      </c>
      <c r="M44">
        <v>6280</v>
      </c>
      <c r="N44" t="s">
        <v>3356</v>
      </c>
      <c r="O44">
        <v>8</v>
      </c>
      <c r="P44">
        <v>8</v>
      </c>
      <c r="Q44">
        <v>0</v>
      </c>
      <c r="R44">
        <v>6280</v>
      </c>
      <c r="S44">
        <v>8</v>
      </c>
      <c r="T44">
        <v>1.0295081967213116</v>
      </c>
      <c r="U44">
        <v>6100</v>
      </c>
      <c r="V44" s="2" t="s">
        <v>3357</v>
      </c>
      <c r="W44" s="2" t="s">
        <v>3355</v>
      </c>
      <c r="X44" s="2"/>
      <c r="Y44" t="s">
        <v>764</v>
      </c>
      <c r="Z44" t="s">
        <v>764</v>
      </c>
    </row>
    <row r="45" spans="1:26">
      <c r="A45" s="1">
        <v>46044</v>
      </c>
      <c r="B45" s="2" t="s">
        <v>3350</v>
      </c>
      <c r="C45" s="2" t="s">
        <v>3351</v>
      </c>
      <c r="D45">
        <v>84</v>
      </c>
      <c r="E45" s="2" t="s">
        <v>212</v>
      </c>
      <c r="F45" s="2" t="s">
        <v>492</v>
      </c>
      <c r="G45" t="s">
        <v>204</v>
      </c>
      <c r="H45" t="s">
        <v>488</v>
      </c>
      <c r="I45" s="2" t="s">
        <v>493</v>
      </c>
      <c r="J45" s="2" t="s">
        <v>79</v>
      </c>
      <c r="K45">
        <v>150</v>
      </c>
      <c r="L45" t="s">
        <v>3353</v>
      </c>
      <c r="M45">
        <v>1200</v>
      </c>
      <c r="N45" t="s">
        <v>3356</v>
      </c>
      <c r="O45">
        <v>8</v>
      </c>
      <c r="P45">
        <v>8</v>
      </c>
      <c r="Q45">
        <v>0</v>
      </c>
      <c r="R45">
        <v>1200</v>
      </c>
      <c r="S45">
        <v>8</v>
      </c>
      <c r="T45">
        <v>1.0909090909090908</v>
      </c>
      <c r="U45">
        <v>1100</v>
      </c>
      <c r="V45" s="2" t="s">
        <v>3357</v>
      </c>
      <c r="W45" s="2" t="s">
        <v>3355</v>
      </c>
      <c r="X45" s="2"/>
      <c r="Y45" t="s">
        <v>764</v>
      </c>
      <c r="Z45" t="s">
        <v>764</v>
      </c>
    </row>
    <row r="46" spans="1:26">
      <c r="A46" s="1">
        <v>46044</v>
      </c>
      <c r="B46" s="2" t="s">
        <v>3350</v>
      </c>
      <c r="C46" s="2" t="s">
        <v>3351</v>
      </c>
      <c r="D46">
        <v>88</v>
      </c>
      <c r="E46" s="2" t="s">
        <v>512</v>
      </c>
      <c r="F46" s="2" t="s">
        <v>509</v>
      </c>
      <c r="G46" t="s">
        <v>511</v>
      </c>
      <c r="H46" t="s">
        <v>330</v>
      </c>
      <c r="I46" s="2" t="s">
        <v>510</v>
      </c>
      <c r="J46" s="2" t="s">
        <v>79</v>
      </c>
      <c r="K46">
        <v>640</v>
      </c>
      <c r="L46" t="s">
        <v>3353</v>
      </c>
      <c r="M46">
        <v>5120</v>
      </c>
      <c r="N46" t="s">
        <v>3356</v>
      </c>
      <c r="O46">
        <v>8</v>
      </c>
      <c r="P46">
        <v>8</v>
      </c>
      <c r="Q46">
        <v>0</v>
      </c>
      <c r="R46">
        <v>5120</v>
      </c>
      <c r="S46">
        <v>8</v>
      </c>
      <c r="T46">
        <v>1.024</v>
      </c>
      <c r="U46">
        <v>5000</v>
      </c>
      <c r="V46" s="2" t="s">
        <v>3357</v>
      </c>
      <c r="W46" s="2" t="s">
        <v>3355</v>
      </c>
      <c r="X46" s="2"/>
      <c r="Y46" t="s">
        <v>764</v>
      </c>
      <c r="Z46" t="s">
        <v>764</v>
      </c>
    </row>
    <row r="47" spans="1:26">
      <c r="A47" s="1">
        <v>46044</v>
      </c>
      <c r="B47" s="2" t="s">
        <v>3350</v>
      </c>
      <c r="C47" s="2" t="s">
        <v>3351</v>
      </c>
      <c r="D47">
        <v>33</v>
      </c>
      <c r="E47" s="2" t="s">
        <v>245</v>
      </c>
      <c r="F47" s="2" t="s">
        <v>236</v>
      </c>
      <c r="G47" t="s">
        <v>238</v>
      </c>
      <c r="H47" t="s">
        <v>240</v>
      </c>
      <c r="I47" s="2" t="s">
        <v>237</v>
      </c>
      <c r="J47" s="2" t="s">
        <v>79</v>
      </c>
      <c r="K47">
        <v>1175</v>
      </c>
      <c r="L47" t="s">
        <v>3353</v>
      </c>
      <c r="M47">
        <v>9400</v>
      </c>
      <c r="N47" t="s">
        <v>3356</v>
      </c>
      <c r="O47">
        <v>8</v>
      </c>
      <c r="P47">
        <v>8</v>
      </c>
      <c r="Q47">
        <v>0</v>
      </c>
      <c r="R47">
        <v>9400</v>
      </c>
      <c r="S47">
        <v>8</v>
      </c>
      <c r="T47">
        <v>1.0329670329670333</v>
      </c>
      <c r="U47">
        <v>9100</v>
      </c>
      <c r="V47" s="2" t="s">
        <v>3357</v>
      </c>
      <c r="W47" s="2" t="s">
        <v>3355</v>
      </c>
      <c r="X47" s="2"/>
      <c r="Y47" t="s">
        <v>764</v>
      </c>
      <c r="Z47" t="s">
        <v>764</v>
      </c>
    </row>
    <row r="48" spans="1:26">
      <c r="A48" s="1">
        <v>46044</v>
      </c>
      <c r="B48" s="2" t="s">
        <v>3350</v>
      </c>
      <c r="C48" s="2" t="s">
        <v>3351</v>
      </c>
      <c r="D48">
        <v>89</v>
      </c>
      <c r="E48" s="2" t="s">
        <v>442</v>
      </c>
      <c r="F48" s="2" t="s">
        <v>509</v>
      </c>
      <c r="G48" t="s">
        <v>511</v>
      </c>
      <c r="H48" t="s">
        <v>330</v>
      </c>
      <c r="I48" s="2" t="s">
        <v>510</v>
      </c>
      <c r="J48" s="2" t="s">
        <v>445</v>
      </c>
      <c r="K48">
        <v>300</v>
      </c>
      <c r="L48" t="s">
        <v>3353</v>
      </c>
      <c r="M48">
        <v>5400</v>
      </c>
      <c r="N48" t="s">
        <v>3359</v>
      </c>
      <c r="O48">
        <v>18</v>
      </c>
      <c r="P48">
        <v>0</v>
      </c>
      <c r="Q48">
        <v>0</v>
      </c>
      <c r="R48">
        <v>5400</v>
      </c>
      <c r="S48">
        <v>18</v>
      </c>
      <c r="T48">
        <v>1.08</v>
      </c>
      <c r="U48">
        <v>5000</v>
      </c>
      <c r="V48" s="2" t="s">
        <v>3360</v>
      </c>
      <c r="W48" s="2" t="s">
        <v>3361</v>
      </c>
      <c r="X48" s="2"/>
      <c r="Y48" t="s">
        <v>764</v>
      </c>
      <c r="Z48" t="s">
        <v>764</v>
      </c>
    </row>
    <row r="49" spans="1:26">
      <c r="A49" s="1">
        <v>46044</v>
      </c>
      <c r="B49" s="2" t="s">
        <v>3350</v>
      </c>
      <c r="C49" s="2" t="s">
        <v>3351</v>
      </c>
      <c r="D49">
        <v>87</v>
      </c>
      <c r="E49" s="2" t="s">
        <v>442</v>
      </c>
      <c r="F49" s="2" t="s">
        <v>505</v>
      </c>
      <c r="G49" t="s">
        <v>507</v>
      </c>
      <c r="H49" t="s">
        <v>192</v>
      </c>
      <c r="I49" s="2" t="s">
        <v>506</v>
      </c>
      <c r="J49" s="2" t="s">
        <v>445</v>
      </c>
      <c r="K49">
        <v>300</v>
      </c>
      <c r="L49" t="s">
        <v>3353</v>
      </c>
      <c r="M49">
        <v>5400</v>
      </c>
      <c r="N49" t="s">
        <v>3359</v>
      </c>
      <c r="O49">
        <v>18</v>
      </c>
      <c r="P49">
        <v>0</v>
      </c>
      <c r="Q49">
        <v>0</v>
      </c>
      <c r="R49">
        <v>5400</v>
      </c>
      <c r="S49">
        <v>18</v>
      </c>
      <c r="T49">
        <v>1.08</v>
      </c>
      <c r="U49">
        <v>5000</v>
      </c>
      <c r="V49" s="2" t="s">
        <v>3360</v>
      </c>
      <c r="W49" s="2" t="s">
        <v>3361</v>
      </c>
      <c r="X49" s="2"/>
      <c r="Y49" t="s">
        <v>764</v>
      </c>
      <c r="Z49" t="s">
        <v>764</v>
      </c>
    </row>
    <row r="50" spans="1:26">
      <c r="A50" s="1">
        <v>46044</v>
      </c>
      <c r="B50" s="2" t="s">
        <v>3350</v>
      </c>
      <c r="C50" s="2" t="s">
        <v>3351</v>
      </c>
      <c r="D50">
        <v>70</v>
      </c>
      <c r="E50" s="2" t="s">
        <v>442</v>
      </c>
      <c r="F50" s="2" t="s">
        <v>338</v>
      </c>
      <c r="G50" t="s">
        <v>329</v>
      </c>
      <c r="H50" t="s">
        <v>330</v>
      </c>
      <c r="I50" s="2" t="s">
        <v>328</v>
      </c>
      <c r="J50" s="2" t="s">
        <v>445</v>
      </c>
      <c r="K50">
        <v>3340</v>
      </c>
      <c r="L50" t="s">
        <v>3353</v>
      </c>
      <c r="M50">
        <v>60120</v>
      </c>
      <c r="N50" t="s">
        <v>3359</v>
      </c>
      <c r="O50">
        <v>18</v>
      </c>
      <c r="P50">
        <v>0</v>
      </c>
      <c r="Q50">
        <v>0</v>
      </c>
      <c r="R50">
        <v>60120</v>
      </c>
      <c r="S50">
        <v>18</v>
      </c>
      <c r="T50">
        <v>1.002</v>
      </c>
      <c r="U50">
        <v>60000</v>
      </c>
      <c r="V50" s="2" t="s">
        <v>3360</v>
      </c>
      <c r="W50" s="2" t="s">
        <v>3361</v>
      </c>
      <c r="X50" s="2"/>
      <c r="Y50" t="s">
        <v>764</v>
      </c>
      <c r="Z50" t="s">
        <v>764</v>
      </c>
    </row>
    <row r="51" spans="1:26">
      <c r="A51" s="1">
        <v>46044</v>
      </c>
      <c r="B51" s="2" t="s">
        <v>3350</v>
      </c>
      <c r="C51" s="2" t="s">
        <v>3351</v>
      </c>
      <c r="D51" t="s">
        <v>764</v>
      </c>
      <c r="E51" s="2" t="s">
        <v>3362</v>
      </c>
      <c r="F51" s="2" t="s">
        <v>3362</v>
      </c>
      <c r="I51" s="2" t="s">
        <v>3362</v>
      </c>
      <c r="J51" s="2" t="s">
        <v>3362</v>
      </c>
      <c r="K51">
        <v>580</v>
      </c>
      <c r="L51" t="s">
        <v>3352</v>
      </c>
      <c r="M51">
        <v>12180</v>
      </c>
      <c r="N51" t="s">
        <v>3363</v>
      </c>
      <c r="O51">
        <v>21</v>
      </c>
      <c r="P51">
        <v>0</v>
      </c>
      <c r="Q51">
        <v>0</v>
      </c>
      <c r="R51">
        <v>255780</v>
      </c>
      <c r="S51">
        <v>21</v>
      </c>
      <c r="T51" t="s">
        <v>764</v>
      </c>
      <c r="U51" t="s">
        <v>764</v>
      </c>
      <c r="V51" s="2" t="s">
        <v>3364</v>
      </c>
      <c r="W51" s="2" t="s">
        <v>3361</v>
      </c>
      <c r="X51" s="2" t="s">
        <v>3365</v>
      </c>
      <c r="Y51" t="s">
        <v>764</v>
      </c>
      <c r="Z51" t="s">
        <v>764</v>
      </c>
    </row>
    <row r="52" spans="1:26">
      <c r="A52" s="1">
        <v>46044</v>
      </c>
      <c r="B52" s="2" t="s">
        <v>3350</v>
      </c>
      <c r="C52" s="2" t="s">
        <v>3351</v>
      </c>
      <c r="D52" t="s">
        <v>764</v>
      </c>
      <c r="E52" s="2" t="s">
        <v>3362</v>
      </c>
      <c r="F52" s="2" t="s">
        <v>3362</v>
      </c>
      <c r="I52" s="2" t="s">
        <v>3362</v>
      </c>
      <c r="J52" s="2" t="s">
        <v>3362</v>
      </c>
      <c r="K52">
        <v>150</v>
      </c>
      <c r="L52" t="s">
        <v>3352</v>
      </c>
      <c r="M52">
        <v>2400</v>
      </c>
      <c r="N52" t="s">
        <v>3363</v>
      </c>
      <c r="O52">
        <v>16</v>
      </c>
      <c r="P52">
        <v>0</v>
      </c>
      <c r="Q52">
        <v>0</v>
      </c>
      <c r="R52">
        <v>38400</v>
      </c>
      <c r="S52">
        <v>16</v>
      </c>
      <c r="T52" t="s">
        <v>764</v>
      </c>
      <c r="U52" t="s">
        <v>764</v>
      </c>
      <c r="V52" s="2" t="s">
        <v>3364</v>
      </c>
      <c r="W52" s="2" t="s">
        <v>3361</v>
      </c>
      <c r="X52" s="2" t="s">
        <v>3366</v>
      </c>
      <c r="Y52" t="s">
        <v>764</v>
      </c>
      <c r="Z52" t="s">
        <v>764</v>
      </c>
    </row>
    <row r="53" spans="1:26">
      <c r="A53" s="1">
        <v>46048</v>
      </c>
      <c r="B53" s="2" t="s">
        <v>3350</v>
      </c>
      <c r="C53" s="2" t="s">
        <v>3351</v>
      </c>
      <c r="D53">
        <v>61</v>
      </c>
      <c r="E53" s="2" t="s">
        <v>388</v>
      </c>
      <c r="F53" s="2" t="s">
        <v>380</v>
      </c>
      <c r="G53" t="s">
        <v>382</v>
      </c>
      <c r="H53" t="s">
        <v>383</v>
      </c>
      <c r="I53" s="2" t="s">
        <v>381</v>
      </c>
      <c r="J53" s="2" t="s">
        <v>79</v>
      </c>
      <c r="K53">
        <v>1282</v>
      </c>
      <c r="L53" t="s">
        <v>3353</v>
      </c>
      <c r="M53">
        <v>10256</v>
      </c>
      <c r="N53" t="s">
        <v>3356</v>
      </c>
      <c r="O53">
        <v>8</v>
      </c>
      <c r="P53">
        <v>8</v>
      </c>
      <c r="Q53">
        <v>0</v>
      </c>
      <c r="R53">
        <v>10256</v>
      </c>
      <c r="S53">
        <v>8</v>
      </c>
      <c r="T53">
        <v>1.0154455445544557</v>
      </c>
      <c r="U53">
        <v>10100</v>
      </c>
      <c r="V53" s="2" t="s">
        <v>3357</v>
      </c>
      <c r="W53" s="2" t="s">
        <v>3355</v>
      </c>
      <c r="X53" s="2"/>
      <c r="Y53" t="s">
        <v>764</v>
      </c>
      <c r="Z53" t="s">
        <v>764</v>
      </c>
    </row>
    <row r="54" spans="1:26">
      <c r="A54" s="1">
        <v>46048</v>
      </c>
      <c r="B54" s="2" t="s">
        <v>3350</v>
      </c>
      <c r="C54" s="2" t="s">
        <v>3351</v>
      </c>
      <c r="D54">
        <v>57</v>
      </c>
      <c r="E54" s="2" t="s">
        <v>366</v>
      </c>
      <c r="F54" s="2" t="s">
        <v>359</v>
      </c>
      <c r="G54" t="s">
        <v>361</v>
      </c>
      <c r="H54" t="s">
        <v>153</v>
      </c>
      <c r="I54" s="2" t="s">
        <v>360</v>
      </c>
      <c r="J54" s="2" t="s">
        <v>79</v>
      </c>
      <c r="K54">
        <v>1290</v>
      </c>
      <c r="L54" t="s">
        <v>3353</v>
      </c>
      <c r="M54">
        <v>10320</v>
      </c>
      <c r="N54" t="s">
        <v>3356</v>
      </c>
      <c r="O54">
        <v>8</v>
      </c>
      <c r="P54">
        <v>8</v>
      </c>
      <c r="Q54">
        <v>0</v>
      </c>
      <c r="R54">
        <v>10320</v>
      </c>
      <c r="S54">
        <v>8</v>
      </c>
      <c r="T54">
        <v>1.0217821782178218</v>
      </c>
      <c r="U54">
        <v>10100</v>
      </c>
      <c r="V54" s="2" t="s">
        <v>3357</v>
      </c>
      <c r="W54" s="2" t="s">
        <v>3355</v>
      </c>
      <c r="X54" s="2"/>
      <c r="Y54" t="s">
        <v>764</v>
      </c>
      <c r="Z54" t="s">
        <v>764</v>
      </c>
    </row>
    <row r="55" spans="1:26">
      <c r="A55" s="1">
        <v>46048</v>
      </c>
      <c r="B55" s="2" t="s">
        <v>3350</v>
      </c>
      <c r="C55" s="2" t="s">
        <v>3351</v>
      </c>
      <c r="D55" t="s">
        <v>764</v>
      </c>
      <c r="E55" s="2" t="s">
        <v>3362</v>
      </c>
      <c r="F55" s="2" t="s">
        <v>3362</v>
      </c>
      <c r="I55" s="2" t="s">
        <v>3362</v>
      </c>
      <c r="J55" s="2" t="s">
        <v>3362</v>
      </c>
      <c r="K55">
        <v>3000</v>
      </c>
      <c r="L55" t="s">
        <v>3352</v>
      </c>
      <c r="M55">
        <v>12000</v>
      </c>
      <c r="N55" t="s">
        <v>3367</v>
      </c>
      <c r="O55">
        <v>4</v>
      </c>
      <c r="P55">
        <v>0</v>
      </c>
      <c r="Q55">
        <v>0</v>
      </c>
      <c r="R55">
        <v>48000</v>
      </c>
      <c r="S55">
        <v>4</v>
      </c>
      <c r="T55" t="s">
        <v>764</v>
      </c>
      <c r="U55" t="s">
        <v>764</v>
      </c>
      <c r="V55" s="2" t="s">
        <v>3368</v>
      </c>
      <c r="W55" s="2" t="s">
        <v>3361</v>
      </c>
      <c r="X55" s="2"/>
      <c r="Y55">
        <v>2428.8000000000002</v>
      </c>
      <c r="Z55">
        <v>1290</v>
      </c>
    </row>
    <row r="56" spans="1:26">
      <c r="A56" s="1">
        <v>46048</v>
      </c>
      <c r="B56" s="2" t="s">
        <v>3350</v>
      </c>
      <c r="C56" s="2" t="s">
        <v>3351</v>
      </c>
      <c r="D56">
        <v>22</v>
      </c>
      <c r="E56" s="2" t="s">
        <v>177</v>
      </c>
      <c r="F56" s="2" t="s">
        <v>169</v>
      </c>
      <c r="G56" t="s">
        <v>171</v>
      </c>
      <c r="H56" t="s">
        <v>153</v>
      </c>
      <c r="I56" s="2" t="s">
        <v>170</v>
      </c>
      <c r="J56" s="2" t="s">
        <v>79</v>
      </c>
      <c r="K56">
        <v>660</v>
      </c>
      <c r="L56" t="s">
        <v>3353</v>
      </c>
      <c r="M56">
        <v>5280</v>
      </c>
      <c r="N56" t="s">
        <v>3356</v>
      </c>
      <c r="O56">
        <v>8</v>
      </c>
      <c r="P56">
        <v>8</v>
      </c>
      <c r="Q56">
        <v>0</v>
      </c>
      <c r="R56">
        <v>5280</v>
      </c>
      <c r="S56">
        <v>8</v>
      </c>
      <c r="T56">
        <v>1.0352941176470587</v>
      </c>
      <c r="U56">
        <v>5100</v>
      </c>
      <c r="V56" s="2" t="s">
        <v>3357</v>
      </c>
      <c r="W56" s="2" t="s">
        <v>3355</v>
      </c>
      <c r="X56" s="2"/>
      <c r="Y56" t="s">
        <v>764</v>
      </c>
      <c r="Z56" t="s">
        <v>764</v>
      </c>
    </row>
    <row r="57" spans="1:26">
      <c r="A57" s="1">
        <v>46048</v>
      </c>
      <c r="B57" s="2" t="s">
        <v>3350</v>
      </c>
      <c r="C57" s="2" t="s">
        <v>3351</v>
      </c>
      <c r="D57">
        <v>54</v>
      </c>
      <c r="E57" s="2" t="s">
        <v>348</v>
      </c>
      <c r="F57" s="2" t="s">
        <v>339</v>
      </c>
      <c r="G57" t="s">
        <v>341</v>
      </c>
      <c r="H57" t="s">
        <v>343</v>
      </c>
      <c r="I57" s="2" t="s">
        <v>340</v>
      </c>
      <c r="J57" s="2" t="s">
        <v>79</v>
      </c>
      <c r="K57">
        <v>155</v>
      </c>
      <c r="L57" t="s">
        <v>3353</v>
      </c>
      <c r="M57">
        <v>1240</v>
      </c>
      <c r="N57" t="s">
        <v>3356</v>
      </c>
      <c r="O57">
        <v>8</v>
      </c>
      <c r="P57">
        <v>8</v>
      </c>
      <c r="Q57">
        <v>0</v>
      </c>
      <c r="R57">
        <v>1240</v>
      </c>
      <c r="S57">
        <v>8</v>
      </c>
      <c r="T57">
        <v>1.1272727272727272</v>
      </c>
      <c r="U57">
        <v>1100</v>
      </c>
      <c r="V57" s="2" t="s">
        <v>3357</v>
      </c>
      <c r="W57" s="2" t="s">
        <v>3355</v>
      </c>
      <c r="X57" s="2"/>
      <c r="Y57" t="s">
        <v>764</v>
      </c>
      <c r="Z57" t="s">
        <v>764</v>
      </c>
    </row>
    <row r="58" spans="1:26">
      <c r="A58" s="1">
        <v>46048</v>
      </c>
      <c r="B58" s="2" t="s">
        <v>3350</v>
      </c>
      <c r="C58" s="2" t="s">
        <v>3351</v>
      </c>
      <c r="D58">
        <v>64</v>
      </c>
      <c r="E58" s="2" t="s">
        <v>411</v>
      </c>
      <c r="F58" s="2" t="s">
        <v>408</v>
      </c>
      <c r="G58" t="s">
        <v>410</v>
      </c>
      <c r="H58" t="s">
        <v>97</v>
      </c>
      <c r="I58" s="2" t="s">
        <v>409</v>
      </c>
      <c r="J58" s="2" t="s">
        <v>64</v>
      </c>
      <c r="K58">
        <v>2630</v>
      </c>
      <c r="L58" t="s">
        <v>3352</v>
      </c>
      <c r="M58">
        <v>15780</v>
      </c>
      <c r="N58" t="s">
        <v>3353</v>
      </c>
      <c r="O58">
        <v>2</v>
      </c>
      <c r="P58">
        <v>2</v>
      </c>
      <c r="Q58">
        <v>6</v>
      </c>
      <c r="R58">
        <v>31560</v>
      </c>
      <c r="S58">
        <v>6</v>
      </c>
      <c r="T58">
        <v>1.0347540983606558</v>
      </c>
      <c r="U58">
        <v>30500</v>
      </c>
      <c r="V58" s="2" t="s">
        <v>3354</v>
      </c>
      <c r="W58" s="2" t="s">
        <v>3355</v>
      </c>
      <c r="X58" s="2"/>
      <c r="Y58">
        <v>14808.035787610621</v>
      </c>
      <c r="Z58">
        <v>16989.8</v>
      </c>
    </row>
    <row r="59" spans="1:26">
      <c r="A59" s="1">
        <v>46048</v>
      </c>
      <c r="B59" s="2" t="s">
        <v>3350</v>
      </c>
      <c r="C59" s="2" t="s">
        <v>3351</v>
      </c>
      <c r="D59">
        <v>9</v>
      </c>
      <c r="E59" s="2" t="s">
        <v>98</v>
      </c>
      <c r="F59" s="2" t="s">
        <v>106</v>
      </c>
      <c r="G59" t="s">
        <v>95</v>
      </c>
      <c r="H59" t="s">
        <v>97</v>
      </c>
      <c r="I59" s="2" t="s">
        <v>94</v>
      </c>
      <c r="J59" s="2" t="s">
        <v>64</v>
      </c>
      <c r="K59">
        <v>1990</v>
      </c>
      <c r="L59" t="s">
        <v>3352</v>
      </c>
      <c r="M59">
        <v>11940</v>
      </c>
      <c r="N59" t="s">
        <v>3353</v>
      </c>
      <c r="O59">
        <v>2</v>
      </c>
      <c r="P59">
        <v>2</v>
      </c>
      <c r="Q59">
        <v>6</v>
      </c>
      <c r="R59">
        <v>23880</v>
      </c>
      <c r="S59">
        <v>6</v>
      </c>
      <c r="T59">
        <v>1.0382608695652171</v>
      </c>
      <c r="U59">
        <v>23000</v>
      </c>
      <c r="V59" s="2" t="s">
        <v>3354</v>
      </c>
      <c r="W59" s="2" t="s">
        <v>3355</v>
      </c>
      <c r="X59" s="2"/>
      <c r="Y59">
        <v>11204.559398230089</v>
      </c>
      <c r="Z59">
        <v>12855.4</v>
      </c>
    </row>
    <row r="60" spans="1:26">
      <c r="A60" s="1">
        <v>46049</v>
      </c>
      <c r="B60" s="2" t="s">
        <v>3350</v>
      </c>
      <c r="C60" s="2" t="s">
        <v>3351</v>
      </c>
      <c r="D60">
        <v>29</v>
      </c>
      <c r="E60" s="2" t="s">
        <v>222</v>
      </c>
      <c r="F60" s="2" t="s">
        <v>215</v>
      </c>
      <c r="G60" t="s">
        <v>217</v>
      </c>
      <c r="H60" t="s">
        <v>122</v>
      </c>
      <c r="I60" s="2" t="s">
        <v>216</v>
      </c>
      <c r="J60" s="2" t="s">
        <v>79</v>
      </c>
      <c r="K60">
        <v>1040</v>
      </c>
      <c r="L60" t="s">
        <v>3353</v>
      </c>
      <c r="M60">
        <v>8320</v>
      </c>
      <c r="N60" t="s">
        <v>3356</v>
      </c>
      <c r="O60">
        <v>8</v>
      </c>
      <c r="P60">
        <v>8</v>
      </c>
      <c r="Q60">
        <v>0</v>
      </c>
      <c r="R60">
        <v>8320</v>
      </c>
      <c r="S60">
        <v>8</v>
      </c>
      <c r="T60">
        <v>1.0271604938271606</v>
      </c>
      <c r="U60">
        <v>8100</v>
      </c>
      <c r="V60" s="2" t="s">
        <v>3357</v>
      </c>
      <c r="W60" s="2" t="s">
        <v>3355</v>
      </c>
      <c r="X60" s="2"/>
      <c r="Y60" t="s">
        <v>764</v>
      </c>
      <c r="Z60" t="s">
        <v>764</v>
      </c>
    </row>
    <row r="61" spans="1:26">
      <c r="A61" s="1">
        <v>46049</v>
      </c>
      <c r="B61" s="2" t="s">
        <v>3350</v>
      </c>
      <c r="C61" s="2" t="s">
        <v>3351</v>
      </c>
      <c r="D61">
        <v>69</v>
      </c>
      <c r="E61" s="2" t="s">
        <v>439</v>
      </c>
      <c r="F61" s="2" t="s">
        <v>430</v>
      </c>
      <c r="G61" t="s">
        <v>432</v>
      </c>
      <c r="H61" t="s">
        <v>434</v>
      </c>
      <c r="I61" s="2" t="s">
        <v>431</v>
      </c>
      <c r="J61" s="2" t="s">
        <v>79</v>
      </c>
      <c r="K61">
        <v>3240</v>
      </c>
      <c r="L61" t="s">
        <v>3353</v>
      </c>
      <c r="M61">
        <v>25920</v>
      </c>
      <c r="N61" t="s">
        <v>3356</v>
      </c>
      <c r="O61">
        <v>8</v>
      </c>
      <c r="P61">
        <v>8</v>
      </c>
      <c r="Q61">
        <v>0</v>
      </c>
      <c r="R61">
        <v>25920</v>
      </c>
      <c r="S61">
        <v>8</v>
      </c>
      <c r="T61">
        <v>1.0085603112840469</v>
      </c>
      <c r="U61">
        <v>25700</v>
      </c>
      <c r="V61" s="2" t="s">
        <v>3357</v>
      </c>
      <c r="W61" s="2" t="s">
        <v>3355</v>
      </c>
      <c r="X61" s="2"/>
      <c r="Y61" t="s">
        <v>764</v>
      </c>
      <c r="Z61" t="s">
        <v>764</v>
      </c>
    </row>
    <row r="62" spans="1:26">
      <c r="A62" s="1">
        <v>46049</v>
      </c>
      <c r="B62" s="2" t="s">
        <v>3350</v>
      </c>
      <c r="C62" s="2" t="s">
        <v>3351</v>
      </c>
      <c r="D62" t="s">
        <v>764</v>
      </c>
      <c r="E62" s="2" t="s">
        <v>3362</v>
      </c>
      <c r="F62" s="2" t="s">
        <v>3362</v>
      </c>
      <c r="I62" s="2" t="s">
        <v>3362</v>
      </c>
      <c r="J62" s="2" t="s">
        <v>3362</v>
      </c>
      <c r="K62">
        <v>3850</v>
      </c>
      <c r="L62" t="s">
        <v>3369</v>
      </c>
      <c r="M62">
        <v>7700</v>
      </c>
      <c r="N62" t="s">
        <v>3370</v>
      </c>
      <c r="O62">
        <v>2</v>
      </c>
      <c r="P62">
        <v>0</v>
      </c>
      <c r="Q62">
        <v>0</v>
      </c>
      <c r="R62">
        <v>15400</v>
      </c>
      <c r="S62">
        <v>2</v>
      </c>
      <c r="T62" t="s">
        <v>764</v>
      </c>
      <c r="U62" t="s">
        <v>764</v>
      </c>
      <c r="V62" s="2" t="s">
        <v>3371</v>
      </c>
      <c r="W62" s="2" t="s">
        <v>3361</v>
      </c>
      <c r="X62" s="2"/>
      <c r="Y62" t="s">
        <v>764</v>
      </c>
      <c r="Z62" t="s">
        <v>764</v>
      </c>
    </row>
    <row r="63" spans="1:26">
      <c r="A63" s="1">
        <v>46049</v>
      </c>
      <c r="B63" s="2" t="s">
        <v>3350</v>
      </c>
      <c r="C63" s="2" t="s">
        <v>3351</v>
      </c>
      <c r="D63">
        <v>5</v>
      </c>
      <c r="E63" s="2" t="s">
        <v>98</v>
      </c>
      <c r="F63" s="2" t="s">
        <v>93</v>
      </c>
      <c r="G63" t="s">
        <v>95</v>
      </c>
      <c r="H63" t="s">
        <v>97</v>
      </c>
      <c r="I63" s="2" t="s">
        <v>94</v>
      </c>
      <c r="J63" s="2" t="s">
        <v>64</v>
      </c>
      <c r="K63">
        <v>2250</v>
      </c>
      <c r="L63" t="s">
        <v>3352</v>
      </c>
      <c r="M63">
        <v>13500</v>
      </c>
      <c r="N63" t="s">
        <v>3353</v>
      </c>
      <c r="O63">
        <v>2</v>
      </c>
      <c r="P63">
        <v>2</v>
      </c>
      <c r="Q63">
        <v>6</v>
      </c>
      <c r="R63">
        <v>27000</v>
      </c>
      <c r="S63">
        <v>6</v>
      </c>
      <c r="T63">
        <v>1.0384615384615383</v>
      </c>
      <c r="U63">
        <v>26000</v>
      </c>
      <c r="V63" s="2" t="s">
        <v>3354</v>
      </c>
      <c r="W63" s="2" t="s">
        <v>3355</v>
      </c>
      <c r="X63" s="2"/>
      <c r="Y63">
        <v>12668.471681415927</v>
      </c>
      <c r="Z63">
        <v>14535</v>
      </c>
    </row>
    <row r="64" spans="1:26">
      <c r="A64" s="1">
        <v>46049</v>
      </c>
      <c r="B64" s="2" t="s">
        <v>3350</v>
      </c>
      <c r="C64" s="2" t="s">
        <v>3351</v>
      </c>
      <c r="D64">
        <v>76</v>
      </c>
      <c r="E64" s="2" t="s">
        <v>427</v>
      </c>
      <c r="F64" s="2" t="s">
        <v>464</v>
      </c>
      <c r="G64" t="s">
        <v>466</v>
      </c>
      <c r="H64" t="s">
        <v>97</v>
      </c>
      <c r="I64" s="2" t="s">
        <v>465</v>
      </c>
      <c r="J64" s="2" t="s">
        <v>79</v>
      </c>
      <c r="K64">
        <v>1870</v>
      </c>
      <c r="L64" t="s">
        <v>3353</v>
      </c>
      <c r="M64">
        <v>14960</v>
      </c>
      <c r="N64" t="s">
        <v>3356</v>
      </c>
      <c r="O64">
        <v>8</v>
      </c>
      <c r="P64">
        <v>8</v>
      </c>
      <c r="Q64">
        <v>0</v>
      </c>
      <c r="R64">
        <v>14960</v>
      </c>
      <c r="S64">
        <v>8</v>
      </c>
      <c r="T64">
        <v>1.0074074074074073</v>
      </c>
      <c r="U64">
        <v>14850</v>
      </c>
      <c r="V64" s="2" t="s">
        <v>3357</v>
      </c>
      <c r="W64" s="2" t="s">
        <v>3355</v>
      </c>
      <c r="X64" s="2"/>
      <c r="Y64" t="s">
        <v>764</v>
      </c>
      <c r="Z64" t="s">
        <v>764</v>
      </c>
    </row>
    <row r="65" spans="1:26">
      <c r="A65" s="1">
        <v>46049</v>
      </c>
      <c r="B65" s="2" t="s">
        <v>3350</v>
      </c>
      <c r="C65" s="2" t="s">
        <v>3351</v>
      </c>
      <c r="D65">
        <v>67</v>
      </c>
      <c r="E65" s="2" t="s">
        <v>427</v>
      </c>
      <c r="F65" s="2" t="s">
        <v>418</v>
      </c>
      <c r="G65" t="s">
        <v>420</v>
      </c>
      <c r="H65" t="s">
        <v>422</v>
      </c>
      <c r="I65" s="2" t="s">
        <v>419</v>
      </c>
      <c r="J65" s="2" t="s">
        <v>79</v>
      </c>
      <c r="K65">
        <v>2800</v>
      </c>
      <c r="L65" t="s">
        <v>3353</v>
      </c>
      <c r="M65">
        <v>22400</v>
      </c>
      <c r="N65" t="s">
        <v>3356</v>
      </c>
      <c r="O65">
        <v>8</v>
      </c>
      <c r="P65">
        <v>8</v>
      </c>
      <c r="Q65">
        <v>0</v>
      </c>
      <c r="R65">
        <v>22400</v>
      </c>
      <c r="S65">
        <v>8</v>
      </c>
      <c r="T65">
        <v>1.0135746606334839</v>
      </c>
      <c r="U65">
        <v>22100</v>
      </c>
      <c r="V65" s="2" t="s">
        <v>3357</v>
      </c>
      <c r="W65" s="2" t="s">
        <v>3355</v>
      </c>
      <c r="X65" s="2"/>
      <c r="Y65" t="s">
        <v>764</v>
      </c>
      <c r="Z65" t="s">
        <v>764</v>
      </c>
    </row>
    <row r="66" spans="1:26">
      <c r="A66" s="1">
        <v>46049</v>
      </c>
      <c r="B66" s="2" t="s">
        <v>3350</v>
      </c>
      <c r="C66" s="2" t="s">
        <v>3351</v>
      </c>
      <c r="D66">
        <v>7</v>
      </c>
      <c r="E66" s="2" t="s">
        <v>98</v>
      </c>
      <c r="F66" s="2" t="s">
        <v>105</v>
      </c>
      <c r="G66" t="s">
        <v>95</v>
      </c>
      <c r="H66" t="s">
        <v>97</v>
      </c>
      <c r="I66" s="2" t="s">
        <v>94</v>
      </c>
      <c r="J66" s="2" t="s">
        <v>64</v>
      </c>
      <c r="K66">
        <v>1950</v>
      </c>
      <c r="L66" t="s">
        <v>3352</v>
      </c>
      <c r="M66">
        <v>11700</v>
      </c>
      <c r="N66" t="s">
        <v>3353</v>
      </c>
      <c r="O66">
        <v>2</v>
      </c>
      <c r="P66">
        <v>2</v>
      </c>
      <c r="Q66">
        <v>6</v>
      </c>
      <c r="R66">
        <v>23400</v>
      </c>
      <c r="S66">
        <v>6</v>
      </c>
      <c r="T66">
        <v>1.017391304347826</v>
      </c>
      <c r="U66">
        <v>23000</v>
      </c>
      <c r="V66" s="2" t="s">
        <v>3354</v>
      </c>
      <c r="W66" s="2" t="s">
        <v>3355</v>
      </c>
      <c r="X66" s="2"/>
      <c r="Y66">
        <v>10979.342123893806</v>
      </c>
      <c r="Z66">
        <v>12597</v>
      </c>
    </row>
    <row r="67" spans="1:26">
      <c r="A67" s="1">
        <v>46049</v>
      </c>
      <c r="B67" s="2" t="s">
        <v>3350</v>
      </c>
      <c r="C67" s="2" t="s">
        <v>3351</v>
      </c>
      <c r="D67" t="s">
        <v>764</v>
      </c>
      <c r="E67" s="2" t="s">
        <v>3362</v>
      </c>
      <c r="F67" s="2" t="s">
        <v>3362</v>
      </c>
      <c r="I67" s="2" t="s">
        <v>3362</v>
      </c>
      <c r="J67" s="2" t="s">
        <v>3362</v>
      </c>
      <c r="K67">
        <v>3000</v>
      </c>
      <c r="L67" t="s">
        <v>3352</v>
      </c>
      <c r="M67">
        <v>12000</v>
      </c>
      <c r="N67" t="s">
        <v>3367</v>
      </c>
      <c r="O67">
        <v>4</v>
      </c>
      <c r="P67">
        <v>0</v>
      </c>
      <c r="Q67">
        <v>0</v>
      </c>
      <c r="R67">
        <v>48000</v>
      </c>
      <c r="S67">
        <v>4</v>
      </c>
      <c r="T67" t="s">
        <v>764</v>
      </c>
      <c r="U67" t="s">
        <v>764</v>
      </c>
      <c r="V67" s="2" t="s">
        <v>3368</v>
      </c>
      <c r="W67" s="2" t="s">
        <v>3361</v>
      </c>
      <c r="X67" s="2"/>
      <c r="Y67">
        <v>2428.8000000000002</v>
      </c>
      <c r="Z67">
        <v>1290</v>
      </c>
    </row>
    <row r="68" spans="1:26">
      <c r="A68" s="1">
        <v>46050</v>
      </c>
      <c r="B68" s="2" t="s">
        <v>3350</v>
      </c>
      <c r="C68" s="2" t="s">
        <v>3351</v>
      </c>
      <c r="D68">
        <v>72</v>
      </c>
      <c r="E68" s="2" t="s">
        <v>451</v>
      </c>
      <c r="F68" s="2" t="s">
        <v>400</v>
      </c>
      <c r="G68" t="s">
        <v>402</v>
      </c>
      <c r="H68" t="s">
        <v>403</v>
      </c>
      <c r="I68" s="2" t="s">
        <v>401</v>
      </c>
      <c r="J68" s="2" t="s">
        <v>79</v>
      </c>
      <c r="K68">
        <v>245</v>
      </c>
      <c r="L68" t="s">
        <v>3353</v>
      </c>
      <c r="M68">
        <v>1960</v>
      </c>
      <c r="N68" t="s">
        <v>3356</v>
      </c>
      <c r="O68">
        <v>8</v>
      </c>
      <c r="P68">
        <v>8</v>
      </c>
      <c r="Q68">
        <v>0</v>
      </c>
      <c r="R68">
        <v>1960</v>
      </c>
      <c r="S68">
        <v>8</v>
      </c>
      <c r="T68">
        <v>1.0888888888888888</v>
      </c>
      <c r="U68">
        <v>1800</v>
      </c>
      <c r="V68" s="2" t="s">
        <v>3357</v>
      </c>
      <c r="W68" s="2" t="s">
        <v>3355</v>
      </c>
      <c r="X68" s="2"/>
      <c r="Y68" t="s">
        <v>764</v>
      </c>
      <c r="Z68" t="s">
        <v>764</v>
      </c>
    </row>
    <row r="69" spans="1:26">
      <c r="A69" s="1">
        <v>46050</v>
      </c>
      <c r="B69" s="2" t="s">
        <v>3350</v>
      </c>
      <c r="C69" s="2" t="s">
        <v>3351</v>
      </c>
      <c r="D69">
        <v>108</v>
      </c>
      <c r="E69" s="2" t="s">
        <v>619</v>
      </c>
      <c r="F69" s="2" t="s">
        <v>610</v>
      </c>
      <c r="G69" t="s">
        <v>612</v>
      </c>
      <c r="H69" t="s">
        <v>153</v>
      </c>
      <c r="I69" s="2" t="s">
        <v>611</v>
      </c>
      <c r="J69" s="2" t="s">
        <v>79</v>
      </c>
      <c r="K69">
        <v>210</v>
      </c>
      <c r="L69" t="s">
        <v>3353</v>
      </c>
      <c r="M69">
        <v>1680</v>
      </c>
      <c r="N69" t="s">
        <v>3356</v>
      </c>
      <c r="O69">
        <v>8</v>
      </c>
      <c r="P69">
        <v>8</v>
      </c>
      <c r="Q69">
        <v>0</v>
      </c>
      <c r="R69">
        <v>1680</v>
      </c>
      <c r="S69">
        <v>8</v>
      </c>
      <c r="T69">
        <v>1.1200000000000001</v>
      </c>
      <c r="U69">
        <v>1500</v>
      </c>
      <c r="V69" s="2" t="s">
        <v>3357</v>
      </c>
      <c r="W69" s="2" t="s">
        <v>3355</v>
      </c>
      <c r="X69" s="2"/>
      <c r="Y69" t="s">
        <v>764</v>
      </c>
      <c r="Z69" t="s">
        <v>764</v>
      </c>
    </row>
    <row r="70" spans="1:26">
      <c r="A70" s="1">
        <v>46050</v>
      </c>
      <c r="B70" s="2" t="s">
        <v>3350</v>
      </c>
      <c r="C70" s="2" t="s">
        <v>3351</v>
      </c>
      <c r="D70">
        <v>120</v>
      </c>
      <c r="E70" s="2" t="s">
        <v>681</v>
      </c>
      <c r="F70" s="2" t="s">
        <v>671</v>
      </c>
      <c r="G70" t="s">
        <v>673</v>
      </c>
      <c r="H70" t="s">
        <v>675</v>
      </c>
      <c r="I70" s="2" t="s">
        <v>672</v>
      </c>
      <c r="J70" s="2" t="s">
        <v>79</v>
      </c>
      <c r="K70">
        <v>400</v>
      </c>
      <c r="L70" t="s">
        <v>3353</v>
      </c>
      <c r="M70">
        <v>3200</v>
      </c>
      <c r="N70" t="s">
        <v>3356</v>
      </c>
      <c r="O70">
        <v>8</v>
      </c>
      <c r="P70">
        <v>8</v>
      </c>
      <c r="Q70">
        <v>0</v>
      </c>
      <c r="R70">
        <v>3200</v>
      </c>
      <c r="S70">
        <v>8</v>
      </c>
      <c r="T70">
        <v>1.0666666666666669</v>
      </c>
      <c r="U70">
        <v>3000</v>
      </c>
      <c r="V70" s="2" t="s">
        <v>3357</v>
      </c>
      <c r="W70" s="2" t="s">
        <v>3355</v>
      </c>
      <c r="X70" s="2"/>
      <c r="Y70" t="s">
        <v>764</v>
      </c>
      <c r="Z70" t="s">
        <v>764</v>
      </c>
    </row>
    <row r="71" spans="1:26">
      <c r="A71" s="1">
        <v>46050</v>
      </c>
      <c r="B71" s="2" t="s">
        <v>3350</v>
      </c>
      <c r="C71" s="2" t="s">
        <v>3351</v>
      </c>
      <c r="D71">
        <v>101</v>
      </c>
      <c r="E71" s="2" t="s">
        <v>580</v>
      </c>
      <c r="F71" s="2" t="s">
        <v>573</v>
      </c>
      <c r="G71" t="s">
        <v>575</v>
      </c>
      <c r="H71" t="s">
        <v>153</v>
      </c>
      <c r="I71" s="2" t="s">
        <v>574</v>
      </c>
      <c r="J71" s="2" t="s">
        <v>79</v>
      </c>
      <c r="K71">
        <v>230</v>
      </c>
      <c r="L71" t="s">
        <v>3353</v>
      </c>
      <c r="M71">
        <v>1840</v>
      </c>
      <c r="N71" t="s">
        <v>3356</v>
      </c>
      <c r="O71">
        <v>8</v>
      </c>
      <c r="P71">
        <v>8</v>
      </c>
      <c r="Q71">
        <v>0</v>
      </c>
      <c r="R71">
        <v>1840</v>
      </c>
      <c r="S71">
        <v>8</v>
      </c>
      <c r="T71">
        <v>1.1499999999999999</v>
      </c>
      <c r="U71">
        <v>1600</v>
      </c>
      <c r="V71" s="2" t="s">
        <v>3357</v>
      </c>
      <c r="W71" s="2" t="s">
        <v>3355</v>
      </c>
      <c r="X71" s="2"/>
      <c r="Y71" t="s">
        <v>764</v>
      </c>
      <c r="Z71" t="s">
        <v>764</v>
      </c>
    </row>
    <row r="72" spans="1:26">
      <c r="A72" s="1">
        <v>46050</v>
      </c>
      <c r="B72" s="2" t="s">
        <v>3350</v>
      </c>
      <c r="C72" s="2" t="s">
        <v>3351</v>
      </c>
      <c r="D72">
        <v>75</v>
      </c>
      <c r="E72" s="2" t="s">
        <v>467</v>
      </c>
      <c r="F72" s="2" t="s">
        <v>464</v>
      </c>
      <c r="G72" t="s">
        <v>466</v>
      </c>
      <c r="H72" t="s">
        <v>97</v>
      </c>
      <c r="I72" s="2" t="s">
        <v>465</v>
      </c>
      <c r="J72" s="2" t="s">
        <v>64</v>
      </c>
      <c r="K72">
        <v>1050</v>
      </c>
      <c r="L72" t="s">
        <v>3352</v>
      </c>
      <c r="M72">
        <v>6300</v>
      </c>
      <c r="N72" t="s">
        <v>3353</v>
      </c>
      <c r="O72">
        <v>2</v>
      </c>
      <c r="P72">
        <v>2</v>
      </c>
      <c r="Q72">
        <v>6</v>
      </c>
      <c r="R72">
        <v>12600</v>
      </c>
      <c r="S72">
        <v>6</v>
      </c>
      <c r="T72">
        <v>1.008</v>
      </c>
      <c r="U72">
        <v>12500</v>
      </c>
      <c r="V72" s="2" t="s">
        <v>3354</v>
      </c>
      <c r="W72" s="2" t="s">
        <v>3355</v>
      </c>
      <c r="X72" s="2"/>
      <c r="Y72">
        <v>5911.9534513274339</v>
      </c>
      <c r="Z72">
        <v>6783</v>
      </c>
    </row>
    <row r="73" spans="1:26">
      <c r="A73" s="1">
        <v>46050</v>
      </c>
      <c r="B73" s="2" t="s">
        <v>3350</v>
      </c>
      <c r="C73" s="2" t="s">
        <v>3351</v>
      </c>
      <c r="D73">
        <v>129</v>
      </c>
      <c r="E73" s="2" t="s">
        <v>734</v>
      </c>
      <c r="F73" s="2" t="s">
        <v>731</v>
      </c>
      <c r="G73" t="s">
        <v>733</v>
      </c>
      <c r="H73" t="s">
        <v>97</v>
      </c>
      <c r="I73" s="2" t="s">
        <v>732</v>
      </c>
      <c r="J73" s="2" t="s">
        <v>64</v>
      </c>
      <c r="K73">
        <v>810</v>
      </c>
      <c r="L73" t="s">
        <v>3352</v>
      </c>
      <c r="M73">
        <v>4860</v>
      </c>
      <c r="N73" t="s">
        <v>3353</v>
      </c>
      <c r="O73">
        <v>2</v>
      </c>
      <c r="P73">
        <v>2</v>
      </c>
      <c r="Q73">
        <v>6</v>
      </c>
      <c r="R73">
        <v>9720</v>
      </c>
      <c r="S73">
        <v>6</v>
      </c>
      <c r="T73">
        <v>1.023157894736842</v>
      </c>
      <c r="U73">
        <v>9500</v>
      </c>
      <c r="V73" s="2" t="s">
        <v>3354</v>
      </c>
      <c r="W73" s="2" t="s">
        <v>3355</v>
      </c>
      <c r="X73" s="2"/>
      <c r="Y73">
        <v>4560.6498053097348</v>
      </c>
      <c r="Z73">
        <v>5232.6000000000004</v>
      </c>
    </row>
    <row r="74" spans="1:26">
      <c r="A74" s="1">
        <v>46050</v>
      </c>
      <c r="B74" s="2" t="s">
        <v>3350</v>
      </c>
      <c r="C74" s="2" t="s">
        <v>3351</v>
      </c>
      <c r="D74">
        <v>35</v>
      </c>
      <c r="E74" s="2" t="s">
        <v>255</v>
      </c>
      <c r="F74" s="2" t="s">
        <v>248</v>
      </c>
      <c r="G74" t="s">
        <v>250</v>
      </c>
      <c r="H74" t="s">
        <v>240</v>
      </c>
      <c r="I74" s="2" t="s">
        <v>249</v>
      </c>
      <c r="J74" s="2" t="s">
        <v>79</v>
      </c>
      <c r="K74">
        <v>1290</v>
      </c>
      <c r="L74" t="s">
        <v>3353</v>
      </c>
      <c r="M74">
        <v>10320</v>
      </c>
      <c r="N74" t="s">
        <v>3356</v>
      </c>
      <c r="O74">
        <v>8</v>
      </c>
      <c r="P74">
        <v>8</v>
      </c>
      <c r="Q74">
        <v>0</v>
      </c>
      <c r="R74">
        <v>10320</v>
      </c>
      <c r="S74">
        <v>8</v>
      </c>
      <c r="T74">
        <v>1.0217821782178218</v>
      </c>
      <c r="U74">
        <v>10100</v>
      </c>
      <c r="V74" s="2" t="s">
        <v>3357</v>
      </c>
      <c r="W74" s="2" t="s">
        <v>3355</v>
      </c>
      <c r="X74" s="2"/>
      <c r="Y74" t="s">
        <v>764</v>
      </c>
      <c r="Z74" t="s">
        <v>764</v>
      </c>
    </row>
    <row r="75" spans="1:26">
      <c r="A75" s="1">
        <v>46050</v>
      </c>
      <c r="B75" s="2" t="s">
        <v>3350</v>
      </c>
      <c r="C75" s="2" t="s">
        <v>3351</v>
      </c>
      <c r="D75">
        <v>38</v>
      </c>
      <c r="E75" s="2" t="s">
        <v>273</v>
      </c>
      <c r="F75" s="2" t="s">
        <v>269</v>
      </c>
      <c r="G75" t="s">
        <v>271</v>
      </c>
      <c r="H75" t="s">
        <v>97</v>
      </c>
      <c r="I75" s="2" t="s">
        <v>270</v>
      </c>
      <c r="J75" s="2" t="s">
        <v>64</v>
      </c>
      <c r="K75">
        <v>875</v>
      </c>
      <c r="L75" t="s">
        <v>3352</v>
      </c>
      <c r="M75">
        <v>5250</v>
      </c>
      <c r="N75" t="s">
        <v>3353</v>
      </c>
      <c r="O75">
        <v>2</v>
      </c>
      <c r="P75">
        <v>2</v>
      </c>
      <c r="Q75">
        <v>6</v>
      </c>
      <c r="R75">
        <v>10500</v>
      </c>
      <c r="S75">
        <v>6</v>
      </c>
      <c r="T75">
        <v>1.0194174757281551</v>
      </c>
      <c r="U75">
        <v>10300</v>
      </c>
      <c r="V75" s="2" t="s">
        <v>3354</v>
      </c>
      <c r="W75" s="2" t="s">
        <v>3355</v>
      </c>
      <c r="X75" s="2"/>
      <c r="Y75">
        <v>4926.6278761061949</v>
      </c>
      <c r="Z75">
        <v>5652.5</v>
      </c>
    </row>
    <row r="76" spans="1:26">
      <c r="A76" s="1">
        <v>46050</v>
      </c>
      <c r="B76" s="2" t="s">
        <v>3350</v>
      </c>
      <c r="C76" s="2" t="s">
        <v>3351</v>
      </c>
      <c r="D76">
        <v>119</v>
      </c>
      <c r="E76" s="2" t="s">
        <v>676</v>
      </c>
      <c r="F76" s="2" t="s">
        <v>671</v>
      </c>
      <c r="G76" t="s">
        <v>673</v>
      </c>
      <c r="H76" t="s">
        <v>675</v>
      </c>
      <c r="I76" s="2" t="s">
        <v>672</v>
      </c>
      <c r="J76" s="2" t="s">
        <v>64</v>
      </c>
      <c r="K76">
        <v>1550</v>
      </c>
      <c r="L76" t="s">
        <v>3352</v>
      </c>
      <c r="M76">
        <v>6200</v>
      </c>
      <c r="N76" t="s">
        <v>3353</v>
      </c>
      <c r="O76">
        <v>1</v>
      </c>
      <c r="P76">
        <v>1</v>
      </c>
      <c r="Q76">
        <v>4</v>
      </c>
      <c r="R76">
        <v>6200</v>
      </c>
      <c r="S76">
        <v>4</v>
      </c>
      <c r="T76">
        <v>1.0333333333333334</v>
      </c>
      <c r="U76">
        <v>6000</v>
      </c>
      <c r="V76" s="2" t="s">
        <v>3354</v>
      </c>
      <c r="W76" s="2" t="s">
        <v>3355</v>
      </c>
      <c r="X76" s="2"/>
      <c r="Y76">
        <v>6999.1534808259585</v>
      </c>
      <c r="Z76">
        <v>10013</v>
      </c>
    </row>
    <row r="77" spans="1:26">
      <c r="A77" s="1">
        <v>46050</v>
      </c>
      <c r="B77" s="2" t="s">
        <v>3350</v>
      </c>
      <c r="C77" s="2" t="s">
        <v>3351</v>
      </c>
      <c r="D77">
        <v>2</v>
      </c>
      <c r="E77" s="2" t="s">
        <v>76</v>
      </c>
      <c r="F77" s="2" t="s">
        <v>55</v>
      </c>
      <c r="G77" t="s">
        <v>57</v>
      </c>
      <c r="H77" t="s">
        <v>59</v>
      </c>
      <c r="I77" s="2" t="s">
        <v>56</v>
      </c>
      <c r="J77" s="2" t="s">
        <v>79</v>
      </c>
      <c r="K77">
        <v>1540</v>
      </c>
      <c r="L77" t="s">
        <v>3353</v>
      </c>
      <c r="M77">
        <v>12320</v>
      </c>
      <c r="N77" t="s">
        <v>3356</v>
      </c>
      <c r="O77">
        <v>8</v>
      </c>
      <c r="P77">
        <v>8</v>
      </c>
      <c r="Q77">
        <v>0</v>
      </c>
      <c r="R77">
        <v>12320</v>
      </c>
      <c r="S77">
        <v>8</v>
      </c>
      <c r="T77">
        <v>1.0181818181818181</v>
      </c>
      <c r="U77">
        <v>12100</v>
      </c>
      <c r="V77" s="2" t="s">
        <v>3357</v>
      </c>
      <c r="W77" s="2" t="s">
        <v>3355</v>
      </c>
      <c r="X77" s="2"/>
      <c r="Y77" t="s">
        <v>764</v>
      </c>
      <c r="Z77" t="s">
        <v>764</v>
      </c>
    </row>
    <row r="78" spans="1:26">
      <c r="A78" s="1">
        <v>46050</v>
      </c>
      <c r="B78" s="2" t="s">
        <v>3350</v>
      </c>
      <c r="C78" s="2" t="s">
        <v>3351</v>
      </c>
      <c r="D78">
        <v>34</v>
      </c>
      <c r="E78" s="2" t="s">
        <v>251</v>
      </c>
      <c r="F78" s="2" t="s">
        <v>248</v>
      </c>
      <c r="G78" t="s">
        <v>250</v>
      </c>
      <c r="H78" t="s">
        <v>240</v>
      </c>
      <c r="I78" s="2" t="s">
        <v>249</v>
      </c>
      <c r="J78" s="2" t="s">
        <v>64</v>
      </c>
      <c r="K78">
        <v>1278</v>
      </c>
      <c r="L78" t="s">
        <v>3352</v>
      </c>
      <c r="M78">
        <v>5112</v>
      </c>
      <c r="N78" t="s">
        <v>3353</v>
      </c>
      <c r="O78">
        <v>4</v>
      </c>
      <c r="P78">
        <v>4</v>
      </c>
      <c r="Q78">
        <v>4</v>
      </c>
      <c r="R78">
        <v>20448</v>
      </c>
      <c r="S78">
        <v>4</v>
      </c>
      <c r="T78">
        <v>1.0224</v>
      </c>
      <c r="U78">
        <v>20000</v>
      </c>
      <c r="V78" s="2" t="s">
        <v>3354</v>
      </c>
      <c r="W78" s="2" t="s">
        <v>3355</v>
      </c>
      <c r="X78" s="2"/>
      <c r="Y78">
        <v>6906.1147582300891</v>
      </c>
      <c r="Z78">
        <v>8255.8799999999992</v>
      </c>
    </row>
    <row r="79" spans="1:26">
      <c r="A79" s="1">
        <v>46050</v>
      </c>
      <c r="B79" s="2" t="s">
        <v>3350</v>
      </c>
      <c r="C79" s="2" t="s">
        <v>3351</v>
      </c>
      <c r="D79">
        <v>100</v>
      </c>
      <c r="E79" s="2" t="s">
        <v>576</v>
      </c>
      <c r="F79" s="2" t="s">
        <v>573</v>
      </c>
      <c r="G79" t="s">
        <v>575</v>
      </c>
      <c r="H79" t="s">
        <v>153</v>
      </c>
      <c r="I79" s="2" t="s">
        <v>574</v>
      </c>
      <c r="J79" s="2" t="s">
        <v>64</v>
      </c>
      <c r="K79">
        <v>85</v>
      </c>
      <c r="L79" t="s">
        <v>3352</v>
      </c>
      <c r="M79">
        <v>340</v>
      </c>
      <c r="N79" t="s">
        <v>3353</v>
      </c>
      <c r="O79">
        <v>4</v>
      </c>
      <c r="P79">
        <v>4</v>
      </c>
      <c r="Q79">
        <v>4</v>
      </c>
      <c r="R79">
        <v>1360</v>
      </c>
      <c r="S79">
        <v>4</v>
      </c>
      <c r="T79">
        <v>1.1333333333333333</v>
      </c>
      <c r="U79">
        <v>1200</v>
      </c>
      <c r="V79" s="2" t="s">
        <v>3354</v>
      </c>
      <c r="W79" s="2" t="s">
        <v>3355</v>
      </c>
      <c r="X79" s="2"/>
      <c r="Y79">
        <v>481.98939926480602</v>
      </c>
      <c r="Z79">
        <v>549.1</v>
      </c>
    </row>
    <row r="80" spans="1:26">
      <c r="A80" s="1">
        <v>46051</v>
      </c>
      <c r="B80" s="2" t="s">
        <v>3350</v>
      </c>
      <c r="C80" s="2" t="s">
        <v>3351</v>
      </c>
      <c r="D80">
        <v>39</v>
      </c>
      <c r="E80" s="2" t="s">
        <v>277</v>
      </c>
      <c r="F80" s="2" t="s">
        <v>269</v>
      </c>
      <c r="G80" t="s">
        <v>271</v>
      </c>
      <c r="H80" t="s">
        <v>97</v>
      </c>
      <c r="I80" s="2" t="s">
        <v>270</v>
      </c>
      <c r="J80" s="2" t="s">
        <v>79</v>
      </c>
      <c r="K80">
        <v>1290</v>
      </c>
      <c r="L80" t="s">
        <v>3353</v>
      </c>
      <c r="M80">
        <v>10320</v>
      </c>
      <c r="N80" t="s">
        <v>3356</v>
      </c>
      <c r="O80">
        <v>8</v>
      </c>
      <c r="P80">
        <v>8</v>
      </c>
      <c r="Q80">
        <v>0</v>
      </c>
      <c r="R80">
        <v>10320</v>
      </c>
      <c r="S80">
        <v>8</v>
      </c>
      <c r="T80">
        <v>1.0217821782178218</v>
      </c>
      <c r="U80">
        <v>10100</v>
      </c>
      <c r="V80" s="2" t="s">
        <v>3357</v>
      </c>
      <c r="W80" s="2" t="s">
        <v>3355</v>
      </c>
      <c r="X80" s="2"/>
      <c r="Y80" t="s">
        <v>764</v>
      </c>
      <c r="Z80" t="s">
        <v>764</v>
      </c>
    </row>
    <row r="81" spans="1:26">
      <c r="A81" s="1">
        <v>46051</v>
      </c>
      <c r="B81" s="2" t="s">
        <v>3350</v>
      </c>
      <c r="C81" s="2" t="s">
        <v>3351</v>
      </c>
      <c r="D81">
        <v>130</v>
      </c>
      <c r="E81" s="2" t="s">
        <v>738</v>
      </c>
      <c r="F81" s="2" t="s">
        <v>731</v>
      </c>
      <c r="G81" t="s">
        <v>733</v>
      </c>
      <c r="H81" t="s">
        <v>97</v>
      </c>
      <c r="I81" s="2" t="s">
        <v>732</v>
      </c>
      <c r="J81" s="2" t="s">
        <v>79</v>
      </c>
      <c r="K81">
        <v>660</v>
      </c>
      <c r="L81" t="s">
        <v>3353</v>
      </c>
      <c r="M81">
        <v>5280</v>
      </c>
      <c r="N81" t="s">
        <v>3356</v>
      </c>
      <c r="O81">
        <v>8</v>
      </c>
      <c r="P81">
        <v>8</v>
      </c>
      <c r="Q81">
        <v>0</v>
      </c>
      <c r="R81">
        <v>5280</v>
      </c>
      <c r="S81">
        <v>8</v>
      </c>
      <c r="T81">
        <v>1.0352941176470587</v>
      </c>
      <c r="U81">
        <v>5100</v>
      </c>
      <c r="V81" s="2" t="s">
        <v>3357</v>
      </c>
      <c r="W81" s="2" t="s">
        <v>3355</v>
      </c>
      <c r="X81" s="2"/>
      <c r="Y81" t="s">
        <v>764</v>
      </c>
      <c r="Z81" t="s">
        <v>764</v>
      </c>
    </row>
    <row r="82" spans="1:26">
      <c r="A82" s="1">
        <v>46051</v>
      </c>
      <c r="B82" s="2" t="s">
        <v>3350</v>
      </c>
      <c r="C82" s="2" t="s">
        <v>3351</v>
      </c>
      <c r="D82">
        <v>94</v>
      </c>
      <c r="E82" s="2" t="s">
        <v>546</v>
      </c>
      <c r="F82" s="2" t="s">
        <v>543</v>
      </c>
      <c r="G82" t="s">
        <v>545</v>
      </c>
      <c r="H82" t="s">
        <v>153</v>
      </c>
      <c r="I82" s="2" t="s">
        <v>544</v>
      </c>
      <c r="J82" s="2" t="s">
        <v>64</v>
      </c>
      <c r="K82">
        <v>320</v>
      </c>
      <c r="L82" t="s">
        <v>3352</v>
      </c>
      <c r="M82">
        <v>1280</v>
      </c>
      <c r="N82" t="s">
        <v>3353</v>
      </c>
      <c r="O82">
        <v>4</v>
      </c>
      <c r="P82">
        <v>4</v>
      </c>
      <c r="Q82">
        <v>8</v>
      </c>
      <c r="R82">
        <v>5120</v>
      </c>
      <c r="S82">
        <v>4</v>
      </c>
      <c r="T82">
        <v>1.1377777777777778</v>
      </c>
      <c r="U82">
        <v>4500</v>
      </c>
      <c r="V82" s="2" t="s">
        <v>3354</v>
      </c>
      <c r="W82" s="2" t="s">
        <v>3355</v>
      </c>
      <c r="X82" s="2"/>
      <c r="Y82">
        <v>3275.3046532879512</v>
      </c>
      <c r="Z82">
        <v>2067.1999999999998</v>
      </c>
    </row>
    <row r="83" spans="1:26">
      <c r="A83" s="1">
        <v>46051</v>
      </c>
      <c r="B83" s="2" t="s">
        <v>3350</v>
      </c>
      <c r="C83" s="2" t="s">
        <v>3351</v>
      </c>
      <c r="D83">
        <v>98</v>
      </c>
      <c r="E83" s="2" t="s">
        <v>566</v>
      </c>
      <c r="F83" s="2" t="s">
        <v>563</v>
      </c>
      <c r="G83" t="s">
        <v>565</v>
      </c>
      <c r="H83" t="s">
        <v>153</v>
      </c>
      <c r="I83" s="2" t="s">
        <v>564</v>
      </c>
      <c r="J83" s="2" t="s">
        <v>64</v>
      </c>
      <c r="K83">
        <v>60</v>
      </c>
      <c r="L83" t="s">
        <v>3352</v>
      </c>
      <c r="M83">
        <v>240</v>
      </c>
      <c r="N83" t="s">
        <v>3353</v>
      </c>
      <c r="O83">
        <v>4</v>
      </c>
      <c r="P83">
        <v>4</v>
      </c>
      <c r="Q83">
        <v>4</v>
      </c>
      <c r="R83">
        <v>960</v>
      </c>
      <c r="S83">
        <v>4</v>
      </c>
      <c r="T83">
        <v>3.5555555555555554</v>
      </c>
      <c r="U83">
        <v>270</v>
      </c>
      <c r="V83" s="2" t="s">
        <v>3354</v>
      </c>
      <c r="W83" s="2" t="s">
        <v>3355</v>
      </c>
      <c r="X83" s="2"/>
      <c r="Y83">
        <v>340.22781124574539</v>
      </c>
      <c r="Z83">
        <v>387.6</v>
      </c>
    </row>
    <row r="84" spans="1:26">
      <c r="A84" s="1">
        <v>46051</v>
      </c>
      <c r="B84" s="2" t="s">
        <v>3350</v>
      </c>
      <c r="C84" s="2" t="s">
        <v>3351</v>
      </c>
      <c r="D84">
        <v>96</v>
      </c>
      <c r="E84" s="2" t="s">
        <v>556</v>
      </c>
      <c r="F84" s="2" t="s">
        <v>553</v>
      </c>
      <c r="G84" t="s">
        <v>555</v>
      </c>
      <c r="H84" t="s">
        <v>153</v>
      </c>
      <c r="I84" s="2" t="s">
        <v>554</v>
      </c>
      <c r="J84" s="2" t="s">
        <v>64</v>
      </c>
      <c r="K84">
        <v>700</v>
      </c>
      <c r="L84" t="s">
        <v>3352</v>
      </c>
      <c r="M84">
        <v>2800</v>
      </c>
      <c r="N84" t="s">
        <v>3353</v>
      </c>
      <c r="O84">
        <v>4</v>
      </c>
      <c r="P84">
        <v>4</v>
      </c>
      <c r="Q84">
        <v>4</v>
      </c>
      <c r="R84">
        <v>11200</v>
      </c>
      <c r="S84">
        <v>4</v>
      </c>
      <c r="T84">
        <v>1.0666666666666669</v>
      </c>
      <c r="U84">
        <v>10500</v>
      </c>
      <c r="V84" s="2" t="s">
        <v>3354</v>
      </c>
      <c r="W84" s="2" t="s">
        <v>3355</v>
      </c>
      <c r="X84" s="2"/>
      <c r="Y84">
        <v>3624.6616749716359</v>
      </c>
      <c r="Z84">
        <v>4522</v>
      </c>
    </row>
    <row r="85" spans="1:26">
      <c r="A85" s="1">
        <v>46051</v>
      </c>
      <c r="B85" s="2" t="s">
        <v>3350</v>
      </c>
      <c r="C85" s="2" t="s">
        <v>3351</v>
      </c>
      <c r="D85">
        <v>43</v>
      </c>
      <c r="E85" s="2" t="s">
        <v>307</v>
      </c>
      <c r="F85" s="2" t="s">
        <v>304</v>
      </c>
      <c r="G85" t="s">
        <v>306</v>
      </c>
      <c r="H85" t="s">
        <v>59</v>
      </c>
      <c r="I85" s="2" t="s">
        <v>305</v>
      </c>
      <c r="J85" s="2" t="s">
        <v>64</v>
      </c>
      <c r="K85">
        <v>1730</v>
      </c>
      <c r="L85" t="s">
        <v>3352</v>
      </c>
      <c r="M85">
        <v>6920</v>
      </c>
      <c r="N85" t="s">
        <v>3353</v>
      </c>
      <c r="O85">
        <v>1</v>
      </c>
      <c r="P85">
        <v>1</v>
      </c>
      <c r="Q85">
        <v>4</v>
      </c>
      <c r="R85">
        <v>6920</v>
      </c>
      <c r="S85">
        <v>4</v>
      </c>
      <c r="T85">
        <v>1.0646153846153843</v>
      </c>
      <c r="U85">
        <v>6500</v>
      </c>
      <c r="V85" s="2" t="s">
        <v>3354</v>
      </c>
      <c r="W85" s="2" t="s">
        <v>3355</v>
      </c>
      <c r="X85" s="2"/>
      <c r="Y85">
        <v>9268.3710492579976</v>
      </c>
      <c r="Z85">
        <v>11175.8</v>
      </c>
    </row>
    <row r="86" spans="1:26">
      <c r="A86" s="1">
        <v>46051</v>
      </c>
      <c r="B86" s="2" t="s">
        <v>3350</v>
      </c>
      <c r="C86" s="2" t="s">
        <v>3351</v>
      </c>
      <c r="D86">
        <v>126</v>
      </c>
      <c r="E86" s="2" t="s">
        <v>715</v>
      </c>
      <c r="F86" s="2" t="s">
        <v>712</v>
      </c>
      <c r="G86" t="s">
        <v>714</v>
      </c>
      <c r="H86" t="s">
        <v>422</v>
      </c>
      <c r="I86" s="2" t="s">
        <v>713</v>
      </c>
      <c r="J86" s="2" t="s">
        <v>64</v>
      </c>
      <c r="K86">
        <v>225</v>
      </c>
      <c r="L86" t="s">
        <v>3352</v>
      </c>
      <c r="M86">
        <v>900</v>
      </c>
      <c r="N86" t="s">
        <v>3353</v>
      </c>
      <c r="O86">
        <v>6</v>
      </c>
      <c r="P86">
        <v>6</v>
      </c>
      <c r="Q86">
        <v>4</v>
      </c>
      <c r="R86">
        <v>5400</v>
      </c>
      <c r="S86">
        <v>4</v>
      </c>
      <c r="T86">
        <v>1.08</v>
      </c>
      <c r="U86">
        <v>5000</v>
      </c>
      <c r="V86" s="2" t="s">
        <v>3354</v>
      </c>
      <c r="W86" s="2" t="s">
        <v>3355</v>
      </c>
      <c r="X86" s="2"/>
      <c r="Y86">
        <v>1451.4386385296125</v>
      </c>
      <c r="Z86">
        <v>1453.5</v>
      </c>
    </row>
    <row r="87" spans="1:26">
      <c r="A87" s="1">
        <v>46051</v>
      </c>
      <c r="B87" s="2" t="s">
        <v>3350</v>
      </c>
      <c r="C87" s="2" t="s">
        <v>3351</v>
      </c>
      <c r="D87">
        <v>114</v>
      </c>
      <c r="E87" s="2" t="s">
        <v>647</v>
      </c>
      <c r="F87" s="2" t="s">
        <v>644</v>
      </c>
      <c r="G87" t="s">
        <v>646</v>
      </c>
      <c r="H87" t="s">
        <v>153</v>
      </c>
      <c r="I87" s="2" t="s">
        <v>645</v>
      </c>
      <c r="J87" s="2" t="s">
        <v>64</v>
      </c>
      <c r="K87">
        <v>115</v>
      </c>
      <c r="L87" t="s">
        <v>3352</v>
      </c>
      <c r="M87">
        <v>460</v>
      </c>
      <c r="N87" t="s">
        <v>3353</v>
      </c>
      <c r="O87">
        <v>4</v>
      </c>
      <c r="P87">
        <v>4</v>
      </c>
      <c r="Q87">
        <v>4</v>
      </c>
      <c r="R87">
        <v>1840</v>
      </c>
      <c r="S87">
        <v>4</v>
      </c>
      <c r="T87">
        <v>1.1499999999999999</v>
      </c>
      <c r="U87">
        <v>1600</v>
      </c>
      <c r="V87" s="2" t="s">
        <v>3354</v>
      </c>
      <c r="W87" s="2" t="s">
        <v>3355</v>
      </c>
      <c r="X87" s="2"/>
      <c r="Y87">
        <v>658.8584446562287</v>
      </c>
      <c r="Z87">
        <v>742.9</v>
      </c>
    </row>
    <row r="88" spans="1:26">
      <c r="A88" s="1">
        <v>46051</v>
      </c>
      <c r="B88" s="2" t="s">
        <v>3350</v>
      </c>
      <c r="C88" s="2" t="s">
        <v>3351</v>
      </c>
      <c r="D88">
        <v>132</v>
      </c>
      <c r="E88" s="2" t="s">
        <v>750</v>
      </c>
      <c r="F88" s="2" t="s">
        <v>747</v>
      </c>
      <c r="G88" t="s">
        <v>749</v>
      </c>
      <c r="H88" t="s">
        <v>744</v>
      </c>
      <c r="I88" s="2" t="s">
        <v>748</v>
      </c>
      <c r="J88" s="2" t="s">
        <v>64</v>
      </c>
      <c r="K88">
        <v>930</v>
      </c>
      <c r="L88" t="s">
        <v>3352</v>
      </c>
      <c r="M88">
        <v>1860</v>
      </c>
      <c r="N88" t="s">
        <v>3353</v>
      </c>
      <c r="O88">
        <v>2</v>
      </c>
      <c r="P88">
        <v>2</v>
      </c>
      <c r="Q88">
        <v>4</v>
      </c>
      <c r="R88">
        <v>3720</v>
      </c>
      <c r="S88">
        <v>2</v>
      </c>
      <c r="T88">
        <v>1.0628571428571427</v>
      </c>
      <c r="U88">
        <v>3500</v>
      </c>
      <c r="V88" s="2" t="s">
        <v>3354</v>
      </c>
      <c r="W88" s="2" t="s">
        <v>3355</v>
      </c>
      <c r="X88" s="2"/>
      <c r="Y88">
        <v>3064.9416547311098</v>
      </c>
      <c r="Z88">
        <v>6007.8</v>
      </c>
    </row>
    <row r="89" spans="1:26">
      <c r="A89" s="1">
        <v>46051</v>
      </c>
      <c r="B89" s="2" t="s">
        <v>3350</v>
      </c>
      <c r="C89" s="2" t="s">
        <v>3351</v>
      </c>
      <c r="D89" t="s">
        <v>764</v>
      </c>
      <c r="E89" s="2" t="s">
        <v>3362</v>
      </c>
      <c r="F89" s="2" t="s">
        <v>3362</v>
      </c>
      <c r="I89" s="2" t="s">
        <v>3362</v>
      </c>
      <c r="J89" s="2" t="s">
        <v>3362</v>
      </c>
      <c r="K89">
        <v>1050</v>
      </c>
      <c r="L89" t="s">
        <v>3369</v>
      </c>
      <c r="M89">
        <v>6300</v>
      </c>
      <c r="N89" t="s">
        <v>3370</v>
      </c>
      <c r="O89">
        <v>6</v>
      </c>
      <c r="P89">
        <v>0</v>
      </c>
      <c r="Q89">
        <v>0</v>
      </c>
      <c r="R89">
        <v>37800</v>
      </c>
      <c r="S89">
        <v>6</v>
      </c>
      <c r="T89" t="s">
        <v>764</v>
      </c>
      <c r="U89" t="s">
        <v>764</v>
      </c>
      <c r="V89" s="2" t="s">
        <v>3371</v>
      </c>
      <c r="W89" s="2" t="s">
        <v>3361</v>
      </c>
      <c r="X89" s="2"/>
      <c r="Y89" t="s">
        <v>764</v>
      </c>
      <c r="Z89" t="s">
        <v>764</v>
      </c>
    </row>
    <row r="90" spans="1:26">
      <c r="A90" s="1">
        <v>46051</v>
      </c>
      <c r="B90" s="2" t="s">
        <v>3350</v>
      </c>
      <c r="C90" s="2" t="s">
        <v>3351</v>
      </c>
      <c r="D90">
        <v>58</v>
      </c>
      <c r="E90" s="2" t="s">
        <v>372</v>
      </c>
      <c r="F90" s="2" t="s">
        <v>369</v>
      </c>
      <c r="G90" t="s">
        <v>371</v>
      </c>
      <c r="H90" t="s">
        <v>343</v>
      </c>
      <c r="I90" s="2" t="s">
        <v>370</v>
      </c>
      <c r="J90" s="2" t="s">
        <v>64</v>
      </c>
      <c r="K90">
        <v>750</v>
      </c>
      <c r="L90" t="s">
        <v>3352</v>
      </c>
      <c r="M90">
        <v>4500</v>
      </c>
      <c r="N90" t="s">
        <v>3353</v>
      </c>
      <c r="O90">
        <v>4</v>
      </c>
      <c r="P90">
        <v>4</v>
      </c>
      <c r="Q90">
        <v>6</v>
      </c>
      <c r="R90">
        <v>18000</v>
      </c>
      <c r="S90">
        <v>6</v>
      </c>
      <c r="T90">
        <v>1.0588235294117647</v>
      </c>
      <c r="U90">
        <v>17000</v>
      </c>
      <c r="V90" s="2" t="s">
        <v>3354</v>
      </c>
      <c r="W90" s="2" t="s">
        <v>3355</v>
      </c>
      <c r="X90" s="2"/>
      <c r="Y90">
        <v>3937.7659196732479</v>
      </c>
      <c r="Z90">
        <v>4845</v>
      </c>
    </row>
    <row r="91" spans="1:26">
      <c r="A91" s="1">
        <v>46051</v>
      </c>
      <c r="B91" s="2" t="s">
        <v>3350</v>
      </c>
      <c r="C91" s="2" t="s">
        <v>3351</v>
      </c>
      <c r="D91" t="s">
        <v>764</v>
      </c>
      <c r="E91" s="2" t="s">
        <v>3362</v>
      </c>
      <c r="F91" s="2" t="s">
        <v>3362</v>
      </c>
      <c r="I91" s="2" t="s">
        <v>3362</v>
      </c>
      <c r="J91" s="2" t="s">
        <v>3362</v>
      </c>
      <c r="K91">
        <v>750</v>
      </c>
      <c r="L91" t="s">
        <v>3369</v>
      </c>
      <c r="M91">
        <v>2250</v>
      </c>
      <c r="N91" t="s">
        <v>3370</v>
      </c>
      <c r="O91">
        <v>3</v>
      </c>
      <c r="P91">
        <v>0</v>
      </c>
      <c r="Q91">
        <v>0</v>
      </c>
      <c r="R91">
        <v>6750</v>
      </c>
      <c r="S91">
        <v>3</v>
      </c>
      <c r="T91" t="s">
        <v>764</v>
      </c>
      <c r="U91" t="s">
        <v>764</v>
      </c>
      <c r="V91" s="2" t="s">
        <v>3371</v>
      </c>
      <c r="W91" s="2" t="s">
        <v>3361</v>
      </c>
      <c r="X91" s="2"/>
      <c r="Y91" t="s">
        <v>764</v>
      </c>
      <c r="Z91" t="s">
        <v>764</v>
      </c>
    </row>
    <row r="92" spans="1:26">
      <c r="A92" s="1">
        <v>46051</v>
      </c>
      <c r="B92" s="2" t="s">
        <v>3350</v>
      </c>
      <c r="C92" s="2" t="s">
        <v>3351</v>
      </c>
      <c r="D92">
        <v>128</v>
      </c>
      <c r="E92" s="2" t="s">
        <v>726</v>
      </c>
      <c r="F92" s="2" t="s">
        <v>722</v>
      </c>
      <c r="G92" t="s">
        <v>724</v>
      </c>
      <c r="H92" t="s">
        <v>725</v>
      </c>
      <c r="I92" s="2" t="s">
        <v>723</v>
      </c>
      <c r="J92" s="2" t="s">
        <v>64</v>
      </c>
      <c r="K92">
        <v>625</v>
      </c>
      <c r="L92" t="s">
        <v>3352</v>
      </c>
      <c r="M92">
        <v>2500</v>
      </c>
      <c r="N92" t="s">
        <v>3353</v>
      </c>
      <c r="O92">
        <v>2</v>
      </c>
      <c r="P92">
        <v>2</v>
      </c>
      <c r="Q92">
        <v>6</v>
      </c>
      <c r="R92">
        <v>5000</v>
      </c>
      <c r="S92">
        <v>4</v>
      </c>
      <c r="T92">
        <v>1.1111111111111112</v>
      </c>
      <c r="U92">
        <v>4500</v>
      </c>
      <c r="V92" s="2" t="s">
        <v>3354</v>
      </c>
      <c r="W92" s="2" t="s">
        <v>3355</v>
      </c>
      <c r="X92" s="2"/>
      <c r="Y92">
        <v>2290.8709212616291</v>
      </c>
      <c r="Z92">
        <v>4037.5</v>
      </c>
    </row>
    <row r="93" spans="1:26">
      <c r="A93" s="1">
        <v>46051</v>
      </c>
      <c r="B93" s="2" t="s">
        <v>3350</v>
      </c>
      <c r="C93" s="2" t="s">
        <v>3351</v>
      </c>
      <c r="D93" t="s">
        <v>764</v>
      </c>
      <c r="E93" s="2" t="s">
        <v>3362</v>
      </c>
      <c r="F93" s="2" t="s">
        <v>3362</v>
      </c>
      <c r="I93" s="2" t="s">
        <v>3362</v>
      </c>
      <c r="J93" s="2" t="s">
        <v>3362</v>
      </c>
      <c r="K93">
        <v>625</v>
      </c>
      <c r="L93" t="s">
        <v>3369</v>
      </c>
      <c r="M93">
        <v>2500</v>
      </c>
      <c r="N93" t="s">
        <v>3370</v>
      </c>
      <c r="O93">
        <v>4</v>
      </c>
      <c r="P93">
        <v>0</v>
      </c>
      <c r="Q93">
        <v>0</v>
      </c>
      <c r="R93">
        <v>10000</v>
      </c>
      <c r="S93">
        <v>4</v>
      </c>
      <c r="T93" t="s">
        <v>764</v>
      </c>
      <c r="U93" t="s">
        <v>764</v>
      </c>
      <c r="V93" s="2" t="s">
        <v>3371</v>
      </c>
      <c r="W93" s="2" t="s">
        <v>3361</v>
      </c>
      <c r="X93" s="2"/>
      <c r="Y93" t="s">
        <v>764</v>
      </c>
      <c r="Z93" t="s">
        <v>764</v>
      </c>
    </row>
    <row r="94" spans="1:26">
      <c r="A94" s="1">
        <v>46051</v>
      </c>
      <c r="B94" s="2" t="s">
        <v>3350</v>
      </c>
      <c r="C94" s="2" t="s">
        <v>3351</v>
      </c>
      <c r="D94" t="s">
        <v>764</v>
      </c>
      <c r="E94" s="2" t="s">
        <v>3362</v>
      </c>
      <c r="F94" s="2" t="s">
        <v>3362</v>
      </c>
      <c r="I94" s="2" t="s">
        <v>3362</v>
      </c>
      <c r="J94" s="2" t="s">
        <v>3362</v>
      </c>
      <c r="K94">
        <v>100</v>
      </c>
      <c r="L94" t="s">
        <v>3352</v>
      </c>
      <c r="M94">
        <v>600</v>
      </c>
      <c r="N94" t="s">
        <v>3353</v>
      </c>
      <c r="O94">
        <v>1</v>
      </c>
      <c r="P94">
        <v>0</v>
      </c>
      <c r="Q94">
        <v>0</v>
      </c>
      <c r="R94">
        <v>600</v>
      </c>
      <c r="S94">
        <v>6</v>
      </c>
      <c r="T94" t="s">
        <v>764</v>
      </c>
      <c r="U94" t="s">
        <v>764</v>
      </c>
      <c r="V94" s="2" t="s">
        <v>3372</v>
      </c>
      <c r="W94" s="2" t="s">
        <v>3361</v>
      </c>
      <c r="X94" s="2" t="s">
        <v>3373</v>
      </c>
      <c r="Y94" t="s">
        <v>764</v>
      </c>
      <c r="Z94" t="s">
        <v>764</v>
      </c>
    </row>
    <row r="95" spans="1:26">
      <c r="A95" s="1">
        <v>46052</v>
      </c>
      <c r="B95" s="2" t="s">
        <v>3350</v>
      </c>
      <c r="C95" s="2" t="s">
        <v>3351</v>
      </c>
      <c r="D95">
        <v>3</v>
      </c>
      <c r="E95" s="2" t="s">
        <v>87</v>
      </c>
      <c r="F95" s="2" t="s">
        <v>82</v>
      </c>
      <c r="G95" t="s">
        <v>84</v>
      </c>
      <c r="H95" t="s">
        <v>86</v>
      </c>
      <c r="I95" s="2" t="s">
        <v>83</v>
      </c>
      <c r="J95" s="2" t="s">
        <v>64</v>
      </c>
      <c r="K95">
        <v>2440</v>
      </c>
      <c r="L95" t="s">
        <v>3352</v>
      </c>
      <c r="M95">
        <v>9760</v>
      </c>
      <c r="N95" t="s">
        <v>3353</v>
      </c>
      <c r="O95">
        <v>6</v>
      </c>
      <c r="P95">
        <v>6</v>
      </c>
      <c r="Q95">
        <v>4</v>
      </c>
      <c r="R95">
        <v>58560</v>
      </c>
      <c r="S95">
        <v>4</v>
      </c>
      <c r="T95">
        <v>1.0273684210526317</v>
      </c>
      <c r="U95">
        <v>57000</v>
      </c>
      <c r="V95" s="2" t="s">
        <v>3354</v>
      </c>
      <c r="W95" s="2" t="s">
        <v>3355</v>
      </c>
      <c r="X95" s="2"/>
      <c r="Y95">
        <v>13278.177991449968</v>
      </c>
      <c r="Z95">
        <v>15762.4</v>
      </c>
    </row>
    <row r="96" spans="1:26">
      <c r="A96" s="1">
        <v>46052</v>
      </c>
      <c r="B96" s="2" t="s">
        <v>3350</v>
      </c>
      <c r="C96" s="2" t="s">
        <v>3351</v>
      </c>
      <c r="D96" t="s">
        <v>764</v>
      </c>
      <c r="E96" s="2" t="s">
        <v>3362</v>
      </c>
      <c r="F96" s="2" t="s">
        <v>3362</v>
      </c>
      <c r="I96" s="2" t="s">
        <v>3362</v>
      </c>
      <c r="J96" s="2" t="s">
        <v>3362</v>
      </c>
      <c r="K96">
        <v>2400</v>
      </c>
      <c r="L96" t="s">
        <v>3369</v>
      </c>
      <c r="M96">
        <v>9600</v>
      </c>
      <c r="N96" t="s">
        <v>3370</v>
      </c>
      <c r="O96">
        <v>4</v>
      </c>
      <c r="P96">
        <v>0</v>
      </c>
      <c r="Q96">
        <v>0</v>
      </c>
      <c r="R96">
        <v>38400</v>
      </c>
      <c r="S96">
        <v>4</v>
      </c>
      <c r="T96" t="s">
        <v>764</v>
      </c>
      <c r="U96" t="s">
        <v>764</v>
      </c>
      <c r="V96" s="2" t="s">
        <v>3371</v>
      </c>
      <c r="W96" s="2" t="s">
        <v>3361</v>
      </c>
      <c r="X96" s="2"/>
      <c r="Y96" t="s">
        <v>764</v>
      </c>
      <c r="Z96" t="s">
        <v>764</v>
      </c>
    </row>
    <row r="97" spans="1:26">
      <c r="A97" s="1">
        <v>46052</v>
      </c>
      <c r="B97" s="2" t="s">
        <v>3350</v>
      </c>
      <c r="C97" s="2" t="s">
        <v>3351</v>
      </c>
      <c r="D97">
        <v>74</v>
      </c>
      <c r="E97" s="2" t="s">
        <v>442</v>
      </c>
      <c r="F97" s="2" t="s">
        <v>236</v>
      </c>
      <c r="G97" t="s">
        <v>238</v>
      </c>
      <c r="H97" t="s">
        <v>240</v>
      </c>
      <c r="I97" s="2" t="s">
        <v>237</v>
      </c>
      <c r="J97" s="2" t="s">
        <v>445</v>
      </c>
      <c r="K97">
        <v>1290</v>
      </c>
      <c r="L97" t="s">
        <v>3353</v>
      </c>
      <c r="M97">
        <v>10320</v>
      </c>
      <c r="N97" t="s">
        <v>3359</v>
      </c>
      <c r="O97">
        <v>8</v>
      </c>
      <c r="P97">
        <v>0</v>
      </c>
      <c r="Q97">
        <v>0</v>
      </c>
      <c r="R97">
        <v>10320</v>
      </c>
      <c r="S97">
        <v>8</v>
      </c>
      <c r="T97">
        <v>1.0217821782178218</v>
      </c>
      <c r="U97">
        <v>10100</v>
      </c>
      <c r="V97" s="2" t="s">
        <v>3360</v>
      </c>
      <c r="W97" s="2" t="s">
        <v>3361</v>
      </c>
      <c r="X97" s="2"/>
      <c r="Y97" t="s">
        <v>764</v>
      </c>
      <c r="Z97" t="s">
        <v>764</v>
      </c>
    </row>
    <row r="98" spans="1:26">
      <c r="A98" s="1">
        <v>46052</v>
      </c>
      <c r="B98" s="2" t="s">
        <v>3350</v>
      </c>
      <c r="C98" s="2" t="s">
        <v>3351</v>
      </c>
      <c r="D98">
        <v>79</v>
      </c>
      <c r="E98" s="2" t="s">
        <v>442</v>
      </c>
      <c r="F98" s="2" t="s">
        <v>471</v>
      </c>
      <c r="G98" t="s">
        <v>217</v>
      </c>
      <c r="H98" t="s">
        <v>473</v>
      </c>
      <c r="I98" s="2" t="s">
        <v>472</v>
      </c>
      <c r="J98" s="2" t="s">
        <v>445</v>
      </c>
      <c r="K98">
        <v>3070</v>
      </c>
      <c r="L98" t="s">
        <v>3353</v>
      </c>
      <c r="M98">
        <v>24560</v>
      </c>
      <c r="N98" t="s">
        <v>3359</v>
      </c>
      <c r="O98">
        <v>8</v>
      </c>
      <c r="P98">
        <v>0</v>
      </c>
      <c r="Q98">
        <v>0</v>
      </c>
      <c r="R98">
        <v>24560</v>
      </c>
      <c r="S98">
        <v>8</v>
      </c>
      <c r="T98">
        <v>1.0024489795918368</v>
      </c>
      <c r="U98">
        <v>24500</v>
      </c>
      <c r="V98" s="2" t="s">
        <v>3360</v>
      </c>
      <c r="W98" s="2" t="s">
        <v>3361</v>
      </c>
      <c r="X98" s="2"/>
      <c r="Y98" t="s">
        <v>764</v>
      </c>
      <c r="Z98" t="s">
        <v>764</v>
      </c>
    </row>
    <row r="99" spans="1:26">
      <c r="A99" s="1">
        <v>46052</v>
      </c>
      <c r="B99" s="2" t="s">
        <v>3350</v>
      </c>
      <c r="C99" s="2" t="s">
        <v>3351</v>
      </c>
      <c r="D99">
        <v>97</v>
      </c>
      <c r="E99" s="2" t="s">
        <v>560</v>
      </c>
      <c r="F99" s="2" t="s">
        <v>553</v>
      </c>
      <c r="G99" t="s">
        <v>555</v>
      </c>
      <c r="H99" t="s">
        <v>153</v>
      </c>
      <c r="I99" s="2" t="s">
        <v>554</v>
      </c>
      <c r="J99" s="2" t="s">
        <v>79</v>
      </c>
      <c r="K99">
        <v>670</v>
      </c>
      <c r="L99" t="s">
        <v>3353</v>
      </c>
      <c r="M99">
        <v>5360</v>
      </c>
      <c r="N99" t="s">
        <v>3356</v>
      </c>
      <c r="O99">
        <v>8</v>
      </c>
      <c r="P99">
        <v>8</v>
      </c>
      <c r="Q99">
        <v>0</v>
      </c>
      <c r="R99">
        <v>5360</v>
      </c>
      <c r="S99">
        <v>8</v>
      </c>
      <c r="T99">
        <v>1.0509803921568628</v>
      </c>
      <c r="U99">
        <v>5100</v>
      </c>
      <c r="V99" s="2" t="s">
        <v>3357</v>
      </c>
      <c r="W99" s="2" t="s">
        <v>3355</v>
      </c>
      <c r="X99" s="2"/>
      <c r="Y99" t="s">
        <v>764</v>
      </c>
      <c r="Z99" t="s">
        <v>764</v>
      </c>
    </row>
    <row r="100" spans="1:26">
      <c r="A100" s="1">
        <v>46052</v>
      </c>
      <c r="B100" s="2" t="s">
        <v>3350</v>
      </c>
      <c r="C100" s="2" t="s">
        <v>3351</v>
      </c>
      <c r="D100">
        <v>127</v>
      </c>
      <c r="E100" s="2" t="s">
        <v>719</v>
      </c>
      <c r="F100" s="2" t="s">
        <v>712</v>
      </c>
      <c r="G100" t="s">
        <v>714</v>
      </c>
      <c r="H100" t="s">
        <v>422</v>
      </c>
      <c r="I100" s="2" t="s">
        <v>713</v>
      </c>
      <c r="J100" s="2" t="s">
        <v>79</v>
      </c>
      <c r="K100">
        <v>1040</v>
      </c>
      <c r="L100" t="s">
        <v>3353</v>
      </c>
      <c r="M100">
        <v>8320</v>
      </c>
      <c r="N100" t="s">
        <v>3356</v>
      </c>
      <c r="O100">
        <v>8</v>
      </c>
      <c r="P100">
        <v>8</v>
      </c>
      <c r="Q100">
        <v>0</v>
      </c>
      <c r="R100">
        <v>8320</v>
      </c>
      <c r="S100">
        <v>8</v>
      </c>
      <c r="T100">
        <v>1.0271604938271606</v>
      </c>
      <c r="U100">
        <v>8100</v>
      </c>
      <c r="V100" s="2" t="s">
        <v>3357</v>
      </c>
      <c r="W100" s="2" t="s">
        <v>3355</v>
      </c>
      <c r="X100" s="2"/>
      <c r="Y100" t="s">
        <v>764</v>
      </c>
      <c r="Z100" t="s">
        <v>764</v>
      </c>
    </row>
    <row r="101" spans="1:26">
      <c r="A101" s="1">
        <v>46055</v>
      </c>
      <c r="B101" s="2" t="s">
        <v>3350</v>
      </c>
      <c r="C101" s="2" t="s">
        <v>3351</v>
      </c>
      <c r="D101">
        <v>32</v>
      </c>
      <c r="E101" s="2" t="s">
        <v>241</v>
      </c>
      <c r="F101" s="2" t="s">
        <v>236</v>
      </c>
      <c r="G101" t="s">
        <v>238</v>
      </c>
      <c r="H101" t="s">
        <v>240</v>
      </c>
      <c r="I101" s="2" t="s">
        <v>237</v>
      </c>
      <c r="J101" s="2" t="s">
        <v>64</v>
      </c>
      <c r="K101">
        <v>2565</v>
      </c>
      <c r="L101" t="s">
        <v>3352</v>
      </c>
      <c r="M101">
        <v>10260</v>
      </c>
      <c r="N101" t="s">
        <v>3353</v>
      </c>
      <c r="O101">
        <v>2</v>
      </c>
      <c r="P101">
        <v>2</v>
      </c>
      <c r="Q101">
        <v>4</v>
      </c>
      <c r="R101">
        <v>20520</v>
      </c>
      <c r="S101">
        <v>4</v>
      </c>
      <c r="T101">
        <v>1.1091891891891892</v>
      </c>
      <c r="U101">
        <v>18500</v>
      </c>
      <c r="V101" s="2" t="s">
        <v>3354</v>
      </c>
      <c r="W101" s="2" t="s">
        <v>3355</v>
      </c>
      <c r="X101" s="2"/>
      <c r="Y101">
        <v>11652.371050374408</v>
      </c>
      <c r="Z101">
        <v>16569.900000000001</v>
      </c>
    </row>
    <row r="102" spans="1:26">
      <c r="A102" s="1">
        <v>46055</v>
      </c>
      <c r="B102" s="2" t="s">
        <v>3350</v>
      </c>
      <c r="C102" s="2" t="s">
        <v>3351</v>
      </c>
      <c r="D102">
        <v>24</v>
      </c>
      <c r="E102" s="2" t="s">
        <v>193</v>
      </c>
      <c r="F102" s="2" t="s">
        <v>189</v>
      </c>
      <c r="G102" t="s">
        <v>191</v>
      </c>
      <c r="H102" t="s">
        <v>192</v>
      </c>
      <c r="I102" s="2" t="s">
        <v>190</v>
      </c>
      <c r="J102" s="2" t="s">
        <v>64</v>
      </c>
      <c r="K102">
        <v>710</v>
      </c>
      <c r="L102" t="s">
        <v>3352</v>
      </c>
      <c r="M102">
        <v>4260</v>
      </c>
      <c r="N102" t="s">
        <v>3353</v>
      </c>
      <c r="O102">
        <v>2</v>
      </c>
      <c r="P102">
        <v>2</v>
      </c>
      <c r="Q102">
        <v>6</v>
      </c>
      <c r="R102">
        <v>8520</v>
      </c>
      <c r="S102">
        <v>6</v>
      </c>
      <c r="T102">
        <v>1.0649999999999999</v>
      </c>
      <c r="U102">
        <v>8000</v>
      </c>
      <c r="V102" s="2" t="s">
        <v>3354</v>
      </c>
      <c r="W102" s="2" t="s">
        <v>3355</v>
      </c>
      <c r="X102" s="2"/>
      <c r="Y102">
        <v>4310.5550449285238</v>
      </c>
      <c r="Z102">
        <v>4586.6000000000004</v>
      </c>
    </row>
    <row r="103" spans="1:26">
      <c r="A103" s="1">
        <v>46055</v>
      </c>
      <c r="B103" s="2" t="s">
        <v>3350</v>
      </c>
      <c r="C103" s="2" t="s">
        <v>3351</v>
      </c>
      <c r="D103">
        <v>36</v>
      </c>
      <c r="E103" s="2" t="s">
        <v>262</v>
      </c>
      <c r="F103" s="2" t="s">
        <v>258</v>
      </c>
      <c r="G103" t="s">
        <v>260</v>
      </c>
      <c r="H103" t="s">
        <v>261</v>
      </c>
      <c r="I103" s="2" t="s">
        <v>259</v>
      </c>
      <c r="J103" s="2" t="s">
        <v>64</v>
      </c>
      <c r="K103">
        <v>1540</v>
      </c>
      <c r="L103" t="s">
        <v>3352</v>
      </c>
      <c r="M103">
        <v>9240</v>
      </c>
      <c r="N103" t="s">
        <v>3353</v>
      </c>
      <c r="O103">
        <v>2</v>
      </c>
      <c r="P103">
        <v>2</v>
      </c>
      <c r="Q103">
        <v>6</v>
      </c>
      <c r="R103">
        <v>18480</v>
      </c>
      <c r="S103">
        <v>6</v>
      </c>
      <c r="T103">
        <v>1.056</v>
      </c>
      <c r="U103">
        <v>17500</v>
      </c>
      <c r="V103" s="2" t="s">
        <v>3354</v>
      </c>
      <c r="W103" s="2" t="s">
        <v>3355</v>
      </c>
      <c r="X103" s="2"/>
      <c r="Y103">
        <v>9349.6546044928546</v>
      </c>
      <c r="Z103">
        <v>9948.4</v>
      </c>
    </row>
    <row r="104" spans="1:26">
      <c r="A104" s="1">
        <v>46055</v>
      </c>
      <c r="B104" s="2" t="s">
        <v>3350</v>
      </c>
      <c r="C104" s="2" t="s">
        <v>3351</v>
      </c>
      <c r="D104">
        <v>103</v>
      </c>
      <c r="E104" s="2" t="s">
        <v>593</v>
      </c>
      <c r="F104" s="2" t="s">
        <v>590</v>
      </c>
      <c r="G104" t="s">
        <v>592</v>
      </c>
      <c r="H104" t="s">
        <v>343</v>
      </c>
      <c r="I104" s="2" t="s">
        <v>591</v>
      </c>
      <c r="J104" s="2" t="s">
        <v>64</v>
      </c>
      <c r="K104">
        <v>394</v>
      </c>
      <c r="L104" t="s">
        <v>3352</v>
      </c>
      <c r="M104">
        <v>1970</v>
      </c>
      <c r="N104" t="s">
        <v>3353</v>
      </c>
      <c r="O104">
        <v>3</v>
      </c>
      <c r="P104">
        <v>3</v>
      </c>
      <c r="Q104">
        <v>6</v>
      </c>
      <c r="R104">
        <v>5910</v>
      </c>
      <c r="S104">
        <v>5</v>
      </c>
      <c r="T104">
        <v>1.1150943396226416</v>
      </c>
      <c r="U104">
        <v>5300</v>
      </c>
      <c r="V104" s="2" t="s">
        <v>3354</v>
      </c>
      <c r="W104" s="2" t="s">
        <v>3355</v>
      </c>
      <c r="X104" s="2"/>
      <c r="Y104">
        <v>1717.8649613796235</v>
      </c>
      <c r="Z104">
        <v>2545.2399999999998</v>
      </c>
    </row>
    <row r="105" spans="1:26">
      <c r="A105" s="1">
        <v>46055</v>
      </c>
      <c r="B105" s="2" t="s">
        <v>3350</v>
      </c>
      <c r="C105" s="2" t="s">
        <v>3351</v>
      </c>
      <c r="D105">
        <v>105</v>
      </c>
      <c r="E105" s="2" t="s">
        <v>603</v>
      </c>
      <c r="F105" s="2" t="s">
        <v>600</v>
      </c>
      <c r="G105" t="s">
        <v>602</v>
      </c>
      <c r="H105" t="s">
        <v>343</v>
      </c>
      <c r="I105" s="2" t="s">
        <v>601</v>
      </c>
      <c r="J105" s="2" t="s">
        <v>64</v>
      </c>
      <c r="K105">
        <v>161</v>
      </c>
      <c r="L105" t="s">
        <v>3352</v>
      </c>
      <c r="M105">
        <v>805</v>
      </c>
      <c r="N105" t="s">
        <v>3353</v>
      </c>
      <c r="O105">
        <v>3</v>
      </c>
      <c r="P105">
        <v>3</v>
      </c>
      <c r="Q105">
        <v>6</v>
      </c>
      <c r="R105">
        <v>2415</v>
      </c>
      <c r="S105">
        <v>5</v>
      </c>
      <c r="T105">
        <v>1.2710526315789474</v>
      </c>
      <c r="U105">
        <v>1900</v>
      </c>
      <c r="V105" s="2" t="s">
        <v>3354</v>
      </c>
      <c r="W105" s="2" t="s">
        <v>3355</v>
      </c>
      <c r="X105" s="2"/>
      <c r="Y105">
        <v>701.97019995461767</v>
      </c>
      <c r="Z105">
        <v>1040.06</v>
      </c>
    </row>
    <row r="106" spans="1:26">
      <c r="A106" s="1">
        <v>46056</v>
      </c>
      <c r="B106" s="2" t="s">
        <v>3350</v>
      </c>
      <c r="C106" s="2" t="s">
        <v>3351</v>
      </c>
      <c r="D106">
        <v>123</v>
      </c>
      <c r="E106" s="2" t="s">
        <v>702</v>
      </c>
      <c r="F106" s="2" t="s">
        <v>701</v>
      </c>
      <c r="G106" t="s">
        <v>695</v>
      </c>
      <c r="H106" t="s">
        <v>687</v>
      </c>
      <c r="I106" s="2" t="s">
        <v>694</v>
      </c>
      <c r="J106" s="2" t="s">
        <v>64</v>
      </c>
      <c r="K106">
        <v>1040</v>
      </c>
      <c r="L106" t="s">
        <v>3352</v>
      </c>
      <c r="M106">
        <v>6240</v>
      </c>
      <c r="N106" t="s">
        <v>3353</v>
      </c>
      <c r="O106">
        <v>1</v>
      </c>
      <c r="P106">
        <v>1</v>
      </c>
      <c r="Q106">
        <v>6</v>
      </c>
      <c r="R106">
        <v>6240</v>
      </c>
      <c r="S106">
        <v>6</v>
      </c>
      <c r="T106">
        <v>1.04</v>
      </c>
      <c r="U106">
        <v>6000</v>
      </c>
      <c r="V106" s="2" t="s">
        <v>3354</v>
      </c>
      <c r="W106" s="2" t="s">
        <v>3355</v>
      </c>
      <c r="X106" s="2"/>
      <c r="Y106">
        <v>5084.034930973452</v>
      </c>
      <c r="Z106">
        <v>6718.4</v>
      </c>
    </row>
    <row r="107" spans="1:26">
      <c r="A107" s="1">
        <v>46056</v>
      </c>
      <c r="B107" s="2" t="s">
        <v>3350</v>
      </c>
      <c r="C107" s="2" t="s">
        <v>3351</v>
      </c>
      <c r="D107">
        <v>107</v>
      </c>
      <c r="E107" s="2" t="s">
        <v>614</v>
      </c>
      <c r="F107" s="2" t="s">
        <v>610</v>
      </c>
      <c r="G107" t="s">
        <v>612</v>
      </c>
      <c r="H107" t="s">
        <v>153</v>
      </c>
      <c r="I107" s="2" t="s">
        <v>611</v>
      </c>
      <c r="J107" s="2" t="s">
        <v>64</v>
      </c>
      <c r="K107">
        <v>700</v>
      </c>
      <c r="L107" t="s">
        <v>3352</v>
      </c>
      <c r="M107">
        <v>1400</v>
      </c>
      <c r="N107" t="s">
        <v>3353</v>
      </c>
      <c r="O107">
        <v>2</v>
      </c>
      <c r="P107">
        <v>2</v>
      </c>
      <c r="Q107">
        <v>4</v>
      </c>
      <c r="R107">
        <v>2800</v>
      </c>
      <c r="S107">
        <v>2</v>
      </c>
      <c r="T107">
        <v>1.1200000000000001</v>
      </c>
      <c r="U107">
        <v>2500</v>
      </c>
      <c r="V107" s="2" t="s">
        <v>3354</v>
      </c>
      <c r="W107" s="2" t="s">
        <v>3355</v>
      </c>
      <c r="X107" s="2"/>
      <c r="Y107">
        <v>1915.4602722940776</v>
      </c>
      <c r="Z107">
        <v>4522</v>
      </c>
    </row>
    <row r="108" spans="1:26">
      <c r="A108" s="1">
        <v>46056</v>
      </c>
      <c r="B108" s="2" t="s">
        <v>3350</v>
      </c>
      <c r="C108" s="2" t="s">
        <v>3351</v>
      </c>
      <c r="D108">
        <v>109</v>
      </c>
      <c r="E108" s="2" t="s">
        <v>625</v>
      </c>
      <c r="F108" s="2" t="s">
        <v>622</v>
      </c>
      <c r="G108" t="s">
        <v>624</v>
      </c>
      <c r="H108" t="s">
        <v>192</v>
      </c>
      <c r="I108" s="2" t="s">
        <v>623</v>
      </c>
      <c r="J108" s="2" t="s">
        <v>64</v>
      </c>
      <c r="K108">
        <v>500</v>
      </c>
      <c r="L108" t="s">
        <v>3352</v>
      </c>
      <c r="M108">
        <v>2000</v>
      </c>
      <c r="N108" t="s">
        <v>3353</v>
      </c>
      <c r="O108">
        <v>2</v>
      </c>
      <c r="P108">
        <v>2</v>
      </c>
      <c r="Q108">
        <v>4</v>
      </c>
      <c r="R108">
        <v>4000</v>
      </c>
      <c r="S108">
        <v>4</v>
      </c>
      <c r="T108">
        <v>1.1428571428571428</v>
      </c>
      <c r="U108">
        <v>3500</v>
      </c>
      <c r="V108" s="2" t="s">
        <v>3354</v>
      </c>
      <c r="W108" s="2" t="s">
        <v>3355</v>
      </c>
      <c r="X108" s="2"/>
      <c r="Y108">
        <v>2175.7884275017022</v>
      </c>
      <c r="Z108">
        <v>3230</v>
      </c>
    </row>
    <row r="109" spans="1:26">
      <c r="A109" s="1">
        <v>46056</v>
      </c>
      <c r="B109" s="2" t="s">
        <v>3350</v>
      </c>
      <c r="C109" s="2" t="s">
        <v>3351</v>
      </c>
      <c r="D109">
        <v>45</v>
      </c>
      <c r="E109" s="2" t="s">
        <v>319</v>
      </c>
      <c r="F109" s="2" t="s">
        <v>316</v>
      </c>
      <c r="G109" t="s">
        <v>318</v>
      </c>
      <c r="H109" t="s">
        <v>240</v>
      </c>
      <c r="I109" s="2" t="s">
        <v>317</v>
      </c>
      <c r="J109" s="2" t="s">
        <v>64</v>
      </c>
      <c r="K109">
        <v>640</v>
      </c>
      <c r="L109" t="s">
        <v>3352</v>
      </c>
      <c r="M109">
        <v>2560</v>
      </c>
      <c r="N109" t="s">
        <v>3353</v>
      </c>
      <c r="O109">
        <v>6</v>
      </c>
      <c r="P109">
        <v>6</v>
      </c>
      <c r="Q109">
        <v>4</v>
      </c>
      <c r="R109">
        <v>15360</v>
      </c>
      <c r="S109">
        <v>4</v>
      </c>
      <c r="T109">
        <v>1.0378378378378379</v>
      </c>
      <c r="U109">
        <v>14800</v>
      </c>
      <c r="V109" s="2" t="s">
        <v>3354</v>
      </c>
      <c r="W109" s="2" t="s">
        <v>3355</v>
      </c>
      <c r="X109" s="2"/>
      <c r="Y109">
        <v>4119.1568758792837</v>
      </c>
      <c r="Z109">
        <v>4134.3999999999996</v>
      </c>
    </row>
    <row r="110" spans="1:26">
      <c r="A110" s="1">
        <v>46056</v>
      </c>
      <c r="B110" s="2" t="s">
        <v>3350</v>
      </c>
      <c r="C110" s="2" t="s">
        <v>3351</v>
      </c>
      <c r="D110">
        <v>47</v>
      </c>
      <c r="E110" s="2" t="s">
        <v>319</v>
      </c>
      <c r="F110" s="2" t="s">
        <v>326</v>
      </c>
      <c r="G110" t="s">
        <v>318</v>
      </c>
      <c r="H110" t="s">
        <v>240</v>
      </c>
      <c r="I110" s="2" t="s">
        <v>317</v>
      </c>
      <c r="J110" s="2" t="s">
        <v>64</v>
      </c>
      <c r="K110">
        <v>645</v>
      </c>
      <c r="L110" t="s">
        <v>3352</v>
      </c>
      <c r="M110">
        <v>2580</v>
      </c>
      <c r="N110" t="s">
        <v>3353</v>
      </c>
      <c r="O110">
        <v>6</v>
      </c>
      <c r="P110">
        <v>6</v>
      </c>
      <c r="Q110">
        <v>4</v>
      </c>
      <c r="R110">
        <v>15480</v>
      </c>
      <c r="S110">
        <v>4</v>
      </c>
      <c r="T110">
        <v>1.0459459459459459</v>
      </c>
      <c r="U110">
        <v>14800</v>
      </c>
      <c r="V110" s="2" t="s">
        <v>3354</v>
      </c>
      <c r="W110" s="2" t="s">
        <v>3355</v>
      </c>
      <c r="X110" s="2"/>
      <c r="Y110">
        <v>4151.3377889720905</v>
      </c>
      <c r="Z110">
        <v>4166.7</v>
      </c>
    </row>
    <row r="111" spans="1:26">
      <c r="A111" s="1">
        <v>46056</v>
      </c>
      <c r="B111" s="2" t="s">
        <v>3350</v>
      </c>
      <c r="C111" s="2" t="s">
        <v>3351</v>
      </c>
      <c r="D111">
        <v>124</v>
      </c>
      <c r="E111" s="2" t="s">
        <v>709</v>
      </c>
      <c r="F111" s="2" t="s">
        <v>706</v>
      </c>
      <c r="G111" t="s">
        <v>695</v>
      </c>
      <c r="H111" t="s">
        <v>708</v>
      </c>
      <c r="I111" s="2" t="s">
        <v>707</v>
      </c>
      <c r="J111" s="2" t="s">
        <v>64</v>
      </c>
      <c r="K111">
        <v>1367</v>
      </c>
      <c r="L111" t="s">
        <v>3352</v>
      </c>
      <c r="M111">
        <v>8202</v>
      </c>
      <c r="N111" t="s">
        <v>3353</v>
      </c>
      <c r="O111">
        <v>3</v>
      </c>
      <c r="P111">
        <v>3</v>
      </c>
      <c r="Q111">
        <v>6</v>
      </c>
      <c r="R111">
        <v>24606</v>
      </c>
      <c r="S111">
        <v>6</v>
      </c>
      <c r="T111">
        <v>1.02525</v>
      </c>
      <c r="U111">
        <v>24000</v>
      </c>
      <c r="V111" s="2" t="s">
        <v>3354</v>
      </c>
      <c r="W111" s="2" t="s">
        <v>3355</v>
      </c>
      <c r="X111" s="2"/>
      <c r="Y111">
        <v>7515.2720560925809</v>
      </c>
      <c r="Z111">
        <v>8830.82</v>
      </c>
    </row>
    <row r="112" spans="1:26">
      <c r="A112" s="1">
        <v>46026</v>
      </c>
      <c r="B112" s="2" t="s">
        <v>3350</v>
      </c>
      <c r="C112" s="2" t="s">
        <v>3351</v>
      </c>
      <c r="D112">
        <v>144</v>
      </c>
      <c r="E112" s="2" t="s">
        <v>792</v>
      </c>
      <c r="F112" s="2" t="s">
        <v>797</v>
      </c>
      <c r="G112" t="s">
        <v>790</v>
      </c>
      <c r="H112" t="s">
        <v>791</v>
      </c>
      <c r="I112" s="2" t="s">
        <v>789</v>
      </c>
      <c r="J112" s="2" t="s">
        <v>64</v>
      </c>
      <c r="K112">
        <v>1080</v>
      </c>
      <c r="L112" t="s">
        <v>3352</v>
      </c>
      <c r="M112">
        <v>8640</v>
      </c>
      <c r="N112" t="s">
        <v>3353</v>
      </c>
      <c r="O112">
        <v>2</v>
      </c>
      <c r="P112">
        <v>2</v>
      </c>
      <c r="Q112">
        <v>6</v>
      </c>
      <c r="R112">
        <v>17280</v>
      </c>
      <c r="S112">
        <v>8</v>
      </c>
      <c r="T112">
        <v>1.016470588235294</v>
      </c>
      <c r="U112">
        <v>17000</v>
      </c>
      <c r="V112" s="2" t="s">
        <v>3354</v>
      </c>
      <c r="W112" s="2" t="s">
        <v>3355</v>
      </c>
      <c r="X112" s="2"/>
      <c r="Y112">
        <v>7509.5145214431604</v>
      </c>
      <c r="Z112">
        <v>6976.8</v>
      </c>
    </row>
    <row r="113" spans="1:26">
      <c r="A113" s="1">
        <v>46026</v>
      </c>
      <c r="B113" s="2" t="s">
        <v>3350</v>
      </c>
      <c r="C113" s="2" t="s">
        <v>3351</v>
      </c>
      <c r="D113">
        <v>143</v>
      </c>
      <c r="E113" s="2" t="s">
        <v>792</v>
      </c>
      <c r="F113" s="2" t="s">
        <v>796</v>
      </c>
      <c r="G113" t="s">
        <v>790</v>
      </c>
      <c r="H113" t="s">
        <v>791</v>
      </c>
      <c r="I113" s="2" t="s">
        <v>789</v>
      </c>
      <c r="J113" s="2" t="s">
        <v>64</v>
      </c>
      <c r="K113">
        <v>1350</v>
      </c>
      <c r="L113" t="s">
        <v>3352</v>
      </c>
      <c r="M113">
        <v>10800</v>
      </c>
      <c r="N113" t="s">
        <v>3353</v>
      </c>
      <c r="O113">
        <v>2</v>
      </c>
      <c r="P113">
        <v>2</v>
      </c>
      <c r="Q113">
        <v>6</v>
      </c>
      <c r="R113">
        <v>21600</v>
      </c>
      <c r="S113">
        <v>8</v>
      </c>
      <c r="T113">
        <v>1.0140845070422535</v>
      </c>
      <c r="U113">
        <v>21300</v>
      </c>
      <c r="V113" s="2" t="s">
        <v>3354</v>
      </c>
      <c r="W113" s="2" t="s">
        <v>3355</v>
      </c>
      <c r="X113" s="2"/>
      <c r="Y113">
        <v>9386.8931518039499</v>
      </c>
      <c r="Z113">
        <v>8721</v>
      </c>
    </row>
    <row r="114" spans="1:26">
      <c r="A114" s="1">
        <v>46026</v>
      </c>
      <c r="B114" s="2" t="s">
        <v>3350</v>
      </c>
      <c r="C114" s="2" t="s">
        <v>3351</v>
      </c>
      <c r="D114">
        <v>142</v>
      </c>
      <c r="E114" s="2" t="s">
        <v>792</v>
      </c>
      <c r="F114" s="2" t="s">
        <v>788</v>
      </c>
      <c r="G114" t="s">
        <v>790</v>
      </c>
      <c r="H114" t="s">
        <v>791</v>
      </c>
      <c r="I114" s="2" t="s">
        <v>789</v>
      </c>
      <c r="J114" s="2" t="s">
        <v>64</v>
      </c>
      <c r="K114">
        <v>1350</v>
      </c>
      <c r="L114" t="s">
        <v>3352</v>
      </c>
      <c r="M114">
        <v>10800</v>
      </c>
      <c r="N114" t="s">
        <v>3353</v>
      </c>
      <c r="O114">
        <v>2</v>
      </c>
      <c r="P114">
        <v>2</v>
      </c>
      <c r="Q114">
        <v>6</v>
      </c>
      <c r="R114">
        <v>21600</v>
      </c>
      <c r="S114">
        <v>8</v>
      </c>
      <c r="T114">
        <v>1.0140845070422535</v>
      </c>
      <c r="U114">
        <v>21300</v>
      </c>
      <c r="V114" s="2" t="s">
        <v>3354</v>
      </c>
      <c r="W114" s="2" t="s">
        <v>3355</v>
      </c>
      <c r="X114" s="2"/>
      <c r="Y114">
        <v>9386.8931518039499</v>
      </c>
      <c r="Z114">
        <v>8721</v>
      </c>
    </row>
    <row r="115" spans="1:26">
      <c r="A115" s="1">
        <v>46026</v>
      </c>
      <c r="B115" s="2" t="s">
        <v>3350</v>
      </c>
      <c r="C115" s="2" t="s">
        <v>3351</v>
      </c>
      <c r="D115">
        <v>55</v>
      </c>
      <c r="E115" s="2" t="s">
        <v>355</v>
      </c>
      <c r="F115" s="2" t="s">
        <v>351</v>
      </c>
      <c r="G115" t="s">
        <v>353</v>
      </c>
      <c r="H115" t="s">
        <v>354</v>
      </c>
      <c r="I115" s="2" t="s">
        <v>352</v>
      </c>
      <c r="J115" s="2" t="s">
        <v>64</v>
      </c>
      <c r="K115">
        <v>700</v>
      </c>
      <c r="L115" t="s">
        <v>3352</v>
      </c>
      <c r="M115">
        <v>4200</v>
      </c>
      <c r="N115" t="s">
        <v>3353</v>
      </c>
      <c r="O115">
        <v>6</v>
      </c>
      <c r="P115">
        <v>6</v>
      </c>
      <c r="Q115">
        <v>6</v>
      </c>
      <c r="R115">
        <v>25200</v>
      </c>
      <c r="S115">
        <v>6</v>
      </c>
      <c r="T115">
        <v>1.05</v>
      </c>
      <c r="U115">
        <v>24000</v>
      </c>
      <c r="V115" s="2" t="s">
        <v>3354</v>
      </c>
      <c r="W115" s="2" t="s">
        <v>3355</v>
      </c>
      <c r="X115" s="2"/>
      <c r="Y115">
        <v>4950.1048639891087</v>
      </c>
      <c r="Z115">
        <v>4522</v>
      </c>
    </row>
    <row r="116" spans="1:26">
      <c r="A116" s="1">
        <v>46026</v>
      </c>
      <c r="B116" s="2" t="s">
        <v>3350</v>
      </c>
      <c r="C116" s="2" t="s">
        <v>3351</v>
      </c>
      <c r="D116">
        <v>56</v>
      </c>
      <c r="E116" s="2" t="s">
        <v>362</v>
      </c>
      <c r="F116" s="2" t="s">
        <v>359</v>
      </c>
      <c r="G116" t="s">
        <v>361</v>
      </c>
      <c r="H116" t="s">
        <v>153</v>
      </c>
      <c r="I116" s="2" t="s">
        <v>360</v>
      </c>
      <c r="J116" s="2" t="s">
        <v>64</v>
      </c>
      <c r="K116">
        <v>1300</v>
      </c>
      <c r="L116" t="s">
        <v>3352</v>
      </c>
      <c r="M116">
        <v>5200</v>
      </c>
      <c r="N116" t="s">
        <v>3353</v>
      </c>
      <c r="O116">
        <v>4</v>
      </c>
      <c r="P116">
        <v>4</v>
      </c>
      <c r="Q116">
        <v>4</v>
      </c>
      <c r="R116">
        <v>20800</v>
      </c>
      <c r="S116">
        <v>4</v>
      </c>
      <c r="T116">
        <v>1.0146341463414634</v>
      </c>
      <c r="U116">
        <v>20500</v>
      </c>
      <c r="V116" s="2" t="s">
        <v>3354</v>
      </c>
      <c r="W116" s="2" t="s">
        <v>3355</v>
      </c>
      <c r="X116" s="2"/>
      <c r="Y116">
        <v>7484.3934206489675</v>
      </c>
      <c r="Z116">
        <v>8398</v>
      </c>
    </row>
    <row r="117" spans="1:26">
      <c r="A117" s="1">
        <v>46058</v>
      </c>
      <c r="B117" s="2" t="s">
        <v>3350</v>
      </c>
      <c r="C117" s="2" t="s">
        <v>3351</v>
      </c>
      <c r="D117">
        <v>160</v>
      </c>
      <c r="E117" s="2" t="s">
        <v>869</v>
      </c>
      <c r="F117" s="2" t="s">
        <v>866</v>
      </c>
      <c r="G117" t="s">
        <v>526</v>
      </c>
      <c r="H117" t="s">
        <v>868</v>
      </c>
      <c r="I117" s="2" t="s">
        <v>867</v>
      </c>
      <c r="J117" s="2" t="s">
        <v>116</v>
      </c>
      <c r="K117">
        <v>1754</v>
      </c>
      <c r="L117" t="s">
        <v>3352</v>
      </c>
      <c r="M117">
        <v>14032</v>
      </c>
      <c r="N117" t="s">
        <v>3353</v>
      </c>
      <c r="O117">
        <v>3</v>
      </c>
      <c r="P117">
        <v>3</v>
      </c>
      <c r="Q117">
        <v>0</v>
      </c>
      <c r="R117">
        <v>42096</v>
      </c>
      <c r="S117">
        <v>8</v>
      </c>
      <c r="T117">
        <v>1.0143614457831325</v>
      </c>
      <c r="U117">
        <v>41500</v>
      </c>
      <c r="V117" s="2" t="s">
        <v>3358</v>
      </c>
      <c r="W117" s="2" t="s">
        <v>3355</v>
      </c>
      <c r="X117" s="2"/>
      <c r="Y117" t="s">
        <v>764</v>
      </c>
      <c r="Z117" t="s">
        <v>764</v>
      </c>
    </row>
    <row r="118" spans="1:26">
      <c r="A118" s="1">
        <v>46058</v>
      </c>
      <c r="B118" s="2" t="s">
        <v>3350</v>
      </c>
      <c r="C118" s="2" t="s">
        <v>3351</v>
      </c>
      <c r="D118" t="s">
        <v>764</v>
      </c>
      <c r="E118" s="2" t="s">
        <v>3362</v>
      </c>
      <c r="F118" s="2" t="s">
        <v>3362</v>
      </c>
      <c r="I118" s="2" t="s">
        <v>3362</v>
      </c>
      <c r="J118" s="2" t="s">
        <v>3362</v>
      </c>
      <c r="K118">
        <v>3000</v>
      </c>
      <c r="L118" t="s">
        <v>3352</v>
      </c>
      <c r="M118">
        <v>12000</v>
      </c>
      <c r="N118" t="s">
        <v>3367</v>
      </c>
      <c r="O118">
        <v>4</v>
      </c>
      <c r="P118">
        <v>0</v>
      </c>
      <c r="Q118">
        <v>0</v>
      </c>
      <c r="R118">
        <v>48000</v>
      </c>
      <c r="S118">
        <v>4</v>
      </c>
      <c r="T118" t="s">
        <v>764</v>
      </c>
      <c r="U118" t="s">
        <v>764</v>
      </c>
      <c r="V118" s="2" t="s">
        <v>3368</v>
      </c>
      <c r="W118" s="2" t="s">
        <v>3361</v>
      </c>
      <c r="X118" s="2"/>
      <c r="Y118">
        <v>2428.8000000000002</v>
      </c>
      <c r="Z118">
        <v>1290</v>
      </c>
    </row>
    <row r="119" spans="1:26">
      <c r="A119" s="1">
        <v>46058</v>
      </c>
      <c r="B119" s="2" t="s">
        <v>3350</v>
      </c>
      <c r="C119" s="2" t="s">
        <v>3351</v>
      </c>
      <c r="D119">
        <v>113</v>
      </c>
      <c r="E119" s="2" t="s">
        <v>640</v>
      </c>
      <c r="F119" s="2" t="s">
        <v>637</v>
      </c>
      <c r="G119" t="s">
        <v>639</v>
      </c>
      <c r="H119" t="s">
        <v>153</v>
      </c>
      <c r="I119" s="2" t="s">
        <v>638</v>
      </c>
      <c r="J119" s="2" t="s">
        <v>79</v>
      </c>
      <c r="K119">
        <v>150</v>
      </c>
      <c r="L119" t="s">
        <v>3353</v>
      </c>
      <c r="M119">
        <v>1200</v>
      </c>
      <c r="N119" t="s">
        <v>3356</v>
      </c>
      <c r="O119">
        <v>8</v>
      </c>
      <c r="P119">
        <v>8</v>
      </c>
      <c r="Q119">
        <v>0</v>
      </c>
      <c r="R119">
        <v>1200</v>
      </c>
      <c r="S119">
        <v>8</v>
      </c>
      <c r="T119">
        <v>1.3333333333333333</v>
      </c>
      <c r="U119">
        <v>900</v>
      </c>
      <c r="V119" s="2" t="s">
        <v>3357</v>
      </c>
      <c r="W119" s="2" t="s">
        <v>3355</v>
      </c>
      <c r="X119" s="2"/>
      <c r="Y119" t="s">
        <v>764</v>
      </c>
      <c r="Z119" t="s">
        <v>764</v>
      </c>
    </row>
    <row r="120" spans="1:26">
      <c r="A120" s="1">
        <v>46058</v>
      </c>
      <c r="B120" s="2" t="s">
        <v>3350</v>
      </c>
      <c r="C120" s="2" t="s">
        <v>3351</v>
      </c>
      <c r="D120">
        <v>131</v>
      </c>
      <c r="E120" s="2" t="s">
        <v>640</v>
      </c>
      <c r="F120" s="2" t="s">
        <v>741</v>
      </c>
      <c r="G120" t="s">
        <v>639</v>
      </c>
      <c r="H120" t="s">
        <v>744</v>
      </c>
      <c r="I120" s="2" t="s">
        <v>742</v>
      </c>
      <c r="J120" s="2" t="s">
        <v>79</v>
      </c>
      <c r="K120">
        <v>1135</v>
      </c>
      <c r="L120" t="s">
        <v>3353</v>
      </c>
      <c r="M120">
        <v>9080</v>
      </c>
      <c r="N120" t="s">
        <v>3356</v>
      </c>
      <c r="O120">
        <v>8</v>
      </c>
      <c r="P120">
        <v>8</v>
      </c>
      <c r="Q120">
        <v>0</v>
      </c>
      <c r="R120">
        <v>9080</v>
      </c>
      <c r="S120">
        <v>8</v>
      </c>
      <c r="T120">
        <v>1.0088888888888887</v>
      </c>
      <c r="U120">
        <v>9000</v>
      </c>
      <c r="V120" s="2" t="s">
        <v>3357</v>
      </c>
      <c r="W120" s="2" t="s">
        <v>3355</v>
      </c>
      <c r="X120" s="2"/>
      <c r="Y120" t="s">
        <v>764</v>
      </c>
      <c r="Z120" t="s">
        <v>764</v>
      </c>
    </row>
    <row r="121" spans="1:26">
      <c r="A121" s="1">
        <v>46059</v>
      </c>
      <c r="B121" s="2" t="s">
        <v>3350</v>
      </c>
      <c r="C121" s="2" t="s">
        <v>3351</v>
      </c>
      <c r="D121">
        <v>65</v>
      </c>
      <c r="E121" s="2" t="s">
        <v>415</v>
      </c>
      <c r="F121" s="2" t="s">
        <v>408</v>
      </c>
      <c r="G121" t="s">
        <v>410</v>
      </c>
      <c r="H121" t="s">
        <v>97</v>
      </c>
      <c r="I121" s="2" t="s">
        <v>409</v>
      </c>
      <c r="J121" s="2" t="s">
        <v>79</v>
      </c>
      <c r="K121">
        <v>3760</v>
      </c>
      <c r="L121" t="s">
        <v>3353</v>
      </c>
      <c r="M121">
        <v>30080</v>
      </c>
      <c r="N121" t="s">
        <v>3356</v>
      </c>
      <c r="O121">
        <v>8</v>
      </c>
      <c r="P121">
        <v>8</v>
      </c>
      <c r="Q121">
        <v>0</v>
      </c>
      <c r="R121">
        <v>30080</v>
      </c>
      <c r="S121">
        <v>8</v>
      </c>
      <c r="T121">
        <v>1.0077051926298155</v>
      </c>
      <c r="U121">
        <v>29850</v>
      </c>
      <c r="V121" s="2" t="s">
        <v>3357</v>
      </c>
      <c r="W121" s="2" t="s">
        <v>3355</v>
      </c>
      <c r="X121" s="2"/>
      <c r="Y121" t="s">
        <v>764</v>
      </c>
      <c r="Z121" t="s">
        <v>764</v>
      </c>
    </row>
    <row r="122" spans="1:26">
      <c r="A122" s="1">
        <v>46059</v>
      </c>
      <c r="B122" s="2" t="s">
        <v>3350</v>
      </c>
      <c r="C122" s="2" t="s">
        <v>3351</v>
      </c>
      <c r="D122">
        <v>49</v>
      </c>
      <c r="E122" s="2" t="s">
        <v>331</v>
      </c>
      <c r="F122" s="2" t="s">
        <v>327</v>
      </c>
      <c r="G122" t="s">
        <v>329</v>
      </c>
      <c r="H122" t="s">
        <v>330</v>
      </c>
      <c r="I122" s="2" t="s">
        <v>328</v>
      </c>
      <c r="J122" s="2" t="s">
        <v>64</v>
      </c>
      <c r="K122">
        <v>2600</v>
      </c>
      <c r="L122" t="s">
        <v>3352</v>
      </c>
      <c r="M122">
        <v>15600</v>
      </c>
      <c r="N122" t="s">
        <v>3353</v>
      </c>
      <c r="O122">
        <v>2</v>
      </c>
      <c r="P122">
        <v>2</v>
      </c>
      <c r="Q122">
        <v>6</v>
      </c>
      <c r="R122">
        <v>31200</v>
      </c>
      <c r="S122">
        <v>6</v>
      </c>
      <c r="T122">
        <v>1.0229508196721313</v>
      </c>
      <c r="U122">
        <v>30500</v>
      </c>
      <c r="V122" s="2" t="s">
        <v>3354</v>
      </c>
      <c r="W122" s="2" t="s">
        <v>3355</v>
      </c>
      <c r="X122" s="2"/>
      <c r="Y122">
        <v>15785.131150442479</v>
      </c>
      <c r="Z122">
        <v>16796</v>
      </c>
    </row>
    <row r="123" spans="1:26">
      <c r="A123" s="1">
        <v>46059</v>
      </c>
      <c r="B123" s="2" t="s">
        <v>3350</v>
      </c>
      <c r="C123" s="2" t="s">
        <v>3351</v>
      </c>
      <c r="D123">
        <v>51</v>
      </c>
      <c r="E123" s="2" t="s">
        <v>331</v>
      </c>
      <c r="F123" s="2" t="s">
        <v>338</v>
      </c>
      <c r="G123" t="s">
        <v>329</v>
      </c>
      <c r="H123" t="s">
        <v>330</v>
      </c>
      <c r="I123" s="2" t="s">
        <v>328</v>
      </c>
      <c r="J123" s="2" t="s">
        <v>64</v>
      </c>
      <c r="K123">
        <v>2570</v>
      </c>
      <c r="L123" t="s">
        <v>3352</v>
      </c>
      <c r="M123">
        <v>15420</v>
      </c>
      <c r="N123" t="s">
        <v>3353</v>
      </c>
      <c r="O123">
        <v>2</v>
      </c>
      <c r="P123">
        <v>2</v>
      </c>
      <c r="Q123">
        <v>6</v>
      </c>
      <c r="R123">
        <v>30840</v>
      </c>
      <c r="S123">
        <v>6</v>
      </c>
      <c r="T123">
        <v>1.0418918918918918</v>
      </c>
      <c r="U123">
        <v>29600</v>
      </c>
      <c r="V123" s="2" t="s">
        <v>3354</v>
      </c>
      <c r="W123" s="2" t="s">
        <v>3355</v>
      </c>
      <c r="X123" s="2"/>
      <c r="Y123">
        <v>15602.995021783529</v>
      </c>
      <c r="Z123">
        <v>16602.2</v>
      </c>
    </row>
    <row r="124" spans="1:26">
      <c r="A124" s="1">
        <v>46059</v>
      </c>
      <c r="B124" s="2" t="s">
        <v>3350</v>
      </c>
      <c r="C124" s="2" t="s">
        <v>3351</v>
      </c>
      <c r="D124">
        <v>170</v>
      </c>
      <c r="E124" s="2" t="s">
        <v>915</v>
      </c>
      <c r="F124" s="2" t="s">
        <v>911</v>
      </c>
      <c r="G124" t="s">
        <v>913</v>
      </c>
      <c r="H124" t="s">
        <v>914</v>
      </c>
      <c r="I124" s="2" t="s">
        <v>912</v>
      </c>
      <c r="J124" s="2" t="s">
        <v>64</v>
      </c>
      <c r="K124">
        <v>1150</v>
      </c>
      <c r="L124" t="s">
        <v>3352</v>
      </c>
      <c r="M124">
        <v>4600</v>
      </c>
      <c r="N124" t="s">
        <v>3353</v>
      </c>
      <c r="O124">
        <v>2</v>
      </c>
      <c r="P124">
        <v>2</v>
      </c>
      <c r="Q124">
        <v>4</v>
      </c>
      <c r="R124">
        <v>9200</v>
      </c>
      <c r="S124">
        <v>4</v>
      </c>
      <c r="T124">
        <v>1.0222222222222219</v>
      </c>
      <c r="U124">
        <v>9000</v>
      </c>
      <c r="V124" s="2" t="s">
        <v>3354</v>
      </c>
      <c r="W124" s="2" t="s">
        <v>3355</v>
      </c>
      <c r="X124" s="2"/>
      <c r="Y124">
        <v>7245.914154753802</v>
      </c>
      <c r="Z124">
        <v>7429</v>
      </c>
    </row>
    <row r="125" spans="1:26">
      <c r="A125" s="1">
        <v>46062</v>
      </c>
      <c r="B125" s="2" t="s">
        <v>3350</v>
      </c>
      <c r="C125" s="2" t="s">
        <v>3351</v>
      </c>
      <c r="D125">
        <v>172</v>
      </c>
      <c r="E125" s="2" t="s">
        <v>760</v>
      </c>
      <c r="F125" s="2" t="s">
        <v>760</v>
      </c>
      <c r="G125" t="s">
        <v>762</v>
      </c>
      <c r="H125" t="s">
        <v>763</v>
      </c>
      <c r="I125" s="2" t="s">
        <v>761</v>
      </c>
      <c r="J125" s="2" t="s">
        <v>765</v>
      </c>
      <c r="K125">
        <v>2500</v>
      </c>
      <c r="L125" t="s">
        <v>81</v>
      </c>
      <c r="M125">
        <v>5000</v>
      </c>
      <c r="N125" t="s">
        <v>763</v>
      </c>
      <c r="O125">
        <v>2</v>
      </c>
      <c r="P125">
        <v>0</v>
      </c>
      <c r="Q125">
        <v>0</v>
      </c>
      <c r="R125">
        <v>5000</v>
      </c>
      <c r="S125">
        <v>2</v>
      </c>
      <c r="T125">
        <v>1</v>
      </c>
      <c r="U125">
        <v>5000</v>
      </c>
      <c r="V125" s="2" t="s">
        <v>3374</v>
      </c>
      <c r="W125" s="2" t="s">
        <v>3361</v>
      </c>
      <c r="X125" s="2"/>
      <c r="Y125" t="s">
        <v>764</v>
      </c>
      <c r="Z125" t="s">
        <v>764</v>
      </c>
    </row>
    <row r="126" spans="1:26">
      <c r="A126" s="1">
        <v>46062</v>
      </c>
      <c r="B126" s="2" t="s">
        <v>3350</v>
      </c>
      <c r="C126" s="2" t="s">
        <v>3351</v>
      </c>
      <c r="D126">
        <v>77</v>
      </c>
      <c r="E126" s="2" t="s">
        <v>474</v>
      </c>
      <c r="F126" s="2" t="s">
        <v>471</v>
      </c>
      <c r="G126" t="s">
        <v>217</v>
      </c>
      <c r="H126" t="s">
        <v>473</v>
      </c>
      <c r="I126" s="2" t="s">
        <v>472</v>
      </c>
      <c r="J126" s="2" t="s">
        <v>64</v>
      </c>
      <c r="K126">
        <v>1990</v>
      </c>
      <c r="L126" t="s">
        <v>3352</v>
      </c>
      <c r="M126">
        <v>11940</v>
      </c>
      <c r="N126" t="s">
        <v>3353</v>
      </c>
      <c r="O126">
        <v>2</v>
      </c>
      <c r="P126">
        <v>2</v>
      </c>
      <c r="Q126">
        <v>6</v>
      </c>
      <c r="R126">
        <v>23880</v>
      </c>
      <c r="S126">
        <v>6</v>
      </c>
      <c r="T126">
        <v>1.0382608695652171</v>
      </c>
      <c r="U126">
        <v>23000</v>
      </c>
      <c r="V126" s="2" t="s">
        <v>3354</v>
      </c>
      <c r="W126" s="2" t="s">
        <v>3355</v>
      </c>
      <c r="X126" s="2"/>
      <c r="Y126">
        <v>10099.49784914908</v>
      </c>
      <c r="Z126">
        <v>12855.4</v>
      </c>
    </row>
    <row r="127" spans="1:26">
      <c r="A127" s="1">
        <v>46062</v>
      </c>
      <c r="B127" s="2" t="s">
        <v>3350</v>
      </c>
      <c r="C127" s="2" t="s">
        <v>3351</v>
      </c>
      <c r="D127" t="s">
        <v>764</v>
      </c>
      <c r="E127" s="2" t="s">
        <v>3362</v>
      </c>
      <c r="F127" s="2" t="s">
        <v>3362</v>
      </c>
      <c r="I127" s="2" t="s">
        <v>3362</v>
      </c>
      <c r="J127" s="2" t="s">
        <v>3362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 t="s">
        <v>764</v>
      </c>
      <c r="U127" t="s">
        <v>764</v>
      </c>
      <c r="V127" s="2" t="s">
        <v>3375</v>
      </c>
      <c r="W127" s="2" t="s">
        <v>3355</v>
      </c>
      <c r="X127" s="2"/>
      <c r="Y127" t="s">
        <v>764</v>
      </c>
      <c r="Z127" t="s">
        <v>764</v>
      </c>
    </row>
    <row r="128" spans="1:26">
      <c r="A128" s="1">
        <v>46063</v>
      </c>
      <c r="B128" s="2" t="s">
        <v>3350</v>
      </c>
      <c r="C128" s="2" t="s">
        <v>3351</v>
      </c>
      <c r="D128">
        <v>8</v>
      </c>
      <c r="E128" s="2" t="s">
        <v>102</v>
      </c>
      <c r="F128" s="2" t="s">
        <v>105</v>
      </c>
      <c r="G128" t="s">
        <v>95</v>
      </c>
      <c r="H128" t="s">
        <v>97</v>
      </c>
      <c r="I128" s="2" t="s">
        <v>94</v>
      </c>
      <c r="J128" s="2" t="s">
        <v>79</v>
      </c>
      <c r="K128">
        <v>2990</v>
      </c>
      <c r="L128" t="s">
        <v>3353</v>
      </c>
      <c r="M128">
        <v>23920</v>
      </c>
      <c r="N128" t="s">
        <v>3356</v>
      </c>
      <c r="O128">
        <v>8</v>
      </c>
      <c r="P128">
        <v>8</v>
      </c>
      <c r="Q128">
        <v>0</v>
      </c>
      <c r="R128">
        <v>23920</v>
      </c>
      <c r="S128">
        <v>8</v>
      </c>
      <c r="T128">
        <v>1.0092827004219409</v>
      </c>
      <c r="U128">
        <v>23700</v>
      </c>
      <c r="V128" s="2" t="s">
        <v>3357</v>
      </c>
      <c r="W128" s="2" t="s">
        <v>3355</v>
      </c>
      <c r="X128" s="2"/>
      <c r="Y128" t="s">
        <v>764</v>
      </c>
      <c r="Z128" t="s">
        <v>764</v>
      </c>
    </row>
    <row r="129" spans="1:26">
      <c r="A129" s="1">
        <v>46063</v>
      </c>
      <c r="B129" s="2" t="s">
        <v>3350</v>
      </c>
      <c r="C129" s="2" t="s">
        <v>3351</v>
      </c>
      <c r="D129">
        <v>6</v>
      </c>
      <c r="E129" s="2" t="s">
        <v>102</v>
      </c>
      <c r="F129" s="2" t="s">
        <v>93</v>
      </c>
      <c r="G129" t="s">
        <v>95</v>
      </c>
      <c r="H129" t="s">
        <v>97</v>
      </c>
      <c r="I129" s="2" t="s">
        <v>94</v>
      </c>
      <c r="J129" s="2" t="s">
        <v>79</v>
      </c>
      <c r="K129">
        <v>2980</v>
      </c>
      <c r="L129" t="s">
        <v>3353</v>
      </c>
      <c r="M129">
        <v>23840</v>
      </c>
      <c r="N129" t="s">
        <v>3356</v>
      </c>
      <c r="O129">
        <v>8</v>
      </c>
      <c r="P129">
        <v>8</v>
      </c>
      <c r="Q129">
        <v>0</v>
      </c>
      <c r="R129">
        <v>23840</v>
      </c>
      <c r="S129">
        <v>8</v>
      </c>
      <c r="T129">
        <v>1.0059071729957807</v>
      </c>
      <c r="U129">
        <v>23700</v>
      </c>
      <c r="V129" s="2" t="s">
        <v>3357</v>
      </c>
      <c r="W129" s="2" t="s">
        <v>3355</v>
      </c>
      <c r="X129" s="2"/>
      <c r="Y129" t="s">
        <v>764</v>
      </c>
      <c r="Z129" t="s">
        <v>764</v>
      </c>
    </row>
    <row r="130" spans="1:26">
      <c r="A130" s="1">
        <v>46063</v>
      </c>
      <c r="B130" s="2" t="s">
        <v>3350</v>
      </c>
      <c r="C130" s="2" t="s">
        <v>3351</v>
      </c>
      <c r="D130">
        <v>147</v>
      </c>
      <c r="E130" s="2" t="s">
        <v>806</v>
      </c>
      <c r="F130" s="2" t="s">
        <v>801</v>
      </c>
      <c r="G130" t="s">
        <v>803</v>
      </c>
      <c r="H130" t="s">
        <v>805</v>
      </c>
      <c r="I130" s="2" t="s">
        <v>802</v>
      </c>
      <c r="J130" s="2" t="s">
        <v>64</v>
      </c>
      <c r="K130">
        <v>1080</v>
      </c>
      <c r="L130" t="s">
        <v>3352</v>
      </c>
      <c r="M130">
        <v>4320</v>
      </c>
      <c r="N130" t="s">
        <v>3353</v>
      </c>
      <c r="O130">
        <v>4</v>
      </c>
      <c r="P130">
        <v>4</v>
      </c>
      <c r="Q130">
        <v>4</v>
      </c>
      <c r="R130">
        <v>17280</v>
      </c>
      <c r="S130">
        <v>4</v>
      </c>
      <c r="T130">
        <v>1.0285714285714285</v>
      </c>
      <c r="U130">
        <v>16800</v>
      </c>
      <c r="V130" s="2" t="s">
        <v>3354</v>
      </c>
      <c r="W130" s="2" t="s">
        <v>3355</v>
      </c>
      <c r="X130" s="2"/>
      <c r="Y130">
        <v>4866.1989598366245</v>
      </c>
      <c r="Z130">
        <v>6976.8</v>
      </c>
    </row>
    <row r="131" spans="1:26">
      <c r="A131" s="1">
        <v>46063</v>
      </c>
      <c r="B131" s="2" t="s">
        <v>3350</v>
      </c>
      <c r="C131" s="2" t="s">
        <v>3351</v>
      </c>
      <c r="D131">
        <v>110</v>
      </c>
      <c r="E131" s="2" t="s">
        <v>629</v>
      </c>
      <c r="F131" s="2" t="s">
        <v>622</v>
      </c>
      <c r="G131" t="s">
        <v>624</v>
      </c>
      <c r="H131" t="s">
        <v>192</v>
      </c>
      <c r="I131" s="2" t="s">
        <v>623</v>
      </c>
      <c r="J131" s="2" t="s">
        <v>79</v>
      </c>
      <c r="K131">
        <v>250</v>
      </c>
      <c r="L131" t="s">
        <v>3353</v>
      </c>
      <c r="M131">
        <v>2000</v>
      </c>
      <c r="N131" t="s">
        <v>3356</v>
      </c>
      <c r="O131">
        <v>8</v>
      </c>
      <c r="P131">
        <v>8</v>
      </c>
      <c r="Q131">
        <v>0</v>
      </c>
      <c r="R131">
        <v>2000</v>
      </c>
      <c r="S131">
        <v>8</v>
      </c>
      <c r="T131">
        <v>1.25</v>
      </c>
      <c r="U131">
        <v>1600</v>
      </c>
      <c r="V131" s="2" t="s">
        <v>3357</v>
      </c>
      <c r="W131" s="2" t="s">
        <v>3355</v>
      </c>
      <c r="X131" s="2"/>
      <c r="Y131" t="s">
        <v>764</v>
      </c>
      <c r="Z131" t="s">
        <v>764</v>
      </c>
    </row>
    <row r="132" spans="1:26">
      <c r="A132" s="1">
        <v>46063</v>
      </c>
      <c r="B132" s="2" t="s">
        <v>3350</v>
      </c>
      <c r="C132" s="2" t="s">
        <v>3351</v>
      </c>
      <c r="D132">
        <v>186</v>
      </c>
      <c r="E132" s="2" t="s">
        <v>987</v>
      </c>
      <c r="F132" s="2" t="s">
        <v>983</v>
      </c>
      <c r="G132" t="s">
        <v>985</v>
      </c>
      <c r="H132" t="s">
        <v>986</v>
      </c>
      <c r="I132" s="2" t="s">
        <v>984</v>
      </c>
      <c r="J132" s="2" t="s">
        <v>64</v>
      </c>
      <c r="K132">
        <v>530</v>
      </c>
      <c r="L132" t="s">
        <v>3352</v>
      </c>
      <c r="M132">
        <v>2120</v>
      </c>
      <c r="N132" t="s">
        <v>3353</v>
      </c>
      <c r="O132">
        <v>2</v>
      </c>
      <c r="P132">
        <v>2</v>
      </c>
      <c r="Q132">
        <v>4</v>
      </c>
      <c r="R132">
        <v>4240</v>
      </c>
      <c r="S132">
        <v>4</v>
      </c>
      <c r="T132">
        <v>1.1157894736842104</v>
      </c>
      <c r="U132">
        <v>3800</v>
      </c>
      <c r="V132" s="2" t="s">
        <v>3354</v>
      </c>
      <c r="W132" s="2" t="s">
        <v>3355</v>
      </c>
      <c r="X132" s="2"/>
      <c r="Y132">
        <v>2623.2522096664397</v>
      </c>
      <c r="Z132">
        <v>3423.8</v>
      </c>
    </row>
    <row r="133" spans="1:26">
      <c r="A133" s="1">
        <v>46063</v>
      </c>
      <c r="B133" s="2" t="s">
        <v>3350</v>
      </c>
      <c r="C133" s="2" t="s">
        <v>3351</v>
      </c>
      <c r="D133" t="s">
        <v>764</v>
      </c>
      <c r="E133" s="2" t="s">
        <v>3362</v>
      </c>
      <c r="F133" s="2" t="s">
        <v>3362</v>
      </c>
      <c r="I133" s="2" t="s">
        <v>3362</v>
      </c>
      <c r="J133" s="2" t="s">
        <v>3362</v>
      </c>
      <c r="K133">
        <v>3000</v>
      </c>
      <c r="L133" t="s">
        <v>3352</v>
      </c>
      <c r="M133">
        <v>12000</v>
      </c>
      <c r="N133" t="s">
        <v>3367</v>
      </c>
      <c r="O133">
        <v>4</v>
      </c>
      <c r="P133">
        <v>0</v>
      </c>
      <c r="Q133">
        <v>0</v>
      </c>
      <c r="R133">
        <v>48000</v>
      </c>
      <c r="S133">
        <v>4</v>
      </c>
      <c r="T133" t="s">
        <v>764</v>
      </c>
      <c r="U133" t="s">
        <v>764</v>
      </c>
      <c r="V133" s="2" t="s">
        <v>3368</v>
      </c>
      <c r="W133" s="2" t="s">
        <v>3361</v>
      </c>
      <c r="X133" s="2"/>
      <c r="Y133">
        <v>2428.8000000000002</v>
      </c>
      <c r="Z133">
        <v>1290</v>
      </c>
    </row>
    <row r="134" spans="1:26">
      <c r="A134" s="1">
        <v>46063</v>
      </c>
      <c r="B134" s="2" t="s">
        <v>3350</v>
      </c>
      <c r="C134" s="2" t="s">
        <v>3351</v>
      </c>
      <c r="D134">
        <v>173</v>
      </c>
      <c r="E134" s="2" t="s">
        <v>930</v>
      </c>
      <c r="F134" s="2" t="s">
        <v>925</v>
      </c>
      <c r="G134" t="s">
        <v>927</v>
      </c>
      <c r="H134" t="s">
        <v>929</v>
      </c>
      <c r="I134" s="2" t="s">
        <v>926</v>
      </c>
      <c r="J134" s="2" t="s">
        <v>64</v>
      </c>
      <c r="K134">
        <v>3100</v>
      </c>
      <c r="L134" t="s">
        <v>3352</v>
      </c>
      <c r="M134">
        <v>6200</v>
      </c>
      <c r="N134" t="s">
        <v>3353</v>
      </c>
      <c r="O134">
        <v>2</v>
      </c>
      <c r="P134">
        <v>2</v>
      </c>
      <c r="Q134">
        <v>2</v>
      </c>
      <c r="R134">
        <v>12400</v>
      </c>
      <c r="S134">
        <v>2</v>
      </c>
      <c r="T134">
        <v>1.0081300813008127</v>
      </c>
      <c r="U134">
        <v>12300</v>
      </c>
      <c r="V134" s="2" t="s">
        <v>3354</v>
      </c>
      <c r="W134" s="2" t="s">
        <v>3355</v>
      </c>
      <c r="X134" s="2"/>
      <c r="Y134">
        <v>9252.8403267528938</v>
      </c>
      <c r="Z134">
        <v>20026</v>
      </c>
    </row>
    <row r="135" spans="1:26">
      <c r="A135" s="1">
        <v>46063</v>
      </c>
      <c r="B135" s="2" t="s">
        <v>3350</v>
      </c>
      <c r="C135" s="2" t="s">
        <v>3351</v>
      </c>
      <c r="D135">
        <v>210</v>
      </c>
      <c r="E135" s="2" t="s">
        <v>1095</v>
      </c>
      <c r="F135" s="2" t="s">
        <v>1092</v>
      </c>
      <c r="G135" t="s">
        <v>1094</v>
      </c>
      <c r="H135" t="s">
        <v>192</v>
      </c>
      <c r="I135" s="2" t="s">
        <v>1093</v>
      </c>
      <c r="J135" s="2" t="s">
        <v>64</v>
      </c>
      <c r="K135">
        <v>2025</v>
      </c>
      <c r="L135" t="s">
        <v>3352</v>
      </c>
      <c r="M135">
        <v>8100</v>
      </c>
      <c r="N135" t="s">
        <v>3353</v>
      </c>
      <c r="O135">
        <v>2</v>
      </c>
      <c r="P135">
        <v>2</v>
      </c>
      <c r="Q135">
        <v>4</v>
      </c>
      <c r="R135">
        <v>16200</v>
      </c>
      <c r="S135">
        <v>4</v>
      </c>
      <c r="T135">
        <v>1.08</v>
      </c>
      <c r="U135">
        <v>15000</v>
      </c>
      <c r="V135" s="2" t="s">
        <v>3354</v>
      </c>
      <c r="W135" s="2" t="s">
        <v>3355</v>
      </c>
      <c r="X135" s="2"/>
      <c r="Y135">
        <v>10022.803253914228</v>
      </c>
      <c r="Z135">
        <v>13081.5</v>
      </c>
    </row>
    <row r="136" spans="1:26">
      <c r="A136" s="1">
        <v>46063</v>
      </c>
      <c r="B136" s="2" t="s">
        <v>3350</v>
      </c>
      <c r="C136" s="2" t="s">
        <v>3351</v>
      </c>
      <c r="D136">
        <v>137</v>
      </c>
      <c r="E136" s="2" t="s">
        <v>771</v>
      </c>
      <c r="F136" s="2" t="s">
        <v>775</v>
      </c>
      <c r="G136" t="s">
        <v>768</v>
      </c>
      <c r="H136" t="s">
        <v>770</v>
      </c>
      <c r="I136" s="2" t="s">
        <v>767</v>
      </c>
      <c r="J136" s="2" t="s">
        <v>79</v>
      </c>
      <c r="K136">
        <v>2740</v>
      </c>
      <c r="L136" t="s">
        <v>3352</v>
      </c>
      <c r="M136">
        <v>10960</v>
      </c>
      <c r="N136" t="s">
        <v>3353</v>
      </c>
      <c r="O136">
        <v>2</v>
      </c>
      <c r="P136">
        <v>8</v>
      </c>
      <c r="Q136">
        <v>0</v>
      </c>
      <c r="R136">
        <v>10960</v>
      </c>
      <c r="S136">
        <v>4</v>
      </c>
      <c r="T136">
        <v>0.52190476190476187</v>
      </c>
      <c r="U136">
        <v>21000</v>
      </c>
      <c r="V136" s="2" t="s">
        <v>3354</v>
      </c>
      <c r="W136" s="2" t="s">
        <v>3361</v>
      </c>
      <c r="X136" s="2"/>
      <c r="Z136">
        <v>17700.400000000001</v>
      </c>
    </row>
    <row r="137" spans="1:26">
      <c r="A137" s="1">
        <v>46064</v>
      </c>
      <c r="B137" s="2" t="s">
        <v>3350</v>
      </c>
      <c r="C137" s="2" t="s">
        <v>3351</v>
      </c>
      <c r="D137">
        <v>165</v>
      </c>
      <c r="E137" s="2" t="s">
        <v>884</v>
      </c>
      <c r="F137" s="2" t="s">
        <v>877</v>
      </c>
      <c r="G137" t="s">
        <v>879</v>
      </c>
      <c r="H137" t="s">
        <v>153</v>
      </c>
      <c r="I137" s="2" t="s">
        <v>878</v>
      </c>
      <c r="J137" s="2" t="s">
        <v>79</v>
      </c>
      <c r="K137">
        <v>300</v>
      </c>
      <c r="L137" t="s">
        <v>3353</v>
      </c>
      <c r="M137">
        <v>2400</v>
      </c>
      <c r="N137" t="s">
        <v>3356</v>
      </c>
      <c r="O137">
        <v>8</v>
      </c>
      <c r="P137">
        <v>8</v>
      </c>
      <c r="Q137">
        <v>0</v>
      </c>
      <c r="R137">
        <v>2400</v>
      </c>
      <c r="S137">
        <v>8</v>
      </c>
      <c r="T137">
        <v>1.2</v>
      </c>
      <c r="U137">
        <v>2000</v>
      </c>
      <c r="V137" s="2" t="s">
        <v>3357</v>
      </c>
      <c r="W137" s="2" t="s">
        <v>3355</v>
      </c>
      <c r="X137" s="2"/>
      <c r="Y137" t="s">
        <v>764</v>
      </c>
      <c r="Z137" t="s">
        <v>764</v>
      </c>
    </row>
    <row r="138" spans="1:26">
      <c r="A138" s="1">
        <v>46064</v>
      </c>
      <c r="B138" s="2" t="s">
        <v>3350</v>
      </c>
      <c r="C138" s="2" t="s">
        <v>3351</v>
      </c>
      <c r="D138">
        <v>4</v>
      </c>
      <c r="E138" s="2" t="s">
        <v>76</v>
      </c>
      <c r="F138" s="2" t="s">
        <v>82</v>
      </c>
      <c r="G138" t="s">
        <v>84</v>
      </c>
      <c r="H138" t="s">
        <v>86</v>
      </c>
      <c r="I138" s="2" t="s">
        <v>83</v>
      </c>
      <c r="J138" s="2" t="s">
        <v>79</v>
      </c>
      <c r="K138">
        <v>7080</v>
      </c>
      <c r="L138" t="s">
        <v>3353</v>
      </c>
      <c r="M138">
        <v>56640</v>
      </c>
      <c r="N138" t="s">
        <v>3356</v>
      </c>
      <c r="O138">
        <v>8</v>
      </c>
      <c r="P138">
        <v>8</v>
      </c>
      <c r="Q138">
        <v>0</v>
      </c>
      <c r="R138">
        <v>56640</v>
      </c>
      <c r="S138">
        <v>8</v>
      </c>
      <c r="T138">
        <v>1.0051464063886424</v>
      </c>
      <c r="U138">
        <v>56350</v>
      </c>
      <c r="V138" s="2" t="s">
        <v>3357</v>
      </c>
      <c r="W138" s="2" t="s">
        <v>3355</v>
      </c>
      <c r="X138" s="2"/>
      <c r="Y138" t="s">
        <v>764</v>
      </c>
      <c r="Z138" t="s">
        <v>764</v>
      </c>
    </row>
    <row r="139" spans="1:26">
      <c r="A139" s="1">
        <v>46064</v>
      </c>
      <c r="B139" s="2" t="s">
        <v>3350</v>
      </c>
      <c r="C139" s="2" t="s">
        <v>3351</v>
      </c>
      <c r="D139">
        <v>215</v>
      </c>
      <c r="E139" s="2" t="s">
        <v>1107</v>
      </c>
      <c r="F139" s="2" t="s">
        <v>1111</v>
      </c>
      <c r="G139" t="s">
        <v>1104</v>
      </c>
      <c r="H139" t="s">
        <v>1106</v>
      </c>
      <c r="I139" s="2" t="s">
        <v>1103</v>
      </c>
      <c r="J139" s="2" t="s">
        <v>64</v>
      </c>
      <c r="K139">
        <v>965</v>
      </c>
      <c r="L139" t="s">
        <v>3352</v>
      </c>
      <c r="M139">
        <v>3860</v>
      </c>
      <c r="N139" t="s">
        <v>3353</v>
      </c>
      <c r="O139">
        <v>4</v>
      </c>
      <c r="P139">
        <v>4</v>
      </c>
      <c r="Q139">
        <v>4</v>
      </c>
      <c r="R139">
        <v>15440</v>
      </c>
      <c r="S139">
        <v>4</v>
      </c>
      <c r="T139">
        <v>1.0293333333333334</v>
      </c>
      <c r="U139">
        <v>15000</v>
      </c>
      <c r="V139" s="2" t="s">
        <v>3354</v>
      </c>
      <c r="W139" s="2" t="s">
        <v>3355</v>
      </c>
      <c r="X139" s="2"/>
      <c r="Y139">
        <v>4348.0388854095763</v>
      </c>
      <c r="Z139">
        <v>6233.9</v>
      </c>
    </row>
    <row r="140" spans="1:26">
      <c r="A140" s="1">
        <v>46064</v>
      </c>
      <c r="B140" s="2" t="s">
        <v>3350</v>
      </c>
      <c r="C140" s="2" t="s">
        <v>3351</v>
      </c>
      <c r="D140" t="s">
        <v>764</v>
      </c>
      <c r="E140" s="2" t="s">
        <v>3362</v>
      </c>
      <c r="F140" s="2" t="s">
        <v>3362</v>
      </c>
      <c r="I140" s="2" t="s">
        <v>3362</v>
      </c>
      <c r="J140" s="2" t="s">
        <v>3362</v>
      </c>
      <c r="K140">
        <v>965</v>
      </c>
      <c r="L140" t="s">
        <v>3369</v>
      </c>
      <c r="M140">
        <v>3860</v>
      </c>
      <c r="N140" t="s">
        <v>3370</v>
      </c>
      <c r="O140">
        <v>4</v>
      </c>
      <c r="P140">
        <v>0</v>
      </c>
      <c r="Q140">
        <v>0</v>
      </c>
      <c r="R140">
        <v>15440</v>
      </c>
      <c r="S140">
        <v>4</v>
      </c>
      <c r="T140" t="s">
        <v>764</v>
      </c>
      <c r="U140" t="s">
        <v>764</v>
      </c>
      <c r="V140" s="2" t="s">
        <v>3371</v>
      </c>
      <c r="W140" s="2" t="s">
        <v>3361</v>
      </c>
      <c r="X140" s="2"/>
      <c r="Y140" t="s">
        <v>764</v>
      </c>
      <c r="Z140" t="s">
        <v>764</v>
      </c>
    </row>
    <row r="141" spans="1:26">
      <c r="A141" s="1">
        <v>46062</v>
      </c>
      <c r="B141" s="2" t="s">
        <v>3350</v>
      </c>
      <c r="C141" s="2" t="s">
        <v>3351</v>
      </c>
      <c r="D141">
        <v>164</v>
      </c>
      <c r="E141" s="2" t="s">
        <v>880</v>
      </c>
      <c r="F141" s="2" t="s">
        <v>877</v>
      </c>
      <c r="G141" t="s">
        <v>879</v>
      </c>
      <c r="H141" t="s">
        <v>153</v>
      </c>
      <c r="I141" s="2" t="s">
        <v>878</v>
      </c>
      <c r="J141" s="2" t="s">
        <v>64</v>
      </c>
      <c r="K141">
        <v>325</v>
      </c>
      <c r="L141" t="s">
        <v>3352</v>
      </c>
      <c r="M141">
        <v>1300</v>
      </c>
      <c r="N141" t="s">
        <v>3353</v>
      </c>
      <c r="O141">
        <v>4</v>
      </c>
      <c r="P141">
        <v>4</v>
      </c>
      <c r="Q141">
        <v>4</v>
      </c>
      <c r="R141">
        <v>5200</v>
      </c>
      <c r="S141">
        <v>4</v>
      </c>
      <c r="T141">
        <v>1.04</v>
      </c>
      <c r="U141">
        <v>5000</v>
      </c>
      <c r="V141" s="2" t="s">
        <v>3354</v>
      </c>
      <c r="W141" s="2" t="s">
        <v>3355</v>
      </c>
      <c r="X141" s="2"/>
      <c r="Y141">
        <v>1842.9006442477876</v>
      </c>
      <c r="Z141">
        <v>2099.5</v>
      </c>
    </row>
    <row r="142" spans="1:26">
      <c r="A142" s="1">
        <v>46064</v>
      </c>
      <c r="B142" s="2" t="s">
        <v>3350</v>
      </c>
      <c r="C142" s="2" t="s">
        <v>3351</v>
      </c>
      <c r="D142">
        <v>115</v>
      </c>
      <c r="E142" s="2" t="s">
        <v>651</v>
      </c>
      <c r="F142" s="2" t="s">
        <v>644</v>
      </c>
      <c r="G142" t="s">
        <v>646</v>
      </c>
      <c r="H142" t="s">
        <v>153</v>
      </c>
      <c r="I142" s="2" t="s">
        <v>645</v>
      </c>
      <c r="J142" s="2" t="s">
        <v>79</v>
      </c>
      <c r="K142">
        <v>350</v>
      </c>
      <c r="L142" t="s">
        <v>3353</v>
      </c>
      <c r="M142">
        <v>2800</v>
      </c>
      <c r="N142" t="s">
        <v>3356</v>
      </c>
      <c r="O142">
        <v>8</v>
      </c>
      <c r="P142">
        <v>8</v>
      </c>
      <c r="Q142">
        <v>0</v>
      </c>
      <c r="R142">
        <v>2800</v>
      </c>
      <c r="S142">
        <v>8</v>
      </c>
      <c r="T142">
        <v>1.1200000000000001</v>
      </c>
      <c r="U142">
        <v>2500</v>
      </c>
      <c r="V142" s="2" t="s">
        <v>3357</v>
      </c>
      <c r="W142" s="2" t="s">
        <v>3355</v>
      </c>
      <c r="X142" s="2"/>
      <c r="Y142" t="s">
        <v>764</v>
      </c>
      <c r="Z142" t="s">
        <v>764</v>
      </c>
    </row>
    <row r="143" spans="1:26">
      <c r="A143" s="1">
        <v>46065</v>
      </c>
      <c r="B143" s="2" t="s">
        <v>3350</v>
      </c>
      <c r="C143" s="2" t="s">
        <v>3351</v>
      </c>
      <c r="D143" t="s">
        <v>764</v>
      </c>
      <c r="E143" s="2" t="s">
        <v>3362</v>
      </c>
      <c r="F143" s="2" t="s">
        <v>3362</v>
      </c>
      <c r="I143" s="2" t="s">
        <v>3362</v>
      </c>
      <c r="J143" s="2" t="s">
        <v>3362</v>
      </c>
      <c r="K143">
        <v>3000</v>
      </c>
      <c r="L143" t="s">
        <v>3352</v>
      </c>
      <c r="M143">
        <v>12000</v>
      </c>
      <c r="N143" t="s">
        <v>3367</v>
      </c>
      <c r="O143">
        <v>4</v>
      </c>
      <c r="P143">
        <v>0</v>
      </c>
      <c r="Q143">
        <v>0</v>
      </c>
      <c r="R143">
        <v>48000</v>
      </c>
      <c r="S143">
        <v>4</v>
      </c>
      <c r="T143" t="s">
        <v>764</v>
      </c>
      <c r="U143" t="s">
        <v>764</v>
      </c>
      <c r="V143" s="2" t="s">
        <v>3368</v>
      </c>
      <c r="W143" s="2" t="s">
        <v>3361</v>
      </c>
      <c r="X143" s="2"/>
      <c r="Y143">
        <v>2428.8000000000002</v>
      </c>
      <c r="Z143">
        <v>1290</v>
      </c>
    </row>
    <row r="144" spans="1:26">
      <c r="A144" s="1">
        <v>46065</v>
      </c>
      <c r="B144" s="2" t="s">
        <v>3350</v>
      </c>
      <c r="C144" s="2" t="s">
        <v>3351</v>
      </c>
      <c r="D144">
        <v>52</v>
      </c>
      <c r="E144" s="2" t="s">
        <v>335</v>
      </c>
      <c r="F144" s="2" t="s">
        <v>338</v>
      </c>
      <c r="G144" t="s">
        <v>329</v>
      </c>
      <c r="H144" t="s">
        <v>330</v>
      </c>
      <c r="I144" s="2" t="s">
        <v>328</v>
      </c>
      <c r="J144" s="2" t="s">
        <v>79</v>
      </c>
      <c r="K144">
        <v>3740</v>
      </c>
      <c r="L144" t="s">
        <v>3353</v>
      </c>
      <c r="M144">
        <v>29920</v>
      </c>
      <c r="N144" t="s">
        <v>3356</v>
      </c>
      <c r="O144">
        <v>8</v>
      </c>
      <c r="P144">
        <v>8</v>
      </c>
      <c r="Q144">
        <v>0</v>
      </c>
      <c r="R144">
        <v>29920</v>
      </c>
      <c r="S144">
        <v>8</v>
      </c>
      <c r="T144">
        <v>1.0074074074074073</v>
      </c>
      <c r="U144">
        <v>29700</v>
      </c>
      <c r="V144" s="2" t="s">
        <v>3357</v>
      </c>
      <c r="W144" s="2" t="s">
        <v>3355</v>
      </c>
      <c r="X144" s="2"/>
      <c r="Y144" t="s">
        <v>764</v>
      </c>
      <c r="Z144" t="s">
        <v>764</v>
      </c>
    </row>
    <row r="145" spans="1:26">
      <c r="A145" s="1">
        <v>46065</v>
      </c>
      <c r="B145" s="2" t="s">
        <v>3350</v>
      </c>
      <c r="C145" s="2" t="s">
        <v>3351</v>
      </c>
      <c r="D145">
        <v>37</v>
      </c>
      <c r="E145" s="2" t="s">
        <v>266</v>
      </c>
      <c r="F145" s="2" t="s">
        <v>258</v>
      </c>
      <c r="G145" t="s">
        <v>260</v>
      </c>
      <c r="H145" t="s">
        <v>261</v>
      </c>
      <c r="I145" s="2" t="s">
        <v>259</v>
      </c>
      <c r="J145" s="2" t="s">
        <v>79</v>
      </c>
      <c r="K145">
        <v>1290</v>
      </c>
      <c r="L145" t="s">
        <v>3353</v>
      </c>
      <c r="M145">
        <v>10320</v>
      </c>
      <c r="N145" t="s">
        <v>3356</v>
      </c>
      <c r="O145">
        <v>8</v>
      </c>
      <c r="P145">
        <v>8</v>
      </c>
      <c r="Q145">
        <v>0</v>
      </c>
      <c r="R145">
        <v>10320</v>
      </c>
      <c r="S145">
        <v>8</v>
      </c>
      <c r="T145">
        <v>1.0217821782178218</v>
      </c>
      <c r="U145">
        <v>10100</v>
      </c>
      <c r="V145" s="2" t="s">
        <v>3357</v>
      </c>
      <c r="W145" s="2" t="s">
        <v>3355</v>
      </c>
      <c r="X145" s="2"/>
      <c r="Y145" t="s">
        <v>764</v>
      </c>
      <c r="Z145" t="s">
        <v>764</v>
      </c>
    </row>
    <row r="146" spans="1:26">
      <c r="A146" s="1">
        <v>46065</v>
      </c>
      <c r="B146" s="2" t="s">
        <v>3350</v>
      </c>
      <c r="C146" s="2" t="s">
        <v>3351</v>
      </c>
      <c r="D146">
        <v>50</v>
      </c>
      <c r="E146" s="2" t="s">
        <v>335</v>
      </c>
      <c r="F146" s="2" t="s">
        <v>327</v>
      </c>
      <c r="G146" t="s">
        <v>329</v>
      </c>
      <c r="H146" t="s">
        <v>330</v>
      </c>
      <c r="I146" s="2" t="s">
        <v>328</v>
      </c>
      <c r="J146" s="2" t="s">
        <v>79</v>
      </c>
      <c r="K146">
        <v>3760</v>
      </c>
      <c r="L146" t="s">
        <v>3353</v>
      </c>
      <c r="M146">
        <v>30080</v>
      </c>
      <c r="N146" t="s">
        <v>3356</v>
      </c>
      <c r="O146">
        <v>8</v>
      </c>
      <c r="P146">
        <v>8</v>
      </c>
      <c r="Q146">
        <v>0</v>
      </c>
      <c r="R146">
        <v>30080</v>
      </c>
      <c r="S146">
        <v>8</v>
      </c>
      <c r="T146">
        <v>1.0026666666666666</v>
      </c>
      <c r="U146">
        <v>30000</v>
      </c>
      <c r="V146" s="2" t="s">
        <v>3357</v>
      </c>
      <c r="W146" s="2" t="s">
        <v>3355</v>
      </c>
      <c r="X146" s="2"/>
      <c r="Y146" t="s">
        <v>764</v>
      </c>
      <c r="Z146" t="s">
        <v>764</v>
      </c>
    </row>
    <row r="147" spans="1:26">
      <c r="A147" s="1">
        <v>46065</v>
      </c>
      <c r="B147" s="2" t="s">
        <v>3350</v>
      </c>
      <c r="C147" s="2" t="s">
        <v>3351</v>
      </c>
      <c r="D147">
        <v>161</v>
      </c>
      <c r="E147" s="2" t="s">
        <v>874</v>
      </c>
      <c r="F147" s="2" t="s">
        <v>872</v>
      </c>
      <c r="G147" t="s">
        <v>191</v>
      </c>
      <c r="H147" t="s">
        <v>473</v>
      </c>
      <c r="I147" s="2" t="s">
        <v>873</v>
      </c>
      <c r="J147" s="2" t="s">
        <v>64</v>
      </c>
      <c r="K147">
        <v>1040</v>
      </c>
      <c r="L147" t="s">
        <v>3352</v>
      </c>
      <c r="M147">
        <v>6240</v>
      </c>
      <c r="N147" t="s">
        <v>3353</v>
      </c>
      <c r="O147">
        <v>2</v>
      </c>
      <c r="P147">
        <v>2</v>
      </c>
      <c r="Q147">
        <v>6</v>
      </c>
      <c r="R147">
        <v>12480</v>
      </c>
      <c r="S147">
        <v>6</v>
      </c>
      <c r="T147">
        <v>1.04</v>
      </c>
      <c r="U147">
        <v>12000</v>
      </c>
      <c r="V147" s="2" t="s">
        <v>3354</v>
      </c>
      <c r="W147" s="2" t="s">
        <v>3355</v>
      </c>
      <c r="X147" s="2"/>
      <c r="Y147">
        <v>5278.1295292035393</v>
      </c>
      <c r="Z147">
        <v>6718.4</v>
      </c>
    </row>
    <row r="148" spans="1:26">
      <c r="A148" s="1">
        <v>46065</v>
      </c>
      <c r="B148" s="2" t="s">
        <v>3350</v>
      </c>
      <c r="C148" s="2" t="s">
        <v>3351</v>
      </c>
      <c r="D148" t="s">
        <v>764</v>
      </c>
      <c r="E148" s="2" t="s">
        <v>3362</v>
      </c>
      <c r="F148" s="2" t="s">
        <v>3362</v>
      </c>
      <c r="I148" s="2" t="s">
        <v>3362</v>
      </c>
      <c r="J148" s="2" t="s">
        <v>3362</v>
      </c>
      <c r="K148">
        <v>1100</v>
      </c>
      <c r="L148" t="s">
        <v>3369</v>
      </c>
      <c r="M148">
        <v>4400</v>
      </c>
      <c r="N148" t="s">
        <v>3370</v>
      </c>
      <c r="O148">
        <v>4</v>
      </c>
      <c r="P148">
        <v>0</v>
      </c>
      <c r="Q148">
        <v>0</v>
      </c>
      <c r="R148">
        <v>17600</v>
      </c>
      <c r="S148">
        <v>4</v>
      </c>
      <c r="T148" t="s">
        <v>764</v>
      </c>
      <c r="U148" t="s">
        <v>764</v>
      </c>
      <c r="V148" s="2" t="s">
        <v>3371</v>
      </c>
      <c r="W148" s="2" t="s">
        <v>3361</v>
      </c>
      <c r="X148" s="2"/>
      <c r="Y148" t="s">
        <v>764</v>
      </c>
      <c r="Z148" t="s">
        <v>764</v>
      </c>
    </row>
    <row r="149" spans="1:26">
      <c r="A149" s="1">
        <v>46065</v>
      </c>
      <c r="B149" s="2" t="s">
        <v>3350</v>
      </c>
      <c r="C149" s="2" t="s">
        <v>3351</v>
      </c>
      <c r="D149">
        <v>213</v>
      </c>
      <c r="E149" s="2" t="s">
        <v>1107</v>
      </c>
      <c r="F149" s="2" t="s">
        <v>1102</v>
      </c>
      <c r="G149" t="s">
        <v>1104</v>
      </c>
      <c r="H149" t="s">
        <v>1106</v>
      </c>
      <c r="I149" s="2" t="s">
        <v>1103</v>
      </c>
      <c r="J149" s="2" t="s">
        <v>64</v>
      </c>
      <c r="K149">
        <v>965</v>
      </c>
      <c r="L149" t="s">
        <v>3352</v>
      </c>
      <c r="M149">
        <v>3860</v>
      </c>
      <c r="N149" t="s">
        <v>3353</v>
      </c>
      <c r="O149">
        <v>4</v>
      </c>
      <c r="P149">
        <v>4</v>
      </c>
      <c r="Q149">
        <v>4</v>
      </c>
      <c r="R149">
        <v>15440</v>
      </c>
      <c r="S149">
        <v>4</v>
      </c>
      <c r="T149">
        <v>1.0293333333333334</v>
      </c>
      <c r="U149">
        <v>15000</v>
      </c>
      <c r="V149" s="2" t="s">
        <v>3354</v>
      </c>
      <c r="W149" s="2" t="s">
        <v>3355</v>
      </c>
      <c r="X149" s="2"/>
      <c r="Y149">
        <v>4348.0388854095763</v>
      </c>
      <c r="Z149">
        <v>6233.9</v>
      </c>
    </row>
    <row r="150" spans="1:26">
      <c r="A150" s="1">
        <v>46066</v>
      </c>
      <c r="B150" s="2" t="s">
        <v>3350</v>
      </c>
      <c r="C150" s="2" t="s">
        <v>3351</v>
      </c>
      <c r="D150">
        <v>163</v>
      </c>
      <c r="E150" s="2" t="s">
        <v>442</v>
      </c>
      <c r="F150" s="2" t="s">
        <v>872</v>
      </c>
      <c r="G150" t="s">
        <v>191</v>
      </c>
      <c r="H150" t="s">
        <v>473</v>
      </c>
      <c r="I150" s="2" t="s">
        <v>873</v>
      </c>
      <c r="J150" s="2" t="s">
        <v>445</v>
      </c>
      <c r="K150">
        <v>710</v>
      </c>
      <c r="L150" t="s">
        <v>3353</v>
      </c>
      <c r="M150">
        <v>12780</v>
      </c>
      <c r="N150" t="s">
        <v>3359</v>
      </c>
      <c r="O150">
        <v>18</v>
      </c>
      <c r="P150">
        <v>0</v>
      </c>
      <c r="Q150">
        <v>0</v>
      </c>
      <c r="R150">
        <v>12780</v>
      </c>
      <c r="S150">
        <v>18</v>
      </c>
      <c r="T150">
        <v>1.0390243902439025</v>
      </c>
      <c r="U150">
        <v>12300</v>
      </c>
      <c r="V150" s="2" t="s">
        <v>3360</v>
      </c>
      <c r="W150" s="2" t="s">
        <v>3361</v>
      </c>
      <c r="X150" s="2"/>
      <c r="Y150" t="s">
        <v>764</v>
      </c>
      <c r="Z150" t="s">
        <v>764</v>
      </c>
    </row>
    <row r="151" spans="1:26">
      <c r="A151" s="1">
        <v>46066</v>
      </c>
      <c r="B151" s="2" t="s">
        <v>3350</v>
      </c>
      <c r="C151" s="2" t="s">
        <v>3351</v>
      </c>
      <c r="D151">
        <v>256</v>
      </c>
      <c r="E151" s="2" t="s">
        <v>1265</v>
      </c>
      <c r="F151" s="2" t="s">
        <v>1261</v>
      </c>
      <c r="G151" t="s">
        <v>1263</v>
      </c>
      <c r="H151" t="s">
        <v>97</v>
      </c>
      <c r="I151" s="2" t="s">
        <v>1262</v>
      </c>
      <c r="J151" s="2" t="s">
        <v>64</v>
      </c>
      <c r="K151">
        <v>410</v>
      </c>
      <c r="L151" t="s">
        <v>3352</v>
      </c>
      <c r="M151">
        <v>2460</v>
      </c>
      <c r="N151" t="s">
        <v>3353</v>
      </c>
      <c r="O151">
        <v>2</v>
      </c>
      <c r="P151">
        <v>2</v>
      </c>
      <c r="Q151">
        <v>6</v>
      </c>
      <c r="R151">
        <v>4920</v>
      </c>
      <c r="S151">
        <v>6</v>
      </c>
      <c r="T151">
        <v>1.0933333333333333</v>
      </c>
      <c r="U151">
        <v>4500</v>
      </c>
      <c r="V151" s="2" t="s">
        <v>3354</v>
      </c>
      <c r="W151" s="2" t="s">
        <v>3355</v>
      </c>
      <c r="X151" s="2"/>
      <c r="Y151">
        <v>2308.4770619469027</v>
      </c>
      <c r="Z151">
        <v>2648.6</v>
      </c>
    </row>
    <row r="152" spans="1:26">
      <c r="A152" s="1">
        <v>46066</v>
      </c>
      <c r="B152" s="2" t="s">
        <v>3350</v>
      </c>
      <c r="C152" s="2" t="s">
        <v>3351</v>
      </c>
      <c r="D152">
        <v>139</v>
      </c>
      <c r="E152" s="2" t="s">
        <v>784</v>
      </c>
      <c r="F152" s="2" t="s">
        <v>776</v>
      </c>
      <c r="G152" t="s">
        <v>778</v>
      </c>
      <c r="H152" t="s">
        <v>779</v>
      </c>
      <c r="I152" s="2" t="s">
        <v>777</v>
      </c>
      <c r="J152" s="2" t="s">
        <v>79</v>
      </c>
      <c r="K152">
        <v>1185</v>
      </c>
      <c r="L152" t="s">
        <v>3352</v>
      </c>
      <c r="M152">
        <v>4740</v>
      </c>
      <c r="N152" t="s">
        <v>3353</v>
      </c>
      <c r="O152">
        <v>6</v>
      </c>
      <c r="P152">
        <v>8</v>
      </c>
      <c r="Q152">
        <v>0</v>
      </c>
      <c r="R152">
        <v>4740</v>
      </c>
      <c r="S152">
        <v>4</v>
      </c>
      <c r="T152">
        <v>0.17050359712230215</v>
      </c>
      <c r="U152">
        <v>27800</v>
      </c>
      <c r="V152" s="2" t="s">
        <v>3354</v>
      </c>
      <c r="W152" s="2" t="s">
        <v>3361</v>
      </c>
      <c r="X152" s="2"/>
      <c r="Z152">
        <v>7655.1</v>
      </c>
    </row>
    <row r="153" spans="1:26">
      <c r="A153" s="1">
        <v>46066</v>
      </c>
      <c r="B153" s="2" t="s">
        <v>3350</v>
      </c>
      <c r="C153" s="2" t="s">
        <v>3351</v>
      </c>
      <c r="D153">
        <v>95</v>
      </c>
      <c r="E153" s="2" t="s">
        <v>550</v>
      </c>
      <c r="F153" s="2" t="s">
        <v>543</v>
      </c>
      <c r="G153" t="s">
        <v>545</v>
      </c>
      <c r="H153" t="s">
        <v>153</v>
      </c>
      <c r="I153" s="2" t="s">
        <v>544</v>
      </c>
      <c r="J153" s="2" t="s">
        <v>79</v>
      </c>
      <c r="K153">
        <v>665</v>
      </c>
      <c r="L153" t="s">
        <v>3352</v>
      </c>
      <c r="M153">
        <v>5320</v>
      </c>
      <c r="N153" t="s">
        <v>3356</v>
      </c>
      <c r="O153">
        <v>8</v>
      </c>
      <c r="P153">
        <v>8</v>
      </c>
      <c r="Q153">
        <v>0</v>
      </c>
      <c r="R153">
        <v>5320</v>
      </c>
      <c r="S153">
        <v>8</v>
      </c>
      <c r="T153">
        <v>1.0431372549019609</v>
      </c>
      <c r="U153">
        <v>5100</v>
      </c>
      <c r="V153" s="2" t="s">
        <v>3357</v>
      </c>
      <c r="W153" s="2" t="s">
        <v>3355</v>
      </c>
      <c r="X153" s="2"/>
      <c r="Y153" t="s">
        <v>764</v>
      </c>
      <c r="Z153" t="s">
        <v>764</v>
      </c>
    </row>
    <row r="154" spans="1:26">
      <c r="A154" s="1">
        <v>46066</v>
      </c>
      <c r="B154" s="2" t="s">
        <v>3350</v>
      </c>
      <c r="C154" s="2" t="s">
        <v>3351</v>
      </c>
      <c r="D154">
        <v>138</v>
      </c>
      <c r="E154" s="2" t="s">
        <v>780</v>
      </c>
      <c r="F154" s="2" t="s">
        <v>776</v>
      </c>
      <c r="G154" t="s">
        <v>778</v>
      </c>
      <c r="H154" t="s">
        <v>779</v>
      </c>
      <c r="I154" s="2" t="s">
        <v>777</v>
      </c>
      <c r="J154" s="2" t="s">
        <v>64</v>
      </c>
      <c r="K154">
        <v>1185</v>
      </c>
      <c r="L154" t="s">
        <v>3352</v>
      </c>
      <c r="M154">
        <v>4740</v>
      </c>
      <c r="N154" t="s">
        <v>3353</v>
      </c>
      <c r="O154">
        <v>6</v>
      </c>
      <c r="P154">
        <v>6</v>
      </c>
      <c r="Q154">
        <v>4</v>
      </c>
      <c r="R154">
        <v>28440</v>
      </c>
      <c r="S154">
        <v>4</v>
      </c>
      <c r="T154">
        <v>1.0230215827338127</v>
      </c>
      <c r="U154">
        <v>27800</v>
      </c>
      <c r="V154" s="2" t="s">
        <v>3354</v>
      </c>
      <c r="W154" s="2" t="s">
        <v>3355</v>
      </c>
      <c r="X154" s="2"/>
      <c r="Y154">
        <v>5883.2202396187904</v>
      </c>
      <c r="Z154">
        <v>7655.1</v>
      </c>
    </row>
    <row r="155" spans="1:26">
      <c r="A155" s="1">
        <v>46066</v>
      </c>
      <c r="B155" s="2" t="s">
        <v>3350</v>
      </c>
      <c r="C155" s="2" t="s">
        <v>3351</v>
      </c>
      <c r="D155" t="s">
        <v>764</v>
      </c>
      <c r="E155" s="2" t="s">
        <v>3362</v>
      </c>
      <c r="F155" s="2" t="s">
        <v>3362</v>
      </c>
      <c r="I155" s="2" t="s">
        <v>3362</v>
      </c>
      <c r="J155" s="2" t="s">
        <v>3362</v>
      </c>
      <c r="K155">
        <v>2370</v>
      </c>
      <c r="L155" t="s">
        <v>3369</v>
      </c>
      <c r="M155">
        <v>9480</v>
      </c>
      <c r="N155" t="s">
        <v>3370</v>
      </c>
      <c r="O155">
        <v>4</v>
      </c>
      <c r="P155">
        <v>0</v>
      </c>
      <c r="Q155">
        <v>0</v>
      </c>
      <c r="R155">
        <v>37920</v>
      </c>
      <c r="S155">
        <v>4</v>
      </c>
      <c r="T155" t="s">
        <v>764</v>
      </c>
      <c r="U155" t="s">
        <v>764</v>
      </c>
      <c r="V155" s="2" t="s">
        <v>3371</v>
      </c>
      <c r="W155" s="2" t="s">
        <v>3361</v>
      </c>
      <c r="X155" s="2"/>
      <c r="Y155" t="s">
        <v>764</v>
      </c>
      <c r="Z155" t="s">
        <v>764</v>
      </c>
    </row>
    <row r="156" spans="1:26">
      <c r="A156" s="1">
        <v>46066</v>
      </c>
      <c r="B156" s="2" t="s">
        <v>3350</v>
      </c>
      <c r="C156" s="2" t="s">
        <v>3351</v>
      </c>
      <c r="D156" t="s">
        <v>764</v>
      </c>
      <c r="E156" s="2" t="s">
        <v>3362</v>
      </c>
      <c r="F156" s="2" t="s">
        <v>3362</v>
      </c>
      <c r="I156" s="2" t="s">
        <v>3362</v>
      </c>
      <c r="J156" s="2" t="s">
        <v>3362</v>
      </c>
      <c r="K156">
        <v>3000</v>
      </c>
      <c r="L156" t="s">
        <v>3352</v>
      </c>
      <c r="M156">
        <v>12000</v>
      </c>
      <c r="N156" t="s">
        <v>3367</v>
      </c>
      <c r="O156">
        <v>4</v>
      </c>
      <c r="P156">
        <v>0</v>
      </c>
      <c r="Q156">
        <v>0</v>
      </c>
      <c r="R156">
        <v>48000</v>
      </c>
      <c r="S156">
        <v>4</v>
      </c>
      <c r="T156" t="s">
        <v>764</v>
      </c>
      <c r="U156" t="s">
        <v>764</v>
      </c>
      <c r="V156" s="2" t="s">
        <v>3368</v>
      </c>
      <c r="W156" s="2" t="s">
        <v>3361</v>
      </c>
      <c r="X156" s="2"/>
      <c r="Y156">
        <v>2428.8000000000002</v>
      </c>
      <c r="Z156">
        <v>1290</v>
      </c>
    </row>
    <row r="157" spans="1:26">
      <c r="A157" s="1">
        <v>46071</v>
      </c>
      <c r="B157" s="2" t="s">
        <v>3350</v>
      </c>
      <c r="C157" s="2" t="s">
        <v>3351</v>
      </c>
      <c r="D157">
        <v>152</v>
      </c>
      <c r="E157" s="2" t="s">
        <v>826</v>
      </c>
      <c r="F157" s="2" t="s">
        <v>823</v>
      </c>
      <c r="G157" t="s">
        <v>825</v>
      </c>
      <c r="H157" t="s">
        <v>192</v>
      </c>
      <c r="I157" s="2" t="s">
        <v>824</v>
      </c>
      <c r="J157" s="2" t="s">
        <v>64</v>
      </c>
      <c r="K157">
        <v>2800</v>
      </c>
      <c r="L157" t="s">
        <v>3352</v>
      </c>
      <c r="M157">
        <v>11200</v>
      </c>
      <c r="N157" t="s">
        <v>3353</v>
      </c>
      <c r="O157">
        <v>4</v>
      </c>
      <c r="P157">
        <v>4</v>
      </c>
      <c r="Q157">
        <v>4</v>
      </c>
      <c r="R157">
        <v>44800</v>
      </c>
      <c r="S157">
        <v>4</v>
      </c>
      <c r="T157">
        <v>1.0181818181818181</v>
      </c>
      <c r="U157">
        <v>44000</v>
      </c>
      <c r="V157" s="2" t="s">
        <v>3354</v>
      </c>
      <c r="W157" s="2" t="s">
        <v>3355</v>
      </c>
      <c r="X157" s="2"/>
      <c r="Y157">
        <v>16406.500302972541</v>
      </c>
      <c r="Z157">
        <v>18088</v>
      </c>
    </row>
    <row r="158" spans="1:26">
      <c r="A158" s="1">
        <v>46071</v>
      </c>
      <c r="B158" s="2" t="s">
        <v>3350</v>
      </c>
      <c r="C158" s="2" t="s">
        <v>3351</v>
      </c>
      <c r="D158" t="s">
        <v>764</v>
      </c>
      <c r="E158" s="2" t="s">
        <v>3362</v>
      </c>
      <c r="F158" s="2" t="s">
        <v>3362</v>
      </c>
      <c r="I158" s="2" t="s">
        <v>3362</v>
      </c>
      <c r="J158" s="2" t="s">
        <v>3362</v>
      </c>
      <c r="K158">
        <v>2800</v>
      </c>
      <c r="L158" t="s">
        <v>3369</v>
      </c>
      <c r="M158">
        <v>11200</v>
      </c>
      <c r="N158" t="s">
        <v>3370</v>
      </c>
      <c r="O158">
        <v>4</v>
      </c>
      <c r="P158">
        <v>0</v>
      </c>
      <c r="Q158">
        <v>0</v>
      </c>
      <c r="R158">
        <v>44800</v>
      </c>
      <c r="S158">
        <v>4</v>
      </c>
      <c r="T158" t="s">
        <v>764</v>
      </c>
      <c r="U158" t="s">
        <v>764</v>
      </c>
      <c r="V158" s="2" t="s">
        <v>3371</v>
      </c>
      <c r="W158" s="2" t="s">
        <v>3361</v>
      </c>
      <c r="X158" s="2"/>
      <c r="Y158" t="s">
        <v>764</v>
      </c>
      <c r="Z158" t="s">
        <v>764</v>
      </c>
    </row>
    <row r="159" spans="1:26">
      <c r="A159" s="1">
        <v>46071</v>
      </c>
      <c r="B159" s="2" t="s">
        <v>3350</v>
      </c>
      <c r="C159" s="2" t="s">
        <v>3351</v>
      </c>
      <c r="D159">
        <v>167</v>
      </c>
      <c r="E159" s="2" t="s">
        <v>897</v>
      </c>
      <c r="F159" s="2" t="s">
        <v>894</v>
      </c>
      <c r="G159" t="s">
        <v>896</v>
      </c>
      <c r="H159" t="s">
        <v>153</v>
      </c>
      <c r="I159" s="2" t="s">
        <v>895</v>
      </c>
      <c r="J159" s="2" t="s">
        <v>64</v>
      </c>
      <c r="K159">
        <v>1030</v>
      </c>
      <c r="L159" t="s">
        <v>3352</v>
      </c>
      <c r="M159">
        <v>4120</v>
      </c>
      <c r="N159" t="s">
        <v>3353</v>
      </c>
      <c r="O159">
        <v>4</v>
      </c>
      <c r="P159">
        <v>4</v>
      </c>
      <c r="Q159">
        <v>4</v>
      </c>
      <c r="R159">
        <v>16480</v>
      </c>
      <c r="S159">
        <v>4</v>
      </c>
      <c r="T159">
        <v>1.0632258064516129</v>
      </c>
      <c r="U159">
        <v>15500</v>
      </c>
      <c r="V159" s="2" t="s">
        <v>3354</v>
      </c>
      <c r="W159" s="2" t="s">
        <v>3355</v>
      </c>
      <c r="X159" s="2"/>
      <c r="Y159">
        <v>5840.5774263852963</v>
      </c>
      <c r="Z159">
        <v>6653.8</v>
      </c>
    </row>
    <row r="160" spans="1:26">
      <c r="A160" s="1">
        <v>46071</v>
      </c>
      <c r="B160" s="2" t="s">
        <v>3350</v>
      </c>
      <c r="C160" s="2" t="s">
        <v>3351</v>
      </c>
      <c r="D160" t="s">
        <v>764</v>
      </c>
      <c r="E160" s="2" t="s">
        <v>3362</v>
      </c>
      <c r="F160" s="2" t="s">
        <v>3362</v>
      </c>
      <c r="I160" s="2" t="s">
        <v>3362</v>
      </c>
      <c r="J160" s="2" t="s">
        <v>3362</v>
      </c>
      <c r="K160">
        <v>1000</v>
      </c>
      <c r="L160" t="s">
        <v>3369</v>
      </c>
      <c r="M160">
        <v>6000</v>
      </c>
      <c r="N160" t="s">
        <v>3370</v>
      </c>
      <c r="O160">
        <v>6</v>
      </c>
      <c r="P160">
        <v>0</v>
      </c>
      <c r="Q160">
        <v>0</v>
      </c>
      <c r="R160">
        <v>36000</v>
      </c>
      <c r="S160">
        <v>6</v>
      </c>
      <c r="T160" t="s">
        <v>764</v>
      </c>
      <c r="U160" t="s">
        <v>764</v>
      </c>
      <c r="V160" s="2" t="s">
        <v>3371</v>
      </c>
      <c r="W160" s="2" t="s">
        <v>3361</v>
      </c>
      <c r="X160" s="2"/>
      <c r="Y160" t="s">
        <v>764</v>
      </c>
      <c r="Z160" t="s">
        <v>764</v>
      </c>
    </row>
    <row r="161" spans="1:26">
      <c r="A161" s="1">
        <v>46071</v>
      </c>
      <c r="B161" s="2" t="s">
        <v>3350</v>
      </c>
      <c r="C161" s="2" t="s">
        <v>3351</v>
      </c>
      <c r="D161">
        <v>248</v>
      </c>
      <c r="E161" s="2" t="s">
        <v>1229</v>
      </c>
      <c r="F161" s="2" t="s">
        <v>1226</v>
      </c>
      <c r="G161" t="s">
        <v>1228</v>
      </c>
      <c r="H161" t="s">
        <v>153</v>
      </c>
      <c r="I161" s="2" t="s">
        <v>1227</v>
      </c>
      <c r="J161" s="2" t="s">
        <v>64</v>
      </c>
      <c r="K161">
        <v>1050</v>
      </c>
      <c r="L161" t="s">
        <v>3352</v>
      </c>
      <c r="M161">
        <v>4200</v>
      </c>
      <c r="N161" t="s">
        <v>3353</v>
      </c>
      <c r="O161">
        <v>2</v>
      </c>
      <c r="P161">
        <v>2</v>
      </c>
      <c r="Q161">
        <v>4</v>
      </c>
      <c r="R161">
        <v>8400</v>
      </c>
      <c r="S161">
        <v>4</v>
      </c>
      <c r="T161">
        <v>1.05</v>
      </c>
      <c r="U161">
        <v>8000</v>
      </c>
      <c r="V161" s="2" t="s">
        <v>3354</v>
      </c>
      <c r="W161" s="2" t="s">
        <v>3355</v>
      </c>
      <c r="X161" s="2"/>
      <c r="Y161">
        <v>4519.2967515316541</v>
      </c>
      <c r="Z161">
        <v>6783</v>
      </c>
    </row>
    <row r="162" spans="1:26">
      <c r="A162" s="1">
        <v>46071</v>
      </c>
      <c r="B162" s="2" t="s">
        <v>3350</v>
      </c>
      <c r="C162" s="2" t="s">
        <v>3351</v>
      </c>
      <c r="D162">
        <v>244</v>
      </c>
      <c r="E162" s="2" t="s">
        <v>1212</v>
      </c>
      <c r="F162" s="2" t="s">
        <v>1208</v>
      </c>
      <c r="G162" t="s">
        <v>1210</v>
      </c>
      <c r="H162" t="s">
        <v>1211</v>
      </c>
      <c r="I162" s="2" t="s">
        <v>1209</v>
      </c>
      <c r="J162" s="2" t="s">
        <v>64</v>
      </c>
      <c r="K162">
        <v>400</v>
      </c>
      <c r="L162" t="s">
        <v>3352</v>
      </c>
      <c r="M162">
        <v>3200</v>
      </c>
      <c r="N162" t="s">
        <v>3353</v>
      </c>
      <c r="O162">
        <v>3</v>
      </c>
      <c r="P162">
        <v>3</v>
      </c>
      <c r="Q162">
        <v>8</v>
      </c>
      <c r="R162">
        <v>9600</v>
      </c>
      <c r="S162">
        <v>8</v>
      </c>
      <c r="T162">
        <v>1.0666666666666669</v>
      </c>
      <c r="U162">
        <v>9000</v>
      </c>
      <c r="V162" s="2" t="s">
        <v>3354</v>
      </c>
      <c r="W162" s="2" t="s">
        <v>3355</v>
      </c>
      <c r="X162" s="2"/>
      <c r="Y162">
        <v>2393.9139006126625</v>
      </c>
      <c r="Z162">
        <v>2584</v>
      </c>
    </row>
    <row r="163" spans="1:26">
      <c r="A163" s="1">
        <v>46071</v>
      </c>
      <c r="B163" s="2" t="s">
        <v>3350</v>
      </c>
      <c r="C163" s="2" t="s">
        <v>3351</v>
      </c>
      <c r="D163">
        <v>184</v>
      </c>
      <c r="E163" s="2" t="s">
        <v>976</v>
      </c>
      <c r="F163" s="2" t="s">
        <v>973</v>
      </c>
      <c r="G163" t="s">
        <v>975</v>
      </c>
      <c r="H163" t="s">
        <v>97</v>
      </c>
      <c r="I163" s="2" t="s">
        <v>974</v>
      </c>
      <c r="J163" s="2" t="s">
        <v>64</v>
      </c>
      <c r="K163">
        <v>950</v>
      </c>
      <c r="L163" t="s">
        <v>3352</v>
      </c>
      <c r="M163">
        <v>5700</v>
      </c>
      <c r="N163" t="s">
        <v>3353</v>
      </c>
      <c r="O163">
        <v>2</v>
      </c>
      <c r="P163">
        <v>2</v>
      </c>
      <c r="Q163">
        <v>6</v>
      </c>
      <c r="R163">
        <v>11400</v>
      </c>
      <c r="S163">
        <v>6</v>
      </c>
      <c r="T163">
        <v>1.0363636363636364</v>
      </c>
      <c r="U163">
        <v>11000</v>
      </c>
      <c r="V163" s="2" t="s">
        <v>3354</v>
      </c>
      <c r="W163" s="2" t="s">
        <v>3355</v>
      </c>
      <c r="X163" s="2"/>
      <c r="Y163">
        <v>5348.9102654867256</v>
      </c>
      <c r="Z163">
        <v>6137</v>
      </c>
    </row>
    <row r="164" spans="1:26">
      <c r="A164" s="1">
        <v>46071</v>
      </c>
      <c r="B164" s="2" t="s">
        <v>3350</v>
      </c>
      <c r="C164" s="2" t="s">
        <v>3351</v>
      </c>
      <c r="D164">
        <v>219</v>
      </c>
      <c r="E164" s="2" t="s">
        <v>1116</v>
      </c>
      <c r="F164" s="2" t="s">
        <v>1113</v>
      </c>
      <c r="G164" t="s">
        <v>1115</v>
      </c>
      <c r="H164" t="s">
        <v>97</v>
      </c>
      <c r="I164" s="2" t="s">
        <v>1114</v>
      </c>
      <c r="J164" s="2" t="s">
        <v>64</v>
      </c>
      <c r="K164">
        <v>1550</v>
      </c>
      <c r="L164" t="s">
        <v>3352</v>
      </c>
      <c r="M164">
        <v>9300</v>
      </c>
      <c r="N164" t="s">
        <v>3353</v>
      </c>
      <c r="O164">
        <v>2</v>
      </c>
      <c r="P164">
        <v>2</v>
      </c>
      <c r="Q164">
        <v>6</v>
      </c>
      <c r="R164">
        <v>18600</v>
      </c>
      <c r="S164">
        <v>6</v>
      </c>
      <c r="T164">
        <v>1.0333333333333334</v>
      </c>
      <c r="U164">
        <v>18000</v>
      </c>
      <c r="V164" s="2" t="s">
        <v>3354</v>
      </c>
      <c r="W164" s="2" t="s">
        <v>3355</v>
      </c>
      <c r="X164" s="2"/>
      <c r="Y164">
        <v>8727.1693805309733</v>
      </c>
      <c r="Z164">
        <v>10013</v>
      </c>
    </row>
    <row r="165" spans="1:26">
      <c r="A165" s="1">
        <v>46071</v>
      </c>
      <c r="B165" s="2" t="s">
        <v>3350</v>
      </c>
      <c r="C165" s="2" t="s">
        <v>3351</v>
      </c>
      <c r="D165">
        <v>203</v>
      </c>
      <c r="E165" s="2" t="s">
        <v>1076</v>
      </c>
      <c r="F165" s="2" t="s">
        <v>1073</v>
      </c>
      <c r="G165" t="s">
        <v>1075</v>
      </c>
      <c r="H165" t="s">
        <v>97</v>
      </c>
      <c r="I165" s="2" t="s">
        <v>1074</v>
      </c>
      <c r="J165" s="2" t="s">
        <v>64</v>
      </c>
      <c r="K165">
        <v>855</v>
      </c>
      <c r="L165" t="s">
        <v>3352</v>
      </c>
      <c r="M165">
        <v>5130</v>
      </c>
      <c r="N165" t="s">
        <v>3353</v>
      </c>
      <c r="O165">
        <v>2</v>
      </c>
      <c r="P165">
        <v>2</v>
      </c>
      <c r="Q165">
        <v>6</v>
      </c>
      <c r="R165">
        <v>10260</v>
      </c>
      <c r="S165">
        <v>6</v>
      </c>
      <c r="T165">
        <v>1.026</v>
      </c>
      <c r="U165">
        <v>10000</v>
      </c>
      <c r="V165" s="2" t="s">
        <v>3354</v>
      </c>
      <c r="W165" s="2" t="s">
        <v>3355</v>
      </c>
      <c r="X165" s="2"/>
      <c r="Y165">
        <v>4814.0192389380536</v>
      </c>
      <c r="Z165">
        <v>5523.3</v>
      </c>
    </row>
    <row r="166" spans="1:26">
      <c r="A166" s="1">
        <v>46072</v>
      </c>
      <c r="B166" s="2" t="s">
        <v>3350</v>
      </c>
      <c r="C166" s="2" t="s">
        <v>3351</v>
      </c>
      <c r="D166">
        <v>71</v>
      </c>
      <c r="E166" s="2" t="s">
        <v>447</v>
      </c>
      <c r="F166" s="2" t="s">
        <v>326</v>
      </c>
      <c r="G166" t="s">
        <v>318</v>
      </c>
      <c r="H166" t="s">
        <v>240</v>
      </c>
      <c r="I166" s="2" t="s">
        <v>317</v>
      </c>
      <c r="J166" s="2" t="s">
        <v>445</v>
      </c>
      <c r="K166">
        <v>3850</v>
      </c>
      <c r="L166" t="s">
        <v>3353</v>
      </c>
      <c r="M166">
        <v>30800</v>
      </c>
      <c r="N166" t="s">
        <v>3359</v>
      </c>
      <c r="O166">
        <v>8</v>
      </c>
      <c r="P166">
        <v>0</v>
      </c>
      <c r="Q166">
        <v>0</v>
      </c>
      <c r="R166">
        <v>30800</v>
      </c>
      <c r="S166">
        <v>8</v>
      </c>
      <c r="T166">
        <v>1.0098360655737706</v>
      </c>
      <c r="U166">
        <v>30500</v>
      </c>
      <c r="V166" s="2" t="s">
        <v>3360</v>
      </c>
      <c r="W166" s="2" t="s">
        <v>3361</v>
      </c>
      <c r="X166" s="2"/>
      <c r="Y166" t="s">
        <v>764</v>
      </c>
      <c r="Z166" t="s">
        <v>764</v>
      </c>
    </row>
    <row r="167" spans="1:26">
      <c r="A167" s="1">
        <v>46072</v>
      </c>
      <c r="B167" s="2" t="s">
        <v>3350</v>
      </c>
      <c r="C167" s="2" t="s">
        <v>3351</v>
      </c>
      <c r="D167">
        <v>122</v>
      </c>
      <c r="E167" s="2" t="s">
        <v>696</v>
      </c>
      <c r="F167" s="2" t="s">
        <v>693</v>
      </c>
      <c r="G167" t="s">
        <v>695</v>
      </c>
      <c r="H167" t="s">
        <v>687</v>
      </c>
      <c r="I167" s="2" t="s">
        <v>694</v>
      </c>
      <c r="J167" s="2" t="s">
        <v>79</v>
      </c>
      <c r="K167">
        <v>530</v>
      </c>
      <c r="L167" t="s">
        <v>3353</v>
      </c>
      <c r="M167">
        <v>4240</v>
      </c>
      <c r="N167" t="s">
        <v>3356</v>
      </c>
      <c r="O167">
        <v>8</v>
      </c>
      <c r="P167">
        <v>8</v>
      </c>
      <c r="Q167">
        <v>0</v>
      </c>
      <c r="R167">
        <v>4240</v>
      </c>
      <c r="S167">
        <v>8</v>
      </c>
      <c r="T167">
        <v>1.0341463414634149</v>
      </c>
      <c r="U167">
        <v>4100</v>
      </c>
      <c r="V167" s="2" t="s">
        <v>3357</v>
      </c>
      <c r="W167" s="2" t="s">
        <v>3355</v>
      </c>
      <c r="X167" s="2"/>
      <c r="Y167" t="s">
        <v>764</v>
      </c>
      <c r="Z167" t="s">
        <v>764</v>
      </c>
    </row>
    <row r="168" spans="1:26">
      <c r="A168" s="1">
        <v>46072</v>
      </c>
      <c r="B168" s="2" t="s">
        <v>3350</v>
      </c>
      <c r="C168" s="2" t="s">
        <v>3351</v>
      </c>
      <c r="D168">
        <v>205</v>
      </c>
      <c r="E168" s="2" t="s">
        <v>1076</v>
      </c>
      <c r="F168" s="2" t="s">
        <v>1080</v>
      </c>
      <c r="G168" t="s">
        <v>1075</v>
      </c>
      <c r="H168" t="s">
        <v>97</v>
      </c>
      <c r="I168" s="2" t="s">
        <v>1074</v>
      </c>
      <c r="J168" s="2" t="s">
        <v>64</v>
      </c>
      <c r="K168">
        <v>1700</v>
      </c>
      <c r="L168" t="s">
        <v>3352</v>
      </c>
      <c r="M168">
        <v>10200</v>
      </c>
      <c r="N168" t="s">
        <v>3353</v>
      </c>
      <c r="O168">
        <v>2</v>
      </c>
      <c r="P168">
        <v>2</v>
      </c>
      <c r="Q168">
        <v>6</v>
      </c>
      <c r="R168">
        <v>20400</v>
      </c>
      <c r="S168">
        <v>6</v>
      </c>
      <c r="T168">
        <v>1.02</v>
      </c>
      <c r="U168">
        <v>20000</v>
      </c>
      <c r="V168" s="2" t="s">
        <v>3354</v>
      </c>
      <c r="W168" s="2" t="s">
        <v>3355</v>
      </c>
      <c r="X168" s="2"/>
      <c r="Y168">
        <v>9571.7341592920366</v>
      </c>
      <c r="Z168">
        <v>10982</v>
      </c>
    </row>
    <row r="169" spans="1:26">
      <c r="A169" s="1">
        <v>46072</v>
      </c>
      <c r="B169" s="2" t="s">
        <v>3350</v>
      </c>
      <c r="C169" s="2" t="s">
        <v>3351</v>
      </c>
      <c r="D169">
        <v>177</v>
      </c>
      <c r="E169" s="2" t="s">
        <v>944</v>
      </c>
      <c r="F169" s="2" t="s">
        <v>941</v>
      </c>
      <c r="G169" t="s">
        <v>341</v>
      </c>
      <c r="H169" t="s">
        <v>943</v>
      </c>
      <c r="I169" s="2" t="s">
        <v>942</v>
      </c>
      <c r="J169" s="2" t="s">
        <v>64</v>
      </c>
      <c r="K169">
        <v>590</v>
      </c>
      <c r="L169" t="s">
        <v>3352</v>
      </c>
      <c r="M169">
        <v>3540</v>
      </c>
      <c r="N169" t="s">
        <v>3353</v>
      </c>
      <c r="O169">
        <v>6</v>
      </c>
      <c r="P169">
        <v>6</v>
      </c>
      <c r="Q169">
        <v>6</v>
      </c>
      <c r="R169">
        <v>21240</v>
      </c>
      <c r="S169">
        <v>6</v>
      </c>
      <c r="T169">
        <v>1.0360975609756098</v>
      </c>
      <c r="U169">
        <v>20500</v>
      </c>
      <c r="V169" s="2" t="s">
        <v>3354</v>
      </c>
      <c r="W169" s="2" t="s">
        <v>3355</v>
      </c>
      <c r="X169" s="2"/>
      <c r="Y169">
        <v>4270.3649922396189</v>
      </c>
      <c r="Z169">
        <v>3811.4</v>
      </c>
    </row>
    <row r="170" spans="1:26">
      <c r="A170" s="1">
        <v>46072</v>
      </c>
      <c r="B170" s="2" t="s">
        <v>3350</v>
      </c>
      <c r="C170" s="2" t="s">
        <v>3351</v>
      </c>
      <c r="D170" t="s">
        <v>764</v>
      </c>
      <c r="E170" s="2" t="s">
        <v>3362</v>
      </c>
      <c r="F170" s="2" t="s">
        <v>3362</v>
      </c>
      <c r="I170" s="2" t="s">
        <v>3362</v>
      </c>
      <c r="J170" s="2" t="s">
        <v>3362</v>
      </c>
      <c r="K170">
        <v>590</v>
      </c>
      <c r="L170" t="s">
        <v>3369</v>
      </c>
      <c r="M170">
        <v>1770</v>
      </c>
      <c r="N170" t="s">
        <v>3370</v>
      </c>
      <c r="O170">
        <v>3</v>
      </c>
      <c r="P170">
        <v>0</v>
      </c>
      <c r="Q170">
        <v>0</v>
      </c>
      <c r="R170">
        <v>5310</v>
      </c>
      <c r="S170">
        <v>3</v>
      </c>
      <c r="T170" t="s">
        <v>764</v>
      </c>
      <c r="U170" t="s">
        <v>764</v>
      </c>
      <c r="V170" s="2" t="s">
        <v>3371</v>
      </c>
      <c r="W170" s="2" t="s">
        <v>3361</v>
      </c>
      <c r="X170" s="2"/>
      <c r="Y170" t="s">
        <v>764</v>
      </c>
      <c r="Z170" t="s">
        <v>764</v>
      </c>
    </row>
    <row r="171" spans="1:26">
      <c r="A171" s="1">
        <v>46072</v>
      </c>
      <c r="B171" s="2" t="s">
        <v>3350</v>
      </c>
      <c r="C171" s="2" t="s">
        <v>3351</v>
      </c>
      <c r="D171">
        <v>46</v>
      </c>
      <c r="E171" s="2" t="s">
        <v>323</v>
      </c>
      <c r="F171" s="2" t="s">
        <v>316</v>
      </c>
      <c r="G171" t="s">
        <v>318</v>
      </c>
      <c r="H171" t="s">
        <v>240</v>
      </c>
      <c r="I171" s="2" t="s">
        <v>317</v>
      </c>
      <c r="J171" s="2" t="s">
        <v>79</v>
      </c>
      <c r="K171">
        <v>1910</v>
      </c>
      <c r="L171" t="s">
        <v>3353</v>
      </c>
      <c r="M171">
        <v>15280</v>
      </c>
      <c r="N171" t="s">
        <v>3356</v>
      </c>
      <c r="O171">
        <v>8</v>
      </c>
      <c r="P171">
        <v>8</v>
      </c>
      <c r="Q171">
        <v>0</v>
      </c>
      <c r="R171">
        <v>15280</v>
      </c>
      <c r="S171">
        <v>8</v>
      </c>
      <c r="T171">
        <v>1.0119205298013243</v>
      </c>
      <c r="U171">
        <v>15100</v>
      </c>
      <c r="V171" s="2" t="s">
        <v>3357</v>
      </c>
      <c r="W171" s="2" t="s">
        <v>3355</v>
      </c>
      <c r="X171" s="2"/>
      <c r="Y171" t="s">
        <v>764</v>
      </c>
      <c r="Z171" t="s">
        <v>764</v>
      </c>
    </row>
    <row r="172" spans="1:26">
      <c r="A172" s="1">
        <v>46072</v>
      </c>
      <c r="B172" s="2" t="s">
        <v>3350</v>
      </c>
      <c r="C172" s="2" t="s">
        <v>3351</v>
      </c>
      <c r="D172">
        <v>48</v>
      </c>
      <c r="E172" s="2" t="s">
        <v>323</v>
      </c>
      <c r="F172" s="2" t="s">
        <v>326</v>
      </c>
      <c r="G172" t="s">
        <v>318</v>
      </c>
      <c r="H172" t="s">
        <v>240</v>
      </c>
      <c r="I172" s="2" t="s">
        <v>317</v>
      </c>
      <c r="J172" s="2" t="s">
        <v>79</v>
      </c>
      <c r="K172">
        <v>950</v>
      </c>
      <c r="L172" t="s">
        <v>3353</v>
      </c>
      <c r="M172">
        <v>15200</v>
      </c>
      <c r="N172" t="s">
        <v>3356</v>
      </c>
      <c r="O172">
        <v>8</v>
      </c>
      <c r="P172">
        <v>8</v>
      </c>
      <c r="Q172">
        <v>0</v>
      </c>
      <c r="R172">
        <v>15200</v>
      </c>
      <c r="S172">
        <v>16</v>
      </c>
      <c r="T172">
        <v>1.0066225165562914</v>
      </c>
      <c r="U172">
        <v>15100</v>
      </c>
      <c r="V172" s="2" t="s">
        <v>3357</v>
      </c>
      <c r="W172" s="2" t="s">
        <v>3355</v>
      </c>
      <c r="X172" s="2"/>
      <c r="Y172" t="s">
        <v>764</v>
      </c>
      <c r="Z172" t="s">
        <v>764</v>
      </c>
    </row>
    <row r="173" spans="1:26">
      <c r="A173" s="1">
        <v>46072</v>
      </c>
      <c r="B173" s="2" t="s">
        <v>3350</v>
      </c>
      <c r="C173" s="2" t="s">
        <v>3351</v>
      </c>
      <c r="D173" t="s">
        <v>764</v>
      </c>
      <c r="E173" s="2" t="s">
        <v>3362</v>
      </c>
      <c r="F173" s="2" t="s">
        <v>3362</v>
      </c>
      <c r="I173" s="2" t="s">
        <v>3362</v>
      </c>
      <c r="J173" s="2" t="s">
        <v>3362</v>
      </c>
      <c r="K173">
        <v>3000</v>
      </c>
      <c r="L173" t="s">
        <v>3352</v>
      </c>
      <c r="M173">
        <v>12000</v>
      </c>
      <c r="N173" t="s">
        <v>3367</v>
      </c>
      <c r="O173">
        <v>4</v>
      </c>
      <c r="P173">
        <v>0</v>
      </c>
      <c r="Q173">
        <v>0</v>
      </c>
      <c r="R173">
        <v>48000</v>
      </c>
      <c r="S173">
        <v>4</v>
      </c>
      <c r="T173" t="s">
        <v>764</v>
      </c>
      <c r="U173" t="s">
        <v>764</v>
      </c>
      <c r="V173" s="2" t="s">
        <v>3368</v>
      </c>
      <c r="W173" s="2" t="s">
        <v>3361</v>
      </c>
      <c r="X173" s="2"/>
      <c r="Y173">
        <v>2428.8000000000002</v>
      </c>
      <c r="Z173">
        <v>1290</v>
      </c>
    </row>
    <row r="174" spans="1:26">
      <c r="A174" s="1">
        <v>46072</v>
      </c>
      <c r="B174" s="2" t="s">
        <v>3350</v>
      </c>
      <c r="C174" s="2" t="s">
        <v>3351</v>
      </c>
      <c r="D174">
        <v>221</v>
      </c>
      <c r="E174" s="2" t="s">
        <v>1126</v>
      </c>
      <c r="F174" s="2" t="s">
        <v>1123</v>
      </c>
      <c r="G174" t="s">
        <v>1125</v>
      </c>
      <c r="H174" t="s">
        <v>343</v>
      </c>
      <c r="I174" s="2" t="s">
        <v>1124</v>
      </c>
      <c r="J174" s="2" t="s">
        <v>64</v>
      </c>
      <c r="K174">
        <v>700</v>
      </c>
      <c r="L174" t="s">
        <v>3352</v>
      </c>
      <c r="M174">
        <v>4200</v>
      </c>
      <c r="N174" t="s">
        <v>3353</v>
      </c>
      <c r="O174">
        <v>4</v>
      </c>
      <c r="P174">
        <v>4</v>
      </c>
      <c r="Q174">
        <v>6</v>
      </c>
      <c r="R174">
        <v>16800</v>
      </c>
      <c r="S174">
        <v>6</v>
      </c>
      <c r="T174">
        <v>1.0181818181818181</v>
      </c>
      <c r="U174">
        <v>16500</v>
      </c>
      <c r="V174" s="2" t="s">
        <v>3354</v>
      </c>
      <c r="W174" s="2" t="s">
        <v>3355</v>
      </c>
      <c r="X174" s="2"/>
      <c r="Y174">
        <v>3675.248191695031</v>
      </c>
      <c r="Z174">
        <v>4522</v>
      </c>
    </row>
    <row r="175" spans="1:26">
      <c r="A175" s="1">
        <v>46072</v>
      </c>
      <c r="B175" s="2" t="s">
        <v>3350</v>
      </c>
      <c r="C175" s="2" t="s">
        <v>3351</v>
      </c>
      <c r="D175" t="s">
        <v>764</v>
      </c>
      <c r="E175" s="2" t="s">
        <v>3362</v>
      </c>
      <c r="F175" s="2" t="s">
        <v>3362</v>
      </c>
      <c r="I175" s="2" t="s">
        <v>3362</v>
      </c>
      <c r="J175" s="2" t="s">
        <v>3362</v>
      </c>
      <c r="K175">
        <v>700</v>
      </c>
      <c r="L175" t="s">
        <v>3369</v>
      </c>
      <c r="M175">
        <v>2100</v>
      </c>
      <c r="N175" t="s">
        <v>3370</v>
      </c>
      <c r="O175">
        <v>3</v>
      </c>
      <c r="P175">
        <v>0</v>
      </c>
      <c r="Q175">
        <v>0</v>
      </c>
      <c r="R175">
        <v>6300</v>
      </c>
      <c r="S175">
        <v>3</v>
      </c>
      <c r="T175" t="s">
        <v>764</v>
      </c>
      <c r="U175" t="s">
        <v>764</v>
      </c>
      <c r="V175" s="2" t="s">
        <v>3371</v>
      </c>
      <c r="W175" s="2" t="s">
        <v>3361</v>
      </c>
      <c r="X175" s="2"/>
      <c r="Y175" t="s">
        <v>764</v>
      </c>
      <c r="Z175" t="s">
        <v>764</v>
      </c>
    </row>
    <row r="176" spans="1:26">
      <c r="A176" s="1">
        <v>46072</v>
      </c>
      <c r="B176" s="2" t="s">
        <v>3350</v>
      </c>
      <c r="C176" s="2" t="s">
        <v>3351</v>
      </c>
      <c r="D176">
        <v>148</v>
      </c>
      <c r="E176" s="2" t="s">
        <v>810</v>
      </c>
      <c r="F176" s="2" t="s">
        <v>801</v>
      </c>
      <c r="G176" t="s">
        <v>803</v>
      </c>
      <c r="H176" t="s">
        <v>805</v>
      </c>
      <c r="I176" s="2" t="s">
        <v>802</v>
      </c>
      <c r="J176" s="2" t="s">
        <v>79</v>
      </c>
      <c r="K176">
        <v>2210</v>
      </c>
      <c r="L176" t="s">
        <v>3353</v>
      </c>
      <c r="M176">
        <v>17680</v>
      </c>
      <c r="N176" t="s">
        <v>3356</v>
      </c>
      <c r="O176">
        <v>8</v>
      </c>
      <c r="P176">
        <v>8</v>
      </c>
      <c r="Q176">
        <v>0</v>
      </c>
      <c r="R176">
        <v>17680</v>
      </c>
      <c r="S176">
        <v>8</v>
      </c>
      <c r="T176">
        <v>1.0102857142857142</v>
      </c>
      <c r="U176">
        <v>17500</v>
      </c>
      <c r="V176" s="2" t="s">
        <v>3357</v>
      </c>
      <c r="W176" s="2" t="s">
        <v>3355</v>
      </c>
      <c r="X176" s="2"/>
      <c r="Y176" t="s">
        <v>764</v>
      </c>
      <c r="Z176" t="s">
        <v>764</v>
      </c>
    </row>
    <row r="177" spans="1:26">
      <c r="A177" s="1">
        <v>46073</v>
      </c>
      <c r="B177" s="2" t="s">
        <v>3350</v>
      </c>
      <c r="C177" s="2" t="s">
        <v>3351</v>
      </c>
      <c r="D177">
        <v>136</v>
      </c>
      <c r="E177" s="2" t="s">
        <v>771</v>
      </c>
      <c r="F177" s="2" t="s">
        <v>766</v>
      </c>
      <c r="G177" t="s">
        <v>768</v>
      </c>
      <c r="H177" t="s">
        <v>770</v>
      </c>
      <c r="I177" s="2" t="s">
        <v>767</v>
      </c>
      <c r="J177" s="2" t="s">
        <v>79</v>
      </c>
      <c r="K177">
        <v>2645</v>
      </c>
      <c r="L177" t="s">
        <v>3353</v>
      </c>
      <c r="M177">
        <v>21160</v>
      </c>
      <c r="N177" t="s">
        <v>3356</v>
      </c>
      <c r="O177">
        <v>8</v>
      </c>
      <c r="P177">
        <v>8</v>
      </c>
      <c r="Q177">
        <v>0</v>
      </c>
      <c r="R177">
        <v>21160</v>
      </c>
      <c r="S177">
        <v>8</v>
      </c>
      <c r="T177">
        <v>1.0076190476190476</v>
      </c>
      <c r="U177">
        <v>21000</v>
      </c>
      <c r="V177" s="2" t="s">
        <v>3357</v>
      </c>
      <c r="W177" s="2" t="s">
        <v>3355</v>
      </c>
      <c r="X177" s="2"/>
      <c r="Y177" t="s">
        <v>764</v>
      </c>
      <c r="Z177" t="s">
        <v>764</v>
      </c>
    </row>
    <row r="178" spans="1:26">
      <c r="A178" s="1">
        <v>46073</v>
      </c>
      <c r="B178" s="2" t="s">
        <v>3350</v>
      </c>
      <c r="C178" s="2" t="s">
        <v>3351</v>
      </c>
      <c r="D178">
        <v>40</v>
      </c>
      <c r="E178" s="2" t="s">
        <v>284</v>
      </c>
      <c r="F178" s="2" t="s">
        <v>280</v>
      </c>
      <c r="G178" t="s">
        <v>282</v>
      </c>
      <c r="H178" t="s">
        <v>97</v>
      </c>
      <c r="I178" s="2" t="s">
        <v>281</v>
      </c>
      <c r="J178" s="2" t="s">
        <v>79</v>
      </c>
      <c r="K178">
        <v>2545</v>
      </c>
      <c r="L178" t="s">
        <v>3353</v>
      </c>
      <c r="M178">
        <v>20360</v>
      </c>
      <c r="N178" t="s">
        <v>3356</v>
      </c>
      <c r="O178">
        <v>8</v>
      </c>
      <c r="P178">
        <v>8</v>
      </c>
      <c r="Q178">
        <v>0</v>
      </c>
      <c r="R178">
        <v>20360</v>
      </c>
      <c r="S178">
        <v>8</v>
      </c>
      <c r="T178">
        <v>1.0079207920792079</v>
      </c>
      <c r="U178">
        <v>20200</v>
      </c>
      <c r="V178" s="2" t="s">
        <v>3357</v>
      </c>
      <c r="W178" s="2" t="s">
        <v>3355</v>
      </c>
      <c r="X178" s="2"/>
      <c r="Y178" t="s">
        <v>764</v>
      </c>
      <c r="Z178" t="s">
        <v>764</v>
      </c>
    </row>
    <row r="179" spans="1:26">
      <c r="A179" s="1">
        <v>46073</v>
      </c>
      <c r="B179" s="2" t="s">
        <v>3350</v>
      </c>
      <c r="C179" s="2" t="s">
        <v>3351</v>
      </c>
      <c r="D179">
        <v>106</v>
      </c>
      <c r="E179" s="2" t="s">
        <v>607</v>
      </c>
      <c r="F179" s="2" t="s">
        <v>600</v>
      </c>
      <c r="G179" t="s">
        <v>602</v>
      </c>
      <c r="H179" t="s">
        <v>343</v>
      </c>
      <c r="I179" s="2" t="s">
        <v>601</v>
      </c>
      <c r="J179" s="2" t="s">
        <v>79</v>
      </c>
      <c r="K179">
        <v>235</v>
      </c>
      <c r="L179" t="s">
        <v>3353</v>
      </c>
      <c r="M179">
        <v>1880</v>
      </c>
      <c r="N179" t="s">
        <v>3356</v>
      </c>
      <c r="O179">
        <v>8</v>
      </c>
      <c r="P179">
        <v>8</v>
      </c>
      <c r="Q179">
        <v>0</v>
      </c>
      <c r="R179">
        <v>1880</v>
      </c>
      <c r="S179">
        <v>8</v>
      </c>
      <c r="T179">
        <v>1.1058823529411763</v>
      </c>
      <c r="U179">
        <v>1700</v>
      </c>
      <c r="V179" s="2" t="s">
        <v>3357</v>
      </c>
      <c r="W179" s="2" t="s">
        <v>3355</v>
      </c>
      <c r="X179" s="2"/>
      <c r="Y179" t="s">
        <v>764</v>
      </c>
      <c r="Z179" t="s">
        <v>764</v>
      </c>
    </row>
    <row r="180" spans="1:26">
      <c r="A180" s="1">
        <v>46073</v>
      </c>
      <c r="B180" s="2" t="s">
        <v>3350</v>
      </c>
      <c r="C180" s="2" t="s">
        <v>3351</v>
      </c>
      <c r="D180">
        <v>104</v>
      </c>
      <c r="E180" s="2" t="s">
        <v>597</v>
      </c>
      <c r="F180" s="2" t="s">
        <v>590</v>
      </c>
      <c r="G180" t="s">
        <v>592</v>
      </c>
      <c r="H180" t="s">
        <v>343</v>
      </c>
      <c r="I180" s="2" t="s">
        <v>591</v>
      </c>
      <c r="J180" s="2" t="s">
        <v>79</v>
      </c>
      <c r="K180">
        <v>415</v>
      </c>
      <c r="L180" t="s">
        <v>3353</v>
      </c>
      <c r="M180">
        <v>3320</v>
      </c>
      <c r="N180" t="s">
        <v>3356</v>
      </c>
      <c r="O180">
        <v>8</v>
      </c>
      <c r="P180">
        <v>8</v>
      </c>
      <c r="Q180">
        <v>0</v>
      </c>
      <c r="R180">
        <v>3320</v>
      </c>
      <c r="S180">
        <v>8</v>
      </c>
      <c r="T180">
        <v>1.0709677419354839</v>
      </c>
      <c r="U180">
        <v>3100</v>
      </c>
      <c r="V180" s="2" t="s">
        <v>3357</v>
      </c>
      <c r="W180" s="2" t="s">
        <v>3355</v>
      </c>
      <c r="X180" s="2"/>
      <c r="Y180" t="s">
        <v>764</v>
      </c>
      <c r="Z180" t="s">
        <v>764</v>
      </c>
    </row>
    <row r="181" spans="1:26">
      <c r="A181" s="1">
        <v>46073</v>
      </c>
      <c r="B181" s="2" t="s">
        <v>3350</v>
      </c>
      <c r="C181" s="2" t="s">
        <v>3351</v>
      </c>
      <c r="D181">
        <v>134</v>
      </c>
      <c r="E181" s="2" t="s">
        <v>757</v>
      </c>
      <c r="F181" s="2" t="s">
        <v>351</v>
      </c>
      <c r="G181" t="s">
        <v>353</v>
      </c>
      <c r="H181" t="s">
        <v>354</v>
      </c>
      <c r="I181" s="2" t="s">
        <v>352</v>
      </c>
      <c r="J181" s="2" t="s">
        <v>79</v>
      </c>
      <c r="K181">
        <v>2910</v>
      </c>
      <c r="L181" t="s">
        <v>3353</v>
      </c>
      <c r="M181">
        <v>23280</v>
      </c>
      <c r="N181" t="s">
        <v>3356</v>
      </c>
      <c r="O181">
        <v>8</v>
      </c>
      <c r="P181">
        <v>8</v>
      </c>
      <c r="Q181">
        <v>0</v>
      </c>
      <c r="R181">
        <v>23280</v>
      </c>
      <c r="S181">
        <v>8</v>
      </c>
      <c r="T181">
        <v>1.0077922077922077</v>
      </c>
      <c r="U181">
        <v>23100</v>
      </c>
      <c r="V181" s="2" t="s">
        <v>3357</v>
      </c>
      <c r="W181" s="2" t="s">
        <v>3355</v>
      </c>
      <c r="X181" s="2"/>
      <c r="Y181" t="s">
        <v>764</v>
      </c>
      <c r="Z181" t="s">
        <v>764</v>
      </c>
    </row>
    <row r="182" spans="1:26">
      <c r="A182" s="1">
        <v>46073</v>
      </c>
      <c r="B182" s="2" t="s">
        <v>3350</v>
      </c>
      <c r="C182" s="2" t="s">
        <v>3351</v>
      </c>
      <c r="D182">
        <v>44</v>
      </c>
      <c r="E182" s="2" t="s">
        <v>313</v>
      </c>
      <c r="F182" s="2" t="s">
        <v>304</v>
      </c>
      <c r="G182" t="s">
        <v>306</v>
      </c>
      <c r="H182" t="s">
        <v>59</v>
      </c>
      <c r="I182" s="2" t="s">
        <v>305</v>
      </c>
      <c r="J182" s="2" t="s">
        <v>79</v>
      </c>
      <c r="K182">
        <v>540</v>
      </c>
      <c r="L182" t="s">
        <v>3353</v>
      </c>
      <c r="M182">
        <v>4320</v>
      </c>
      <c r="N182" t="s">
        <v>3356</v>
      </c>
      <c r="O182">
        <v>8</v>
      </c>
      <c r="P182">
        <v>8</v>
      </c>
      <c r="Q182">
        <v>0</v>
      </c>
      <c r="R182">
        <v>4320</v>
      </c>
      <c r="S182">
        <v>8</v>
      </c>
      <c r="T182">
        <v>1.0536585365853659</v>
      </c>
      <c r="U182">
        <v>4100</v>
      </c>
      <c r="V182" s="2" t="s">
        <v>3357</v>
      </c>
      <c r="W182" s="2" t="s">
        <v>3355</v>
      </c>
      <c r="X182" s="2"/>
      <c r="Y182" t="s">
        <v>764</v>
      </c>
      <c r="Z182" t="s">
        <v>764</v>
      </c>
    </row>
    <row r="183" spans="1:26">
      <c r="A183" s="1">
        <v>46073</v>
      </c>
      <c r="B183" s="2" t="s">
        <v>3350</v>
      </c>
      <c r="C183" s="2" t="s">
        <v>3351</v>
      </c>
      <c r="D183">
        <v>133</v>
      </c>
      <c r="E183" s="2" t="s">
        <v>754</v>
      </c>
      <c r="F183" s="2" t="s">
        <v>747</v>
      </c>
      <c r="G183" t="s">
        <v>749</v>
      </c>
      <c r="H183" t="s">
        <v>744</v>
      </c>
      <c r="I183" s="2" t="s">
        <v>748</v>
      </c>
      <c r="J183" s="2" t="s">
        <v>79</v>
      </c>
      <c r="K183">
        <v>200</v>
      </c>
      <c r="L183" t="s">
        <v>3353</v>
      </c>
      <c r="M183">
        <v>1600</v>
      </c>
      <c r="N183" t="s">
        <v>3356</v>
      </c>
      <c r="O183">
        <v>8</v>
      </c>
      <c r="P183">
        <v>8</v>
      </c>
      <c r="Q183">
        <v>0</v>
      </c>
      <c r="R183">
        <v>1600</v>
      </c>
      <c r="S183">
        <v>8</v>
      </c>
      <c r="T183">
        <v>1.1428571428571428</v>
      </c>
      <c r="U183">
        <v>1400</v>
      </c>
      <c r="V183" s="2" t="s">
        <v>3357</v>
      </c>
      <c r="W183" s="2" t="s">
        <v>3355</v>
      </c>
      <c r="X183" s="2"/>
      <c r="Y183" t="s">
        <v>764</v>
      </c>
      <c r="Z183" t="s">
        <v>764</v>
      </c>
    </row>
    <row r="184" spans="1:26">
      <c r="A184" s="1">
        <v>46073</v>
      </c>
      <c r="B184" s="2" t="s">
        <v>3350</v>
      </c>
      <c r="C184" s="2" t="s">
        <v>3351</v>
      </c>
      <c r="D184">
        <v>266</v>
      </c>
      <c r="E184" s="2" t="s">
        <v>934</v>
      </c>
      <c r="F184" s="2" t="s">
        <v>1310</v>
      </c>
      <c r="G184" t="s">
        <v>1312</v>
      </c>
      <c r="H184" t="s">
        <v>192</v>
      </c>
      <c r="I184" s="2" t="s">
        <v>1311</v>
      </c>
      <c r="J184" s="2" t="s">
        <v>79</v>
      </c>
      <c r="K184">
        <v>370</v>
      </c>
      <c r="L184" t="s">
        <v>3353</v>
      </c>
      <c r="M184">
        <v>2960</v>
      </c>
      <c r="N184" t="s">
        <v>3356</v>
      </c>
      <c r="O184">
        <v>8</v>
      </c>
      <c r="P184">
        <v>8</v>
      </c>
      <c r="Q184">
        <v>0</v>
      </c>
      <c r="R184">
        <v>2960</v>
      </c>
      <c r="S184">
        <v>8</v>
      </c>
      <c r="T184">
        <v>1.1384615384615384</v>
      </c>
      <c r="U184">
        <v>2600</v>
      </c>
      <c r="V184" s="2" t="s">
        <v>3357</v>
      </c>
      <c r="W184" s="2" t="s">
        <v>3355</v>
      </c>
      <c r="X184" s="2"/>
      <c r="Y184" t="s">
        <v>764</v>
      </c>
      <c r="Z184" t="s">
        <v>764</v>
      </c>
    </row>
    <row r="185" spans="1:26">
      <c r="A185" s="1">
        <v>46073</v>
      </c>
      <c r="B185" s="2" t="s">
        <v>3350</v>
      </c>
      <c r="C185" s="2" t="s">
        <v>3351</v>
      </c>
      <c r="D185">
        <v>201</v>
      </c>
      <c r="E185" s="2" t="s">
        <v>233</v>
      </c>
      <c r="F185" s="2" t="s">
        <v>1061</v>
      </c>
      <c r="G185" t="s">
        <v>1063</v>
      </c>
      <c r="H185" t="s">
        <v>1064</v>
      </c>
      <c r="I185" s="2" t="s">
        <v>1062</v>
      </c>
      <c r="J185" s="2" t="s">
        <v>79</v>
      </c>
      <c r="K185">
        <v>400</v>
      </c>
      <c r="L185" t="s">
        <v>3353</v>
      </c>
      <c r="M185">
        <v>3200</v>
      </c>
      <c r="N185" t="s">
        <v>3356</v>
      </c>
      <c r="O185">
        <v>8</v>
      </c>
      <c r="P185">
        <v>8</v>
      </c>
      <c r="Q185">
        <v>0</v>
      </c>
      <c r="R185">
        <v>3200</v>
      </c>
      <c r="S185">
        <v>8</v>
      </c>
      <c r="T185">
        <v>1.1851851851851851</v>
      </c>
      <c r="U185">
        <v>2700</v>
      </c>
      <c r="V185" s="2" t="s">
        <v>3357</v>
      </c>
      <c r="W185" s="2" t="s">
        <v>3355</v>
      </c>
      <c r="X185" s="2"/>
      <c r="Y185" t="s">
        <v>764</v>
      </c>
      <c r="Z185" t="s">
        <v>764</v>
      </c>
    </row>
    <row r="186" spans="1:26">
      <c r="A186" s="1">
        <v>46073</v>
      </c>
      <c r="B186" s="2" t="s">
        <v>3350</v>
      </c>
      <c r="C186" s="2" t="s">
        <v>3351</v>
      </c>
      <c r="D186">
        <v>185</v>
      </c>
      <c r="E186" s="2" t="s">
        <v>980</v>
      </c>
      <c r="F186" s="2" t="s">
        <v>973</v>
      </c>
      <c r="G186" t="s">
        <v>975</v>
      </c>
      <c r="H186" t="s">
        <v>97</v>
      </c>
      <c r="I186" s="2" t="s">
        <v>974</v>
      </c>
      <c r="J186" s="2" t="s">
        <v>79</v>
      </c>
      <c r="K186">
        <v>925</v>
      </c>
      <c r="L186" t="s">
        <v>3353</v>
      </c>
      <c r="M186">
        <v>7400</v>
      </c>
      <c r="N186" t="s">
        <v>3356</v>
      </c>
      <c r="O186">
        <v>8</v>
      </c>
      <c r="P186">
        <v>8</v>
      </c>
      <c r="Q186">
        <v>0</v>
      </c>
      <c r="R186">
        <v>7400</v>
      </c>
      <c r="S186">
        <v>8</v>
      </c>
      <c r="T186">
        <v>1.0422535211267605</v>
      </c>
      <c r="U186">
        <v>7100</v>
      </c>
      <c r="V186" s="2" t="s">
        <v>3357</v>
      </c>
      <c r="W186" s="2" t="s">
        <v>3355</v>
      </c>
      <c r="X186" s="2"/>
      <c r="Y186" t="s">
        <v>764</v>
      </c>
      <c r="Z186" t="s">
        <v>764</v>
      </c>
    </row>
    <row r="187" spans="1:26">
      <c r="A187" s="1">
        <v>46073</v>
      </c>
      <c r="B187" s="2" t="s">
        <v>3350</v>
      </c>
      <c r="C187" s="2" t="s">
        <v>3351</v>
      </c>
      <c r="D187">
        <v>190</v>
      </c>
      <c r="E187" s="2" t="s">
        <v>1007</v>
      </c>
      <c r="F187" s="2" t="s">
        <v>1005</v>
      </c>
      <c r="G187" t="s">
        <v>480</v>
      </c>
      <c r="H187" t="s">
        <v>422</v>
      </c>
      <c r="I187" s="2" t="s">
        <v>1006</v>
      </c>
      <c r="J187" s="2" t="s">
        <v>64</v>
      </c>
      <c r="K187">
        <v>560</v>
      </c>
      <c r="L187" t="s">
        <v>3352</v>
      </c>
      <c r="M187">
        <v>3360</v>
      </c>
      <c r="N187" t="s">
        <v>3353</v>
      </c>
      <c r="O187">
        <v>3</v>
      </c>
      <c r="P187">
        <v>3</v>
      </c>
      <c r="Q187">
        <v>6</v>
      </c>
      <c r="R187">
        <v>10080</v>
      </c>
      <c r="S187">
        <v>6</v>
      </c>
      <c r="T187">
        <v>1.0610526315789477</v>
      </c>
      <c r="U187">
        <v>9500</v>
      </c>
      <c r="V187" s="2" t="s">
        <v>3354</v>
      </c>
      <c r="W187" s="2" t="s">
        <v>3355</v>
      </c>
      <c r="X187" s="2"/>
      <c r="Y187">
        <v>3626.5105187202175</v>
      </c>
      <c r="Z187">
        <v>3617.6</v>
      </c>
    </row>
    <row r="188" spans="1:26">
      <c r="A188" s="1">
        <v>46073</v>
      </c>
      <c r="B188" s="2" t="s">
        <v>3350</v>
      </c>
      <c r="C188" s="2" t="s">
        <v>3351</v>
      </c>
      <c r="D188">
        <v>140</v>
      </c>
      <c r="E188" s="2" t="s">
        <v>780</v>
      </c>
      <c r="F188" s="2" t="s">
        <v>787</v>
      </c>
      <c r="G188" t="s">
        <v>778</v>
      </c>
      <c r="H188" t="s">
        <v>779</v>
      </c>
      <c r="I188" s="2" t="s">
        <v>777</v>
      </c>
      <c r="J188" s="2" t="s">
        <v>64</v>
      </c>
      <c r="K188">
        <v>1185</v>
      </c>
      <c r="L188" t="s">
        <v>3352</v>
      </c>
      <c r="M188">
        <v>4740</v>
      </c>
      <c r="N188" t="s">
        <v>3353</v>
      </c>
      <c r="O188">
        <v>6</v>
      </c>
      <c r="P188">
        <v>6</v>
      </c>
      <c r="Q188">
        <v>4</v>
      </c>
      <c r="R188">
        <v>28440</v>
      </c>
      <c r="S188">
        <v>4</v>
      </c>
      <c r="T188">
        <v>1.0230215827338127</v>
      </c>
      <c r="U188">
        <v>27800</v>
      </c>
      <c r="V188" s="2" t="s">
        <v>3354</v>
      </c>
      <c r="W188" s="2" t="s">
        <v>3355</v>
      </c>
      <c r="X188" s="2"/>
      <c r="Y188">
        <v>5883.2202396187904</v>
      </c>
      <c r="Z188">
        <v>7655.1</v>
      </c>
    </row>
    <row r="189" spans="1:26">
      <c r="A189" s="1">
        <v>46076</v>
      </c>
      <c r="B189" s="2" t="s">
        <v>3350</v>
      </c>
      <c r="C189" s="2" t="s">
        <v>3351</v>
      </c>
      <c r="D189">
        <v>158</v>
      </c>
      <c r="E189" s="2" t="s">
        <v>859</v>
      </c>
      <c r="F189" s="2" t="s">
        <v>855</v>
      </c>
      <c r="G189" t="s">
        <v>857</v>
      </c>
      <c r="H189" t="s">
        <v>858</v>
      </c>
      <c r="I189" s="2" t="s">
        <v>856</v>
      </c>
      <c r="J189" s="2" t="s">
        <v>64</v>
      </c>
      <c r="K189">
        <v>1220</v>
      </c>
      <c r="L189" t="s">
        <v>3352</v>
      </c>
      <c r="M189">
        <v>8540</v>
      </c>
      <c r="N189" t="s">
        <v>3353</v>
      </c>
      <c r="O189">
        <v>3</v>
      </c>
      <c r="P189">
        <v>3</v>
      </c>
      <c r="Q189">
        <v>0</v>
      </c>
      <c r="R189">
        <v>25620</v>
      </c>
      <c r="S189">
        <v>7</v>
      </c>
      <c r="T189">
        <v>1.0268537074148296</v>
      </c>
      <c r="U189">
        <v>24950</v>
      </c>
      <c r="V189" s="2" t="s">
        <v>3354</v>
      </c>
      <c r="W189" s="2" t="s">
        <v>3355</v>
      </c>
      <c r="X189" s="2"/>
      <c r="Y189">
        <v>7059.828277127298</v>
      </c>
      <c r="Z189">
        <v>7881.2</v>
      </c>
    </row>
    <row r="190" spans="1:26">
      <c r="A190" s="1">
        <v>46076</v>
      </c>
      <c r="B190" s="2" t="s">
        <v>3350</v>
      </c>
      <c r="C190" s="2" t="s">
        <v>3351</v>
      </c>
      <c r="D190">
        <v>154</v>
      </c>
      <c r="E190" s="2" t="s">
        <v>833</v>
      </c>
      <c r="F190" s="2" t="s">
        <v>830</v>
      </c>
      <c r="G190" t="s">
        <v>480</v>
      </c>
      <c r="H190" t="s">
        <v>832</v>
      </c>
      <c r="I190" s="2" t="s">
        <v>831</v>
      </c>
      <c r="J190" s="2" t="s">
        <v>64</v>
      </c>
      <c r="K190">
        <v>1220</v>
      </c>
      <c r="L190" t="s">
        <v>3352</v>
      </c>
      <c r="M190">
        <v>8540</v>
      </c>
      <c r="N190" t="s">
        <v>3353</v>
      </c>
      <c r="O190">
        <v>3</v>
      </c>
      <c r="P190">
        <v>3</v>
      </c>
      <c r="Q190">
        <v>0</v>
      </c>
      <c r="R190">
        <v>25620</v>
      </c>
      <c r="S190">
        <v>7</v>
      </c>
      <c r="T190">
        <v>1.0268537074148296</v>
      </c>
      <c r="U190">
        <v>24950</v>
      </c>
      <c r="V190" s="2" t="s">
        <v>3354</v>
      </c>
      <c r="W190" s="2" t="s">
        <v>3355</v>
      </c>
      <c r="X190" s="2"/>
      <c r="Y190">
        <v>7059.828277127298</v>
      </c>
      <c r="Z190">
        <v>7881.2</v>
      </c>
    </row>
    <row r="191" spans="1:26">
      <c r="A191" s="1">
        <v>46076</v>
      </c>
      <c r="B191" s="2" t="s">
        <v>3350</v>
      </c>
      <c r="C191" s="2" t="s">
        <v>3351</v>
      </c>
      <c r="D191">
        <v>275</v>
      </c>
      <c r="E191" s="2" t="s">
        <v>1352</v>
      </c>
      <c r="F191" s="2" t="s">
        <v>1349</v>
      </c>
      <c r="G191" t="s">
        <v>1351</v>
      </c>
      <c r="H191" t="s">
        <v>153</v>
      </c>
      <c r="I191" s="2" t="s">
        <v>1350</v>
      </c>
      <c r="J191" s="2" t="s">
        <v>64</v>
      </c>
      <c r="K191">
        <v>150</v>
      </c>
      <c r="L191" t="s">
        <v>3352</v>
      </c>
      <c r="M191">
        <v>600</v>
      </c>
      <c r="N191" t="s">
        <v>3353</v>
      </c>
      <c r="O191">
        <v>4</v>
      </c>
      <c r="P191">
        <v>4</v>
      </c>
      <c r="Q191">
        <v>4</v>
      </c>
      <c r="R191">
        <v>2400</v>
      </c>
      <c r="S191">
        <v>4</v>
      </c>
      <c r="T191">
        <v>1.0434782608695652</v>
      </c>
      <c r="U191">
        <v>2300</v>
      </c>
      <c r="V191" s="2" t="s">
        <v>3354</v>
      </c>
      <c r="W191" s="2" t="s">
        <v>3355</v>
      </c>
      <c r="X191" s="2"/>
      <c r="Y191">
        <v>850.56952811436349</v>
      </c>
      <c r="Z191">
        <v>969</v>
      </c>
    </row>
    <row r="192" spans="1:26">
      <c r="A192" s="1">
        <v>46076</v>
      </c>
      <c r="B192" s="2" t="s">
        <v>3350</v>
      </c>
      <c r="C192" s="2" t="s">
        <v>3351</v>
      </c>
      <c r="D192">
        <v>252</v>
      </c>
      <c r="E192" s="2" t="s">
        <v>1245</v>
      </c>
      <c r="F192" s="2" t="s">
        <v>1242</v>
      </c>
      <c r="G192" t="s">
        <v>1244</v>
      </c>
      <c r="H192" t="s">
        <v>153</v>
      </c>
      <c r="I192" s="2" t="s">
        <v>1243</v>
      </c>
      <c r="J192" s="2" t="s">
        <v>64</v>
      </c>
      <c r="K192">
        <v>275</v>
      </c>
      <c r="L192" t="s">
        <v>3352</v>
      </c>
      <c r="M192">
        <v>1100</v>
      </c>
      <c r="N192" t="s">
        <v>3353</v>
      </c>
      <c r="O192">
        <v>4</v>
      </c>
      <c r="P192">
        <v>4</v>
      </c>
      <c r="Q192">
        <v>4</v>
      </c>
      <c r="R192">
        <v>4400</v>
      </c>
      <c r="S192">
        <v>4</v>
      </c>
      <c r="T192">
        <v>1.1000000000000001</v>
      </c>
      <c r="U192">
        <v>4000</v>
      </c>
      <c r="V192" s="2" t="s">
        <v>3354</v>
      </c>
      <c r="W192" s="2" t="s">
        <v>3355</v>
      </c>
      <c r="X192" s="2"/>
      <c r="Y192">
        <v>1559.3774682096664</v>
      </c>
      <c r="Z192">
        <v>1776.5</v>
      </c>
    </row>
    <row r="193" spans="1:26">
      <c r="A193" s="1">
        <v>46076</v>
      </c>
      <c r="B193" s="2" t="s">
        <v>3350</v>
      </c>
      <c r="C193" s="2" t="s">
        <v>3351</v>
      </c>
      <c r="D193">
        <v>254</v>
      </c>
      <c r="E193" s="2" t="s">
        <v>1255</v>
      </c>
      <c r="F193" s="2" t="s">
        <v>1252</v>
      </c>
      <c r="G193" t="s">
        <v>1254</v>
      </c>
      <c r="H193" t="s">
        <v>192</v>
      </c>
      <c r="I193" s="2" t="s">
        <v>1253</v>
      </c>
      <c r="J193" s="2" t="s">
        <v>64</v>
      </c>
      <c r="K193">
        <v>250</v>
      </c>
      <c r="L193" t="s">
        <v>3352</v>
      </c>
      <c r="M193">
        <v>1000</v>
      </c>
      <c r="N193" t="s">
        <v>3353</v>
      </c>
      <c r="O193">
        <v>4</v>
      </c>
      <c r="P193">
        <v>4</v>
      </c>
      <c r="Q193">
        <v>4</v>
      </c>
      <c r="R193">
        <v>4000</v>
      </c>
      <c r="S193">
        <v>4</v>
      </c>
      <c r="T193">
        <v>1.1428571428571428</v>
      </c>
      <c r="U193">
        <v>3500</v>
      </c>
      <c r="V193" s="2" t="s">
        <v>3354</v>
      </c>
      <c r="W193" s="2" t="s">
        <v>3355</v>
      </c>
      <c r="X193" s="2"/>
      <c r="Y193">
        <v>1464.8660984796911</v>
      </c>
      <c r="Z193">
        <v>1615</v>
      </c>
    </row>
    <row r="194" spans="1:26">
      <c r="A194" s="1">
        <v>46076</v>
      </c>
      <c r="B194" s="2" t="s">
        <v>3350</v>
      </c>
      <c r="C194" s="2" t="s">
        <v>3351</v>
      </c>
      <c r="D194" t="s">
        <v>764</v>
      </c>
      <c r="E194" s="2" t="s">
        <v>3362</v>
      </c>
      <c r="F194" s="2" t="s">
        <v>3362</v>
      </c>
      <c r="I194" s="2" t="s">
        <v>3362</v>
      </c>
      <c r="J194" s="2" t="s">
        <v>3362</v>
      </c>
      <c r="K194">
        <v>700</v>
      </c>
      <c r="L194" t="s">
        <v>3369</v>
      </c>
      <c r="M194">
        <v>4200</v>
      </c>
      <c r="N194" t="s">
        <v>3370</v>
      </c>
      <c r="O194">
        <v>6</v>
      </c>
      <c r="P194">
        <v>0</v>
      </c>
      <c r="Q194">
        <v>0</v>
      </c>
      <c r="R194">
        <v>25200</v>
      </c>
      <c r="S194">
        <v>6</v>
      </c>
      <c r="T194" t="s">
        <v>764</v>
      </c>
      <c r="U194" t="s">
        <v>764</v>
      </c>
      <c r="V194" s="2" t="s">
        <v>3371</v>
      </c>
      <c r="W194" s="2" t="s">
        <v>3361</v>
      </c>
      <c r="X194" s="2"/>
      <c r="Y194" t="s">
        <v>764</v>
      </c>
      <c r="Z194" t="s">
        <v>764</v>
      </c>
    </row>
    <row r="195" spans="1:26">
      <c r="A195" s="1">
        <v>46076</v>
      </c>
      <c r="B195" s="2" t="s">
        <v>3350</v>
      </c>
      <c r="C195" s="2" t="s">
        <v>3351</v>
      </c>
      <c r="D195" t="s">
        <v>764</v>
      </c>
      <c r="E195" s="2" t="s">
        <v>3362</v>
      </c>
      <c r="F195" s="2" t="s">
        <v>3362</v>
      </c>
      <c r="I195" s="2" t="s">
        <v>3362</v>
      </c>
      <c r="J195" s="2" t="s">
        <v>3362</v>
      </c>
      <c r="K195">
        <v>3000</v>
      </c>
      <c r="L195" t="s">
        <v>3352</v>
      </c>
      <c r="M195">
        <v>12000</v>
      </c>
      <c r="N195" t="s">
        <v>3367</v>
      </c>
      <c r="O195">
        <v>4</v>
      </c>
      <c r="P195">
        <v>0</v>
      </c>
      <c r="Q195">
        <v>0</v>
      </c>
      <c r="R195">
        <v>48000</v>
      </c>
      <c r="S195">
        <v>4</v>
      </c>
      <c r="T195" t="s">
        <v>764</v>
      </c>
      <c r="U195" t="s">
        <v>764</v>
      </c>
      <c r="V195" s="2" t="s">
        <v>3368</v>
      </c>
      <c r="W195" s="2" t="s">
        <v>3361</v>
      </c>
      <c r="X195" s="2"/>
      <c r="Y195">
        <v>2428.8000000000002</v>
      </c>
      <c r="Z195">
        <v>1290</v>
      </c>
    </row>
    <row r="196" spans="1:26">
      <c r="A196" s="1">
        <v>46076</v>
      </c>
      <c r="B196" s="2" t="s">
        <v>3350</v>
      </c>
      <c r="C196" s="2" t="s">
        <v>3351</v>
      </c>
      <c r="D196">
        <v>207</v>
      </c>
      <c r="E196" s="2" t="s">
        <v>1084</v>
      </c>
      <c r="F196" s="2" t="s">
        <v>1081</v>
      </c>
      <c r="G196" t="s">
        <v>1083</v>
      </c>
      <c r="H196" t="s">
        <v>97</v>
      </c>
      <c r="I196" s="2" t="s">
        <v>1082</v>
      </c>
      <c r="J196" s="2" t="s">
        <v>64</v>
      </c>
      <c r="K196">
        <v>2990</v>
      </c>
      <c r="L196" t="s">
        <v>3352</v>
      </c>
      <c r="M196">
        <v>11960</v>
      </c>
      <c r="N196" t="s">
        <v>3353</v>
      </c>
      <c r="O196">
        <v>2</v>
      </c>
      <c r="P196">
        <v>2</v>
      </c>
      <c r="Q196">
        <v>6</v>
      </c>
      <c r="R196">
        <v>23920</v>
      </c>
      <c r="S196">
        <v>4</v>
      </c>
      <c r="T196">
        <v>1.0178723404255321</v>
      </c>
      <c r="U196">
        <v>23500</v>
      </c>
      <c r="V196" s="2" t="s">
        <v>3354</v>
      </c>
      <c r="W196" s="2" t="s">
        <v>3355</v>
      </c>
      <c r="X196" s="2"/>
      <c r="Z196">
        <v>19315.400000000001</v>
      </c>
    </row>
    <row r="197" spans="1:26">
      <c r="A197" s="1">
        <v>46076</v>
      </c>
      <c r="B197" s="2" t="s">
        <v>3350</v>
      </c>
      <c r="C197" s="2" t="s">
        <v>3351</v>
      </c>
      <c r="D197" t="s">
        <v>764</v>
      </c>
      <c r="E197" s="2" t="s">
        <v>3362</v>
      </c>
      <c r="F197" s="2" t="s">
        <v>3362</v>
      </c>
      <c r="I197" s="2" t="s">
        <v>3362</v>
      </c>
      <c r="J197" s="2" t="s">
        <v>3362</v>
      </c>
      <c r="K197">
        <v>2990</v>
      </c>
      <c r="L197" t="s">
        <v>3369</v>
      </c>
      <c r="M197">
        <v>29900</v>
      </c>
      <c r="N197" t="s">
        <v>3370</v>
      </c>
      <c r="O197">
        <v>4</v>
      </c>
      <c r="P197">
        <v>0</v>
      </c>
      <c r="Q197">
        <v>0</v>
      </c>
      <c r="R197">
        <v>119600</v>
      </c>
      <c r="S197">
        <v>10</v>
      </c>
      <c r="T197" t="s">
        <v>764</v>
      </c>
      <c r="U197" t="s">
        <v>764</v>
      </c>
      <c r="V197" s="2" t="s">
        <v>3371</v>
      </c>
      <c r="W197" s="2" t="s">
        <v>3361</v>
      </c>
      <c r="X197" s="2"/>
      <c r="Y197" t="s">
        <v>764</v>
      </c>
      <c r="Z197" t="s">
        <v>764</v>
      </c>
    </row>
    <row r="198" spans="1:26">
      <c r="A198" s="1">
        <v>46077</v>
      </c>
      <c r="B198" s="2" t="s">
        <v>3350</v>
      </c>
      <c r="C198" s="2" t="s">
        <v>3351</v>
      </c>
      <c r="D198">
        <v>189</v>
      </c>
      <c r="E198" s="2" t="s">
        <v>999</v>
      </c>
      <c r="F198" s="2" t="s">
        <v>994</v>
      </c>
      <c r="G198" t="s">
        <v>996</v>
      </c>
      <c r="H198" t="s">
        <v>998</v>
      </c>
      <c r="I198" s="2" t="s">
        <v>995</v>
      </c>
      <c r="J198" s="2" t="s">
        <v>64</v>
      </c>
      <c r="K198">
        <v>500</v>
      </c>
      <c r="L198" t="s">
        <v>3352</v>
      </c>
      <c r="M198">
        <v>2000</v>
      </c>
      <c r="N198" t="s">
        <v>3353</v>
      </c>
      <c r="O198">
        <v>1</v>
      </c>
      <c r="P198">
        <v>1</v>
      </c>
      <c r="Q198">
        <v>4</v>
      </c>
      <c r="R198">
        <v>2000</v>
      </c>
      <c r="S198">
        <v>4</v>
      </c>
      <c r="T198">
        <v>1.1428571428571428</v>
      </c>
      <c r="U198">
        <v>1750</v>
      </c>
      <c r="V198" s="2" t="s">
        <v>3354</v>
      </c>
      <c r="W198" s="2" t="s">
        <v>3355</v>
      </c>
      <c r="X198" s="2"/>
      <c r="Z198">
        <v>3230</v>
      </c>
    </row>
    <row r="199" spans="1:26">
      <c r="A199" s="1">
        <v>46077</v>
      </c>
      <c r="B199" s="2" t="s">
        <v>3350</v>
      </c>
      <c r="C199" s="2" t="s">
        <v>3351</v>
      </c>
      <c r="D199">
        <v>237</v>
      </c>
      <c r="E199" s="2" t="s">
        <v>1186</v>
      </c>
      <c r="F199" s="2" t="s">
        <v>1183</v>
      </c>
      <c r="G199" t="s">
        <v>1185</v>
      </c>
      <c r="H199" t="s">
        <v>240</v>
      </c>
      <c r="I199" s="2" t="s">
        <v>1184</v>
      </c>
      <c r="J199" s="2" t="s">
        <v>64</v>
      </c>
      <c r="K199">
        <v>1050</v>
      </c>
      <c r="L199" t="s">
        <v>3352</v>
      </c>
      <c r="M199">
        <v>4200</v>
      </c>
      <c r="N199" t="s">
        <v>3353</v>
      </c>
      <c r="O199">
        <v>2</v>
      </c>
      <c r="P199">
        <v>2</v>
      </c>
      <c r="Q199">
        <v>4</v>
      </c>
      <c r="R199">
        <v>8400</v>
      </c>
      <c r="S199">
        <v>4</v>
      </c>
      <c r="T199">
        <v>1.05</v>
      </c>
      <c r="U199">
        <v>8000</v>
      </c>
      <c r="V199" s="2" t="s">
        <v>3354</v>
      </c>
      <c r="W199" s="2" t="s">
        <v>3355</v>
      </c>
      <c r="X199" s="2"/>
      <c r="Y199">
        <v>5197.0090946221917</v>
      </c>
      <c r="Z199">
        <v>6783</v>
      </c>
    </row>
    <row r="200" spans="1:26">
      <c r="A200" s="1">
        <v>46077</v>
      </c>
      <c r="B200" s="2" t="s">
        <v>3350</v>
      </c>
      <c r="C200" s="2" t="s">
        <v>3351</v>
      </c>
      <c r="D200" t="s">
        <v>764</v>
      </c>
      <c r="E200" s="2" t="s">
        <v>3362</v>
      </c>
      <c r="F200" s="2" t="s">
        <v>3362</v>
      </c>
      <c r="I200" s="2" t="s">
        <v>3362</v>
      </c>
      <c r="J200" s="2" t="s">
        <v>3362</v>
      </c>
      <c r="K200">
        <v>1050</v>
      </c>
      <c r="L200" t="s">
        <v>3369</v>
      </c>
      <c r="M200">
        <v>4200</v>
      </c>
      <c r="N200" t="s">
        <v>3370</v>
      </c>
      <c r="O200">
        <v>4</v>
      </c>
      <c r="P200">
        <v>0</v>
      </c>
      <c r="Q200">
        <v>0</v>
      </c>
      <c r="R200">
        <v>16800</v>
      </c>
      <c r="S200">
        <v>4</v>
      </c>
      <c r="T200" t="s">
        <v>764</v>
      </c>
      <c r="U200" t="s">
        <v>764</v>
      </c>
      <c r="V200" s="2" t="s">
        <v>3371</v>
      </c>
      <c r="W200" s="2" t="s">
        <v>3361</v>
      </c>
      <c r="X200" s="2"/>
      <c r="Y200" t="s">
        <v>764</v>
      </c>
      <c r="Z200" t="s">
        <v>764</v>
      </c>
    </row>
    <row r="201" spans="1:26">
      <c r="A201" s="1">
        <v>46077</v>
      </c>
      <c r="B201" s="2" t="s">
        <v>3350</v>
      </c>
      <c r="C201" s="2" t="s">
        <v>3351</v>
      </c>
      <c r="D201">
        <v>235</v>
      </c>
      <c r="E201" s="2" t="s">
        <v>1180</v>
      </c>
      <c r="F201" s="2" t="s">
        <v>1177</v>
      </c>
      <c r="G201" t="s">
        <v>1083</v>
      </c>
      <c r="H201" t="s">
        <v>240</v>
      </c>
      <c r="I201" s="2" t="s">
        <v>1178</v>
      </c>
      <c r="J201" s="2" t="s">
        <v>64</v>
      </c>
      <c r="K201">
        <v>1285</v>
      </c>
      <c r="L201" t="s">
        <v>3352</v>
      </c>
      <c r="M201">
        <v>7710</v>
      </c>
      <c r="N201" t="s">
        <v>3353</v>
      </c>
      <c r="O201">
        <v>2</v>
      </c>
      <c r="P201">
        <v>2</v>
      </c>
      <c r="Q201">
        <v>6</v>
      </c>
      <c r="R201">
        <v>15420</v>
      </c>
      <c r="S201">
        <v>6</v>
      </c>
      <c r="T201">
        <v>1.028</v>
      </c>
      <c r="U201">
        <v>15000</v>
      </c>
      <c r="V201" s="2" t="s">
        <v>3354</v>
      </c>
      <c r="W201" s="2" t="s">
        <v>3355</v>
      </c>
      <c r="X201" s="2"/>
      <c r="Y201">
        <v>6521.535043294758</v>
      </c>
      <c r="Z201">
        <v>8301.1</v>
      </c>
    </row>
    <row r="202" spans="1:26">
      <c r="A202" s="1">
        <v>46077</v>
      </c>
      <c r="B202" s="2" t="s">
        <v>3350</v>
      </c>
      <c r="C202" s="2" t="s">
        <v>3351</v>
      </c>
      <c r="D202">
        <v>298</v>
      </c>
      <c r="E202" s="2" t="s">
        <v>760</v>
      </c>
      <c r="F202" s="2" t="s">
        <v>760</v>
      </c>
      <c r="G202" t="s">
        <v>1462</v>
      </c>
      <c r="H202" t="s">
        <v>763</v>
      </c>
      <c r="I202" s="2" t="s">
        <v>1461</v>
      </c>
      <c r="J202" s="2" t="s">
        <v>765</v>
      </c>
      <c r="K202">
        <v>5045</v>
      </c>
      <c r="L202" t="s">
        <v>81</v>
      </c>
      <c r="M202">
        <v>10090</v>
      </c>
      <c r="N202" t="s">
        <v>763</v>
      </c>
      <c r="O202">
        <v>2</v>
      </c>
      <c r="P202">
        <v>0</v>
      </c>
      <c r="Q202">
        <v>0</v>
      </c>
      <c r="R202">
        <v>10090</v>
      </c>
      <c r="S202">
        <v>2</v>
      </c>
      <c r="T202">
        <v>1.0089999999999999</v>
      </c>
      <c r="U202">
        <v>10000</v>
      </c>
      <c r="V202" s="2" t="s">
        <v>3374</v>
      </c>
      <c r="W202" s="2" t="s">
        <v>3361</v>
      </c>
      <c r="X202" s="2"/>
      <c r="Y202" t="s">
        <v>764</v>
      </c>
      <c r="Z202" t="s">
        <v>764</v>
      </c>
    </row>
    <row r="203" spans="1:26">
      <c r="A203" s="1">
        <v>46077</v>
      </c>
      <c r="B203" s="2" t="s">
        <v>3350</v>
      </c>
      <c r="C203" s="2" t="s">
        <v>3351</v>
      </c>
      <c r="D203">
        <v>174</v>
      </c>
      <c r="E203" s="2" t="s">
        <v>934</v>
      </c>
      <c r="F203" s="2" t="s">
        <v>925</v>
      </c>
      <c r="G203" t="s">
        <v>927</v>
      </c>
      <c r="H203" t="s">
        <v>929</v>
      </c>
      <c r="I203" s="2" t="s">
        <v>926</v>
      </c>
      <c r="J203" s="2" t="s">
        <v>79</v>
      </c>
      <c r="K203">
        <v>1545</v>
      </c>
      <c r="L203" t="s">
        <v>3353</v>
      </c>
      <c r="M203">
        <v>12360</v>
      </c>
      <c r="N203" t="s">
        <v>3356</v>
      </c>
      <c r="O203">
        <v>8</v>
      </c>
      <c r="P203">
        <v>8</v>
      </c>
      <c r="Q203">
        <v>0</v>
      </c>
      <c r="R203">
        <v>12360</v>
      </c>
      <c r="S203">
        <v>8</v>
      </c>
      <c r="T203">
        <v>1.0214876033057851</v>
      </c>
      <c r="U203">
        <v>12100</v>
      </c>
      <c r="V203" s="2" t="s">
        <v>3357</v>
      </c>
      <c r="W203" s="2" t="s">
        <v>3355</v>
      </c>
      <c r="X203" s="2"/>
      <c r="Y203" t="s">
        <v>764</v>
      </c>
      <c r="Z203" t="s">
        <v>764</v>
      </c>
    </row>
    <row r="204" spans="1:26">
      <c r="A204" s="1">
        <v>46077</v>
      </c>
      <c r="B204" s="2" t="s">
        <v>3350</v>
      </c>
      <c r="C204" s="2" t="s">
        <v>3351</v>
      </c>
      <c r="D204">
        <v>182</v>
      </c>
      <c r="E204" s="2" t="s">
        <v>970</v>
      </c>
      <c r="F204" s="2" t="s">
        <v>969</v>
      </c>
      <c r="G204" t="s">
        <v>964</v>
      </c>
      <c r="H204" t="s">
        <v>929</v>
      </c>
      <c r="I204" s="2" t="s">
        <v>963</v>
      </c>
      <c r="J204" s="2" t="s">
        <v>64</v>
      </c>
      <c r="K204">
        <v>550</v>
      </c>
      <c r="L204" t="s">
        <v>3352</v>
      </c>
      <c r="M204">
        <v>2200</v>
      </c>
      <c r="N204" t="s">
        <v>3353</v>
      </c>
      <c r="O204">
        <v>2</v>
      </c>
      <c r="P204">
        <v>2</v>
      </c>
      <c r="Q204">
        <v>4</v>
      </c>
      <c r="R204">
        <v>4400</v>
      </c>
      <c r="S204">
        <v>4</v>
      </c>
      <c r="T204">
        <v>1.0476190476190477</v>
      </c>
      <c r="U204">
        <v>4200</v>
      </c>
      <c r="V204" s="2" t="s">
        <v>3354</v>
      </c>
      <c r="W204" s="2" t="s">
        <v>3355</v>
      </c>
      <c r="X204" s="2"/>
      <c r="Y204">
        <v>3010.0089993192646</v>
      </c>
      <c r="Z204">
        <v>3553</v>
      </c>
    </row>
    <row r="205" spans="1:26">
      <c r="A205" s="1">
        <v>46077</v>
      </c>
      <c r="B205" s="2" t="s">
        <v>3350</v>
      </c>
      <c r="C205" s="2" t="s">
        <v>3351</v>
      </c>
      <c r="D205">
        <v>258</v>
      </c>
      <c r="E205" s="2" t="s">
        <v>1275</v>
      </c>
      <c r="F205" s="2" t="s">
        <v>1272</v>
      </c>
      <c r="G205" t="s">
        <v>1274</v>
      </c>
      <c r="H205" t="s">
        <v>153</v>
      </c>
      <c r="I205" s="2" t="s">
        <v>1273</v>
      </c>
      <c r="J205" s="2" t="s">
        <v>64</v>
      </c>
      <c r="K205">
        <v>465</v>
      </c>
      <c r="L205" t="s">
        <v>3352</v>
      </c>
      <c r="M205">
        <v>1860</v>
      </c>
      <c r="N205" t="s">
        <v>3353</v>
      </c>
      <c r="O205">
        <v>2</v>
      </c>
      <c r="P205">
        <v>2</v>
      </c>
      <c r="Q205">
        <v>4</v>
      </c>
      <c r="R205">
        <v>3720</v>
      </c>
      <c r="S205">
        <v>4</v>
      </c>
      <c r="T205">
        <v>1.0628571428571427</v>
      </c>
      <c r="U205">
        <v>3500</v>
      </c>
      <c r="V205" s="2" t="s">
        <v>3354</v>
      </c>
      <c r="W205" s="2" t="s">
        <v>3355</v>
      </c>
      <c r="X205" s="2"/>
      <c r="Y205">
        <v>2001.4028471068757</v>
      </c>
      <c r="Z205">
        <v>3003.9</v>
      </c>
    </row>
    <row r="206" spans="1:26">
      <c r="A206" s="1">
        <v>46077</v>
      </c>
      <c r="B206" s="2" t="s">
        <v>3350</v>
      </c>
      <c r="C206" s="2" t="s">
        <v>3351</v>
      </c>
      <c r="D206">
        <v>287</v>
      </c>
      <c r="E206" s="2" t="s">
        <v>1402</v>
      </c>
      <c r="F206" s="2" t="s">
        <v>1399</v>
      </c>
      <c r="G206" t="s">
        <v>1401</v>
      </c>
      <c r="H206" t="s">
        <v>153</v>
      </c>
      <c r="I206" s="2" t="s">
        <v>1400</v>
      </c>
      <c r="J206" s="2" t="s">
        <v>64</v>
      </c>
      <c r="K206">
        <v>800</v>
      </c>
      <c r="L206" t="s">
        <v>3352</v>
      </c>
      <c r="M206">
        <v>3200</v>
      </c>
      <c r="N206" t="s">
        <v>3353</v>
      </c>
      <c r="O206">
        <v>2</v>
      </c>
      <c r="P206">
        <v>2</v>
      </c>
      <c r="Q206">
        <v>4</v>
      </c>
      <c r="R206">
        <v>6400</v>
      </c>
      <c r="S206">
        <v>4</v>
      </c>
      <c r="T206">
        <v>1.0491803278688523</v>
      </c>
      <c r="U206">
        <v>6100</v>
      </c>
      <c r="V206" s="2" t="s">
        <v>3354</v>
      </c>
      <c r="W206" s="2" t="s">
        <v>3355</v>
      </c>
      <c r="X206" s="2"/>
      <c r="Y206">
        <v>4378.1949081007479</v>
      </c>
      <c r="Z206">
        <v>5168</v>
      </c>
    </row>
    <row r="207" spans="1:26">
      <c r="A207" s="1">
        <v>46077</v>
      </c>
      <c r="B207" s="2" t="s">
        <v>3350</v>
      </c>
      <c r="C207" s="2" t="s">
        <v>3351</v>
      </c>
      <c r="D207">
        <v>195</v>
      </c>
      <c r="E207" s="2" t="s">
        <v>970</v>
      </c>
      <c r="F207" s="2" t="s">
        <v>1030</v>
      </c>
      <c r="G207" t="s">
        <v>964</v>
      </c>
      <c r="H207" t="s">
        <v>1032</v>
      </c>
      <c r="I207" s="2" t="s">
        <v>1031</v>
      </c>
      <c r="J207" s="2" t="s">
        <v>64</v>
      </c>
      <c r="K207">
        <v>215</v>
      </c>
      <c r="L207" t="s">
        <v>3352</v>
      </c>
      <c r="M207">
        <v>860</v>
      </c>
      <c r="N207" t="s">
        <v>3353</v>
      </c>
      <c r="O207">
        <v>2</v>
      </c>
      <c r="P207">
        <v>2</v>
      </c>
      <c r="Q207">
        <v>4</v>
      </c>
      <c r="R207">
        <v>1720</v>
      </c>
      <c r="S207">
        <v>4</v>
      </c>
      <c r="T207">
        <v>1.1466666666666667</v>
      </c>
      <c r="U207">
        <v>1500</v>
      </c>
      <c r="V207" s="2" t="s">
        <v>3354</v>
      </c>
      <c r="W207" s="2" t="s">
        <v>3355</v>
      </c>
      <c r="X207" s="2"/>
      <c r="Y207">
        <v>1176.6398815520761</v>
      </c>
      <c r="Z207">
        <v>1388.9</v>
      </c>
    </row>
    <row r="208" spans="1:26">
      <c r="A208" s="1">
        <v>46077</v>
      </c>
      <c r="B208" s="2" t="s">
        <v>3350</v>
      </c>
      <c r="C208" s="2" t="s">
        <v>3351</v>
      </c>
      <c r="D208" t="s">
        <v>764</v>
      </c>
      <c r="E208" s="2" t="s">
        <v>3362</v>
      </c>
      <c r="F208" s="2" t="s">
        <v>3362</v>
      </c>
      <c r="I208" s="2" t="s">
        <v>3362</v>
      </c>
      <c r="J208" s="2" t="s">
        <v>3362</v>
      </c>
      <c r="K208">
        <v>500</v>
      </c>
      <c r="L208" t="s">
        <v>3352</v>
      </c>
      <c r="M208">
        <v>2000</v>
      </c>
      <c r="N208" t="s">
        <v>3367</v>
      </c>
      <c r="O208">
        <v>4</v>
      </c>
      <c r="P208">
        <v>0</v>
      </c>
      <c r="Q208">
        <v>0</v>
      </c>
      <c r="R208">
        <v>8000</v>
      </c>
      <c r="S208">
        <v>4</v>
      </c>
      <c r="T208" t="s">
        <v>764</v>
      </c>
      <c r="U208" t="s">
        <v>764</v>
      </c>
      <c r="V208" s="2" t="s">
        <v>3368</v>
      </c>
      <c r="W208" s="2" t="s">
        <v>3361</v>
      </c>
      <c r="X208" s="2"/>
      <c r="Y208">
        <v>404.8</v>
      </c>
      <c r="Z208">
        <v>215</v>
      </c>
    </row>
    <row r="209" spans="1:26">
      <c r="A209" s="1">
        <v>46077</v>
      </c>
      <c r="B209" s="2" t="s">
        <v>3350</v>
      </c>
      <c r="C209" s="2" t="s">
        <v>3351</v>
      </c>
      <c r="D209">
        <v>176</v>
      </c>
      <c r="E209" s="2" t="s">
        <v>760</v>
      </c>
      <c r="F209" s="2" t="s">
        <v>760</v>
      </c>
      <c r="G209" t="s">
        <v>940</v>
      </c>
      <c r="H209" t="s">
        <v>763</v>
      </c>
      <c r="I209" s="2" t="s">
        <v>939</v>
      </c>
      <c r="J209" s="2" t="s">
        <v>765</v>
      </c>
      <c r="K209">
        <v>5045</v>
      </c>
      <c r="L209" t="s">
        <v>81</v>
      </c>
      <c r="M209">
        <v>20180</v>
      </c>
      <c r="N209" t="s">
        <v>763</v>
      </c>
      <c r="O209">
        <v>4</v>
      </c>
      <c r="P209">
        <v>0</v>
      </c>
      <c r="Q209">
        <v>0</v>
      </c>
      <c r="R209">
        <v>20180</v>
      </c>
      <c r="S209">
        <v>4</v>
      </c>
      <c r="T209">
        <v>2.0179999999999998</v>
      </c>
      <c r="U209">
        <v>10000</v>
      </c>
      <c r="V209" s="2" t="s">
        <v>3374</v>
      </c>
      <c r="W209" s="2" t="s">
        <v>3361</v>
      </c>
      <c r="X209" s="2"/>
      <c r="Y209" t="s">
        <v>764</v>
      </c>
      <c r="Z209" t="s">
        <v>764</v>
      </c>
    </row>
    <row r="210" spans="1:26">
      <c r="A210" s="1">
        <v>46077</v>
      </c>
      <c r="B210" s="2" t="s">
        <v>3350</v>
      </c>
      <c r="C210" s="2" t="s">
        <v>3351</v>
      </c>
      <c r="D210">
        <v>267</v>
      </c>
      <c r="E210" s="2" t="s">
        <v>760</v>
      </c>
      <c r="F210" s="2" t="s">
        <v>760</v>
      </c>
      <c r="G210" t="s">
        <v>1315</v>
      </c>
      <c r="H210" t="s">
        <v>763</v>
      </c>
      <c r="I210" s="2" t="s">
        <v>1314</v>
      </c>
      <c r="J210" s="2" t="s">
        <v>765</v>
      </c>
      <c r="K210">
        <v>1775</v>
      </c>
      <c r="L210" t="s">
        <v>81</v>
      </c>
      <c r="M210">
        <v>7100</v>
      </c>
      <c r="N210" t="s">
        <v>763</v>
      </c>
      <c r="O210">
        <v>4</v>
      </c>
      <c r="P210">
        <v>0</v>
      </c>
      <c r="Q210">
        <v>0</v>
      </c>
      <c r="R210">
        <v>7100</v>
      </c>
      <c r="S210">
        <v>4</v>
      </c>
      <c r="T210">
        <v>1.0142857142857142</v>
      </c>
      <c r="U210">
        <v>7000</v>
      </c>
      <c r="V210" s="2" t="s">
        <v>3374</v>
      </c>
      <c r="W210" s="2" t="s">
        <v>3361</v>
      </c>
      <c r="X210" s="2"/>
      <c r="Y210" t="s">
        <v>764</v>
      </c>
      <c r="Z210" t="s">
        <v>764</v>
      </c>
    </row>
    <row r="211" spans="1:26">
      <c r="A211" s="1">
        <v>46079</v>
      </c>
      <c r="B211" s="2" t="s">
        <v>3350</v>
      </c>
      <c r="C211" s="2" t="s">
        <v>3351</v>
      </c>
      <c r="D211" t="s">
        <v>764</v>
      </c>
      <c r="E211" s="2" t="s">
        <v>3362</v>
      </c>
      <c r="F211" s="2" t="s">
        <v>3362</v>
      </c>
      <c r="I211" s="2" t="s">
        <v>3362</v>
      </c>
      <c r="J211" s="2" t="s">
        <v>3362</v>
      </c>
      <c r="K211">
        <v>1500</v>
      </c>
      <c r="L211" t="s">
        <v>3352</v>
      </c>
      <c r="M211">
        <v>6000</v>
      </c>
      <c r="N211" t="s">
        <v>3367</v>
      </c>
      <c r="O211">
        <v>4</v>
      </c>
      <c r="P211">
        <v>0</v>
      </c>
      <c r="Q211">
        <v>0</v>
      </c>
      <c r="R211">
        <v>24000</v>
      </c>
      <c r="S211">
        <v>4</v>
      </c>
      <c r="T211" t="s">
        <v>764</v>
      </c>
      <c r="U211" t="s">
        <v>764</v>
      </c>
      <c r="V211" s="2" t="s">
        <v>3368</v>
      </c>
      <c r="W211" s="2" t="s">
        <v>3361</v>
      </c>
      <c r="X211" s="2"/>
      <c r="Y211">
        <v>1214.4000000000001</v>
      </c>
      <c r="Z211">
        <v>645</v>
      </c>
    </row>
    <row r="212" spans="1:26">
      <c r="A212" s="1">
        <v>46079</v>
      </c>
      <c r="B212" s="2" t="s">
        <v>3350</v>
      </c>
      <c r="C212" s="2" t="s">
        <v>3351</v>
      </c>
      <c r="D212">
        <v>200</v>
      </c>
      <c r="E212" s="2" t="s">
        <v>1058</v>
      </c>
      <c r="F212" s="2" t="s">
        <v>1056</v>
      </c>
      <c r="G212" t="s">
        <v>957</v>
      </c>
      <c r="H212" t="s">
        <v>132</v>
      </c>
      <c r="I212" s="2" t="s">
        <v>1057</v>
      </c>
      <c r="J212" s="2" t="s">
        <v>79</v>
      </c>
      <c r="K212">
        <v>305</v>
      </c>
      <c r="L212" t="s">
        <v>3353</v>
      </c>
      <c r="M212">
        <v>2440</v>
      </c>
      <c r="N212" t="s">
        <v>3356</v>
      </c>
      <c r="O212">
        <v>8</v>
      </c>
      <c r="P212">
        <v>8</v>
      </c>
      <c r="Q212">
        <v>0</v>
      </c>
      <c r="R212">
        <v>2440</v>
      </c>
      <c r="S212">
        <v>8</v>
      </c>
      <c r="T212">
        <v>1.1090909090909091</v>
      </c>
      <c r="U212">
        <v>2200</v>
      </c>
      <c r="V212" s="2" t="s">
        <v>3357</v>
      </c>
      <c r="W212" s="2" t="s">
        <v>3355</v>
      </c>
      <c r="X212" s="2"/>
      <c r="Y212" t="s">
        <v>764</v>
      </c>
      <c r="Z212" t="s">
        <v>764</v>
      </c>
    </row>
    <row r="213" spans="1:26">
      <c r="A213" s="1">
        <v>46079</v>
      </c>
      <c r="B213" s="2" t="s">
        <v>3350</v>
      </c>
      <c r="C213" s="2" t="s">
        <v>3351</v>
      </c>
      <c r="D213">
        <v>229</v>
      </c>
      <c r="E213" s="2" t="s">
        <v>1166</v>
      </c>
      <c r="F213" s="2" t="s">
        <v>1163</v>
      </c>
      <c r="G213" t="s">
        <v>1165</v>
      </c>
      <c r="H213" t="s">
        <v>153</v>
      </c>
      <c r="I213" s="2" t="s">
        <v>1164</v>
      </c>
      <c r="J213" s="2" t="s">
        <v>79</v>
      </c>
      <c r="K213">
        <v>1170</v>
      </c>
      <c r="L213" t="s">
        <v>3353</v>
      </c>
      <c r="M213">
        <v>9360</v>
      </c>
      <c r="N213" t="s">
        <v>3356</v>
      </c>
      <c r="O213">
        <v>8</v>
      </c>
      <c r="P213">
        <v>8</v>
      </c>
      <c r="Q213">
        <v>0</v>
      </c>
      <c r="R213">
        <v>9360</v>
      </c>
      <c r="S213">
        <v>8</v>
      </c>
      <c r="T213">
        <v>1.0285714285714285</v>
      </c>
      <c r="U213">
        <v>9100</v>
      </c>
      <c r="V213" s="2" t="s">
        <v>3357</v>
      </c>
      <c r="W213" s="2" t="s">
        <v>3355</v>
      </c>
      <c r="X213" s="2"/>
      <c r="Y213" t="s">
        <v>764</v>
      </c>
      <c r="Z213" t="s">
        <v>764</v>
      </c>
    </row>
    <row r="214" spans="1:26">
      <c r="A214" s="1">
        <v>46079</v>
      </c>
      <c r="B214" s="2" t="s">
        <v>3350</v>
      </c>
      <c r="C214" s="2" t="s">
        <v>3351</v>
      </c>
      <c r="D214">
        <v>271</v>
      </c>
      <c r="E214" s="2" t="s">
        <v>1335</v>
      </c>
      <c r="F214" s="2" t="s">
        <v>1334</v>
      </c>
      <c r="G214" t="s">
        <v>1298</v>
      </c>
      <c r="H214" t="s">
        <v>744</v>
      </c>
      <c r="I214" s="2" t="s">
        <v>1297</v>
      </c>
      <c r="J214" s="2" t="s">
        <v>64</v>
      </c>
      <c r="K214">
        <v>1550</v>
      </c>
      <c r="L214" t="s">
        <v>3352</v>
      </c>
      <c r="M214">
        <v>3100</v>
      </c>
      <c r="N214" t="s">
        <v>3353</v>
      </c>
      <c r="O214">
        <v>2</v>
      </c>
      <c r="P214">
        <v>2</v>
      </c>
      <c r="Q214">
        <v>4</v>
      </c>
      <c r="R214">
        <v>6200</v>
      </c>
      <c r="S214">
        <v>2</v>
      </c>
      <c r="T214">
        <v>1.0333333333333334</v>
      </c>
      <c r="U214">
        <v>6000</v>
      </c>
      <c r="V214" s="2" t="s">
        <v>3354</v>
      </c>
      <c r="W214" s="2" t="s">
        <v>3355</v>
      </c>
      <c r="X214" s="2"/>
      <c r="Y214">
        <v>5108.2360912185159</v>
      </c>
      <c r="Z214">
        <v>10013</v>
      </c>
    </row>
    <row r="215" spans="1:26">
      <c r="A215" s="1">
        <v>46079</v>
      </c>
      <c r="B215" s="2" t="s">
        <v>3350</v>
      </c>
      <c r="C215" s="2" t="s">
        <v>3351</v>
      </c>
      <c r="D215">
        <v>273</v>
      </c>
      <c r="E215" s="2" t="s">
        <v>1342</v>
      </c>
      <c r="F215" s="2" t="s">
        <v>1339</v>
      </c>
      <c r="G215" t="s">
        <v>1341</v>
      </c>
      <c r="H215" t="s">
        <v>744</v>
      </c>
      <c r="I215" s="2" t="s">
        <v>1340</v>
      </c>
      <c r="J215" s="2" t="s">
        <v>64</v>
      </c>
      <c r="K215">
        <v>930</v>
      </c>
      <c r="L215" t="s">
        <v>3352</v>
      </c>
      <c r="M215">
        <v>1860</v>
      </c>
      <c r="N215" t="s">
        <v>3353</v>
      </c>
      <c r="O215">
        <v>2</v>
      </c>
      <c r="P215">
        <v>2</v>
      </c>
      <c r="Q215">
        <v>4</v>
      </c>
      <c r="R215">
        <v>3720</v>
      </c>
      <c r="S215">
        <v>2</v>
      </c>
      <c r="T215">
        <v>1.1625000000000001</v>
      </c>
      <c r="U215">
        <v>3200</v>
      </c>
      <c r="V215" s="2" t="s">
        <v>3354</v>
      </c>
      <c r="W215" s="2" t="s">
        <v>3355</v>
      </c>
      <c r="X215" s="2"/>
      <c r="Y215">
        <v>3064.9416547311098</v>
      </c>
      <c r="Z215">
        <v>6007.8</v>
      </c>
    </row>
    <row r="216" spans="1:26">
      <c r="A216" s="1">
        <v>46079</v>
      </c>
      <c r="B216" s="2" t="s">
        <v>3350</v>
      </c>
      <c r="C216" s="2" t="s">
        <v>3351</v>
      </c>
      <c r="D216">
        <v>268</v>
      </c>
      <c r="E216" s="2" t="s">
        <v>1320</v>
      </c>
      <c r="F216" s="2" t="s">
        <v>1316</v>
      </c>
      <c r="G216" t="s">
        <v>1318</v>
      </c>
      <c r="H216" t="s">
        <v>1319</v>
      </c>
      <c r="I216" s="2" t="s">
        <v>1317</v>
      </c>
      <c r="J216" s="2" t="s">
        <v>64</v>
      </c>
      <c r="K216">
        <v>250</v>
      </c>
      <c r="L216" t="s">
        <v>3352</v>
      </c>
      <c r="M216">
        <v>1000</v>
      </c>
      <c r="N216" t="s">
        <v>3353</v>
      </c>
      <c r="O216">
        <v>8</v>
      </c>
      <c r="P216">
        <v>8</v>
      </c>
      <c r="Q216">
        <v>4</v>
      </c>
      <c r="R216">
        <v>8000</v>
      </c>
      <c r="S216">
        <v>4</v>
      </c>
      <c r="T216">
        <v>1.1428571428571428</v>
      </c>
      <c r="U216">
        <v>7000</v>
      </c>
      <c r="V216" s="2" t="s">
        <v>3354</v>
      </c>
      <c r="W216" s="2" t="s">
        <v>3355</v>
      </c>
      <c r="X216" s="2"/>
      <c r="Y216">
        <v>1966.8038184706152</v>
      </c>
      <c r="Z216">
        <v>1615</v>
      </c>
    </row>
    <row r="217" spans="1:26">
      <c r="A217" s="1">
        <v>46079</v>
      </c>
      <c r="B217" s="2" t="s">
        <v>3350</v>
      </c>
      <c r="C217" s="2" t="s">
        <v>3351</v>
      </c>
      <c r="D217">
        <v>270</v>
      </c>
      <c r="E217" s="2" t="s">
        <v>1330</v>
      </c>
      <c r="F217" s="2" t="s">
        <v>1327</v>
      </c>
      <c r="G217" t="s">
        <v>1329</v>
      </c>
      <c r="H217" t="s">
        <v>153</v>
      </c>
      <c r="I217" s="2" t="s">
        <v>1328</v>
      </c>
      <c r="J217" s="2" t="s">
        <v>64</v>
      </c>
      <c r="K217">
        <v>150</v>
      </c>
      <c r="L217" t="s">
        <v>3352</v>
      </c>
      <c r="M217">
        <v>600</v>
      </c>
      <c r="N217" t="s">
        <v>3353</v>
      </c>
      <c r="O217">
        <v>2</v>
      </c>
      <c r="P217">
        <v>2</v>
      </c>
      <c r="Q217">
        <v>4</v>
      </c>
      <c r="R217">
        <v>1200</v>
      </c>
      <c r="S217">
        <v>4</v>
      </c>
      <c r="T217">
        <v>1.1428571428571428</v>
      </c>
      <c r="U217">
        <v>1050</v>
      </c>
      <c r="V217" s="2" t="s">
        <v>3354</v>
      </c>
      <c r="W217" s="2" t="s">
        <v>3355</v>
      </c>
      <c r="X217" s="2"/>
      <c r="Y217">
        <v>750.34398910823677</v>
      </c>
      <c r="Z217">
        <v>969</v>
      </c>
    </row>
    <row r="218" spans="1:26">
      <c r="A218" s="1">
        <v>46079</v>
      </c>
      <c r="B218" s="2" t="s">
        <v>3350</v>
      </c>
      <c r="C218" s="2" t="s">
        <v>3351</v>
      </c>
      <c r="D218">
        <v>260</v>
      </c>
      <c r="E218" s="2" t="s">
        <v>1282</v>
      </c>
      <c r="F218" s="2" t="s">
        <v>1279</v>
      </c>
      <c r="G218" t="s">
        <v>1281</v>
      </c>
      <c r="H218" t="s">
        <v>153</v>
      </c>
      <c r="I218" s="2" t="s">
        <v>1280</v>
      </c>
      <c r="J218" s="2" t="s">
        <v>64</v>
      </c>
      <c r="K218">
        <v>63</v>
      </c>
      <c r="L218" t="s">
        <v>3352</v>
      </c>
      <c r="M218">
        <v>252</v>
      </c>
      <c r="N218" t="s">
        <v>3353</v>
      </c>
      <c r="O218">
        <v>2</v>
      </c>
      <c r="P218">
        <v>2</v>
      </c>
      <c r="Q218">
        <v>4</v>
      </c>
      <c r="R218">
        <v>504</v>
      </c>
      <c r="S218">
        <v>4</v>
      </c>
      <c r="T218">
        <v>1.44</v>
      </c>
      <c r="U218">
        <v>350</v>
      </c>
      <c r="V218" s="2" t="s">
        <v>3354</v>
      </c>
      <c r="W218" s="2" t="s">
        <v>3355</v>
      </c>
      <c r="X218" s="2"/>
      <c r="Y218">
        <v>315.14447542545952</v>
      </c>
      <c r="Z218">
        <v>406.98</v>
      </c>
    </row>
    <row r="219" spans="1:26">
      <c r="A219" s="1">
        <v>46079</v>
      </c>
      <c r="B219" s="2" t="s">
        <v>3350</v>
      </c>
      <c r="C219" s="2" t="s">
        <v>3351</v>
      </c>
      <c r="D219">
        <v>193</v>
      </c>
      <c r="E219" s="2" t="s">
        <v>1022</v>
      </c>
      <c r="F219" s="2" t="s">
        <v>1019</v>
      </c>
      <c r="G219" t="s">
        <v>1021</v>
      </c>
      <c r="H219" t="s">
        <v>687</v>
      </c>
      <c r="I219" s="2" t="s">
        <v>1020</v>
      </c>
      <c r="J219" s="2" t="s">
        <v>64</v>
      </c>
      <c r="K219">
        <v>1200</v>
      </c>
      <c r="L219" t="s">
        <v>3352</v>
      </c>
      <c r="M219">
        <v>7200</v>
      </c>
      <c r="N219" t="s">
        <v>3353</v>
      </c>
      <c r="O219">
        <v>1</v>
      </c>
      <c r="P219">
        <v>1</v>
      </c>
      <c r="Q219">
        <v>6</v>
      </c>
      <c r="R219">
        <v>7200</v>
      </c>
      <c r="S219">
        <v>6</v>
      </c>
      <c r="T219">
        <v>1.0285714285714285</v>
      </c>
      <c r="U219">
        <v>7000</v>
      </c>
      <c r="V219" s="2" t="s">
        <v>3354</v>
      </c>
      <c r="W219" s="2" t="s">
        <v>3355</v>
      </c>
      <c r="X219" s="2"/>
      <c r="Y219">
        <v>5843.3487292035406</v>
      </c>
      <c r="Z219">
        <v>7752</v>
      </c>
    </row>
    <row r="220" spans="1:26">
      <c r="A220" s="1">
        <v>46079</v>
      </c>
      <c r="B220" s="2" t="s">
        <v>3350</v>
      </c>
      <c r="C220" s="2" t="s">
        <v>3351</v>
      </c>
      <c r="D220" t="s">
        <v>764</v>
      </c>
      <c r="E220" s="2" t="s">
        <v>3362</v>
      </c>
      <c r="F220" s="2" t="s">
        <v>3362</v>
      </c>
      <c r="I220" s="2" t="s">
        <v>3362</v>
      </c>
      <c r="J220" s="2" t="s">
        <v>3362</v>
      </c>
      <c r="K220">
        <v>1400</v>
      </c>
      <c r="L220" t="s">
        <v>3369</v>
      </c>
      <c r="M220">
        <v>5600</v>
      </c>
      <c r="N220" t="s">
        <v>3370</v>
      </c>
      <c r="O220">
        <v>4</v>
      </c>
      <c r="P220">
        <v>0</v>
      </c>
      <c r="Q220">
        <v>0</v>
      </c>
      <c r="R220">
        <v>22400</v>
      </c>
      <c r="S220">
        <v>4</v>
      </c>
      <c r="T220" t="s">
        <v>764</v>
      </c>
      <c r="U220" t="s">
        <v>764</v>
      </c>
      <c r="V220" s="2" t="s">
        <v>3371</v>
      </c>
      <c r="W220" s="2" t="s">
        <v>3361</v>
      </c>
      <c r="X220" s="2"/>
      <c r="Y220" t="s">
        <v>764</v>
      </c>
      <c r="Z220" t="s">
        <v>764</v>
      </c>
    </row>
    <row r="221" spans="1:26">
      <c r="A221" s="1">
        <v>46079</v>
      </c>
      <c r="B221" s="2" t="s">
        <v>3350</v>
      </c>
      <c r="C221" s="2" t="s">
        <v>3351</v>
      </c>
      <c r="D221">
        <v>234</v>
      </c>
      <c r="E221" s="2" t="s">
        <v>1089</v>
      </c>
      <c r="F221" s="2" t="s">
        <v>1177</v>
      </c>
      <c r="G221" t="s">
        <v>1083</v>
      </c>
      <c r="H221" t="s">
        <v>240</v>
      </c>
      <c r="I221" s="2" t="s">
        <v>1178</v>
      </c>
      <c r="J221" s="2" t="s">
        <v>79</v>
      </c>
      <c r="K221">
        <v>1060</v>
      </c>
      <c r="L221" t="s">
        <v>3353</v>
      </c>
      <c r="M221">
        <v>8480</v>
      </c>
      <c r="N221" t="s">
        <v>3356</v>
      </c>
      <c r="O221">
        <v>8</v>
      </c>
      <c r="P221">
        <v>8</v>
      </c>
      <c r="Q221">
        <v>0</v>
      </c>
      <c r="R221">
        <v>8480</v>
      </c>
      <c r="S221">
        <v>8</v>
      </c>
      <c r="T221">
        <v>1.0216867469879518</v>
      </c>
      <c r="U221">
        <v>8300</v>
      </c>
      <c r="V221" s="2" t="s">
        <v>3357</v>
      </c>
      <c r="W221" s="2" t="s">
        <v>3355</v>
      </c>
      <c r="X221" s="2"/>
      <c r="Y221" t="s">
        <v>764</v>
      </c>
      <c r="Z221" t="s">
        <v>764</v>
      </c>
    </row>
    <row r="222" spans="1:26">
      <c r="A222" s="1">
        <v>46079</v>
      </c>
      <c r="B222" s="2" t="s">
        <v>3350</v>
      </c>
      <c r="C222" s="2" t="s">
        <v>3351</v>
      </c>
      <c r="D222">
        <v>209</v>
      </c>
      <c r="E222" s="2" t="s">
        <v>1089</v>
      </c>
      <c r="F222" s="2" t="s">
        <v>1081</v>
      </c>
      <c r="G222" t="s">
        <v>1083</v>
      </c>
      <c r="H222" t="s">
        <v>97</v>
      </c>
      <c r="I222" s="2" t="s">
        <v>1082</v>
      </c>
      <c r="J222" s="2" t="s">
        <v>79</v>
      </c>
      <c r="K222">
        <v>1670</v>
      </c>
      <c r="L222" t="s">
        <v>3353</v>
      </c>
      <c r="M222">
        <v>13360</v>
      </c>
      <c r="N222" t="s">
        <v>3356</v>
      </c>
      <c r="O222">
        <v>8</v>
      </c>
      <c r="P222">
        <v>8</v>
      </c>
      <c r="Q222">
        <v>0</v>
      </c>
      <c r="R222">
        <v>13360</v>
      </c>
      <c r="S222">
        <v>8</v>
      </c>
      <c r="T222">
        <v>1.0774193548387097</v>
      </c>
      <c r="U222">
        <v>12400</v>
      </c>
      <c r="V222" s="2" t="s">
        <v>3357</v>
      </c>
      <c r="W222" s="2" t="s">
        <v>3355</v>
      </c>
      <c r="X222" s="2"/>
      <c r="Y222" t="s">
        <v>764</v>
      </c>
      <c r="Z222" t="s">
        <v>764</v>
      </c>
    </row>
    <row r="223" spans="1:26">
      <c r="A223" s="1">
        <v>46079</v>
      </c>
      <c r="B223" s="2" t="s">
        <v>3350</v>
      </c>
      <c r="C223" s="2" t="s">
        <v>3351</v>
      </c>
      <c r="D223">
        <v>236</v>
      </c>
      <c r="E223" s="2" t="s">
        <v>442</v>
      </c>
      <c r="F223" s="2" t="s">
        <v>1177</v>
      </c>
      <c r="G223" t="s">
        <v>1083</v>
      </c>
      <c r="H223" t="s">
        <v>240</v>
      </c>
      <c r="I223" s="2" t="s">
        <v>1178</v>
      </c>
      <c r="J223" s="2" t="s">
        <v>445</v>
      </c>
      <c r="K223">
        <v>480</v>
      </c>
      <c r="L223" t="s">
        <v>3353</v>
      </c>
      <c r="M223">
        <v>8640</v>
      </c>
      <c r="N223" t="s">
        <v>3359</v>
      </c>
      <c r="O223">
        <v>18</v>
      </c>
      <c r="P223">
        <v>0</v>
      </c>
      <c r="Q223">
        <v>0</v>
      </c>
      <c r="R223">
        <v>8640</v>
      </c>
      <c r="S223">
        <v>18</v>
      </c>
      <c r="T223">
        <v>1.0409638554216869</v>
      </c>
      <c r="U223">
        <v>8300</v>
      </c>
      <c r="V223" s="2" t="s">
        <v>3360</v>
      </c>
      <c r="W223" s="2" t="s">
        <v>3361</v>
      </c>
      <c r="X223" s="2"/>
      <c r="Y223" t="s">
        <v>764</v>
      </c>
      <c r="Z223" t="s">
        <v>764</v>
      </c>
    </row>
    <row r="224" spans="1:26">
      <c r="A224" s="1">
        <v>46079</v>
      </c>
      <c r="B224" s="2" t="s">
        <v>3350</v>
      </c>
      <c r="C224" s="2" t="s">
        <v>3351</v>
      </c>
      <c r="D224">
        <v>233</v>
      </c>
      <c r="E224" s="2" t="s">
        <v>442</v>
      </c>
      <c r="F224" s="2" t="s">
        <v>1170</v>
      </c>
      <c r="G224" t="s">
        <v>217</v>
      </c>
      <c r="H224" t="s">
        <v>330</v>
      </c>
      <c r="I224" s="2" t="s">
        <v>1171</v>
      </c>
      <c r="J224" s="2" t="s">
        <v>445</v>
      </c>
      <c r="K224">
        <v>295</v>
      </c>
      <c r="L224" t="s">
        <v>3353</v>
      </c>
      <c r="M224">
        <v>5310</v>
      </c>
      <c r="N224" t="s">
        <v>3359</v>
      </c>
      <c r="O224">
        <v>18</v>
      </c>
      <c r="P224">
        <v>0</v>
      </c>
      <c r="Q224">
        <v>0</v>
      </c>
      <c r="R224">
        <v>5310</v>
      </c>
      <c r="S224">
        <v>18</v>
      </c>
      <c r="T224">
        <v>1.0411764705882354</v>
      </c>
      <c r="U224">
        <v>5100</v>
      </c>
      <c r="V224" s="2" t="s">
        <v>3360</v>
      </c>
      <c r="W224" s="2" t="s">
        <v>3361</v>
      </c>
      <c r="X224" s="2"/>
      <c r="Y224" t="s">
        <v>764</v>
      </c>
      <c r="Z224" t="s">
        <v>764</v>
      </c>
    </row>
    <row r="225" spans="1:26">
      <c r="A225" s="1">
        <v>46079</v>
      </c>
      <c r="B225" s="2" t="s">
        <v>3350</v>
      </c>
      <c r="C225" s="2" t="s">
        <v>3351</v>
      </c>
      <c r="D225">
        <v>208</v>
      </c>
      <c r="E225" s="2" t="s">
        <v>442</v>
      </c>
      <c r="F225" s="2" t="s">
        <v>1081</v>
      </c>
      <c r="G225" t="s">
        <v>1083</v>
      </c>
      <c r="H225" t="s">
        <v>97</v>
      </c>
      <c r="I225" s="2" t="s">
        <v>1082</v>
      </c>
      <c r="J225" s="2" t="s">
        <v>445</v>
      </c>
      <c r="K225">
        <v>710</v>
      </c>
      <c r="L225" t="s">
        <v>3353</v>
      </c>
      <c r="M225">
        <v>12780</v>
      </c>
      <c r="N225" t="s">
        <v>3359</v>
      </c>
      <c r="O225">
        <v>18</v>
      </c>
      <c r="P225">
        <v>0</v>
      </c>
      <c r="Q225">
        <v>0</v>
      </c>
      <c r="R225">
        <v>12780</v>
      </c>
      <c r="S225">
        <v>18</v>
      </c>
      <c r="T225">
        <v>1.0306451612903229</v>
      </c>
      <c r="U225">
        <v>12400</v>
      </c>
      <c r="V225" s="2" t="s">
        <v>3360</v>
      </c>
      <c r="W225" s="2" t="s">
        <v>3361</v>
      </c>
      <c r="X225" s="2"/>
      <c r="Y225" t="s">
        <v>764</v>
      </c>
      <c r="Z225" t="s">
        <v>764</v>
      </c>
    </row>
    <row r="226" spans="1:26">
      <c r="A226" s="1">
        <v>46079</v>
      </c>
      <c r="B226" s="2" t="s">
        <v>3350</v>
      </c>
      <c r="C226" s="2" t="s">
        <v>3351</v>
      </c>
      <c r="D226">
        <v>151</v>
      </c>
      <c r="E226" s="2" t="s">
        <v>442</v>
      </c>
      <c r="F226" s="2" t="s">
        <v>813</v>
      </c>
      <c r="G226" t="s">
        <v>815</v>
      </c>
      <c r="H226" t="s">
        <v>330</v>
      </c>
      <c r="I226" s="2" t="s">
        <v>814</v>
      </c>
      <c r="J226" s="2" t="s">
        <v>445</v>
      </c>
      <c r="K226">
        <v>1677</v>
      </c>
      <c r="L226" t="s">
        <v>3353</v>
      </c>
      <c r="M226">
        <v>30186</v>
      </c>
      <c r="N226" t="s">
        <v>3359</v>
      </c>
      <c r="O226">
        <v>18</v>
      </c>
      <c r="P226">
        <v>0</v>
      </c>
      <c r="Q226">
        <v>0</v>
      </c>
      <c r="R226">
        <v>30186</v>
      </c>
      <c r="S226">
        <v>18</v>
      </c>
      <c r="T226">
        <v>1.0129530201342285</v>
      </c>
      <c r="U226">
        <v>29800</v>
      </c>
      <c r="V226" s="2" t="s">
        <v>3360</v>
      </c>
      <c r="W226" s="2" t="s">
        <v>3361</v>
      </c>
      <c r="X226" s="2"/>
      <c r="Y226" t="s">
        <v>764</v>
      </c>
      <c r="Z226" t="s">
        <v>764</v>
      </c>
    </row>
    <row r="227" spans="1:26">
      <c r="A227" s="1">
        <v>46079</v>
      </c>
      <c r="B227" s="2" t="s">
        <v>3350</v>
      </c>
      <c r="C227" s="2" t="s">
        <v>3351</v>
      </c>
      <c r="D227">
        <v>217</v>
      </c>
      <c r="E227" s="2" t="s">
        <v>1107</v>
      </c>
      <c r="F227" s="2" t="s">
        <v>1112</v>
      </c>
      <c r="G227" t="s">
        <v>1104</v>
      </c>
      <c r="H227" t="s">
        <v>1106</v>
      </c>
      <c r="I227" s="2" t="s">
        <v>1103</v>
      </c>
      <c r="J227" s="2" t="s">
        <v>64</v>
      </c>
      <c r="K227">
        <v>650</v>
      </c>
      <c r="L227" t="s">
        <v>3352</v>
      </c>
      <c r="M227">
        <v>2600</v>
      </c>
      <c r="N227" t="s">
        <v>3353</v>
      </c>
      <c r="O227">
        <v>4</v>
      </c>
      <c r="P227">
        <v>4</v>
      </c>
      <c r="Q227">
        <v>4</v>
      </c>
      <c r="R227">
        <v>10400</v>
      </c>
      <c r="S227">
        <v>4</v>
      </c>
      <c r="T227">
        <v>1.04</v>
      </c>
      <c r="U227">
        <v>10000</v>
      </c>
      <c r="V227" s="2" t="s">
        <v>3354</v>
      </c>
      <c r="W227" s="2" t="s">
        <v>3355</v>
      </c>
      <c r="X227" s="2"/>
      <c r="Y227">
        <v>2928.7308554572273</v>
      </c>
      <c r="Z227">
        <v>4199</v>
      </c>
    </row>
    <row r="228" spans="1:26">
      <c r="A228" s="1">
        <v>46080</v>
      </c>
      <c r="B228" s="2" t="s">
        <v>3350</v>
      </c>
      <c r="C228" s="2" t="s">
        <v>3351</v>
      </c>
      <c r="D228">
        <v>263</v>
      </c>
      <c r="E228" s="2" t="s">
        <v>640</v>
      </c>
      <c r="F228" s="2" t="s">
        <v>1291</v>
      </c>
      <c r="G228" t="s">
        <v>1293</v>
      </c>
      <c r="H228" t="s">
        <v>1294</v>
      </c>
      <c r="I228" s="2" t="s">
        <v>1292</v>
      </c>
      <c r="J228" s="2" t="s">
        <v>79</v>
      </c>
      <c r="K228">
        <v>170</v>
      </c>
      <c r="L228" t="s">
        <v>3353</v>
      </c>
      <c r="M228">
        <v>1360</v>
      </c>
      <c r="N228" t="s">
        <v>3356</v>
      </c>
      <c r="O228">
        <v>8</v>
      </c>
      <c r="P228">
        <v>8</v>
      </c>
      <c r="Q228">
        <v>0</v>
      </c>
      <c r="R228">
        <v>1360</v>
      </c>
      <c r="S228">
        <v>8</v>
      </c>
      <c r="T228">
        <v>1.2363636363636363</v>
      </c>
      <c r="U228">
        <v>1100</v>
      </c>
      <c r="V228" s="2" t="s">
        <v>3357</v>
      </c>
      <c r="W228" s="2" t="s">
        <v>3355</v>
      </c>
      <c r="X228" s="2"/>
      <c r="Y228" t="s">
        <v>764</v>
      </c>
      <c r="Z228" t="s">
        <v>764</v>
      </c>
    </row>
    <row r="229" spans="1:26">
      <c r="A229" s="1">
        <v>46080</v>
      </c>
      <c r="B229" s="2" t="s">
        <v>3350</v>
      </c>
      <c r="C229" s="2" t="s">
        <v>3351</v>
      </c>
      <c r="D229">
        <v>216</v>
      </c>
      <c r="E229" s="2" t="s">
        <v>640</v>
      </c>
      <c r="F229" s="2" t="s">
        <v>1111</v>
      </c>
      <c r="G229" t="s">
        <v>1104</v>
      </c>
      <c r="H229" t="s">
        <v>1106</v>
      </c>
      <c r="I229" s="2" t="s">
        <v>1103</v>
      </c>
      <c r="J229" s="2" t="s">
        <v>79</v>
      </c>
      <c r="K229">
        <v>1940</v>
      </c>
      <c r="L229" t="s">
        <v>3353</v>
      </c>
      <c r="M229">
        <v>15520</v>
      </c>
      <c r="N229" t="s">
        <v>3356</v>
      </c>
      <c r="O229">
        <v>8</v>
      </c>
      <c r="P229">
        <v>8</v>
      </c>
      <c r="Q229">
        <v>0</v>
      </c>
      <c r="R229">
        <v>15520</v>
      </c>
      <c r="S229">
        <v>8</v>
      </c>
      <c r="T229">
        <v>1.0077922077922077</v>
      </c>
      <c r="U229">
        <v>15400</v>
      </c>
      <c r="V229" s="2" t="s">
        <v>3357</v>
      </c>
      <c r="W229" s="2" t="s">
        <v>3355</v>
      </c>
      <c r="X229" s="2"/>
      <c r="Y229" t="s">
        <v>764</v>
      </c>
      <c r="Z229" t="s">
        <v>764</v>
      </c>
    </row>
    <row r="230" spans="1:26">
      <c r="A230" s="1">
        <v>46080</v>
      </c>
      <c r="B230" s="2" t="s">
        <v>3350</v>
      </c>
      <c r="C230" s="2" t="s">
        <v>3351</v>
      </c>
      <c r="D230">
        <v>218</v>
      </c>
      <c r="E230" s="2" t="s">
        <v>640</v>
      </c>
      <c r="F230" s="2" t="s">
        <v>1112</v>
      </c>
      <c r="G230" t="s">
        <v>1104</v>
      </c>
      <c r="H230" t="s">
        <v>1106</v>
      </c>
      <c r="I230" s="2" t="s">
        <v>1103</v>
      </c>
      <c r="J230" s="2" t="s">
        <v>79</v>
      </c>
      <c r="K230">
        <v>1300</v>
      </c>
      <c r="L230" t="s">
        <v>3353</v>
      </c>
      <c r="M230">
        <v>10400</v>
      </c>
      <c r="N230" t="s">
        <v>3356</v>
      </c>
      <c r="O230">
        <v>8</v>
      </c>
      <c r="P230">
        <v>8</v>
      </c>
      <c r="Q230">
        <v>0</v>
      </c>
      <c r="R230">
        <v>10400</v>
      </c>
      <c r="S230">
        <v>8</v>
      </c>
      <c r="T230">
        <v>1.0097087378640777</v>
      </c>
      <c r="U230">
        <v>10300</v>
      </c>
      <c r="V230" s="2" t="s">
        <v>3357</v>
      </c>
      <c r="W230" s="2" t="s">
        <v>3355</v>
      </c>
      <c r="X230" s="2"/>
      <c r="Y230" t="s">
        <v>764</v>
      </c>
      <c r="Z230" t="s">
        <v>764</v>
      </c>
    </row>
    <row r="231" spans="1:26">
      <c r="A231" s="1">
        <v>46080</v>
      </c>
      <c r="B231" s="2" t="s">
        <v>3350</v>
      </c>
      <c r="C231" s="2" t="s">
        <v>3351</v>
      </c>
      <c r="D231">
        <v>214</v>
      </c>
      <c r="E231" s="2" t="s">
        <v>640</v>
      </c>
      <c r="F231" s="2" t="s">
        <v>1102</v>
      </c>
      <c r="G231" t="s">
        <v>1104</v>
      </c>
      <c r="H231" t="s">
        <v>1106</v>
      </c>
      <c r="I231" s="2" t="s">
        <v>1103</v>
      </c>
      <c r="J231" s="2" t="s">
        <v>79</v>
      </c>
      <c r="K231">
        <v>1945</v>
      </c>
      <c r="L231" t="s">
        <v>3353</v>
      </c>
      <c r="M231">
        <v>15560</v>
      </c>
      <c r="N231" t="s">
        <v>3356</v>
      </c>
      <c r="O231">
        <v>8</v>
      </c>
      <c r="P231">
        <v>8</v>
      </c>
      <c r="Q231">
        <v>0</v>
      </c>
      <c r="R231">
        <v>15560</v>
      </c>
      <c r="S231">
        <v>8</v>
      </c>
      <c r="T231">
        <v>1.0103896103896104</v>
      </c>
      <c r="U231">
        <v>15400</v>
      </c>
      <c r="V231" s="2" t="s">
        <v>3357</v>
      </c>
      <c r="W231" s="2" t="s">
        <v>3355</v>
      </c>
      <c r="X231" s="2"/>
      <c r="Y231" t="s">
        <v>764</v>
      </c>
      <c r="Z231" t="s">
        <v>764</v>
      </c>
    </row>
    <row r="232" spans="1:26">
      <c r="A232" s="1">
        <v>46080</v>
      </c>
      <c r="B232" s="2" t="s">
        <v>3350</v>
      </c>
      <c r="C232" s="2" t="s">
        <v>3351</v>
      </c>
      <c r="D232">
        <v>211</v>
      </c>
      <c r="E232" s="2" t="s">
        <v>1099</v>
      </c>
      <c r="F232" s="2" t="s">
        <v>1092</v>
      </c>
      <c r="G232" t="s">
        <v>1094</v>
      </c>
      <c r="H232" t="s">
        <v>192</v>
      </c>
      <c r="I232" s="2" t="s">
        <v>1093</v>
      </c>
      <c r="J232" s="2" t="s">
        <v>79</v>
      </c>
      <c r="K232">
        <v>1405</v>
      </c>
      <c r="L232" t="s">
        <v>3353</v>
      </c>
      <c r="M232">
        <v>11240</v>
      </c>
      <c r="N232" t="s">
        <v>3356</v>
      </c>
      <c r="O232">
        <v>8</v>
      </c>
      <c r="P232">
        <v>8</v>
      </c>
      <c r="Q232">
        <v>0</v>
      </c>
      <c r="R232">
        <v>11240</v>
      </c>
      <c r="S232">
        <v>8</v>
      </c>
      <c r="T232">
        <v>1.0218181818181815</v>
      </c>
      <c r="U232">
        <v>11000</v>
      </c>
      <c r="V232" s="2" t="s">
        <v>3357</v>
      </c>
      <c r="W232" s="2" t="s">
        <v>3355</v>
      </c>
      <c r="X232" s="2"/>
      <c r="Y232" t="s">
        <v>764</v>
      </c>
      <c r="Z232" t="s">
        <v>764</v>
      </c>
    </row>
    <row r="233" spans="1:26">
      <c r="A233" s="1">
        <v>46080</v>
      </c>
      <c r="B233" s="2" t="s">
        <v>3350</v>
      </c>
      <c r="C233" s="2" t="s">
        <v>3351</v>
      </c>
      <c r="D233">
        <v>157</v>
      </c>
      <c r="E233" s="2" t="s">
        <v>851</v>
      </c>
      <c r="F233" s="2" t="s">
        <v>848</v>
      </c>
      <c r="G233" t="s">
        <v>402</v>
      </c>
      <c r="H233" t="s">
        <v>850</v>
      </c>
      <c r="I233" s="2" t="s">
        <v>849</v>
      </c>
      <c r="J233" s="2" t="s">
        <v>116</v>
      </c>
      <c r="K233">
        <v>1080</v>
      </c>
      <c r="L233" t="s">
        <v>3352</v>
      </c>
      <c r="M233">
        <v>6480</v>
      </c>
      <c r="N233" t="s">
        <v>3353</v>
      </c>
      <c r="O233">
        <v>4</v>
      </c>
      <c r="P233">
        <v>4</v>
      </c>
      <c r="Q233">
        <v>6</v>
      </c>
      <c r="R233">
        <v>25920</v>
      </c>
      <c r="S233">
        <v>6</v>
      </c>
      <c r="T233">
        <v>1.038877755511022</v>
      </c>
      <c r="U233">
        <v>24950</v>
      </c>
      <c r="V233" s="2" t="s">
        <v>3358</v>
      </c>
      <c r="W233" s="2" t="s">
        <v>3355</v>
      </c>
      <c r="X233" s="2"/>
      <c r="Y233" t="s">
        <v>764</v>
      </c>
      <c r="Z233" t="s">
        <v>764</v>
      </c>
    </row>
    <row r="234" spans="1:26">
      <c r="A234" s="1">
        <v>46080</v>
      </c>
      <c r="B234" s="2" t="s">
        <v>3350</v>
      </c>
      <c r="C234" s="2" t="s">
        <v>3351</v>
      </c>
      <c r="D234" t="s">
        <v>764</v>
      </c>
      <c r="E234" s="2" t="s">
        <v>3362</v>
      </c>
      <c r="F234" s="2" t="s">
        <v>3362</v>
      </c>
      <c r="I234" s="2" t="s">
        <v>3362</v>
      </c>
      <c r="J234" s="2" t="s">
        <v>3362</v>
      </c>
      <c r="K234">
        <v>3000</v>
      </c>
      <c r="L234" t="s">
        <v>3352</v>
      </c>
      <c r="M234">
        <v>12000</v>
      </c>
      <c r="N234" t="s">
        <v>3367</v>
      </c>
      <c r="O234">
        <v>4</v>
      </c>
      <c r="P234">
        <v>0</v>
      </c>
      <c r="Q234">
        <v>0</v>
      </c>
      <c r="R234">
        <v>48000</v>
      </c>
      <c r="S234">
        <v>4</v>
      </c>
      <c r="T234" t="s">
        <v>764</v>
      </c>
      <c r="U234" t="s">
        <v>764</v>
      </c>
      <c r="V234" s="2" t="s">
        <v>3368</v>
      </c>
      <c r="W234" s="2" t="s">
        <v>3361</v>
      </c>
      <c r="X234" s="2"/>
      <c r="Y234">
        <v>2428.8000000000002</v>
      </c>
      <c r="Z234">
        <v>1290</v>
      </c>
    </row>
    <row r="235" spans="1:26">
      <c r="A235" s="1">
        <v>46080</v>
      </c>
      <c r="B235" s="2" t="s">
        <v>3350</v>
      </c>
      <c r="C235" s="2" t="s">
        <v>3351</v>
      </c>
      <c r="D235">
        <v>197</v>
      </c>
      <c r="E235" s="2" t="s">
        <v>1038</v>
      </c>
      <c r="F235" s="2" t="s">
        <v>1033</v>
      </c>
      <c r="G235" t="s">
        <v>1035</v>
      </c>
      <c r="H235" t="s">
        <v>1037</v>
      </c>
      <c r="I235" s="2" t="s">
        <v>1034</v>
      </c>
      <c r="J235" s="2" t="s">
        <v>765</v>
      </c>
      <c r="K235">
        <v>600</v>
      </c>
      <c r="L235" t="s">
        <v>3376</v>
      </c>
      <c r="M235">
        <v>3600</v>
      </c>
      <c r="N235" t="s">
        <v>763</v>
      </c>
      <c r="O235">
        <v>6</v>
      </c>
      <c r="P235">
        <v>0</v>
      </c>
      <c r="Q235">
        <v>0</v>
      </c>
      <c r="R235">
        <v>3600</v>
      </c>
      <c r="S235">
        <v>6</v>
      </c>
      <c r="T235">
        <v>0.9</v>
      </c>
      <c r="U235">
        <v>4000</v>
      </c>
      <c r="V235" s="2" t="s">
        <v>3377</v>
      </c>
      <c r="W235" s="2" t="s">
        <v>3361</v>
      </c>
      <c r="X235" s="2"/>
      <c r="Y235" t="s">
        <v>764</v>
      </c>
      <c r="Z235" t="s">
        <v>764</v>
      </c>
    </row>
    <row r="236" spans="1:26">
      <c r="A236" s="1">
        <v>46080</v>
      </c>
      <c r="B236" s="2" t="s">
        <v>3350</v>
      </c>
      <c r="C236" s="2" t="s">
        <v>3351</v>
      </c>
      <c r="D236">
        <v>198</v>
      </c>
      <c r="E236" s="2" t="s">
        <v>1044</v>
      </c>
      <c r="F236" s="2" t="s">
        <v>1041</v>
      </c>
      <c r="G236" t="s">
        <v>1043</v>
      </c>
      <c r="H236" t="s">
        <v>1037</v>
      </c>
      <c r="I236" s="2" t="s">
        <v>1042</v>
      </c>
      <c r="J236" s="2" t="s">
        <v>765</v>
      </c>
      <c r="K236">
        <v>400</v>
      </c>
      <c r="L236" t="s">
        <v>3376</v>
      </c>
      <c r="M236">
        <v>2400</v>
      </c>
      <c r="N236" t="s">
        <v>763</v>
      </c>
      <c r="O236">
        <v>6</v>
      </c>
      <c r="P236">
        <v>0</v>
      </c>
      <c r="Q236">
        <v>0</v>
      </c>
      <c r="R236">
        <v>2400</v>
      </c>
      <c r="S236">
        <v>6</v>
      </c>
      <c r="T236">
        <v>0.8</v>
      </c>
      <c r="U236">
        <v>3000</v>
      </c>
      <c r="V236" s="2" t="s">
        <v>3377</v>
      </c>
      <c r="W236" s="2" t="s">
        <v>3361</v>
      </c>
      <c r="X236" s="2"/>
      <c r="Y236" t="s">
        <v>764</v>
      </c>
      <c r="Z236" t="s">
        <v>764</v>
      </c>
    </row>
    <row r="237" spans="1:26">
      <c r="A237" s="1">
        <v>46080</v>
      </c>
      <c r="B237" s="2" t="s">
        <v>3350</v>
      </c>
      <c r="C237" s="2" t="s">
        <v>3351</v>
      </c>
      <c r="D237">
        <v>280</v>
      </c>
      <c r="E237" s="2" t="s">
        <v>1371</v>
      </c>
      <c r="F237" s="2" t="s">
        <v>1368</v>
      </c>
      <c r="G237" t="s">
        <v>1370</v>
      </c>
      <c r="H237" t="s">
        <v>192</v>
      </c>
      <c r="I237" s="2" t="s">
        <v>1369</v>
      </c>
      <c r="J237" s="2" t="s">
        <v>64</v>
      </c>
      <c r="K237">
        <v>1800</v>
      </c>
      <c r="L237" t="s">
        <v>3352</v>
      </c>
      <c r="M237">
        <v>7200</v>
      </c>
      <c r="N237" t="s">
        <v>3353</v>
      </c>
      <c r="O237">
        <v>4</v>
      </c>
      <c r="P237">
        <v>4</v>
      </c>
      <c r="Q237">
        <v>4</v>
      </c>
      <c r="R237">
        <v>28800</v>
      </c>
      <c r="S237">
        <v>4</v>
      </c>
      <c r="T237">
        <v>1.0105263157894735</v>
      </c>
      <c r="U237">
        <v>28500</v>
      </c>
      <c r="V237" s="2" t="s">
        <v>3354</v>
      </c>
      <c r="W237" s="2" t="s">
        <v>3355</v>
      </c>
      <c r="X237" s="2"/>
      <c r="Y237">
        <v>10547.035909053777</v>
      </c>
      <c r="Z237">
        <v>11628</v>
      </c>
    </row>
    <row r="238" spans="1:26">
      <c r="A238" s="1">
        <v>46080</v>
      </c>
      <c r="B238" s="2" t="s">
        <v>3350</v>
      </c>
      <c r="C238" s="2" t="s">
        <v>3351</v>
      </c>
      <c r="D238" t="s">
        <v>764</v>
      </c>
      <c r="E238" s="2" t="s">
        <v>3362</v>
      </c>
      <c r="F238" s="2" t="s">
        <v>3362</v>
      </c>
      <c r="I238" s="2" t="s">
        <v>3362</v>
      </c>
      <c r="J238" s="2" t="s">
        <v>3362</v>
      </c>
      <c r="K238">
        <v>1800</v>
      </c>
      <c r="L238" t="s">
        <v>3369</v>
      </c>
      <c r="M238">
        <v>10800</v>
      </c>
      <c r="N238" t="s">
        <v>3370</v>
      </c>
      <c r="O238">
        <v>6</v>
      </c>
      <c r="P238">
        <v>0</v>
      </c>
      <c r="Q238">
        <v>0</v>
      </c>
      <c r="R238">
        <v>64800</v>
      </c>
      <c r="S238">
        <v>6</v>
      </c>
      <c r="T238" t="s">
        <v>764</v>
      </c>
      <c r="U238" t="s">
        <v>764</v>
      </c>
      <c r="V238" s="2" t="s">
        <v>3371</v>
      </c>
      <c r="W238" s="2" t="s">
        <v>3361</v>
      </c>
      <c r="X238" s="2"/>
      <c r="Y238" t="s">
        <v>764</v>
      </c>
      <c r="Z238" t="s">
        <v>764</v>
      </c>
    </row>
    <row r="239" spans="1:26">
      <c r="A239" s="1">
        <v>46080</v>
      </c>
      <c r="B239" s="2" t="s">
        <v>3350</v>
      </c>
      <c r="C239" s="2" t="s">
        <v>3351</v>
      </c>
      <c r="D239">
        <v>242</v>
      </c>
      <c r="E239" s="2" t="s">
        <v>1201</v>
      </c>
      <c r="F239" s="2" t="s">
        <v>1197</v>
      </c>
      <c r="G239" t="s">
        <v>1199</v>
      </c>
      <c r="H239" t="s">
        <v>1200</v>
      </c>
      <c r="I239" s="2" t="s">
        <v>1198</v>
      </c>
      <c r="J239" s="2" t="s">
        <v>64</v>
      </c>
      <c r="K239">
        <v>219</v>
      </c>
      <c r="L239" t="s">
        <v>3352</v>
      </c>
      <c r="M239">
        <v>876</v>
      </c>
      <c r="N239" t="s">
        <v>3353</v>
      </c>
      <c r="O239">
        <v>6</v>
      </c>
      <c r="P239">
        <v>6</v>
      </c>
      <c r="Q239">
        <v>4</v>
      </c>
      <c r="R239">
        <v>5256</v>
      </c>
      <c r="S239">
        <v>4</v>
      </c>
      <c r="T239">
        <v>1.3140000000000001</v>
      </c>
      <c r="U239">
        <v>4000</v>
      </c>
      <c r="V239" s="2" t="s">
        <v>3354</v>
      </c>
      <c r="W239" s="2" t="s">
        <v>3355</v>
      </c>
      <c r="X239" s="2"/>
      <c r="Y239">
        <v>1191.7708934948948</v>
      </c>
      <c r="Z239">
        <v>1414.74</v>
      </c>
    </row>
    <row r="240" spans="1:26">
      <c r="A240" s="1">
        <v>46083</v>
      </c>
      <c r="B240" s="2" t="s">
        <v>3350</v>
      </c>
      <c r="C240" s="2" t="s">
        <v>3351</v>
      </c>
      <c r="D240">
        <v>168</v>
      </c>
      <c r="E240" s="2" t="s">
        <v>901</v>
      </c>
      <c r="F240" s="2" t="s">
        <v>894</v>
      </c>
      <c r="G240" t="s">
        <v>896</v>
      </c>
      <c r="H240" t="s">
        <v>153</v>
      </c>
      <c r="I240" s="2" t="s">
        <v>895</v>
      </c>
      <c r="J240" s="2" t="s">
        <v>79</v>
      </c>
      <c r="K240">
        <v>2565</v>
      </c>
      <c r="L240" t="s">
        <v>3353</v>
      </c>
      <c r="M240">
        <v>20520</v>
      </c>
      <c r="N240" t="s">
        <v>3356</v>
      </c>
      <c r="O240">
        <v>8</v>
      </c>
      <c r="P240">
        <v>8</v>
      </c>
      <c r="Q240">
        <v>0</v>
      </c>
      <c r="R240">
        <v>20520</v>
      </c>
      <c r="S240">
        <v>8</v>
      </c>
      <c r="T240">
        <v>1.026</v>
      </c>
      <c r="U240">
        <v>20000</v>
      </c>
      <c r="V240" s="2" t="s">
        <v>3357</v>
      </c>
      <c r="W240" s="2" t="s">
        <v>3355</v>
      </c>
      <c r="X240" s="2"/>
      <c r="Y240" t="s">
        <v>764</v>
      </c>
      <c r="Z240" t="s">
        <v>764</v>
      </c>
    </row>
    <row r="241" spans="1:26">
      <c r="A241" s="1">
        <v>46083</v>
      </c>
      <c r="B241" s="2" t="s">
        <v>3350</v>
      </c>
      <c r="C241" s="2" t="s">
        <v>3351</v>
      </c>
      <c r="D241">
        <v>223</v>
      </c>
      <c r="E241" s="2" t="s">
        <v>1136</v>
      </c>
      <c r="F241" s="2" t="s">
        <v>1133</v>
      </c>
      <c r="G241" t="s">
        <v>1135</v>
      </c>
      <c r="H241" t="s">
        <v>519</v>
      </c>
      <c r="I241" s="2" t="s">
        <v>1134</v>
      </c>
      <c r="J241" s="2" t="s">
        <v>64</v>
      </c>
      <c r="K241">
        <v>700</v>
      </c>
      <c r="L241" t="s">
        <v>3352</v>
      </c>
      <c r="M241">
        <v>2800</v>
      </c>
      <c r="N241" t="s">
        <v>3353</v>
      </c>
      <c r="O241">
        <v>6</v>
      </c>
      <c r="P241">
        <v>6</v>
      </c>
      <c r="Q241">
        <v>4</v>
      </c>
      <c r="R241">
        <v>16800</v>
      </c>
      <c r="S241">
        <v>4</v>
      </c>
      <c r="T241">
        <v>1.0838709677419356</v>
      </c>
      <c r="U241">
        <v>15500</v>
      </c>
      <c r="V241" s="2" t="s">
        <v>3354</v>
      </c>
      <c r="W241" s="2" t="s">
        <v>3355</v>
      </c>
      <c r="X241" s="2"/>
      <c r="Y241">
        <v>4505.3278329929663</v>
      </c>
      <c r="Z241">
        <v>4522</v>
      </c>
    </row>
    <row r="242" spans="1:26">
      <c r="A242" s="1">
        <v>46083</v>
      </c>
      <c r="B242" s="2" t="s">
        <v>3350</v>
      </c>
      <c r="C242" s="2" t="s">
        <v>3351</v>
      </c>
      <c r="D242">
        <v>297</v>
      </c>
      <c r="E242" s="2" t="s">
        <v>1459</v>
      </c>
      <c r="F242" s="2" t="s">
        <v>1455</v>
      </c>
      <c r="G242" t="s">
        <v>1457</v>
      </c>
      <c r="H242" t="s">
        <v>1458</v>
      </c>
      <c r="I242" s="2" t="s">
        <v>1456</v>
      </c>
      <c r="J242" s="2" t="s">
        <v>64</v>
      </c>
      <c r="K242">
        <v>270</v>
      </c>
      <c r="L242" t="s">
        <v>3352</v>
      </c>
      <c r="M242">
        <v>1620</v>
      </c>
      <c r="N242" t="s">
        <v>3353</v>
      </c>
      <c r="O242">
        <v>2</v>
      </c>
      <c r="P242">
        <v>2</v>
      </c>
      <c r="Q242">
        <v>0</v>
      </c>
      <c r="R242">
        <v>3240</v>
      </c>
      <c r="S242">
        <v>6</v>
      </c>
      <c r="T242">
        <v>1.296</v>
      </c>
      <c r="U242">
        <v>2500</v>
      </c>
      <c r="V242" s="2" t="s">
        <v>3354</v>
      </c>
      <c r="W242" s="2" t="s">
        <v>3355</v>
      </c>
      <c r="X242" s="2"/>
      <c r="Z242">
        <v>1744.2</v>
      </c>
    </row>
    <row r="243" spans="1:26">
      <c r="A243" s="1">
        <v>46083</v>
      </c>
      <c r="B243" s="2" t="s">
        <v>3350</v>
      </c>
      <c r="C243" s="2" t="s">
        <v>3351</v>
      </c>
      <c r="D243" t="s">
        <v>764</v>
      </c>
      <c r="E243" s="2" t="s">
        <v>3362</v>
      </c>
      <c r="F243" s="2" t="s">
        <v>3362</v>
      </c>
      <c r="I243" s="2" t="s">
        <v>3362</v>
      </c>
      <c r="J243" s="2" t="s">
        <v>3362</v>
      </c>
      <c r="K243">
        <v>700</v>
      </c>
      <c r="L243" t="s">
        <v>3369</v>
      </c>
      <c r="M243">
        <v>2800</v>
      </c>
      <c r="N243" t="s">
        <v>3370</v>
      </c>
      <c r="O243">
        <v>4</v>
      </c>
      <c r="P243">
        <v>0</v>
      </c>
      <c r="Q243">
        <v>0</v>
      </c>
      <c r="R243">
        <v>11200</v>
      </c>
      <c r="S243">
        <v>4</v>
      </c>
      <c r="T243" t="s">
        <v>764</v>
      </c>
      <c r="U243" t="s">
        <v>764</v>
      </c>
      <c r="V243" s="2" t="s">
        <v>3371</v>
      </c>
      <c r="W243" s="2" t="s">
        <v>3361</v>
      </c>
      <c r="X243" s="2"/>
      <c r="Y243" t="s">
        <v>764</v>
      </c>
      <c r="Z243" t="s">
        <v>764</v>
      </c>
    </row>
    <row r="244" spans="1:26">
      <c r="A244" s="1">
        <v>46083</v>
      </c>
      <c r="B244" s="2" t="s">
        <v>3350</v>
      </c>
      <c r="C244" s="2" t="s">
        <v>3351</v>
      </c>
      <c r="D244">
        <v>302</v>
      </c>
      <c r="E244" s="2" t="s">
        <v>1478</v>
      </c>
      <c r="F244" s="2" t="s">
        <v>1475</v>
      </c>
      <c r="G244" t="s">
        <v>1465</v>
      </c>
      <c r="H244" t="s">
        <v>1477</v>
      </c>
      <c r="I244" s="2" t="s">
        <v>1476</v>
      </c>
      <c r="J244" s="2" t="s">
        <v>64</v>
      </c>
      <c r="K244">
        <v>1050</v>
      </c>
      <c r="L244" t="s">
        <v>3352</v>
      </c>
      <c r="M244">
        <v>4200</v>
      </c>
      <c r="N244" t="s">
        <v>3353</v>
      </c>
      <c r="O244">
        <v>2</v>
      </c>
      <c r="P244">
        <v>2</v>
      </c>
      <c r="Q244">
        <v>4</v>
      </c>
      <c r="R244">
        <v>8400</v>
      </c>
      <c r="S244">
        <v>4</v>
      </c>
      <c r="T244">
        <v>1.05</v>
      </c>
      <c r="U244">
        <v>8000</v>
      </c>
      <c r="V244" s="2" t="s">
        <v>3354</v>
      </c>
      <c r="W244" s="2" t="s">
        <v>3355</v>
      </c>
      <c r="X244" s="2"/>
      <c r="Y244">
        <v>5197.0090946221917</v>
      </c>
      <c r="Z244">
        <v>6783</v>
      </c>
    </row>
    <row r="245" spans="1:26">
      <c r="A245" s="1">
        <v>46083</v>
      </c>
      <c r="B245" s="2" t="s">
        <v>3350</v>
      </c>
      <c r="C245" s="2" t="s">
        <v>3351</v>
      </c>
      <c r="D245" t="s">
        <v>764</v>
      </c>
      <c r="E245" s="2" t="s">
        <v>3362</v>
      </c>
      <c r="F245" s="2" t="s">
        <v>3362</v>
      </c>
      <c r="I245" s="2" t="s">
        <v>3362</v>
      </c>
      <c r="J245" s="2" t="s">
        <v>3362</v>
      </c>
      <c r="K245">
        <v>1050</v>
      </c>
      <c r="L245" t="s">
        <v>3369</v>
      </c>
      <c r="M245">
        <v>2100</v>
      </c>
      <c r="N245" t="s">
        <v>3370</v>
      </c>
      <c r="O245">
        <v>2</v>
      </c>
      <c r="P245">
        <v>0</v>
      </c>
      <c r="Q245">
        <v>0</v>
      </c>
      <c r="R245">
        <v>4200</v>
      </c>
      <c r="S245">
        <v>2</v>
      </c>
      <c r="T245" t="s">
        <v>764</v>
      </c>
      <c r="U245" t="s">
        <v>764</v>
      </c>
      <c r="V245" s="2" t="s">
        <v>3371</v>
      </c>
      <c r="W245" s="2" t="s">
        <v>3361</v>
      </c>
      <c r="X245" s="2"/>
      <c r="Y245" t="s">
        <v>764</v>
      </c>
      <c r="Z245" t="s">
        <v>764</v>
      </c>
    </row>
    <row r="246" spans="1:26">
      <c r="A246" s="1">
        <v>46083</v>
      </c>
      <c r="B246" s="2" t="s">
        <v>3350</v>
      </c>
      <c r="C246" s="2" t="s">
        <v>3351</v>
      </c>
      <c r="D246">
        <v>315</v>
      </c>
      <c r="E246" s="2" t="s">
        <v>1524</v>
      </c>
      <c r="F246" s="2" t="s">
        <v>1520</v>
      </c>
      <c r="G246" t="s">
        <v>1522</v>
      </c>
      <c r="H246" t="s">
        <v>1523</v>
      </c>
      <c r="I246" s="2" t="s">
        <v>1521</v>
      </c>
      <c r="J246" s="2" t="s">
        <v>64</v>
      </c>
      <c r="K246">
        <v>1130</v>
      </c>
      <c r="L246" t="s">
        <v>3352</v>
      </c>
      <c r="M246">
        <v>4520</v>
      </c>
      <c r="N246" t="s">
        <v>3353</v>
      </c>
      <c r="O246">
        <v>2</v>
      </c>
      <c r="P246">
        <v>2</v>
      </c>
      <c r="Q246">
        <v>4</v>
      </c>
      <c r="R246">
        <v>9040</v>
      </c>
      <c r="S246">
        <v>4</v>
      </c>
      <c r="T246">
        <v>1.0635294117647058</v>
      </c>
      <c r="U246">
        <v>8500</v>
      </c>
      <c r="V246" s="2" t="s">
        <v>3354</v>
      </c>
      <c r="W246" s="2" t="s">
        <v>3355</v>
      </c>
      <c r="X246" s="2"/>
      <c r="Z246">
        <v>7299.8</v>
      </c>
    </row>
    <row r="247" spans="1:26">
      <c r="A247" s="1">
        <v>46083</v>
      </c>
      <c r="B247" s="2" t="s">
        <v>3350</v>
      </c>
      <c r="C247" s="2" t="s">
        <v>3351</v>
      </c>
      <c r="D247" t="s">
        <v>764</v>
      </c>
      <c r="E247" s="2" t="s">
        <v>3362</v>
      </c>
      <c r="F247" s="2" t="s">
        <v>3362</v>
      </c>
      <c r="I247" s="2" t="s">
        <v>3362</v>
      </c>
      <c r="J247" s="2" t="s">
        <v>3362</v>
      </c>
      <c r="K247">
        <v>1130</v>
      </c>
      <c r="L247" t="s">
        <v>3369</v>
      </c>
      <c r="M247">
        <v>2260</v>
      </c>
      <c r="N247" t="s">
        <v>3370</v>
      </c>
      <c r="O247">
        <v>2</v>
      </c>
      <c r="P247">
        <v>0</v>
      </c>
      <c r="Q247">
        <v>0</v>
      </c>
      <c r="R247">
        <v>4520</v>
      </c>
      <c r="S247">
        <v>2</v>
      </c>
      <c r="T247" t="s">
        <v>764</v>
      </c>
      <c r="U247" t="s">
        <v>764</v>
      </c>
      <c r="V247" s="2" t="s">
        <v>3371</v>
      </c>
      <c r="W247" s="2" t="s">
        <v>3361</v>
      </c>
      <c r="X247" s="2"/>
      <c r="Y247" t="s">
        <v>764</v>
      </c>
      <c r="Z247" t="s">
        <v>764</v>
      </c>
    </row>
    <row r="248" spans="1:26">
      <c r="A248" s="1">
        <v>46083</v>
      </c>
      <c r="B248" s="2" t="s">
        <v>3350</v>
      </c>
      <c r="C248" s="2" t="s">
        <v>3351</v>
      </c>
      <c r="D248">
        <v>156</v>
      </c>
      <c r="E248" s="2" t="s">
        <v>844</v>
      </c>
      <c r="F248" s="2" t="s">
        <v>840</v>
      </c>
      <c r="G248" t="s">
        <v>842</v>
      </c>
      <c r="H248" t="s">
        <v>843</v>
      </c>
      <c r="I248" s="2" t="s">
        <v>841</v>
      </c>
      <c r="J248" s="2" t="s">
        <v>79</v>
      </c>
      <c r="K248">
        <v>1290</v>
      </c>
      <c r="L248" t="s">
        <v>3353</v>
      </c>
      <c r="M248">
        <v>10320</v>
      </c>
      <c r="N248" t="s">
        <v>3356</v>
      </c>
      <c r="O248">
        <v>8</v>
      </c>
      <c r="P248">
        <v>8</v>
      </c>
      <c r="Q248">
        <v>0</v>
      </c>
      <c r="R248">
        <v>10320</v>
      </c>
      <c r="S248">
        <v>8</v>
      </c>
      <c r="T248">
        <v>1.0217821782178218</v>
      </c>
      <c r="U248">
        <v>10100</v>
      </c>
      <c r="V248" s="2" t="s">
        <v>3357</v>
      </c>
      <c r="W248" s="2" t="s">
        <v>3355</v>
      </c>
      <c r="X248" s="2"/>
      <c r="Y248" t="s">
        <v>764</v>
      </c>
      <c r="Z248" t="s">
        <v>764</v>
      </c>
    </row>
    <row r="249" spans="1:26">
      <c r="A249" s="1">
        <v>46083</v>
      </c>
      <c r="B249" s="2" t="s">
        <v>3350</v>
      </c>
      <c r="C249" s="2" t="s">
        <v>3351</v>
      </c>
      <c r="D249">
        <v>149</v>
      </c>
      <c r="E249" s="2" t="s">
        <v>816</v>
      </c>
      <c r="F249" s="2" t="s">
        <v>813</v>
      </c>
      <c r="G249" t="s">
        <v>815</v>
      </c>
      <c r="H249" t="s">
        <v>330</v>
      </c>
      <c r="I249" s="2" t="s">
        <v>814</v>
      </c>
      <c r="J249" s="2" t="s">
        <v>64</v>
      </c>
      <c r="K249">
        <v>2600</v>
      </c>
      <c r="L249" t="s">
        <v>3352</v>
      </c>
      <c r="M249">
        <v>15600</v>
      </c>
      <c r="N249" t="s">
        <v>3353</v>
      </c>
      <c r="O249">
        <v>2</v>
      </c>
      <c r="P249">
        <v>2</v>
      </c>
      <c r="Q249">
        <v>6</v>
      </c>
      <c r="R249">
        <v>31200</v>
      </c>
      <c r="S249">
        <v>6</v>
      </c>
      <c r="T249">
        <v>1.0365448504983388</v>
      </c>
      <c r="U249">
        <v>30100</v>
      </c>
      <c r="V249" s="2" t="s">
        <v>3354</v>
      </c>
      <c r="W249" s="2" t="s">
        <v>3355</v>
      </c>
      <c r="X249" s="2"/>
      <c r="Y249">
        <v>15785.131150442479</v>
      </c>
      <c r="Z249">
        <v>16796</v>
      </c>
    </row>
    <row r="250" spans="1:26">
      <c r="A250" s="1">
        <v>46083</v>
      </c>
      <c r="B250" s="2" t="s">
        <v>3350</v>
      </c>
      <c r="C250" s="2" t="s">
        <v>3351</v>
      </c>
      <c r="D250">
        <v>230</v>
      </c>
      <c r="E250" s="2" t="s">
        <v>1172</v>
      </c>
      <c r="F250" s="2" t="s">
        <v>1170</v>
      </c>
      <c r="G250" t="s">
        <v>217</v>
      </c>
      <c r="H250" t="s">
        <v>330</v>
      </c>
      <c r="I250" s="2" t="s">
        <v>1171</v>
      </c>
      <c r="J250" s="2" t="s">
        <v>64</v>
      </c>
      <c r="K250">
        <v>345</v>
      </c>
      <c r="L250" t="s">
        <v>3352</v>
      </c>
      <c r="M250">
        <v>2070</v>
      </c>
      <c r="N250" t="s">
        <v>3353</v>
      </c>
      <c r="O250">
        <v>2</v>
      </c>
      <c r="P250">
        <v>2</v>
      </c>
      <c r="Q250">
        <v>6</v>
      </c>
      <c r="R250">
        <v>4140</v>
      </c>
      <c r="S250">
        <v>6</v>
      </c>
      <c r="T250">
        <v>1.29375</v>
      </c>
      <c r="U250">
        <v>3200</v>
      </c>
      <c r="V250" s="2" t="s">
        <v>3354</v>
      </c>
      <c r="W250" s="2" t="s">
        <v>3355</v>
      </c>
      <c r="X250" s="2"/>
      <c r="Y250">
        <v>2094.5654795779446</v>
      </c>
      <c r="Z250">
        <v>2228.6999999999998</v>
      </c>
    </row>
    <row r="251" spans="1:26">
      <c r="A251" s="1">
        <v>46084</v>
      </c>
      <c r="B251" s="2" t="s">
        <v>3350</v>
      </c>
      <c r="C251" s="2" t="s">
        <v>3351</v>
      </c>
      <c r="D251">
        <v>249</v>
      </c>
      <c r="E251" s="2" t="s">
        <v>1233</v>
      </c>
      <c r="F251" s="2" t="s">
        <v>1226</v>
      </c>
      <c r="G251" t="s">
        <v>1228</v>
      </c>
      <c r="H251" t="s">
        <v>153</v>
      </c>
      <c r="I251" s="2" t="s">
        <v>1227</v>
      </c>
      <c r="J251" s="2" t="s">
        <v>79</v>
      </c>
      <c r="K251">
        <v>575</v>
      </c>
      <c r="L251" t="s">
        <v>3353</v>
      </c>
      <c r="M251">
        <v>4600</v>
      </c>
      <c r="N251" t="s">
        <v>3356</v>
      </c>
      <c r="O251">
        <v>8</v>
      </c>
      <c r="P251">
        <v>8</v>
      </c>
      <c r="Q251">
        <v>0</v>
      </c>
      <c r="R251">
        <v>4600</v>
      </c>
      <c r="S251">
        <v>8</v>
      </c>
      <c r="T251">
        <v>1.069767441860465</v>
      </c>
      <c r="U251">
        <v>4300</v>
      </c>
      <c r="V251" s="2" t="s">
        <v>3357</v>
      </c>
      <c r="W251" s="2" t="s">
        <v>3355</v>
      </c>
      <c r="X251" s="2"/>
      <c r="Y251" t="s">
        <v>764</v>
      </c>
      <c r="Z251" t="s">
        <v>764</v>
      </c>
    </row>
    <row r="252" spans="1:26">
      <c r="A252" s="1">
        <v>46086</v>
      </c>
      <c r="B252" s="2" t="s">
        <v>3350</v>
      </c>
      <c r="C252" s="2" t="s">
        <v>3351</v>
      </c>
      <c r="D252" t="s">
        <v>764</v>
      </c>
      <c r="E252" s="2" t="s">
        <v>3362</v>
      </c>
      <c r="F252" s="2" t="s">
        <v>3362</v>
      </c>
      <c r="I252" s="2" t="s">
        <v>3362</v>
      </c>
      <c r="J252" s="2" t="s">
        <v>3362</v>
      </c>
      <c r="K252">
        <v>3000</v>
      </c>
      <c r="L252" t="s">
        <v>3352</v>
      </c>
      <c r="M252">
        <v>12000</v>
      </c>
      <c r="N252" t="s">
        <v>3367</v>
      </c>
      <c r="O252">
        <v>4</v>
      </c>
      <c r="P252">
        <v>0</v>
      </c>
      <c r="Q252">
        <v>0</v>
      </c>
      <c r="R252">
        <v>48000</v>
      </c>
      <c r="S252">
        <v>4</v>
      </c>
      <c r="T252" t="s">
        <v>764</v>
      </c>
      <c r="U252" t="s">
        <v>764</v>
      </c>
      <c r="V252" s="2" t="s">
        <v>3368</v>
      </c>
      <c r="W252" s="2" t="s">
        <v>3361</v>
      </c>
      <c r="X252" s="2"/>
      <c r="Y252">
        <v>2428.8000000000002</v>
      </c>
      <c r="Z252">
        <v>1290</v>
      </c>
    </row>
    <row r="253" spans="1:26">
      <c r="A253" s="1">
        <v>46086</v>
      </c>
      <c r="B253" s="2" t="s">
        <v>3350</v>
      </c>
      <c r="C253" s="2" t="s">
        <v>3351</v>
      </c>
      <c r="D253">
        <v>308</v>
      </c>
      <c r="E253" s="2" t="s">
        <v>1495</v>
      </c>
      <c r="F253" s="2" t="s">
        <v>1492</v>
      </c>
      <c r="G253" t="s">
        <v>1494</v>
      </c>
      <c r="H253" t="s">
        <v>97</v>
      </c>
      <c r="I253" s="2" t="s">
        <v>1493</v>
      </c>
      <c r="J253" s="2" t="s">
        <v>64</v>
      </c>
      <c r="K253">
        <v>1600</v>
      </c>
      <c r="L253" t="s">
        <v>3352</v>
      </c>
      <c r="M253">
        <v>9600</v>
      </c>
      <c r="N253" t="s">
        <v>3353</v>
      </c>
      <c r="O253">
        <v>2</v>
      </c>
      <c r="P253">
        <v>2</v>
      </c>
      <c r="Q253">
        <v>6</v>
      </c>
      <c r="R253">
        <v>19200</v>
      </c>
      <c r="S253">
        <v>6</v>
      </c>
      <c r="T253">
        <v>1.0105263157894735</v>
      </c>
      <c r="U253">
        <v>19000</v>
      </c>
      <c r="V253" s="2" t="s">
        <v>3354</v>
      </c>
      <c r="W253" s="2" t="s">
        <v>3355</v>
      </c>
      <c r="X253" s="2"/>
      <c r="Y253">
        <v>9008.6909734513283</v>
      </c>
      <c r="Z253">
        <v>10336</v>
      </c>
    </row>
    <row r="254" spans="1:26">
      <c r="A254" s="1">
        <v>46086</v>
      </c>
      <c r="B254" s="2" t="s">
        <v>3350</v>
      </c>
      <c r="C254" s="2" t="s">
        <v>3351</v>
      </c>
      <c r="D254">
        <v>246</v>
      </c>
      <c r="E254" s="2" t="s">
        <v>1222</v>
      </c>
      <c r="F254" s="2" t="s">
        <v>1219</v>
      </c>
      <c r="G254" t="s">
        <v>1221</v>
      </c>
      <c r="H254" t="s">
        <v>354</v>
      </c>
      <c r="I254" s="2" t="s">
        <v>1220</v>
      </c>
      <c r="J254" s="2" t="s">
        <v>64</v>
      </c>
      <c r="K254">
        <v>400</v>
      </c>
      <c r="L254" t="s">
        <v>3352</v>
      </c>
      <c r="M254">
        <v>2400</v>
      </c>
      <c r="N254" t="s">
        <v>3353</v>
      </c>
      <c r="O254">
        <v>6</v>
      </c>
      <c r="P254">
        <v>6</v>
      </c>
      <c r="Q254">
        <v>6</v>
      </c>
      <c r="R254">
        <v>14400</v>
      </c>
      <c r="S254">
        <v>6</v>
      </c>
      <c r="T254">
        <v>1.0666666666666669</v>
      </c>
      <c r="U254">
        <v>13500</v>
      </c>
      <c r="V254" s="2" t="s">
        <v>3354</v>
      </c>
      <c r="W254" s="2" t="s">
        <v>3355</v>
      </c>
      <c r="X254" s="2"/>
      <c r="Y254">
        <v>2859.6019343771281</v>
      </c>
      <c r="Z254">
        <v>2584</v>
      </c>
    </row>
    <row r="255" spans="1:26">
      <c r="A255" s="1">
        <v>46086</v>
      </c>
      <c r="B255" s="2" t="s">
        <v>3350</v>
      </c>
      <c r="C255" s="2" t="s">
        <v>3351</v>
      </c>
      <c r="D255">
        <v>227</v>
      </c>
      <c r="E255" s="2" t="s">
        <v>1156</v>
      </c>
      <c r="F255" s="2" t="s">
        <v>1153</v>
      </c>
      <c r="G255" t="s">
        <v>1155</v>
      </c>
      <c r="H255" t="s">
        <v>354</v>
      </c>
      <c r="I255" s="2" t="s">
        <v>1154</v>
      </c>
      <c r="J255" s="2" t="s">
        <v>64</v>
      </c>
      <c r="K255">
        <v>150</v>
      </c>
      <c r="L255" t="s">
        <v>3352</v>
      </c>
      <c r="M255">
        <v>900</v>
      </c>
      <c r="N255" t="s">
        <v>3353</v>
      </c>
      <c r="O255">
        <v>6</v>
      </c>
      <c r="P255">
        <v>6</v>
      </c>
      <c r="Q255">
        <v>6</v>
      </c>
      <c r="R255">
        <v>5400</v>
      </c>
      <c r="S255">
        <v>6</v>
      </c>
      <c r="T255">
        <v>1.2</v>
      </c>
      <c r="U255">
        <v>4500</v>
      </c>
      <c r="V255" s="2" t="s">
        <v>3354</v>
      </c>
      <c r="W255" s="2" t="s">
        <v>3355</v>
      </c>
      <c r="X255" s="2"/>
      <c r="Y255">
        <v>1072.3507253914231</v>
      </c>
      <c r="Z255">
        <v>969</v>
      </c>
    </row>
    <row r="256" spans="1:26">
      <c r="A256" s="1">
        <v>46086</v>
      </c>
      <c r="B256" s="2" t="s">
        <v>3350</v>
      </c>
      <c r="C256" s="2" t="s">
        <v>3351</v>
      </c>
      <c r="D256" t="s">
        <v>764</v>
      </c>
      <c r="E256" s="2" t="s">
        <v>3362</v>
      </c>
      <c r="F256" s="2" t="s">
        <v>3362</v>
      </c>
      <c r="I256" s="2" t="s">
        <v>3362</v>
      </c>
      <c r="J256" s="2" t="s">
        <v>3362</v>
      </c>
      <c r="K256">
        <v>550</v>
      </c>
      <c r="L256" t="s">
        <v>3369</v>
      </c>
      <c r="M256">
        <v>1100</v>
      </c>
      <c r="N256" t="s">
        <v>3370</v>
      </c>
      <c r="O256">
        <v>2</v>
      </c>
      <c r="P256">
        <v>0</v>
      </c>
      <c r="Q256">
        <v>0</v>
      </c>
      <c r="R256">
        <v>2200</v>
      </c>
      <c r="S256">
        <v>2</v>
      </c>
      <c r="T256" t="s">
        <v>764</v>
      </c>
      <c r="U256" t="s">
        <v>764</v>
      </c>
      <c r="V256" s="2" t="s">
        <v>3371</v>
      </c>
      <c r="W256" s="2" t="s">
        <v>3361</v>
      </c>
      <c r="X256" s="2"/>
      <c r="Y256" t="s">
        <v>764</v>
      </c>
      <c r="Z256" t="s">
        <v>764</v>
      </c>
    </row>
    <row r="257" spans="1:26">
      <c r="A257" s="1">
        <v>46086</v>
      </c>
      <c r="B257" s="2" t="s">
        <v>3350</v>
      </c>
      <c r="C257" s="2" t="s">
        <v>3351</v>
      </c>
      <c r="D257">
        <v>196</v>
      </c>
      <c r="E257" s="2" t="s">
        <v>965</v>
      </c>
      <c r="F257" s="2" t="s">
        <v>1030</v>
      </c>
      <c r="G257" t="s">
        <v>964</v>
      </c>
      <c r="H257" t="s">
        <v>1032</v>
      </c>
      <c r="I257" s="2" t="s">
        <v>1031</v>
      </c>
      <c r="J257" s="2" t="s">
        <v>79</v>
      </c>
      <c r="K257">
        <v>195</v>
      </c>
      <c r="L257" t="s">
        <v>3353</v>
      </c>
      <c r="M257">
        <v>1560</v>
      </c>
      <c r="N257" t="s">
        <v>3356</v>
      </c>
      <c r="O257">
        <v>8</v>
      </c>
      <c r="P257">
        <v>8</v>
      </c>
      <c r="Q257">
        <v>0</v>
      </c>
      <c r="R257">
        <v>1560</v>
      </c>
      <c r="S257">
        <v>8</v>
      </c>
      <c r="T257">
        <v>1.0758620689655172</v>
      </c>
      <c r="U257">
        <v>1450</v>
      </c>
      <c r="V257" s="2" t="s">
        <v>3357</v>
      </c>
      <c r="W257" s="2" t="s">
        <v>3355</v>
      </c>
      <c r="X257" s="2"/>
      <c r="Y257" t="s">
        <v>764</v>
      </c>
      <c r="Z257" t="s">
        <v>764</v>
      </c>
    </row>
    <row r="258" spans="1:26">
      <c r="A258" s="1">
        <v>46086</v>
      </c>
      <c r="B258" s="2" t="s">
        <v>3350</v>
      </c>
      <c r="C258" s="2" t="s">
        <v>3351</v>
      </c>
      <c r="D258">
        <v>181</v>
      </c>
      <c r="E258" s="2" t="s">
        <v>965</v>
      </c>
      <c r="F258" s="2" t="s">
        <v>962</v>
      </c>
      <c r="G258" t="s">
        <v>964</v>
      </c>
      <c r="H258" t="s">
        <v>929</v>
      </c>
      <c r="I258" s="2" t="s">
        <v>963</v>
      </c>
      <c r="J258" s="2" t="s">
        <v>79</v>
      </c>
      <c r="K258">
        <v>550</v>
      </c>
      <c r="L258" t="s">
        <v>3353</v>
      </c>
      <c r="M258">
        <v>4400</v>
      </c>
      <c r="N258" t="s">
        <v>3356</v>
      </c>
      <c r="O258">
        <v>8</v>
      </c>
      <c r="P258">
        <v>8</v>
      </c>
      <c r="Q258">
        <v>0</v>
      </c>
      <c r="R258">
        <v>4400</v>
      </c>
      <c r="S258">
        <v>8</v>
      </c>
      <c r="T258">
        <v>1.0232558139534884</v>
      </c>
      <c r="U258">
        <v>4300</v>
      </c>
      <c r="V258" s="2" t="s">
        <v>3357</v>
      </c>
      <c r="W258" s="2" t="s">
        <v>3355</v>
      </c>
      <c r="X258" s="2"/>
      <c r="Y258" t="s">
        <v>764</v>
      </c>
      <c r="Z258" t="s">
        <v>764</v>
      </c>
    </row>
    <row r="259" spans="1:26">
      <c r="A259" s="1">
        <v>46086</v>
      </c>
      <c r="B259" s="2" t="s">
        <v>3350</v>
      </c>
      <c r="C259" s="2" t="s">
        <v>3351</v>
      </c>
      <c r="D259">
        <v>183</v>
      </c>
      <c r="E259" s="2" t="s">
        <v>965</v>
      </c>
      <c r="F259" s="2" t="s">
        <v>969</v>
      </c>
      <c r="G259" t="s">
        <v>964</v>
      </c>
      <c r="H259" t="s">
        <v>929</v>
      </c>
      <c r="I259" s="2" t="s">
        <v>963</v>
      </c>
      <c r="J259" s="2" t="s">
        <v>79</v>
      </c>
      <c r="K259">
        <v>550</v>
      </c>
      <c r="L259" t="s">
        <v>3353</v>
      </c>
      <c r="M259">
        <v>4400</v>
      </c>
      <c r="N259" t="s">
        <v>3356</v>
      </c>
      <c r="O259">
        <v>8</v>
      </c>
      <c r="P259">
        <v>8</v>
      </c>
      <c r="Q259">
        <v>0</v>
      </c>
      <c r="R259">
        <v>4400</v>
      </c>
      <c r="S259">
        <v>8</v>
      </c>
      <c r="T259">
        <v>1.0232558139534884</v>
      </c>
      <c r="U259">
        <v>4300</v>
      </c>
      <c r="V259" s="2" t="s">
        <v>3357</v>
      </c>
      <c r="W259" s="2" t="s">
        <v>3355</v>
      </c>
      <c r="X259" s="2"/>
      <c r="Y259" t="s">
        <v>764</v>
      </c>
      <c r="Z259" t="s">
        <v>764</v>
      </c>
    </row>
    <row r="260" spans="1:26">
      <c r="A260" s="1">
        <v>46086</v>
      </c>
      <c r="B260" s="2" t="s">
        <v>3350</v>
      </c>
      <c r="C260" s="2" t="s">
        <v>3351</v>
      </c>
      <c r="D260">
        <v>159</v>
      </c>
      <c r="E260" s="2" t="s">
        <v>863</v>
      </c>
      <c r="F260" s="2" t="s">
        <v>855</v>
      </c>
      <c r="G260" t="s">
        <v>857</v>
      </c>
      <c r="H260" t="s">
        <v>858</v>
      </c>
      <c r="I260" s="2" t="s">
        <v>856</v>
      </c>
      <c r="J260" s="2" t="s">
        <v>79</v>
      </c>
      <c r="K260">
        <v>3190</v>
      </c>
      <c r="L260" t="s">
        <v>3353</v>
      </c>
      <c r="M260">
        <v>25520</v>
      </c>
      <c r="N260" t="s">
        <v>3356</v>
      </c>
      <c r="O260">
        <v>8</v>
      </c>
      <c r="P260">
        <v>8</v>
      </c>
      <c r="Q260">
        <v>0</v>
      </c>
      <c r="R260">
        <v>25520</v>
      </c>
      <c r="S260">
        <v>8</v>
      </c>
      <c r="T260">
        <v>1.0167330677290836</v>
      </c>
      <c r="U260">
        <v>25100</v>
      </c>
      <c r="V260" s="2" t="s">
        <v>3357</v>
      </c>
      <c r="W260" s="2" t="s">
        <v>3355</v>
      </c>
      <c r="X260" s="2"/>
      <c r="Y260" t="s">
        <v>764</v>
      </c>
      <c r="Z260" t="s">
        <v>764</v>
      </c>
    </row>
    <row r="261" spans="1:26">
      <c r="A261" s="1">
        <v>46086</v>
      </c>
      <c r="B261" s="2" t="s">
        <v>3350</v>
      </c>
      <c r="C261" s="2" t="s">
        <v>3351</v>
      </c>
      <c r="D261">
        <v>250</v>
      </c>
      <c r="E261" s="2" t="s">
        <v>1239</v>
      </c>
      <c r="F261" s="2" t="s">
        <v>1236</v>
      </c>
      <c r="G261" t="s">
        <v>1155</v>
      </c>
      <c r="H261" t="s">
        <v>1238</v>
      </c>
      <c r="I261" s="2" t="s">
        <v>1237</v>
      </c>
      <c r="J261" s="2" t="s">
        <v>64</v>
      </c>
      <c r="K261">
        <v>125</v>
      </c>
      <c r="L261" t="s">
        <v>3352</v>
      </c>
      <c r="M261">
        <v>750</v>
      </c>
      <c r="N261" t="s">
        <v>3353</v>
      </c>
      <c r="O261">
        <v>4</v>
      </c>
      <c r="P261">
        <v>4</v>
      </c>
      <c r="Q261">
        <v>6</v>
      </c>
      <c r="R261">
        <v>3000</v>
      </c>
      <c r="S261">
        <v>6</v>
      </c>
      <c r="T261">
        <v>1.2</v>
      </c>
      <c r="U261">
        <v>2500</v>
      </c>
      <c r="V261" s="2" t="s">
        <v>3354</v>
      </c>
      <c r="W261" s="2" t="s">
        <v>3355</v>
      </c>
      <c r="X261" s="2"/>
      <c r="Y261">
        <v>656.29431994554125</v>
      </c>
      <c r="Z261">
        <v>807.5</v>
      </c>
    </row>
    <row r="262" spans="1:26">
      <c r="A262" s="1">
        <v>46086</v>
      </c>
      <c r="B262" s="2" t="s">
        <v>3350</v>
      </c>
      <c r="C262" s="2" t="s">
        <v>3351</v>
      </c>
      <c r="D262">
        <v>171</v>
      </c>
      <c r="E262" s="2" t="s">
        <v>921</v>
      </c>
      <c r="F262" s="2" t="s">
        <v>920</v>
      </c>
      <c r="G262" t="s">
        <v>913</v>
      </c>
      <c r="H262" t="s">
        <v>914</v>
      </c>
      <c r="I262" s="2" t="s">
        <v>912</v>
      </c>
      <c r="J262" s="2" t="s">
        <v>79</v>
      </c>
      <c r="K262">
        <v>930</v>
      </c>
      <c r="L262" t="s">
        <v>3353</v>
      </c>
      <c r="M262">
        <v>7440</v>
      </c>
      <c r="N262" t="s">
        <v>3356</v>
      </c>
      <c r="O262">
        <v>8</v>
      </c>
      <c r="P262">
        <v>8</v>
      </c>
      <c r="Q262">
        <v>0</v>
      </c>
      <c r="R262">
        <v>7440</v>
      </c>
      <c r="S262">
        <v>8</v>
      </c>
      <c r="T262">
        <v>1.0333333333333334</v>
      </c>
      <c r="U262">
        <v>7200</v>
      </c>
      <c r="V262" s="2" t="s">
        <v>3357</v>
      </c>
      <c r="W262" s="2" t="s">
        <v>3355</v>
      </c>
      <c r="X262" s="2"/>
      <c r="Y262" t="s">
        <v>764</v>
      </c>
      <c r="Z262" t="s">
        <v>764</v>
      </c>
    </row>
    <row r="263" spans="1:26">
      <c r="A263" s="1">
        <v>46086</v>
      </c>
      <c r="B263" s="2" t="s">
        <v>3350</v>
      </c>
      <c r="C263" s="2" t="s">
        <v>3351</v>
      </c>
      <c r="D263">
        <v>245</v>
      </c>
      <c r="E263" s="2" t="s">
        <v>1216</v>
      </c>
      <c r="F263" s="2" t="s">
        <v>1208</v>
      </c>
      <c r="G263" t="s">
        <v>1210</v>
      </c>
      <c r="H263" t="s">
        <v>1211</v>
      </c>
      <c r="I263" s="2" t="s">
        <v>1209</v>
      </c>
      <c r="J263" s="2" t="s">
        <v>79</v>
      </c>
      <c r="K263">
        <v>670</v>
      </c>
      <c r="L263" t="s">
        <v>3353</v>
      </c>
      <c r="M263">
        <v>5360</v>
      </c>
      <c r="N263" t="s">
        <v>3356</v>
      </c>
      <c r="O263">
        <v>8</v>
      </c>
      <c r="P263">
        <v>8</v>
      </c>
      <c r="Q263">
        <v>0</v>
      </c>
      <c r="R263">
        <v>5360</v>
      </c>
      <c r="S263">
        <v>8</v>
      </c>
      <c r="T263">
        <v>1.0509803921568628</v>
      </c>
      <c r="U263">
        <v>5100</v>
      </c>
      <c r="V263" s="2" t="s">
        <v>3357</v>
      </c>
      <c r="W263" s="2" t="s">
        <v>3355</v>
      </c>
      <c r="X263" s="2"/>
      <c r="Y263" t="s">
        <v>764</v>
      </c>
      <c r="Z263" t="s">
        <v>764</v>
      </c>
    </row>
    <row r="264" spans="1:26">
      <c r="A264" s="1">
        <v>46086</v>
      </c>
      <c r="B264" s="2" t="s">
        <v>3350</v>
      </c>
      <c r="C264" s="2" t="s">
        <v>3351</v>
      </c>
      <c r="D264">
        <v>179</v>
      </c>
      <c r="E264" s="2" t="s">
        <v>951</v>
      </c>
      <c r="F264" s="2" t="s">
        <v>947</v>
      </c>
      <c r="G264" t="s">
        <v>949</v>
      </c>
      <c r="H264" t="s">
        <v>950</v>
      </c>
      <c r="I264" s="2" t="s">
        <v>948</v>
      </c>
      <c r="J264" s="2" t="s">
        <v>116</v>
      </c>
      <c r="K264">
        <v>710</v>
      </c>
      <c r="L264" t="s">
        <v>3352</v>
      </c>
      <c r="M264">
        <v>2840</v>
      </c>
      <c r="N264" t="s">
        <v>3353</v>
      </c>
      <c r="O264">
        <v>7</v>
      </c>
      <c r="P264">
        <v>7</v>
      </c>
      <c r="Q264">
        <v>4</v>
      </c>
      <c r="R264">
        <v>19880</v>
      </c>
      <c r="S264">
        <v>4</v>
      </c>
      <c r="T264">
        <v>1.0745945945945945</v>
      </c>
      <c r="U264">
        <v>18500</v>
      </c>
      <c r="V264" s="2" t="s">
        <v>3358</v>
      </c>
      <c r="W264" s="2" t="s">
        <v>3355</v>
      </c>
      <c r="X264" s="2"/>
      <c r="Y264" t="s">
        <v>764</v>
      </c>
      <c r="Z264" t="s">
        <v>764</v>
      </c>
    </row>
    <row r="265" spans="1:26">
      <c r="A265" s="1">
        <v>46086</v>
      </c>
      <c r="B265" s="2" t="s">
        <v>3350</v>
      </c>
      <c r="C265" s="2" t="s">
        <v>3351</v>
      </c>
      <c r="D265" t="s">
        <v>764</v>
      </c>
      <c r="E265" s="2" t="s">
        <v>3362</v>
      </c>
      <c r="F265" s="2" t="s">
        <v>3362</v>
      </c>
      <c r="I265" s="2" t="s">
        <v>3362</v>
      </c>
      <c r="J265" s="2" t="s">
        <v>3362</v>
      </c>
      <c r="K265">
        <v>720</v>
      </c>
      <c r="L265" t="s">
        <v>3369</v>
      </c>
      <c r="M265">
        <v>2880</v>
      </c>
      <c r="N265" t="s">
        <v>3370</v>
      </c>
      <c r="O265">
        <v>4</v>
      </c>
      <c r="P265">
        <v>0</v>
      </c>
      <c r="Q265">
        <v>0</v>
      </c>
      <c r="R265">
        <v>11520</v>
      </c>
      <c r="S265">
        <v>4</v>
      </c>
      <c r="T265" t="s">
        <v>764</v>
      </c>
      <c r="U265" t="s">
        <v>764</v>
      </c>
      <c r="V265" s="2" t="s">
        <v>3371</v>
      </c>
      <c r="W265" s="2" t="s">
        <v>3361</v>
      </c>
      <c r="X265" s="2"/>
      <c r="Y265" t="s">
        <v>764</v>
      </c>
      <c r="Z265" t="s">
        <v>764</v>
      </c>
    </row>
    <row r="266" spans="1:26">
      <c r="A266" s="1">
        <v>46086</v>
      </c>
      <c r="B266" s="2" t="s">
        <v>3350</v>
      </c>
      <c r="C266" s="2" t="s">
        <v>3351</v>
      </c>
      <c r="D266">
        <v>204</v>
      </c>
      <c r="E266" s="2" t="s">
        <v>102</v>
      </c>
      <c r="F266" s="2" t="s">
        <v>1073</v>
      </c>
      <c r="G266" t="s">
        <v>1075</v>
      </c>
      <c r="H266" t="s">
        <v>97</v>
      </c>
      <c r="I266" s="2" t="s">
        <v>1074</v>
      </c>
      <c r="J266" s="2" t="s">
        <v>79</v>
      </c>
      <c r="K266">
        <v>1250</v>
      </c>
      <c r="L266" t="s">
        <v>3353</v>
      </c>
      <c r="M266">
        <v>10000</v>
      </c>
      <c r="N266" t="s">
        <v>3356</v>
      </c>
      <c r="O266">
        <v>8</v>
      </c>
      <c r="P266">
        <v>8</v>
      </c>
      <c r="Q266">
        <v>0</v>
      </c>
      <c r="R266">
        <v>10000</v>
      </c>
      <c r="S266">
        <v>8</v>
      </c>
      <c r="T266">
        <v>1.0101010101010102</v>
      </c>
      <c r="U266">
        <v>9900</v>
      </c>
      <c r="V266" s="2" t="s">
        <v>3357</v>
      </c>
      <c r="W266" s="2" t="s">
        <v>3355</v>
      </c>
      <c r="X266" s="2"/>
      <c r="Y266" t="s">
        <v>764</v>
      </c>
      <c r="Z266" t="s">
        <v>764</v>
      </c>
    </row>
    <row r="267" spans="1:26">
      <c r="A267" s="1">
        <v>46086</v>
      </c>
      <c r="B267" s="2" t="s">
        <v>3350</v>
      </c>
      <c r="C267" s="2" t="s">
        <v>3351</v>
      </c>
      <c r="D267">
        <v>206</v>
      </c>
      <c r="E267" s="2" t="s">
        <v>102</v>
      </c>
      <c r="F267" s="2" t="s">
        <v>1080</v>
      </c>
      <c r="G267" t="s">
        <v>1075</v>
      </c>
      <c r="H267" t="s">
        <v>97</v>
      </c>
      <c r="I267" s="2" t="s">
        <v>1074</v>
      </c>
      <c r="J267" s="2" t="s">
        <v>79</v>
      </c>
      <c r="K267">
        <v>1250</v>
      </c>
      <c r="L267" t="s">
        <v>3353</v>
      </c>
      <c r="M267">
        <v>10000</v>
      </c>
      <c r="N267" t="s">
        <v>3356</v>
      </c>
      <c r="O267">
        <v>8</v>
      </c>
      <c r="P267">
        <v>8</v>
      </c>
      <c r="Q267">
        <v>0</v>
      </c>
      <c r="R267">
        <v>10000</v>
      </c>
      <c r="S267">
        <v>8</v>
      </c>
      <c r="T267">
        <v>1.0101010101010102</v>
      </c>
      <c r="U267">
        <v>9900</v>
      </c>
      <c r="V267" s="2" t="s">
        <v>3357</v>
      </c>
      <c r="W267" s="2" t="s">
        <v>3355</v>
      </c>
      <c r="X267" s="2"/>
      <c r="Y267" t="s">
        <v>764</v>
      </c>
      <c r="Z267" t="s">
        <v>764</v>
      </c>
    </row>
    <row r="268" spans="1:26">
      <c r="A268" s="1">
        <v>46086</v>
      </c>
      <c r="B268" s="2" t="s">
        <v>3350</v>
      </c>
      <c r="C268" s="2" t="s">
        <v>3351</v>
      </c>
      <c r="D268">
        <v>278</v>
      </c>
      <c r="E268" s="2" t="s">
        <v>792</v>
      </c>
      <c r="F268" s="2" t="s">
        <v>1365</v>
      </c>
      <c r="G268" t="s">
        <v>790</v>
      </c>
      <c r="H268" t="s">
        <v>1367</v>
      </c>
      <c r="I268" s="2" t="s">
        <v>1366</v>
      </c>
      <c r="J268" s="2" t="s">
        <v>64</v>
      </c>
      <c r="K268">
        <v>1430</v>
      </c>
      <c r="L268" t="s">
        <v>3352</v>
      </c>
      <c r="M268">
        <v>11440</v>
      </c>
      <c r="N268" t="s">
        <v>3353</v>
      </c>
      <c r="O268">
        <v>2</v>
      </c>
      <c r="P268">
        <v>2</v>
      </c>
      <c r="Q268">
        <v>6</v>
      </c>
      <c r="R268">
        <v>22880</v>
      </c>
      <c r="S268">
        <v>8</v>
      </c>
      <c r="T268">
        <v>1.016888888888889</v>
      </c>
      <c r="U268">
        <v>22500</v>
      </c>
      <c r="V268" s="2" t="s">
        <v>3354</v>
      </c>
      <c r="W268" s="2" t="s">
        <v>3355</v>
      </c>
      <c r="X268" s="2"/>
      <c r="Y268">
        <v>9943.1534867256651</v>
      </c>
      <c r="Z268">
        <v>9237.7999999999993</v>
      </c>
    </row>
    <row r="269" spans="1:26">
      <c r="A269" s="1">
        <v>46086</v>
      </c>
      <c r="B269" s="2" t="s">
        <v>3350</v>
      </c>
      <c r="C269" s="2" t="s">
        <v>3351</v>
      </c>
      <c r="D269">
        <v>277</v>
      </c>
      <c r="E269" s="2" t="s">
        <v>1361</v>
      </c>
      <c r="F269" s="2" t="s">
        <v>1208</v>
      </c>
      <c r="G269" t="s">
        <v>1210</v>
      </c>
      <c r="H269" t="s">
        <v>1360</v>
      </c>
      <c r="I269" s="2" t="s">
        <v>1359</v>
      </c>
      <c r="J269" s="2" t="s">
        <v>1363</v>
      </c>
      <c r="K269">
        <v>120</v>
      </c>
      <c r="L269" t="s">
        <v>3352</v>
      </c>
      <c r="M269">
        <v>120</v>
      </c>
      <c r="N269" t="s">
        <v>3353</v>
      </c>
      <c r="O269">
        <v>54</v>
      </c>
      <c r="P269">
        <v>0</v>
      </c>
      <c r="Q269">
        <v>0</v>
      </c>
      <c r="R269">
        <v>6480</v>
      </c>
      <c r="S269">
        <v>1</v>
      </c>
      <c r="T269">
        <v>0.99692307692307691</v>
      </c>
      <c r="U269">
        <v>6500</v>
      </c>
      <c r="V269" s="2" t="s">
        <v>3354</v>
      </c>
      <c r="W269" s="2" t="s">
        <v>3361</v>
      </c>
      <c r="X269" s="2"/>
      <c r="Z269">
        <v>775.2</v>
      </c>
    </row>
    <row r="270" spans="1:26">
      <c r="A270" s="1">
        <v>46086</v>
      </c>
      <c r="B270" s="2" t="s">
        <v>3350</v>
      </c>
      <c r="C270" s="2" t="s">
        <v>3351</v>
      </c>
      <c r="D270">
        <v>192</v>
      </c>
      <c r="E270" s="2" t="s">
        <v>1014</v>
      </c>
      <c r="F270" s="2" t="s">
        <v>1010</v>
      </c>
      <c r="G270" t="s">
        <v>1012</v>
      </c>
      <c r="H270" t="s">
        <v>779</v>
      </c>
      <c r="I270" s="2" t="s">
        <v>1011</v>
      </c>
      <c r="J270" s="2" t="s">
        <v>79</v>
      </c>
      <c r="K270">
        <v>430</v>
      </c>
      <c r="L270" t="s">
        <v>3353</v>
      </c>
      <c r="M270">
        <v>3440</v>
      </c>
      <c r="N270" t="s">
        <v>3356</v>
      </c>
      <c r="O270">
        <v>8</v>
      </c>
      <c r="P270">
        <v>8</v>
      </c>
      <c r="Q270">
        <v>0</v>
      </c>
      <c r="R270">
        <v>3440</v>
      </c>
      <c r="S270">
        <v>8</v>
      </c>
      <c r="T270">
        <v>1.075</v>
      </c>
      <c r="U270">
        <v>3200</v>
      </c>
      <c r="V270" s="2" t="s">
        <v>3357</v>
      </c>
      <c r="W270" s="2" t="s">
        <v>3355</v>
      </c>
      <c r="X270" s="2"/>
      <c r="Y270" t="s">
        <v>764</v>
      </c>
      <c r="Z270" t="s">
        <v>764</v>
      </c>
    </row>
    <row r="271" spans="1:26">
      <c r="A271" s="1">
        <v>46087</v>
      </c>
      <c r="B271" s="2" t="s">
        <v>3350</v>
      </c>
      <c r="C271" s="2" t="s">
        <v>3351</v>
      </c>
      <c r="D271">
        <v>251</v>
      </c>
      <c r="E271" s="2" t="s">
        <v>1160</v>
      </c>
      <c r="F271" s="2" t="s">
        <v>1236</v>
      </c>
      <c r="G271" t="s">
        <v>1155</v>
      </c>
      <c r="H271" t="s">
        <v>1238</v>
      </c>
      <c r="I271" s="2" t="s">
        <v>1237</v>
      </c>
      <c r="J271" s="2" t="s">
        <v>79</v>
      </c>
      <c r="K271">
        <v>115</v>
      </c>
      <c r="L271" t="s">
        <v>3353</v>
      </c>
      <c r="M271">
        <v>920</v>
      </c>
      <c r="N271" t="s">
        <v>3356</v>
      </c>
      <c r="O271">
        <v>8</v>
      </c>
      <c r="P271">
        <v>8</v>
      </c>
      <c r="Q271">
        <v>0</v>
      </c>
      <c r="R271">
        <v>920</v>
      </c>
      <c r="S271">
        <v>8</v>
      </c>
      <c r="T271">
        <v>1.1499999999999999</v>
      </c>
      <c r="U271">
        <v>800</v>
      </c>
      <c r="V271" s="2" t="s">
        <v>3357</v>
      </c>
      <c r="W271" s="2" t="s">
        <v>3355</v>
      </c>
      <c r="X271" s="2"/>
      <c r="Y271" t="s">
        <v>764</v>
      </c>
      <c r="Z271" t="s">
        <v>764</v>
      </c>
    </row>
    <row r="272" spans="1:26">
      <c r="A272" s="1">
        <v>46087</v>
      </c>
      <c r="B272" s="2" t="s">
        <v>3350</v>
      </c>
      <c r="C272" s="2" t="s">
        <v>3351</v>
      </c>
      <c r="D272">
        <v>228</v>
      </c>
      <c r="E272" s="2" t="s">
        <v>1160</v>
      </c>
      <c r="F272" s="2" t="s">
        <v>1153</v>
      </c>
      <c r="G272" t="s">
        <v>1155</v>
      </c>
      <c r="H272" t="s">
        <v>354</v>
      </c>
      <c r="I272" s="2" t="s">
        <v>1154</v>
      </c>
      <c r="J272" s="2" t="s">
        <v>79</v>
      </c>
      <c r="K272">
        <v>1270</v>
      </c>
      <c r="L272" t="s">
        <v>3353</v>
      </c>
      <c r="M272">
        <v>10160</v>
      </c>
      <c r="N272" t="s">
        <v>3356</v>
      </c>
      <c r="O272">
        <v>8</v>
      </c>
      <c r="P272">
        <v>8</v>
      </c>
      <c r="Q272">
        <v>0</v>
      </c>
      <c r="R272">
        <v>10160</v>
      </c>
      <c r="S272">
        <v>8</v>
      </c>
      <c r="T272">
        <v>1.0059405940594059</v>
      </c>
      <c r="U272">
        <v>10100</v>
      </c>
      <c r="V272" s="2" t="s">
        <v>3357</v>
      </c>
      <c r="W272" s="2" t="s">
        <v>3355</v>
      </c>
      <c r="X272" s="2"/>
      <c r="Y272" t="s">
        <v>764</v>
      </c>
      <c r="Z272" t="s">
        <v>764</v>
      </c>
    </row>
    <row r="273" spans="1:26">
      <c r="A273" s="1">
        <v>46087</v>
      </c>
      <c r="B273" s="2" t="s">
        <v>3350</v>
      </c>
      <c r="C273" s="2" t="s">
        <v>3351</v>
      </c>
      <c r="D273">
        <v>247</v>
      </c>
      <c r="E273" s="2" t="s">
        <v>1160</v>
      </c>
      <c r="F273" s="2" t="s">
        <v>1219</v>
      </c>
      <c r="G273" t="s">
        <v>1221</v>
      </c>
      <c r="H273" t="s">
        <v>354</v>
      </c>
      <c r="I273" s="2" t="s">
        <v>1220</v>
      </c>
      <c r="J273" s="2" t="s">
        <v>79</v>
      </c>
      <c r="K273">
        <v>960</v>
      </c>
      <c r="L273" t="s">
        <v>3353</v>
      </c>
      <c r="M273">
        <v>7680</v>
      </c>
      <c r="N273" t="s">
        <v>3356</v>
      </c>
      <c r="O273">
        <v>8</v>
      </c>
      <c r="P273">
        <v>8</v>
      </c>
      <c r="Q273">
        <v>0</v>
      </c>
      <c r="R273">
        <v>7680</v>
      </c>
      <c r="S273">
        <v>8</v>
      </c>
      <c r="T273">
        <v>1.0105263157894735</v>
      </c>
      <c r="U273">
        <v>7600</v>
      </c>
      <c r="V273" s="2" t="s">
        <v>3357</v>
      </c>
      <c r="W273" s="2" t="s">
        <v>3355</v>
      </c>
      <c r="X273" s="2"/>
      <c r="Y273" t="s">
        <v>764</v>
      </c>
      <c r="Z273" t="s">
        <v>764</v>
      </c>
    </row>
    <row r="274" spans="1:26">
      <c r="A274" s="1">
        <v>46090</v>
      </c>
      <c r="B274" s="2" t="s">
        <v>3350</v>
      </c>
      <c r="C274" s="2" t="s">
        <v>3351</v>
      </c>
      <c r="D274">
        <v>296</v>
      </c>
      <c r="E274" s="2" t="s">
        <v>1451</v>
      </c>
      <c r="F274" s="2" t="s">
        <v>1447</v>
      </c>
      <c r="G274" t="s">
        <v>1449</v>
      </c>
      <c r="H274" t="s">
        <v>1450</v>
      </c>
      <c r="I274" s="2" t="s">
        <v>1448</v>
      </c>
      <c r="J274" s="2" t="s">
        <v>64</v>
      </c>
      <c r="K274">
        <v>240</v>
      </c>
      <c r="L274" t="s">
        <v>3352</v>
      </c>
      <c r="M274">
        <v>960</v>
      </c>
      <c r="N274" t="s">
        <v>3353</v>
      </c>
      <c r="O274">
        <v>1</v>
      </c>
      <c r="P274">
        <v>1</v>
      </c>
      <c r="Q274">
        <v>0</v>
      </c>
      <c r="R274">
        <v>960</v>
      </c>
      <c r="S274">
        <v>4</v>
      </c>
      <c r="T274">
        <v>0.7384615384615385</v>
      </c>
      <c r="U274">
        <v>1300</v>
      </c>
      <c r="V274" s="2" t="s">
        <v>3354</v>
      </c>
      <c r="W274" s="2" t="s">
        <v>3355</v>
      </c>
      <c r="X274" s="2"/>
      <c r="Z274">
        <v>1550.4</v>
      </c>
    </row>
    <row r="275" spans="1:26">
      <c r="A275" s="1">
        <v>46090</v>
      </c>
      <c r="B275" s="2" t="s">
        <v>3350</v>
      </c>
      <c r="C275" s="2" t="s">
        <v>3351</v>
      </c>
      <c r="D275">
        <v>180</v>
      </c>
      <c r="E275" s="2" t="s">
        <v>958</v>
      </c>
      <c r="F275" s="2" t="s">
        <v>955</v>
      </c>
      <c r="G275" t="s">
        <v>957</v>
      </c>
      <c r="H275" t="s">
        <v>950</v>
      </c>
      <c r="I275" s="2" t="s">
        <v>956</v>
      </c>
      <c r="J275" s="2" t="s">
        <v>116</v>
      </c>
      <c r="K275">
        <v>690</v>
      </c>
      <c r="L275" t="s">
        <v>3352</v>
      </c>
      <c r="M275">
        <v>4140</v>
      </c>
      <c r="N275" t="s">
        <v>3353</v>
      </c>
      <c r="O275">
        <v>4</v>
      </c>
      <c r="P275">
        <v>4</v>
      </c>
      <c r="Q275">
        <v>6</v>
      </c>
      <c r="R275">
        <v>16560</v>
      </c>
      <c r="S275">
        <v>6</v>
      </c>
      <c r="T275">
        <v>1.0547770700636945</v>
      </c>
      <c r="U275">
        <v>15700</v>
      </c>
      <c r="V275" s="2" t="s">
        <v>3358</v>
      </c>
      <c r="W275" s="2" t="s">
        <v>3355</v>
      </c>
      <c r="X275" s="2"/>
      <c r="Y275" t="s">
        <v>764</v>
      </c>
      <c r="Z275" t="s">
        <v>764</v>
      </c>
    </row>
    <row r="276" spans="1:26">
      <c r="A276" s="1">
        <v>46090</v>
      </c>
      <c r="B276" s="2" t="s">
        <v>3350</v>
      </c>
      <c r="C276" s="2" t="s">
        <v>3351</v>
      </c>
      <c r="D276">
        <v>166</v>
      </c>
      <c r="E276" s="2" t="s">
        <v>890</v>
      </c>
      <c r="F276" s="2" t="s">
        <v>887</v>
      </c>
      <c r="G276" t="s">
        <v>889</v>
      </c>
      <c r="H276" t="s">
        <v>111</v>
      </c>
      <c r="I276" s="2" t="s">
        <v>888</v>
      </c>
      <c r="J276" s="2" t="s">
        <v>116</v>
      </c>
      <c r="K276">
        <v>500</v>
      </c>
      <c r="L276" t="s">
        <v>3352</v>
      </c>
      <c r="M276">
        <v>4000</v>
      </c>
      <c r="N276" t="s">
        <v>3353</v>
      </c>
      <c r="O276">
        <v>5</v>
      </c>
      <c r="P276">
        <v>5</v>
      </c>
      <c r="Q276">
        <v>8</v>
      </c>
      <c r="R276">
        <v>20000</v>
      </c>
      <c r="S276">
        <v>8</v>
      </c>
      <c r="T276">
        <v>1.1111111111111112</v>
      </c>
      <c r="U276">
        <v>18000</v>
      </c>
      <c r="V276" s="2" t="s">
        <v>3358</v>
      </c>
      <c r="W276" s="2" t="s">
        <v>3355</v>
      </c>
      <c r="X276" s="2"/>
      <c r="Y276" t="s">
        <v>764</v>
      </c>
      <c r="Z276" t="s">
        <v>764</v>
      </c>
    </row>
    <row r="277" spans="1:26">
      <c r="A277" s="1">
        <v>46090</v>
      </c>
      <c r="B277" s="2" t="s">
        <v>3350</v>
      </c>
      <c r="C277" s="2" t="s">
        <v>3351</v>
      </c>
      <c r="D277">
        <v>169</v>
      </c>
      <c r="E277" s="2" t="s">
        <v>907</v>
      </c>
      <c r="F277" s="2" t="s">
        <v>904</v>
      </c>
      <c r="G277" t="s">
        <v>906</v>
      </c>
      <c r="H277" t="s">
        <v>111</v>
      </c>
      <c r="I277" s="2" t="s">
        <v>905</v>
      </c>
      <c r="J277" s="2" t="s">
        <v>116</v>
      </c>
      <c r="K277">
        <v>530</v>
      </c>
      <c r="L277" t="s">
        <v>3352</v>
      </c>
      <c r="M277">
        <v>4240</v>
      </c>
      <c r="N277" t="s">
        <v>3353</v>
      </c>
      <c r="O277">
        <v>5</v>
      </c>
      <c r="P277">
        <v>5</v>
      </c>
      <c r="Q277">
        <v>8</v>
      </c>
      <c r="R277">
        <v>21200</v>
      </c>
      <c r="S277">
        <v>8</v>
      </c>
      <c r="T277">
        <v>1.06</v>
      </c>
      <c r="U277">
        <v>20000</v>
      </c>
      <c r="V277" s="2" t="s">
        <v>3358</v>
      </c>
      <c r="W277" s="2" t="s">
        <v>3355</v>
      </c>
      <c r="X277" s="2"/>
      <c r="Y277" t="s">
        <v>764</v>
      </c>
      <c r="Z277" t="s">
        <v>764</v>
      </c>
    </row>
    <row r="278" spans="1:26">
      <c r="A278" s="1">
        <v>46090</v>
      </c>
      <c r="B278" s="2" t="s">
        <v>3350</v>
      </c>
      <c r="C278" s="2" t="s">
        <v>3351</v>
      </c>
      <c r="D278">
        <v>259</v>
      </c>
      <c r="E278" s="2" t="s">
        <v>1275</v>
      </c>
      <c r="F278" s="2" t="s">
        <v>1272</v>
      </c>
      <c r="G278" t="s">
        <v>1274</v>
      </c>
      <c r="H278" t="s">
        <v>153</v>
      </c>
      <c r="I278" s="2" t="s">
        <v>1273</v>
      </c>
      <c r="J278" s="2" t="s">
        <v>79</v>
      </c>
      <c r="K278">
        <v>300</v>
      </c>
      <c r="L278" t="s">
        <v>3353</v>
      </c>
      <c r="M278">
        <v>2400</v>
      </c>
      <c r="N278" t="s">
        <v>3356</v>
      </c>
      <c r="O278">
        <v>8</v>
      </c>
      <c r="P278">
        <v>8</v>
      </c>
      <c r="Q278">
        <v>4</v>
      </c>
      <c r="R278">
        <v>2400</v>
      </c>
      <c r="S278">
        <v>8</v>
      </c>
      <c r="T278">
        <v>1.1428571428571428</v>
      </c>
      <c r="U278">
        <v>2100</v>
      </c>
      <c r="V278" s="2" t="s">
        <v>3357</v>
      </c>
      <c r="W278" s="2" t="s">
        <v>3355</v>
      </c>
      <c r="X278" s="2"/>
      <c r="Y278" t="s">
        <v>764</v>
      </c>
      <c r="Z278" t="s">
        <v>764</v>
      </c>
    </row>
    <row r="279" spans="1:26">
      <c r="A279" s="1">
        <v>46084</v>
      </c>
      <c r="B279" s="2" t="s">
        <v>3350</v>
      </c>
      <c r="C279" s="2" t="s">
        <v>3351</v>
      </c>
      <c r="D279">
        <v>78</v>
      </c>
      <c r="E279" s="2" t="s">
        <v>222</v>
      </c>
      <c r="F279" s="2" t="s">
        <v>471</v>
      </c>
      <c r="G279" t="s">
        <v>217</v>
      </c>
      <c r="H279" t="s">
        <v>473</v>
      </c>
      <c r="I279" s="2" t="s">
        <v>472</v>
      </c>
      <c r="J279" s="2" t="s">
        <v>79</v>
      </c>
      <c r="K279">
        <v>3075</v>
      </c>
      <c r="L279" t="s">
        <v>3353</v>
      </c>
      <c r="M279">
        <v>24600</v>
      </c>
      <c r="N279" t="s">
        <v>3356</v>
      </c>
      <c r="O279">
        <v>8</v>
      </c>
      <c r="P279">
        <v>8</v>
      </c>
      <c r="Q279">
        <v>0</v>
      </c>
      <c r="R279">
        <v>24600</v>
      </c>
      <c r="S279">
        <v>8</v>
      </c>
      <c r="T279">
        <v>1.0040816326530613</v>
      </c>
      <c r="U279">
        <v>24500</v>
      </c>
      <c r="V279" s="2" t="s">
        <v>3357</v>
      </c>
      <c r="W279" s="2" t="s">
        <v>3355</v>
      </c>
      <c r="X279" s="2"/>
      <c r="Y279" t="s">
        <v>764</v>
      </c>
      <c r="Z279" t="s">
        <v>764</v>
      </c>
    </row>
    <row r="280" spans="1:26">
      <c r="A280" s="1">
        <v>46084</v>
      </c>
      <c r="B280" s="2" t="s">
        <v>3350</v>
      </c>
      <c r="C280" s="2" t="s">
        <v>3351</v>
      </c>
      <c r="D280">
        <v>232</v>
      </c>
      <c r="E280" s="2" t="s">
        <v>222</v>
      </c>
      <c r="F280" s="2" t="s">
        <v>1170</v>
      </c>
      <c r="G280" t="s">
        <v>217</v>
      </c>
      <c r="H280" t="s">
        <v>330</v>
      </c>
      <c r="I280" s="2" t="s">
        <v>1171</v>
      </c>
      <c r="J280" s="2" t="s">
        <v>79</v>
      </c>
      <c r="K280">
        <v>660</v>
      </c>
      <c r="L280" t="s">
        <v>3353</v>
      </c>
      <c r="M280">
        <v>5280</v>
      </c>
      <c r="N280" t="s">
        <v>3356</v>
      </c>
      <c r="O280">
        <v>8</v>
      </c>
      <c r="P280">
        <v>8</v>
      </c>
      <c r="Q280">
        <v>0</v>
      </c>
      <c r="R280">
        <v>5280</v>
      </c>
      <c r="S280">
        <v>8</v>
      </c>
      <c r="T280">
        <v>1.0352941176470587</v>
      </c>
      <c r="U280">
        <v>5100</v>
      </c>
      <c r="V280" s="2" t="s">
        <v>3357</v>
      </c>
      <c r="W280" s="2" t="s">
        <v>3355</v>
      </c>
      <c r="X280" s="2"/>
      <c r="Y280" t="s">
        <v>764</v>
      </c>
      <c r="Z280" t="s">
        <v>764</v>
      </c>
    </row>
    <row r="281" spans="1:26">
      <c r="A281" s="1">
        <v>46084</v>
      </c>
      <c r="B281" s="2" t="s">
        <v>3350</v>
      </c>
      <c r="C281" s="2" t="s">
        <v>3351</v>
      </c>
      <c r="D281">
        <v>175</v>
      </c>
      <c r="E281" s="2" t="s">
        <v>760</v>
      </c>
      <c r="F281" s="2" t="s">
        <v>760</v>
      </c>
      <c r="G281" t="s">
        <v>938</v>
      </c>
      <c r="H281" t="s">
        <v>763</v>
      </c>
      <c r="I281" s="2" t="s">
        <v>937</v>
      </c>
      <c r="J281" s="2" t="s">
        <v>765</v>
      </c>
      <c r="K281">
        <v>1260</v>
      </c>
      <c r="L281" t="s">
        <v>81</v>
      </c>
      <c r="M281">
        <v>10080</v>
      </c>
      <c r="N281" t="s">
        <v>763</v>
      </c>
      <c r="O281">
        <v>8</v>
      </c>
      <c r="P281">
        <v>0</v>
      </c>
      <c r="Q281">
        <v>0</v>
      </c>
      <c r="R281">
        <v>10080</v>
      </c>
      <c r="S281">
        <v>8</v>
      </c>
      <c r="T281">
        <v>1.008</v>
      </c>
      <c r="U281">
        <v>10000</v>
      </c>
      <c r="V281" s="2" t="s">
        <v>3374</v>
      </c>
      <c r="W281" s="2" t="s">
        <v>3361</v>
      </c>
      <c r="X281" s="2"/>
      <c r="Y281" t="s">
        <v>764</v>
      </c>
      <c r="Z281" t="s">
        <v>764</v>
      </c>
    </row>
    <row r="282" spans="1:26">
      <c r="A282" s="1">
        <v>46084</v>
      </c>
      <c r="B282" s="2" t="s">
        <v>3350</v>
      </c>
      <c r="C282" s="2" t="s">
        <v>3351</v>
      </c>
      <c r="D282">
        <v>262</v>
      </c>
      <c r="E282" s="2" t="s">
        <v>1286</v>
      </c>
      <c r="F282" s="2" t="s">
        <v>1289</v>
      </c>
      <c r="G282" t="s">
        <v>1281</v>
      </c>
      <c r="H282" t="s">
        <v>59</v>
      </c>
      <c r="I282" s="2" t="s">
        <v>1290</v>
      </c>
      <c r="J282" s="2" t="s">
        <v>79</v>
      </c>
      <c r="K282">
        <v>236</v>
      </c>
      <c r="L282" t="s">
        <v>3352</v>
      </c>
      <c r="M282">
        <v>472</v>
      </c>
      <c r="N282" t="s">
        <v>3353</v>
      </c>
      <c r="O282">
        <v>1</v>
      </c>
      <c r="P282">
        <v>8</v>
      </c>
      <c r="Q282">
        <v>0</v>
      </c>
      <c r="R282">
        <v>472</v>
      </c>
      <c r="S282">
        <v>2</v>
      </c>
      <c r="T282">
        <v>1.3111111111111111</v>
      </c>
      <c r="U282">
        <v>360</v>
      </c>
      <c r="V282" s="2" t="s">
        <v>3354</v>
      </c>
      <c r="W282" s="2" t="s">
        <v>3361</v>
      </c>
      <c r="X282" s="2"/>
      <c r="Z282">
        <v>1524.56</v>
      </c>
    </row>
    <row r="283" spans="1:26">
      <c r="A283" s="1">
        <v>46084</v>
      </c>
      <c r="B283" s="2" t="s">
        <v>3350</v>
      </c>
      <c r="C283" s="2" t="s">
        <v>3351</v>
      </c>
      <c r="D283">
        <v>285</v>
      </c>
      <c r="E283" s="2" t="s">
        <v>1392</v>
      </c>
      <c r="F283" s="2" t="s">
        <v>1389</v>
      </c>
      <c r="G283" t="s">
        <v>1391</v>
      </c>
      <c r="H283" t="s">
        <v>153</v>
      </c>
      <c r="I283" s="2" t="s">
        <v>1390</v>
      </c>
      <c r="J283" s="2" t="s">
        <v>64</v>
      </c>
      <c r="K283">
        <v>350</v>
      </c>
      <c r="L283" t="s">
        <v>3352</v>
      </c>
      <c r="M283">
        <v>1400</v>
      </c>
      <c r="N283" t="s">
        <v>3353</v>
      </c>
      <c r="O283">
        <v>4</v>
      </c>
      <c r="P283">
        <v>4</v>
      </c>
      <c r="Q283">
        <v>4</v>
      </c>
      <c r="R283">
        <v>5600</v>
      </c>
      <c r="S283">
        <v>4</v>
      </c>
      <c r="T283">
        <v>11.2</v>
      </c>
      <c r="U283">
        <v>500</v>
      </c>
      <c r="V283" s="2" t="s">
        <v>3354</v>
      </c>
      <c r="W283" s="2" t="s">
        <v>3355</v>
      </c>
      <c r="X283" s="2"/>
      <c r="Y283">
        <v>1984.6622322668479</v>
      </c>
      <c r="Z283">
        <v>2261</v>
      </c>
    </row>
    <row r="284" spans="1:26">
      <c r="A284" s="1">
        <v>46084</v>
      </c>
      <c r="B284" s="2" t="s">
        <v>3350</v>
      </c>
      <c r="C284" s="2" t="s">
        <v>3351</v>
      </c>
      <c r="D284" t="s">
        <v>764</v>
      </c>
      <c r="E284" s="2" t="s">
        <v>3362</v>
      </c>
      <c r="F284" s="2" t="s">
        <v>3362</v>
      </c>
      <c r="I284" s="2" t="s">
        <v>3362</v>
      </c>
      <c r="J284" s="2" t="s">
        <v>3362</v>
      </c>
      <c r="K284">
        <v>350</v>
      </c>
      <c r="L284" t="s">
        <v>3369</v>
      </c>
      <c r="M284">
        <v>2100</v>
      </c>
      <c r="N284" t="s">
        <v>3370</v>
      </c>
      <c r="O284">
        <v>6</v>
      </c>
      <c r="P284">
        <v>0</v>
      </c>
      <c r="Q284">
        <v>0</v>
      </c>
      <c r="R284">
        <v>12600</v>
      </c>
      <c r="S284">
        <v>6</v>
      </c>
      <c r="T284" t="s">
        <v>764</v>
      </c>
      <c r="U284" t="s">
        <v>764</v>
      </c>
      <c r="V284" s="2" t="s">
        <v>3371</v>
      </c>
      <c r="W284" s="2" t="s">
        <v>3361</v>
      </c>
      <c r="X284" s="2"/>
      <c r="Y284" t="s">
        <v>764</v>
      </c>
      <c r="Z284" t="s">
        <v>764</v>
      </c>
    </row>
    <row r="285" spans="1:26">
      <c r="A285" s="1">
        <v>46084</v>
      </c>
      <c r="B285" s="2" t="s">
        <v>3350</v>
      </c>
      <c r="C285" s="2" t="s">
        <v>3351</v>
      </c>
      <c r="D285">
        <v>272</v>
      </c>
      <c r="E285" s="2" t="s">
        <v>580</v>
      </c>
      <c r="F285" s="2" t="s">
        <v>1334</v>
      </c>
      <c r="G285" t="s">
        <v>1298</v>
      </c>
      <c r="H285" t="s">
        <v>744</v>
      </c>
      <c r="I285" s="2" t="s">
        <v>1297</v>
      </c>
      <c r="J285" s="2" t="s">
        <v>79</v>
      </c>
      <c r="K285">
        <v>380</v>
      </c>
      <c r="L285" t="s">
        <v>3353</v>
      </c>
      <c r="M285">
        <v>3040</v>
      </c>
      <c r="N285" t="s">
        <v>3356</v>
      </c>
      <c r="O285">
        <v>8</v>
      </c>
      <c r="P285">
        <v>8</v>
      </c>
      <c r="Q285">
        <v>0</v>
      </c>
      <c r="R285">
        <v>3040</v>
      </c>
      <c r="S285">
        <v>8</v>
      </c>
      <c r="T285">
        <v>1.0482758620689656</v>
      </c>
      <c r="U285">
        <v>2900</v>
      </c>
      <c r="V285" s="2" t="s">
        <v>3357</v>
      </c>
      <c r="W285" s="2" t="s">
        <v>3355</v>
      </c>
      <c r="X285" s="2"/>
      <c r="Y285" t="s">
        <v>764</v>
      </c>
      <c r="Z285" t="s">
        <v>764</v>
      </c>
    </row>
    <row r="286" spans="1:26">
      <c r="A286" s="1">
        <v>46084</v>
      </c>
      <c r="B286" s="2" t="s">
        <v>3350</v>
      </c>
      <c r="C286" s="2" t="s">
        <v>3351</v>
      </c>
      <c r="D286">
        <v>264</v>
      </c>
      <c r="E286" s="2" t="s">
        <v>580</v>
      </c>
      <c r="F286" s="2" t="s">
        <v>1296</v>
      </c>
      <c r="G286" t="s">
        <v>1298</v>
      </c>
      <c r="H286" t="s">
        <v>744</v>
      </c>
      <c r="I286" s="2" t="s">
        <v>1297</v>
      </c>
      <c r="J286" s="2" t="s">
        <v>79</v>
      </c>
      <c r="K286">
        <v>730</v>
      </c>
      <c r="L286" t="s">
        <v>3353</v>
      </c>
      <c r="M286">
        <v>5840</v>
      </c>
      <c r="N286" t="s">
        <v>3356</v>
      </c>
      <c r="O286">
        <v>8</v>
      </c>
      <c r="P286">
        <v>8</v>
      </c>
      <c r="Q286">
        <v>0</v>
      </c>
      <c r="R286">
        <v>5840</v>
      </c>
      <c r="S286">
        <v>8</v>
      </c>
      <c r="T286">
        <v>1.024561403508772</v>
      </c>
      <c r="U286">
        <v>5700</v>
      </c>
      <c r="V286" s="2" t="s">
        <v>3357</v>
      </c>
      <c r="W286" s="2" t="s">
        <v>3355</v>
      </c>
      <c r="X286" s="2"/>
      <c r="Y286" t="s">
        <v>764</v>
      </c>
      <c r="Z286" t="s">
        <v>764</v>
      </c>
    </row>
    <row r="287" spans="1:26">
      <c r="A287" s="1">
        <v>46084</v>
      </c>
      <c r="B287" s="2" t="s">
        <v>3350</v>
      </c>
      <c r="C287" s="2" t="s">
        <v>3351</v>
      </c>
      <c r="D287" t="s">
        <v>764</v>
      </c>
      <c r="E287" s="2" t="s">
        <v>3362</v>
      </c>
      <c r="F287" s="2" t="s">
        <v>3362</v>
      </c>
      <c r="I287" s="2" t="s">
        <v>3362</v>
      </c>
      <c r="J287" s="2" t="s">
        <v>3362</v>
      </c>
      <c r="K287">
        <v>3000</v>
      </c>
      <c r="L287" t="s">
        <v>3352</v>
      </c>
      <c r="M287">
        <v>12000</v>
      </c>
      <c r="N287" t="s">
        <v>3367</v>
      </c>
      <c r="O287">
        <v>4</v>
      </c>
      <c r="P287">
        <v>0</v>
      </c>
      <c r="Q287">
        <v>0</v>
      </c>
      <c r="R287">
        <v>48000</v>
      </c>
      <c r="S287">
        <v>4</v>
      </c>
      <c r="T287" t="s">
        <v>764</v>
      </c>
      <c r="U287" t="s">
        <v>764</v>
      </c>
      <c r="V287" s="2" t="s">
        <v>3368</v>
      </c>
      <c r="W287" s="2" t="s">
        <v>3361</v>
      </c>
      <c r="X287" s="2"/>
      <c r="Y287">
        <v>2428.8000000000002</v>
      </c>
      <c r="Z287">
        <v>1290</v>
      </c>
    </row>
    <row r="288" spans="1:26">
      <c r="A288" s="1">
        <v>46084</v>
      </c>
      <c r="B288" s="2" t="s">
        <v>3350</v>
      </c>
      <c r="C288" s="2" t="s">
        <v>3351</v>
      </c>
      <c r="D288">
        <v>295</v>
      </c>
      <c r="E288" s="2" t="s">
        <v>1443</v>
      </c>
      <c r="F288" s="2" t="s">
        <v>1440</v>
      </c>
      <c r="G288" t="s">
        <v>1442</v>
      </c>
      <c r="H288" t="s">
        <v>153</v>
      </c>
      <c r="I288" s="2" t="s">
        <v>1441</v>
      </c>
      <c r="J288" s="2" t="s">
        <v>79</v>
      </c>
      <c r="K288">
        <v>430</v>
      </c>
      <c r="L288" t="s">
        <v>3353</v>
      </c>
      <c r="M288">
        <v>3440</v>
      </c>
      <c r="N288" t="s">
        <v>3356</v>
      </c>
      <c r="O288">
        <v>8</v>
      </c>
      <c r="P288">
        <v>8</v>
      </c>
      <c r="Q288">
        <v>0</v>
      </c>
      <c r="R288">
        <v>3440</v>
      </c>
      <c r="S288">
        <v>8</v>
      </c>
      <c r="T288">
        <v>1.1096774193548389</v>
      </c>
      <c r="U288">
        <v>3100</v>
      </c>
      <c r="V288" s="2" t="s">
        <v>3357</v>
      </c>
      <c r="W288" s="2" t="s">
        <v>3355</v>
      </c>
      <c r="X288" s="2"/>
      <c r="Y288" t="s">
        <v>764</v>
      </c>
      <c r="Z288" t="s">
        <v>764</v>
      </c>
    </row>
    <row r="289" spans="1:26">
      <c r="A289" s="1">
        <v>46084</v>
      </c>
      <c r="B289" s="2" t="s">
        <v>3350</v>
      </c>
      <c r="C289" s="2" t="s">
        <v>3351</v>
      </c>
      <c r="D289">
        <v>299</v>
      </c>
      <c r="E289" s="2" t="s">
        <v>1467</v>
      </c>
      <c r="F289" s="2" t="s">
        <v>1463</v>
      </c>
      <c r="G289" t="s">
        <v>1465</v>
      </c>
      <c r="H289" t="s">
        <v>1466</v>
      </c>
      <c r="I289" s="2" t="s">
        <v>1464</v>
      </c>
      <c r="J289" s="2" t="s">
        <v>64</v>
      </c>
      <c r="K289">
        <v>1550</v>
      </c>
      <c r="L289" t="s">
        <v>3352</v>
      </c>
      <c r="M289">
        <v>6200</v>
      </c>
      <c r="N289" t="s">
        <v>3353</v>
      </c>
      <c r="O289">
        <v>2</v>
      </c>
      <c r="P289">
        <v>2</v>
      </c>
      <c r="Q289">
        <v>4</v>
      </c>
      <c r="R289">
        <v>12400</v>
      </c>
      <c r="S289">
        <v>4</v>
      </c>
      <c r="T289">
        <v>1.0508474576271187</v>
      </c>
      <c r="U289">
        <v>11800</v>
      </c>
      <c r="V289" s="2" t="s">
        <v>3354</v>
      </c>
      <c r="W289" s="2" t="s">
        <v>3355</v>
      </c>
      <c r="X289" s="2"/>
      <c r="Y289">
        <v>7041.3938121170877</v>
      </c>
      <c r="Z289">
        <v>10013</v>
      </c>
    </row>
    <row r="290" spans="1:26">
      <c r="A290" s="1">
        <v>46084</v>
      </c>
      <c r="B290" s="2" t="s">
        <v>3350</v>
      </c>
      <c r="C290" s="2" t="s">
        <v>3351</v>
      </c>
      <c r="D290">
        <v>240</v>
      </c>
      <c r="E290" s="2" t="s">
        <v>1193</v>
      </c>
      <c r="F290" s="2" t="s">
        <v>1190</v>
      </c>
      <c r="G290" t="s">
        <v>204</v>
      </c>
      <c r="H290" t="s">
        <v>1192</v>
      </c>
      <c r="I290" s="2" t="s">
        <v>1191</v>
      </c>
      <c r="J290" s="2" t="s">
        <v>64</v>
      </c>
      <c r="K290">
        <v>165</v>
      </c>
      <c r="L290" t="s">
        <v>3352</v>
      </c>
      <c r="M290">
        <v>660</v>
      </c>
      <c r="N290" t="s">
        <v>3353</v>
      </c>
      <c r="O290">
        <v>6</v>
      </c>
      <c r="P290">
        <v>6</v>
      </c>
      <c r="Q290">
        <v>4</v>
      </c>
      <c r="R290">
        <v>3960</v>
      </c>
      <c r="S290">
        <v>4</v>
      </c>
      <c r="T290">
        <v>1.32</v>
      </c>
      <c r="U290">
        <v>3000</v>
      </c>
      <c r="V290" s="2" t="s">
        <v>3354</v>
      </c>
      <c r="W290" s="2" t="s">
        <v>3355</v>
      </c>
      <c r="X290" s="2"/>
      <c r="Y290">
        <v>1064.3883349217158</v>
      </c>
      <c r="Z290">
        <v>1065.9000000000001</v>
      </c>
    </row>
    <row r="291" spans="1:26">
      <c r="A291" s="1">
        <v>46085</v>
      </c>
      <c r="B291" s="2" t="s">
        <v>3350</v>
      </c>
      <c r="C291" s="2" t="s">
        <v>3351</v>
      </c>
      <c r="D291">
        <v>294</v>
      </c>
      <c r="E291" s="2" t="s">
        <v>1436</v>
      </c>
      <c r="F291" s="2" t="s">
        <v>1434</v>
      </c>
      <c r="G291" t="s">
        <v>1244</v>
      </c>
      <c r="H291" t="s">
        <v>97</v>
      </c>
      <c r="I291" s="2" t="s">
        <v>1435</v>
      </c>
      <c r="J291" s="2" t="s">
        <v>79</v>
      </c>
      <c r="K291">
        <v>782</v>
      </c>
      <c r="L291" t="s">
        <v>3353</v>
      </c>
      <c r="M291">
        <v>6256</v>
      </c>
      <c r="N291" t="s">
        <v>3356</v>
      </c>
      <c r="O291">
        <v>8</v>
      </c>
      <c r="P291">
        <v>8</v>
      </c>
      <c r="Q291">
        <v>0</v>
      </c>
      <c r="R291">
        <v>6256</v>
      </c>
      <c r="S291">
        <v>8</v>
      </c>
      <c r="T291">
        <v>1.0255737704918031</v>
      </c>
      <c r="U291">
        <v>6100</v>
      </c>
      <c r="V291" s="2" t="s">
        <v>3357</v>
      </c>
      <c r="W291" s="2" t="s">
        <v>3355</v>
      </c>
      <c r="X291" s="2"/>
      <c r="Y291" t="s">
        <v>764</v>
      </c>
      <c r="Z291" t="s">
        <v>764</v>
      </c>
    </row>
    <row r="292" spans="1:26">
      <c r="A292" s="1">
        <v>46085</v>
      </c>
      <c r="B292" s="2" t="s">
        <v>3350</v>
      </c>
      <c r="C292" s="2" t="s">
        <v>3351</v>
      </c>
      <c r="D292">
        <v>253</v>
      </c>
      <c r="E292" s="2" t="s">
        <v>1249</v>
      </c>
      <c r="F292" s="2" t="s">
        <v>1242</v>
      </c>
      <c r="G292" t="s">
        <v>1244</v>
      </c>
      <c r="H292" t="s">
        <v>153</v>
      </c>
      <c r="I292" s="2" t="s">
        <v>1243</v>
      </c>
      <c r="J292" s="2" t="s">
        <v>79</v>
      </c>
      <c r="K292">
        <v>282</v>
      </c>
      <c r="L292" t="s">
        <v>3353</v>
      </c>
      <c r="M292">
        <v>2256</v>
      </c>
      <c r="N292" t="s">
        <v>3356</v>
      </c>
      <c r="O292">
        <v>8</v>
      </c>
      <c r="P292">
        <v>8</v>
      </c>
      <c r="Q292">
        <v>0</v>
      </c>
      <c r="R292">
        <v>2256</v>
      </c>
      <c r="S292">
        <v>8</v>
      </c>
      <c r="T292">
        <v>1.0742857142857145</v>
      </c>
      <c r="U292">
        <v>2100</v>
      </c>
      <c r="V292" s="2" t="s">
        <v>3357</v>
      </c>
      <c r="W292" s="2" t="s">
        <v>3355</v>
      </c>
      <c r="X292" s="2"/>
      <c r="Y292" t="s">
        <v>764</v>
      </c>
      <c r="Z292" t="s">
        <v>764</v>
      </c>
    </row>
    <row r="293" spans="1:26">
      <c r="A293" s="1">
        <v>46085</v>
      </c>
      <c r="B293" s="2" t="s">
        <v>3350</v>
      </c>
      <c r="C293" s="2" t="s">
        <v>3351</v>
      </c>
      <c r="D293">
        <v>199</v>
      </c>
      <c r="E293" s="2" t="s">
        <v>1052</v>
      </c>
      <c r="F293" s="2" t="s">
        <v>1048</v>
      </c>
      <c r="G293" t="s">
        <v>1050</v>
      </c>
      <c r="H293" t="s">
        <v>1051</v>
      </c>
      <c r="I293" s="2" t="s">
        <v>1049</v>
      </c>
      <c r="J293" s="2" t="s">
        <v>79</v>
      </c>
      <c r="K293">
        <v>910</v>
      </c>
      <c r="L293" t="s">
        <v>3353</v>
      </c>
      <c r="M293">
        <v>7280</v>
      </c>
      <c r="N293" t="s">
        <v>3356</v>
      </c>
      <c r="O293">
        <v>8</v>
      </c>
      <c r="P293">
        <v>8</v>
      </c>
      <c r="Q293">
        <v>0</v>
      </c>
      <c r="R293">
        <v>7280</v>
      </c>
      <c r="S293">
        <v>8</v>
      </c>
      <c r="T293">
        <v>1.04</v>
      </c>
      <c r="U293">
        <v>7000</v>
      </c>
      <c r="V293" s="2" t="s">
        <v>3357</v>
      </c>
      <c r="W293" s="2" t="s">
        <v>3355</v>
      </c>
      <c r="X293" s="2"/>
      <c r="Y293" t="s">
        <v>764</v>
      </c>
      <c r="Z293" t="s">
        <v>764</v>
      </c>
    </row>
    <row r="294" spans="1:26">
      <c r="A294" s="1">
        <v>46085</v>
      </c>
      <c r="B294" s="2" t="s">
        <v>3350</v>
      </c>
      <c r="C294" s="2" t="s">
        <v>3351</v>
      </c>
      <c r="D294">
        <v>276</v>
      </c>
      <c r="E294" s="2" t="s">
        <v>1356</v>
      </c>
      <c r="F294" s="2" t="s">
        <v>1349</v>
      </c>
      <c r="G294" t="s">
        <v>1351</v>
      </c>
      <c r="H294" t="s">
        <v>153</v>
      </c>
      <c r="I294" s="2" t="s">
        <v>1350</v>
      </c>
      <c r="J294" s="2" t="s">
        <v>79</v>
      </c>
      <c r="K294">
        <v>355</v>
      </c>
      <c r="L294" t="s">
        <v>3353</v>
      </c>
      <c r="M294">
        <v>2840</v>
      </c>
      <c r="N294" t="s">
        <v>3356</v>
      </c>
      <c r="O294">
        <v>8</v>
      </c>
      <c r="P294">
        <v>8</v>
      </c>
      <c r="Q294">
        <v>0</v>
      </c>
      <c r="R294">
        <v>2840</v>
      </c>
      <c r="S294">
        <v>8</v>
      </c>
      <c r="T294">
        <v>1.0923076923076922</v>
      </c>
      <c r="U294">
        <v>2600</v>
      </c>
      <c r="V294" s="2" t="s">
        <v>3357</v>
      </c>
      <c r="W294" s="2" t="s">
        <v>3355</v>
      </c>
      <c r="X294" s="2"/>
      <c r="Y294" t="s">
        <v>764</v>
      </c>
      <c r="Z294" t="s">
        <v>764</v>
      </c>
    </row>
    <row r="295" spans="1:26">
      <c r="A295" s="1">
        <v>46085</v>
      </c>
      <c r="B295" s="2" t="s">
        <v>3350</v>
      </c>
      <c r="C295" s="2" t="s">
        <v>3351</v>
      </c>
      <c r="D295">
        <v>191</v>
      </c>
      <c r="E295" s="2" t="s">
        <v>837</v>
      </c>
      <c r="F295" s="2" t="s">
        <v>1005</v>
      </c>
      <c r="G295" t="s">
        <v>480</v>
      </c>
      <c r="H295" t="s">
        <v>422</v>
      </c>
      <c r="I295" s="2" t="s">
        <v>1006</v>
      </c>
      <c r="J295" s="2" t="s">
        <v>79</v>
      </c>
      <c r="K295">
        <v>777</v>
      </c>
      <c r="L295" t="s">
        <v>3353</v>
      </c>
      <c r="M295">
        <v>6216</v>
      </c>
      <c r="N295" t="s">
        <v>3356</v>
      </c>
      <c r="O295">
        <v>8</v>
      </c>
      <c r="P295">
        <v>8</v>
      </c>
      <c r="Q295">
        <v>0</v>
      </c>
      <c r="R295">
        <v>6216</v>
      </c>
      <c r="S295">
        <v>8</v>
      </c>
      <c r="T295">
        <v>1.0190163934426228</v>
      </c>
      <c r="U295">
        <v>6100</v>
      </c>
      <c r="V295" s="2" t="s">
        <v>3357</v>
      </c>
      <c r="W295" s="2" t="s">
        <v>3355</v>
      </c>
      <c r="X295" s="2"/>
      <c r="Y295" t="s">
        <v>764</v>
      </c>
      <c r="Z295" t="s">
        <v>764</v>
      </c>
    </row>
    <row r="296" spans="1:26">
      <c r="A296" s="1">
        <v>46085</v>
      </c>
      <c r="B296" s="2" t="s">
        <v>3350</v>
      </c>
      <c r="C296" s="2" t="s">
        <v>3351</v>
      </c>
      <c r="D296">
        <v>155</v>
      </c>
      <c r="E296" s="2" t="s">
        <v>837</v>
      </c>
      <c r="F296" s="2" t="s">
        <v>830</v>
      </c>
      <c r="G296" t="s">
        <v>480</v>
      </c>
      <c r="H296" t="s">
        <v>832</v>
      </c>
      <c r="I296" s="2" t="s">
        <v>831</v>
      </c>
      <c r="J296" s="2" t="s">
        <v>79</v>
      </c>
      <c r="K296">
        <v>3180</v>
      </c>
      <c r="L296" t="s">
        <v>3353</v>
      </c>
      <c r="M296">
        <v>25440</v>
      </c>
      <c r="N296" t="s">
        <v>3356</v>
      </c>
      <c r="O296">
        <v>8</v>
      </c>
      <c r="P296">
        <v>8</v>
      </c>
      <c r="Q296">
        <v>0</v>
      </c>
      <c r="R296">
        <v>25440</v>
      </c>
      <c r="S296">
        <v>8</v>
      </c>
      <c r="T296">
        <v>1.0095238095238095</v>
      </c>
      <c r="U296">
        <v>25200</v>
      </c>
      <c r="V296" s="2" t="s">
        <v>3357</v>
      </c>
      <c r="W296" s="2" t="s">
        <v>3355</v>
      </c>
      <c r="X296" s="2"/>
      <c r="Y296" t="s">
        <v>764</v>
      </c>
      <c r="Z296" t="s">
        <v>764</v>
      </c>
    </row>
    <row r="297" spans="1:26">
      <c r="A297" s="1">
        <v>46085</v>
      </c>
      <c r="B297" s="2" t="s">
        <v>3350</v>
      </c>
      <c r="C297" s="2" t="s">
        <v>3351</v>
      </c>
      <c r="D297">
        <v>316</v>
      </c>
      <c r="E297" s="2" t="s">
        <v>1529</v>
      </c>
      <c r="F297" s="2" t="s">
        <v>1520</v>
      </c>
      <c r="G297" t="s">
        <v>1522</v>
      </c>
      <c r="H297" t="s">
        <v>1523</v>
      </c>
      <c r="I297" s="2" t="s">
        <v>1521</v>
      </c>
      <c r="J297" s="2" t="s">
        <v>79</v>
      </c>
      <c r="K297">
        <v>543</v>
      </c>
      <c r="L297" t="s">
        <v>3353</v>
      </c>
      <c r="M297">
        <v>4344</v>
      </c>
      <c r="N297" t="s">
        <v>3356</v>
      </c>
      <c r="O297">
        <v>8</v>
      </c>
      <c r="P297">
        <v>8</v>
      </c>
      <c r="Q297">
        <v>0</v>
      </c>
      <c r="R297">
        <v>4344</v>
      </c>
      <c r="S297">
        <v>8</v>
      </c>
      <c r="T297">
        <v>1.0595121951219513</v>
      </c>
      <c r="U297">
        <v>4100</v>
      </c>
      <c r="V297" s="2" t="s">
        <v>3357</v>
      </c>
      <c r="W297" s="2" t="s">
        <v>3355</v>
      </c>
      <c r="X297" s="2"/>
      <c r="Y297" t="s">
        <v>764</v>
      </c>
      <c r="Z297" t="s">
        <v>764</v>
      </c>
    </row>
    <row r="298" spans="1:26">
      <c r="A298" s="1">
        <v>46085</v>
      </c>
      <c r="B298" s="2" t="s">
        <v>3350</v>
      </c>
      <c r="C298" s="2" t="s">
        <v>3351</v>
      </c>
      <c r="D298">
        <v>231</v>
      </c>
      <c r="E298" s="2" t="s">
        <v>760</v>
      </c>
      <c r="F298" s="2" t="s">
        <v>760</v>
      </c>
      <c r="G298" t="s">
        <v>1176</v>
      </c>
      <c r="H298" t="s">
        <v>763</v>
      </c>
      <c r="I298" s="2" t="s">
        <v>1175</v>
      </c>
      <c r="J298" s="2" t="s">
        <v>765</v>
      </c>
      <c r="K298">
        <v>3600</v>
      </c>
      <c r="L298" t="s">
        <v>81</v>
      </c>
      <c r="M298">
        <v>7200</v>
      </c>
      <c r="N298" t="s">
        <v>763</v>
      </c>
      <c r="O298">
        <v>2</v>
      </c>
      <c r="P298">
        <v>0</v>
      </c>
      <c r="Q298">
        <v>0</v>
      </c>
      <c r="R298">
        <v>7200</v>
      </c>
      <c r="S298">
        <v>2</v>
      </c>
      <c r="T298">
        <v>1.0285714285714285</v>
      </c>
      <c r="U298">
        <v>7000</v>
      </c>
      <c r="V298" s="2" t="s">
        <v>3374</v>
      </c>
      <c r="W298" s="2" t="s">
        <v>3361</v>
      </c>
      <c r="X298" s="2"/>
      <c r="Y298" t="s">
        <v>764</v>
      </c>
      <c r="Z298" t="s">
        <v>764</v>
      </c>
    </row>
    <row r="299" spans="1:26">
      <c r="A299" s="1">
        <v>46085</v>
      </c>
      <c r="B299" s="2" t="s">
        <v>3350</v>
      </c>
      <c r="C299" s="2" t="s">
        <v>3351</v>
      </c>
      <c r="D299">
        <v>255</v>
      </c>
      <c r="E299" s="2" t="s">
        <v>1258</v>
      </c>
      <c r="F299" s="2" t="s">
        <v>1252</v>
      </c>
      <c r="G299" t="s">
        <v>1254</v>
      </c>
      <c r="H299" t="s">
        <v>192</v>
      </c>
      <c r="I299" s="2" t="s">
        <v>1253</v>
      </c>
      <c r="J299" s="2" t="s">
        <v>79</v>
      </c>
      <c r="K299">
        <v>330</v>
      </c>
      <c r="L299" t="s">
        <v>3353</v>
      </c>
      <c r="M299">
        <v>2640</v>
      </c>
      <c r="N299" t="s">
        <v>3356</v>
      </c>
      <c r="O299">
        <v>8</v>
      </c>
      <c r="P299">
        <v>8</v>
      </c>
      <c r="Q299">
        <v>0</v>
      </c>
      <c r="R299">
        <v>2640</v>
      </c>
      <c r="S299">
        <v>8</v>
      </c>
      <c r="T299">
        <v>1.1478260869565218</v>
      </c>
      <c r="U299">
        <v>2300</v>
      </c>
      <c r="V299" s="2" t="s">
        <v>3357</v>
      </c>
      <c r="W299" s="2" t="s">
        <v>3355</v>
      </c>
      <c r="X299" s="2"/>
      <c r="Y299" t="s">
        <v>764</v>
      </c>
      <c r="Z299" t="s">
        <v>764</v>
      </c>
    </row>
    <row r="300" spans="1:26">
      <c r="A300" s="1">
        <v>46085</v>
      </c>
      <c r="B300" s="2" t="s">
        <v>3350</v>
      </c>
      <c r="C300" s="2" t="s">
        <v>3351</v>
      </c>
      <c r="D300">
        <v>312</v>
      </c>
      <c r="E300" s="2" t="s">
        <v>1507</v>
      </c>
      <c r="F300" s="2" t="s">
        <v>1504</v>
      </c>
      <c r="G300" t="s">
        <v>1506</v>
      </c>
      <c r="H300" t="s">
        <v>153</v>
      </c>
      <c r="I300" s="2" t="s">
        <v>1505</v>
      </c>
      <c r="J300" s="2" t="s">
        <v>64</v>
      </c>
      <c r="K300">
        <v>250</v>
      </c>
      <c r="L300" t="s">
        <v>3352</v>
      </c>
      <c r="M300">
        <v>1000</v>
      </c>
      <c r="N300" t="s">
        <v>3353</v>
      </c>
      <c r="O300">
        <v>2</v>
      </c>
      <c r="P300">
        <v>2</v>
      </c>
      <c r="Q300">
        <v>4</v>
      </c>
      <c r="R300">
        <v>2000</v>
      </c>
      <c r="S300">
        <v>4</v>
      </c>
      <c r="T300">
        <v>1.1764705882352942</v>
      </c>
      <c r="U300">
        <v>1700</v>
      </c>
      <c r="V300" s="2" t="s">
        <v>3354</v>
      </c>
      <c r="W300" s="2" t="s">
        <v>3355</v>
      </c>
      <c r="X300" s="2"/>
      <c r="Y300">
        <v>1250.5733151803947</v>
      </c>
      <c r="Z300">
        <v>1615</v>
      </c>
    </row>
    <row r="301" spans="1:26">
      <c r="A301" s="1">
        <v>46085</v>
      </c>
      <c r="B301" s="2" t="s">
        <v>3350</v>
      </c>
      <c r="C301" s="2" t="s">
        <v>3351</v>
      </c>
      <c r="D301">
        <v>313</v>
      </c>
      <c r="E301" s="2" t="s">
        <v>1514</v>
      </c>
      <c r="F301" s="2" t="s">
        <v>1512</v>
      </c>
      <c r="G301" t="s">
        <v>1506</v>
      </c>
      <c r="H301" t="s">
        <v>663</v>
      </c>
      <c r="I301" s="2" t="s">
        <v>1513</v>
      </c>
      <c r="J301" s="2" t="s">
        <v>64</v>
      </c>
      <c r="K301">
        <v>70</v>
      </c>
      <c r="L301" t="s">
        <v>3352</v>
      </c>
      <c r="M301">
        <v>280</v>
      </c>
      <c r="N301" t="s">
        <v>3353</v>
      </c>
      <c r="O301">
        <v>8</v>
      </c>
      <c r="P301">
        <v>8</v>
      </c>
      <c r="Q301">
        <v>4</v>
      </c>
      <c r="R301">
        <v>2240</v>
      </c>
      <c r="S301">
        <v>4</v>
      </c>
      <c r="T301">
        <v>1.4451612903225806</v>
      </c>
      <c r="U301">
        <v>1550</v>
      </c>
      <c r="V301" s="2" t="s">
        <v>3354</v>
      </c>
      <c r="W301" s="2" t="s">
        <v>3355</v>
      </c>
      <c r="X301" s="2"/>
      <c r="Y301">
        <v>550.70506917177227</v>
      </c>
      <c r="Z301">
        <v>452.2</v>
      </c>
    </row>
    <row r="302" spans="1:26">
      <c r="A302" s="1">
        <v>46085</v>
      </c>
      <c r="B302" s="2" t="s">
        <v>3350</v>
      </c>
      <c r="C302" s="2" t="s">
        <v>3351</v>
      </c>
      <c r="D302">
        <v>306</v>
      </c>
      <c r="E302" s="2" t="s">
        <v>1485</v>
      </c>
      <c r="F302" s="2" t="s">
        <v>1482</v>
      </c>
      <c r="G302" t="s">
        <v>1484</v>
      </c>
      <c r="H302" t="s">
        <v>519</v>
      </c>
      <c r="I302" s="2" t="s">
        <v>1483</v>
      </c>
      <c r="J302" s="2" t="s">
        <v>64</v>
      </c>
      <c r="K302">
        <v>1200</v>
      </c>
      <c r="L302" t="s">
        <v>3352</v>
      </c>
      <c r="M302">
        <v>4800</v>
      </c>
      <c r="N302" t="s">
        <v>3353</v>
      </c>
      <c r="O302">
        <v>6</v>
      </c>
      <c r="P302">
        <v>6</v>
      </c>
      <c r="Q302">
        <v>4</v>
      </c>
      <c r="R302">
        <v>28800</v>
      </c>
      <c r="S302">
        <v>4</v>
      </c>
      <c r="T302">
        <v>1.0285714285714285</v>
      </c>
      <c r="U302">
        <v>28000</v>
      </c>
      <c r="V302" s="2" t="s">
        <v>3354</v>
      </c>
      <c r="W302" s="2" t="s">
        <v>3355</v>
      </c>
      <c r="X302" s="2"/>
      <c r="Y302">
        <v>7723.4191422736558</v>
      </c>
      <c r="Z302">
        <v>7752</v>
      </c>
    </row>
    <row r="303" spans="1:26">
      <c r="A303" s="1">
        <v>46090</v>
      </c>
      <c r="B303" s="2" t="s">
        <v>3350</v>
      </c>
      <c r="C303" s="2" t="s">
        <v>3351</v>
      </c>
      <c r="D303">
        <v>178</v>
      </c>
      <c r="E303" s="2" t="s">
        <v>348</v>
      </c>
      <c r="F303" s="2" t="s">
        <v>941</v>
      </c>
      <c r="G303" t="s">
        <v>341</v>
      </c>
      <c r="H303" t="s">
        <v>943</v>
      </c>
      <c r="I303" s="2" t="s">
        <v>942</v>
      </c>
      <c r="J303" s="2" t="s">
        <v>79</v>
      </c>
      <c r="K303">
        <v>2060</v>
      </c>
      <c r="L303" t="s">
        <v>3353</v>
      </c>
      <c r="M303">
        <v>16480</v>
      </c>
      <c r="N303" t="s">
        <v>3356</v>
      </c>
      <c r="O303">
        <v>8</v>
      </c>
      <c r="P303">
        <v>8</v>
      </c>
      <c r="Q303">
        <v>0</v>
      </c>
      <c r="R303">
        <v>16480</v>
      </c>
      <c r="S303">
        <v>8</v>
      </c>
      <c r="T303">
        <v>1.0172839506172839</v>
      </c>
      <c r="U303">
        <v>16200</v>
      </c>
      <c r="V303" s="2" t="s">
        <v>3357</v>
      </c>
      <c r="W303" s="2" t="s">
        <v>3355</v>
      </c>
      <c r="X303" s="2"/>
      <c r="Y303" t="s">
        <v>764</v>
      </c>
      <c r="Z303" t="s">
        <v>764</v>
      </c>
    </row>
    <row r="304" spans="1:26">
      <c r="A304" s="1">
        <v>46091</v>
      </c>
      <c r="B304" s="2" t="s">
        <v>3350</v>
      </c>
      <c r="C304" s="2" t="s">
        <v>3351</v>
      </c>
      <c r="D304">
        <v>265</v>
      </c>
      <c r="E304" s="2" t="s">
        <v>1305</v>
      </c>
      <c r="F304" s="2" t="s">
        <v>1300</v>
      </c>
      <c r="G304" t="s">
        <v>1302</v>
      </c>
      <c r="H304" t="s">
        <v>1304</v>
      </c>
      <c r="I304" s="2" t="s">
        <v>1301</v>
      </c>
      <c r="J304" s="2" t="s">
        <v>79</v>
      </c>
      <c r="K304">
        <v>280</v>
      </c>
      <c r="L304" t="s">
        <v>3353</v>
      </c>
      <c r="M304">
        <v>2240</v>
      </c>
      <c r="N304" t="s">
        <v>3356</v>
      </c>
      <c r="O304">
        <v>8</v>
      </c>
      <c r="P304">
        <v>8</v>
      </c>
      <c r="Q304">
        <v>0</v>
      </c>
      <c r="R304">
        <v>2240</v>
      </c>
      <c r="S304">
        <v>8</v>
      </c>
      <c r="T304">
        <v>1.1200000000000001</v>
      </c>
      <c r="U304">
        <v>2000</v>
      </c>
      <c r="V304" s="2" t="s">
        <v>3357</v>
      </c>
      <c r="W304" s="2" t="s">
        <v>3355</v>
      </c>
      <c r="X304" s="2"/>
      <c r="Y304" t="s">
        <v>764</v>
      </c>
      <c r="Z304" t="s">
        <v>764</v>
      </c>
    </row>
    <row r="305" spans="1:26">
      <c r="A305" s="1">
        <v>46091</v>
      </c>
      <c r="B305" s="2" t="s">
        <v>3350</v>
      </c>
      <c r="C305" s="2" t="s">
        <v>3351</v>
      </c>
      <c r="D305">
        <v>162</v>
      </c>
      <c r="E305" s="2" t="s">
        <v>199</v>
      </c>
      <c r="F305" s="2" t="s">
        <v>872</v>
      </c>
      <c r="G305" t="s">
        <v>191</v>
      </c>
      <c r="H305" t="s">
        <v>473</v>
      </c>
      <c r="I305" s="2" t="s">
        <v>873</v>
      </c>
      <c r="J305" s="2" t="s">
        <v>79</v>
      </c>
      <c r="K305">
        <v>1590</v>
      </c>
      <c r="L305" t="s">
        <v>3353</v>
      </c>
      <c r="M305">
        <v>12720</v>
      </c>
      <c r="N305" t="s">
        <v>3356</v>
      </c>
      <c r="O305">
        <v>8</v>
      </c>
      <c r="P305">
        <v>8</v>
      </c>
      <c r="Q305">
        <v>0</v>
      </c>
      <c r="R305">
        <v>12720</v>
      </c>
      <c r="S305">
        <v>8</v>
      </c>
      <c r="T305">
        <v>1.0341463414634149</v>
      </c>
      <c r="U305">
        <v>12300</v>
      </c>
      <c r="V305" s="2" t="s">
        <v>3357</v>
      </c>
      <c r="W305" s="2" t="s">
        <v>3355</v>
      </c>
      <c r="X305" s="2"/>
      <c r="Y305" t="s">
        <v>764</v>
      </c>
      <c r="Z305" t="s">
        <v>764</v>
      </c>
    </row>
    <row r="306" spans="1:26">
      <c r="A306" s="1">
        <v>46091</v>
      </c>
      <c r="B306" s="2" t="s">
        <v>3350</v>
      </c>
      <c r="C306" s="2" t="s">
        <v>3351</v>
      </c>
      <c r="D306">
        <v>325</v>
      </c>
      <c r="E306" s="2" t="s">
        <v>1570</v>
      </c>
      <c r="F306" s="2" t="s">
        <v>1567</v>
      </c>
      <c r="G306" t="s">
        <v>1569</v>
      </c>
      <c r="H306" t="s">
        <v>97</v>
      </c>
      <c r="I306" s="2" t="s">
        <v>1568</v>
      </c>
      <c r="J306" s="2" t="s">
        <v>64</v>
      </c>
      <c r="K306">
        <v>58</v>
      </c>
      <c r="L306" t="s">
        <v>3352</v>
      </c>
      <c r="M306">
        <v>348</v>
      </c>
      <c r="N306" t="s">
        <v>3353</v>
      </c>
      <c r="O306">
        <v>2</v>
      </c>
      <c r="P306">
        <v>2</v>
      </c>
      <c r="Q306">
        <v>6</v>
      </c>
      <c r="R306">
        <v>696</v>
      </c>
      <c r="S306">
        <v>6</v>
      </c>
      <c r="T306">
        <v>2.3199999999999998</v>
      </c>
      <c r="U306">
        <v>300</v>
      </c>
      <c r="V306" s="2" t="s">
        <v>3354</v>
      </c>
      <c r="W306" s="2" t="s">
        <v>3355</v>
      </c>
      <c r="X306" s="2"/>
      <c r="Y306">
        <v>352.12984874063994</v>
      </c>
      <c r="Z306">
        <v>374.68</v>
      </c>
    </row>
    <row r="307" spans="1:26">
      <c r="A307" s="1">
        <v>46091</v>
      </c>
      <c r="B307" s="2" t="s">
        <v>3350</v>
      </c>
      <c r="C307" s="2" t="s">
        <v>3351</v>
      </c>
      <c r="D307" t="s">
        <v>764</v>
      </c>
      <c r="E307" s="2" t="s">
        <v>3362</v>
      </c>
      <c r="F307" s="2" t="s">
        <v>3362</v>
      </c>
      <c r="I307" s="2" t="s">
        <v>3362</v>
      </c>
      <c r="J307" s="2" t="s">
        <v>3362</v>
      </c>
      <c r="K307">
        <v>3000</v>
      </c>
      <c r="L307" t="s">
        <v>3352</v>
      </c>
      <c r="M307">
        <v>12000</v>
      </c>
      <c r="N307" t="s">
        <v>3367</v>
      </c>
      <c r="O307">
        <v>4</v>
      </c>
      <c r="P307">
        <v>0</v>
      </c>
      <c r="Q307">
        <v>0</v>
      </c>
      <c r="R307">
        <v>48000</v>
      </c>
      <c r="S307">
        <v>4</v>
      </c>
      <c r="T307" t="s">
        <v>764</v>
      </c>
      <c r="U307" t="s">
        <v>764</v>
      </c>
      <c r="V307" s="2" t="s">
        <v>3368</v>
      </c>
      <c r="W307" s="2" t="s">
        <v>3361</v>
      </c>
      <c r="X307" s="2"/>
      <c r="Y307">
        <v>2428.8000000000002</v>
      </c>
      <c r="Z307">
        <v>1290</v>
      </c>
    </row>
    <row r="308" spans="1:26">
      <c r="A308" s="1">
        <v>46091</v>
      </c>
      <c r="B308" s="2" t="s">
        <v>3350</v>
      </c>
      <c r="C308" s="2" t="s">
        <v>3351</v>
      </c>
      <c r="D308">
        <v>305</v>
      </c>
      <c r="E308" s="2" t="s">
        <v>442</v>
      </c>
      <c r="F308" s="2" t="s">
        <v>1406</v>
      </c>
      <c r="G308" t="s">
        <v>1408</v>
      </c>
      <c r="H308" t="s">
        <v>240</v>
      </c>
      <c r="I308" s="2" t="s">
        <v>1407</v>
      </c>
      <c r="J308" s="2" t="s">
        <v>445</v>
      </c>
      <c r="K308">
        <v>540</v>
      </c>
      <c r="L308" t="s">
        <v>3353</v>
      </c>
      <c r="M308">
        <v>4320</v>
      </c>
      <c r="N308" t="s">
        <v>3359</v>
      </c>
      <c r="O308">
        <v>8</v>
      </c>
      <c r="P308">
        <v>0</v>
      </c>
      <c r="Q308">
        <v>0</v>
      </c>
      <c r="R308">
        <v>4320</v>
      </c>
      <c r="S308">
        <v>8</v>
      </c>
      <c r="T308">
        <v>1.0536585365853659</v>
      </c>
      <c r="U308">
        <v>4100</v>
      </c>
      <c r="V308" s="2" t="s">
        <v>3360</v>
      </c>
      <c r="W308" s="2" t="s">
        <v>3361</v>
      </c>
      <c r="X308" s="2"/>
      <c r="Y308" t="s">
        <v>764</v>
      </c>
      <c r="Z308" t="s">
        <v>764</v>
      </c>
    </row>
    <row r="309" spans="1:26">
      <c r="A309" s="1">
        <v>46091</v>
      </c>
      <c r="B309" s="2" t="s">
        <v>3350</v>
      </c>
      <c r="C309" s="2" t="s">
        <v>3351</v>
      </c>
      <c r="D309">
        <v>222</v>
      </c>
      <c r="E309" s="2" t="s">
        <v>1130</v>
      </c>
      <c r="F309" s="2" t="s">
        <v>1123</v>
      </c>
      <c r="G309" t="s">
        <v>1125</v>
      </c>
      <c r="H309" t="s">
        <v>343</v>
      </c>
      <c r="I309" s="2" t="s">
        <v>1124</v>
      </c>
      <c r="J309" s="2" t="s">
        <v>79</v>
      </c>
      <c r="K309">
        <v>2130</v>
      </c>
      <c r="L309" t="s">
        <v>3353</v>
      </c>
      <c r="M309">
        <v>17040</v>
      </c>
      <c r="N309" t="s">
        <v>3356</v>
      </c>
      <c r="O309">
        <v>8</v>
      </c>
      <c r="P309">
        <v>8</v>
      </c>
      <c r="Q309">
        <v>0</v>
      </c>
      <c r="R309">
        <v>17040</v>
      </c>
      <c r="S309">
        <v>8</v>
      </c>
      <c r="T309">
        <v>1.0173134328358209</v>
      </c>
      <c r="U309">
        <v>16750</v>
      </c>
      <c r="V309" s="2" t="s">
        <v>3357</v>
      </c>
      <c r="W309" s="2" t="s">
        <v>3355</v>
      </c>
      <c r="X309" s="2"/>
      <c r="Y309" t="s">
        <v>764</v>
      </c>
      <c r="Z309" t="s">
        <v>764</v>
      </c>
    </row>
    <row r="310" spans="1:26">
      <c r="A310" s="1">
        <v>46092</v>
      </c>
      <c r="B310" s="2" t="s">
        <v>3350</v>
      </c>
      <c r="C310" s="2" t="s">
        <v>3351</v>
      </c>
      <c r="D310">
        <v>202</v>
      </c>
      <c r="E310" s="2" t="s">
        <v>1069</v>
      </c>
      <c r="F310" s="2" t="s">
        <v>1066</v>
      </c>
      <c r="G310" t="s">
        <v>1068</v>
      </c>
      <c r="H310" t="s">
        <v>153</v>
      </c>
      <c r="I310" s="2" t="s">
        <v>1067</v>
      </c>
      <c r="J310" s="2" t="s">
        <v>79</v>
      </c>
      <c r="K310">
        <v>670</v>
      </c>
      <c r="L310" t="s">
        <v>3353</v>
      </c>
      <c r="M310">
        <v>5360</v>
      </c>
      <c r="N310" t="s">
        <v>3356</v>
      </c>
      <c r="O310">
        <v>8</v>
      </c>
      <c r="P310">
        <v>8</v>
      </c>
      <c r="Q310">
        <v>0</v>
      </c>
      <c r="R310">
        <v>5360</v>
      </c>
      <c r="S310">
        <v>8</v>
      </c>
      <c r="T310">
        <v>1.0509803921568628</v>
      </c>
      <c r="U310">
        <v>5100</v>
      </c>
      <c r="V310" s="2" t="s">
        <v>3357</v>
      </c>
      <c r="W310" s="2" t="s">
        <v>3355</v>
      </c>
      <c r="X310" s="2"/>
      <c r="Y310" t="s">
        <v>764</v>
      </c>
      <c r="Z310" t="s">
        <v>764</v>
      </c>
    </row>
    <row r="311" spans="1:26">
      <c r="A311" s="1">
        <v>46092</v>
      </c>
      <c r="B311" s="2" t="s">
        <v>3350</v>
      </c>
      <c r="C311" s="2" t="s">
        <v>3351</v>
      </c>
      <c r="D311">
        <v>379</v>
      </c>
      <c r="E311" s="2" t="s">
        <v>212</v>
      </c>
      <c r="F311" s="2" t="s">
        <v>1769</v>
      </c>
      <c r="G311" t="s">
        <v>204</v>
      </c>
      <c r="H311" t="s">
        <v>383</v>
      </c>
      <c r="I311" s="2" t="s">
        <v>1770</v>
      </c>
      <c r="J311" s="2" t="s">
        <v>79</v>
      </c>
      <c r="K311">
        <v>645</v>
      </c>
      <c r="L311" t="s">
        <v>3353</v>
      </c>
      <c r="M311">
        <v>5160</v>
      </c>
      <c r="N311" t="s">
        <v>3356</v>
      </c>
      <c r="O311">
        <v>8</v>
      </c>
      <c r="P311">
        <v>8</v>
      </c>
      <c r="Q311">
        <v>0</v>
      </c>
      <c r="R311">
        <v>5160</v>
      </c>
      <c r="S311">
        <v>8</v>
      </c>
      <c r="T311">
        <v>1.0117647058823529</v>
      </c>
      <c r="U311">
        <v>5100</v>
      </c>
      <c r="V311" s="2" t="s">
        <v>3357</v>
      </c>
      <c r="W311" s="2" t="s">
        <v>3355</v>
      </c>
      <c r="X311" s="2"/>
      <c r="Y311" t="s">
        <v>764</v>
      </c>
      <c r="Z311" t="s">
        <v>764</v>
      </c>
    </row>
    <row r="312" spans="1:26">
      <c r="A312" s="1">
        <v>46092</v>
      </c>
      <c r="B312" s="2" t="s">
        <v>3350</v>
      </c>
      <c r="C312" s="2" t="s">
        <v>3351</v>
      </c>
      <c r="D312">
        <v>241</v>
      </c>
      <c r="E312" s="2" t="s">
        <v>212</v>
      </c>
      <c r="F312" s="2" t="s">
        <v>1190</v>
      </c>
      <c r="G312" t="s">
        <v>204</v>
      </c>
      <c r="H312" t="s">
        <v>1192</v>
      </c>
      <c r="I312" s="2" t="s">
        <v>1191</v>
      </c>
      <c r="J312" s="2" t="s">
        <v>79</v>
      </c>
      <c r="K312">
        <v>400</v>
      </c>
      <c r="L312" t="s">
        <v>3353</v>
      </c>
      <c r="M312">
        <v>3200</v>
      </c>
      <c r="N312" t="s">
        <v>3356</v>
      </c>
      <c r="O312">
        <v>8</v>
      </c>
      <c r="P312">
        <v>8</v>
      </c>
      <c r="Q312">
        <v>0</v>
      </c>
      <c r="R312">
        <v>3200</v>
      </c>
      <c r="S312">
        <v>8</v>
      </c>
      <c r="T312">
        <v>1.032258064516129</v>
      </c>
      <c r="U312">
        <v>3100</v>
      </c>
      <c r="V312" s="2" t="s">
        <v>3357</v>
      </c>
      <c r="W312" s="2" t="s">
        <v>3355</v>
      </c>
      <c r="X312" s="2"/>
      <c r="Y312" t="s">
        <v>764</v>
      </c>
      <c r="Z312" t="s">
        <v>764</v>
      </c>
    </row>
    <row r="313" spans="1:26">
      <c r="A313" s="1">
        <v>46092</v>
      </c>
      <c r="B313" s="2" t="s">
        <v>3350</v>
      </c>
      <c r="C313" s="2" t="s">
        <v>3351</v>
      </c>
      <c r="D313">
        <v>303</v>
      </c>
      <c r="E313" s="2" t="s">
        <v>1472</v>
      </c>
      <c r="F313" s="2" t="s">
        <v>1475</v>
      </c>
      <c r="G313" t="s">
        <v>1465</v>
      </c>
      <c r="H313" t="s">
        <v>1477</v>
      </c>
      <c r="I313" s="2" t="s">
        <v>1476</v>
      </c>
      <c r="J313" s="2" t="s">
        <v>79</v>
      </c>
      <c r="K313">
        <v>885</v>
      </c>
      <c r="L313" t="s">
        <v>3353</v>
      </c>
      <c r="M313">
        <v>7080</v>
      </c>
      <c r="N313" t="s">
        <v>3356</v>
      </c>
      <c r="O313">
        <v>8</v>
      </c>
      <c r="P313">
        <v>8</v>
      </c>
      <c r="Q313">
        <v>0</v>
      </c>
      <c r="R313">
        <v>7080</v>
      </c>
      <c r="S313">
        <v>8</v>
      </c>
      <c r="T313">
        <v>1.0114285714285711</v>
      </c>
      <c r="U313">
        <v>7000</v>
      </c>
      <c r="V313" s="2" t="s">
        <v>3357</v>
      </c>
      <c r="W313" s="2" t="s">
        <v>3355</v>
      </c>
      <c r="X313" s="2"/>
      <c r="Y313" t="s">
        <v>764</v>
      </c>
      <c r="Z313" t="s">
        <v>764</v>
      </c>
    </row>
    <row r="314" spans="1:26">
      <c r="A314" s="1">
        <v>46092</v>
      </c>
      <c r="B314" s="2" t="s">
        <v>3350</v>
      </c>
      <c r="C314" s="2" t="s">
        <v>3351</v>
      </c>
      <c r="D314">
        <v>300</v>
      </c>
      <c r="E314" s="2" t="s">
        <v>1472</v>
      </c>
      <c r="F314" s="2" t="s">
        <v>1463</v>
      </c>
      <c r="G314" t="s">
        <v>1465</v>
      </c>
      <c r="H314" t="s">
        <v>1466</v>
      </c>
      <c r="I314" s="2" t="s">
        <v>1464</v>
      </c>
      <c r="J314" s="2" t="s">
        <v>79</v>
      </c>
      <c r="K314">
        <v>1520</v>
      </c>
      <c r="L314" t="s">
        <v>3353</v>
      </c>
      <c r="M314">
        <v>12160</v>
      </c>
      <c r="N314" t="s">
        <v>3356</v>
      </c>
      <c r="O314">
        <v>8</v>
      </c>
      <c r="P314">
        <v>8</v>
      </c>
      <c r="Q314">
        <v>0</v>
      </c>
      <c r="R314">
        <v>12160</v>
      </c>
      <c r="S314">
        <v>8</v>
      </c>
      <c r="T314">
        <v>1.0049586776859505</v>
      </c>
      <c r="U314">
        <v>12100</v>
      </c>
      <c r="V314" s="2" t="s">
        <v>3357</v>
      </c>
      <c r="W314" s="2" t="s">
        <v>3355</v>
      </c>
      <c r="X314" s="2"/>
      <c r="Y314" t="s">
        <v>764</v>
      </c>
      <c r="Z314" t="s">
        <v>764</v>
      </c>
    </row>
    <row r="315" spans="1:26">
      <c r="A315" s="1">
        <v>46092</v>
      </c>
      <c r="B315" s="2" t="s">
        <v>3350</v>
      </c>
      <c r="C315" s="2" t="s">
        <v>3351</v>
      </c>
      <c r="D315">
        <v>350</v>
      </c>
      <c r="E315" s="2" t="s">
        <v>87</v>
      </c>
      <c r="F315" s="2" t="s">
        <v>1651</v>
      </c>
      <c r="G315" t="s">
        <v>84</v>
      </c>
      <c r="H315" t="s">
        <v>1200</v>
      </c>
      <c r="I315" s="2" t="s">
        <v>1652</v>
      </c>
      <c r="J315" s="2" t="s">
        <v>64</v>
      </c>
      <c r="K315">
        <v>2450</v>
      </c>
      <c r="L315" t="s">
        <v>3352</v>
      </c>
      <c r="M315">
        <v>9800</v>
      </c>
      <c r="N315" t="s">
        <v>3353</v>
      </c>
      <c r="O315">
        <v>6</v>
      </c>
      <c r="P315">
        <v>6</v>
      </c>
      <c r="Q315">
        <v>4</v>
      </c>
      <c r="R315">
        <v>58800</v>
      </c>
      <c r="S315">
        <v>4</v>
      </c>
      <c r="T315">
        <v>1.0137931034482759</v>
      </c>
      <c r="U315">
        <v>58000</v>
      </c>
      <c r="V315" s="2" t="s">
        <v>3354</v>
      </c>
      <c r="W315" s="2" t="s">
        <v>3355</v>
      </c>
      <c r="X315" s="2"/>
      <c r="Y315">
        <v>13332.59675371001</v>
      </c>
      <c r="Z315">
        <v>15827</v>
      </c>
    </row>
    <row r="316" spans="1:26">
      <c r="A316" s="1">
        <v>46092</v>
      </c>
      <c r="B316" s="2" t="s">
        <v>3350</v>
      </c>
      <c r="C316" s="2" t="s">
        <v>3351</v>
      </c>
      <c r="D316" t="s">
        <v>764</v>
      </c>
      <c r="E316" s="2" t="s">
        <v>3362</v>
      </c>
      <c r="F316" s="2" t="s">
        <v>3362</v>
      </c>
      <c r="I316" s="2" t="s">
        <v>3362</v>
      </c>
      <c r="J316" s="2" t="s">
        <v>3362</v>
      </c>
      <c r="K316">
        <v>2450</v>
      </c>
      <c r="L316" t="s">
        <v>3369</v>
      </c>
      <c r="M316">
        <v>9800</v>
      </c>
      <c r="N316" t="s">
        <v>3370</v>
      </c>
      <c r="O316">
        <v>4</v>
      </c>
      <c r="P316">
        <v>0</v>
      </c>
      <c r="Q316">
        <v>0</v>
      </c>
      <c r="R316">
        <v>39200</v>
      </c>
      <c r="S316">
        <v>4</v>
      </c>
      <c r="T316" t="s">
        <v>764</v>
      </c>
      <c r="U316" t="s">
        <v>764</v>
      </c>
      <c r="V316" s="2" t="s">
        <v>3371</v>
      </c>
      <c r="W316" s="2" t="s">
        <v>3361</v>
      </c>
      <c r="X316" s="2"/>
      <c r="Y316" t="s">
        <v>764</v>
      </c>
      <c r="Z316" t="s">
        <v>764</v>
      </c>
    </row>
    <row r="317" spans="1:26">
      <c r="A317" s="1">
        <v>46092</v>
      </c>
      <c r="B317" s="2" t="s">
        <v>3350</v>
      </c>
      <c r="C317" s="2" t="s">
        <v>3351</v>
      </c>
      <c r="D317">
        <v>225</v>
      </c>
      <c r="E317" s="2" t="s">
        <v>1146</v>
      </c>
      <c r="F317" s="2" t="s">
        <v>1143</v>
      </c>
      <c r="G317" t="s">
        <v>1145</v>
      </c>
      <c r="H317" t="s">
        <v>122</v>
      </c>
      <c r="I317" s="2" t="s">
        <v>1144</v>
      </c>
      <c r="J317" s="2" t="s">
        <v>64</v>
      </c>
      <c r="K317">
        <v>970</v>
      </c>
      <c r="L317" t="s">
        <v>3352</v>
      </c>
      <c r="M317">
        <v>7760</v>
      </c>
      <c r="N317" t="s">
        <v>3353</v>
      </c>
      <c r="O317">
        <v>3</v>
      </c>
      <c r="P317">
        <v>3</v>
      </c>
      <c r="Q317">
        <v>8</v>
      </c>
      <c r="R317">
        <v>23280</v>
      </c>
      <c r="S317">
        <v>8</v>
      </c>
      <c r="T317">
        <v>1.1356097560975609</v>
      </c>
      <c r="U317">
        <v>20500</v>
      </c>
      <c r="V317" s="2" t="s">
        <v>3354</v>
      </c>
      <c r="W317" s="2" t="s">
        <v>3355</v>
      </c>
      <c r="X317" s="2"/>
      <c r="Y317">
        <v>5805.2412089857062</v>
      </c>
      <c r="Z317">
        <v>6266.2</v>
      </c>
    </row>
    <row r="318" spans="1:26">
      <c r="A318" s="1">
        <v>46092</v>
      </c>
      <c r="B318" s="2" t="s">
        <v>3350</v>
      </c>
      <c r="C318" s="2" t="s">
        <v>3351</v>
      </c>
      <c r="D318">
        <v>370</v>
      </c>
      <c r="E318" s="2" t="s">
        <v>1735</v>
      </c>
      <c r="F318" s="2" t="s">
        <v>1731</v>
      </c>
      <c r="G318" t="s">
        <v>1733</v>
      </c>
      <c r="H318" t="s">
        <v>1734</v>
      </c>
      <c r="I318" s="2" t="s">
        <v>1732</v>
      </c>
      <c r="J318" s="2" t="s">
        <v>64</v>
      </c>
      <c r="K318">
        <v>980</v>
      </c>
      <c r="L318" t="s">
        <v>3352</v>
      </c>
      <c r="M318">
        <v>3920</v>
      </c>
      <c r="N318" t="s">
        <v>3353</v>
      </c>
      <c r="O318">
        <v>4</v>
      </c>
      <c r="P318">
        <v>4</v>
      </c>
      <c r="Q318">
        <v>4</v>
      </c>
      <c r="R318">
        <v>15680</v>
      </c>
      <c r="S318">
        <v>4</v>
      </c>
      <c r="T318">
        <v>1.0453333333333332</v>
      </c>
      <c r="U318">
        <v>15000</v>
      </c>
      <c r="V318" s="2" t="s">
        <v>3354</v>
      </c>
      <c r="W318" s="2" t="s">
        <v>3355</v>
      </c>
      <c r="X318" s="2"/>
      <c r="Y318">
        <v>4415.624982073974</v>
      </c>
      <c r="Z318">
        <v>6330.8</v>
      </c>
    </row>
    <row r="319" spans="1:26">
      <c r="A319" s="1">
        <v>46092</v>
      </c>
      <c r="B319" s="2" t="s">
        <v>3350</v>
      </c>
      <c r="C319" s="2" t="s">
        <v>3351</v>
      </c>
      <c r="D319" t="s">
        <v>764</v>
      </c>
      <c r="E319" s="2" t="s">
        <v>3362</v>
      </c>
      <c r="F319" s="2" t="s">
        <v>3362</v>
      </c>
      <c r="I319" s="2" t="s">
        <v>3362</v>
      </c>
      <c r="J319" s="2" t="s">
        <v>3362</v>
      </c>
      <c r="K319">
        <v>980</v>
      </c>
      <c r="L319" t="s">
        <v>3369</v>
      </c>
      <c r="M319">
        <v>3920</v>
      </c>
      <c r="N319" t="s">
        <v>3370</v>
      </c>
      <c r="O319">
        <v>4</v>
      </c>
      <c r="P319">
        <v>0</v>
      </c>
      <c r="Q319">
        <v>0</v>
      </c>
      <c r="R319">
        <v>15680</v>
      </c>
      <c r="S319">
        <v>4</v>
      </c>
      <c r="T319" t="s">
        <v>764</v>
      </c>
      <c r="U319" t="s">
        <v>764</v>
      </c>
      <c r="V319" s="2" t="s">
        <v>3371</v>
      </c>
      <c r="W319" s="2" t="s">
        <v>3361</v>
      </c>
      <c r="X319" s="2"/>
      <c r="Y319" t="s">
        <v>764</v>
      </c>
      <c r="Z319" t="s">
        <v>764</v>
      </c>
    </row>
    <row r="320" spans="1:26">
      <c r="A320" s="1">
        <v>46092</v>
      </c>
      <c r="B320" s="2" t="s">
        <v>3350</v>
      </c>
      <c r="C320" s="2" t="s">
        <v>3351</v>
      </c>
      <c r="D320">
        <v>289</v>
      </c>
      <c r="E320" s="2" t="s">
        <v>1409</v>
      </c>
      <c r="F320" s="2" t="s">
        <v>1406</v>
      </c>
      <c r="G320" t="s">
        <v>1408</v>
      </c>
      <c r="H320" t="s">
        <v>240</v>
      </c>
      <c r="I320" s="2" t="s">
        <v>1407</v>
      </c>
      <c r="J320" s="2" t="s">
        <v>64</v>
      </c>
      <c r="K320">
        <v>310</v>
      </c>
      <c r="L320" t="s">
        <v>3352</v>
      </c>
      <c r="M320">
        <v>1240</v>
      </c>
      <c r="N320" t="s">
        <v>3353</v>
      </c>
      <c r="O320">
        <v>6</v>
      </c>
      <c r="P320">
        <v>6</v>
      </c>
      <c r="Q320">
        <v>4</v>
      </c>
      <c r="R320">
        <v>7440</v>
      </c>
      <c r="S320">
        <v>4</v>
      </c>
      <c r="T320">
        <v>3.2347826086956522</v>
      </c>
      <c r="U320">
        <v>2300</v>
      </c>
      <c r="V320" s="2" t="s">
        <v>3354</v>
      </c>
      <c r="W320" s="2" t="s">
        <v>3355</v>
      </c>
      <c r="X320" s="2"/>
      <c r="Y320">
        <v>1995.216611754028</v>
      </c>
      <c r="Z320">
        <v>2002.6</v>
      </c>
    </row>
    <row r="321" spans="1:26">
      <c r="A321" s="1">
        <v>46092</v>
      </c>
      <c r="B321" s="2" t="s">
        <v>3350</v>
      </c>
      <c r="C321" s="2" t="s">
        <v>3351</v>
      </c>
      <c r="D321" t="s">
        <v>764</v>
      </c>
      <c r="E321" s="2" t="s">
        <v>3362</v>
      </c>
      <c r="F321" s="2" t="s">
        <v>3362</v>
      </c>
      <c r="I321" s="2" t="s">
        <v>3362</v>
      </c>
      <c r="J321" s="2" t="s">
        <v>3362</v>
      </c>
      <c r="K321">
        <v>3000</v>
      </c>
      <c r="L321" t="s">
        <v>3352</v>
      </c>
      <c r="M321">
        <v>12000</v>
      </c>
      <c r="N321" t="s">
        <v>3367</v>
      </c>
      <c r="O321">
        <v>4</v>
      </c>
      <c r="P321">
        <v>0</v>
      </c>
      <c r="Q321">
        <v>0</v>
      </c>
      <c r="R321">
        <v>48000</v>
      </c>
      <c r="S321">
        <v>4</v>
      </c>
      <c r="T321" t="s">
        <v>764</v>
      </c>
      <c r="U321" t="s">
        <v>764</v>
      </c>
      <c r="V321" s="2" t="s">
        <v>3368</v>
      </c>
      <c r="W321" s="2" t="s">
        <v>3361</v>
      </c>
      <c r="X321" s="2"/>
      <c r="Y321">
        <v>2428.8000000000002</v>
      </c>
      <c r="Z321">
        <v>1290</v>
      </c>
    </row>
    <row r="322" spans="1:26">
      <c r="A322" s="1">
        <v>46092</v>
      </c>
      <c r="B322" s="2" t="s">
        <v>3350</v>
      </c>
      <c r="C322" s="2" t="s">
        <v>3351</v>
      </c>
      <c r="D322">
        <v>314</v>
      </c>
      <c r="E322" s="2" t="s">
        <v>1517</v>
      </c>
      <c r="F322" s="2" t="s">
        <v>1512</v>
      </c>
      <c r="G322" t="s">
        <v>1506</v>
      </c>
      <c r="H322" t="s">
        <v>663</v>
      </c>
      <c r="I322" s="2" t="s">
        <v>1513</v>
      </c>
      <c r="J322" s="2" t="s">
        <v>79</v>
      </c>
      <c r="K322">
        <v>450</v>
      </c>
      <c r="L322" t="s">
        <v>3353</v>
      </c>
      <c r="M322">
        <v>3600</v>
      </c>
      <c r="N322" t="s">
        <v>3356</v>
      </c>
      <c r="O322">
        <v>8</v>
      </c>
      <c r="P322">
        <v>8</v>
      </c>
      <c r="Q322">
        <v>0</v>
      </c>
      <c r="R322">
        <v>3600</v>
      </c>
      <c r="S322">
        <v>8</v>
      </c>
      <c r="T322">
        <v>1.0588235294117647</v>
      </c>
      <c r="U322">
        <v>3400</v>
      </c>
      <c r="V322" s="2" t="s">
        <v>3357</v>
      </c>
      <c r="W322" s="2" t="s">
        <v>3355</v>
      </c>
      <c r="X322" s="2"/>
      <c r="Y322" t="s">
        <v>764</v>
      </c>
      <c r="Z322" t="s">
        <v>764</v>
      </c>
    </row>
    <row r="323" spans="1:26">
      <c r="A323" s="1">
        <v>46092</v>
      </c>
      <c r="B323" s="2" t="s">
        <v>3350</v>
      </c>
      <c r="C323" s="2" t="s">
        <v>3351</v>
      </c>
      <c r="D323">
        <v>284</v>
      </c>
      <c r="E323" s="2" t="s">
        <v>501</v>
      </c>
      <c r="F323" s="2" t="s">
        <v>1383</v>
      </c>
      <c r="G323" t="s">
        <v>499</v>
      </c>
      <c r="H323" t="s">
        <v>240</v>
      </c>
      <c r="I323" s="2" t="s">
        <v>1384</v>
      </c>
      <c r="J323" s="2" t="s">
        <v>79</v>
      </c>
      <c r="K323">
        <v>2160</v>
      </c>
      <c r="L323" t="s">
        <v>3353</v>
      </c>
      <c r="M323">
        <v>17280</v>
      </c>
      <c r="N323" t="s">
        <v>3356</v>
      </c>
      <c r="O323">
        <v>8</v>
      </c>
      <c r="P323">
        <v>8</v>
      </c>
      <c r="Q323">
        <v>0</v>
      </c>
      <c r="R323">
        <v>17280</v>
      </c>
      <c r="S323">
        <v>8</v>
      </c>
      <c r="T323">
        <v>1.0105263157894735</v>
      </c>
      <c r="U323">
        <v>17100</v>
      </c>
      <c r="V323" s="2" t="s">
        <v>3357</v>
      </c>
      <c r="W323" s="2" t="s">
        <v>3355</v>
      </c>
      <c r="X323" s="2"/>
      <c r="Y323" t="s">
        <v>764</v>
      </c>
      <c r="Z323" t="s">
        <v>764</v>
      </c>
    </row>
    <row r="324" spans="1:26">
      <c r="A324" s="1">
        <v>46092</v>
      </c>
      <c r="B324" s="2" t="s">
        <v>3350</v>
      </c>
      <c r="C324" s="2" t="s">
        <v>3351</v>
      </c>
      <c r="D324">
        <v>282</v>
      </c>
      <c r="E324" s="2" t="s">
        <v>1380</v>
      </c>
      <c r="F324" s="2" t="s">
        <v>1378</v>
      </c>
      <c r="G324" t="s">
        <v>602</v>
      </c>
      <c r="H324" t="s">
        <v>111</v>
      </c>
      <c r="I324" s="2" t="s">
        <v>1379</v>
      </c>
      <c r="J324" s="2" t="s">
        <v>116</v>
      </c>
      <c r="K324">
        <v>330</v>
      </c>
      <c r="L324" t="s">
        <v>3352</v>
      </c>
      <c r="M324">
        <v>2640</v>
      </c>
      <c r="N324" t="s">
        <v>3353</v>
      </c>
      <c r="O324">
        <v>5</v>
      </c>
      <c r="P324">
        <v>5</v>
      </c>
      <c r="Q324">
        <v>8</v>
      </c>
      <c r="R324">
        <v>13200</v>
      </c>
      <c r="S324">
        <v>8</v>
      </c>
      <c r="T324">
        <v>1.0819672131147542</v>
      </c>
      <c r="U324">
        <v>12200</v>
      </c>
      <c r="V324" s="2" t="s">
        <v>3358</v>
      </c>
      <c r="W324" s="2" t="s">
        <v>3355</v>
      </c>
      <c r="X324" s="2"/>
      <c r="Y324" t="s">
        <v>764</v>
      </c>
      <c r="Z324" t="s">
        <v>764</v>
      </c>
    </row>
    <row r="325" spans="1:26">
      <c r="A325" s="1">
        <v>46092</v>
      </c>
      <c r="B325" s="2" t="s">
        <v>3350</v>
      </c>
      <c r="C325" s="2" t="s">
        <v>3351</v>
      </c>
      <c r="D325">
        <v>304</v>
      </c>
      <c r="E325" s="2" t="s">
        <v>442</v>
      </c>
      <c r="F325" s="2" t="s">
        <v>1475</v>
      </c>
      <c r="G325" t="s">
        <v>1465</v>
      </c>
      <c r="H325" t="s">
        <v>1477</v>
      </c>
      <c r="I325" s="2" t="s">
        <v>1476</v>
      </c>
      <c r="J325" s="2" t="s">
        <v>445</v>
      </c>
      <c r="K325">
        <v>890</v>
      </c>
      <c r="L325" t="s">
        <v>3353</v>
      </c>
      <c r="M325">
        <v>7120</v>
      </c>
      <c r="N325" t="s">
        <v>3359</v>
      </c>
      <c r="O325">
        <v>8</v>
      </c>
      <c r="P325">
        <v>0</v>
      </c>
      <c r="Q325">
        <v>0</v>
      </c>
      <c r="R325">
        <v>7120</v>
      </c>
      <c r="S325">
        <v>8</v>
      </c>
      <c r="T325">
        <v>1.0171428571428571</v>
      </c>
      <c r="U325">
        <v>7000</v>
      </c>
      <c r="V325" s="2" t="s">
        <v>3360</v>
      </c>
      <c r="W325" s="2" t="s">
        <v>3361</v>
      </c>
      <c r="X325" s="2"/>
      <c r="Y325" t="s">
        <v>764</v>
      </c>
      <c r="Z325" t="s">
        <v>764</v>
      </c>
    </row>
    <row r="326" spans="1:26">
      <c r="A326" s="1">
        <v>46092</v>
      </c>
      <c r="B326" s="2" t="s">
        <v>3350</v>
      </c>
      <c r="C326" s="2" t="s">
        <v>3351</v>
      </c>
      <c r="D326">
        <v>188</v>
      </c>
      <c r="E326" s="2" t="s">
        <v>442</v>
      </c>
      <c r="F326" s="2" t="s">
        <v>983</v>
      </c>
      <c r="G326" t="s">
        <v>985</v>
      </c>
      <c r="H326" t="s">
        <v>986</v>
      </c>
      <c r="I326" s="2" t="s">
        <v>984</v>
      </c>
      <c r="J326" s="2" t="s">
        <v>445</v>
      </c>
      <c r="K326">
        <v>530</v>
      </c>
      <c r="L326" t="s">
        <v>3353</v>
      </c>
      <c r="M326">
        <v>4240</v>
      </c>
      <c r="N326" t="s">
        <v>3359</v>
      </c>
      <c r="O326">
        <v>8</v>
      </c>
      <c r="P326">
        <v>0</v>
      </c>
      <c r="Q326">
        <v>0</v>
      </c>
      <c r="R326">
        <v>4240</v>
      </c>
      <c r="S326">
        <v>8</v>
      </c>
      <c r="T326">
        <v>1.0341463414634149</v>
      </c>
      <c r="U326">
        <v>4100</v>
      </c>
      <c r="V326" s="2" t="s">
        <v>3360</v>
      </c>
      <c r="W326" s="2" t="s">
        <v>3361</v>
      </c>
      <c r="X326" s="2"/>
      <c r="Y326" t="s">
        <v>764</v>
      </c>
      <c r="Z326" t="s">
        <v>764</v>
      </c>
    </row>
    <row r="327" spans="1:26">
      <c r="A327" s="1">
        <v>46092</v>
      </c>
      <c r="B327" s="2" t="s">
        <v>3350</v>
      </c>
      <c r="C327" s="2" t="s">
        <v>3351</v>
      </c>
      <c r="D327">
        <v>301</v>
      </c>
      <c r="E327" s="2" t="s">
        <v>442</v>
      </c>
      <c r="F327" s="2" t="s">
        <v>1463</v>
      </c>
      <c r="G327" t="s">
        <v>1465</v>
      </c>
      <c r="H327" t="s">
        <v>1466</v>
      </c>
      <c r="I327" s="2" t="s">
        <v>1464</v>
      </c>
      <c r="J327" s="2" t="s">
        <v>445</v>
      </c>
      <c r="K327">
        <v>1530</v>
      </c>
      <c r="L327" t="s">
        <v>3353</v>
      </c>
      <c r="M327">
        <v>12240</v>
      </c>
      <c r="N327" t="s">
        <v>3359</v>
      </c>
      <c r="O327">
        <v>8</v>
      </c>
      <c r="P327">
        <v>0</v>
      </c>
      <c r="Q327">
        <v>0</v>
      </c>
      <c r="R327">
        <v>12240</v>
      </c>
      <c r="S327">
        <v>8</v>
      </c>
      <c r="T327">
        <v>1.0115702479338844</v>
      </c>
      <c r="U327">
        <v>12100</v>
      </c>
      <c r="V327" s="2" t="s">
        <v>3360</v>
      </c>
      <c r="W327" s="2" t="s">
        <v>3361</v>
      </c>
      <c r="X327" s="2"/>
      <c r="Y327" t="s">
        <v>764</v>
      </c>
      <c r="Z327" t="s">
        <v>764</v>
      </c>
    </row>
    <row r="328" spans="1:26">
      <c r="A328" s="1">
        <v>46092</v>
      </c>
      <c r="B328" s="2" t="s">
        <v>3350</v>
      </c>
      <c r="C328" s="2" t="s">
        <v>3351</v>
      </c>
      <c r="D328">
        <v>239</v>
      </c>
      <c r="E328" s="2" t="s">
        <v>442</v>
      </c>
      <c r="F328" s="2" t="s">
        <v>1183</v>
      </c>
      <c r="G328" t="s">
        <v>1185</v>
      </c>
      <c r="H328" t="s">
        <v>240</v>
      </c>
      <c r="I328" s="2" t="s">
        <v>1184</v>
      </c>
      <c r="J328" s="2" t="s">
        <v>445</v>
      </c>
      <c r="K328">
        <v>420</v>
      </c>
      <c r="L328" t="s">
        <v>3353</v>
      </c>
      <c r="M328">
        <v>3360</v>
      </c>
      <c r="N328" t="s">
        <v>3359</v>
      </c>
      <c r="O328">
        <v>8</v>
      </c>
      <c r="P328">
        <v>0</v>
      </c>
      <c r="Q328">
        <v>0</v>
      </c>
      <c r="R328">
        <v>3360</v>
      </c>
      <c r="S328">
        <v>8</v>
      </c>
      <c r="T328">
        <v>1.0181818181818181</v>
      </c>
      <c r="U328">
        <v>3300</v>
      </c>
      <c r="V328" s="2" t="s">
        <v>3360</v>
      </c>
      <c r="W328" s="2" t="s">
        <v>3361</v>
      </c>
      <c r="X328" s="2"/>
      <c r="Y328" t="s">
        <v>764</v>
      </c>
      <c r="Z328" t="s">
        <v>764</v>
      </c>
    </row>
    <row r="329" spans="1:26">
      <c r="A329" s="1">
        <v>46092</v>
      </c>
      <c r="B329" s="2" t="s">
        <v>3350</v>
      </c>
      <c r="C329" s="2" t="s">
        <v>3351</v>
      </c>
      <c r="D329">
        <v>212</v>
      </c>
      <c r="E329" s="2" t="s">
        <v>442</v>
      </c>
      <c r="F329" s="2" t="s">
        <v>1092</v>
      </c>
      <c r="G329" t="s">
        <v>1094</v>
      </c>
      <c r="H329" t="s">
        <v>192</v>
      </c>
      <c r="I329" s="2" t="s">
        <v>1093</v>
      </c>
      <c r="J329" s="2" t="s">
        <v>445</v>
      </c>
      <c r="K329">
        <v>1400</v>
      </c>
      <c r="L329" t="s">
        <v>3353</v>
      </c>
      <c r="M329">
        <v>11200</v>
      </c>
      <c r="N329" t="s">
        <v>3359</v>
      </c>
      <c r="O329">
        <v>8</v>
      </c>
      <c r="P329">
        <v>0</v>
      </c>
      <c r="Q329">
        <v>0</v>
      </c>
      <c r="R329">
        <v>11200</v>
      </c>
      <c r="S329">
        <v>8</v>
      </c>
      <c r="T329">
        <v>1.0181818181818181</v>
      </c>
      <c r="U329">
        <v>11000</v>
      </c>
      <c r="V329" s="2" t="s">
        <v>3360</v>
      </c>
      <c r="W329" s="2" t="s">
        <v>3361</v>
      </c>
      <c r="X329" s="2"/>
      <c r="Y329" t="s">
        <v>764</v>
      </c>
      <c r="Z329" t="s">
        <v>764</v>
      </c>
    </row>
    <row r="330" spans="1:26">
      <c r="A330" s="1">
        <v>46092</v>
      </c>
      <c r="B330" s="2" t="s">
        <v>3350</v>
      </c>
      <c r="C330" s="2" t="s">
        <v>3351</v>
      </c>
      <c r="D330">
        <v>269</v>
      </c>
      <c r="E330" s="2" t="s">
        <v>1324</v>
      </c>
      <c r="F330" s="2" t="s">
        <v>1316</v>
      </c>
      <c r="G330" t="s">
        <v>1318</v>
      </c>
      <c r="H330" t="s">
        <v>1319</v>
      </c>
      <c r="I330" s="2" t="s">
        <v>1317</v>
      </c>
      <c r="J330" s="2" t="s">
        <v>79</v>
      </c>
      <c r="K330">
        <v>750</v>
      </c>
      <c r="L330" t="s">
        <v>3353</v>
      </c>
      <c r="M330">
        <v>6000</v>
      </c>
      <c r="N330" t="s">
        <v>3356</v>
      </c>
      <c r="O330">
        <v>8</v>
      </c>
      <c r="P330">
        <v>8</v>
      </c>
      <c r="Q330">
        <v>0</v>
      </c>
      <c r="R330">
        <v>6000</v>
      </c>
      <c r="S330">
        <v>8</v>
      </c>
      <c r="T330">
        <v>1.0344827586206895</v>
      </c>
      <c r="U330">
        <v>5800</v>
      </c>
      <c r="V330" s="2" t="s">
        <v>3357</v>
      </c>
      <c r="W330" s="2" t="s">
        <v>3355</v>
      </c>
      <c r="X330" s="2"/>
      <c r="Y330" t="s">
        <v>764</v>
      </c>
      <c r="Z330" t="s">
        <v>764</v>
      </c>
    </row>
    <row r="331" spans="1:26">
      <c r="A331" s="1">
        <v>46093</v>
      </c>
      <c r="B331" s="2" t="s">
        <v>3350</v>
      </c>
      <c r="C331" s="2" t="s">
        <v>3351</v>
      </c>
      <c r="D331">
        <v>238</v>
      </c>
      <c r="E331" s="2" t="s">
        <v>245</v>
      </c>
      <c r="F331" s="2" t="s">
        <v>1183</v>
      </c>
      <c r="G331" t="s">
        <v>1185</v>
      </c>
      <c r="H331" t="s">
        <v>240</v>
      </c>
      <c r="I331" s="2" t="s">
        <v>1184</v>
      </c>
      <c r="J331" s="2" t="s">
        <v>79</v>
      </c>
      <c r="K331">
        <v>440</v>
      </c>
      <c r="L331" t="s">
        <v>3353</v>
      </c>
      <c r="M331">
        <v>3520</v>
      </c>
      <c r="N331" t="s">
        <v>3356</v>
      </c>
      <c r="O331">
        <v>8</v>
      </c>
      <c r="P331">
        <v>8</v>
      </c>
      <c r="Q331">
        <v>0</v>
      </c>
      <c r="R331">
        <v>3520</v>
      </c>
      <c r="S331">
        <v>8</v>
      </c>
      <c r="T331">
        <v>1.0666666666666669</v>
      </c>
      <c r="U331">
        <v>3300</v>
      </c>
      <c r="V331" s="2" t="s">
        <v>3357</v>
      </c>
      <c r="W331" s="2" t="s">
        <v>3355</v>
      </c>
      <c r="X331" s="2"/>
      <c r="Y331" t="s">
        <v>764</v>
      </c>
      <c r="Z331" t="s">
        <v>764</v>
      </c>
    </row>
    <row r="332" spans="1:26">
      <c r="A332" s="1">
        <v>46093</v>
      </c>
      <c r="B332" s="2" t="s">
        <v>3350</v>
      </c>
      <c r="C332" s="2" t="s">
        <v>3351</v>
      </c>
      <c r="D332">
        <v>329</v>
      </c>
      <c r="E332" s="2" t="s">
        <v>1579</v>
      </c>
      <c r="F332" s="2" t="s">
        <v>1574</v>
      </c>
      <c r="G332" t="s">
        <v>511</v>
      </c>
      <c r="H332" t="s">
        <v>240</v>
      </c>
      <c r="I332" s="2" t="s">
        <v>1575</v>
      </c>
      <c r="J332" s="2" t="s">
        <v>79</v>
      </c>
      <c r="K332">
        <v>980</v>
      </c>
      <c r="L332" t="s">
        <v>3353</v>
      </c>
      <c r="M332">
        <v>7840</v>
      </c>
      <c r="N332" t="s">
        <v>3356</v>
      </c>
      <c r="O332">
        <v>8</v>
      </c>
      <c r="P332">
        <v>8</v>
      </c>
      <c r="Q332">
        <v>0</v>
      </c>
      <c r="R332">
        <v>7840</v>
      </c>
      <c r="S332">
        <v>8</v>
      </c>
      <c r="T332">
        <v>1.0315789473684212</v>
      </c>
      <c r="U332">
        <v>7600</v>
      </c>
      <c r="V332" s="2" t="s">
        <v>3357</v>
      </c>
      <c r="W332" s="2" t="s">
        <v>3355</v>
      </c>
      <c r="X332" s="2"/>
      <c r="Y332" t="s">
        <v>764</v>
      </c>
      <c r="Z332" t="s">
        <v>764</v>
      </c>
    </row>
    <row r="333" spans="1:26">
      <c r="A333" s="1">
        <v>46093</v>
      </c>
      <c r="B333" s="2" t="s">
        <v>3350</v>
      </c>
      <c r="C333" s="2" t="s">
        <v>3351</v>
      </c>
      <c r="D333">
        <v>371</v>
      </c>
      <c r="E333" s="2" t="s">
        <v>1739</v>
      </c>
      <c r="F333" s="2" t="s">
        <v>1731</v>
      </c>
      <c r="G333" t="s">
        <v>1733</v>
      </c>
      <c r="H333" t="s">
        <v>1734</v>
      </c>
      <c r="I333" s="2" t="s">
        <v>1732</v>
      </c>
      <c r="J333" s="2" t="s">
        <v>79</v>
      </c>
      <c r="K333">
        <v>1660</v>
      </c>
      <c r="L333" t="s">
        <v>3353</v>
      </c>
      <c r="M333">
        <v>13280</v>
      </c>
      <c r="N333" t="s">
        <v>3356</v>
      </c>
      <c r="O333">
        <v>8</v>
      </c>
      <c r="P333">
        <v>8</v>
      </c>
      <c r="Q333">
        <v>0</v>
      </c>
      <c r="R333">
        <v>13280</v>
      </c>
      <c r="S333">
        <v>8</v>
      </c>
      <c r="T333">
        <v>1.0215384615384615</v>
      </c>
      <c r="U333">
        <v>13000</v>
      </c>
      <c r="V333" s="2" t="s">
        <v>3357</v>
      </c>
      <c r="W333" s="2" t="s">
        <v>3355</v>
      </c>
      <c r="X333" s="2"/>
      <c r="Y333" t="s">
        <v>764</v>
      </c>
      <c r="Z333" t="s">
        <v>764</v>
      </c>
    </row>
    <row r="334" spans="1:26">
      <c r="A334" s="1">
        <v>46093</v>
      </c>
      <c r="B334" s="2" t="s">
        <v>3350</v>
      </c>
      <c r="C334" s="2" t="s">
        <v>3351</v>
      </c>
      <c r="D334">
        <v>261</v>
      </c>
      <c r="E334" s="2" t="s">
        <v>1286</v>
      </c>
      <c r="F334" s="2" t="s">
        <v>1279</v>
      </c>
      <c r="G334" t="s">
        <v>1281</v>
      </c>
      <c r="H334" t="s">
        <v>153</v>
      </c>
      <c r="I334" s="2" t="s">
        <v>1280</v>
      </c>
      <c r="J334" s="2" t="s">
        <v>79</v>
      </c>
      <c r="K334">
        <v>155</v>
      </c>
      <c r="L334" t="s">
        <v>3353</v>
      </c>
      <c r="M334">
        <v>1240</v>
      </c>
      <c r="N334" t="s">
        <v>3356</v>
      </c>
      <c r="O334">
        <v>8</v>
      </c>
      <c r="P334">
        <v>8</v>
      </c>
      <c r="Q334">
        <v>0</v>
      </c>
      <c r="R334">
        <v>1240</v>
      </c>
      <c r="S334">
        <v>8</v>
      </c>
      <c r="T334">
        <v>1.0333333333333334</v>
      </c>
      <c r="U334">
        <v>1200</v>
      </c>
      <c r="V334" s="2" t="s">
        <v>3357</v>
      </c>
      <c r="W334" s="2" t="s">
        <v>3355</v>
      </c>
      <c r="X334" s="2"/>
      <c r="Y334" t="s">
        <v>764</v>
      </c>
      <c r="Z334" t="s">
        <v>764</v>
      </c>
    </row>
    <row r="335" spans="1:26">
      <c r="A335" s="1">
        <v>46093</v>
      </c>
      <c r="B335" s="2" t="s">
        <v>3350</v>
      </c>
      <c r="C335" s="2" t="s">
        <v>3351</v>
      </c>
      <c r="D335">
        <v>335</v>
      </c>
      <c r="E335" s="2" t="s">
        <v>1286</v>
      </c>
      <c r="F335" s="2" t="s">
        <v>1596</v>
      </c>
      <c r="G335" t="s">
        <v>1598</v>
      </c>
      <c r="H335" t="s">
        <v>97</v>
      </c>
      <c r="I335" s="2" t="s">
        <v>1597</v>
      </c>
      <c r="J335" s="2" t="s">
        <v>79</v>
      </c>
      <c r="K335">
        <v>1960</v>
      </c>
      <c r="L335" t="s">
        <v>3353</v>
      </c>
      <c r="M335">
        <v>15680</v>
      </c>
      <c r="N335" t="s">
        <v>3356</v>
      </c>
      <c r="O335">
        <v>8</v>
      </c>
      <c r="P335">
        <v>8</v>
      </c>
      <c r="Q335">
        <v>0</v>
      </c>
      <c r="R335">
        <v>15680</v>
      </c>
      <c r="S335">
        <v>8</v>
      </c>
      <c r="T335">
        <v>0.99872611464968164</v>
      </c>
      <c r="U335">
        <v>15700</v>
      </c>
      <c r="V335" s="2" t="s">
        <v>3357</v>
      </c>
      <c r="W335" s="2" t="s">
        <v>3355</v>
      </c>
      <c r="X335" s="2"/>
      <c r="Y335" t="s">
        <v>764</v>
      </c>
      <c r="Z335" t="s">
        <v>764</v>
      </c>
    </row>
    <row r="336" spans="1:26">
      <c r="A336" s="1">
        <v>46093</v>
      </c>
      <c r="B336" s="2" t="s">
        <v>3350</v>
      </c>
      <c r="C336" s="2" t="s">
        <v>3351</v>
      </c>
      <c r="D336">
        <v>397</v>
      </c>
      <c r="E336" s="2" t="s">
        <v>1286</v>
      </c>
      <c r="F336" s="2" t="s">
        <v>1831</v>
      </c>
      <c r="G336" t="s">
        <v>1281</v>
      </c>
      <c r="H336" t="s">
        <v>192</v>
      </c>
      <c r="I336" s="2" t="s">
        <v>1832</v>
      </c>
      <c r="J336" s="2" t="s">
        <v>79</v>
      </c>
      <c r="K336">
        <v>323</v>
      </c>
      <c r="L336" t="s">
        <v>3353</v>
      </c>
      <c r="M336">
        <v>2584</v>
      </c>
      <c r="N336" t="s">
        <v>3356</v>
      </c>
      <c r="O336">
        <v>8</v>
      </c>
      <c r="P336">
        <v>8</v>
      </c>
      <c r="Q336">
        <v>0</v>
      </c>
      <c r="R336">
        <v>2584</v>
      </c>
      <c r="S336">
        <v>8</v>
      </c>
      <c r="T336">
        <v>1.0336000000000001</v>
      </c>
      <c r="U336">
        <v>2500</v>
      </c>
      <c r="V336" s="2" t="s">
        <v>3357</v>
      </c>
      <c r="W336" s="2" t="s">
        <v>3355</v>
      </c>
      <c r="X336" s="2"/>
      <c r="Y336" t="s">
        <v>764</v>
      </c>
      <c r="Z336" t="s">
        <v>764</v>
      </c>
    </row>
    <row r="337" spans="1:26">
      <c r="A337" s="1">
        <v>46093</v>
      </c>
      <c r="B337" s="2" t="s">
        <v>3350</v>
      </c>
      <c r="C337" s="2" t="s">
        <v>3351</v>
      </c>
      <c r="D337">
        <v>333</v>
      </c>
      <c r="E337" s="2" t="s">
        <v>1286</v>
      </c>
      <c r="F337" s="2" t="s">
        <v>1590</v>
      </c>
      <c r="G337" t="s">
        <v>1281</v>
      </c>
      <c r="H337" t="s">
        <v>97</v>
      </c>
      <c r="I337" s="2" t="s">
        <v>1591</v>
      </c>
      <c r="J337" s="2" t="s">
        <v>79</v>
      </c>
      <c r="K337">
        <v>1510</v>
      </c>
      <c r="L337" t="s">
        <v>3353</v>
      </c>
      <c r="M337">
        <v>12080</v>
      </c>
      <c r="N337" t="s">
        <v>3356</v>
      </c>
      <c r="O337">
        <v>8</v>
      </c>
      <c r="P337">
        <v>8</v>
      </c>
      <c r="Q337">
        <v>0</v>
      </c>
      <c r="R337">
        <v>12080</v>
      </c>
      <c r="S337">
        <v>8</v>
      </c>
      <c r="T337">
        <v>1.0066666666666666</v>
      </c>
      <c r="U337">
        <v>12000</v>
      </c>
      <c r="V337" s="2" t="s">
        <v>3357</v>
      </c>
      <c r="W337" s="2" t="s">
        <v>3355</v>
      </c>
      <c r="X337" s="2"/>
      <c r="Y337" t="s">
        <v>764</v>
      </c>
      <c r="Z337" t="s">
        <v>764</v>
      </c>
    </row>
    <row r="338" spans="1:26">
      <c r="A338" s="1">
        <v>46093</v>
      </c>
      <c r="B338" s="2" t="s">
        <v>3350</v>
      </c>
      <c r="C338" s="2" t="s">
        <v>3351</v>
      </c>
      <c r="D338">
        <v>243</v>
      </c>
      <c r="E338" s="2" t="s">
        <v>1205</v>
      </c>
      <c r="F338" s="2" t="s">
        <v>1197</v>
      </c>
      <c r="G338" t="s">
        <v>1199</v>
      </c>
      <c r="H338" t="s">
        <v>1200</v>
      </c>
      <c r="I338" s="2" t="s">
        <v>1198</v>
      </c>
      <c r="J338" s="2" t="s">
        <v>79</v>
      </c>
      <c r="K338">
        <v>670</v>
      </c>
      <c r="L338" t="s">
        <v>3353</v>
      </c>
      <c r="M338">
        <v>5360</v>
      </c>
      <c r="N338" t="s">
        <v>3356</v>
      </c>
      <c r="O338">
        <v>8</v>
      </c>
      <c r="P338">
        <v>8</v>
      </c>
      <c r="Q338">
        <v>0</v>
      </c>
      <c r="R338">
        <v>5360</v>
      </c>
      <c r="S338">
        <v>8</v>
      </c>
      <c r="T338">
        <v>1.0509803921568628</v>
      </c>
      <c r="U338">
        <v>5100</v>
      </c>
      <c r="V338" s="2" t="s">
        <v>3357</v>
      </c>
      <c r="W338" s="2" t="s">
        <v>3355</v>
      </c>
      <c r="X338" s="2"/>
      <c r="Y338" t="s">
        <v>764</v>
      </c>
      <c r="Z338" t="s">
        <v>764</v>
      </c>
    </row>
    <row r="339" spans="1:26">
      <c r="A339" s="1">
        <v>46093</v>
      </c>
      <c r="B339" s="2" t="s">
        <v>3350</v>
      </c>
      <c r="C339" s="2" t="s">
        <v>3351</v>
      </c>
      <c r="D339">
        <v>395</v>
      </c>
      <c r="E339" s="2" t="s">
        <v>1824</v>
      </c>
      <c r="F339" s="2" t="s">
        <v>1821</v>
      </c>
      <c r="G339" t="s">
        <v>1823</v>
      </c>
      <c r="H339" t="s">
        <v>354</v>
      </c>
      <c r="I339" s="2" t="s">
        <v>1822</v>
      </c>
      <c r="J339" s="2" t="s">
        <v>64</v>
      </c>
      <c r="K339">
        <v>580</v>
      </c>
      <c r="L339" t="s">
        <v>3352</v>
      </c>
      <c r="M339">
        <v>3480</v>
      </c>
      <c r="N339" t="s">
        <v>3353</v>
      </c>
      <c r="O339">
        <v>6</v>
      </c>
      <c r="P339">
        <v>6</v>
      </c>
      <c r="Q339">
        <v>6</v>
      </c>
      <c r="R339">
        <v>20880</v>
      </c>
      <c r="S339">
        <v>6</v>
      </c>
      <c r="T339">
        <v>1.044</v>
      </c>
      <c r="U339">
        <v>20000</v>
      </c>
      <c r="V339" s="2" t="s">
        <v>3354</v>
      </c>
      <c r="W339" s="2" t="s">
        <v>3355</v>
      </c>
      <c r="X339" s="2"/>
      <c r="Y339">
        <v>4104.1611565690955</v>
      </c>
      <c r="Z339">
        <v>3746.8</v>
      </c>
    </row>
    <row r="340" spans="1:26">
      <c r="A340" s="1">
        <v>46093</v>
      </c>
      <c r="B340" s="2" t="s">
        <v>3350</v>
      </c>
      <c r="C340" s="2" t="s">
        <v>3351</v>
      </c>
      <c r="D340">
        <v>408</v>
      </c>
      <c r="E340" s="2" t="s">
        <v>1873</v>
      </c>
      <c r="F340" s="2" t="s">
        <v>1870</v>
      </c>
      <c r="G340" t="s">
        <v>1850</v>
      </c>
      <c r="H340" t="s">
        <v>1872</v>
      </c>
      <c r="I340" s="2" t="s">
        <v>1871</v>
      </c>
      <c r="J340" s="2" t="s">
        <v>64</v>
      </c>
      <c r="K340">
        <v>690</v>
      </c>
      <c r="L340" t="s">
        <v>3352</v>
      </c>
      <c r="M340">
        <v>4140</v>
      </c>
      <c r="N340" t="s">
        <v>3353</v>
      </c>
      <c r="O340">
        <v>4</v>
      </c>
      <c r="P340">
        <v>4</v>
      </c>
      <c r="Q340">
        <v>6</v>
      </c>
      <c r="R340">
        <v>16560</v>
      </c>
      <c r="S340">
        <v>6</v>
      </c>
      <c r="T340">
        <v>1.0683870967741935</v>
      </c>
      <c r="U340">
        <v>15500</v>
      </c>
      <c r="V340" s="2" t="s">
        <v>3354</v>
      </c>
      <c r="W340" s="2" t="s">
        <v>3355</v>
      </c>
      <c r="X340" s="2"/>
      <c r="Y340">
        <v>3623.3210577263458</v>
      </c>
      <c r="Z340">
        <v>4457.3999999999996</v>
      </c>
    </row>
    <row r="341" spans="1:26">
      <c r="A341" s="1">
        <v>46093</v>
      </c>
      <c r="B341" s="2" t="s">
        <v>3350</v>
      </c>
      <c r="C341" s="2" t="s">
        <v>3351</v>
      </c>
      <c r="D341">
        <v>291</v>
      </c>
      <c r="E341" s="2" t="s">
        <v>1419</v>
      </c>
      <c r="F341" s="2" t="s">
        <v>1415</v>
      </c>
      <c r="G341" t="s">
        <v>1417</v>
      </c>
      <c r="H341" t="s">
        <v>122</v>
      </c>
      <c r="I341" s="2" t="s">
        <v>1416</v>
      </c>
      <c r="J341" s="2" t="s">
        <v>64</v>
      </c>
      <c r="K341">
        <v>295</v>
      </c>
      <c r="L341" t="s">
        <v>3352</v>
      </c>
      <c r="M341">
        <v>1770</v>
      </c>
      <c r="N341" t="s">
        <v>3353</v>
      </c>
      <c r="O341">
        <v>4</v>
      </c>
      <c r="P341">
        <v>4</v>
      </c>
      <c r="Q341">
        <v>6</v>
      </c>
      <c r="R341">
        <v>7080</v>
      </c>
      <c r="S341">
        <v>6</v>
      </c>
      <c r="T341">
        <v>1.18</v>
      </c>
      <c r="U341">
        <v>6000</v>
      </c>
      <c r="V341" s="2" t="s">
        <v>3354</v>
      </c>
      <c r="W341" s="2" t="s">
        <v>3355</v>
      </c>
      <c r="X341" s="2"/>
      <c r="Y341">
        <v>1649.5564762423417</v>
      </c>
      <c r="Z341">
        <v>1905.7</v>
      </c>
    </row>
    <row r="342" spans="1:26">
      <c r="A342" s="1">
        <v>46093</v>
      </c>
      <c r="B342" s="2" t="s">
        <v>3350</v>
      </c>
      <c r="C342" s="2" t="s">
        <v>3351</v>
      </c>
      <c r="D342" t="s">
        <v>764</v>
      </c>
      <c r="E342" s="2" t="s">
        <v>3362</v>
      </c>
      <c r="F342" s="2" t="s">
        <v>3362</v>
      </c>
      <c r="I342" s="2" t="s">
        <v>3362</v>
      </c>
      <c r="J342" s="2" t="s">
        <v>3362</v>
      </c>
      <c r="K342">
        <v>1520</v>
      </c>
      <c r="L342" t="s">
        <v>3369</v>
      </c>
      <c r="M342">
        <v>4560</v>
      </c>
      <c r="N342" t="s">
        <v>3370</v>
      </c>
      <c r="O342">
        <v>3</v>
      </c>
      <c r="P342">
        <v>0</v>
      </c>
      <c r="Q342">
        <v>0</v>
      </c>
      <c r="R342">
        <v>13680</v>
      </c>
      <c r="S342">
        <v>3</v>
      </c>
      <c r="T342" t="s">
        <v>764</v>
      </c>
      <c r="U342" t="s">
        <v>764</v>
      </c>
      <c r="V342" s="2" t="s">
        <v>3371</v>
      </c>
      <c r="W342" s="2" t="s">
        <v>3361</v>
      </c>
      <c r="X342" s="2"/>
      <c r="Y342" t="s">
        <v>764</v>
      </c>
      <c r="Z342" t="s">
        <v>764</v>
      </c>
    </row>
    <row r="343" spans="1:26">
      <c r="A343" s="1">
        <v>46094</v>
      </c>
      <c r="B343" s="2" t="s">
        <v>3350</v>
      </c>
      <c r="C343" s="2" t="s">
        <v>3351</v>
      </c>
      <c r="D343">
        <v>224</v>
      </c>
      <c r="E343" s="2" t="s">
        <v>1140</v>
      </c>
      <c r="F343" s="2" t="s">
        <v>1133</v>
      </c>
      <c r="G343" t="s">
        <v>1135</v>
      </c>
      <c r="H343" t="s">
        <v>519</v>
      </c>
      <c r="I343" s="2" t="s">
        <v>1134</v>
      </c>
      <c r="J343" s="2" t="s">
        <v>79</v>
      </c>
      <c r="K343">
        <v>1300</v>
      </c>
      <c r="L343" t="s">
        <v>3353</v>
      </c>
      <c r="M343">
        <v>10400</v>
      </c>
      <c r="N343" t="s">
        <v>3356</v>
      </c>
      <c r="O343">
        <v>8</v>
      </c>
      <c r="P343">
        <v>8</v>
      </c>
      <c r="Q343">
        <v>0</v>
      </c>
      <c r="R343">
        <v>10400</v>
      </c>
      <c r="S343">
        <v>8</v>
      </c>
      <c r="T343">
        <v>1.0297029702970295</v>
      </c>
      <c r="U343">
        <v>10100</v>
      </c>
      <c r="V343" s="2" t="s">
        <v>3357</v>
      </c>
      <c r="W343" s="2" t="s">
        <v>3355</v>
      </c>
      <c r="X343" s="2"/>
      <c r="Y343" t="s">
        <v>764</v>
      </c>
      <c r="Z343" t="s">
        <v>764</v>
      </c>
    </row>
    <row r="344" spans="1:26">
      <c r="A344" s="1">
        <v>46094</v>
      </c>
      <c r="B344" s="2" t="s">
        <v>3350</v>
      </c>
      <c r="C344" s="2" t="s">
        <v>3351</v>
      </c>
      <c r="D344">
        <v>331</v>
      </c>
      <c r="E344" s="2" t="s">
        <v>1586</v>
      </c>
      <c r="F344" s="2" t="s">
        <v>1582</v>
      </c>
      <c r="G344" t="s">
        <v>1584</v>
      </c>
      <c r="H344" t="s">
        <v>1585</v>
      </c>
      <c r="I344" s="2" t="s">
        <v>1583</v>
      </c>
      <c r="J344" s="2" t="s">
        <v>79</v>
      </c>
      <c r="K344">
        <v>300</v>
      </c>
      <c r="L344" t="s">
        <v>3353</v>
      </c>
      <c r="M344">
        <v>2400</v>
      </c>
      <c r="N344" t="s">
        <v>3356</v>
      </c>
      <c r="O344">
        <v>8</v>
      </c>
      <c r="P344">
        <v>8</v>
      </c>
      <c r="Q344">
        <v>0</v>
      </c>
      <c r="R344">
        <v>2400</v>
      </c>
      <c r="S344">
        <v>8</v>
      </c>
      <c r="T344">
        <v>1.0909090909090908</v>
      </c>
      <c r="U344">
        <v>2200</v>
      </c>
      <c r="V344" s="2" t="s">
        <v>3357</v>
      </c>
      <c r="W344" s="2" t="s">
        <v>3355</v>
      </c>
      <c r="X344" s="2"/>
      <c r="Y344" t="s">
        <v>764</v>
      </c>
      <c r="Z344" t="s">
        <v>764</v>
      </c>
    </row>
    <row r="345" spans="1:26">
      <c r="A345" s="1">
        <v>46094</v>
      </c>
      <c r="B345" s="2" t="s">
        <v>3350</v>
      </c>
      <c r="C345" s="2" t="s">
        <v>3351</v>
      </c>
      <c r="D345">
        <v>403</v>
      </c>
      <c r="E345" s="2" t="s">
        <v>1851</v>
      </c>
      <c r="F345" s="2" t="s">
        <v>1848</v>
      </c>
      <c r="G345" t="s">
        <v>1850</v>
      </c>
      <c r="H345" t="s">
        <v>1051</v>
      </c>
      <c r="I345" s="2" t="s">
        <v>1849</v>
      </c>
      <c r="J345" s="2" t="s">
        <v>64</v>
      </c>
      <c r="K345">
        <v>730</v>
      </c>
      <c r="L345" t="s">
        <v>3352</v>
      </c>
      <c r="M345">
        <v>5840</v>
      </c>
      <c r="N345" t="s">
        <v>3353</v>
      </c>
      <c r="O345">
        <v>3</v>
      </c>
      <c r="P345">
        <v>3</v>
      </c>
      <c r="Q345">
        <v>8</v>
      </c>
      <c r="R345">
        <v>17520</v>
      </c>
      <c r="S345">
        <v>8</v>
      </c>
      <c r="T345">
        <v>1.095</v>
      </c>
      <c r="U345">
        <v>16000</v>
      </c>
      <c r="V345" s="2" t="s">
        <v>3354</v>
      </c>
      <c r="W345" s="2" t="s">
        <v>3355</v>
      </c>
      <c r="X345" s="2"/>
      <c r="Z345">
        <v>4715.8</v>
      </c>
    </row>
    <row r="346" spans="1:26">
      <c r="A346" s="1">
        <v>46097</v>
      </c>
      <c r="B346" s="2" t="s">
        <v>3350</v>
      </c>
      <c r="C346" s="2" t="s">
        <v>3351</v>
      </c>
      <c r="D346" t="s">
        <v>764</v>
      </c>
      <c r="E346" s="2" t="s">
        <v>3362</v>
      </c>
      <c r="F346" s="2" t="s">
        <v>3362</v>
      </c>
      <c r="I346" s="2" t="s">
        <v>3362</v>
      </c>
      <c r="J346" s="2" t="s">
        <v>3362</v>
      </c>
      <c r="K346">
        <v>3000</v>
      </c>
      <c r="L346" t="s">
        <v>3352</v>
      </c>
      <c r="M346">
        <v>12000</v>
      </c>
      <c r="N346" t="s">
        <v>3367</v>
      </c>
      <c r="O346">
        <v>4</v>
      </c>
      <c r="P346">
        <v>0</v>
      </c>
      <c r="Q346">
        <v>0</v>
      </c>
      <c r="R346">
        <v>48000</v>
      </c>
      <c r="S346">
        <v>4</v>
      </c>
      <c r="T346" t="s">
        <v>764</v>
      </c>
      <c r="U346" t="s">
        <v>764</v>
      </c>
      <c r="V346" s="2" t="s">
        <v>3368</v>
      </c>
      <c r="W346" s="2" t="s">
        <v>3361</v>
      </c>
      <c r="X346" s="2"/>
      <c r="Y346">
        <v>2428.8000000000002</v>
      </c>
      <c r="Z346">
        <v>1290</v>
      </c>
    </row>
    <row r="347" spans="1:26">
      <c r="A347" s="1">
        <v>46097</v>
      </c>
      <c r="B347" s="2" t="s">
        <v>3350</v>
      </c>
      <c r="C347" s="2" t="s">
        <v>3351</v>
      </c>
      <c r="D347">
        <v>409</v>
      </c>
      <c r="E347" s="2" t="s">
        <v>1855</v>
      </c>
      <c r="F347" s="2" t="s">
        <v>1870</v>
      </c>
      <c r="G347" t="s">
        <v>1850</v>
      </c>
      <c r="H347" t="s">
        <v>1872</v>
      </c>
      <c r="I347" s="2" t="s">
        <v>1871</v>
      </c>
      <c r="J347" s="2" t="s">
        <v>79</v>
      </c>
      <c r="K347">
        <v>1960</v>
      </c>
      <c r="L347" t="s">
        <v>3353</v>
      </c>
      <c r="M347">
        <v>15680</v>
      </c>
      <c r="N347" t="s">
        <v>3356</v>
      </c>
      <c r="O347">
        <v>8</v>
      </c>
      <c r="P347">
        <v>8</v>
      </c>
      <c r="Q347">
        <v>0</v>
      </c>
      <c r="R347">
        <v>15680</v>
      </c>
      <c r="S347">
        <v>8</v>
      </c>
      <c r="T347">
        <v>1.0051282051282051</v>
      </c>
      <c r="U347">
        <v>15600</v>
      </c>
      <c r="V347" s="2" t="s">
        <v>3357</v>
      </c>
      <c r="W347" s="2" t="s">
        <v>3355</v>
      </c>
      <c r="X347" s="2"/>
      <c r="Y347" t="s">
        <v>764</v>
      </c>
      <c r="Z347" t="s">
        <v>764</v>
      </c>
    </row>
    <row r="348" spans="1:26">
      <c r="A348" s="1">
        <v>46097</v>
      </c>
      <c r="B348" s="2" t="s">
        <v>3350</v>
      </c>
      <c r="C348" s="2" t="s">
        <v>3351</v>
      </c>
      <c r="D348">
        <v>404</v>
      </c>
      <c r="E348" s="2" t="s">
        <v>1855</v>
      </c>
      <c r="F348" s="2" t="s">
        <v>1848</v>
      </c>
      <c r="G348" t="s">
        <v>1850</v>
      </c>
      <c r="H348" t="s">
        <v>1051</v>
      </c>
      <c r="I348" s="2" t="s">
        <v>1849</v>
      </c>
      <c r="J348" s="2" t="s">
        <v>79</v>
      </c>
      <c r="K348">
        <v>2020</v>
      </c>
      <c r="L348" t="s">
        <v>3353</v>
      </c>
      <c r="M348">
        <v>16160</v>
      </c>
      <c r="N348" t="s">
        <v>3356</v>
      </c>
      <c r="O348">
        <v>8</v>
      </c>
      <c r="P348">
        <v>8</v>
      </c>
      <c r="Q348">
        <v>0</v>
      </c>
      <c r="R348">
        <v>16160</v>
      </c>
      <c r="S348">
        <v>8</v>
      </c>
      <c r="T348">
        <v>1.01</v>
      </c>
      <c r="U348">
        <v>16000</v>
      </c>
      <c r="V348" s="2" t="s">
        <v>3357</v>
      </c>
      <c r="W348" s="2" t="s">
        <v>3355</v>
      </c>
      <c r="X348" s="2"/>
      <c r="Y348" t="s">
        <v>764</v>
      </c>
      <c r="Z348" t="s">
        <v>764</v>
      </c>
    </row>
    <row r="349" spans="1:26">
      <c r="A349" s="1">
        <v>46097</v>
      </c>
      <c r="B349" s="2" t="s">
        <v>3350</v>
      </c>
      <c r="C349" s="2" t="s">
        <v>3351</v>
      </c>
      <c r="D349">
        <v>310</v>
      </c>
      <c r="E349" s="2" t="s">
        <v>1501</v>
      </c>
      <c r="F349" s="2" t="s">
        <v>1499</v>
      </c>
      <c r="G349" t="s">
        <v>975</v>
      </c>
      <c r="H349" t="s">
        <v>240</v>
      </c>
      <c r="I349" s="2" t="s">
        <v>1500</v>
      </c>
      <c r="J349" s="2" t="s">
        <v>64</v>
      </c>
      <c r="K349">
        <v>1240</v>
      </c>
      <c r="L349" t="s">
        <v>3352</v>
      </c>
      <c r="M349">
        <v>7440</v>
      </c>
      <c r="N349" t="s">
        <v>3353</v>
      </c>
      <c r="O349">
        <v>2</v>
      </c>
      <c r="P349">
        <v>2</v>
      </c>
      <c r="Q349">
        <v>6</v>
      </c>
      <c r="R349">
        <v>14880</v>
      </c>
      <c r="S349">
        <v>6</v>
      </c>
      <c r="T349">
        <v>1.0262068965517239</v>
      </c>
      <c r="U349">
        <v>14500</v>
      </c>
      <c r="V349" s="2" t="s">
        <v>3354</v>
      </c>
      <c r="W349" s="2" t="s">
        <v>3355</v>
      </c>
      <c r="X349" s="2"/>
      <c r="Y349">
        <v>4850.5689279782164</v>
      </c>
      <c r="Z349">
        <v>8010.4</v>
      </c>
    </row>
    <row r="350" spans="1:26">
      <c r="A350" s="1">
        <v>46097</v>
      </c>
      <c r="B350" s="2" t="s">
        <v>3350</v>
      </c>
      <c r="C350" s="2" t="s">
        <v>3351</v>
      </c>
      <c r="D350">
        <v>414</v>
      </c>
      <c r="E350" s="2" t="s">
        <v>664</v>
      </c>
      <c r="F350" s="2" t="s">
        <v>1708</v>
      </c>
      <c r="G350" t="s">
        <v>662</v>
      </c>
      <c r="H350" t="s">
        <v>663</v>
      </c>
      <c r="I350" s="2" t="s">
        <v>661</v>
      </c>
      <c r="J350" s="2" t="s">
        <v>64</v>
      </c>
      <c r="K350">
        <v>490</v>
      </c>
      <c r="L350" t="s">
        <v>3352</v>
      </c>
      <c r="M350">
        <v>2940</v>
      </c>
      <c r="N350" t="s">
        <v>3353</v>
      </c>
      <c r="O350">
        <v>4</v>
      </c>
      <c r="P350">
        <v>4</v>
      </c>
      <c r="Q350">
        <v>6</v>
      </c>
      <c r="R350">
        <v>11760</v>
      </c>
      <c r="S350">
        <v>6</v>
      </c>
      <c r="T350">
        <v>1.0690909090909091</v>
      </c>
      <c r="U350">
        <v>11000</v>
      </c>
      <c r="V350" s="2" t="s">
        <v>3354</v>
      </c>
      <c r="W350" s="2" t="s">
        <v>3355</v>
      </c>
      <c r="X350" s="2"/>
      <c r="Y350">
        <v>2739.9412656228724</v>
      </c>
      <c r="Z350">
        <v>3165.4</v>
      </c>
    </row>
    <row r="351" spans="1:26">
      <c r="A351" s="1">
        <v>46097</v>
      </c>
      <c r="B351" s="2" t="s">
        <v>3350</v>
      </c>
      <c r="C351" s="2" t="s">
        <v>3351</v>
      </c>
      <c r="D351">
        <v>413</v>
      </c>
      <c r="E351" s="2" t="s">
        <v>1882</v>
      </c>
      <c r="F351" s="2" t="s">
        <v>1603</v>
      </c>
      <c r="G351" t="s">
        <v>662</v>
      </c>
      <c r="H351" t="s">
        <v>354</v>
      </c>
      <c r="I351" s="2" t="s">
        <v>1881</v>
      </c>
      <c r="J351" s="2" t="s">
        <v>64</v>
      </c>
      <c r="K351">
        <v>570</v>
      </c>
      <c r="L351" t="s">
        <v>3352</v>
      </c>
      <c r="M351">
        <v>3420</v>
      </c>
      <c r="N351" t="s">
        <v>3353</v>
      </c>
      <c r="O351">
        <v>6</v>
      </c>
      <c r="P351">
        <v>6</v>
      </c>
      <c r="Q351">
        <v>6</v>
      </c>
      <c r="R351">
        <v>20520</v>
      </c>
      <c r="S351">
        <v>6</v>
      </c>
      <c r="T351">
        <v>1.0523076923076924</v>
      </c>
      <c r="U351">
        <v>19500</v>
      </c>
      <c r="V351" s="2" t="s">
        <v>3354</v>
      </c>
      <c r="W351" s="2" t="s">
        <v>3355</v>
      </c>
      <c r="X351" s="2"/>
      <c r="Y351">
        <v>3825.3715833900615</v>
      </c>
      <c r="Z351">
        <v>3682.2</v>
      </c>
    </row>
    <row r="352" spans="1:26">
      <c r="A352" s="1">
        <v>46097</v>
      </c>
      <c r="B352" s="2" t="s">
        <v>3350</v>
      </c>
      <c r="C352" s="2" t="s">
        <v>3351</v>
      </c>
      <c r="D352" t="s">
        <v>764</v>
      </c>
      <c r="E352" s="2" t="s">
        <v>3362</v>
      </c>
      <c r="F352" s="2" t="s">
        <v>3362</v>
      </c>
      <c r="I352" s="2" t="s">
        <v>3362</v>
      </c>
      <c r="J352" s="2" t="s">
        <v>3362</v>
      </c>
      <c r="K352">
        <v>1050</v>
      </c>
      <c r="L352" t="s">
        <v>3369</v>
      </c>
      <c r="M352">
        <v>3150</v>
      </c>
      <c r="N352" t="s">
        <v>3370</v>
      </c>
      <c r="O352">
        <v>3</v>
      </c>
      <c r="P352">
        <v>0</v>
      </c>
      <c r="Q352">
        <v>0</v>
      </c>
      <c r="R352">
        <v>9450</v>
      </c>
      <c r="S352">
        <v>3</v>
      </c>
      <c r="T352" t="s">
        <v>764</v>
      </c>
      <c r="U352" t="s">
        <v>764</v>
      </c>
      <c r="V352" s="2" t="s">
        <v>3371</v>
      </c>
      <c r="W352" s="2" t="s">
        <v>3361</v>
      </c>
      <c r="X352" s="2"/>
      <c r="Y352" t="s">
        <v>764</v>
      </c>
      <c r="Z352" t="s">
        <v>764</v>
      </c>
    </row>
    <row r="353" spans="1:26">
      <c r="A353" s="1">
        <v>46098</v>
      </c>
      <c r="B353" s="2" t="s">
        <v>3350</v>
      </c>
      <c r="C353" s="2" t="s">
        <v>3351</v>
      </c>
      <c r="D353">
        <v>194</v>
      </c>
      <c r="E353" s="2" t="s">
        <v>1027</v>
      </c>
      <c r="F353" s="2" t="s">
        <v>1026</v>
      </c>
      <c r="G353" t="s">
        <v>1021</v>
      </c>
      <c r="H353" t="s">
        <v>687</v>
      </c>
      <c r="I353" s="2" t="s">
        <v>1020</v>
      </c>
      <c r="J353" s="2" t="s">
        <v>79</v>
      </c>
      <c r="K353">
        <v>450</v>
      </c>
      <c r="L353" t="s">
        <v>3353</v>
      </c>
      <c r="M353">
        <v>3600</v>
      </c>
      <c r="N353" t="s">
        <v>3356</v>
      </c>
      <c r="O353">
        <v>8</v>
      </c>
      <c r="P353">
        <v>8</v>
      </c>
      <c r="Q353">
        <v>0</v>
      </c>
      <c r="R353">
        <v>3600</v>
      </c>
      <c r="S353">
        <v>8</v>
      </c>
      <c r="T353">
        <v>1.0285714285714285</v>
      </c>
      <c r="U353">
        <v>3500</v>
      </c>
      <c r="V353" s="2" t="s">
        <v>3357</v>
      </c>
      <c r="W353" s="2" t="s">
        <v>3355</v>
      </c>
      <c r="X353" s="2"/>
      <c r="Y353" t="s">
        <v>764</v>
      </c>
      <c r="Z353" t="s">
        <v>764</v>
      </c>
    </row>
    <row r="354" spans="1:26">
      <c r="A354" s="1">
        <v>46098</v>
      </c>
      <c r="B354" s="2" t="s">
        <v>3350</v>
      </c>
      <c r="C354" s="2" t="s">
        <v>3351</v>
      </c>
      <c r="D354">
        <v>375</v>
      </c>
      <c r="E354" s="2" t="s">
        <v>1757</v>
      </c>
      <c r="F354" s="2" t="s">
        <v>1754</v>
      </c>
      <c r="G354" t="s">
        <v>1756</v>
      </c>
      <c r="H354" t="s">
        <v>1727</v>
      </c>
      <c r="I354" s="2" t="s">
        <v>1755</v>
      </c>
      <c r="J354" s="2" t="s">
        <v>64</v>
      </c>
      <c r="K354">
        <v>280</v>
      </c>
      <c r="L354" t="s">
        <v>3352</v>
      </c>
      <c r="M354">
        <v>2240</v>
      </c>
      <c r="N354" t="s">
        <v>3353</v>
      </c>
      <c r="O354">
        <v>3</v>
      </c>
      <c r="P354">
        <v>3</v>
      </c>
      <c r="Q354">
        <v>8</v>
      </c>
      <c r="R354">
        <v>6720</v>
      </c>
      <c r="S354">
        <v>8</v>
      </c>
      <c r="T354">
        <v>1.1200000000000001</v>
      </c>
      <c r="U354">
        <v>6000</v>
      </c>
      <c r="V354" s="2" t="s">
        <v>3354</v>
      </c>
      <c r="W354" s="2" t="s">
        <v>3355</v>
      </c>
      <c r="X354" s="2"/>
      <c r="Z354">
        <v>1808.8</v>
      </c>
    </row>
    <row r="355" spans="1:26">
      <c r="A355" s="1">
        <v>46098</v>
      </c>
      <c r="B355" s="2" t="s">
        <v>3350</v>
      </c>
      <c r="C355" s="2" t="s">
        <v>3351</v>
      </c>
      <c r="D355">
        <v>377</v>
      </c>
      <c r="E355" s="2" t="s">
        <v>1766</v>
      </c>
      <c r="F355" s="2" t="s">
        <v>1764</v>
      </c>
      <c r="G355" t="s">
        <v>1756</v>
      </c>
      <c r="H355" t="s">
        <v>950</v>
      </c>
      <c r="I355" s="2" t="s">
        <v>1765</v>
      </c>
      <c r="J355" s="2" t="s">
        <v>116</v>
      </c>
      <c r="K355">
        <v>270</v>
      </c>
      <c r="L355" t="s">
        <v>3352</v>
      </c>
      <c r="M355">
        <v>1080</v>
      </c>
      <c r="N355" t="s">
        <v>3353</v>
      </c>
      <c r="O355">
        <v>7</v>
      </c>
      <c r="P355">
        <v>7</v>
      </c>
      <c r="Q355">
        <v>4</v>
      </c>
      <c r="R355">
        <v>7560</v>
      </c>
      <c r="S355">
        <v>4</v>
      </c>
      <c r="T355">
        <v>1.26</v>
      </c>
      <c r="U355">
        <v>6000</v>
      </c>
      <c r="V355" s="2" t="s">
        <v>3358</v>
      </c>
      <c r="W355" s="2" t="s">
        <v>3355</v>
      </c>
      <c r="X355" s="2"/>
      <c r="Y355" t="s">
        <v>764</v>
      </c>
      <c r="Z355" t="s">
        <v>764</v>
      </c>
    </row>
    <row r="356" spans="1:26">
      <c r="A356" s="1">
        <v>46098</v>
      </c>
      <c r="B356" s="2" t="s">
        <v>3350</v>
      </c>
      <c r="C356" s="2" t="s">
        <v>3351</v>
      </c>
      <c r="D356">
        <v>332</v>
      </c>
      <c r="E356" s="2" t="s">
        <v>1592</v>
      </c>
      <c r="F356" s="2" t="s">
        <v>1590</v>
      </c>
      <c r="G356" t="s">
        <v>1281</v>
      </c>
      <c r="H356" t="s">
        <v>97</v>
      </c>
      <c r="I356" s="2" t="s">
        <v>1591</v>
      </c>
      <c r="J356" s="2" t="s">
        <v>64</v>
      </c>
      <c r="K356">
        <v>1435</v>
      </c>
      <c r="L356" t="s">
        <v>3352</v>
      </c>
      <c r="M356">
        <v>8610</v>
      </c>
      <c r="N356" t="s">
        <v>3353</v>
      </c>
      <c r="O356">
        <v>2</v>
      </c>
      <c r="P356">
        <v>2</v>
      </c>
      <c r="Q356">
        <v>6</v>
      </c>
      <c r="R356">
        <v>17220</v>
      </c>
      <c r="S356">
        <v>6</v>
      </c>
      <c r="T356">
        <v>1.0129411764705882</v>
      </c>
      <c r="U356">
        <v>17000</v>
      </c>
      <c r="V356" s="2" t="s">
        <v>3354</v>
      </c>
      <c r="W356" s="2" t="s">
        <v>3355</v>
      </c>
      <c r="X356" s="2"/>
      <c r="Y356">
        <v>8079.66971681416</v>
      </c>
      <c r="Z356">
        <v>9270.1</v>
      </c>
    </row>
    <row r="357" spans="1:26">
      <c r="A357" s="1">
        <v>46098</v>
      </c>
      <c r="B357" s="2" t="s">
        <v>3350</v>
      </c>
      <c r="C357" s="2" t="s">
        <v>3351</v>
      </c>
      <c r="D357">
        <v>334</v>
      </c>
      <c r="E357" s="2" t="s">
        <v>1599</v>
      </c>
      <c r="F357" s="2" t="s">
        <v>1596</v>
      </c>
      <c r="G357" t="s">
        <v>1598</v>
      </c>
      <c r="H357" t="s">
        <v>97</v>
      </c>
      <c r="I357" s="2" t="s">
        <v>1597</v>
      </c>
      <c r="J357" s="2" t="s">
        <v>64</v>
      </c>
      <c r="K357">
        <v>1310</v>
      </c>
      <c r="L357" t="s">
        <v>3352</v>
      </c>
      <c r="M357">
        <v>7860</v>
      </c>
      <c r="N357" t="s">
        <v>3353</v>
      </c>
      <c r="O357">
        <v>2</v>
      </c>
      <c r="P357">
        <v>2</v>
      </c>
      <c r="Q357">
        <v>6</v>
      </c>
      <c r="R357">
        <v>15720</v>
      </c>
      <c r="S357">
        <v>6</v>
      </c>
      <c r="T357">
        <v>1.0141935483870967</v>
      </c>
      <c r="U357">
        <v>15500</v>
      </c>
      <c r="V357" s="2" t="s">
        <v>3354</v>
      </c>
      <c r="W357" s="2" t="s">
        <v>3355</v>
      </c>
      <c r="X357" s="2"/>
      <c r="Y357">
        <v>7375.8657345132733</v>
      </c>
      <c r="Z357">
        <v>8462.6</v>
      </c>
    </row>
    <row r="358" spans="1:26">
      <c r="A358" s="1">
        <v>46098</v>
      </c>
      <c r="B358" s="2" t="s">
        <v>3350</v>
      </c>
      <c r="C358" s="2" t="s">
        <v>3351</v>
      </c>
      <c r="D358" t="s">
        <v>764</v>
      </c>
      <c r="E358" s="2" t="s">
        <v>3362</v>
      </c>
      <c r="F358" s="2" t="s">
        <v>3362</v>
      </c>
      <c r="I358" s="2" t="s">
        <v>3362</v>
      </c>
      <c r="J358" s="2" t="s">
        <v>3362</v>
      </c>
      <c r="K358">
        <v>3000</v>
      </c>
      <c r="L358" t="s">
        <v>3352</v>
      </c>
      <c r="M358">
        <v>12000</v>
      </c>
      <c r="N358" t="s">
        <v>3367</v>
      </c>
      <c r="O358">
        <v>4</v>
      </c>
      <c r="P358">
        <v>0</v>
      </c>
      <c r="Q358">
        <v>0</v>
      </c>
      <c r="R358">
        <v>48000</v>
      </c>
      <c r="S358">
        <v>4</v>
      </c>
      <c r="T358" t="s">
        <v>764</v>
      </c>
      <c r="U358" t="s">
        <v>764</v>
      </c>
      <c r="V358" s="2" t="s">
        <v>3368</v>
      </c>
      <c r="W358" s="2" t="s">
        <v>3361</v>
      </c>
      <c r="X358" s="2"/>
      <c r="Y358">
        <v>2428.8000000000002</v>
      </c>
      <c r="Z358">
        <v>1290</v>
      </c>
    </row>
    <row r="359" spans="1:26">
      <c r="A359" s="1">
        <v>46098</v>
      </c>
      <c r="B359" s="2" t="s">
        <v>3350</v>
      </c>
      <c r="C359" s="2" t="s">
        <v>3351</v>
      </c>
      <c r="D359">
        <v>341</v>
      </c>
      <c r="E359" s="2" t="s">
        <v>1610</v>
      </c>
      <c r="F359" s="2" t="s">
        <v>1607</v>
      </c>
      <c r="G359" t="s">
        <v>1609</v>
      </c>
      <c r="H359" t="s">
        <v>805</v>
      </c>
      <c r="I359" s="2" t="s">
        <v>1608</v>
      </c>
      <c r="J359" s="2" t="s">
        <v>64</v>
      </c>
      <c r="K359">
        <v>1100</v>
      </c>
      <c r="L359" t="s">
        <v>3352</v>
      </c>
      <c r="M359">
        <v>5500</v>
      </c>
      <c r="N359" t="s">
        <v>3353</v>
      </c>
      <c r="O359">
        <v>4</v>
      </c>
      <c r="P359">
        <v>4</v>
      </c>
      <c r="Q359">
        <v>4</v>
      </c>
      <c r="R359">
        <v>22000</v>
      </c>
      <c r="S359">
        <v>5</v>
      </c>
      <c r="T359">
        <v>1.0232558139534884</v>
      </c>
      <c r="U359">
        <v>21500</v>
      </c>
      <c r="V359" s="2" t="s">
        <v>3354</v>
      </c>
      <c r="W359" s="2" t="s">
        <v>3355</v>
      </c>
      <c r="X359" s="2"/>
      <c r="Y359">
        <v>6195.3921942364423</v>
      </c>
      <c r="Z359">
        <v>7106</v>
      </c>
    </row>
    <row r="360" spans="1:26">
      <c r="A360" s="1">
        <v>46099</v>
      </c>
      <c r="B360" s="2" t="s">
        <v>3350</v>
      </c>
      <c r="C360" s="2" t="s">
        <v>3351</v>
      </c>
      <c r="D360">
        <v>279</v>
      </c>
      <c r="E360" s="2" t="s">
        <v>798</v>
      </c>
      <c r="F360" s="2" t="s">
        <v>1365</v>
      </c>
      <c r="G360" t="s">
        <v>790</v>
      </c>
      <c r="H360" t="s">
        <v>1367</v>
      </c>
      <c r="I360" s="2" t="s">
        <v>1366</v>
      </c>
      <c r="J360" s="2" t="s">
        <v>79</v>
      </c>
      <c r="K360">
        <v>2740</v>
      </c>
      <c r="L360" t="s">
        <v>3353</v>
      </c>
      <c r="M360">
        <v>21920</v>
      </c>
      <c r="N360" t="s">
        <v>3356</v>
      </c>
      <c r="O360">
        <v>8</v>
      </c>
      <c r="P360">
        <v>8</v>
      </c>
      <c r="Q360">
        <v>0</v>
      </c>
      <c r="R360">
        <v>21920</v>
      </c>
      <c r="S360">
        <v>8</v>
      </c>
      <c r="T360">
        <v>1.0101382488479262</v>
      </c>
      <c r="U360">
        <v>21700</v>
      </c>
      <c r="V360" s="2" t="s">
        <v>3357</v>
      </c>
      <c r="W360" s="2" t="s">
        <v>3355</v>
      </c>
      <c r="X360" s="2"/>
      <c r="Y360" t="s">
        <v>764</v>
      </c>
      <c r="Z360" t="s">
        <v>764</v>
      </c>
    </row>
    <row r="361" spans="1:26">
      <c r="A361" s="1">
        <v>46099</v>
      </c>
      <c r="B361" s="2" t="s">
        <v>3350</v>
      </c>
      <c r="C361" s="2" t="s">
        <v>3351</v>
      </c>
      <c r="D361">
        <v>220</v>
      </c>
      <c r="E361" s="2" t="s">
        <v>1120</v>
      </c>
      <c r="F361" s="2" t="s">
        <v>1113</v>
      </c>
      <c r="G361" t="s">
        <v>1115</v>
      </c>
      <c r="H361" t="s">
        <v>97</v>
      </c>
      <c r="I361" s="2" t="s">
        <v>1114</v>
      </c>
      <c r="J361" s="2" t="s">
        <v>79</v>
      </c>
      <c r="K361">
        <v>1280</v>
      </c>
      <c r="L361" t="s">
        <v>3353</v>
      </c>
      <c r="M361">
        <v>10240</v>
      </c>
      <c r="N361" t="s">
        <v>3356</v>
      </c>
      <c r="O361">
        <v>8</v>
      </c>
      <c r="P361">
        <v>8</v>
      </c>
      <c r="Q361">
        <v>0</v>
      </c>
      <c r="R361">
        <v>10240</v>
      </c>
      <c r="S361">
        <v>8</v>
      </c>
      <c r="T361">
        <v>1.024</v>
      </c>
      <c r="U361">
        <v>10000</v>
      </c>
      <c r="V361" s="2" t="s">
        <v>3357</v>
      </c>
      <c r="W361" s="2" t="s">
        <v>3355</v>
      </c>
      <c r="X361" s="2"/>
      <c r="Y361" t="s">
        <v>764</v>
      </c>
      <c r="Z361" t="s">
        <v>764</v>
      </c>
    </row>
    <row r="362" spans="1:26">
      <c r="A362" s="1">
        <v>46099</v>
      </c>
      <c r="B362" s="2" t="s">
        <v>3350</v>
      </c>
      <c r="C362" s="2" t="s">
        <v>3351</v>
      </c>
      <c r="D362">
        <v>286</v>
      </c>
      <c r="E362" s="2" t="s">
        <v>1396</v>
      </c>
      <c r="F362" s="2" t="s">
        <v>1389</v>
      </c>
      <c r="G362" t="s">
        <v>1391</v>
      </c>
      <c r="H362" t="s">
        <v>153</v>
      </c>
      <c r="I362" s="2" t="s">
        <v>1390</v>
      </c>
      <c r="J362" s="2" t="s">
        <v>79</v>
      </c>
      <c r="K362">
        <v>790</v>
      </c>
      <c r="L362" t="s">
        <v>3353</v>
      </c>
      <c r="M362">
        <v>6320</v>
      </c>
      <c r="N362" t="s">
        <v>3356</v>
      </c>
      <c r="O362">
        <v>8</v>
      </c>
      <c r="P362">
        <v>8</v>
      </c>
      <c r="Q362">
        <v>0</v>
      </c>
      <c r="R362">
        <v>6320</v>
      </c>
      <c r="S362">
        <v>8</v>
      </c>
      <c r="T362">
        <v>1.0360655737704918</v>
      </c>
      <c r="U362">
        <v>6100</v>
      </c>
      <c r="V362" s="2" t="s">
        <v>3357</v>
      </c>
      <c r="W362" s="2" t="s">
        <v>3355</v>
      </c>
      <c r="X362" s="2"/>
      <c r="Y362" t="s">
        <v>764</v>
      </c>
      <c r="Z362" t="s">
        <v>764</v>
      </c>
    </row>
    <row r="363" spans="1:26">
      <c r="A363" s="1">
        <v>46099</v>
      </c>
      <c r="B363" s="2" t="s">
        <v>3350</v>
      </c>
      <c r="C363" s="2" t="s">
        <v>3351</v>
      </c>
      <c r="D363">
        <v>145</v>
      </c>
      <c r="E363" s="2" t="s">
        <v>798</v>
      </c>
      <c r="F363" s="2" t="s">
        <v>796</v>
      </c>
      <c r="G363" t="s">
        <v>790</v>
      </c>
      <c r="H363" t="s">
        <v>791</v>
      </c>
      <c r="I363" s="2" t="s">
        <v>789</v>
      </c>
      <c r="J363" s="2" t="s">
        <v>79</v>
      </c>
      <c r="K363">
        <v>7650</v>
      </c>
      <c r="L363" t="s">
        <v>3353</v>
      </c>
      <c r="M363">
        <v>61200</v>
      </c>
      <c r="N363" t="s">
        <v>3356</v>
      </c>
      <c r="O363">
        <v>8</v>
      </c>
      <c r="P363">
        <v>8</v>
      </c>
      <c r="Q363">
        <v>0</v>
      </c>
      <c r="R363">
        <v>61200</v>
      </c>
      <c r="S363">
        <v>8</v>
      </c>
      <c r="T363">
        <v>1.0032786885245899</v>
      </c>
      <c r="U363">
        <v>61000</v>
      </c>
      <c r="V363" s="2" t="s">
        <v>3357</v>
      </c>
      <c r="W363" s="2" t="s">
        <v>3355</v>
      </c>
      <c r="X363" s="2"/>
      <c r="Y363" t="s">
        <v>764</v>
      </c>
      <c r="Z363" t="s">
        <v>764</v>
      </c>
    </row>
    <row r="364" spans="1:26">
      <c r="A364" s="1">
        <v>46099</v>
      </c>
      <c r="B364" s="2" t="s">
        <v>3350</v>
      </c>
      <c r="C364" s="2" t="s">
        <v>3351</v>
      </c>
      <c r="D364">
        <v>368</v>
      </c>
      <c r="E364" s="2" t="s">
        <v>1728</v>
      </c>
      <c r="F364" s="2" t="s">
        <v>1725</v>
      </c>
      <c r="G364" t="s">
        <v>1713</v>
      </c>
      <c r="H364" t="s">
        <v>1727</v>
      </c>
      <c r="I364" s="2" t="s">
        <v>1726</v>
      </c>
      <c r="J364" s="2" t="s">
        <v>64</v>
      </c>
      <c r="K364">
        <v>800</v>
      </c>
      <c r="L364" t="s">
        <v>3352</v>
      </c>
      <c r="M364">
        <v>4800</v>
      </c>
      <c r="N364" t="s">
        <v>3353</v>
      </c>
      <c r="O364">
        <v>3</v>
      </c>
      <c r="P364">
        <v>3</v>
      </c>
      <c r="Q364">
        <v>8</v>
      </c>
      <c r="R364">
        <v>14400</v>
      </c>
      <c r="S364">
        <v>6</v>
      </c>
      <c r="T364">
        <v>1.0285714285714285</v>
      </c>
      <c r="U364">
        <v>14000</v>
      </c>
      <c r="V364" s="2" t="s">
        <v>3354</v>
      </c>
      <c r="W364" s="2" t="s">
        <v>3355</v>
      </c>
      <c r="X364" s="2"/>
      <c r="Y364">
        <v>3882.1104098025871</v>
      </c>
      <c r="Z364">
        <v>5168</v>
      </c>
    </row>
    <row r="365" spans="1:26">
      <c r="A365" s="1">
        <v>46099</v>
      </c>
      <c r="B365" s="2" t="s">
        <v>3350</v>
      </c>
      <c r="C365" s="2" t="s">
        <v>3351</v>
      </c>
      <c r="D365">
        <v>428</v>
      </c>
      <c r="E365" s="2" t="s">
        <v>1918</v>
      </c>
      <c r="F365" s="2" t="s">
        <v>1915</v>
      </c>
      <c r="G365" t="s">
        <v>1917</v>
      </c>
      <c r="H365" t="s">
        <v>744</v>
      </c>
      <c r="I365" s="2" t="s">
        <v>1916</v>
      </c>
      <c r="J365" s="2" t="s">
        <v>64</v>
      </c>
      <c r="K365">
        <v>3220</v>
      </c>
      <c r="L365" t="s">
        <v>3352</v>
      </c>
      <c r="M365">
        <v>12880</v>
      </c>
      <c r="N365" t="s">
        <v>3353</v>
      </c>
      <c r="O365">
        <v>2</v>
      </c>
      <c r="P365">
        <v>2</v>
      </c>
      <c r="Q365">
        <v>4</v>
      </c>
      <c r="R365">
        <v>25760</v>
      </c>
      <c r="S365">
        <v>4</v>
      </c>
      <c r="T365">
        <v>1.0101960784313726</v>
      </c>
      <c r="U365">
        <v>25500</v>
      </c>
      <c r="V365" s="2" t="s">
        <v>3354</v>
      </c>
      <c r="W365" s="2" t="s">
        <v>3355</v>
      </c>
      <c r="X365" s="2"/>
      <c r="Y365">
        <v>21223.897049965963</v>
      </c>
      <c r="Z365">
        <v>20801.2</v>
      </c>
    </row>
    <row r="366" spans="1:26">
      <c r="A366" s="1">
        <v>46099</v>
      </c>
      <c r="B366" s="2" t="s">
        <v>3350</v>
      </c>
      <c r="C366" s="2" t="s">
        <v>3351</v>
      </c>
      <c r="D366">
        <v>125</v>
      </c>
      <c r="E366" s="2" t="s">
        <v>696</v>
      </c>
      <c r="F366" s="2" t="s">
        <v>706</v>
      </c>
      <c r="G366" t="s">
        <v>695</v>
      </c>
      <c r="H366" t="s">
        <v>708</v>
      </c>
      <c r="I366" s="2" t="s">
        <v>707</v>
      </c>
      <c r="J366" s="2" t="s">
        <v>79</v>
      </c>
      <c r="K366">
        <v>3160</v>
      </c>
      <c r="L366" t="s">
        <v>3353</v>
      </c>
      <c r="M366">
        <v>25280</v>
      </c>
      <c r="N366" t="s">
        <v>3356</v>
      </c>
      <c r="O366">
        <v>8</v>
      </c>
      <c r="P366">
        <v>8</v>
      </c>
      <c r="Q366">
        <v>0</v>
      </c>
      <c r="R366">
        <v>25280</v>
      </c>
      <c r="S366">
        <v>8</v>
      </c>
      <c r="T366">
        <v>1.0071713147410359</v>
      </c>
      <c r="U366">
        <v>25100</v>
      </c>
      <c r="V366" s="2" t="s">
        <v>3357</v>
      </c>
      <c r="W366" s="2" t="s">
        <v>3355</v>
      </c>
      <c r="X366" s="2"/>
      <c r="Y366" t="s">
        <v>764</v>
      </c>
      <c r="Z366" t="s">
        <v>764</v>
      </c>
    </row>
    <row r="367" spans="1:26">
      <c r="A367" s="1">
        <v>46100</v>
      </c>
      <c r="B367" s="2" t="s">
        <v>3350</v>
      </c>
      <c r="C367" s="2" t="s">
        <v>3351</v>
      </c>
      <c r="D367">
        <v>415</v>
      </c>
      <c r="E367" s="2" t="s">
        <v>668</v>
      </c>
      <c r="F367" s="2" t="s">
        <v>1708</v>
      </c>
      <c r="G367" t="s">
        <v>662</v>
      </c>
      <c r="H367" t="s">
        <v>663</v>
      </c>
      <c r="I367" s="2" t="s">
        <v>661</v>
      </c>
      <c r="J367" s="2" t="s">
        <v>79</v>
      </c>
      <c r="K367">
        <v>3905</v>
      </c>
      <c r="L367" t="s">
        <v>3353</v>
      </c>
      <c r="M367">
        <v>31240</v>
      </c>
      <c r="N367" t="s">
        <v>3356</v>
      </c>
      <c r="O367">
        <v>8</v>
      </c>
      <c r="P367">
        <v>8</v>
      </c>
      <c r="Q367">
        <v>0</v>
      </c>
      <c r="R367">
        <v>31240</v>
      </c>
      <c r="S367">
        <v>8</v>
      </c>
      <c r="T367">
        <v>1.007741935483871</v>
      </c>
      <c r="U367">
        <v>31000</v>
      </c>
      <c r="V367" s="2" t="s">
        <v>3357</v>
      </c>
      <c r="W367" s="2" t="s">
        <v>3355</v>
      </c>
      <c r="X367" s="2"/>
      <c r="Y367" t="s">
        <v>764</v>
      </c>
      <c r="Z367" t="s">
        <v>764</v>
      </c>
    </row>
    <row r="368" spans="1:26">
      <c r="A368" s="1">
        <v>46100</v>
      </c>
      <c r="B368" s="2" t="s">
        <v>3350</v>
      </c>
      <c r="C368" s="2" t="s">
        <v>3351</v>
      </c>
      <c r="D368">
        <v>376</v>
      </c>
      <c r="E368" s="2" t="s">
        <v>1761</v>
      </c>
      <c r="F368" s="2" t="s">
        <v>1754</v>
      </c>
      <c r="G368" t="s">
        <v>1756</v>
      </c>
      <c r="H368" t="s">
        <v>1727</v>
      </c>
      <c r="I368" s="2" t="s">
        <v>1755</v>
      </c>
      <c r="J368" s="2" t="s">
        <v>79</v>
      </c>
      <c r="K368">
        <v>720</v>
      </c>
      <c r="L368" t="s">
        <v>3353</v>
      </c>
      <c r="M368">
        <v>5760</v>
      </c>
      <c r="N368" t="s">
        <v>3356</v>
      </c>
      <c r="O368">
        <v>8</v>
      </c>
      <c r="P368">
        <v>8</v>
      </c>
      <c r="Q368">
        <v>0</v>
      </c>
      <c r="R368">
        <v>5760</v>
      </c>
      <c r="S368">
        <v>8</v>
      </c>
      <c r="T368">
        <v>1.0285714285714285</v>
      </c>
      <c r="U368">
        <v>5600</v>
      </c>
      <c r="V368" s="2" t="s">
        <v>3357</v>
      </c>
      <c r="W368" s="2" t="s">
        <v>3355</v>
      </c>
      <c r="X368" s="2"/>
      <c r="Y368" t="s">
        <v>764</v>
      </c>
      <c r="Z368" t="s">
        <v>764</v>
      </c>
    </row>
    <row r="369" spans="1:26">
      <c r="A369" s="1">
        <v>46100</v>
      </c>
      <c r="B369" s="2" t="s">
        <v>3350</v>
      </c>
      <c r="C369" s="2" t="s">
        <v>3351</v>
      </c>
      <c r="D369">
        <v>363</v>
      </c>
      <c r="E369" s="2" t="s">
        <v>1704</v>
      </c>
      <c r="F369" s="2" t="s">
        <v>1701</v>
      </c>
      <c r="G369" t="s">
        <v>1703</v>
      </c>
      <c r="H369" t="s">
        <v>97</v>
      </c>
      <c r="I369" s="2" t="s">
        <v>1702</v>
      </c>
      <c r="J369" s="2" t="s">
        <v>79</v>
      </c>
      <c r="K369">
        <v>425</v>
      </c>
      <c r="L369" t="s">
        <v>3353</v>
      </c>
      <c r="M369">
        <v>3400</v>
      </c>
      <c r="N369" t="s">
        <v>3356</v>
      </c>
      <c r="O369">
        <v>8</v>
      </c>
      <c r="P369">
        <v>8</v>
      </c>
      <c r="Q369">
        <v>0</v>
      </c>
      <c r="R369">
        <v>3400</v>
      </c>
      <c r="S369">
        <v>8</v>
      </c>
      <c r="T369">
        <v>1.1333333333333333</v>
      </c>
      <c r="U369">
        <v>3000</v>
      </c>
      <c r="V369" s="2" t="s">
        <v>3357</v>
      </c>
      <c r="W369" s="2" t="s">
        <v>3355</v>
      </c>
      <c r="X369" s="2"/>
      <c r="Y369" t="s">
        <v>764</v>
      </c>
      <c r="Z369" t="s">
        <v>764</v>
      </c>
    </row>
    <row r="370" spans="1:26">
      <c r="A370" s="1">
        <v>46100</v>
      </c>
      <c r="B370" s="2" t="s">
        <v>3350</v>
      </c>
      <c r="C370" s="2" t="s">
        <v>3351</v>
      </c>
      <c r="D370" t="s">
        <v>764</v>
      </c>
      <c r="E370" s="2" t="s">
        <v>3362</v>
      </c>
      <c r="F370" s="2" t="s">
        <v>3362</v>
      </c>
      <c r="I370" s="2" t="s">
        <v>3362</v>
      </c>
      <c r="J370" s="2" t="s">
        <v>3362</v>
      </c>
      <c r="K370">
        <v>3000</v>
      </c>
      <c r="L370" t="s">
        <v>3352</v>
      </c>
      <c r="M370">
        <v>12000</v>
      </c>
      <c r="N370" t="s">
        <v>3367</v>
      </c>
      <c r="O370">
        <v>4</v>
      </c>
      <c r="P370">
        <v>0</v>
      </c>
      <c r="Q370">
        <v>0</v>
      </c>
      <c r="R370">
        <v>48000</v>
      </c>
      <c r="S370">
        <v>4</v>
      </c>
      <c r="T370" t="s">
        <v>764</v>
      </c>
      <c r="U370" t="s">
        <v>764</v>
      </c>
      <c r="V370" s="2" t="s">
        <v>3368</v>
      </c>
      <c r="W370" s="2" t="s">
        <v>3361</v>
      </c>
      <c r="X370" s="2"/>
      <c r="Y370">
        <v>2428.8000000000002</v>
      </c>
      <c r="Z370">
        <v>1290</v>
      </c>
    </row>
    <row r="371" spans="1:26">
      <c r="A371" s="1">
        <v>46100</v>
      </c>
      <c r="B371" s="2" t="s">
        <v>3350</v>
      </c>
      <c r="C371" s="2" t="s">
        <v>3351</v>
      </c>
      <c r="D371">
        <v>257</v>
      </c>
      <c r="E371" s="2" t="s">
        <v>1269</v>
      </c>
      <c r="F371" s="2" t="s">
        <v>1261</v>
      </c>
      <c r="G371" t="s">
        <v>1263</v>
      </c>
      <c r="H371" t="s">
        <v>97</v>
      </c>
      <c r="I371" s="2" t="s">
        <v>1262</v>
      </c>
      <c r="J371" s="2" t="s">
        <v>79</v>
      </c>
      <c r="K371">
        <v>360</v>
      </c>
      <c r="L371" t="s">
        <v>3353</v>
      </c>
      <c r="M371">
        <v>2880</v>
      </c>
      <c r="N371" t="s">
        <v>3356</v>
      </c>
      <c r="O371">
        <v>8</v>
      </c>
      <c r="P371">
        <v>8</v>
      </c>
      <c r="Q371">
        <v>0</v>
      </c>
      <c r="R371">
        <v>2880</v>
      </c>
      <c r="S371">
        <v>8</v>
      </c>
      <c r="T371">
        <v>1.1076923076923078</v>
      </c>
      <c r="U371">
        <v>2600</v>
      </c>
      <c r="V371" s="2" t="s">
        <v>3357</v>
      </c>
      <c r="W371" s="2" t="s">
        <v>3355</v>
      </c>
      <c r="X371" s="2"/>
      <c r="Y371" t="s">
        <v>764</v>
      </c>
      <c r="Z371" t="s">
        <v>764</v>
      </c>
    </row>
    <row r="372" spans="1:26">
      <c r="A372" s="1">
        <v>46101</v>
      </c>
      <c r="B372" s="2" t="s">
        <v>3350</v>
      </c>
      <c r="C372" s="2" t="s">
        <v>3351</v>
      </c>
      <c r="D372">
        <v>290</v>
      </c>
      <c r="E372" s="2" t="s">
        <v>1412</v>
      </c>
      <c r="F372" s="2" t="s">
        <v>1406</v>
      </c>
      <c r="G372" t="s">
        <v>1408</v>
      </c>
      <c r="H372" t="s">
        <v>240</v>
      </c>
      <c r="I372" s="2" t="s">
        <v>1407</v>
      </c>
      <c r="J372" s="2" t="s">
        <v>79</v>
      </c>
      <c r="K372">
        <v>290</v>
      </c>
      <c r="L372" t="s">
        <v>3353</v>
      </c>
      <c r="M372">
        <v>2320</v>
      </c>
      <c r="N372" t="s">
        <v>3356</v>
      </c>
      <c r="O372">
        <v>8</v>
      </c>
      <c r="P372">
        <v>8</v>
      </c>
      <c r="Q372">
        <v>0</v>
      </c>
      <c r="R372">
        <v>2320</v>
      </c>
      <c r="S372">
        <v>8</v>
      </c>
      <c r="T372">
        <v>1.1047619047619048</v>
      </c>
      <c r="U372">
        <v>2100</v>
      </c>
      <c r="V372" s="2" t="s">
        <v>3357</v>
      </c>
      <c r="W372" s="2" t="s">
        <v>3355</v>
      </c>
      <c r="X372" s="2"/>
      <c r="Y372" t="s">
        <v>764</v>
      </c>
      <c r="Z372" t="s">
        <v>764</v>
      </c>
    </row>
    <row r="373" spans="1:26">
      <c r="A373" s="1">
        <v>46101</v>
      </c>
      <c r="B373" s="2" t="s">
        <v>3350</v>
      </c>
      <c r="C373" s="2" t="s">
        <v>3351</v>
      </c>
      <c r="D373">
        <v>274</v>
      </c>
      <c r="E373" s="2" t="s">
        <v>1346</v>
      </c>
      <c r="F373" s="2" t="s">
        <v>1339</v>
      </c>
      <c r="G373" t="s">
        <v>1341</v>
      </c>
      <c r="H373" t="s">
        <v>744</v>
      </c>
      <c r="I373" s="2" t="s">
        <v>1340</v>
      </c>
      <c r="J373" s="2" t="s">
        <v>79</v>
      </c>
      <c r="K373">
        <v>230</v>
      </c>
      <c r="L373" t="s">
        <v>3353</v>
      </c>
      <c r="M373">
        <v>1840</v>
      </c>
      <c r="N373" t="s">
        <v>3356</v>
      </c>
      <c r="O373">
        <v>8</v>
      </c>
      <c r="P373">
        <v>8</v>
      </c>
      <c r="Q373">
        <v>0</v>
      </c>
      <c r="R373">
        <v>1840</v>
      </c>
      <c r="S373">
        <v>8</v>
      </c>
      <c r="T373">
        <v>1.0823529411764703</v>
      </c>
      <c r="U373">
        <v>1700</v>
      </c>
      <c r="V373" s="2" t="s">
        <v>3357</v>
      </c>
      <c r="W373" s="2" t="s">
        <v>3355</v>
      </c>
      <c r="X373" s="2"/>
      <c r="Y373" t="s">
        <v>764</v>
      </c>
      <c r="Z373" t="s">
        <v>764</v>
      </c>
    </row>
    <row r="374" spans="1:26">
      <c r="A374" s="1">
        <v>46101</v>
      </c>
      <c r="B374" s="2" t="s">
        <v>3350</v>
      </c>
      <c r="C374" s="2" t="s">
        <v>3351</v>
      </c>
      <c r="D374">
        <v>366</v>
      </c>
      <c r="E374" s="2" t="s">
        <v>1715</v>
      </c>
      <c r="F374" s="2" t="s">
        <v>1711</v>
      </c>
      <c r="G374" t="s">
        <v>1713</v>
      </c>
      <c r="H374" t="s">
        <v>1714</v>
      </c>
      <c r="I374" s="2" t="s">
        <v>1712</v>
      </c>
      <c r="J374" s="2" t="s">
        <v>64</v>
      </c>
      <c r="K374">
        <v>900</v>
      </c>
      <c r="L374" t="s">
        <v>3352</v>
      </c>
      <c r="M374">
        <v>3600</v>
      </c>
      <c r="N374" t="s">
        <v>3353</v>
      </c>
      <c r="O374">
        <v>1</v>
      </c>
      <c r="P374">
        <v>1</v>
      </c>
      <c r="Q374">
        <v>4</v>
      </c>
      <c r="R374">
        <v>3600</v>
      </c>
      <c r="S374">
        <v>4</v>
      </c>
      <c r="T374">
        <v>1.0285714285714285</v>
      </c>
      <c r="U374">
        <v>3500</v>
      </c>
      <c r="V374" s="2" t="s">
        <v>3354</v>
      </c>
      <c r="W374" s="2" t="s">
        <v>3355</v>
      </c>
      <c r="X374" s="2"/>
      <c r="Y374">
        <v>4715.9632991150438</v>
      </c>
      <c r="Z374">
        <v>5814</v>
      </c>
    </row>
    <row r="375" spans="1:26">
      <c r="A375" s="1">
        <v>46101</v>
      </c>
      <c r="B375" s="2" t="s">
        <v>3350</v>
      </c>
      <c r="C375" s="2" t="s">
        <v>3351</v>
      </c>
      <c r="D375">
        <v>281</v>
      </c>
      <c r="E375" s="2" t="s">
        <v>1375</v>
      </c>
      <c r="F375" s="2" t="s">
        <v>1368</v>
      </c>
      <c r="G375" t="s">
        <v>1370</v>
      </c>
      <c r="H375" t="s">
        <v>192</v>
      </c>
      <c r="I375" s="2" t="s">
        <v>1369</v>
      </c>
      <c r="J375" s="2" t="s">
        <v>79</v>
      </c>
      <c r="K375">
        <v>3780</v>
      </c>
      <c r="L375" t="s">
        <v>3353</v>
      </c>
      <c r="M375">
        <v>30240</v>
      </c>
      <c r="N375" t="s">
        <v>3356</v>
      </c>
      <c r="O375">
        <v>8</v>
      </c>
      <c r="P375">
        <v>8</v>
      </c>
      <c r="Q375">
        <v>0</v>
      </c>
      <c r="R375">
        <v>30240</v>
      </c>
      <c r="S375">
        <v>8</v>
      </c>
      <c r="T375">
        <v>1.008</v>
      </c>
      <c r="U375">
        <v>30000</v>
      </c>
      <c r="V375" s="2" t="s">
        <v>3357</v>
      </c>
      <c r="W375" s="2" t="s">
        <v>3355</v>
      </c>
      <c r="X375" s="2"/>
      <c r="Y375" t="s">
        <v>764</v>
      </c>
      <c r="Z375" t="s">
        <v>764</v>
      </c>
    </row>
    <row r="376" spans="1:26">
      <c r="A376" s="1">
        <v>46101</v>
      </c>
      <c r="B376" s="2" t="s">
        <v>3350</v>
      </c>
      <c r="C376" s="2" t="s">
        <v>3351</v>
      </c>
      <c r="D376">
        <v>342</v>
      </c>
      <c r="E376" s="2" t="s">
        <v>719</v>
      </c>
      <c r="F376" s="2" t="s">
        <v>1607</v>
      </c>
      <c r="G376" t="s">
        <v>1609</v>
      </c>
      <c r="H376" t="s">
        <v>805</v>
      </c>
      <c r="I376" s="2" t="s">
        <v>1608</v>
      </c>
      <c r="J376" s="2" t="s">
        <v>79</v>
      </c>
      <c r="K376">
        <v>1418</v>
      </c>
      <c r="L376" t="s">
        <v>3353</v>
      </c>
      <c r="M376">
        <v>11344</v>
      </c>
      <c r="N376" t="s">
        <v>3356</v>
      </c>
      <c r="O376">
        <v>8</v>
      </c>
      <c r="P376">
        <v>8</v>
      </c>
      <c r="Q376">
        <v>0</v>
      </c>
      <c r="R376">
        <v>11344</v>
      </c>
      <c r="S376">
        <v>8</v>
      </c>
      <c r="T376">
        <v>1.021981981981982</v>
      </c>
      <c r="U376">
        <v>11100</v>
      </c>
      <c r="V376" s="2" t="s">
        <v>3357</v>
      </c>
      <c r="W376" s="2" t="s">
        <v>3355</v>
      </c>
      <c r="X376" s="2"/>
      <c r="Y376" t="s">
        <v>764</v>
      </c>
      <c r="Z376" t="s">
        <v>764</v>
      </c>
    </row>
    <row r="377" spans="1:26">
      <c r="A377" s="1">
        <v>46101</v>
      </c>
      <c r="B377" s="2" t="s">
        <v>3350</v>
      </c>
      <c r="C377" s="2" t="s">
        <v>3351</v>
      </c>
      <c r="D377">
        <v>405</v>
      </c>
      <c r="E377" s="2" t="s">
        <v>137</v>
      </c>
      <c r="F377" s="2" t="s">
        <v>1858</v>
      </c>
      <c r="G377" t="s">
        <v>1860</v>
      </c>
      <c r="H377" t="s">
        <v>1051</v>
      </c>
      <c r="I377" s="2" t="s">
        <v>1859</v>
      </c>
      <c r="J377" s="2" t="s">
        <v>79</v>
      </c>
      <c r="K377">
        <v>1530</v>
      </c>
      <c r="L377" t="s">
        <v>3353</v>
      </c>
      <c r="M377">
        <v>12240</v>
      </c>
      <c r="N377" t="s">
        <v>3356</v>
      </c>
      <c r="O377">
        <v>8</v>
      </c>
      <c r="P377">
        <v>8</v>
      </c>
      <c r="Q377">
        <v>0</v>
      </c>
      <c r="R377">
        <v>12240</v>
      </c>
      <c r="S377">
        <v>8</v>
      </c>
      <c r="T377">
        <v>1.02</v>
      </c>
      <c r="U377">
        <v>12000</v>
      </c>
      <c r="V377" s="2" t="s">
        <v>3357</v>
      </c>
      <c r="W377" s="2" t="s">
        <v>3355</v>
      </c>
      <c r="X377" s="2"/>
      <c r="Y377" t="s">
        <v>764</v>
      </c>
      <c r="Z377" t="s">
        <v>764</v>
      </c>
    </row>
    <row r="378" spans="1:26">
      <c r="A378" s="1">
        <v>46104</v>
      </c>
      <c r="B378" s="2" t="s">
        <v>3350</v>
      </c>
      <c r="C378" s="2" t="s">
        <v>3351</v>
      </c>
      <c r="D378" t="s">
        <v>764</v>
      </c>
      <c r="E378" s="2" t="s">
        <v>3362</v>
      </c>
      <c r="F378" s="2" t="s">
        <v>3362</v>
      </c>
      <c r="I378" s="2" t="s">
        <v>3362</v>
      </c>
      <c r="J378" s="2" t="s">
        <v>3362</v>
      </c>
      <c r="K378">
        <v>3000</v>
      </c>
      <c r="L378" t="s">
        <v>3352</v>
      </c>
      <c r="M378">
        <v>12000</v>
      </c>
      <c r="N378" t="s">
        <v>3367</v>
      </c>
      <c r="O378">
        <v>4</v>
      </c>
      <c r="P378">
        <v>0</v>
      </c>
      <c r="Q378">
        <v>0</v>
      </c>
      <c r="R378">
        <v>48000</v>
      </c>
      <c r="S378">
        <v>4</v>
      </c>
      <c r="T378" t="s">
        <v>764</v>
      </c>
      <c r="U378" t="s">
        <v>764</v>
      </c>
      <c r="V378" s="2" t="s">
        <v>3368</v>
      </c>
      <c r="W378" s="2" t="s">
        <v>3361</v>
      </c>
      <c r="X378" s="2"/>
      <c r="Y378">
        <v>2428.8000000000002</v>
      </c>
      <c r="Z378">
        <v>1290</v>
      </c>
    </row>
    <row r="379" spans="1:26">
      <c r="A379" s="1">
        <v>46104</v>
      </c>
      <c r="B379" s="2" t="s">
        <v>3350</v>
      </c>
      <c r="C379" s="2" t="s">
        <v>3351</v>
      </c>
      <c r="D379">
        <v>322</v>
      </c>
      <c r="E379" s="2" t="s">
        <v>1560</v>
      </c>
      <c r="F379" s="2" t="s">
        <v>1557</v>
      </c>
      <c r="G379" t="s">
        <v>1559</v>
      </c>
      <c r="H379" t="s">
        <v>97</v>
      </c>
      <c r="I379" s="2" t="s">
        <v>1558</v>
      </c>
      <c r="J379" s="2" t="s">
        <v>64</v>
      </c>
      <c r="K379">
        <v>430</v>
      </c>
      <c r="L379" t="s">
        <v>3352</v>
      </c>
      <c r="M379">
        <v>2580</v>
      </c>
      <c r="N379" t="s">
        <v>3353</v>
      </c>
      <c r="O379">
        <v>2</v>
      </c>
      <c r="P379">
        <v>2</v>
      </c>
      <c r="Q379">
        <v>6</v>
      </c>
      <c r="R379">
        <v>5160</v>
      </c>
      <c r="S379">
        <v>6</v>
      </c>
      <c r="T379">
        <v>1.1466666666666667</v>
      </c>
      <c r="U379">
        <v>4500</v>
      </c>
      <c r="V379" s="2" t="s">
        <v>3354</v>
      </c>
      <c r="W379" s="2" t="s">
        <v>3355</v>
      </c>
      <c r="X379" s="2"/>
      <c r="Y379">
        <v>2610.6178441116408</v>
      </c>
      <c r="Z379">
        <v>2777.8</v>
      </c>
    </row>
    <row r="380" spans="1:26">
      <c r="A380" s="1">
        <v>46104</v>
      </c>
      <c r="B380" s="2" t="s">
        <v>3350</v>
      </c>
      <c r="C380" s="2" t="s">
        <v>3351</v>
      </c>
      <c r="D380">
        <v>384</v>
      </c>
      <c r="E380" s="2" t="s">
        <v>1794</v>
      </c>
      <c r="F380" s="2" t="s">
        <v>1791</v>
      </c>
      <c r="G380" t="s">
        <v>1793</v>
      </c>
      <c r="H380" t="s">
        <v>97</v>
      </c>
      <c r="I380" s="2" t="s">
        <v>1792</v>
      </c>
      <c r="J380" s="2" t="s">
        <v>64</v>
      </c>
      <c r="K380">
        <v>325</v>
      </c>
      <c r="L380" t="s">
        <v>3352</v>
      </c>
      <c r="M380">
        <v>1950</v>
      </c>
      <c r="N380" t="s">
        <v>3353</v>
      </c>
      <c r="O380">
        <v>2</v>
      </c>
      <c r="P380">
        <v>2</v>
      </c>
      <c r="Q380">
        <v>6</v>
      </c>
      <c r="R380">
        <v>3900</v>
      </c>
      <c r="S380">
        <v>6</v>
      </c>
      <c r="T380">
        <v>1.1142857142857143</v>
      </c>
      <c r="U380">
        <v>3500</v>
      </c>
      <c r="V380" s="2" t="s">
        <v>3354</v>
      </c>
      <c r="W380" s="2" t="s">
        <v>3355</v>
      </c>
      <c r="X380" s="2"/>
      <c r="Y380">
        <v>1973.1413938053099</v>
      </c>
      <c r="Z380">
        <v>2099.5</v>
      </c>
    </row>
    <row r="381" spans="1:26">
      <c r="A381" s="1">
        <v>46104</v>
      </c>
      <c r="B381" s="2" t="s">
        <v>3350</v>
      </c>
      <c r="C381" s="2" t="s">
        <v>3351</v>
      </c>
      <c r="D381">
        <v>328</v>
      </c>
      <c r="E381" s="2" t="s">
        <v>1576</v>
      </c>
      <c r="F381" s="2" t="s">
        <v>1574</v>
      </c>
      <c r="G381" t="s">
        <v>511</v>
      </c>
      <c r="H381" t="s">
        <v>240</v>
      </c>
      <c r="I381" s="2" t="s">
        <v>1575</v>
      </c>
      <c r="J381" s="2" t="s">
        <v>64</v>
      </c>
      <c r="K381">
        <v>620</v>
      </c>
      <c r="L381" t="s">
        <v>3352</v>
      </c>
      <c r="M381">
        <v>3720</v>
      </c>
      <c r="N381" t="s">
        <v>3353</v>
      </c>
      <c r="O381">
        <v>2</v>
      </c>
      <c r="P381">
        <v>2</v>
      </c>
      <c r="Q381">
        <v>6</v>
      </c>
      <c r="R381">
        <v>7440</v>
      </c>
      <c r="S381">
        <v>6</v>
      </c>
      <c r="T381">
        <v>1.0628571428571427</v>
      </c>
      <c r="U381">
        <v>7000</v>
      </c>
      <c r="V381" s="2" t="s">
        <v>3354</v>
      </c>
      <c r="W381" s="2" t="s">
        <v>3355</v>
      </c>
      <c r="X381" s="2"/>
      <c r="Y381">
        <v>3146.5772193328794</v>
      </c>
      <c r="Z381">
        <v>4005.2</v>
      </c>
    </row>
    <row r="382" spans="1:26">
      <c r="A382" s="1">
        <v>46104</v>
      </c>
      <c r="B382" s="2" t="s">
        <v>3350</v>
      </c>
      <c r="C382" s="2" t="s">
        <v>3351</v>
      </c>
      <c r="D382">
        <v>406</v>
      </c>
      <c r="E382" s="2" t="s">
        <v>1864</v>
      </c>
      <c r="F382" s="2" t="s">
        <v>1863</v>
      </c>
      <c r="G382" t="s">
        <v>1860</v>
      </c>
      <c r="H382" t="s">
        <v>1051</v>
      </c>
      <c r="I382" s="2" t="s">
        <v>1859</v>
      </c>
      <c r="J382" s="2" t="s">
        <v>64</v>
      </c>
      <c r="K382">
        <v>1330</v>
      </c>
      <c r="L382" t="s">
        <v>3352</v>
      </c>
      <c r="M382">
        <v>10640</v>
      </c>
      <c r="N382" t="s">
        <v>3353</v>
      </c>
      <c r="O382">
        <v>3</v>
      </c>
      <c r="P382">
        <v>3</v>
      </c>
      <c r="Q382">
        <v>8</v>
      </c>
      <c r="R382">
        <v>31920</v>
      </c>
      <c r="S382">
        <v>8</v>
      </c>
      <c r="T382">
        <v>1.0296774193548388</v>
      </c>
      <c r="U382">
        <v>31000</v>
      </c>
      <c r="V382" s="2" t="s">
        <v>3354</v>
      </c>
      <c r="W382" s="2" t="s">
        <v>3355</v>
      </c>
      <c r="X382" s="2"/>
      <c r="Y382">
        <v>7959.7637195371026</v>
      </c>
      <c r="Z382">
        <v>8591.7999999999993</v>
      </c>
    </row>
    <row r="383" spans="1:26">
      <c r="A383" s="1">
        <v>46104</v>
      </c>
      <c r="B383" s="2" t="s">
        <v>3350</v>
      </c>
      <c r="C383" s="2" t="s">
        <v>3351</v>
      </c>
      <c r="D383">
        <v>307</v>
      </c>
      <c r="E383" s="2" t="s">
        <v>1489</v>
      </c>
      <c r="F383" s="2" t="s">
        <v>1482</v>
      </c>
      <c r="G383" t="s">
        <v>1484</v>
      </c>
      <c r="H383" t="s">
        <v>519</v>
      </c>
      <c r="I383" s="2" t="s">
        <v>1483</v>
      </c>
      <c r="J383" s="2" t="s">
        <v>79</v>
      </c>
      <c r="K383">
        <v>3520</v>
      </c>
      <c r="L383" t="s">
        <v>3353</v>
      </c>
      <c r="M383">
        <v>10560</v>
      </c>
      <c r="N383" t="s">
        <v>3356</v>
      </c>
      <c r="O383">
        <v>8</v>
      </c>
      <c r="P383">
        <v>8</v>
      </c>
      <c r="Q383">
        <v>0</v>
      </c>
      <c r="R383">
        <v>10560</v>
      </c>
      <c r="S383">
        <v>3</v>
      </c>
      <c r="T383">
        <v>0.36413793103448278</v>
      </c>
      <c r="U383">
        <v>29000</v>
      </c>
      <c r="V383" s="2" t="s">
        <v>3357</v>
      </c>
      <c r="W383" s="2" t="s">
        <v>3355</v>
      </c>
      <c r="X383" s="2"/>
      <c r="Y383" t="s">
        <v>764</v>
      </c>
      <c r="Z383" t="s">
        <v>764</v>
      </c>
    </row>
    <row r="384" spans="1:26">
      <c r="A384" s="1">
        <v>46104</v>
      </c>
      <c r="B384" s="2" t="s">
        <v>3350</v>
      </c>
      <c r="C384" s="2" t="s">
        <v>3351</v>
      </c>
      <c r="D384">
        <v>153</v>
      </c>
      <c r="E384" s="2" t="s">
        <v>76</v>
      </c>
      <c r="F384" s="2" t="s">
        <v>823</v>
      </c>
      <c r="G384" t="s">
        <v>825</v>
      </c>
      <c r="H384" t="s">
        <v>192</v>
      </c>
      <c r="I384" s="2" t="s">
        <v>824</v>
      </c>
      <c r="J384" s="2" t="s">
        <v>79</v>
      </c>
      <c r="K384">
        <v>5570</v>
      </c>
      <c r="L384" t="s">
        <v>3353</v>
      </c>
      <c r="M384">
        <v>44560</v>
      </c>
      <c r="N384" t="s">
        <v>3356</v>
      </c>
      <c r="O384">
        <v>8</v>
      </c>
      <c r="P384">
        <v>8</v>
      </c>
      <c r="Q384">
        <v>0</v>
      </c>
      <c r="R384">
        <v>44560</v>
      </c>
      <c r="S384">
        <v>8</v>
      </c>
      <c r="T384">
        <v>1.0013483146067417</v>
      </c>
      <c r="U384">
        <v>44500</v>
      </c>
      <c r="V384" s="2" t="s">
        <v>3357</v>
      </c>
      <c r="W384" s="2" t="s">
        <v>3355</v>
      </c>
      <c r="X384" s="2"/>
      <c r="Y384" t="s">
        <v>764</v>
      </c>
      <c r="Z384" t="s">
        <v>764</v>
      </c>
    </row>
    <row r="385" spans="1:26">
      <c r="A385" s="1">
        <v>46105</v>
      </c>
      <c r="B385" s="2" t="s">
        <v>3350</v>
      </c>
      <c r="C385" s="2" t="s">
        <v>3351</v>
      </c>
      <c r="D385">
        <v>449</v>
      </c>
      <c r="E385" s="2" t="s">
        <v>1988</v>
      </c>
      <c r="F385" s="2" t="s">
        <v>1985</v>
      </c>
      <c r="G385" t="s">
        <v>1987</v>
      </c>
      <c r="H385" t="s">
        <v>122</v>
      </c>
      <c r="I385" s="2" t="s">
        <v>1986</v>
      </c>
      <c r="J385" s="2" t="s">
        <v>64</v>
      </c>
      <c r="K385">
        <v>590</v>
      </c>
      <c r="L385" t="s">
        <v>3352</v>
      </c>
      <c r="M385">
        <v>4720</v>
      </c>
      <c r="N385" t="s">
        <v>3353</v>
      </c>
      <c r="O385">
        <v>3</v>
      </c>
      <c r="P385">
        <v>3</v>
      </c>
      <c r="Q385">
        <v>8</v>
      </c>
      <c r="R385">
        <v>14160</v>
      </c>
      <c r="S385">
        <v>8</v>
      </c>
      <c r="T385">
        <v>1.048888888888889</v>
      </c>
      <c r="U385">
        <v>13500</v>
      </c>
      <c r="V385" s="2" t="s">
        <v>3354</v>
      </c>
      <c r="W385" s="2" t="s">
        <v>3355</v>
      </c>
      <c r="X385" s="2"/>
      <c r="Y385">
        <v>3531.0230034036767</v>
      </c>
      <c r="Z385">
        <v>3811.4</v>
      </c>
    </row>
    <row r="386" spans="1:26">
      <c r="A386" s="1">
        <v>46105</v>
      </c>
      <c r="B386" s="2" t="s">
        <v>3350</v>
      </c>
      <c r="C386" s="2" t="s">
        <v>3351</v>
      </c>
      <c r="D386">
        <v>59</v>
      </c>
      <c r="E386" s="2" t="s">
        <v>377</v>
      </c>
      <c r="F386" s="2" t="s">
        <v>369</v>
      </c>
      <c r="G386" t="s">
        <v>371</v>
      </c>
      <c r="H386" t="s">
        <v>343</v>
      </c>
      <c r="I386" s="2" t="s">
        <v>370</v>
      </c>
      <c r="J386" s="2" t="s">
        <v>79</v>
      </c>
      <c r="K386">
        <v>2130</v>
      </c>
      <c r="L386" t="s">
        <v>3353</v>
      </c>
      <c r="M386">
        <v>17040</v>
      </c>
      <c r="N386" t="s">
        <v>3356</v>
      </c>
      <c r="O386">
        <v>8</v>
      </c>
      <c r="P386">
        <v>8</v>
      </c>
      <c r="Q386">
        <v>0</v>
      </c>
      <c r="R386">
        <v>17040</v>
      </c>
      <c r="S386">
        <v>8</v>
      </c>
      <c r="T386">
        <v>1.0142857142857142</v>
      </c>
      <c r="U386">
        <v>16800</v>
      </c>
      <c r="V386" s="2" t="s">
        <v>3357</v>
      </c>
      <c r="W386" s="2" t="s">
        <v>3355</v>
      </c>
      <c r="X386" s="2"/>
      <c r="Y386" t="s">
        <v>764</v>
      </c>
      <c r="Z386" t="s">
        <v>764</v>
      </c>
    </row>
    <row r="387" spans="1:26">
      <c r="A387" s="1">
        <v>46105</v>
      </c>
      <c r="B387" s="2" t="s">
        <v>3350</v>
      </c>
      <c r="C387" s="2" t="s">
        <v>3351</v>
      </c>
      <c r="D387">
        <v>436</v>
      </c>
      <c r="E387" s="2" t="s">
        <v>1942</v>
      </c>
      <c r="F387" s="2" t="s">
        <v>1938</v>
      </c>
      <c r="G387" t="s">
        <v>1940</v>
      </c>
      <c r="H387" t="s">
        <v>1941</v>
      </c>
      <c r="I387" s="2" t="s">
        <v>1939</v>
      </c>
      <c r="J387" s="2" t="s">
        <v>64</v>
      </c>
      <c r="K387">
        <v>750</v>
      </c>
      <c r="L387" t="s">
        <v>3352</v>
      </c>
      <c r="M387">
        <v>4500</v>
      </c>
      <c r="N387" t="s">
        <v>3353</v>
      </c>
      <c r="O387">
        <v>4</v>
      </c>
      <c r="P387">
        <v>4</v>
      </c>
      <c r="Q387">
        <v>4</v>
      </c>
      <c r="R387">
        <v>18000</v>
      </c>
      <c r="S387">
        <v>6</v>
      </c>
      <c r="T387">
        <v>1.0588235294117647</v>
      </c>
      <c r="U387">
        <v>17000</v>
      </c>
      <c r="V387" s="2" t="s">
        <v>3354</v>
      </c>
      <c r="W387" s="2" t="s">
        <v>3355</v>
      </c>
      <c r="X387" s="2"/>
      <c r="Y387">
        <v>5068.9572498298166</v>
      </c>
      <c r="Z387">
        <v>4845</v>
      </c>
    </row>
    <row r="388" spans="1:26">
      <c r="A388" s="1">
        <v>46105</v>
      </c>
      <c r="B388" s="2" t="s">
        <v>3350</v>
      </c>
      <c r="C388" s="2" t="s">
        <v>3351</v>
      </c>
      <c r="D388">
        <v>398</v>
      </c>
      <c r="E388" s="2" t="s">
        <v>1836</v>
      </c>
      <c r="F388" s="2" t="s">
        <v>1833</v>
      </c>
      <c r="G388" t="s">
        <v>1627</v>
      </c>
      <c r="H388" t="s">
        <v>1835</v>
      </c>
      <c r="I388" s="2" t="s">
        <v>1834</v>
      </c>
      <c r="J388" s="2" t="s">
        <v>64</v>
      </c>
      <c r="K388">
        <v>70</v>
      </c>
      <c r="L388" t="s">
        <v>3352</v>
      </c>
      <c r="M388">
        <v>280</v>
      </c>
      <c r="N388" t="s">
        <v>3353</v>
      </c>
      <c r="O388">
        <v>6</v>
      </c>
      <c r="P388">
        <v>6</v>
      </c>
      <c r="Q388">
        <v>4</v>
      </c>
      <c r="R388">
        <v>1680</v>
      </c>
      <c r="S388">
        <v>4</v>
      </c>
      <c r="T388">
        <v>2.8</v>
      </c>
      <c r="U388">
        <v>600</v>
      </c>
      <c r="V388" s="2" t="s">
        <v>3354</v>
      </c>
      <c r="W388" s="2" t="s">
        <v>3355</v>
      </c>
      <c r="X388" s="2"/>
      <c r="Y388">
        <v>363.61817581120943</v>
      </c>
      <c r="Z388">
        <v>452.2</v>
      </c>
    </row>
    <row r="389" spans="1:26">
      <c r="A389" s="1">
        <v>46105</v>
      </c>
      <c r="B389" s="2" t="s">
        <v>3350</v>
      </c>
      <c r="C389" s="2" t="s">
        <v>3351</v>
      </c>
      <c r="D389">
        <v>346</v>
      </c>
      <c r="E389" s="2" t="s">
        <v>1629</v>
      </c>
      <c r="F389" s="2" t="s">
        <v>1625</v>
      </c>
      <c r="G389" t="s">
        <v>1627</v>
      </c>
      <c r="H389" t="s">
        <v>1628</v>
      </c>
      <c r="I389" s="2" t="s">
        <v>1626</v>
      </c>
      <c r="J389" s="2" t="s">
        <v>116</v>
      </c>
      <c r="K389">
        <v>450</v>
      </c>
      <c r="L389" t="s">
        <v>3352</v>
      </c>
      <c r="M389">
        <v>2700</v>
      </c>
      <c r="N389" t="s">
        <v>3353</v>
      </c>
      <c r="O389">
        <v>5</v>
      </c>
      <c r="P389">
        <v>5</v>
      </c>
      <c r="Q389">
        <v>8</v>
      </c>
      <c r="R389">
        <v>13500</v>
      </c>
      <c r="S389">
        <v>6</v>
      </c>
      <c r="T389">
        <v>1.0714285714285714</v>
      </c>
      <c r="U389">
        <v>12600</v>
      </c>
      <c r="V389" s="2" t="s">
        <v>3358</v>
      </c>
      <c r="W389" s="2" t="s">
        <v>3355</v>
      </c>
      <c r="X389" s="2"/>
      <c r="Y389" t="s">
        <v>764</v>
      </c>
      <c r="Z389" t="s">
        <v>764</v>
      </c>
    </row>
    <row r="390" spans="1:26">
      <c r="A390" s="1">
        <v>46105</v>
      </c>
      <c r="B390" s="2" t="s">
        <v>3350</v>
      </c>
      <c r="C390" s="2" t="s">
        <v>3351</v>
      </c>
      <c r="D390">
        <v>442</v>
      </c>
      <c r="E390" s="2" t="s">
        <v>580</v>
      </c>
      <c r="F390" s="2" t="s">
        <v>1959</v>
      </c>
      <c r="G390" t="s">
        <v>1961</v>
      </c>
      <c r="H390" t="s">
        <v>744</v>
      </c>
      <c r="I390" s="2" t="s">
        <v>1960</v>
      </c>
      <c r="J390" s="2" t="s">
        <v>79</v>
      </c>
      <c r="K390">
        <v>270</v>
      </c>
      <c r="L390" t="s">
        <v>3353</v>
      </c>
      <c r="M390">
        <v>2160</v>
      </c>
      <c r="N390" t="s">
        <v>3356</v>
      </c>
      <c r="O390">
        <v>8</v>
      </c>
      <c r="P390">
        <v>8</v>
      </c>
      <c r="Q390">
        <v>0</v>
      </c>
      <c r="R390">
        <v>2160</v>
      </c>
      <c r="S390">
        <v>8</v>
      </c>
      <c r="T390">
        <v>1.1368421052631581</v>
      </c>
      <c r="U390">
        <v>1900</v>
      </c>
      <c r="V390" s="2" t="s">
        <v>3357</v>
      </c>
      <c r="W390" s="2" t="s">
        <v>3355</v>
      </c>
      <c r="X390" s="2"/>
      <c r="Y390" t="s">
        <v>764</v>
      </c>
      <c r="Z390" t="s">
        <v>764</v>
      </c>
    </row>
    <row r="391" spans="1:26">
      <c r="A391" s="1">
        <v>46105</v>
      </c>
      <c r="B391" s="2" t="s">
        <v>3350</v>
      </c>
      <c r="C391" s="2" t="s">
        <v>3351</v>
      </c>
      <c r="D391" t="s">
        <v>764</v>
      </c>
      <c r="E391" s="2" t="s">
        <v>3362</v>
      </c>
      <c r="F391" s="2" t="s">
        <v>3362</v>
      </c>
      <c r="I391" s="2" t="s">
        <v>3362</v>
      </c>
      <c r="J391" s="2" t="s">
        <v>3362</v>
      </c>
      <c r="K391">
        <v>3000</v>
      </c>
      <c r="L391" t="s">
        <v>3352</v>
      </c>
      <c r="M391">
        <v>12000</v>
      </c>
      <c r="N391" t="s">
        <v>3367</v>
      </c>
      <c r="O391">
        <v>4</v>
      </c>
      <c r="P391">
        <v>0</v>
      </c>
      <c r="Q391">
        <v>0</v>
      </c>
      <c r="R391">
        <v>48000</v>
      </c>
      <c r="S391">
        <v>4</v>
      </c>
      <c r="T391" t="s">
        <v>764</v>
      </c>
      <c r="U391" t="s">
        <v>764</v>
      </c>
      <c r="V391" s="2" t="s">
        <v>3368</v>
      </c>
      <c r="W391" s="2" t="s">
        <v>3361</v>
      </c>
      <c r="X391" s="2"/>
      <c r="Y391">
        <v>2428.8000000000002</v>
      </c>
      <c r="Z391">
        <v>1290</v>
      </c>
    </row>
    <row r="392" spans="1:26">
      <c r="A392" s="1">
        <v>46106</v>
      </c>
      <c r="B392" s="2" t="s">
        <v>3350</v>
      </c>
      <c r="C392" s="2" t="s">
        <v>3351</v>
      </c>
      <c r="D392">
        <v>412</v>
      </c>
      <c r="E392" s="2" t="s">
        <v>760</v>
      </c>
      <c r="F392" s="2" t="s">
        <v>760</v>
      </c>
      <c r="G392" t="s">
        <v>1880</v>
      </c>
      <c r="H392" t="s">
        <v>763</v>
      </c>
      <c r="I392" s="2" t="s">
        <v>1879</v>
      </c>
      <c r="J392" s="2" t="s">
        <v>765</v>
      </c>
      <c r="K392">
        <v>4000</v>
      </c>
      <c r="L392" t="s">
        <v>81</v>
      </c>
      <c r="M392">
        <v>8000</v>
      </c>
      <c r="N392" t="s">
        <v>763</v>
      </c>
      <c r="O392">
        <v>2</v>
      </c>
      <c r="P392">
        <v>0</v>
      </c>
      <c r="Q392">
        <v>0</v>
      </c>
      <c r="R392">
        <v>8000</v>
      </c>
      <c r="S392">
        <v>2</v>
      </c>
      <c r="T392">
        <v>1</v>
      </c>
      <c r="U392">
        <v>8000</v>
      </c>
      <c r="V392" s="2" t="s">
        <v>3374</v>
      </c>
      <c r="W392" s="2" t="s">
        <v>3361</v>
      </c>
      <c r="X392" s="2"/>
      <c r="Y392" t="s">
        <v>764</v>
      </c>
      <c r="Z392" t="s">
        <v>764</v>
      </c>
    </row>
    <row r="393" spans="1:26">
      <c r="A393" s="1">
        <v>46106</v>
      </c>
      <c r="B393" s="2" t="s">
        <v>3350</v>
      </c>
      <c r="C393" s="2" t="s">
        <v>3351</v>
      </c>
      <c r="D393">
        <v>135</v>
      </c>
      <c r="E393" s="2" t="s">
        <v>760</v>
      </c>
      <c r="F393" s="2" t="s">
        <v>760</v>
      </c>
      <c r="G393" t="s">
        <v>762</v>
      </c>
      <c r="H393" t="s">
        <v>763</v>
      </c>
      <c r="I393" s="2" t="s">
        <v>761</v>
      </c>
      <c r="J393" s="2" t="s">
        <v>765</v>
      </c>
      <c r="K393">
        <v>2530</v>
      </c>
      <c r="L393" t="s">
        <v>81</v>
      </c>
      <c r="M393">
        <v>5060</v>
      </c>
      <c r="N393" t="s">
        <v>763</v>
      </c>
      <c r="O393">
        <v>2</v>
      </c>
      <c r="P393">
        <v>0</v>
      </c>
      <c r="Q393">
        <v>0</v>
      </c>
      <c r="R393">
        <v>5060</v>
      </c>
      <c r="S393">
        <v>2</v>
      </c>
      <c r="T393">
        <v>1.012</v>
      </c>
      <c r="U393">
        <v>5000</v>
      </c>
      <c r="V393" s="2" t="s">
        <v>3374</v>
      </c>
      <c r="W393" s="2" t="s">
        <v>3361</v>
      </c>
      <c r="X393" s="2"/>
      <c r="Y393" t="s">
        <v>764</v>
      </c>
      <c r="Z393" t="s">
        <v>764</v>
      </c>
    </row>
    <row r="394" spans="1:26">
      <c r="A394" s="1">
        <v>46106</v>
      </c>
      <c r="B394" s="2" t="s">
        <v>3350</v>
      </c>
      <c r="C394" s="2" t="s">
        <v>3351</v>
      </c>
      <c r="D394">
        <v>369</v>
      </c>
      <c r="E394" s="2" t="s">
        <v>1721</v>
      </c>
      <c r="F394" s="2" t="s">
        <v>1725</v>
      </c>
      <c r="G394" t="s">
        <v>1713</v>
      </c>
      <c r="H394" t="s">
        <v>1727</v>
      </c>
      <c r="I394" s="2" t="s">
        <v>1726</v>
      </c>
      <c r="J394" s="2" t="s">
        <v>79</v>
      </c>
      <c r="K394">
        <v>1350</v>
      </c>
      <c r="L394" t="s">
        <v>3353</v>
      </c>
      <c r="M394">
        <v>10800</v>
      </c>
      <c r="N394" t="s">
        <v>3356</v>
      </c>
      <c r="O394">
        <v>8</v>
      </c>
      <c r="P394">
        <v>8</v>
      </c>
      <c r="Q394">
        <v>0</v>
      </c>
      <c r="R394">
        <v>10800</v>
      </c>
      <c r="S394">
        <v>8</v>
      </c>
      <c r="T394">
        <v>1.1868131868131868</v>
      </c>
      <c r="U394">
        <v>9100</v>
      </c>
      <c r="V394" s="2" t="s">
        <v>3357</v>
      </c>
      <c r="W394" s="2" t="s">
        <v>3355</v>
      </c>
      <c r="X394" s="2"/>
      <c r="Y394" t="s">
        <v>764</v>
      </c>
      <c r="Z394" t="s">
        <v>764</v>
      </c>
    </row>
    <row r="395" spans="1:26">
      <c r="A395" s="1">
        <v>46106</v>
      </c>
      <c r="B395" s="2" t="s">
        <v>3350</v>
      </c>
      <c r="C395" s="2" t="s">
        <v>3351</v>
      </c>
      <c r="D395">
        <v>367</v>
      </c>
      <c r="E395" s="2" t="s">
        <v>1721</v>
      </c>
      <c r="F395" s="2" t="s">
        <v>1711</v>
      </c>
      <c r="G395" t="s">
        <v>1713</v>
      </c>
      <c r="H395" t="s">
        <v>1714</v>
      </c>
      <c r="I395" s="2" t="s">
        <v>1712</v>
      </c>
      <c r="J395" s="2" t="s">
        <v>79</v>
      </c>
      <c r="K395">
        <v>220</v>
      </c>
      <c r="L395" t="s">
        <v>3353</v>
      </c>
      <c r="M395">
        <v>1760</v>
      </c>
      <c r="N395" t="s">
        <v>3356</v>
      </c>
      <c r="O395">
        <v>8</v>
      </c>
      <c r="P395">
        <v>8</v>
      </c>
      <c r="Q395">
        <v>0</v>
      </c>
      <c r="R395">
        <v>1760</v>
      </c>
      <c r="S395">
        <v>8</v>
      </c>
      <c r="T395">
        <v>1.1733333333333331</v>
      </c>
      <c r="U395">
        <v>1500</v>
      </c>
      <c r="V395" s="2" t="s">
        <v>3357</v>
      </c>
      <c r="W395" s="2" t="s">
        <v>3355</v>
      </c>
      <c r="X395" s="2"/>
      <c r="Y395" t="s">
        <v>764</v>
      </c>
      <c r="Z395" t="s">
        <v>764</v>
      </c>
    </row>
    <row r="396" spans="1:26">
      <c r="A396" s="1">
        <v>46106</v>
      </c>
      <c r="B396" s="2" t="s">
        <v>3350</v>
      </c>
      <c r="C396" s="2" t="s">
        <v>3351</v>
      </c>
      <c r="D396">
        <v>437</v>
      </c>
      <c r="E396" s="2" t="s">
        <v>388</v>
      </c>
      <c r="F396" s="2" t="s">
        <v>1938</v>
      </c>
      <c r="G396" t="s">
        <v>1940</v>
      </c>
      <c r="H396" t="s">
        <v>1941</v>
      </c>
      <c r="I396" s="2" t="s">
        <v>1939</v>
      </c>
      <c r="J396" s="2" t="s">
        <v>79</v>
      </c>
      <c r="K396">
        <v>1650</v>
      </c>
      <c r="L396" t="s">
        <v>3353</v>
      </c>
      <c r="M396">
        <v>13200</v>
      </c>
      <c r="N396" t="s">
        <v>3356</v>
      </c>
      <c r="O396">
        <v>8</v>
      </c>
      <c r="P396">
        <v>8</v>
      </c>
      <c r="Q396">
        <v>0</v>
      </c>
      <c r="R396">
        <v>13200</v>
      </c>
      <c r="S396">
        <v>8</v>
      </c>
      <c r="T396">
        <v>1.0153846153846151</v>
      </c>
      <c r="U396">
        <v>13000</v>
      </c>
      <c r="V396" s="2" t="s">
        <v>3357</v>
      </c>
      <c r="W396" s="2" t="s">
        <v>3355</v>
      </c>
      <c r="X396" s="2"/>
      <c r="Y396" t="s">
        <v>764</v>
      </c>
      <c r="Z396" t="s">
        <v>764</v>
      </c>
    </row>
    <row r="397" spans="1:26">
      <c r="A397" s="1">
        <v>46106</v>
      </c>
      <c r="B397" s="2" t="s">
        <v>3350</v>
      </c>
      <c r="C397" s="2" t="s">
        <v>3351</v>
      </c>
      <c r="D397">
        <v>422</v>
      </c>
      <c r="E397" s="2" t="s">
        <v>1894</v>
      </c>
      <c r="F397" s="2" t="s">
        <v>1890</v>
      </c>
      <c r="G397" t="s">
        <v>1892</v>
      </c>
      <c r="H397" t="s">
        <v>1893</v>
      </c>
      <c r="I397" s="2" t="s">
        <v>1891</v>
      </c>
      <c r="J397" s="2" t="s">
        <v>64</v>
      </c>
      <c r="K397">
        <v>450</v>
      </c>
      <c r="L397" t="s">
        <v>3352</v>
      </c>
      <c r="M397">
        <v>2700</v>
      </c>
      <c r="N397" t="s">
        <v>3353</v>
      </c>
      <c r="O397">
        <v>6</v>
      </c>
      <c r="P397">
        <v>6</v>
      </c>
      <c r="Q397">
        <v>6</v>
      </c>
      <c r="R397">
        <v>16200</v>
      </c>
      <c r="S397">
        <v>6</v>
      </c>
      <c r="T397">
        <v>0.54915254237288136</v>
      </c>
      <c r="U397">
        <v>29500</v>
      </c>
      <c r="V397" s="2" t="s">
        <v>3354</v>
      </c>
      <c r="W397" s="2" t="s">
        <v>3355</v>
      </c>
      <c r="X397" s="2"/>
      <c r="Y397">
        <v>3144.4450578624919</v>
      </c>
      <c r="Z397">
        <v>2907</v>
      </c>
    </row>
    <row r="398" spans="1:26">
      <c r="A398" s="1">
        <v>46106</v>
      </c>
      <c r="B398" s="2" t="s">
        <v>3350</v>
      </c>
      <c r="C398" s="2" t="s">
        <v>3351</v>
      </c>
      <c r="D398">
        <v>429</v>
      </c>
      <c r="E398" s="2" t="s">
        <v>1923</v>
      </c>
      <c r="F398" s="2" t="s">
        <v>1915</v>
      </c>
      <c r="G398" t="s">
        <v>1917</v>
      </c>
      <c r="H398" t="s">
        <v>744</v>
      </c>
      <c r="I398" s="2" t="s">
        <v>1916</v>
      </c>
      <c r="J398" s="2" t="s">
        <v>79</v>
      </c>
      <c r="K398">
        <v>2300</v>
      </c>
      <c r="L398" t="s">
        <v>3353</v>
      </c>
      <c r="M398">
        <v>18400</v>
      </c>
      <c r="N398" t="s">
        <v>3356</v>
      </c>
      <c r="O398">
        <v>8</v>
      </c>
      <c r="P398">
        <v>8</v>
      </c>
      <c r="Q398">
        <v>0</v>
      </c>
      <c r="R398">
        <v>18400</v>
      </c>
      <c r="S398">
        <v>8</v>
      </c>
      <c r="T398">
        <v>1.0165745856353592</v>
      </c>
      <c r="U398">
        <v>18100</v>
      </c>
      <c r="V398" s="2" t="s">
        <v>3357</v>
      </c>
      <c r="W398" s="2" t="s">
        <v>3355</v>
      </c>
      <c r="X398" s="2"/>
      <c r="Y398" t="s">
        <v>764</v>
      </c>
      <c r="Z398" t="s">
        <v>764</v>
      </c>
    </row>
    <row r="399" spans="1:26">
      <c r="A399" s="1">
        <v>46106</v>
      </c>
      <c r="B399" s="2" t="s">
        <v>3350</v>
      </c>
      <c r="C399" s="2" t="s">
        <v>3351</v>
      </c>
      <c r="D399">
        <v>438</v>
      </c>
      <c r="E399" s="2" t="s">
        <v>1950</v>
      </c>
      <c r="F399" s="2" t="s">
        <v>1947</v>
      </c>
      <c r="G399" t="s">
        <v>724</v>
      </c>
      <c r="H399" t="s">
        <v>1949</v>
      </c>
      <c r="I399" s="2" t="s">
        <v>1948</v>
      </c>
      <c r="J399" s="2" t="s">
        <v>64</v>
      </c>
      <c r="K399">
        <v>470</v>
      </c>
      <c r="L399" t="s">
        <v>3352</v>
      </c>
      <c r="M399">
        <v>2820</v>
      </c>
      <c r="N399" t="s">
        <v>3353</v>
      </c>
      <c r="O399">
        <v>4</v>
      </c>
      <c r="P399">
        <v>4</v>
      </c>
      <c r="Q399">
        <v>6</v>
      </c>
      <c r="R399">
        <v>11280</v>
      </c>
      <c r="S399">
        <v>6</v>
      </c>
      <c r="T399">
        <v>1.0742857142857145</v>
      </c>
      <c r="U399">
        <v>10500</v>
      </c>
      <c r="V399" s="2" t="s">
        <v>3354</v>
      </c>
      <c r="W399" s="2" t="s">
        <v>3355</v>
      </c>
      <c r="X399" s="2"/>
      <c r="Y399">
        <v>2757.0542981620156</v>
      </c>
      <c r="Z399">
        <v>3036.2</v>
      </c>
    </row>
    <row r="400" spans="1:26">
      <c r="A400" s="1">
        <v>46107</v>
      </c>
      <c r="B400" s="2" t="s">
        <v>3350</v>
      </c>
      <c r="C400" s="2" t="s">
        <v>3351</v>
      </c>
      <c r="D400" t="s">
        <v>764</v>
      </c>
      <c r="E400" s="2" t="s">
        <v>3362</v>
      </c>
      <c r="F400" s="2" t="s">
        <v>3362</v>
      </c>
      <c r="I400" s="2" t="s">
        <v>3362</v>
      </c>
      <c r="J400" s="2" t="s">
        <v>3362</v>
      </c>
      <c r="K400">
        <v>3000</v>
      </c>
      <c r="L400" t="s">
        <v>3352</v>
      </c>
      <c r="M400">
        <v>12000</v>
      </c>
      <c r="N400" t="s">
        <v>3367</v>
      </c>
      <c r="O400">
        <v>4</v>
      </c>
      <c r="P400">
        <v>0</v>
      </c>
      <c r="Q400">
        <v>0</v>
      </c>
      <c r="R400">
        <v>48000</v>
      </c>
      <c r="S400">
        <v>4</v>
      </c>
      <c r="T400" t="s">
        <v>764</v>
      </c>
      <c r="U400" t="s">
        <v>764</v>
      </c>
      <c r="V400" s="2" t="s">
        <v>3368</v>
      </c>
      <c r="W400" s="2" t="s">
        <v>3361</v>
      </c>
      <c r="X400" s="2"/>
      <c r="Y400">
        <v>2428.8000000000002</v>
      </c>
      <c r="Z400">
        <v>1290</v>
      </c>
    </row>
    <row r="401" spans="1:26">
      <c r="A401" s="1">
        <v>46107</v>
      </c>
      <c r="B401" s="2" t="s">
        <v>3350</v>
      </c>
      <c r="C401" s="2" t="s">
        <v>3351</v>
      </c>
      <c r="D401">
        <v>423</v>
      </c>
      <c r="E401" s="2" t="s">
        <v>1901</v>
      </c>
      <c r="F401" s="2" t="s">
        <v>1898</v>
      </c>
      <c r="G401" t="s">
        <v>1892</v>
      </c>
      <c r="H401" t="s">
        <v>1900</v>
      </c>
      <c r="I401" s="2" t="s">
        <v>1899</v>
      </c>
      <c r="J401" s="2" t="s">
        <v>64</v>
      </c>
      <c r="K401">
        <v>380</v>
      </c>
      <c r="L401" t="s">
        <v>3352</v>
      </c>
      <c r="M401">
        <v>2280</v>
      </c>
      <c r="N401" t="s">
        <v>3353</v>
      </c>
      <c r="O401">
        <v>2</v>
      </c>
      <c r="P401">
        <v>2</v>
      </c>
      <c r="Q401">
        <v>6</v>
      </c>
      <c r="R401">
        <v>4560</v>
      </c>
      <c r="S401">
        <v>6</v>
      </c>
      <c r="T401">
        <v>1.1399999999999999</v>
      </c>
      <c r="U401">
        <v>4000</v>
      </c>
      <c r="V401" s="2" t="s">
        <v>3354</v>
      </c>
      <c r="W401" s="2" t="s">
        <v>3355</v>
      </c>
      <c r="X401" s="2"/>
      <c r="Y401">
        <v>1635.830466984343</v>
      </c>
      <c r="Z401">
        <v>2454.8000000000002</v>
      </c>
    </row>
    <row r="402" spans="1:26">
      <c r="A402" s="1">
        <v>46107</v>
      </c>
      <c r="B402" s="2" t="s">
        <v>3350</v>
      </c>
      <c r="C402" s="2" t="s">
        <v>3351</v>
      </c>
      <c r="D402">
        <v>386</v>
      </c>
      <c r="E402" s="2" t="s">
        <v>442</v>
      </c>
      <c r="F402" s="2" t="s">
        <v>1791</v>
      </c>
      <c r="G402" t="s">
        <v>1793</v>
      </c>
      <c r="H402" t="s">
        <v>97</v>
      </c>
      <c r="I402" s="2" t="s">
        <v>1792</v>
      </c>
      <c r="J402" s="2" t="s">
        <v>445</v>
      </c>
      <c r="K402">
        <v>180</v>
      </c>
      <c r="L402" t="s">
        <v>3353</v>
      </c>
      <c r="M402">
        <v>3240</v>
      </c>
      <c r="N402" t="s">
        <v>3359</v>
      </c>
      <c r="O402">
        <v>18</v>
      </c>
      <c r="P402">
        <v>0</v>
      </c>
      <c r="Q402">
        <v>0</v>
      </c>
      <c r="R402">
        <v>3240</v>
      </c>
      <c r="S402">
        <v>18</v>
      </c>
      <c r="T402">
        <v>1.08</v>
      </c>
      <c r="U402">
        <v>3000</v>
      </c>
      <c r="V402" s="2" t="s">
        <v>3360</v>
      </c>
      <c r="W402" s="2" t="s">
        <v>3361</v>
      </c>
      <c r="X402" s="2"/>
      <c r="Y402" t="s">
        <v>764</v>
      </c>
      <c r="Z402" t="s">
        <v>764</v>
      </c>
    </row>
    <row r="403" spans="1:26">
      <c r="A403" s="1">
        <v>46107</v>
      </c>
      <c r="B403" s="2" t="s">
        <v>3350</v>
      </c>
      <c r="C403" s="2" t="s">
        <v>3351</v>
      </c>
      <c r="D403">
        <v>465</v>
      </c>
      <c r="E403" s="2" t="s">
        <v>442</v>
      </c>
      <c r="F403" s="2" t="s">
        <v>2053</v>
      </c>
      <c r="G403" t="s">
        <v>996</v>
      </c>
      <c r="H403" t="s">
        <v>97</v>
      </c>
      <c r="I403" s="2" t="s">
        <v>2054</v>
      </c>
      <c r="J403" s="2" t="s">
        <v>445</v>
      </c>
      <c r="K403">
        <v>400</v>
      </c>
      <c r="L403" t="s">
        <v>3353</v>
      </c>
      <c r="M403">
        <v>7200</v>
      </c>
      <c r="N403" t="s">
        <v>3359</v>
      </c>
      <c r="O403">
        <v>18</v>
      </c>
      <c r="P403">
        <v>0</v>
      </c>
      <c r="Q403">
        <v>0</v>
      </c>
      <c r="R403">
        <v>7200</v>
      </c>
      <c r="S403">
        <v>18</v>
      </c>
      <c r="T403">
        <v>1.0140845070422535</v>
      </c>
      <c r="U403">
        <v>7100</v>
      </c>
      <c r="V403" s="2" t="s">
        <v>3360</v>
      </c>
      <c r="W403" s="2" t="s">
        <v>3361</v>
      </c>
      <c r="X403" s="2"/>
      <c r="Y403" t="s">
        <v>764</v>
      </c>
      <c r="Z403" t="s">
        <v>764</v>
      </c>
    </row>
    <row r="404" spans="1:26">
      <c r="A404" s="1">
        <v>46107</v>
      </c>
      <c r="B404" s="2" t="s">
        <v>3350</v>
      </c>
      <c r="C404" s="2" t="s">
        <v>3351</v>
      </c>
      <c r="D404">
        <v>330</v>
      </c>
      <c r="E404" s="2" t="s">
        <v>442</v>
      </c>
      <c r="F404" s="2" t="s">
        <v>1574</v>
      </c>
      <c r="G404" t="s">
        <v>511</v>
      </c>
      <c r="H404" t="s">
        <v>240</v>
      </c>
      <c r="I404" s="2" t="s">
        <v>1575</v>
      </c>
      <c r="J404" s="2" t="s">
        <v>445</v>
      </c>
      <c r="K404">
        <v>432</v>
      </c>
      <c r="L404" t="s">
        <v>3353</v>
      </c>
      <c r="M404">
        <v>7776</v>
      </c>
      <c r="N404" t="s">
        <v>3359</v>
      </c>
      <c r="O404">
        <v>18</v>
      </c>
      <c r="P404">
        <v>0</v>
      </c>
      <c r="Q404">
        <v>0</v>
      </c>
      <c r="R404">
        <v>7776</v>
      </c>
      <c r="S404">
        <v>18</v>
      </c>
      <c r="T404">
        <v>1.023157894736842</v>
      </c>
      <c r="U404">
        <v>7600</v>
      </c>
      <c r="V404" s="2" t="s">
        <v>3360</v>
      </c>
      <c r="W404" s="2" t="s">
        <v>3361</v>
      </c>
      <c r="X404" s="2"/>
      <c r="Y404" t="s">
        <v>764</v>
      </c>
      <c r="Z404" t="s">
        <v>764</v>
      </c>
    </row>
    <row r="405" spans="1:26">
      <c r="A405" s="1">
        <v>46107</v>
      </c>
      <c r="B405" s="2" t="s">
        <v>3350</v>
      </c>
      <c r="C405" s="2" t="s">
        <v>3351</v>
      </c>
      <c r="D405">
        <v>327</v>
      </c>
      <c r="E405" s="2" t="s">
        <v>442</v>
      </c>
      <c r="F405" s="2" t="s">
        <v>1567</v>
      </c>
      <c r="G405" t="s">
        <v>1569</v>
      </c>
      <c r="H405" t="s">
        <v>97</v>
      </c>
      <c r="I405" s="2" t="s">
        <v>1568</v>
      </c>
      <c r="J405" s="2" t="s">
        <v>445</v>
      </c>
      <c r="K405">
        <v>120</v>
      </c>
      <c r="L405" t="s">
        <v>3353</v>
      </c>
      <c r="M405">
        <v>2160</v>
      </c>
      <c r="N405" t="s">
        <v>3359</v>
      </c>
      <c r="O405">
        <v>18</v>
      </c>
      <c r="P405">
        <v>0</v>
      </c>
      <c r="Q405">
        <v>0</v>
      </c>
      <c r="R405">
        <v>2160</v>
      </c>
      <c r="S405">
        <v>18</v>
      </c>
      <c r="T405">
        <v>1.08</v>
      </c>
      <c r="U405">
        <v>2000</v>
      </c>
      <c r="V405" s="2" t="s">
        <v>3360</v>
      </c>
      <c r="W405" s="2" t="s">
        <v>3361</v>
      </c>
      <c r="X405" s="2"/>
      <c r="Y405" t="s">
        <v>764</v>
      </c>
      <c r="Z405" t="s">
        <v>764</v>
      </c>
    </row>
    <row r="406" spans="1:26">
      <c r="A406" s="1">
        <v>46107</v>
      </c>
      <c r="B406" s="2" t="s">
        <v>3350</v>
      </c>
      <c r="C406" s="2" t="s">
        <v>3351</v>
      </c>
      <c r="D406">
        <v>324</v>
      </c>
      <c r="E406" s="2" t="s">
        <v>442</v>
      </c>
      <c r="F406" s="2" t="s">
        <v>1557</v>
      </c>
      <c r="G406" t="s">
        <v>1559</v>
      </c>
      <c r="H406" t="s">
        <v>97</v>
      </c>
      <c r="I406" s="2" t="s">
        <v>1558</v>
      </c>
      <c r="J406" s="2" t="s">
        <v>445</v>
      </c>
      <c r="K406">
        <v>290</v>
      </c>
      <c r="L406" t="s">
        <v>3353</v>
      </c>
      <c r="M406">
        <v>5220</v>
      </c>
      <c r="N406" t="s">
        <v>3359</v>
      </c>
      <c r="O406">
        <v>18</v>
      </c>
      <c r="P406">
        <v>0</v>
      </c>
      <c r="Q406">
        <v>0</v>
      </c>
      <c r="R406">
        <v>5220</v>
      </c>
      <c r="S406">
        <v>18</v>
      </c>
      <c r="T406">
        <v>1.044</v>
      </c>
      <c r="U406">
        <v>5000</v>
      </c>
      <c r="V406" s="2" t="s">
        <v>3360</v>
      </c>
      <c r="W406" s="2" t="s">
        <v>3361</v>
      </c>
      <c r="X406" s="2"/>
      <c r="Y406" t="s">
        <v>764</v>
      </c>
      <c r="Z406" t="s">
        <v>764</v>
      </c>
    </row>
    <row r="407" spans="1:26">
      <c r="A407" s="1">
        <v>46107</v>
      </c>
      <c r="B407" s="2" t="s">
        <v>3350</v>
      </c>
      <c r="C407" s="2" t="s">
        <v>3351</v>
      </c>
      <c r="D407">
        <v>399</v>
      </c>
      <c r="E407" s="2" t="s">
        <v>1839</v>
      </c>
      <c r="F407" s="2" t="s">
        <v>1833</v>
      </c>
      <c r="G407" t="s">
        <v>1627</v>
      </c>
      <c r="H407" t="s">
        <v>1835</v>
      </c>
      <c r="I407" s="2" t="s">
        <v>1834</v>
      </c>
      <c r="J407" s="2" t="s">
        <v>79</v>
      </c>
      <c r="K407">
        <v>232</v>
      </c>
      <c r="L407" t="s">
        <v>3353</v>
      </c>
      <c r="M407">
        <v>1856</v>
      </c>
      <c r="N407" t="s">
        <v>3356</v>
      </c>
      <c r="O407">
        <v>8</v>
      </c>
      <c r="P407">
        <v>8</v>
      </c>
      <c r="Q407">
        <v>0</v>
      </c>
      <c r="R407">
        <v>1856</v>
      </c>
      <c r="S407">
        <v>8</v>
      </c>
      <c r="T407">
        <v>1.091764705882353</v>
      </c>
      <c r="U407">
        <v>1700</v>
      </c>
      <c r="V407" s="2" t="s">
        <v>3357</v>
      </c>
      <c r="W407" s="2" t="s">
        <v>3355</v>
      </c>
      <c r="X407" s="2"/>
      <c r="Y407" t="s">
        <v>764</v>
      </c>
      <c r="Z407" t="s">
        <v>764</v>
      </c>
    </row>
    <row r="408" spans="1:26">
      <c r="A408" s="1">
        <v>46107</v>
      </c>
      <c r="B408" s="2" t="s">
        <v>3350</v>
      </c>
      <c r="C408" s="2" t="s">
        <v>3351</v>
      </c>
      <c r="D408">
        <v>452</v>
      </c>
      <c r="E408" s="2" t="s">
        <v>2006</v>
      </c>
      <c r="F408" s="2" t="s">
        <v>2004</v>
      </c>
      <c r="G408" t="s">
        <v>1910</v>
      </c>
      <c r="H408" t="s">
        <v>725</v>
      </c>
      <c r="I408" s="2" t="s">
        <v>2005</v>
      </c>
      <c r="J408" s="2" t="s">
        <v>64</v>
      </c>
      <c r="K408">
        <v>625</v>
      </c>
      <c r="L408" t="s">
        <v>3352</v>
      </c>
      <c r="M408">
        <v>2500</v>
      </c>
      <c r="N408" t="s">
        <v>3353</v>
      </c>
      <c r="O408">
        <v>2</v>
      </c>
      <c r="P408">
        <v>2</v>
      </c>
      <c r="Q408">
        <v>4</v>
      </c>
      <c r="R408">
        <v>5000</v>
      </c>
      <c r="S408">
        <v>4</v>
      </c>
      <c r="T408">
        <v>1.0869565217391304</v>
      </c>
      <c r="U408">
        <v>4600</v>
      </c>
      <c r="V408" s="2" t="s">
        <v>3354</v>
      </c>
      <c r="W408" s="2" t="s">
        <v>3355</v>
      </c>
      <c r="X408" s="2"/>
      <c r="Y408">
        <v>2290.8709212616291</v>
      </c>
      <c r="Z408">
        <v>4037.5</v>
      </c>
    </row>
    <row r="409" spans="1:26">
      <c r="A409" s="1">
        <v>46107</v>
      </c>
      <c r="B409" s="2" t="s">
        <v>3350</v>
      </c>
      <c r="C409" s="2" t="s">
        <v>3351</v>
      </c>
      <c r="D409">
        <v>427</v>
      </c>
      <c r="E409" s="2" t="s">
        <v>1911</v>
      </c>
      <c r="F409" s="2" t="s">
        <v>1908</v>
      </c>
      <c r="G409" t="s">
        <v>1910</v>
      </c>
      <c r="H409" t="s">
        <v>950</v>
      </c>
      <c r="I409" s="2" t="s">
        <v>1909</v>
      </c>
      <c r="J409" s="2" t="s">
        <v>116</v>
      </c>
      <c r="K409">
        <v>780</v>
      </c>
      <c r="L409" t="s">
        <v>3352</v>
      </c>
      <c r="M409">
        <v>3120</v>
      </c>
      <c r="N409" t="s">
        <v>3353</v>
      </c>
      <c r="O409">
        <v>7</v>
      </c>
      <c r="P409">
        <v>7</v>
      </c>
      <c r="Q409">
        <v>4</v>
      </c>
      <c r="R409">
        <v>21840</v>
      </c>
      <c r="S409">
        <v>4</v>
      </c>
      <c r="T409">
        <v>1.0785185185185184</v>
      </c>
      <c r="U409">
        <v>20250</v>
      </c>
      <c r="V409" s="2" t="s">
        <v>3358</v>
      </c>
      <c r="W409" s="2" t="s">
        <v>3355</v>
      </c>
      <c r="X409" s="2"/>
      <c r="Y409" t="s">
        <v>764</v>
      </c>
      <c r="Z409" t="s">
        <v>764</v>
      </c>
    </row>
    <row r="410" spans="1:26">
      <c r="A410" s="1">
        <v>46107</v>
      </c>
      <c r="B410" s="2" t="s">
        <v>3350</v>
      </c>
      <c r="C410" s="2" t="s">
        <v>3351</v>
      </c>
      <c r="D410">
        <v>464</v>
      </c>
      <c r="E410" s="2" t="s">
        <v>2059</v>
      </c>
      <c r="F410" s="2" t="s">
        <v>2053</v>
      </c>
      <c r="G410" t="s">
        <v>996</v>
      </c>
      <c r="H410" t="s">
        <v>97</v>
      </c>
      <c r="I410" s="2" t="s">
        <v>2054</v>
      </c>
      <c r="J410" s="2" t="s">
        <v>79</v>
      </c>
      <c r="K410">
        <v>920</v>
      </c>
      <c r="L410" t="s">
        <v>3353</v>
      </c>
      <c r="M410">
        <v>7360</v>
      </c>
      <c r="N410" t="s">
        <v>3356</v>
      </c>
      <c r="O410">
        <v>8</v>
      </c>
      <c r="P410">
        <v>8</v>
      </c>
      <c r="Q410">
        <v>0</v>
      </c>
      <c r="R410">
        <v>7360</v>
      </c>
      <c r="S410">
        <v>8</v>
      </c>
      <c r="T410">
        <v>1.0366197183098591</v>
      </c>
      <c r="U410">
        <v>7100</v>
      </c>
      <c r="V410" s="2" t="s">
        <v>3357</v>
      </c>
      <c r="W410" s="2" t="s">
        <v>3355</v>
      </c>
      <c r="X410" s="2"/>
      <c r="Y410" t="s">
        <v>764</v>
      </c>
      <c r="Z410" t="s">
        <v>764</v>
      </c>
    </row>
    <row r="411" spans="1:26">
      <c r="A411" s="1">
        <v>46108</v>
      </c>
      <c r="B411" s="2" t="s">
        <v>3350</v>
      </c>
      <c r="C411" s="2" t="s">
        <v>3351</v>
      </c>
      <c r="D411">
        <v>347</v>
      </c>
      <c r="E411" s="2" t="s">
        <v>1638</v>
      </c>
      <c r="F411" s="2" t="s">
        <v>1634</v>
      </c>
      <c r="G411" t="s">
        <v>1636</v>
      </c>
      <c r="H411" t="s">
        <v>1637</v>
      </c>
      <c r="I411" s="2" t="s">
        <v>1635</v>
      </c>
      <c r="J411" s="2" t="s">
        <v>64</v>
      </c>
      <c r="K411">
        <v>1020</v>
      </c>
      <c r="L411" t="s">
        <v>3352</v>
      </c>
      <c r="M411">
        <v>8160</v>
      </c>
      <c r="N411" t="s">
        <v>3353</v>
      </c>
      <c r="O411">
        <v>3</v>
      </c>
      <c r="P411">
        <v>3</v>
      </c>
      <c r="Q411">
        <v>8</v>
      </c>
      <c r="R411">
        <v>24480</v>
      </c>
      <c r="S411">
        <v>8</v>
      </c>
      <c r="T411">
        <v>1.02</v>
      </c>
      <c r="U411">
        <v>24000</v>
      </c>
      <c r="V411" s="2" t="s">
        <v>3354</v>
      </c>
      <c r="W411" s="2" t="s">
        <v>3355</v>
      </c>
      <c r="X411" s="2"/>
      <c r="Y411">
        <v>6104.4804465622892</v>
      </c>
      <c r="Z411">
        <v>6589.2</v>
      </c>
    </row>
    <row r="412" spans="1:26">
      <c r="A412" s="1">
        <v>46108</v>
      </c>
      <c r="B412" s="2" t="s">
        <v>3350</v>
      </c>
      <c r="C412" s="2" t="s">
        <v>3351</v>
      </c>
      <c r="D412">
        <v>349</v>
      </c>
      <c r="E412" s="2" t="s">
        <v>1648</v>
      </c>
      <c r="F412" s="2" t="s">
        <v>1645</v>
      </c>
      <c r="G412" t="s">
        <v>1636</v>
      </c>
      <c r="H412" t="s">
        <v>1647</v>
      </c>
      <c r="I412" s="2" t="s">
        <v>1646</v>
      </c>
      <c r="J412" s="2" t="s">
        <v>116</v>
      </c>
      <c r="K412">
        <v>366</v>
      </c>
      <c r="L412" t="s">
        <v>3352</v>
      </c>
      <c r="M412">
        <v>2928</v>
      </c>
      <c r="N412" t="s">
        <v>3353</v>
      </c>
      <c r="O412">
        <v>5</v>
      </c>
      <c r="P412">
        <v>5</v>
      </c>
      <c r="Q412">
        <v>8</v>
      </c>
      <c r="R412">
        <v>14640</v>
      </c>
      <c r="S412">
        <v>8</v>
      </c>
      <c r="T412">
        <v>1.0844444444444443</v>
      </c>
      <c r="U412">
        <v>13500</v>
      </c>
      <c r="V412" s="2" t="s">
        <v>3358</v>
      </c>
      <c r="W412" s="2" t="s">
        <v>3355</v>
      </c>
      <c r="X412" s="2"/>
      <c r="Y412" t="s">
        <v>764</v>
      </c>
      <c r="Z412" t="s">
        <v>764</v>
      </c>
    </row>
    <row r="413" spans="1:26">
      <c r="A413" s="1">
        <v>46108</v>
      </c>
      <c r="B413" s="2" t="s">
        <v>3350</v>
      </c>
      <c r="C413" s="2" t="s">
        <v>3351</v>
      </c>
      <c r="D413">
        <v>385</v>
      </c>
      <c r="E413" s="2" t="s">
        <v>222</v>
      </c>
      <c r="F413" s="2" t="s">
        <v>1791</v>
      </c>
      <c r="G413" t="s">
        <v>1793</v>
      </c>
      <c r="H413" t="s">
        <v>97</v>
      </c>
      <c r="I413" s="2" t="s">
        <v>1792</v>
      </c>
      <c r="J413" s="2" t="s">
        <v>79</v>
      </c>
      <c r="K413">
        <v>400</v>
      </c>
      <c r="L413" t="s">
        <v>3353</v>
      </c>
      <c r="M413">
        <v>3200</v>
      </c>
      <c r="N413" t="s">
        <v>3356</v>
      </c>
      <c r="O413">
        <v>8</v>
      </c>
      <c r="P413">
        <v>8</v>
      </c>
      <c r="Q413">
        <v>0</v>
      </c>
      <c r="R413">
        <v>3200</v>
      </c>
      <c r="S413">
        <v>8</v>
      </c>
      <c r="T413">
        <v>1.0666666666666669</v>
      </c>
      <c r="U413">
        <v>3000</v>
      </c>
      <c r="V413" s="2" t="s">
        <v>3357</v>
      </c>
      <c r="W413" s="2" t="s">
        <v>3355</v>
      </c>
      <c r="X413" s="2"/>
      <c r="Y413" t="s">
        <v>764</v>
      </c>
      <c r="Z413" t="s">
        <v>764</v>
      </c>
    </row>
    <row r="414" spans="1:26">
      <c r="A414" s="1">
        <v>46108</v>
      </c>
      <c r="B414" s="2" t="s">
        <v>3350</v>
      </c>
      <c r="C414" s="2" t="s">
        <v>3351</v>
      </c>
      <c r="D414">
        <v>323</v>
      </c>
      <c r="E414" s="2" t="s">
        <v>1564</v>
      </c>
      <c r="F414" s="2" t="s">
        <v>1557</v>
      </c>
      <c r="G414" t="s">
        <v>1559</v>
      </c>
      <c r="H414" t="s">
        <v>97</v>
      </c>
      <c r="I414" s="2" t="s">
        <v>1558</v>
      </c>
      <c r="J414" s="2" t="s">
        <v>79</v>
      </c>
      <c r="K414">
        <v>660</v>
      </c>
      <c r="L414" t="s">
        <v>3353</v>
      </c>
      <c r="M414">
        <v>5280</v>
      </c>
      <c r="N414" t="s">
        <v>3356</v>
      </c>
      <c r="O414">
        <v>8</v>
      </c>
      <c r="P414">
        <v>8</v>
      </c>
      <c r="Q414">
        <v>0</v>
      </c>
      <c r="R414">
        <v>5280</v>
      </c>
      <c r="S414">
        <v>8</v>
      </c>
      <c r="T414">
        <v>1.056</v>
      </c>
      <c r="U414">
        <v>5000</v>
      </c>
      <c r="V414" s="2" t="s">
        <v>3357</v>
      </c>
      <c r="W414" s="2" t="s">
        <v>3355</v>
      </c>
      <c r="X414" s="2"/>
      <c r="Y414" t="s">
        <v>764</v>
      </c>
      <c r="Z414" t="s">
        <v>764</v>
      </c>
    </row>
    <row r="415" spans="1:26">
      <c r="A415" s="1">
        <v>46111</v>
      </c>
      <c r="B415" s="2" t="s">
        <v>3350</v>
      </c>
      <c r="C415" s="2" t="s">
        <v>3351</v>
      </c>
      <c r="D415">
        <v>424</v>
      </c>
      <c r="E415" s="2" t="s">
        <v>1904</v>
      </c>
      <c r="F415" s="2" t="s">
        <v>1890</v>
      </c>
      <c r="G415" t="s">
        <v>1892</v>
      </c>
      <c r="H415" t="s">
        <v>1893</v>
      </c>
      <c r="I415" s="2" t="s">
        <v>1891</v>
      </c>
      <c r="J415" s="2" t="s">
        <v>79</v>
      </c>
      <c r="K415">
        <v>4340</v>
      </c>
      <c r="L415" t="s">
        <v>3353</v>
      </c>
      <c r="M415">
        <v>34720</v>
      </c>
      <c r="N415" t="s">
        <v>3356</v>
      </c>
      <c r="O415">
        <v>8</v>
      </c>
      <c r="P415">
        <v>8</v>
      </c>
      <c r="Q415">
        <v>0</v>
      </c>
      <c r="R415">
        <v>34720</v>
      </c>
      <c r="S415">
        <v>8</v>
      </c>
      <c r="T415">
        <v>1.0181818181818181</v>
      </c>
      <c r="U415">
        <v>34100</v>
      </c>
      <c r="V415" s="2" t="s">
        <v>3357</v>
      </c>
      <c r="W415" s="2" t="s">
        <v>3355</v>
      </c>
      <c r="X415" s="2"/>
      <c r="Y415" t="s">
        <v>764</v>
      </c>
      <c r="Z415" t="s">
        <v>764</v>
      </c>
    </row>
    <row r="416" spans="1:26">
      <c r="A416" s="1">
        <v>46111</v>
      </c>
      <c r="B416" s="2" t="s">
        <v>3350</v>
      </c>
      <c r="C416" s="2" t="s">
        <v>3351</v>
      </c>
      <c r="D416">
        <v>475</v>
      </c>
      <c r="E416" s="2" t="s">
        <v>137</v>
      </c>
      <c r="F416" s="2" t="s">
        <v>1863</v>
      </c>
      <c r="G416" t="s">
        <v>1860</v>
      </c>
      <c r="H416" t="s">
        <v>1051</v>
      </c>
      <c r="I416" s="2" t="s">
        <v>1859</v>
      </c>
      <c r="J416" s="2" t="s">
        <v>79</v>
      </c>
      <c r="K416">
        <v>3820</v>
      </c>
      <c r="L416" t="s">
        <v>3353</v>
      </c>
      <c r="M416">
        <v>30560</v>
      </c>
      <c r="N416" t="s">
        <v>3356</v>
      </c>
      <c r="O416">
        <v>8</v>
      </c>
      <c r="P416">
        <v>8</v>
      </c>
      <c r="Q416">
        <v>0</v>
      </c>
      <c r="R416">
        <v>30560</v>
      </c>
      <c r="S416">
        <v>8</v>
      </c>
      <c r="T416">
        <v>1.0186666666666666</v>
      </c>
      <c r="U416">
        <v>30000</v>
      </c>
      <c r="V416" s="2" t="s">
        <v>3357</v>
      </c>
      <c r="W416" s="2" t="s">
        <v>3355</v>
      </c>
      <c r="X416" s="2"/>
      <c r="Y416" t="s">
        <v>764</v>
      </c>
      <c r="Z416" t="s">
        <v>764</v>
      </c>
    </row>
    <row r="417" spans="1:26">
      <c r="A417" s="1">
        <v>46112</v>
      </c>
      <c r="B417" s="2" t="s">
        <v>3350</v>
      </c>
      <c r="C417" s="2" t="s">
        <v>3351</v>
      </c>
      <c r="D417">
        <v>321</v>
      </c>
      <c r="E417" s="2" t="s">
        <v>1554</v>
      </c>
      <c r="F417" s="2" t="s">
        <v>1542</v>
      </c>
      <c r="G417" t="s">
        <v>1544</v>
      </c>
      <c r="H417" t="s">
        <v>1546</v>
      </c>
      <c r="I417" s="2" t="s">
        <v>1543</v>
      </c>
      <c r="J417" s="2" t="s">
        <v>445</v>
      </c>
      <c r="K417">
        <v>250</v>
      </c>
      <c r="L417" t="s">
        <v>3353</v>
      </c>
      <c r="M417">
        <v>4500</v>
      </c>
      <c r="N417" t="s">
        <v>3359</v>
      </c>
      <c r="O417">
        <v>8</v>
      </c>
      <c r="P417">
        <v>0</v>
      </c>
      <c r="Q417">
        <v>0</v>
      </c>
      <c r="R417">
        <v>4500</v>
      </c>
      <c r="S417">
        <v>18</v>
      </c>
      <c r="T417">
        <v>1.0975609756097562</v>
      </c>
      <c r="U417">
        <v>4100</v>
      </c>
      <c r="V417" s="2" t="s">
        <v>3360</v>
      </c>
      <c r="W417" s="2" t="s">
        <v>3361</v>
      </c>
      <c r="X417" s="2"/>
      <c r="Y417" t="s">
        <v>764</v>
      </c>
      <c r="Z417" t="s">
        <v>764</v>
      </c>
    </row>
    <row r="418" spans="1:26">
      <c r="A418" s="1">
        <v>46112</v>
      </c>
      <c r="B418" s="2" t="s">
        <v>3350</v>
      </c>
      <c r="C418" s="2" t="s">
        <v>3351</v>
      </c>
      <c r="D418">
        <v>451</v>
      </c>
      <c r="E418" s="2" t="s">
        <v>2000</v>
      </c>
      <c r="F418" s="2" t="s">
        <v>1995</v>
      </c>
      <c r="G418" t="s">
        <v>1997</v>
      </c>
      <c r="H418" t="s">
        <v>1999</v>
      </c>
      <c r="I418" s="2" t="s">
        <v>1996</v>
      </c>
      <c r="J418" s="2" t="s">
        <v>79</v>
      </c>
      <c r="K418">
        <v>455</v>
      </c>
      <c r="L418" t="s">
        <v>3353</v>
      </c>
      <c r="M418">
        <v>3640</v>
      </c>
      <c r="N418" t="s">
        <v>3356</v>
      </c>
      <c r="O418">
        <v>8</v>
      </c>
      <c r="P418">
        <v>8</v>
      </c>
      <c r="Q418">
        <v>0</v>
      </c>
      <c r="R418">
        <v>3640</v>
      </c>
      <c r="S418">
        <v>8</v>
      </c>
      <c r="T418">
        <v>1.0111111111111113</v>
      </c>
      <c r="U418">
        <v>3600</v>
      </c>
      <c r="V418" s="2" t="s">
        <v>3357</v>
      </c>
      <c r="W418" s="2" t="s">
        <v>3355</v>
      </c>
      <c r="X418" s="2"/>
      <c r="Y418" t="s">
        <v>764</v>
      </c>
      <c r="Z418" t="s">
        <v>764</v>
      </c>
    </row>
    <row r="419" spans="1:26">
      <c r="A419" s="1">
        <v>46112</v>
      </c>
      <c r="B419" s="2" t="s">
        <v>3350</v>
      </c>
      <c r="C419" s="2" t="s">
        <v>3351</v>
      </c>
      <c r="D419" t="s">
        <v>764</v>
      </c>
      <c r="E419" s="2" t="s">
        <v>3362</v>
      </c>
      <c r="F419" s="2" t="s">
        <v>3362</v>
      </c>
      <c r="I419" s="2" t="s">
        <v>3362</v>
      </c>
      <c r="J419" s="2" t="s">
        <v>3362</v>
      </c>
      <c r="K419">
        <v>3000</v>
      </c>
      <c r="L419" t="s">
        <v>3352</v>
      </c>
      <c r="M419">
        <v>12000</v>
      </c>
      <c r="N419" t="s">
        <v>3367</v>
      </c>
      <c r="O419">
        <v>4</v>
      </c>
      <c r="P419">
        <v>0</v>
      </c>
      <c r="Q419">
        <v>0</v>
      </c>
      <c r="R419">
        <v>48000</v>
      </c>
      <c r="S419">
        <v>4</v>
      </c>
      <c r="T419" t="s">
        <v>764</v>
      </c>
      <c r="U419" t="s">
        <v>764</v>
      </c>
      <c r="V419" s="2" t="s">
        <v>3368</v>
      </c>
      <c r="W419" s="2" t="s">
        <v>3361</v>
      </c>
      <c r="X419" s="2"/>
      <c r="Y419">
        <v>2428.8000000000002</v>
      </c>
      <c r="Z419">
        <v>1290</v>
      </c>
    </row>
    <row r="420" spans="1:26">
      <c r="A420" s="1">
        <v>46112</v>
      </c>
      <c r="B420" s="2" t="s">
        <v>3350</v>
      </c>
      <c r="C420" s="2" t="s">
        <v>3351</v>
      </c>
      <c r="D420">
        <v>320</v>
      </c>
      <c r="E420" s="2" t="s">
        <v>1551</v>
      </c>
      <c r="F420" s="2" t="s">
        <v>1542</v>
      </c>
      <c r="G420" t="s">
        <v>1544</v>
      </c>
      <c r="H420" t="s">
        <v>1546</v>
      </c>
      <c r="I420" s="2" t="s">
        <v>1543</v>
      </c>
      <c r="J420" s="2" t="s">
        <v>79</v>
      </c>
      <c r="K420">
        <v>542</v>
      </c>
      <c r="L420" t="s">
        <v>3353</v>
      </c>
      <c r="M420">
        <v>4336</v>
      </c>
      <c r="N420" t="s">
        <v>3356</v>
      </c>
      <c r="O420">
        <v>8</v>
      </c>
      <c r="P420">
        <v>8</v>
      </c>
      <c r="Q420">
        <v>0</v>
      </c>
      <c r="R420">
        <v>4336</v>
      </c>
      <c r="S420">
        <v>8</v>
      </c>
      <c r="T420">
        <v>1.0575609756097559</v>
      </c>
      <c r="U420">
        <v>4100</v>
      </c>
      <c r="V420" s="2" t="s">
        <v>3357</v>
      </c>
      <c r="W420" s="2" t="s">
        <v>3355</v>
      </c>
      <c r="X420" s="2"/>
      <c r="Y420" t="s">
        <v>764</v>
      </c>
      <c r="Z420" t="s">
        <v>764</v>
      </c>
    </row>
    <row r="421" spans="1:26">
      <c r="A421" s="1">
        <v>46112</v>
      </c>
      <c r="B421" s="2" t="s">
        <v>3350</v>
      </c>
      <c r="C421" s="2" t="s">
        <v>3351</v>
      </c>
      <c r="D421">
        <v>410</v>
      </c>
      <c r="E421" s="2" t="s">
        <v>1249</v>
      </c>
      <c r="F421" s="2" t="s">
        <v>1695</v>
      </c>
      <c r="G421" t="s">
        <v>1244</v>
      </c>
      <c r="H421" t="s">
        <v>59</v>
      </c>
      <c r="I421" s="2" t="s">
        <v>1696</v>
      </c>
      <c r="J421" s="2" t="s">
        <v>79</v>
      </c>
      <c r="K421">
        <v>750</v>
      </c>
      <c r="L421" t="s">
        <v>3353</v>
      </c>
      <c r="M421">
        <v>6000</v>
      </c>
      <c r="N421" t="s">
        <v>3356</v>
      </c>
      <c r="O421">
        <v>8</v>
      </c>
      <c r="P421">
        <v>8</v>
      </c>
      <c r="Q421">
        <v>0</v>
      </c>
      <c r="R421">
        <v>6000</v>
      </c>
      <c r="S421">
        <v>8</v>
      </c>
      <c r="T421">
        <v>0.98360655737704916</v>
      </c>
      <c r="U421">
        <v>6100</v>
      </c>
      <c r="V421" s="2" t="s">
        <v>3357</v>
      </c>
      <c r="W421" s="2" t="s">
        <v>3355</v>
      </c>
      <c r="X421" s="2"/>
      <c r="Y421" t="s">
        <v>764</v>
      </c>
      <c r="Z421" t="s">
        <v>764</v>
      </c>
    </row>
    <row r="422" spans="1:26">
      <c r="A422" s="1">
        <v>46112</v>
      </c>
      <c r="B422" s="2" t="s">
        <v>3350</v>
      </c>
      <c r="C422" s="2" t="s">
        <v>3351</v>
      </c>
      <c r="D422">
        <v>444</v>
      </c>
      <c r="E422" s="2" t="s">
        <v>1969</v>
      </c>
      <c r="F422" s="2" t="s">
        <v>1664</v>
      </c>
      <c r="G422" t="s">
        <v>1964</v>
      </c>
      <c r="H422" t="s">
        <v>1064</v>
      </c>
      <c r="I422" s="2" t="s">
        <v>1963</v>
      </c>
      <c r="J422" s="2" t="s">
        <v>79</v>
      </c>
      <c r="K422">
        <v>670</v>
      </c>
      <c r="L422" t="s">
        <v>3353</v>
      </c>
      <c r="M422">
        <v>5360</v>
      </c>
      <c r="N422" t="s">
        <v>3356</v>
      </c>
      <c r="O422">
        <v>8</v>
      </c>
      <c r="P422">
        <v>8</v>
      </c>
      <c r="Q422">
        <v>0</v>
      </c>
      <c r="R422">
        <v>5360</v>
      </c>
      <c r="S422">
        <v>8</v>
      </c>
      <c r="T422">
        <v>1.0509803921568628</v>
      </c>
      <c r="U422">
        <v>5100</v>
      </c>
      <c r="V422" s="2" t="s">
        <v>3357</v>
      </c>
      <c r="W422" s="2" t="s">
        <v>3355</v>
      </c>
      <c r="X422" s="2"/>
      <c r="Y422" t="s">
        <v>764</v>
      </c>
      <c r="Z422" t="s">
        <v>764</v>
      </c>
    </row>
    <row r="423" spans="1:26">
      <c r="A423" s="1">
        <v>46112</v>
      </c>
      <c r="B423" s="2" t="s">
        <v>3350</v>
      </c>
      <c r="C423" s="2" t="s">
        <v>3351</v>
      </c>
      <c r="D423">
        <v>318</v>
      </c>
      <c r="E423" s="2" t="s">
        <v>1539</v>
      </c>
      <c r="F423" s="2" t="s">
        <v>1532</v>
      </c>
      <c r="G423" t="s">
        <v>1534</v>
      </c>
      <c r="H423" t="s">
        <v>240</v>
      </c>
      <c r="I423" s="2" t="s">
        <v>1533</v>
      </c>
      <c r="J423" s="2" t="s">
        <v>79</v>
      </c>
      <c r="K423">
        <v>670</v>
      </c>
      <c r="L423" t="s">
        <v>3353</v>
      </c>
      <c r="M423">
        <v>5360</v>
      </c>
      <c r="N423" t="s">
        <v>3356</v>
      </c>
      <c r="O423">
        <v>8</v>
      </c>
      <c r="P423">
        <v>8</v>
      </c>
      <c r="Q423">
        <v>0</v>
      </c>
      <c r="R423">
        <v>5360</v>
      </c>
      <c r="S423">
        <v>8</v>
      </c>
      <c r="T423">
        <v>1.0938775510204082</v>
      </c>
      <c r="U423">
        <v>4900</v>
      </c>
      <c r="V423" s="2" t="s">
        <v>3357</v>
      </c>
      <c r="W423" s="2" t="s">
        <v>3355</v>
      </c>
      <c r="X423" s="2"/>
      <c r="Y423" t="s">
        <v>764</v>
      </c>
      <c r="Z423" t="s">
        <v>764</v>
      </c>
    </row>
    <row r="424" spans="1:26">
      <c r="A424" s="1">
        <v>46112</v>
      </c>
      <c r="B424" s="2" t="s">
        <v>3350</v>
      </c>
      <c r="C424" s="2" t="s">
        <v>3351</v>
      </c>
      <c r="D424">
        <v>187</v>
      </c>
      <c r="E424" s="2" t="s">
        <v>991</v>
      </c>
      <c r="F424" s="2" t="s">
        <v>983</v>
      </c>
      <c r="G424" t="s">
        <v>985</v>
      </c>
      <c r="H424" t="s">
        <v>986</v>
      </c>
      <c r="I424" s="2" t="s">
        <v>984</v>
      </c>
      <c r="J424" s="2" t="s">
        <v>79</v>
      </c>
      <c r="K424">
        <v>542</v>
      </c>
      <c r="L424" t="s">
        <v>3353</v>
      </c>
      <c r="M424">
        <v>4336</v>
      </c>
      <c r="N424" t="s">
        <v>3356</v>
      </c>
      <c r="O424">
        <v>8</v>
      </c>
      <c r="P424">
        <v>8</v>
      </c>
      <c r="Q424">
        <v>0</v>
      </c>
      <c r="R424">
        <v>4336</v>
      </c>
      <c r="S424">
        <v>8</v>
      </c>
      <c r="T424">
        <v>1.0575609756097559</v>
      </c>
      <c r="U424">
        <v>4100</v>
      </c>
      <c r="V424" s="2" t="s">
        <v>3357</v>
      </c>
      <c r="W424" s="2" t="s">
        <v>3355</v>
      </c>
      <c r="X424" s="2"/>
      <c r="Y424" t="s">
        <v>764</v>
      </c>
      <c r="Z424" t="s">
        <v>764</v>
      </c>
    </row>
    <row r="425" spans="1:26">
      <c r="A425" s="1">
        <v>46112</v>
      </c>
      <c r="B425" s="2" t="s">
        <v>3350</v>
      </c>
      <c r="C425" s="2" t="s">
        <v>3351</v>
      </c>
      <c r="D425">
        <v>288</v>
      </c>
      <c r="E425" s="2" t="s">
        <v>1258</v>
      </c>
      <c r="F425" s="2" t="s">
        <v>1399</v>
      </c>
      <c r="G425" t="s">
        <v>1401</v>
      </c>
      <c r="H425" t="s">
        <v>153</v>
      </c>
      <c r="I425" s="2" t="s">
        <v>1400</v>
      </c>
      <c r="J425" s="2" t="s">
        <v>79</v>
      </c>
      <c r="K425">
        <v>420</v>
      </c>
      <c r="L425" t="s">
        <v>3353</v>
      </c>
      <c r="M425">
        <v>3360</v>
      </c>
      <c r="N425" t="s">
        <v>3356</v>
      </c>
      <c r="O425">
        <v>8</v>
      </c>
      <c r="P425">
        <v>8</v>
      </c>
      <c r="Q425">
        <v>0</v>
      </c>
      <c r="R425">
        <v>3360</v>
      </c>
      <c r="S425">
        <v>8</v>
      </c>
      <c r="T425">
        <v>1.0838709677419356</v>
      </c>
      <c r="U425">
        <v>3100</v>
      </c>
      <c r="V425" s="2" t="s">
        <v>3357</v>
      </c>
      <c r="W425" s="2" t="s">
        <v>3355</v>
      </c>
      <c r="X425" s="2"/>
      <c r="Y425" t="s">
        <v>764</v>
      </c>
      <c r="Z425" t="s">
        <v>764</v>
      </c>
    </row>
    <row r="426" spans="1:26">
      <c r="A426" s="1">
        <v>46101</v>
      </c>
      <c r="B426" s="2" t="s">
        <v>3350</v>
      </c>
      <c r="C426" s="2" t="s">
        <v>3351</v>
      </c>
      <c r="D426">
        <v>498</v>
      </c>
      <c r="E426" s="2" t="s">
        <v>2133</v>
      </c>
      <c r="F426" s="2" t="s">
        <v>2129</v>
      </c>
      <c r="G426" t="s">
        <v>2131</v>
      </c>
      <c r="H426" t="s">
        <v>2132</v>
      </c>
      <c r="I426" s="2" t="s">
        <v>2130</v>
      </c>
      <c r="J426" s="2" t="s">
        <v>64</v>
      </c>
      <c r="K426">
        <v>1080</v>
      </c>
      <c r="L426" t="s">
        <v>3352</v>
      </c>
      <c r="M426">
        <v>4320</v>
      </c>
      <c r="N426" t="s">
        <v>3353</v>
      </c>
      <c r="O426">
        <v>4</v>
      </c>
      <c r="P426">
        <v>4</v>
      </c>
      <c r="Q426">
        <v>4</v>
      </c>
      <c r="R426">
        <v>17280</v>
      </c>
      <c r="S426">
        <v>4</v>
      </c>
      <c r="T426">
        <v>1.0285714285714285</v>
      </c>
      <c r="U426">
        <v>16800</v>
      </c>
      <c r="V426" s="2" t="s">
        <v>3354</v>
      </c>
      <c r="W426" s="2" t="s">
        <v>3355</v>
      </c>
      <c r="X426" s="2"/>
      <c r="Y426">
        <v>4866.1989598366245</v>
      </c>
      <c r="Z426">
        <v>6976.8</v>
      </c>
    </row>
    <row r="427" spans="1:26">
      <c r="A427" s="1">
        <v>46101</v>
      </c>
      <c r="B427" s="2" t="s">
        <v>3350</v>
      </c>
      <c r="C427" s="2" t="s">
        <v>3351</v>
      </c>
      <c r="D427">
        <v>477</v>
      </c>
      <c r="E427" s="2" t="s">
        <v>2076</v>
      </c>
      <c r="F427" s="2" t="s">
        <v>2072</v>
      </c>
      <c r="G427" t="s">
        <v>2074</v>
      </c>
      <c r="H427" t="s">
        <v>2075</v>
      </c>
      <c r="I427" s="2" t="s">
        <v>2073</v>
      </c>
      <c r="J427" s="2" t="s">
        <v>64</v>
      </c>
      <c r="K427">
        <v>230</v>
      </c>
      <c r="L427" t="s">
        <v>3352</v>
      </c>
      <c r="M427">
        <v>1380</v>
      </c>
      <c r="N427" t="s">
        <v>3353</v>
      </c>
      <c r="O427">
        <v>4</v>
      </c>
      <c r="P427">
        <v>4</v>
      </c>
      <c r="Q427">
        <v>6</v>
      </c>
      <c r="R427">
        <v>5520</v>
      </c>
      <c r="S427">
        <v>6</v>
      </c>
      <c r="T427">
        <v>1.1040000000000001</v>
      </c>
      <c r="U427">
        <v>5000</v>
      </c>
      <c r="V427" s="2" t="s">
        <v>3354</v>
      </c>
      <c r="W427" s="2" t="s">
        <v>3355</v>
      </c>
      <c r="X427" s="2"/>
      <c r="Y427">
        <v>1207.581548699796</v>
      </c>
      <c r="Z427">
        <v>1485.8</v>
      </c>
    </row>
    <row r="428" spans="1:26">
      <c r="A428" s="1">
        <v>46101</v>
      </c>
      <c r="B428" s="2" t="s">
        <v>3350</v>
      </c>
      <c r="C428" s="2" t="s">
        <v>3351</v>
      </c>
      <c r="D428">
        <v>418</v>
      </c>
      <c r="E428" s="2" t="s">
        <v>98</v>
      </c>
      <c r="F428" s="2" t="s">
        <v>1798</v>
      </c>
      <c r="G428" t="s">
        <v>95</v>
      </c>
      <c r="H428" t="s">
        <v>97</v>
      </c>
      <c r="I428" s="2" t="s">
        <v>94</v>
      </c>
      <c r="J428" s="2" t="s">
        <v>64</v>
      </c>
      <c r="K428">
        <v>1950</v>
      </c>
      <c r="L428" t="s">
        <v>3352</v>
      </c>
      <c r="M428">
        <v>11700</v>
      </c>
      <c r="N428" t="s">
        <v>3353</v>
      </c>
      <c r="O428">
        <v>2</v>
      </c>
      <c r="P428">
        <v>2</v>
      </c>
      <c r="Q428">
        <v>6</v>
      </c>
      <c r="R428">
        <v>23400</v>
      </c>
      <c r="S428">
        <v>6</v>
      </c>
      <c r="T428">
        <v>1.017391304347826</v>
      </c>
      <c r="U428">
        <v>23000</v>
      </c>
      <c r="V428" s="2" t="s">
        <v>3354</v>
      </c>
      <c r="W428" s="2" t="s">
        <v>3355</v>
      </c>
      <c r="X428" s="2"/>
      <c r="Y428">
        <v>10979.342123893806</v>
      </c>
      <c r="Z428">
        <v>12597</v>
      </c>
    </row>
    <row r="429" spans="1:26">
      <c r="A429" s="1">
        <v>46101</v>
      </c>
      <c r="B429" s="2" t="s">
        <v>3350</v>
      </c>
      <c r="C429" s="2" t="s">
        <v>3351</v>
      </c>
      <c r="D429">
        <v>382</v>
      </c>
      <c r="E429" s="2" t="s">
        <v>1784</v>
      </c>
      <c r="F429" s="2" t="s">
        <v>1781</v>
      </c>
      <c r="G429" t="s">
        <v>1783</v>
      </c>
      <c r="H429" t="s">
        <v>943</v>
      </c>
      <c r="I429" s="2" t="s">
        <v>1782</v>
      </c>
      <c r="J429" s="2" t="s">
        <v>64</v>
      </c>
      <c r="K429">
        <v>375</v>
      </c>
      <c r="L429" t="s">
        <v>3352</v>
      </c>
      <c r="M429">
        <v>2250</v>
      </c>
      <c r="N429" t="s">
        <v>3353</v>
      </c>
      <c r="O429">
        <v>6</v>
      </c>
      <c r="P429">
        <v>6</v>
      </c>
      <c r="Q429">
        <v>6</v>
      </c>
      <c r="R429">
        <v>13500</v>
      </c>
      <c r="S429">
        <v>6</v>
      </c>
      <c r="T429">
        <v>1.08</v>
      </c>
      <c r="U429">
        <v>12500</v>
      </c>
      <c r="V429" s="2" t="s">
        <v>3354</v>
      </c>
      <c r="W429" s="2" t="s">
        <v>3355</v>
      </c>
      <c r="X429" s="2"/>
      <c r="Y429">
        <v>2558.5418311776716</v>
      </c>
      <c r="Z429">
        <v>2422.5</v>
      </c>
    </row>
    <row r="430" spans="1:26">
      <c r="A430" s="1">
        <v>46101</v>
      </c>
      <c r="B430" s="2" t="s">
        <v>3350</v>
      </c>
      <c r="C430" s="2" t="s">
        <v>3351</v>
      </c>
      <c r="D430">
        <v>352</v>
      </c>
      <c r="E430" s="2" t="s">
        <v>87</v>
      </c>
      <c r="F430" s="2" t="s">
        <v>1653</v>
      </c>
      <c r="G430" t="s">
        <v>84</v>
      </c>
      <c r="H430" t="s">
        <v>1200</v>
      </c>
      <c r="I430" s="2" t="s">
        <v>1652</v>
      </c>
      <c r="J430" s="2" t="s">
        <v>64</v>
      </c>
      <c r="K430">
        <v>1600</v>
      </c>
      <c r="L430" t="s">
        <v>3352</v>
      </c>
      <c r="M430">
        <v>6400</v>
      </c>
      <c r="N430" t="s">
        <v>3353</v>
      </c>
      <c r="O430">
        <v>6</v>
      </c>
      <c r="P430">
        <v>6</v>
      </c>
      <c r="Q430">
        <v>4</v>
      </c>
      <c r="R430">
        <v>38400</v>
      </c>
      <c r="S430">
        <v>4</v>
      </c>
      <c r="T430">
        <v>1.0267379679144386</v>
      </c>
      <c r="U430">
        <v>37400</v>
      </c>
      <c r="V430" s="2" t="s">
        <v>3354</v>
      </c>
      <c r="W430" s="2" t="s">
        <v>3355</v>
      </c>
      <c r="X430" s="2"/>
      <c r="Y430">
        <v>8707.0019616065365</v>
      </c>
      <c r="Z430">
        <v>10336</v>
      </c>
    </row>
    <row r="431" spans="1:26">
      <c r="A431" s="1">
        <v>46091</v>
      </c>
      <c r="B431" s="2" t="s">
        <v>3350</v>
      </c>
      <c r="C431" s="2" t="s">
        <v>3351</v>
      </c>
      <c r="D431">
        <v>522</v>
      </c>
      <c r="E431" s="2" t="s">
        <v>2214</v>
      </c>
      <c r="F431" s="2" t="s">
        <v>2206</v>
      </c>
      <c r="G431" t="s">
        <v>2208</v>
      </c>
      <c r="H431" t="s">
        <v>805</v>
      </c>
      <c r="I431" s="2" t="s">
        <v>2207</v>
      </c>
      <c r="J431" s="2" t="s">
        <v>64</v>
      </c>
      <c r="K431">
        <v>730</v>
      </c>
      <c r="L431" t="s">
        <v>3352</v>
      </c>
      <c r="M431">
        <v>2920</v>
      </c>
      <c r="N431" t="s">
        <v>3353</v>
      </c>
      <c r="O431">
        <v>4</v>
      </c>
      <c r="P431">
        <v>4</v>
      </c>
      <c r="Q431">
        <v>4</v>
      </c>
      <c r="R431">
        <v>11680</v>
      </c>
      <c r="S431">
        <v>4</v>
      </c>
      <c r="T431">
        <v>1.0428571428571427</v>
      </c>
      <c r="U431">
        <v>11200</v>
      </c>
      <c r="V431" s="2" t="s">
        <v>3354</v>
      </c>
      <c r="W431" s="2" t="s">
        <v>3355</v>
      </c>
      <c r="X431" s="2"/>
      <c r="Y431">
        <v>3289.190037667348</v>
      </c>
      <c r="Z431">
        <v>4715.8</v>
      </c>
    </row>
    <row r="432" spans="1:26">
      <c r="A432" s="1">
        <v>46091</v>
      </c>
      <c r="B432" s="2" t="s">
        <v>3350</v>
      </c>
      <c r="C432" s="2" t="s">
        <v>3351</v>
      </c>
      <c r="D432">
        <v>523</v>
      </c>
      <c r="E432" s="2" t="s">
        <v>2214</v>
      </c>
      <c r="F432" s="2" t="s">
        <v>2217</v>
      </c>
      <c r="G432" t="s">
        <v>2208</v>
      </c>
      <c r="H432" t="s">
        <v>805</v>
      </c>
      <c r="I432" s="2" t="s">
        <v>2207</v>
      </c>
      <c r="J432" s="2" t="s">
        <v>64</v>
      </c>
      <c r="K432">
        <v>730</v>
      </c>
      <c r="L432" t="s">
        <v>3352</v>
      </c>
      <c r="M432">
        <v>2920</v>
      </c>
      <c r="N432" t="s">
        <v>3353</v>
      </c>
      <c r="O432">
        <v>4</v>
      </c>
      <c r="P432">
        <v>4</v>
      </c>
      <c r="Q432">
        <v>4</v>
      </c>
      <c r="R432">
        <v>11680</v>
      </c>
      <c r="S432">
        <v>4</v>
      </c>
      <c r="T432">
        <v>1.0428571428571427</v>
      </c>
      <c r="U432">
        <v>11200</v>
      </c>
      <c r="V432" s="2" t="s">
        <v>3354</v>
      </c>
      <c r="W432" s="2" t="s">
        <v>3355</v>
      </c>
      <c r="X432" s="2"/>
      <c r="Y432">
        <v>3289.190037667348</v>
      </c>
      <c r="Z432">
        <v>4715.8</v>
      </c>
    </row>
    <row r="433" spans="1:26">
      <c r="A433" s="1">
        <v>46091</v>
      </c>
      <c r="B433" s="2" t="s">
        <v>3350</v>
      </c>
      <c r="C433" s="2" t="s">
        <v>3351</v>
      </c>
      <c r="D433">
        <v>524</v>
      </c>
      <c r="E433" s="2" t="s">
        <v>2214</v>
      </c>
      <c r="F433" s="2" t="s">
        <v>2218</v>
      </c>
      <c r="G433" t="s">
        <v>2208</v>
      </c>
      <c r="H433" t="s">
        <v>805</v>
      </c>
      <c r="I433" s="2" t="s">
        <v>2207</v>
      </c>
      <c r="J433" s="2" t="s">
        <v>64</v>
      </c>
      <c r="K433">
        <v>1090</v>
      </c>
      <c r="L433" t="s">
        <v>3352</v>
      </c>
      <c r="M433">
        <v>4360</v>
      </c>
      <c r="N433" t="s">
        <v>3353</v>
      </c>
      <c r="O433">
        <v>4</v>
      </c>
      <c r="P433">
        <v>4</v>
      </c>
      <c r="Q433">
        <v>4</v>
      </c>
      <c r="R433">
        <v>17440</v>
      </c>
      <c r="S433">
        <v>4</v>
      </c>
      <c r="T433">
        <v>1.0258823529411765</v>
      </c>
      <c r="U433">
        <v>17000</v>
      </c>
      <c r="V433" s="2" t="s">
        <v>3354</v>
      </c>
      <c r="W433" s="2" t="s">
        <v>3355</v>
      </c>
      <c r="X433" s="2"/>
      <c r="Y433">
        <v>4911.2563576128896</v>
      </c>
      <c r="Z433">
        <v>7041.4</v>
      </c>
    </row>
    <row r="434" spans="1:26">
      <c r="A434" s="1">
        <v>46106</v>
      </c>
      <c r="B434" s="2" t="s">
        <v>3350</v>
      </c>
      <c r="C434" s="2" t="s">
        <v>3351</v>
      </c>
      <c r="D434">
        <v>532</v>
      </c>
      <c r="E434" s="2" t="s">
        <v>2235</v>
      </c>
      <c r="F434" s="2" t="s">
        <v>2226</v>
      </c>
      <c r="G434" t="s">
        <v>2228</v>
      </c>
      <c r="H434" t="s">
        <v>2229</v>
      </c>
      <c r="I434" s="2" t="s">
        <v>2227</v>
      </c>
      <c r="J434" s="2" t="s">
        <v>64</v>
      </c>
      <c r="K434">
        <v>1980</v>
      </c>
      <c r="L434" t="s">
        <v>3352</v>
      </c>
      <c r="M434">
        <v>7920</v>
      </c>
      <c r="N434" t="s">
        <v>3353</v>
      </c>
      <c r="O434">
        <v>8</v>
      </c>
      <c r="P434">
        <v>8</v>
      </c>
      <c r="Q434">
        <v>4</v>
      </c>
      <c r="R434">
        <v>63360</v>
      </c>
      <c r="S434">
        <v>4</v>
      </c>
      <c r="T434">
        <v>1.0219354838709678</v>
      </c>
      <c r="U434">
        <v>62000</v>
      </c>
      <c r="V434" s="2" t="s">
        <v>3354</v>
      </c>
      <c r="W434" s="2" t="s">
        <v>3355</v>
      </c>
      <c r="X434" s="2"/>
      <c r="Y434">
        <v>15577.086242287272</v>
      </c>
      <c r="Z434">
        <v>12790.8</v>
      </c>
    </row>
    <row r="435" spans="1:26">
      <c r="A435" s="1">
        <v>46106</v>
      </c>
      <c r="B435" s="2" t="s">
        <v>3350</v>
      </c>
      <c r="C435" s="2" t="s">
        <v>3351</v>
      </c>
      <c r="D435">
        <v>579</v>
      </c>
      <c r="E435" s="2" t="s">
        <v>546</v>
      </c>
      <c r="F435" s="2" t="s">
        <v>2403</v>
      </c>
      <c r="G435" t="s">
        <v>545</v>
      </c>
      <c r="H435" t="s">
        <v>153</v>
      </c>
      <c r="I435" s="2" t="s">
        <v>544</v>
      </c>
      <c r="J435" s="2" t="s">
        <v>64</v>
      </c>
      <c r="K435">
        <v>150</v>
      </c>
      <c r="L435" t="s">
        <v>3352</v>
      </c>
      <c r="M435">
        <v>1200</v>
      </c>
      <c r="N435" t="s">
        <v>3353</v>
      </c>
      <c r="O435">
        <v>4</v>
      </c>
      <c r="P435">
        <v>4</v>
      </c>
      <c r="Q435">
        <v>8</v>
      </c>
      <c r="R435">
        <v>4800</v>
      </c>
      <c r="S435">
        <v>8</v>
      </c>
      <c r="T435">
        <v>1.103448275862069</v>
      </c>
      <c r="U435">
        <v>4350</v>
      </c>
      <c r="V435" s="2" t="s">
        <v>3354</v>
      </c>
      <c r="W435" s="2" t="s">
        <v>3355</v>
      </c>
      <c r="X435" s="2"/>
      <c r="Y435">
        <v>3070.5981124574541</v>
      </c>
      <c r="Z435">
        <v>969</v>
      </c>
    </row>
    <row r="436" spans="1:26">
      <c r="A436" s="1">
        <v>46106</v>
      </c>
      <c r="B436" s="2" t="s">
        <v>3350</v>
      </c>
      <c r="C436" s="2" t="s">
        <v>3351</v>
      </c>
      <c r="D436">
        <v>581</v>
      </c>
      <c r="E436" s="2" t="s">
        <v>2407</v>
      </c>
      <c r="F436" s="2" t="s">
        <v>2404</v>
      </c>
      <c r="G436" t="s">
        <v>2406</v>
      </c>
      <c r="H436" t="s">
        <v>153</v>
      </c>
      <c r="I436" s="2" t="s">
        <v>2405</v>
      </c>
      <c r="J436" s="2" t="s">
        <v>64</v>
      </c>
      <c r="K436">
        <v>320</v>
      </c>
      <c r="L436" t="s">
        <v>3352</v>
      </c>
      <c r="M436">
        <v>1280</v>
      </c>
      <c r="N436" t="s">
        <v>3353</v>
      </c>
      <c r="O436">
        <v>2</v>
      </c>
      <c r="P436">
        <v>2</v>
      </c>
      <c r="Q436">
        <v>4</v>
      </c>
      <c r="R436">
        <v>2560</v>
      </c>
      <c r="S436">
        <v>4</v>
      </c>
      <c r="T436">
        <v>1.1130434782608696</v>
      </c>
      <c r="U436">
        <v>2300</v>
      </c>
      <c r="V436" s="2" t="s">
        <v>3354</v>
      </c>
      <c r="W436" s="2" t="s">
        <v>3355</v>
      </c>
      <c r="X436" s="2"/>
      <c r="Y436">
        <v>1679.5232893124578</v>
      </c>
      <c r="Z436">
        <v>2067.1999999999998</v>
      </c>
    </row>
    <row r="437" spans="1:26">
      <c r="A437" s="1">
        <v>46107</v>
      </c>
      <c r="B437" s="2" t="s">
        <v>3350</v>
      </c>
      <c r="C437" s="2" t="s">
        <v>3351</v>
      </c>
      <c r="D437">
        <v>587</v>
      </c>
      <c r="E437" s="2" t="s">
        <v>2420</v>
      </c>
      <c r="F437" s="2" t="s">
        <v>2419</v>
      </c>
      <c r="G437" t="s">
        <v>538</v>
      </c>
      <c r="H437" t="s">
        <v>153</v>
      </c>
      <c r="I437" s="2" t="s">
        <v>537</v>
      </c>
      <c r="J437" s="2" t="s">
        <v>64</v>
      </c>
      <c r="K437">
        <v>400</v>
      </c>
      <c r="L437" t="s">
        <v>3352</v>
      </c>
      <c r="M437">
        <v>1600</v>
      </c>
      <c r="N437" t="s">
        <v>3353</v>
      </c>
      <c r="O437">
        <v>4</v>
      </c>
      <c r="P437">
        <v>4</v>
      </c>
      <c r="Q437">
        <v>4</v>
      </c>
      <c r="R437">
        <v>6400</v>
      </c>
      <c r="S437">
        <v>4</v>
      </c>
      <c r="T437">
        <v>1.0666666666666669</v>
      </c>
      <c r="U437">
        <v>6000</v>
      </c>
      <c r="V437" s="2" t="s">
        <v>3354</v>
      </c>
      <c r="W437" s="2" t="s">
        <v>3355</v>
      </c>
      <c r="X437" s="2"/>
      <c r="Y437">
        <v>2268.1854083049693</v>
      </c>
      <c r="Z437">
        <v>2584</v>
      </c>
    </row>
    <row r="438" spans="1:26">
      <c r="A438" s="1">
        <v>46107</v>
      </c>
      <c r="B438" s="2" t="s">
        <v>3350</v>
      </c>
      <c r="C438" s="2" t="s">
        <v>3351</v>
      </c>
      <c r="D438">
        <v>602</v>
      </c>
      <c r="E438" s="2" t="s">
        <v>2485</v>
      </c>
      <c r="F438" s="2" t="s">
        <v>2482</v>
      </c>
      <c r="G438" t="s">
        <v>2484</v>
      </c>
      <c r="H438" t="s">
        <v>153</v>
      </c>
      <c r="I438" s="2" t="s">
        <v>2483</v>
      </c>
      <c r="J438" s="2" t="s">
        <v>64</v>
      </c>
      <c r="K438">
        <v>780</v>
      </c>
      <c r="L438" t="s">
        <v>3352</v>
      </c>
      <c r="M438">
        <v>1560</v>
      </c>
      <c r="N438" t="s">
        <v>3353</v>
      </c>
      <c r="O438">
        <v>2</v>
      </c>
      <c r="P438">
        <v>2</v>
      </c>
      <c r="Q438">
        <v>2</v>
      </c>
      <c r="R438">
        <v>3120</v>
      </c>
      <c r="S438">
        <v>2</v>
      </c>
      <c r="T438">
        <v>1.04</v>
      </c>
      <c r="U438">
        <v>3000</v>
      </c>
      <c r="V438" s="2" t="s">
        <v>3354</v>
      </c>
      <c r="W438" s="2" t="s">
        <v>3355</v>
      </c>
      <c r="X438" s="2"/>
      <c r="Y438">
        <v>2328.1340176991148</v>
      </c>
      <c r="Z438">
        <v>5038.8</v>
      </c>
    </row>
    <row r="439" spans="1:26">
      <c r="A439" s="1">
        <v>46107</v>
      </c>
      <c r="B439" s="2" t="s">
        <v>3350</v>
      </c>
      <c r="C439" s="2" t="s">
        <v>3351</v>
      </c>
      <c r="D439">
        <v>608</v>
      </c>
      <c r="E439" s="2" t="s">
        <v>2505</v>
      </c>
      <c r="F439" s="2" t="s">
        <v>2503</v>
      </c>
      <c r="G439" t="s">
        <v>1690</v>
      </c>
      <c r="H439" t="s">
        <v>153</v>
      </c>
      <c r="I439" s="2" t="s">
        <v>2504</v>
      </c>
      <c r="J439" s="2" t="s">
        <v>64</v>
      </c>
      <c r="K439">
        <v>40</v>
      </c>
      <c r="L439" t="s">
        <v>3352</v>
      </c>
      <c r="M439">
        <v>160</v>
      </c>
      <c r="N439" t="s">
        <v>3353</v>
      </c>
      <c r="O439">
        <v>4</v>
      </c>
      <c r="P439">
        <v>4</v>
      </c>
      <c r="Q439">
        <v>4</v>
      </c>
      <c r="R439">
        <v>640</v>
      </c>
      <c r="S439">
        <v>4</v>
      </c>
      <c r="T439">
        <v>2.56</v>
      </c>
      <c r="U439">
        <v>250</v>
      </c>
      <c r="V439" s="2" t="s">
        <v>3354</v>
      </c>
      <c r="W439" s="2" t="s">
        <v>3355</v>
      </c>
      <c r="X439" s="2"/>
      <c r="Y439">
        <v>226.81854083049697</v>
      </c>
      <c r="Z439">
        <v>258.39999999999998</v>
      </c>
    </row>
    <row r="440" spans="1:26">
      <c r="A440" s="1">
        <v>46091</v>
      </c>
      <c r="B440" s="2" t="s">
        <v>3350</v>
      </c>
      <c r="C440" s="2" t="s">
        <v>3351</v>
      </c>
      <c r="D440">
        <v>525</v>
      </c>
      <c r="E440" s="2" t="s">
        <v>2214</v>
      </c>
      <c r="F440" s="2" t="s">
        <v>2219</v>
      </c>
      <c r="G440" t="s">
        <v>2208</v>
      </c>
      <c r="H440" t="s">
        <v>805</v>
      </c>
      <c r="I440" s="2" t="s">
        <v>2207</v>
      </c>
      <c r="J440" s="2" t="s">
        <v>64</v>
      </c>
      <c r="K440">
        <v>1090</v>
      </c>
      <c r="L440" t="s">
        <v>3352</v>
      </c>
      <c r="M440">
        <v>4360</v>
      </c>
      <c r="N440" t="s">
        <v>3353</v>
      </c>
      <c r="O440">
        <v>4</v>
      </c>
      <c r="P440">
        <v>4</v>
      </c>
      <c r="Q440">
        <v>4</v>
      </c>
      <c r="R440">
        <v>17440</v>
      </c>
      <c r="S440">
        <v>4</v>
      </c>
      <c r="T440">
        <v>1.0258823529411765</v>
      </c>
      <c r="U440">
        <v>17000</v>
      </c>
      <c r="V440" s="2" t="s">
        <v>3354</v>
      </c>
      <c r="W440" s="2" t="s">
        <v>3355</v>
      </c>
      <c r="X440" s="2"/>
      <c r="Y440">
        <v>4911.2563576128896</v>
      </c>
      <c r="Z440">
        <v>7041.4</v>
      </c>
    </row>
    <row r="441" spans="1:26">
      <c r="A441" s="1">
        <v>46091</v>
      </c>
      <c r="B441" s="2" t="s">
        <v>3350</v>
      </c>
      <c r="C441" s="2" t="s">
        <v>3351</v>
      </c>
      <c r="D441">
        <v>499</v>
      </c>
      <c r="E441" s="2" t="s">
        <v>2137</v>
      </c>
      <c r="F441" s="2" t="s">
        <v>2129</v>
      </c>
      <c r="G441" t="s">
        <v>2131</v>
      </c>
      <c r="H441" t="s">
        <v>2132</v>
      </c>
      <c r="I441" s="2" t="s">
        <v>2130</v>
      </c>
      <c r="J441" s="2" t="s">
        <v>79</v>
      </c>
      <c r="K441">
        <v>2300</v>
      </c>
      <c r="L441" t="s">
        <v>3353</v>
      </c>
      <c r="M441">
        <v>18400</v>
      </c>
      <c r="N441" t="s">
        <v>3356</v>
      </c>
      <c r="O441">
        <v>8</v>
      </c>
      <c r="P441">
        <v>8</v>
      </c>
      <c r="Q441">
        <v>0</v>
      </c>
      <c r="R441">
        <v>18400</v>
      </c>
      <c r="S441">
        <v>8</v>
      </c>
      <c r="T441">
        <v>1.0454545454545454</v>
      </c>
      <c r="U441">
        <v>17600</v>
      </c>
      <c r="V441" s="2" t="s">
        <v>3357</v>
      </c>
      <c r="W441" s="2" t="s">
        <v>3355</v>
      </c>
      <c r="X441" s="2"/>
      <c r="Y441" t="s">
        <v>764</v>
      </c>
      <c r="Z441" t="s">
        <v>764</v>
      </c>
    </row>
    <row r="442" spans="1:26">
      <c r="A442" s="1">
        <v>46091</v>
      </c>
      <c r="B442" s="2" t="s">
        <v>3350</v>
      </c>
      <c r="C442" s="2" t="s">
        <v>3351</v>
      </c>
      <c r="D442">
        <v>570</v>
      </c>
      <c r="E442" s="2" t="s">
        <v>2364</v>
      </c>
      <c r="F442" s="2" t="s">
        <v>2361</v>
      </c>
      <c r="G442" t="s">
        <v>2363</v>
      </c>
      <c r="H442" t="s">
        <v>805</v>
      </c>
      <c r="I442" s="2" t="s">
        <v>2362</v>
      </c>
      <c r="J442" s="2" t="s">
        <v>79</v>
      </c>
      <c r="K442">
        <v>730</v>
      </c>
      <c r="L442" t="s">
        <v>3353</v>
      </c>
      <c r="M442">
        <v>5840</v>
      </c>
      <c r="N442" t="s">
        <v>3356</v>
      </c>
      <c r="O442">
        <v>8</v>
      </c>
      <c r="P442">
        <v>8</v>
      </c>
      <c r="Q442">
        <v>4</v>
      </c>
      <c r="R442">
        <v>5840</v>
      </c>
      <c r="S442">
        <v>8</v>
      </c>
      <c r="T442">
        <v>0.58399999999999996</v>
      </c>
      <c r="U442">
        <v>10000</v>
      </c>
      <c r="V442" s="2" t="s">
        <v>3357</v>
      </c>
      <c r="W442" s="2" t="s">
        <v>3355</v>
      </c>
      <c r="X442" s="2"/>
      <c r="Y442" t="s">
        <v>764</v>
      </c>
      <c r="Z442" t="s">
        <v>764</v>
      </c>
    </row>
    <row r="443" spans="1:26">
      <c r="A443" s="1">
        <v>46091</v>
      </c>
      <c r="B443" s="2" t="s">
        <v>3350</v>
      </c>
      <c r="C443" s="2" t="s">
        <v>3351</v>
      </c>
      <c r="D443">
        <v>626</v>
      </c>
      <c r="E443" s="2" t="s">
        <v>2587</v>
      </c>
      <c r="F443" s="2" t="s">
        <v>2580</v>
      </c>
      <c r="G443" t="s">
        <v>2582</v>
      </c>
      <c r="H443" t="s">
        <v>153</v>
      </c>
      <c r="I443" s="2" t="s">
        <v>2581</v>
      </c>
      <c r="J443" s="2" t="s">
        <v>79</v>
      </c>
      <c r="K443">
        <v>180</v>
      </c>
      <c r="L443" t="s">
        <v>3353</v>
      </c>
      <c r="M443">
        <v>1440</v>
      </c>
      <c r="N443" t="s">
        <v>3356</v>
      </c>
      <c r="O443">
        <v>8</v>
      </c>
      <c r="P443">
        <v>8</v>
      </c>
      <c r="Q443">
        <v>0</v>
      </c>
      <c r="R443">
        <v>1440</v>
      </c>
      <c r="S443">
        <v>8</v>
      </c>
      <c r="T443">
        <v>1.0285714285714285</v>
      </c>
      <c r="U443">
        <v>1400</v>
      </c>
      <c r="V443" s="2" t="s">
        <v>3357</v>
      </c>
      <c r="W443" s="2" t="s">
        <v>3355</v>
      </c>
      <c r="X443" s="2"/>
      <c r="Y443" t="s">
        <v>764</v>
      </c>
      <c r="Z443" t="s">
        <v>764</v>
      </c>
    </row>
    <row r="444" spans="1:26">
      <c r="A444" s="1">
        <v>46113</v>
      </c>
      <c r="B444" s="2" t="s">
        <v>3350</v>
      </c>
      <c r="C444" s="2" t="s">
        <v>3351</v>
      </c>
      <c r="D444">
        <v>293</v>
      </c>
      <c r="E444" s="2" t="s">
        <v>1430</v>
      </c>
      <c r="F444" s="2" t="s">
        <v>1426</v>
      </c>
      <c r="G444" t="s">
        <v>1428</v>
      </c>
      <c r="H444" t="s">
        <v>1429</v>
      </c>
      <c r="I444" s="2" t="s">
        <v>1427</v>
      </c>
      <c r="J444" s="2" t="s">
        <v>79</v>
      </c>
      <c r="K444">
        <v>1052</v>
      </c>
      <c r="L444" t="s">
        <v>3353</v>
      </c>
      <c r="M444">
        <v>8416</v>
      </c>
      <c r="N444" t="s">
        <v>3356</v>
      </c>
      <c r="O444">
        <v>8</v>
      </c>
      <c r="P444">
        <v>8</v>
      </c>
      <c r="Q444">
        <v>0</v>
      </c>
      <c r="R444">
        <v>8416</v>
      </c>
      <c r="S444">
        <v>8</v>
      </c>
      <c r="T444">
        <v>1.0390123456790124</v>
      </c>
      <c r="U444">
        <v>8100</v>
      </c>
      <c r="V444" s="2" t="s">
        <v>3357</v>
      </c>
      <c r="W444" s="2" t="s">
        <v>3355</v>
      </c>
      <c r="X444" s="2"/>
      <c r="Y444" t="s">
        <v>764</v>
      </c>
      <c r="Z444" t="s">
        <v>764</v>
      </c>
    </row>
    <row r="445" spans="1:26">
      <c r="A445" s="1">
        <v>46113</v>
      </c>
      <c r="B445" s="2" t="s">
        <v>3350</v>
      </c>
      <c r="C445" s="2" t="s">
        <v>3351</v>
      </c>
      <c r="D445">
        <v>378</v>
      </c>
      <c r="E445" s="2" t="s">
        <v>207</v>
      </c>
      <c r="F445" s="2" t="s">
        <v>1769</v>
      </c>
      <c r="G445" t="s">
        <v>204</v>
      </c>
      <c r="H445" t="s">
        <v>383</v>
      </c>
      <c r="I445" s="2" t="s">
        <v>1770</v>
      </c>
      <c r="J445" s="2" t="s">
        <v>64</v>
      </c>
      <c r="K445">
        <v>270</v>
      </c>
      <c r="L445" t="s">
        <v>3352</v>
      </c>
      <c r="M445">
        <v>1080</v>
      </c>
      <c r="N445" t="s">
        <v>3353</v>
      </c>
      <c r="O445">
        <v>4</v>
      </c>
      <c r="P445">
        <v>4</v>
      </c>
      <c r="Q445">
        <v>4</v>
      </c>
      <c r="R445">
        <v>4320</v>
      </c>
      <c r="S445">
        <v>4</v>
      </c>
      <c r="T445">
        <v>1.2</v>
      </c>
      <c r="U445">
        <v>3600</v>
      </c>
      <c r="V445" s="2" t="s">
        <v>3354</v>
      </c>
      <c r="W445" s="2" t="s">
        <v>3355</v>
      </c>
      <c r="X445" s="2"/>
      <c r="Y445">
        <v>1216.5497399591561</v>
      </c>
      <c r="Z445">
        <v>1744.2</v>
      </c>
    </row>
    <row r="446" spans="1:26">
      <c r="A446" s="1">
        <v>46113</v>
      </c>
      <c r="B446" s="2" t="s">
        <v>3350</v>
      </c>
      <c r="C446" s="2" t="s">
        <v>3351</v>
      </c>
      <c r="D446">
        <v>309</v>
      </c>
      <c r="E446" s="2" t="s">
        <v>1120</v>
      </c>
      <c r="F446" s="2" t="s">
        <v>1492</v>
      </c>
      <c r="G446" t="s">
        <v>1494</v>
      </c>
      <c r="H446" t="s">
        <v>97</v>
      </c>
      <c r="I446" s="2" t="s">
        <v>1493</v>
      </c>
      <c r="J446" s="2" t="s">
        <v>79</v>
      </c>
      <c r="K446">
        <v>2550</v>
      </c>
      <c r="L446" t="s">
        <v>3353</v>
      </c>
      <c r="M446">
        <v>20400</v>
      </c>
      <c r="N446" t="s">
        <v>3356</v>
      </c>
      <c r="O446">
        <v>8</v>
      </c>
      <c r="P446">
        <v>8</v>
      </c>
      <c r="Q446">
        <v>0</v>
      </c>
      <c r="R446">
        <v>20400</v>
      </c>
      <c r="S446">
        <v>8</v>
      </c>
      <c r="T446">
        <v>1.02</v>
      </c>
      <c r="U446">
        <v>20000</v>
      </c>
      <c r="V446" s="2" t="s">
        <v>3357</v>
      </c>
      <c r="W446" s="2" t="s">
        <v>3355</v>
      </c>
      <c r="X446" s="2"/>
      <c r="Y446" t="s">
        <v>764</v>
      </c>
      <c r="Z446" t="s">
        <v>764</v>
      </c>
    </row>
    <row r="447" spans="1:26">
      <c r="A447" s="1">
        <v>46113</v>
      </c>
      <c r="B447" s="2" t="s">
        <v>3350</v>
      </c>
      <c r="C447" s="2" t="s">
        <v>3351</v>
      </c>
      <c r="D447">
        <v>476</v>
      </c>
      <c r="E447" s="2" t="s">
        <v>1923</v>
      </c>
      <c r="F447" s="2" t="s">
        <v>2071</v>
      </c>
      <c r="G447" t="s">
        <v>1917</v>
      </c>
      <c r="H447" t="s">
        <v>744</v>
      </c>
      <c r="I447" s="2" t="s">
        <v>1916</v>
      </c>
      <c r="J447" s="2" t="s">
        <v>79</v>
      </c>
      <c r="K447">
        <v>492</v>
      </c>
      <c r="L447" t="s">
        <v>3353</v>
      </c>
      <c r="M447">
        <v>3936</v>
      </c>
      <c r="N447" t="s">
        <v>3356</v>
      </c>
      <c r="O447">
        <v>8</v>
      </c>
      <c r="P447">
        <v>8</v>
      </c>
      <c r="Q447">
        <v>0</v>
      </c>
      <c r="R447">
        <v>3936</v>
      </c>
      <c r="S447">
        <v>8</v>
      </c>
      <c r="T447">
        <v>1.0637837837837838</v>
      </c>
      <c r="U447">
        <v>3700</v>
      </c>
      <c r="V447" s="2" t="s">
        <v>3357</v>
      </c>
      <c r="W447" s="2" t="s">
        <v>3355</v>
      </c>
      <c r="X447" s="2"/>
      <c r="Y447" t="s">
        <v>764</v>
      </c>
      <c r="Z447" t="s">
        <v>764</v>
      </c>
    </row>
    <row r="448" spans="1:26">
      <c r="A448" s="1">
        <v>46113</v>
      </c>
      <c r="B448" s="2" t="s">
        <v>3350</v>
      </c>
      <c r="C448" s="2" t="s">
        <v>3351</v>
      </c>
      <c r="D448">
        <v>226</v>
      </c>
      <c r="E448" s="2" t="s">
        <v>1150</v>
      </c>
      <c r="F448" s="2" t="s">
        <v>1143</v>
      </c>
      <c r="G448" t="s">
        <v>1145</v>
      </c>
      <c r="H448" t="s">
        <v>122</v>
      </c>
      <c r="I448" s="2" t="s">
        <v>1144</v>
      </c>
      <c r="J448" s="2" t="s">
        <v>79</v>
      </c>
      <c r="K448">
        <v>1430</v>
      </c>
      <c r="L448" t="s">
        <v>3353</v>
      </c>
      <c r="M448">
        <v>11440</v>
      </c>
      <c r="N448" t="s">
        <v>3356</v>
      </c>
      <c r="O448">
        <v>8</v>
      </c>
      <c r="P448">
        <v>8</v>
      </c>
      <c r="Q448">
        <v>0</v>
      </c>
      <c r="R448">
        <v>11440</v>
      </c>
      <c r="S448">
        <v>8</v>
      </c>
      <c r="T448">
        <v>1.0306306306306303</v>
      </c>
      <c r="U448">
        <v>11100</v>
      </c>
      <c r="V448" s="2" t="s">
        <v>3357</v>
      </c>
      <c r="W448" s="2" t="s">
        <v>3355</v>
      </c>
      <c r="X448" s="2"/>
      <c r="Y448" t="s">
        <v>764</v>
      </c>
      <c r="Z448" t="s">
        <v>764</v>
      </c>
    </row>
    <row r="449" spans="1:26">
      <c r="A449" s="1">
        <v>46113</v>
      </c>
      <c r="B449" s="2" t="s">
        <v>3350</v>
      </c>
      <c r="C449" s="2" t="s">
        <v>3351</v>
      </c>
      <c r="D449">
        <v>539</v>
      </c>
      <c r="E449" s="2" t="s">
        <v>2262</v>
      </c>
      <c r="F449" s="2" t="s">
        <v>2259</v>
      </c>
      <c r="G449" t="s">
        <v>456</v>
      </c>
      <c r="H449" t="s">
        <v>2261</v>
      </c>
      <c r="I449" s="2" t="s">
        <v>2260</v>
      </c>
      <c r="J449" s="2" t="s">
        <v>64</v>
      </c>
      <c r="K449">
        <v>1350</v>
      </c>
      <c r="L449" t="s">
        <v>3352</v>
      </c>
      <c r="M449">
        <v>5400</v>
      </c>
      <c r="N449" t="s">
        <v>3353</v>
      </c>
      <c r="O449">
        <v>4</v>
      </c>
      <c r="P449">
        <v>4</v>
      </c>
      <c r="Q449">
        <v>4</v>
      </c>
      <c r="R449">
        <v>21600</v>
      </c>
      <c r="S449">
        <v>4</v>
      </c>
      <c r="T449">
        <v>1.0285714285714285</v>
      </c>
      <c r="U449">
        <v>21000</v>
      </c>
      <c r="V449" s="2" t="s">
        <v>3354</v>
      </c>
      <c r="W449" s="2" t="s">
        <v>3355</v>
      </c>
      <c r="X449" s="2"/>
      <c r="Y449">
        <v>6082.7486997957803</v>
      </c>
      <c r="Z449">
        <v>8721</v>
      </c>
    </row>
    <row r="450" spans="1:26">
      <c r="A450" s="1">
        <v>46113</v>
      </c>
      <c r="B450" s="2" t="s">
        <v>3350</v>
      </c>
      <c r="C450" s="2" t="s">
        <v>3351</v>
      </c>
      <c r="D450" t="s">
        <v>764</v>
      </c>
      <c r="E450" s="2" t="s">
        <v>3362</v>
      </c>
      <c r="F450" s="2" t="s">
        <v>3362</v>
      </c>
      <c r="I450" s="2" t="s">
        <v>3362</v>
      </c>
      <c r="J450" s="2" t="s">
        <v>3362</v>
      </c>
      <c r="K450">
        <v>1870</v>
      </c>
      <c r="L450" t="s">
        <v>3369</v>
      </c>
      <c r="M450">
        <v>16830</v>
      </c>
      <c r="N450" t="s">
        <v>3370</v>
      </c>
      <c r="O450">
        <v>9</v>
      </c>
      <c r="P450">
        <v>0</v>
      </c>
      <c r="Q450">
        <v>0</v>
      </c>
      <c r="R450">
        <v>151470</v>
      </c>
      <c r="S450">
        <v>9</v>
      </c>
      <c r="T450" t="s">
        <v>764</v>
      </c>
      <c r="U450" t="s">
        <v>764</v>
      </c>
      <c r="V450" s="2" t="s">
        <v>3371</v>
      </c>
      <c r="W450" s="2" t="s">
        <v>3361</v>
      </c>
      <c r="X450" s="2"/>
      <c r="Y450" t="s">
        <v>764</v>
      </c>
      <c r="Z450" t="s">
        <v>764</v>
      </c>
    </row>
    <row r="451" spans="1:26">
      <c r="A451" s="1">
        <v>46114</v>
      </c>
      <c r="B451" s="2" t="s">
        <v>3350</v>
      </c>
      <c r="C451" s="2" t="s">
        <v>3351</v>
      </c>
      <c r="D451">
        <v>292</v>
      </c>
      <c r="E451" s="2" t="s">
        <v>1423</v>
      </c>
      <c r="F451" s="2" t="s">
        <v>1415</v>
      </c>
      <c r="G451" t="s">
        <v>1417</v>
      </c>
      <c r="H451" t="s">
        <v>122</v>
      </c>
      <c r="I451" s="2" t="s">
        <v>1416</v>
      </c>
      <c r="J451" s="2" t="s">
        <v>79</v>
      </c>
      <c r="K451">
        <v>420</v>
      </c>
      <c r="L451" t="s">
        <v>3353</v>
      </c>
      <c r="M451">
        <v>3360</v>
      </c>
      <c r="N451" t="s">
        <v>3356</v>
      </c>
      <c r="O451">
        <v>8</v>
      </c>
      <c r="P451">
        <v>8</v>
      </c>
      <c r="Q451">
        <v>0</v>
      </c>
      <c r="R451">
        <v>3360</v>
      </c>
      <c r="S451">
        <v>8</v>
      </c>
      <c r="T451">
        <v>1.0838709677419356</v>
      </c>
      <c r="U451">
        <v>3100</v>
      </c>
      <c r="V451" s="2" t="s">
        <v>3357</v>
      </c>
      <c r="W451" s="2" t="s">
        <v>3355</v>
      </c>
      <c r="X451" s="2"/>
      <c r="Y451" t="s">
        <v>764</v>
      </c>
      <c r="Z451" t="s">
        <v>764</v>
      </c>
    </row>
    <row r="452" spans="1:26">
      <c r="A452" s="1">
        <v>46114</v>
      </c>
      <c r="B452" s="2" t="s">
        <v>3350</v>
      </c>
      <c r="C452" s="2" t="s">
        <v>3351</v>
      </c>
      <c r="D452" t="s">
        <v>764</v>
      </c>
      <c r="E452" s="2" t="s">
        <v>3362</v>
      </c>
      <c r="F452" s="2" t="s">
        <v>3362</v>
      </c>
      <c r="I452" s="2" t="s">
        <v>3362</v>
      </c>
      <c r="J452" s="2" t="s">
        <v>3362</v>
      </c>
      <c r="K452">
        <v>3000</v>
      </c>
      <c r="L452" t="s">
        <v>3352</v>
      </c>
      <c r="M452">
        <v>12000</v>
      </c>
      <c r="N452" t="s">
        <v>3367</v>
      </c>
      <c r="O452">
        <v>4</v>
      </c>
      <c r="P452">
        <v>0</v>
      </c>
      <c r="Q452">
        <v>0</v>
      </c>
      <c r="R452">
        <v>48000</v>
      </c>
      <c r="S452">
        <v>4</v>
      </c>
      <c r="T452" t="s">
        <v>764</v>
      </c>
      <c r="U452" t="s">
        <v>764</v>
      </c>
      <c r="V452" s="2" t="s">
        <v>3368</v>
      </c>
      <c r="W452" s="2" t="s">
        <v>3361</v>
      </c>
      <c r="X452" s="2"/>
      <c r="Y452">
        <v>2428.8000000000002</v>
      </c>
      <c r="Z452">
        <v>1290</v>
      </c>
    </row>
    <row r="453" spans="1:26">
      <c r="A453" s="1">
        <v>46114</v>
      </c>
      <c r="B453" s="2" t="s">
        <v>3350</v>
      </c>
      <c r="C453" s="2" t="s">
        <v>3351</v>
      </c>
      <c r="D453">
        <v>544</v>
      </c>
      <c r="E453" s="2" t="s">
        <v>2271</v>
      </c>
      <c r="F453" s="2" t="s">
        <v>2270</v>
      </c>
      <c r="G453" t="s">
        <v>382</v>
      </c>
      <c r="H453" t="s">
        <v>2268</v>
      </c>
      <c r="I453" s="2" t="s">
        <v>2267</v>
      </c>
      <c r="J453" s="2" t="s">
        <v>64</v>
      </c>
      <c r="K453">
        <v>608</v>
      </c>
      <c r="L453" t="s">
        <v>3352</v>
      </c>
      <c r="M453">
        <v>3648</v>
      </c>
      <c r="N453" t="s">
        <v>3353</v>
      </c>
      <c r="O453">
        <v>2</v>
      </c>
      <c r="P453">
        <v>2</v>
      </c>
      <c r="Q453">
        <v>6</v>
      </c>
      <c r="R453">
        <v>7296</v>
      </c>
      <c r="S453">
        <v>6</v>
      </c>
      <c r="T453">
        <v>1.0422857142857145</v>
      </c>
      <c r="U453">
        <v>7000</v>
      </c>
      <c r="V453" s="2" t="s">
        <v>3354</v>
      </c>
      <c r="W453" s="2" t="s">
        <v>3355</v>
      </c>
      <c r="X453" s="2"/>
      <c r="Y453">
        <v>3317.5769822191969</v>
      </c>
      <c r="Z453">
        <v>3927.68</v>
      </c>
    </row>
    <row r="454" spans="1:26">
      <c r="A454" s="1">
        <v>46114</v>
      </c>
      <c r="B454" s="2" t="s">
        <v>3350</v>
      </c>
      <c r="C454" s="2" t="s">
        <v>3351</v>
      </c>
      <c r="D454">
        <v>545</v>
      </c>
      <c r="E454" s="2" t="s">
        <v>2271</v>
      </c>
      <c r="F454" s="2" t="s">
        <v>2274</v>
      </c>
      <c r="G454" t="s">
        <v>382</v>
      </c>
      <c r="H454" t="s">
        <v>2268</v>
      </c>
      <c r="I454" s="2" t="s">
        <v>2267</v>
      </c>
      <c r="J454" s="2" t="s">
        <v>64</v>
      </c>
      <c r="K454">
        <v>830</v>
      </c>
      <c r="L454" t="s">
        <v>3352</v>
      </c>
      <c r="M454">
        <v>4980</v>
      </c>
      <c r="N454" t="s">
        <v>3353</v>
      </c>
      <c r="O454">
        <v>2</v>
      </c>
      <c r="P454">
        <v>2</v>
      </c>
      <c r="Q454">
        <v>6</v>
      </c>
      <c r="R454">
        <v>9960</v>
      </c>
      <c r="S454">
        <v>6</v>
      </c>
      <c r="T454">
        <v>1.1066666666666669</v>
      </c>
      <c r="U454">
        <v>9000</v>
      </c>
      <c r="V454" s="2" t="s">
        <v>3354</v>
      </c>
      <c r="W454" s="2" t="s">
        <v>3355</v>
      </c>
      <c r="X454" s="2"/>
      <c r="Y454">
        <v>4528.929104016338</v>
      </c>
      <c r="Z454">
        <v>5361.8</v>
      </c>
    </row>
    <row r="455" spans="1:26">
      <c r="A455" s="1">
        <v>46118</v>
      </c>
      <c r="B455" s="2" t="s">
        <v>3350</v>
      </c>
      <c r="C455" s="2" t="s">
        <v>3351</v>
      </c>
      <c r="D455">
        <v>513</v>
      </c>
      <c r="E455" s="2" t="s">
        <v>820</v>
      </c>
      <c r="F455" s="2" t="s">
        <v>2180</v>
      </c>
      <c r="G455" t="s">
        <v>815</v>
      </c>
      <c r="H455" t="s">
        <v>473</v>
      </c>
      <c r="I455" s="2" t="s">
        <v>2181</v>
      </c>
      <c r="J455" s="2" t="s">
        <v>79</v>
      </c>
      <c r="K455">
        <v>2270</v>
      </c>
      <c r="L455" t="s">
        <v>3353</v>
      </c>
      <c r="M455">
        <v>18160</v>
      </c>
      <c r="N455" t="s">
        <v>3356</v>
      </c>
      <c r="O455">
        <v>8</v>
      </c>
      <c r="P455">
        <v>8</v>
      </c>
      <c r="Q455">
        <v>0</v>
      </c>
      <c r="R455">
        <v>18160</v>
      </c>
      <c r="S455">
        <v>8</v>
      </c>
      <c r="T455">
        <v>1.0033149171270721</v>
      </c>
      <c r="U455">
        <v>18100</v>
      </c>
      <c r="V455" s="2" t="s">
        <v>3357</v>
      </c>
      <c r="W455" s="2" t="s">
        <v>3355</v>
      </c>
      <c r="X455" s="2"/>
      <c r="Y455" t="s">
        <v>764</v>
      </c>
      <c r="Z455" t="s">
        <v>764</v>
      </c>
    </row>
    <row r="456" spans="1:26">
      <c r="A456" s="1">
        <v>46118</v>
      </c>
      <c r="B456" s="2" t="s">
        <v>3350</v>
      </c>
      <c r="C456" s="2" t="s">
        <v>3351</v>
      </c>
      <c r="D456">
        <v>150</v>
      </c>
      <c r="E456" s="2" t="s">
        <v>820</v>
      </c>
      <c r="F456" s="2" t="s">
        <v>813</v>
      </c>
      <c r="G456" t="s">
        <v>815</v>
      </c>
      <c r="H456" t="s">
        <v>330</v>
      </c>
      <c r="I456" s="2" t="s">
        <v>814</v>
      </c>
      <c r="J456" s="2" t="s">
        <v>79</v>
      </c>
      <c r="K456">
        <v>3745</v>
      </c>
      <c r="L456" t="s">
        <v>3353</v>
      </c>
      <c r="M456">
        <v>29960</v>
      </c>
      <c r="N456" t="s">
        <v>3356</v>
      </c>
      <c r="O456">
        <v>8</v>
      </c>
      <c r="P456">
        <v>8</v>
      </c>
      <c r="Q456">
        <v>0</v>
      </c>
      <c r="R456">
        <v>29960</v>
      </c>
      <c r="S456">
        <v>8</v>
      </c>
      <c r="T456">
        <v>1.0053691275167784</v>
      </c>
      <c r="U456">
        <v>29800</v>
      </c>
      <c r="V456" s="2" t="s">
        <v>3357</v>
      </c>
      <c r="W456" s="2" t="s">
        <v>3355</v>
      </c>
      <c r="X456" s="2"/>
      <c r="Y456" t="s">
        <v>764</v>
      </c>
      <c r="Z456" t="s">
        <v>764</v>
      </c>
    </row>
    <row r="457" spans="1:26">
      <c r="A457" s="1">
        <v>46118</v>
      </c>
      <c r="B457" s="2" t="s">
        <v>3350</v>
      </c>
      <c r="C457" s="2" t="s">
        <v>3351</v>
      </c>
      <c r="D457">
        <v>340</v>
      </c>
      <c r="E457" s="2" t="s">
        <v>442</v>
      </c>
      <c r="F457" s="2" t="s">
        <v>1605</v>
      </c>
      <c r="G457" t="s">
        <v>329</v>
      </c>
      <c r="H457" t="s">
        <v>473</v>
      </c>
      <c r="I457" s="2" t="s">
        <v>1606</v>
      </c>
      <c r="J457" s="2" t="s">
        <v>445</v>
      </c>
      <c r="K457">
        <v>1120</v>
      </c>
      <c r="L457" t="s">
        <v>3353</v>
      </c>
      <c r="M457">
        <v>20160</v>
      </c>
      <c r="N457" t="s">
        <v>3359</v>
      </c>
      <c r="O457">
        <v>8</v>
      </c>
      <c r="P457">
        <v>0</v>
      </c>
      <c r="Q457">
        <v>0</v>
      </c>
      <c r="R457">
        <v>20160</v>
      </c>
      <c r="S457">
        <v>18</v>
      </c>
      <c r="T457">
        <v>1.0338461538461541</v>
      </c>
      <c r="U457">
        <v>19500</v>
      </c>
      <c r="V457" s="2" t="s">
        <v>3360</v>
      </c>
      <c r="W457" s="2" t="s">
        <v>3361</v>
      </c>
      <c r="X457" s="2"/>
      <c r="Y457" t="s">
        <v>764</v>
      </c>
      <c r="Z457" t="s">
        <v>764</v>
      </c>
    </row>
    <row r="458" spans="1:26">
      <c r="A458" s="1">
        <v>46118</v>
      </c>
      <c r="B458" s="2" t="s">
        <v>3350</v>
      </c>
      <c r="C458" s="2" t="s">
        <v>3351</v>
      </c>
      <c r="D458">
        <v>541</v>
      </c>
      <c r="E458" s="2" t="s">
        <v>482</v>
      </c>
      <c r="F458" s="2" t="s">
        <v>2265</v>
      </c>
      <c r="G458" t="s">
        <v>480</v>
      </c>
      <c r="H458" t="s">
        <v>481</v>
      </c>
      <c r="I458" s="2" t="s">
        <v>479</v>
      </c>
      <c r="J458" s="2" t="s">
        <v>64</v>
      </c>
      <c r="K458">
        <v>770</v>
      </c>
      <c r="L458" t="s">
        <v>3352</v>
      </c>
      <c r="M458">
        <v>3080</v>
      </c>
      <c r="N458" t="s">
        <v>3353</v>
      </c>
      <c r="O458">
        <v>4</v>
      </c>
      <c r="P458">
        <v>4</v>
      </c>
      <c r="Q458">
        <v>4</v>
      </c>
      <c r="R458">
        <v>12320</v>
      </c>
      <c r="S458">
        <v>4</v>
      </c>
      <c r="T458">
        <v>1.0713043478260869</v>
      </c>
      <c r="U458">
        <v>11500</v>
      </c>
      <c r="V458" s="2" t="s">
        <v>3354</v>
      </c>
      <c r="W458" s="2" t="s">
        <v>3355</v>
      </c>
      <c r="X458" s="2"/>
      <c r="Y458">
        <v>3469.419628772408</v>
      </c>
      <c r="Z458">
        <v>4974.2</v>
      </c>
    </row>
    <row r="459" spans="1:26">
      <c r="A459" s="1">
        <v>46118</v>
      </c>
      <c r="B459" s="2" t="s">
        <v>3350</v>
      </c>
      <c r="C459" s="2" t="s">
        <v>3351</v>
      </c>
      <c r="D459">
        <v>561</v>
      </c>
      <c r="E459" s="2" t="s">
        <v>2343</v>
      </c>
      <c r="F459" s="2" t="s">
        <v>2340</v>
      </c>
      <c r="G459" t="s">
        <v>2342</v>
      </c>
      <c r="H459" t="s">
        <v>97</v>
      </c>
      <c r="I459" s="2" t="s">
        <v>2341</v>
      </c>
      <c r="J459" s="2" t="s">
        <v>64</v>
      </c>
      <c r="K459">
        <v>530</v>
      </c>
      <c r="L459" t="s">
        <v>3352</v>
      </c>
      <c r="M459">
        <v>2650</v>
      </c>
      <c r="N459" t="s">
        <v>3353</v>
      </c>
      <c r="O459">
        <v>2</v>
      </c>
      <c r="P459">
        <v>2</v>
      </c>
      <c r="Q459">
        <v>6</v>
      </c>
      <c r="R459">
        <v>5300</v>
      </c>
      <c r="S459">
        <v>5</v>
      </c>
      <c r="T459">
        <v>1.06</v>
      </c>
      <c r="U459">
        <v>5000</v>
      </c>
      <c r="V459" s="2" t="s">
        <v>3354</v>
      </c>
      <c r="W459" s="2" t="s">
        <v>3355</v>
      </c>
      <c r="X459" s="2"/>
      <c r="Y459">
        <v>2681.448560812345</v>
      </c>
      <c r="Z459">
        <v>3423.8</v>
      </c>
    </row>
    <row r="460" spans="1:26">
      <c r="A460" s="1">
        <v>46118</v>
      </c>
      <c r="B460" s="2" t="s">
        <v>3350</v>
      </c>
      <c r="C460" s="2" t="s">
        <v>3351</v>
      </c>
      <c r="D460" t="s">
        <v>764</v>
      </c>
      <c r="E460" s="2" t="s">
        <v>3362</v>
      </c>
      <c r="F460" s="2" t="s">
        <v>3362</v>
      </c>
      <c r="I460" s="2" t="s">
        <v>3362</v>
      </c>
      <c r="J460" s="2" t="s">
        <v>3362</v>
      </c>
      <c r="K460">
        <v>530</v>
      </c>
      <c r="L460" t="s">
        <v>3369</v>
      </c>
      <c r="M460">
        <v>2650</v>
      </c>
      <c r="N460" t="s">
        <v>3370</v>
      </c>
      <c r="O460">
        <v>4</v>
      </c>
      <c r="P460">
        <v>0</v>
      </c>
      <c r="Q460">
        <v>0</v>
      </c>
      <c r="R460">
        <v>10600</v>
      </c>
      <c r="S460">
        <v>5</v>
      </c>
      <c r="T460" t="s">
        <v>764</v>
      </c>
      <c r="U460" t="s">
        <v>764</v>
      </c>
      <c r="V460" s="2" t="s">
        <v>3371</v>
      </c>
      <c r="W460" s="2" t="s">
        <v>3361</v>
      </c>
      <c r="X460" s="2"/>
      <c r="Y460" t="s">
        <v>764</v>
      </c>
      <c r="Z460" t="s">
        <v>764</v>
      </c>
    </row>
    <row r="461" spans="1:26">
      <c r="A461" s="1">
        <v>46118</v>
      </c>
      <c r="B461" s="2" t="s">
        <v>3350</v>
      </c>
      <c r="C461" s="2" t="s">
        <v>3351</v>
      </c>
      <c r="D461" t="s">
        <v>764</v>
      </c>
      <c r="E461" s="2" t="s">
        <v>3362</v>
      </c>
      <c r="F461" s="2" t="s">
        <v>3362</v>
      </c>
      <c r="I461" s="2" t="s">
        <v>3362</v>
      </c>
      <c r="J461" s="2" t="s">
        <v>3362</v>
      </c>
      <c r="K461">
        <v>3000</v>
      </c>
      <c r="L461" t="s">
        <v>3352</v>
      </c>
      <c r="M461">
        <v>12000</v>
      </c>
      <c r="N461" t="s">
        <v>3367</v>
      </c>
      <c r="O461">
        <v>4</v>
      </c>
      <c r="P461">
        <v>0</v>
      </c>
      <c r="Q461">
        <v>0</v>
      </c>
      <c r="R461">
        <v>48000</v>
      </c>
      <c r="S461">
        <v>4</v>
      </c>
      <c r="T461" t="s">
        <v>764</v>
      </c>
      <c r="U461" t="s">
        <v>764</v>
      </c>
      <c r="V461" s="2" t="s">
        <v>3368</v>
      </c>
      <c r="W461" s="2" t="s">
        <v>3361</v>
      </c>
      <c r="X461" s="2"/>
      <c r="Y461">
        <v>2428.8000000000002</v>
      </c>
      <c r="Z461">
        <v>1290</v>
      </c>
    </row>
    <row r="462" spans="1:26">
      <c r="A462" s="1">
        <v>46118</v>
      </c>
      <c r="B462" s="2" t="s">
        <v>3350</v>
      </c>
      <c r="C462" s="2" t="s">
        <v>3351</v>
      </c>
      <c r="D462">
        <v>402</v>
      </c>
      <c r="E462" s="2" t="s">
        <v>1666</v>
      </c>
      <c r="F462" s="2" t="s">
        <v>1847</v>
      </c>
      <c r="G462" t="s">
        <v>1125</v>
      </c>
      <c r="H462" t="s">
        <v>59</v>
      </c>
      <c r="I462" s="2" t="s">
        <v>1665</v>
      </c>
      <c r="J462" s="2" t="s">
        <v>64</v>
      </c>
      <c r="K462">
        <v>1980</v>
      </c>
      <c r="L462" t="s">
        <v>3352</v>
      </c>
      <c r="M462">
        <v>3960</v>
      </c>
      <c r="N462" t="s">
        <v>3353</v>
      </c>
      <c r="O462">
        <v>2</v>
      </c>
      <c r="P462">
        <v>2</v>
      </c>
      <c r="Q462">
        <v>2</v>
      </c>
      <c r="R462">
        <v>7920</v>
      </c>
      <c r="S462">
        <v>2</v>
      </c>
      <c r="T462">
        <v>1.056</v>
      </c>
      <c r="U462">
        <v>7500</v>
      </c>
      <c r="V462" s="2" t="s">
        <v>3354</v>
      </c>
      <c r="W462" s="2" t="s">
        <v>3355</v>
      </c>
      <c r="X462" s="2"/>
      <c r="Y462">
        <v>5772.012078910825</v>
      </c>
      <c r="Z462">
        <v>12790.8</v>
      </c>
    </row>
    <row r="463" spans="1:26">
      <c r="A463" s="1">
        <v>46119</v>
      </c>
      <c r="B463" s="2" t="s">
        <v>3350</v>
      </c>
      <c r="C463" s="2" t="s">
        <v>3351</v>
      </c>
      <c r="D463">
        <v>141</v>
      </c>
      <c r="E463" s="2" t="s">
        <v>784</v>
      </c>
      <c r="F463" s="2" t="s">
        <v>787</v>
      </c>
      <c r="G463" t="s">
        <v>778</v>
      </c>
      <c r="H463" t="s">
        <v>779</v>
      </c>
      <c r="I463" s="2" t="s">
        <v>777</v>
      </c>
      <c r="J463" s="2" t="s">
        <v>79</v>
      </c>
      <c r="K463">
        <v>10725</v>
      </c>
      <c r="L463" t="s">
        <v>3353</v>
      </c>
      <c r="M463">
        <v>85800</v>
      </c>
      <c r="N463" t="s">
        <v>3356</v>
      </c>
      <c r="O463">
        <v>8</v>
      </c>
      <c r="P463">
        <v>8</v>
      </c>
      <c r="Q463">
        <v>0</v>
      </c>
      <c r="R463">
        <v>85800</v>
      </c>
      <c r="S463">
        <v>8</v>
      </c>
      <c r="T463">
        <v>1.0094117647058825</v>
      </c>
      <c r="U463">
        <v>85000</v>
      </c>
      <c r="V463" s="2" t="s">
        <v>3357</v>
      </c>
      <c r="W463" s="2" t="s">
        <v>3355</v>
      </c>
      <c r="X463" s="2"/>
      <c r="Y463" t="s">
        <v>764</v>
      </c>
      <c r="Z463" t="s">
        <v>764</v>
      </c>
    </row>
    <row r="464" spans="1:26">
      <c r="A464" s="1">
        <v>46119</v>
      </c>
      <c r="B464" s="2" t="s">
        <v>3350</v>
      </c>
      <c r="C464" s="2" t="s">
        <v>3351</v>
      </c>
      <c r="D464">
        <v>362</v>
      </c>
      <c r="E464" s="2" t="s">
        <v>1697</v>
      </c>
      <c r="F464" s="2" t="s">
        <v>1695</v>
      </c>
      <c r="G464" t="s">
        <v>1244</v>
      </c>
      <c r="H464" t="s">
        <v>59</v>
      </c>
      <c r="I464" s="2" t="s">
        <v>1696</v>
      </c>
      <c r="J464" s="2" t="s">
        <v>64</v>
      </c>
      <c r="K464">
        <v>2560</v>
      </c>
      <c r="L464" t="s">
        <v>3352</v>
      </c>
      <c r="M464">
        <v>5120</v>
      </c>
      <c r="N464" t="s">
        <v>3353</v>
      </c>
      <c r="O464">
        <v>2</v>
      </c>
      <c r="P464">
        <v>2</v>
      </c>
      <c r="Q464">
        <v>2</v>
      </c>
      <c r="R464">
        <v>10240</v>
      </c>
      <c r="S464">
        <v>2</v>
      </c>
      <c r="T464">
        <v>4.8761904761904766</v>
      </c>
      <c r="U464">
        <v>2100</v>
      </c>
      <c r="V464" s="2" t="s">
        <v>3354</v>
      </c>
      <c r="W464" s="2" t="s">
        <v>3355</v>
      </c>
      <c r="X464" s="2"/>
      <c r="Y464">
        <v>7462.8034959655106</v>
      </c>
      <c r="Z464">
        <v>16537.599999999999</v>
      </c>
    </row>
    <row r="465" spans="1:26">
      <c r="A465" s="1">
        <v>46119</v>
      </c>
      <c r="B465" s="2" t="s">
        <v>3350</v>
      </c>
      <c r="C465" s="2" t="s">
        <v>3351</v>
      </c>
      <c r="D465">
        <v>425</v>
      </c>
      <c r="E465" s="2" t="s">
        <v>715</v>
      </c>
      <c r="F465" s="2" t="s">
        <v>1743</v>
      </c>
      <c r="G465" t="s">
        <v>714</v>
      </c>
      <c r="H465" t="s">
        <v>422</v>
      </c>
      <c r="I465" s="2" t="s">
        <v>713</v>
      </c>
      <c r="J465" s="2" t="s">
        <v>64</v>
      </c>
      <c r="K465">
        <v>1010</v>
      </c>
      <c r="L465" t="s">
        <v>3352</v>
      </c>
      <c r="M465">
        <v>4040</v>
      </c>
      <c r="N465" t="s">
        <v>3353</v>
      </c>
      <c r="O465">
        <v>6</v>
      </c>
      <c r="P465">
        <v>6</v>
      </c>
      <c r="Q465">
        <v>4</v>
      </c>
      <c r="R465">
        <v>24240</v>
      </c>
      <c r="S465">
        <v>4</v>
      </c>
      <c r="T465">
        <v>1.0314893617021277</v>
      </c>
      <c r="U465">
        <v>23500</v>
      </c>
      <c r="V465" s="2" t="s">
        <v>3354</v>
      </c>
      <c r="W465" s="2" t="s">
        <v>3355</v>
      </c>
      <c r="X465" s="2"/>
      <c r="Y465">
        <v>6515.3467773995935</v>
      </c>
      <c r="Z465">
        <v>6524.6</v>
      </c>
    </row>
    <row r="466" spans="1:26">
      <c r="A466" s="1">
        <v>46119</v>
      </c>
      <c r="B466" s="2" t="s">
        <v>3350</v>
      </c>
      <c r="C466" s="2" t="s">
        <v>3351</v>
      </c>
      <c r="D466">
        <v>354</v>
      </c>
      <c r="E466" s="2" t="s">
        <v>1657</v>
      </c>
      <c r="F466" s="2" t="s">
        <v>1654</v>
      </c>
      <c r="G466" t="s">
        <v>1656</v>
      </c>
      <c r="H466" t="s">
        <v>779</v>
      </c>
      <c r="I466" s="2" t="s">
        <v>1655</v>
      </c>
      <c r="J466" s="2" t="s">
        <v>64</v>
      </c>
      <c r="K466">
        <v>200</v>
      </c>
      <c r="L466" t="s">
        <v>3352</v>
      </c>
      <c r="M466">
        <v>1200</v>
      </c>
      <c r="N466" t="s">
        <v>3353</v>
      </c>
      <c r="O466">
        <v>2</v>
      </c>
      <c r="P466">
        <v>2</v>
      </c>
      <c r="Q466">
        <v>6</v>
      </c>
      <c r="R466">
        <v>2400</v>
      </c>
      <c r="S466">
        <v>6</v>
      </c>
      <c r="T466">
        <v>1.2</v>
      </c>
      <c r="U466">
        <v>2000</v>
      </c>
      <c r="V466" s="2" t="s">
        <v>3354</v>
      </c>
      <c r="W466" s="2" t="s">
        <v>3355</v>
      </c>
      <c r="X466" s="2"/>
      <c r="Y466">
        <v>708.89508327660553</v>
      </c>
      <c r="Z466">
        <v>1292</v>
      </c>
    </row>
    <row r="467" spans="1:26">
      <c r="A467" s="1">
        <v>46119</v>
      </c>
      <c r="B467" s="2" t="s">
        <v>3350</v>
      </c>
      <c r="C467" s="2" t="s">
        <v>3351</v>
      </c>
      <c r="D467">
        <v>319</v>
      </c>
      <c r="E467" s="2" t="s">
        <v>1547</v>
      </c>
      <c r="F467" s="2" t="s">
        <v>1542</v>
      </c>
      <c r="G467" t="s">
        <v>1544</v>
      </c>
      <c r="H467" t="s">
        <v>1546</v>
      </c>
      <c r="I467" s="2" t="s">
        <v>1543</v>
      </c>
      <c r="J467" s="2" t="s">
        <v>64</v>
      </c>
      <c r="K467">
        <v>740</v>
      </c>
      <c r="L467" t="s">
        <v>3352</v>
      </c>
      <c r="M467">
        <v>2960</v>
      </c>
      <c r="N467" t="s">
        <v>3353</v>
      </c>
      <c r="O467">
        <v>2</v>
      </c>
      <c r="P467">
        <v>2</v>
      </c>
      <c r="Q467">
        <v>4</v>
      </c>
      <c r="R467">
        <v>5920</v>
      </c>
      <c r="S467">
        <v>4</v>
      </c>
      <c r="T467">
        <v>1.0763636363636364</v>
      </c>
      <c r="U467">
        <v>5500</v>
      </c>
      <c r="V467" s="2" t="s">
        <v>3354</v>
      </c>
      <c r="W467" s="2" t="s">
        <v>3355</v>
      </c>
      <c r="X467" s="2"/>
      <c r="Y467">
        <v>3220.1668727025194</v>
      </c>
      <c r="Z467">
        <v>4780.3999999999996</v>
      </c>
    </row>
    <row r="468" spans="1:26">
      <c r="A468" s="1">
        <v>46119</v>
      </c>
      <c r="B468" s="2" t="s">
        <v>3350</v>
      </c>
      <c r="C468" s="2" t="s">
        <v>3351</v>
      </c>
      <c r="D468">
        <v>317</v>
      </c>
      <c r="E468" s="2" t="s">
        <v>1535</v>
      </c>
      <c r="F468" s="2" t="s">
        <v>1532</v>
      </c>
      <c r="G468" t="s">
        <v>1534</v>
      </c>
      <c r="H468" t="s">
        <v>240</v>
      </c>
      <c r="I468" s="2" t="s">
        <v>1533</v>
      </c>
      <c r="J468" s="2" t="s">
        <v>64</v>
      </c>
      <c r="K468">
        <v>400</v>
      </c>
      <c r="L468" t="s">
        <v>3352</v>
      </c>
      <c r="M468">
        <v>1600</v>
      </c>
      <c r="N468" t="s">
        <v>3353</v>
      </c>
      <c r="O468">
        <v>6</v>
      </c>
      <c r="P468">
        <v>6</v>
      </c>
      <c r="Q468">
        <v>4</v>
      </c>
      <c r="R468">
        <v>9600</v>
      </c>
      <c r="S468">
        <v>4</v>
      </c>
      <c r="T468">
        <v>1.0666666666666669</v>
      </c>
      <c r="U468">
        <v>9000</v>
      </c>
      <c r="V468" s="2" t="s">
        <v>3354</v>
      </c>
      <c r="W468" s="2" t="s">
        <v>3355</v>
      </c>
      <c r="X468" s="2"/>
      <c r="Y468">
        <v>2574.4730474245525</v>
      </c>
      <c r="Z468">
        <v>2584</v>
      </c>
    </row>
    <row r="469" spans="1:26">
      <c r="A469" s="1">
        <v>46119</v>
      </c>
      <c r="B469" s="2" t="s">
        <v>3350</v>
      </c>
      <c r="C469" s="2" t="s">
        <v>3351</v>
      </c>
      <c r="D469" t="s">
        <v>764</v>
      </c>
      <c r="E469" s="2" t="s">
        <v>3362</v>
      </c>
      <c r="F469" s="2" t="s">
        <v>3362</v>
      </c>
      <c r="I469" s="2" t="s">
        <v>3362</v>
      </c>
      <c r="J469" s="2" t="s">
        <v>3362</v>
      </c>
      <c r="K469">
        <v>700</v>
      </c>
      <c r="L469" t="s">
        <v>3369</v>
      </c>
      <c r="M469">
        <v>2800</v>
      </c>
      <c r="N469" t="s">
        <v>3370</v>
      </c>
      <c r="O469">
        <v>4</v>
      </c>
      <c r="P469">
        <v>0</v>
      </c>
      <c r="Q469">
        <v>0</v>
      </c>
      <c r="R469">
        <v>11200</v>
      </c>
      <c r="S469">
        <v>4</v>
      </c>
      <c r="T469" t="s">
        <v>764</v>
      </c>
      <c r="U469" t="s">
        <v>764</v>
      </c>
      <c r="V469" s="2" t="s">
        <v>3371</v>
      </c>
      <c r="W469" s="2" t="s">
        <v>3361</v>
      </c>
      <c r="X469" s="2"/>
      <c r="Y469" t="s">
        <v>764</v>
      </c>
      <c r="Z469" t="s">
        <v>764</v>
      </c>
    </row>
    <row r="470" spans="1:26">
      <c r="A470" s="1">
        <v>46119</v>
      </c>
      <c r="B470" s="2" t="s">
        <v>3350</v>
      </c>
      <c r="C470" s="2" t="s">
        <v>3351</v>
      </c>
      <c r="D470">
        <v>338</v>
      </c>
      <c r="E470" s="2" t="s">
        <v>331</v>
      </c>
      <c r="F470" s="2" t="s">
        <v>1605</v>
      </c>
      <c r="G470" t="s">
        <v>329</v>
      </c>
      <c r="H470" t="s">
        <v>473</v>
      </c>
      <c r="I470" s="2" t="s">
        <v>1606</v>
      </c>
      <c r="J470" s="2" t="s">
        <v>64</v>
      </c>
      <c r="K470">
        <v>1534</v>
      </c>
      <c r="L470" t="s">
        <v>3352</v>
      </c>
      <c r="M470">
        <v>9204</v>
      </c>
      <c r="N470" t="s">
        <v>3353</v>
      </c>
      <c r="O470">
        <v>2</v>
      </c>
      <c r="P470">
        <v>2</v>
      </c>
      <c r="Q470">
        <v>6</v>
      </c>
      <c r="R470">
        <v>18408</v>
      </c>
      <c r="S470">
        <v>6</v>
      </c>
      <c r="T470">
        <v>1.0226666666666666</v>
      </c>
      <c r="U470">
        <v>18000</v>
      </c>
      <c r="V470" s="2" t="s">
        <v>3354</v>
      </c>
      <c r="W470" s="2" t="s">
        <v>3355</v>
      </c>
      <c r="X470" s="2"/>
      <c r="Y470">
        <v>9313.2273787610629</v>
      </c>
      <c r="Z470">
        <v>9909.64</v>
      </c>
    </row>
    <row r="471" spans="1:26">
      <c r="A471" s="1">
        <v>46119</v>
      </c>
      <c r="B471" s="2" t="s">
        <v>3350</v>
      </c>
      <c r="C471" s="2" t="s">
        <v>3351</v>
      </c>
      <c r="D471">
        <v>463</v>
      </c>
      <c r="E471" s="2" t="s">
        <v>2055</v>
      </c>
      <c r="F471" s="2" t="s">
        <v>2053</v>
      </c>
      <c r="G471" t="s">
        <v>996</v>
      </c>
      <c r="H471" t="s">
        <v>97</v>
      </c>
      <c r="I471" s="2" t="s">
        <v>2054</v>
      </c>
      <c r="J471" s="2" t="s">
        <v>64</v>
      </c>
      <c r="K471">
        <v>741</v>
      </c>
      <c r="L471" t="s">
        <v>3352</v>
      </c>
      <c r="M471">
        <v>4446</v>
      </c>
      <c r="N471" t="s">
        <v>3353</v>
      </c>
      <c r="O471">
        <v>2</v>
      </c>
      <c r="P471">
        <v>2</v>
      </c>
      <c r="Q471">
        <v>6</v>
      </c>
      <c r="R471">
        <v>8892</v>
      </c>
      <c r="S471">
        <v>6</v>
      </c>
      <c r="T471">
        <v>1.0461176470588236</v>
      </c>
      <c r="U471">
        <v>8500</v>
      </c>
      <c r="V471" s="2" t="s">
        <v>3354</v>
      </c>
      <c r="W471" s="2" t="s">
        <v>3355</v>
      </c>
      <c r="X471" s="2"/>
      <c r="Z471">
        <v>4786.8599999999997</v>
      </c>
    </row>
    <row r="472" spans="1:26">
      <c r="A472" s="1">
        <v>46119</v>
      </c>
      <c r="B472" s="2" t="s">
        <v>3350</v>
      </c>
      <c r="C472" s="2" t="s">
        <v>3351</v>
      </c>
      <c r="D472">
        <v>416</v>
      </c>
      <c r="E472" s="2" t="s">
        <v>98</v>
      </c>
      <c r="F472" s="2" t="s">
        <v>1886</v>
      </c>
      <c r="G472" t="s">
        <v>95</v>
      </c>
      <c r="H472" t="s">
        <v>97</v>
      </c>
      <c r="I472" s="2" t="s">
        <v>94</v>
      </c>
      <c r="J472" s="2" t="s">
        <v>64</v>
      </c>
      <c r="K472">
        <v>1950</v>
      </c>
      <c r="L472" t="s">
        <v>3352</v>
      </c>
      <c r="M472">
        <v>11700</v>
      </c>
      <c r="N472" t="s">
        <v>3353</v>
      </c>
      <c r="O472">
        <v>2</v>
      </c>
      <c r="P472">
        <v>2</v>
      </c>
      <c r="Q472">
        <v>6</v>
      </c>
      <c r="R472">
        <v>23400</v>
      </c>
      <c r="S472">
        <v>6</v>
      </c>
      <c r="T472">
        <v>1.017391304347826</v>
      </c>
      <c r="U472">
        <v>23000</v>
      </c>
      <c r="V472" s="2" t="s">
        <v>3354</v>
      </c>
      <c r="W472" s="2" t="s">
        <v>3355</v>
      </c>
      <c r="X472" s="2"/>
      <c r="Y472">
        <v>10979.342123893806</v>
      </c>
      <c r="Z472">
        <v>12597</v>
      </c>
    </row>
    <row r="473" spans="1:26">
      <c r="A473" s="1">
        <v>46120</v>
      </c>
      <c r="B473" s="2" t="s">
        <v>3350</v>
      </c>
      <c r="C473" s="2" t="s">
        <v>3351</v>
      </c>
      <c r="D473" t="s">
        <v>764</v>
      </c>
      <c r="E473" s="2" t="s">
        <v>3362</v>
      </c>
      <c r="F473" s="2" t="s">
        <v>3362</v>
      </c>
      <c r="I473" s="2" t="s">
        <v>3362</v>
      </c>
      <c r="J473" s="2" t="s">
        <v>3362</v>
      </c>
      <c r="K473">
        <v>3000</v>
      </c>
      <c r="L473" t="s">
        <v>3352</v>
      </c>
      <c r="M473">
        <v>12000</v>
      </c>
      <c r="N473" t="s">
        <v>3367</v>
      </c>
      <c r="O473">
        <v>4</v>
      </c>
      <c r="P473">
        <v>0</v>
      </c>
      <c r="Q473">
        <v>0</v>
      </c>
      <c r="R473">
        <v>48000</v>
      </c>
      <c r="S473">
        <v>4</v>
      </c>
      <c r="T473" t="s">
        <v>764</v>
      </c>
      <c r="U473" t="s">
        <v>764</v>
      </c>
      <c r="V473" s="2" t="s">
        <v>3368</v>
      </c>
      <c r="W473" s="2" t="s">
        <v>3361</v>
      </c>
      <c r="X473" s="2"/>
      <c r="Y473">
        <v>2428.8000000000002</v>
      </c>
      <c r="Z473">
        <v>1290</v>
      </c>
    </row>
    <row r="474" spans="1:26">
      <c r="A474" s="1">
        <v>46120</v>
      </c>
      <c r="B474" s="2" t="s">
        <v>3350</v>
      </c>
      <c r="C474" s="2" t="s">
        <v>3351</v>
      </c>
      <c r="D474">
        <v>478</v>
      </c>
      <c r="E474" s="2" t="s">
        <v>1642</v>
      </c>
      <c r="F474" s="2" t="s">
        <v>2072</v>
      </c>
      <c r="G474" t="s">
        <v>2074</v>
      </c>
      <c r="H474" t="s">
        <v>2075</v>
      </c>
      <c r="I474" s="2" t="s">
        <v>2073</v>
      </c>
      <c r="J474" s="2" t="s">
        <v>79</v>
      </c>
      <c r="K474">
        <v>470</v>
      </c>
      <c r="L474" t="s">
        <v>3353</v>
      </c>
      <c r="M474">
        <v>3760</v>
      </c>
      <c r="N474" t="s">
        <v>3356</v>
      </c>
      <c r="O474">
        <v>8</v>
      </c>
      <c r="P474">
        <v>8</v>
      </c>
      <c r="Q474">
        <v>0</v>
      </c>
      <c r="R474">
        <v>3760</v>
      </c>
      <c r="S474">
        <v>8</v>
      </c>
      <c r="T474">
        <v>1.0742857142857145</v>
      </c>
      <c r="U474">
        <v>3500</v>
      </c>
      <c r="V474" s="2" t="s">
        <v>3357</v>
      </c>
      <c r="W474" s="2" t="s">
        <v>3355</v>
      </c>
      <c r="X474" s="2"/>
      <c r="Y474" t="s">
        <v>764</v>
      </c>
      <c r="Z474" t="s">
        <v>764</v>
      </c>
    </row>
    <row r="475" spans="1:26">
      <c r="A475" s="1">
        <v>46120</v>
      </c>
      <c r="B475" s="2" t="s">
        <v>3350</v>
      </c>
      <c r="C475" s="2" t="s">
        <v>3351</v>
      </c>
      <c r="D475">
        <v>343</v>
      </c>
      <c r="E475" s="2" t="s">
        <v>366</v>
      </c>
      <c r="F475" s="2" t="s">
        <v>1614</v>
      </c>
      <c r="G475" t="s">
        <v>361</v>
      </c>
      <c r="H475" t="s">
        <v>153</v>
      </c>
      <c r="I475" s="2" t="s">
        <v>360</v>
      </c>
      <c r="J475" s="2" t="s">
        <v>79</v>
      </c>
      <c r="K475">
        <v>1290</v>
      </c>
      <c r="L475" t="s">
        <v>3353</v>
      </c>
      <c r="M475">
        <v>10320</v>
      </c>
      <c r="N475" t="s">
        <v>3356</v>
      </c>
      <c r="O475">
        <v>8</v>
      </c>
      <c r="P475">
        <v>8</v>
      </c>
      <c r="Q475">
        <v>0</v>
      </c>
      <c r="R475">
        <v>10320</v>
      </c>
      <c r="S475">
        <v>8</v>
      </c>
      <c r="T475">
        <v>1.0217821782178218</v>
      </c>
      <c r="U475">
        <v>10100</v>
      </c>
      <c r="V475" s="2" t="s">
        <v>3357</v>
      </c>
      <c r="W475" s="2" t="s">
        <v>3355</v>
      </c>
      <c r="X475" s="2"/>
      <c r="Y475" t="s">
        <v>764</v>
      </c>
      <c r="Z475" t="s">
        <v>764</v>
      </c>
    </row>
    <row r="476" spans="1:26">
      <c r="A476" s="1">
        <v>46120</v>
      </c>
      <c r="B476" s="2" t="s">
        <v>3350</v>
      </c>
      <c r="C476" s="2" t="s">
        <v>3351</v>
      </c>
      <c r="D476">
        <v>357</v>
      </c>
      <c r="E476" s="2" t="s">
        <v>1130</v>
      </c>
      <c r="F476" s="2" t="s">
        <v>1664</v>
      </c>
      <c r="G476" t="s">
        <v>1125</v>
      </c>
      <c r="H476" t="s">
        <v>59</v>
      </c>
      <c r="I476" s="2" t="s">
        <v>1665</v>
      </c>
      <c r="J476" s="2" t="s">
        <v>79</v>
      </c>
      <c r="K476">
        <v>915</v>
      </c>
      <c r="L476" t="s">
        <v>3353</v>
      </c>
      <c r="M476">
        <v>7320</v>
      </c>
      <c r="N476" t="s">
        <v>3356</v>
      </c>
      <c r="O476">
        <v>8</v>
      </c>
      <c r="P476">
        <v>8</v>
      </c>
      <c r="Q476">
        <v>0</v>
      </c>
      <c r="R476">
        <v>7320</v>
      </c>
      <c r="S476">
        <v>8</v>
      </c>
      <c r="T476">
        <v>1.0309859154929577</v>
      </c>
      <c r="U476">
        <v>7100</v>
      </c>
      <c r="V476" s="2" t="s">
        <v>3357</v>
      </c>
      <c r="W476" s="2" t="s">
        <v>3355</v>
      </c>
      <c r="X476" s="2"/>
      <c r="Y476" t="s">
        <v>764</v>
      </c>
      <c r="Z476" t="s">
        <v>764</v>
      </c>
    </row>
    <row r="477" spans="1:26">
      <c r="A477" s="1">
        <v>46120</v>
      </c>
      <c r="B477" s="2" t="s">
        <v>3350</v>
      </c>
      <c r="C477" s="2" t="s">
        <v>3351</v>
      </c>
      <c r="D477">
        <v>555</v>
      </c>
      <c r="E477" s="2" t="s">
        <v>2315</v>
      </c>
      <c r="F477" s="2" t="s">
        <v>2311</v>
      </c>
      <c r="G477" t="s">
        <v>2313</v>
      </c>
      <c r="H477" t="s">
        <v>2314</v>
      </c>
      <c r="I477" s="2" t="s">
        <v>2312</v>
      </c>
      <c r="J477" s="2" t="s">
        <v>64</v>
      </c>
      <c r="K477">
        <v>610</v>
      </c>
      <c r="L477" t="s">
        <v>3352</v>
      </c>
      <c r="M477">
        <v>3660</v>
      </c>
      <c r="N477" t="s">
        <v>3353</v>
      </c>
      <c r="O477">
        <v>2</v>
      </c>
      <c r="P477">
        <v>2</v>
      </c>
      <c r="Q477">
        <v>6</v>
      </c>
      <c r="R477">
        <v>7320</v>
      </c>
      <c r="S477">
        <v>6</v>
      </c>
      <c r="T477">
        <v>1.0457142857142858</v>
      </c>
      <c r="U477">
        <v>7000</v>
      </c>
      <c r="V477" s="2" t="s">
        <v>3354</v>
      </c>
      <c r="W477" s="2" t="s">
        <v>3355</v>
      </c>
      <c r="X477" s="2"/>
      <c r="Y477">
        <v>2162.1300039936468</v>
      </c>
      <c r="Z477">
        <v>3940.6</v>
      </c>
    </row>
    <row r="478" spans="1:26">
      <c r="A478" s="1">
        <v>46120</v>
      </c>
      <c r="B478" s="2" t="s">
        <v>3350</v>
      </c>
      <c r="C478" s="2" t="s">
        <v>3351</v>
      </c>
      <c r="D478">
        <v>435</v>
      </c>
      <c r="E478" s="2" t="s">
        <v>1517</v>
      </c>
      <c r="F478" s="2" t="s">
        <v>1677</v>
      </c>
      <c r="G478" t="s">
        <v>1932</v>
      </c>
      <c r="H478" t="s">
        <v>1933</v>
      </c>
      <c r="I478" s="2" t="s">
        <v>1931</v>
      </c>
      <c r="J478" s="2" t="s">
        <v>79</v>
      </c>
      <c r="K478">
        <v>782</v>
      </c>
      <c r="L478" t="s">
        <v>3353</v>
      </c>
      <c r="M478">
        <v>6256</v>
      </c>
      <c r="N478" t="s">
        <v>3356</v>
      </c>
      <c r="O478">
        <v>8</v>
      </c>
      <c r="P478">
        <v>8</v>
      </c>
      <c r="Q478">
        <v>0</v>
      </c>
      <c r="R478">
        <v>6256</v>
      </c>
      <c r="S478">
        <v>8</v>
      </c>
      <c r="T478">
        <v>1.0255737704918031</v>
      </c>
      <c r="U478">
        <v>6100</v>
      </c>
      <c r="V478" s="2" t="s">
        <v>3357</v>
      </c>
      <c r="W478" s="2" t="s">
        <v>3355</v>
      </c>
      <c r="X478" s="2"/>
      <c r="Y478" t="s">
        <v>764</v>
      </c>
      <c r="Z478" t="s">
        <v>764</v>
      </c>
    </row>
    <row r="479" spans="1:26">
      <c r="A479" s="1">
        <v>46120</v>
      </c>
      <c r="B479" s="2" t="s">
        <v>3350</v>
      </c>
      <c r="C479" s="2" t="s">
        <v>3351</v>
      </c>
      <c r="D479">
        <v>283</v>
      </c>
      <c r="E479" s="2" t="s">
        <v>1385</v>
      </c>
      <c r="F479" s="2" t="s">
        <v>1383</v>
      </c>
      <c r="G479" t="s">
        <v>499</v>
      </c>
      <c r="H479" t="s">
        <v>240</v>
      </c>
      <c r="I479" s="2" t="s">
        <v>1384</v>
      </c>
      <c r="J479" s="2" t="s">
        <v>64</v>
      </c>
      <c r="K479">
        <v>1350</v>
      </c>
      <c r="L479" t="s">
        <v>3352</v>
      </c>
      <c r="M479">
        <v>8100</v>
      </c>
      <c r="N479" t="s">
        <v>3353</v>
      </c>
      <c r="O479">
        <v>2</v>
      </c>
      <c r="P479">
        <v>2</v>
      </c>
      <c r="Q479">
        <v>6</v>
      </c>
      <c r="R479">
        <v>16200</v>
      </c>
      <c r="S479">
        <v>6</v>
      </c>
      <c r="T479">
        <v>0.96428571428571441</v>
      </c>
      <c r="U479">
        <v>16800</v>
      </c>
      <c r="V479" s="2" t="s">
        <v>3354</v>
      </c>
      <c r="W479" s="2" t="s">
        <v>3355</v>
      </c>
      <c r="X479" s="2"/>
      <c r="Y479">
        <v>6851.418138869979</v>
      </c>
      <c r="Z479">
        <v>8721</v>
      </c>
    </row>
    <row r="480" spans="1:26">
      <c r="A480" s="1">
        <v>46120</v>
      </c>
      <c r="B480" s="2" t="s">
        <v>3350</v>
      </c>
      <c r="C480" s="2" t="s">
        <v>3351</v>
      </c>
      <c r="D480">
        <v>509</v>
      </c>
      <c r="E480" s="2" t="s">
        <v>901</v>
      </c>
      <c r="F480" s="2" t="s">
        <v>2172</v>
      </c>
      <c r="G480" t="s">
        <v>896</v>
      </c>
      <c r="H480" t="s">
        <v>343</v>
      </c>
      <c r="I480" s="2" t="s">
        <v>2173</v>
      </c>
      <c r="J480" s="2" t="s">
        <v>79</v>
      </c>
      <c r="K480">
        <v>1290</v>
      </c>
      <c r="L480" t="s">
        <v>3353</v>
      </c>
      <c r="M480">
        <v>10320</v>
      </c>
      <c r="N480" t="s">
        <v>3356</v>
      </c>
      <c r="O480">
        <v>8</v>
      </c>
      <c r="P480">
        <v>8</v>
      </c>
      <c r="Q480">
        <v>0</v>
      </c>
      <c r="R480">
        <v>10320</v>
      </c>
      <c r="S480">
        <v>8</v>
      </c>
      <c r="T480">
        <v>1.0217821782178218</v>
      </c>
      <c r="U480">
        <v>10100</v>
      </c>
      <c r="V480" s="2" t="s">
        <v>3357</v>
      </c>
      <c r="W480" s="2" t="s">
        <v>3355</v>
      </c>
      <c r="X480" s="2"/>
      <c r="Y480" t="s">
        <v>764</v>
      </c>
      <c r="Z480" t="s">
        <v>764</v>
      </c>
    </row>
    <row r="481" spans="1:26">
      <c r="A481" s="1">
        <v>46120</v>
      </c>
      <c r="B481" s="2" t="s">
        <v>3350</v>
      </c>
      <c r="C481" s="2" t="s">
        <v>3351</v>
      </c>
      <c r="D481">
        <v>510</v>
      </c>
      <c r="E481" s="2" t="s">
        <v>2177</v>
      </c>
      <c r="F481" s="2" t="s">
        <v>2174</v>
      </c>
      <c r="G481" t="s">
        <v>1135</v>
      </c>
      <c r="H481" t="s">
        <v>2176</v>
      </c>
      <c r="I481" s="2" t="s">
        <v>2175</v>
      </c>
      <c r="J481" s="2" t="s">
        <v>64</v>
      </c>
      <c r="K481">
        <v>634</v>
      </c>
      <c r="L481" t="s">
        <v>3352</v>
      </c>
      <c r="M481">
        <v>2536</v>
      </c>
      <c r="N481" t="s">
        <v>3353</v>
      </c>
      <c r="O481">
        <v>6</v>
      </c>
      <c r="P481">
        <v>6</v>
      </c>
      <c r="Q481">
        <v>4</v>
      </c>
      <c r="R481">
        <v>15216</v>
      </c>
      <c r="S481">
        <v>4</v>
      </c>
      <c r="T481">
        <v>1.086857142857143</v>
      </c>
      <c r="U481">
        <v>14000</v>
      </c>
      <c r="V481" s="2" t="s">
        <v>3354</v>
      </c>
      <c r="W481" s="2" t="s">
        <v>3355</v>
      </c>
      <c r="X481" s="2"/>
      <c r="Y481">
        <v>3450.1495272865905</v>
      </c>
      <c r="Z481">
        <v>4095.64</v>
      </c>
    </row>
    <row r="482" spans="1:26">
      <c r="A482" s="1">
        <v>46120</v>
      </c>
      <c r="B482" s="2" t="s">
        <v>3350</v>
      </c>
      <c r="C482" s="2" t="s">
        <v>3351</v>
      </c>
      <c r="D482" t="s">
        <v>764</v>
      </c>
      <c r="E482" s="2" t="s">
        <v>3362</v>
      </c>
      <c r="F482" s="2" t="s">
        <v>3362</v>
      </c>
      <c r="I482" s="2" t="s">
        <v>3362</v>
      </c>
      <c r="J482" s="2" t="s">
        <v>3362</v>
      </c>
      <c r="K482">
        <v>634</v>
      </c>
      <c r="L482" t="s">
        <v>3369</v>
      </c>
      <c r="M482">
        <v>2536</v>
      </c>
      <c r="N482" t="s">
        <v>3370</v>
      </c>
      <c r="O482">
        <v>4</v>
      </c>
      <c r="P482">
        <v>0</v>
      </c>
      <c r="Q482">
        <v>0</v>
      </c>
      <c r="R482">
        <v>10144</v>
      </c>
      <c r="S482">
        <v>4</v>
      </c>
      <c r="T482" t="s">
        <v>764</v>
      </c>
      <c r="U482" t="s">
        <v>764</v>
      </c>
      <c r="V482" s="2" t="s">
        <v>3371</v>
      </c>
      <c r="W482" s="2" t="s">
        <v>3361</v>
      </c>
      <c r="X482" s="2"/>
      <c r="Y482" t="s">
        <v>764</v>
      </c>
      <c r="Z482" t="s">
        <v>764</v>
      </c>
    </row>
    <row r="483" spans="1:26">
      <c r="A483" s="1">
        <v>46120</v>
      </c>
      <c r="B483" s="2" t="s">
        <v>3350</v>
      </c>
      <c r="C483" s="2" t="s">
        <v>3351</v>
      </c>
      <c r="D483">
        <v>420</v>
      </c>
      <c r="E483" s="2" t="s">
        <v>98</v>
      </c>
      <c r="F483" s="2" t="s">
        <v>1888</v>
      </c>
      <c r="G483" t="s">
        <v>95</v>
      </c>
      <c r="H483" t="s">
        <v>97</v>
      </c>
      <c r="I483" s="2" t="s">
        <v>94</v>
      </c>
      <c r="J483" s="2" t="s">
        <v>64</v>
      </c>
      <c r="K483">
        <v>1950</v>
      </c>
      <c r="L483" t="s">
        <v>3352</v>
      </c>
      <c r="M483">
        <v>11700</v>
      </c>
      <c r="N483" t="s">
        <v>3353</v>
      </c>
      <c r="O483">
        <v>2</v>
      </c>
      <c r="P483">
        <v>2</v>
      </c>
      <c r="Q483">
        <v>6</v>
      </c>
      <c r="R483">
        <v>23400</v>
      </c>
      <c r="S483">
        <v>6</v>
      </c>
      <c r="T483">
        <v>1.017391304347826</v>
      </c>
      <c r="U483">
        <v>23000</v>
      </c>
      <c r="V483" s="2" t="s">
        <v>3354</v>
      </c>
      <c r="W483" s="2" t="s">
        <v>3355</v>
      </c>
      <c r="X483" s="2"/>
      <c r="Y483">
        <v>10979.342123893806</v>
      </c>
      <c r="Z483">
        <v>12597</v>
      </c>
    </row>
    <row r="484" spans="1:26">
      <c r="A484" s="1">
        <v>46120</v>
      </c>
      <c r="B484" s="2" t="s">
        <v>3350</v>
      </c>
      <c r="C484" s="2" t="s">
        <v>3351</v>
      </c>
      <c r="D484">
        <v>434</v>
      </c>
      <c r="E484" s="2" t="s">
        <v>1934</v>
      </c>
      <c r="F484" s="2" t="s">
        <v>1677</v>
      </c>
      <c r="G484" t="s">
        <v>1932</v>
      </c>
      <c r="H484" t="s">
        <v>1933</v>
      </c>
      <c r="I484" s="2" t="s">
        <v>1931</v>
      </c>
      <c r="J484" s="2" t="s">
        <v>64</v>
      </c>
      <c r="K484">
        <v>350</v>
      </c>
      <c r="L484" t="s">
        <v>3352</v>
      </c>
      <c r="M484">
        <v>2100</v>
      </c>
      <c r="N484" t="s">
        <v>3353</v>
      </c>
      <c r="O484">
        <v>6</v>
      </c>
      <c r="P484">
        <v>6</v>
      </c>
      <c r="Q484">
        <v>6</v>
      </c>
      <c r="R484">
        <v>12600</v>
      </c>
      <c r="S484">
        <v>6</v>
      </c>
      <c r="T484">
        <v>1.26</v>
      </c>
      <c r="U484">
        <v>10000</v>
      </c>
      <c r="V484" s="2" t="s">
        <v>3354</v>
      </c>
      <c r="W484" s="2" t="s">
        <v>3355</v>
      </c>
      <c r="X484" s="2"/>
      <c r="Y484">
        <v>2445.6794894486047</v>
      </c>
      <c r="Z484">
        <v>2261</v>
      </c>
    </row>
    <row r="485" spans="1:26">
      <c r="A485" s="1">
        <v>46121</v>
      </c>
      <c r="B485" s="2" t="s">
        <v>3350</v>
      </c>
      <c r="C485" s="2" t="s">
        <v>3351</v>
      </c>
      <c r="D485">
        <v>538</v>
      </c>
      <c r="E485" s="2" t="s">
        <v>2255</v>
      </c>
      <c r="F485" s="2" t="s">
        <v>2252</v>
      </c>
      <c r="G485" t="s">
        <v>2254</v>
      </c>
      <c r="H485" t="s">
        <v>519</v>
      </c>
      <c r="I485" s="2" t="s">
        <v>2253</v>
      </c>
      <c r="J485" s="2" t="s">
        <v>79</v>
      </c>
      <c r="K485">
        <v>1250</v>
      </c>
      <c r="L485" t="s">
        <v>3353</v>
      </c>
      <c r="M485">
        <v>10000</v>
      </c>
      <c r="N485" t="s">
        <v>3356</v>
      </c>
      <c r="O485">
        <v>8</v>
      </c>
      <c r="P485">
        <v>8</v>
      </c>
      <c r="Q485">
        <v>0</v>
      </c>
      <c r="R485">
        <v>10000</v>
      </c>
      <c r="S485">
        <v>8</v>
      </c>
      <c r="T485">
        <v>1.0309278350515465</v>
      </c>
      <c r="U485">
        <v>9700</v>
      </c>
      <c r="V485" s="2" t="s">
        <v>3357</v>
      </c>
      <c r="W485" s="2" t="s">
        <v>3355</v>
      </c>
      <c r="X485" s="2"/>
      <c r="Y485" t="s">
        <v>764</v>
      </c>
      <c r="Z485" t="s">
        <v>764</v>
      </c>
    </row>
    <row r="486" spans="1:26">
      <c r="A486" s="1">
        <v>46121</v>
      </c>
      <c r="B486" s="2" t="s">
        <v>3350</v>
      </c>
      <c r="C486" s="2" t="s">
        <v>3351</v>
      </c>
      <c r="D486">
        <v>453</v>
      </c>
      <c r="E486" s="2" t="s">
        <v>2009</v>
      </c>
      <c r="F486" s="2" t="s">
        <v>2004</v>
      </c>
      <c r="G486" t="s">
        <v>1910</v>
      </c>
      <c r="H486" t="s">
        <v>725</v>
      </c>
      <c r="I486" s="2" t="s">
        <v>2005</v>
      </c>
      <c r="J486" s="2" t="s">
        <v>79</v>
      </c>
      <c r="K486">
        <v>710</v>
      </c>
      <c r="L486" t="s">
        <v>3353</v>
      </c>
      <c r="M486">
        <v>5680</v>
      </c>
      <c r="N486" t="s">
        <v>3356</v>
      </c>
      <c r="O486">
        <v>8</v>
      </c>
      <c r="P486">
        <v>8</v>
      </c>
      <c r="Q486">
        <v>0</v>
      </c>
      <c r="R486">
        <v>5680</v>
      </c>
      <c r="S486">
        <v>8</v>
      </c>
      <c r="T486">
        <v>1.0327272727272727</v>
      </c>
      <c r="U486">
        <v>5500</v>
      </c>
      <c r="V486" s="2" t="s">
        <v>3357</v>
      </c>
      <c r="W486" s="2" t="s">
        <v>3355</v>
      </c>
      <c r="X486" s="2"/>
      <c r="Y486" t="s">
        <v>764</v>
      </c>
      <c r="Z486" t="s">
        <v>764</v>
      </c>
    </row>
    <row r="487" spans="1:26">
      <c r="A487" s="1">
        <v>46121</v>
      </c>
      <c r="B487" s="2" t="s">
        <v>3350</v>
      </c>
      <c r="C487" s="2" t="s">
        <v>3351</v>
      </c>
      <c r="D487">
        <v>383</v>
      </c>
      <c r="E487" s="2" t="s">
        <v>1788</v>
      </c>
      <c r="F487" s="2" t="s">
        <v>1781</v>
      </c>
      <c r="G487" t="s">
        <v>1783</v>
      </c>
      <c r="H487" t="s">
        <v>943</v>
      </c>
      <c r="I487" s="2" t="s">
        <v>1782</v>
      </c>
      <c r="J487" s="2" t="s">
        <v>79</v>
      </c>
      <c r="K487">
        <v>790</v>
      </c>
      <c r="L487" t="s">
        <v>3353</v>
      </c>
      <c r="M487">
        <v>6320</v>
      </c>
      <c r="N487" t="s">
        <v>3356</v>
      </c>
      <c r="O487">
        <v>8</v>
      </c>
      <c r="P487">
        <v>8</v>
      </c>
      <c r="Q487">
        <v>0</v>
      </c>
      <c r="R487">
        <v>6320</v>
      </c>
      <c r="S487">
        <v>8</v>
      </c>
      <c r="T487">
        <v>1.0360655737704918</v>
      </c>
      <c r="U487">
        <v>6100</v>
      </c>
      <c r="V487" s="2" t="s">
        <v>3357</v>
      </c>
      <c r="W487" s="2" t="s">
        <v>3355</v>
      </c>
      <c r="X487" s="2"/>
      <c r="Y487" t="s">
        <v>764</v>
      </c>
      <c r="Z487" t="s">
        <v>764</v>
      </c>
    </row>
    <row r="488" spans="1:26">
      <c r="A488" s="1">
        <v>46121</v>
      </c>
      <c r="B488" s="2" t="s">
        <v>3350</v>
      </c>
      <c r="C488" s="2" t="s">
        <v>3351</v>
      </c>
      <c r="D488">
        <v>380</v>
      </c>
      <c r="E488" s="2" t="s">
        <v>1774</v>
      </c>
      <c r="F488" s="2" t="s">
        <v>1771</v>
      </c>
      <c r="G488" t="s">
        <v>1773</v>
      </c>
      <c r="H488" t="s">
        <v>663</v>
      </c>
      <c r="I488" s="2" t="s">
        <v>1772</v>
      </c>
      <c r="J488" s="2" t="s">
        <v>64</v>
      </c>
      <c r="K488">
        <v>550</v>
      </c>
      <c r="L488" t="s">
        <v>3352</v>
      </c>
      <c r="M488">
        <v>3300</v>
      </c>
      <c r="N488" t="s">
        <v>3353</v>
      </c>
      <c r="O488">
        <v>4</v>
      </c>
      <c r="P488">
        <v>4</v>
      </c>
      <c r="Q488">
        <v>6</v>
      </c>
      <c r="R488">
        <v>13200</v>
      </c>
      <c r="S488">
        <v>6</v>
      </c>
      <c r="T488">
        <v>1.1000000000000001</v>
      </c>
      <c r="U488">
        <v>12000</v>
      </c>
      <c r="V488" s="2" t="s">
        <v>3354</v>
      </c>
      <c r="W488" s="2" t="s">
        <v>3355</v>
      </c>
      <c r="X488" s="2"/>
      <c r="Y488">
        <v>2887.6950077603819</v>
      </c>
      <c r="Z488">
        <v>3553</v>
      </c>
    </row>
    <row r="489" spans="1:26">
      <c r="A489" s="1">
        <v>46121</v>
      </c>
      <c r="B489" s="2" t="s">
        <v>3350</v>
      </c>
      <c r="C489" s="2" t="s">
        <v>3351</v>
      </c>
      <c r="D489">
        <v>432</v>
      </c>
      <c r="E489" s="2" t="s">
        <v>1928</v>
      </c>
      <c r="F489" s="2" t="s">
        <v>1927</v>
      </c>
      <c r="G489" t="s">
        <v>121</v>
      </c>
      <c r="H489" t="s">
        <v>122</v>
      </c>
      <c r="I489" s="2" t="s">
        <v>120</v>
      </c>
      <c r="J489" s="2" t="s">
        <v>64</v>
      </c>
      <c r="K489">
        <v>1125</v>
      </c>
      <c r="L489" t="s">
        <v>3352</v>
      </c>
      <c r="M489">
        <v>4500</v>
      </c>
      <c r="N489" t="s">
        <v>3353</v>
      </c>
      <c r="O489">
        <v>4</v>
      </c>
      <c r="P489">
        <v>4</v>
      </c>
      <c r="Q489">
        <v>6</v>
      </c>
      <c r="R489">
        <v>18000</v>
      </c>
      <c r="S489">
        <v>4</v>
      </c>
      <c r="T489">
        <v>1.0285714285714285</v>
      </c>
      <c r="U489">
        <v>17500</v>
      </c>
      <c r="V489" s="2" t="s">
        <v>3354</v>
      </c>
      <c r="W489" s="2" t="s">
        <v>3355</v>
      </c>
      <c r="X489" s="2"/>
      <c r="Y489">
        <v>4193.7876514635809</v>
      </c>
      <c r="Z489">
        <v>7267.5</v>
      </c>
    </row>
    <row r="490" spans="1:26">
      <c r="A490" s="1">
        <v>46121</v>
      </c>
      <c r="B490" s="2" t="s">
        <v>3350</v>
      </c>
      <c r="C490" s="2" t="s">
        <v>3351</v>
      </c>
      <c r="D490" t="s">
        <v>764</v>
      </c>
      <c r="E490" s="2" t="s">
        <v>3362</v>
      </c>
      <c r="F490" s="2" t="s">
        <v>3362</v>
      </c>
      <c r="I490" s="2" t="s">
        <v>3362</v>
      </c>
      <c r="J490" s="2" t="s">
        <v>3362</v>
      </c>
      <c r="K490">
        <v>1350</v>
      </c>
      <c r="L490" t="s">
        <v>3369</v>
      </c>
      <c r="M490">
        <v>4050</v>
      </c>
      <c r="N490" t="s">
        <v>3370</v>
      </c>
      <c r="O490">
        <v>3</v>
      </c>
      <c r="P490">
        <v>0</v>
      </c>
      <c r="Q490">
        <v>0</v>
      </c>
      <c r="R490">
        <v>12150</v>
      </c>
      <c r="S490">
        <v>3</v>
      </c>
      <c r="T490" t="s">
        <v>764</v>
      </c>
      <c r="U490" t="s">
        <v>764</v>
      </c>
      <c r="V490" s="2" t="s">
        <v>3371</v>
      </c>
      <c r="W490" s="2" t="s">
        <v>3361</v>
      </c>
      <c r="X490" s="2"/>
      <c r="Y490" t="s">
        <v>764</v>
      </c>
      <c r="Z490" t="s">
        <v>764</v>
      </c>
    </row>
    <row r="491" spans="1:26">
      <c r="A491" s="1">
        <v>46121</v>
      </c>
      <c r="B491" s="2" t="s">
        <v>3350</v>
      </c>
      <c r="C491" s="2" t="s">
        <v>3351</v>
      </c>
      <c r="D491">
        <v>440</v>
      </c>
      <c r="E491" s="2" t="s">
        <v>1691</v>
      </c>
      <c r="F491" s="2" t="s">
        <v>1955</v>
      </c>
      <c r="G491" t="s">
        <v>1690</v>
      </c>
      <c r="H491" t="s">
        <v>59</v>
      </c>
      <c r="I491" s="2" t="s">
        <v>1689</v>
      </c>
      <c r="J491" s="2" t="s">
        <v>64</v>
      </c>
      <c r="K491">
        <v>700</v>
      </c>
      <c r="L491" t="s">
        <v>3352</v>
      </c>
      <c r="M491">
        <v>1400</v>
      </c>
      <c r="N491" t="s">
        <v>3353</v>
      </c>
      <c r="O491">
        <v>2</v>
      </c>
      <c r="P491">
        <v>2</v>
      </c>
      <c r="Q491">
        <v>2</v>
      </c>
      <c r="R491">
        <v>2800</v>
      </c>
      <c r="S491">
        <v>2</v>
      </c>
      <c r="T491">
        <v>1.0769230769230769</v>
      </c>
      <c r="U491">
        <v>2600</v>
      </c>
      <c r="V491" s="2" t="s">
        <v>3354</v>
      </c>
      <c r="W491" s="2" t="s">
        <v>3355</v>
      </c>
      <c r="X491" s="2"/>
      <c r="Y491">
        <v>2040.6103309280695</v>
      </c>
      <c r="Z491">
        <v>4522</v>
      </c>
    </row>
    <row r="492" spans="1:26">
      <c r="A492" s="1">
        <v>46121</v>
      </c>
      <c r="B492" s="2" t="s">
        <v>3350</v>
      </c>
      <c r="C492" s="2" t="s">
        <v>3351</v>
      </c>
      <c r="D492">
        <v>445</v>
      </c>
      <c r="E492" s="2" t="s">
        <v>1810</v>
      </c>
      <c r="F492" s="2" t="s">
        <v>1972</v>
      </c>
      <c r="G492" t="s">
        <v>1800</v>
      </c>
      <c r="H492" t="s">
        <v>343</v>
      </c>
      <c r="I492" s="2" t="s">
        <v>1809</v>
      </c>
      <c r="J492" s="2" t="s">
        <v>64</v>
      </c>
      <c r="K492">
        <v>200</v>
      </c>
      <c r="L492" t="s">
        <v>3352</v>
      </c>
      <c r="M492">
        <v>800</v>
      </c>
      <c r="N492" t="s">
        <v>3353</v>
      </c>
      <c r="O492">
        <v>6</v>
      </c>
      <c r="P492">
        <v>6</v>
      </c>
      <c r="Q492">
        <v>4</v>
      </c>
      <c r="R492">
        <v>4800</v>
      </c>
      <c r="S492">
        <v>4</v>
      </c>
      <c r="T492">
        <v>1.4545454545454546</v>
      </c>
      <c r="U492">
        <v>3300</v>
      </c>
      <c r="V492" s="2" t="s">
        <v>3354</v>
      </c>
      <c r="W492" s="2" t="s">
        <v>3355</v>
      </c>
      <c r="X492" s="2"/>
      <c r="Y492">
        <v>1093.8447803948266</v>
      </c>
      <c r="Z492">
        <v>1292</v>
      </c>
    </row>
    <row r="493" spans="1:26">
      <c r="A493" s="1">
        <v>46121</v>
      </c>
      <c r="B493" s="2" t="s">
        <v>3350</v>
      </c>
      <c r="C493" s="2" t="s">
        <v>3351</v>
      </c>
      <c r="D493">
        <v>417</v>
      </c>
      <c r="E493" s="2" t="s">
        <v>98</v>
      </c>
      <c r="F493" s="2" t="s">
        <v>1887</v>
      </c>
      <c r="G493" t="s">
        <v>95</v>
      </c>
      <c r="H493" t="s">
        <v>97</v>
      </c>
      <c r="I493" s="2" t="s">
        <v>94</v>
      </c>
      <c r="J493" s="2" t="s">
        <v>64</v>
      </c>
      <c r="K493">
        <v>1950</v>
      </c>
      <c r="L493" t="s">
        <v>3352</v>
      </c>
      <c r="M493">
        <v>11700</v>
      </c>
      <c r="N493" t="s">
        <v>3353</v>
      </c>
      <c r="O493">
        <v>2</v>
      </c>
      <c r="P493">
        <v>2</v>
      </c>
      <c r="Q493">
        <v>6</v>
      </c>
      <c r="R493">
        <v>23400</v>
      </c>
      <c r="S493">
        <v>6</v>
      </c>
      <c r="T493">
        <v>1.017391304347826</v>
      </c>
      <c r="U493">
        <v>23000</v>
      </c>
      <c r="V493" s="2" t="s">
        <v>3354</v>
      </c>
      <c r="W493" s="2" t="s">
        <v>3355</v>
      </c>
      <c r="X493" s="2"/>
      <c r="Y493">
        <v>10979.342123893806</v>
      </c>
      <c r="Z493">
        <v>12597</v>
      </c>
    </row>
    <row r="494" spans="1:26">
      <c r="A494" s="1">
        <v>46121</v>
      </c>
      <c r="B494" s="2" t="s">
        <v>3350</v>
      </c>
      <c r="C494" s="2" t="s">
        <v>3351</v>
      </c>
      <c r="D494">
        <v>505</v>
      </c>
      <c r="E494" s="2" t="s">
        <v>1472</v>
      </c>
      <c r="F494" s="2" t="s">
        <v>2161</v>
      </c>
      <c r="G494" t="s">
        <v>2163</v>
      </c>
      <c r="H494" t="s">
        <v>1477</v>
      </c>
      <c r="I494" s="2" t="s">
        <v>2162</v>
      </c>
      <c r="J494" s="2" t="s">
        <v>79</v>
      </c>
      <c r="K494">
        <v>1355</v>
      </c>
      <c r="L494" t="s">
        <v>3353</v>
      </c>
      <c r="M494">
        <v>10840</v>
      </c>
      <c r="N494" t="s">
        <v>3356</v>
      </c>
      <c r="O494">
        <v>8</v>
      </c>
      <c r="P494">
        <v>8</v>
      </c>
      <c r="Q494">
        <v>0</v>
      </c>
      <c r="R494">
        <v>10840</v>
      </c>
      <c r="S494">
        <v>8</v>
      </c>
      <c r="T494">
        <v>1.0226415094339625</v>
      </c>
      <c r="U494">
        <v>10600</v>
      </c>
      <c r="V494" s="2" t="s">
        <v>3357</v>
      </c>
      <c r="W494" s="2" t="s">
        <v>3355</v>
      </c>
      <c r="X494" s="2"/>
      <c r="Y494" t="s">
        <v>764</v>
      </c>
      <c r="Z494" t="s">
        <v>764</v>
      </c>
    </row>
    <row r="495" spans="1:26">
      <c r="A495" s="1">
        <v>46121</v>
      </c>
      <c r="B495" s="2" t="s">
        <v>3350</v>
      </c>
      <c r="C495" s="2" t="s">
        <v>3351</v>
      </c>
      <c r="D495">
        <v>512</v>
      </c>
      <c r="E495" s="2" t="s">
        <v>2182</v>
      </c>
      <c r="F495" s="2" t="s">
        <v>2180</v>
      </c>
      <c r="G495" t="s">
        <v>815</v>
      </c>
      <c r="H495" t="s">
        <v>473</v>
      </c>
      <c r="I495" s="2" t="s">
        <v>2181</v>
      </c>
      <c r="J495" s="2" t="s">
        <v>64</v>
      </c>
      <c r="K495">
        <v>1520</v>
      </c>
      <c r="L495" t="s">
        <v>3352</v>
      </c>
      <c r="M495">
        <v>9120</v>
      </c>
      <c r="N495" t="s">
        <v>3353</v>
      </c>
      <c r="O495">
        <v>2</v>
      </c>
      <c r="P495">
        <v>2</v>
      </c>
      <c r="Q495">
        <v>6</v>
      </c>
      <c r="R495">
        <v>18240</v>
      </c>
      <c r="S495">
        <v>6</v>
      </c>
      <c r="T495">
        <v>1.0247191011235954</v>
      </c>
      <c r="U495">
        <v>17800</v>
      </c>
      <c r="V495" s="2" t="s">
        <v>3354</v>
      </c>
      <c r="W495" s="2" t="s">
        <v>3355</v>
      </c>
      <c r="X495" s="2"/>
      <c r="Y495">
        <v>7714.1893119128654</v>
      </c>
      <c r="Z495">
        <v>9819.2000000000007</v>
      </c>
    </row>
    <row r="496" spans="1:26">
      <c r="A496" s="1">
        <v>46121</v>
      </c>
      <c r="B496" s="2" t="s">
        <v>3350</v>
      </c>
      <c r="C496" s="2" t="s">
        <v>3351</v>
      </c>
      <c r="D496" t="s">
        <v>764</v>
      </c>
      <c r="E496" s="2" t="s">
        <v>3362</v>
      </c>
      <c r="F496" s="2" t="s">
        <v>3362</v>
      </c>
      <c r="I496" s="2" t="s">
        <v>3362</v>
      </c>
      <c r="J496" s="2" t="s">
        <v>3362</v>
      </c>
      <c r="K496">
        <v>10000</v>
      </c>
      <c r="L496" t="s">
        <v>3369</v>
      </c>
      <c r="M496">
        <v>0</v>
      </c>
      <c r="N496" t="s">
        <v>3378</v>
      </c>
      <c r="O496">
        <v>0</v>
      </c>
      <c r="P496">
        <v>0</v>
      </c>
      <c r="Q496">
        <v>0</v>
      </c>
      <c r="R496">
        <v>0</v>
      </c>
      <c r="S496">
        <v>0</v>
      </c>
      <c r="T496" t="s">
        <v>764</v>
      </c>
      <c r="U496" t="s">
        <v>764</v>
      </c>
      <c r="V496" s="2" t="s">
        <v>3379</v>
      </c>
      <c r="W496" s="2" t="s">
        <v>3355</v>
      </c>
      <c r="X496" s="2"/>
      <c r="Y496" t="s">
        <v>764</v>
      </c>
      <c r="Z496" t="s">
        <v>764</v>
      </c>
    </row>
    <row r="497" spans="1:26">
      <c r="A497" s="1">
        <v>46122</v>
      </c>
      <c r="B497" s="2" t="s">
        <v>3350</v>
      </c>
      <c r="C497" s="2" t="s">
        <v>3351</v>
      </c>
      <c r="D497">
        <v>441</v>
      </c>
      <c r="E497" s="2" t="s">
        <v>1956</v>
      </c>
      <c r="F497" s="2" t="s">
        <v>1955</v>
      </c>
      <c r="G497" t="s">
        <v>1690</v>
      </c>
      <c r="H497" t="s">
        <v>59</v>
      </c>
      <c r="I497" s="2" t="s">
        <v>1689</v>
      </c>
      <c r="J497" s="2" t="s">
        <v>79</v>
      </c>
      <c r="K497">
        <v>500</v>
      </c>
      <c r="L497" t="s">
        <v>3353</v>
      </c>
      <c r="M497">
        <v>4000</v>
      </c>
      <c r="N497" t="s">
        <v>3356</v>
      </c>
      <c r="O497">
        <v>8</v>
      </c>
      <c r="P497">
        <v>8</v>
      </c>
      <c r="Q497">
        <v>0</v>
      </c>
      <c r="R497">
        <v>4000</v>
      </c>
      <c r="S497">
        <v>8</v>
      </c>
      <c r="T497">
        <v>1.6</v>
      </c>
      <c r="U497">
        <v>2500</v>
      </c>
      <c r="V497" s="2" t="s">
        <v>3357</v>
      </c>
      <c r="W497" s="2" t="s">
        <v>3355</v>
      </c>
      <c r="X497" s="2"/>
      <c r="Y497" t="s">
        <v>764</v>
      </c>
      <c r="Z497" t="s">
        <v>764</v>
      </c>
    </row>
    <row r="498" spans="1:26">
      <c r="A498" s="1">
        <v>46122</v>
      </c>
      <c r="B498" s="2" t="s">
        <v>3350</v>
      </c>
      <c r="C498" s="2" t="s">
        <v>3351</v>
      </c>
      <c r="D498">
        <v>446</v>
      </c>
      <c r="E498" s="2" t="s">
        <v>1805</v>
      </c>
      <c r="F498" s="2" t="s">
        <v>1972</v>
      </c>
      <c r="G498" t="s">
        <v>1800</v>
      </c>
      <c r="H498" t="s">
        <v>343</v>
      </c>
      <c r="I498" s="2" t="s">
        <v>1809</v>
      </c>
      <c r="J498" s="2" t="s">
        <v>79</v>
      </c>
      <c r="K498">
        <v>400</v>
      </c>
      <c r="L498" t="s">
        <v>3353</v>
      </c>
      <c r="M498">
        <v>3200</v>
      </c>
      <c r="N498" t="s">
        <v>3356</v>
      </c>
      <c r="O498">
        <v>8</v>
      </c>
      <c r="P498">
        <v>8</v>
      </c>
      <c r="Q498">
        <v>0</v>
      </c>
      <c r="R498">
        <v>3200</v>
      </c>
      <c r="S498">
        <v>8</v>
      </c>
      <c r="T498">
        <v>1.032258064516129</v>
      </c>
      <c r="U498">
        <v>3100</v>
      </c>
      <c r="V498" s="2" t="s">
        <v>3357</v>
      </c>
      <c r="W498" s="2" t="s">
        <v>3355</v>
      </c>
      <c r="X498" s="2"/>
      <c r="Y498" t="s">
        <v>764</v>
      </c>
      <c r="Z498" t="s">
        <v>764</v>
      </c>
    </row>
    <row r="499" spans="1:26">
      <c r="A499" s="1">
        <v>46122</v>
      </c>
      <c r="B499" s="2" t="s">
        <v>3350</v>
      </c>
      <c r="C499" s="2" t="s">
        <v>3351</v>
      </c>
      <c r="D499">
        <v>390</v>
      </c>
      <c r="E499" s="2" t="s">
        <v>1805</v>
      </c>
      <c r="F499" s="2" t="s">
        <v>1808</v>
      </c>
      <c r="G499" t="s">
        <v>1800</v>
      </c>
      <c r="H499" t="s">
        <v>343</v>
      </c>
      <c r="I499" s="2" t="s">
        <v>1809</v>
      </c>
      <c r="J499" s="2" t="s">
        <v>79</v>
      </c>
      <c r="K499">
        <v>320</v>
      </c>
      <c r="L499" t="s">
        <v>3353</v>
      </c>
      <c r="M499">
        <v>2560</v>
      </c>
      <c r="N499" t="s">
        <v>3356</v>
      </c>
      <c r="O499">
        <v>8</v>
      </c>
      <c r="P499">
        <v>8</v>
      </c>
      <c r="Q499">
        <v>0</v>
      </c>
      <c r="R499">
        <v>2560</v>
      </c>
      <c r="S499">
        <v>8</v>
      </c>
      <c r="T499">
        <v>1.0666666666666669</v>
      </c>
      <c r="U499">
        <v>2400</v>
      </c>
      <c r="V499" s="2" t="s">
        <v>3357</v>
      </c>
      <c r="W499" s="2" t="s">
        <v>3355</v>
      </c>
      <c r="X499" s="2"/>
      <c r="Y499" t="s">
        <v>764</v>
      </c>
      <c r="Z499" t="s">
        <v>764</v>
      </c>
    </row>
    <row r="500" spans="1:26">
      <c r="A500" s="1">
        <v>46122</v>
      </c>
      <c r="B500" s="2" t="s">
        <v>3350</v>
      </c>
      <c r="C500" s="2" t="s">
        <v>3351</v>
      </c>
      <c r="D500" t="s">
        <v>764</v>
      </c>
      <c r="E500" s="2" t="s">
        <v>3362</v>
      </c>
      <c r="F500" s="2" t="s">
        <v>3362</v>
      </c>
      <c r="I500" s="2" t="s">
        <v>3362</v>
      </c>
      <c r="J500" s="2" t="s">
        <v>3362</v>
      </c>
      <c r="K500">
        <v>3000</v>
      </c>
      <c r="L500" t="s">
        <v>3352</v>
      </c>
      <c r="M500">
        <v>12000</v>
      </c>
      <c r="N500" t="s">
        <v>3367</v>
      </c>
      <c r="O500">
        <v>4</v>
      </c>
      <c r="P500">
        <v>0</v>
      </c>
      <c r="Q500">
        <v>0</v>
      </c>
      <c r="R500">
        <v>48000</v>
      </c>
      <c r="S500">
        <v>4</v>
      </c>
      <c r="T500" t="s">
        <v>764</v>
      </c>
      <c r="U500" t="s">
        <v>764</v>
      </c>
      <c r="V500" s="2" t="s">
        <v>3368</v>
      </c>
      <c r="W500" s="2" t="s">
        <v>3361</v>
      </c>
      <c r="X500" s="2"/>
      <c r="Y500">
        <v>2428.8000000000002</v>
      </c>
      <c r="Z500">
        <v>1290</v>
      </c>
    </row>
    <row r="501" spans="1:26">
      <c r="A501" s="1">
        <v>46122</v>
      </c>
      <c r="B501" s="2" t="s">
        <v>3350</v>
      </c>
      <c r="C501" s="2" t="s">
        <v>3351</v>
      </c>
      <c r="D501">
        <v>361</v>
      </c>
      <c r="E501" s="2" t="s">
        <v>1691</v>
      </c>
      <c r="F501" s="2" t="s">
        <v>1688</v>
      </c>
      <c r="G501" t="s">
        <v>1690</v>
      </c>
      <c r="H501" t="s">
        <v>59</v>
      </c>
      <c r="I501" s="2" t="s">
        <v>1689</v>
      </c>
      <c r="J501" s="2" t="s">
        <v>64</v>
      </c>
      <c r="K501">
        <v>550</v>
      </c>
      <c r="L501" t="s">
        <v>3352</v>
      </c>
      <c r="M501">
        <v>1100</v>
      </c>
      <c r="N501" t="s">
        <v>3353</v>
      </c>
      <c r="O501">
        <v>2</v>
      </c>
      <c r="P501">
        <v>2</v>
      </c>
      <c r="Q501">
        <v>2</v>
      </c>
      <c r="R501">
        <v>2200</v>
      </c>
      <c r="S501">
        <v>2</v>
      </c>
      <c r="T501">
        <v>1.0232558139534884</v>
      </c>
      <c r="U501">
        <v>2150</v>
      </c>
      <c r="V501" s="2" t="s">
        <v>3354</v>
      </c>
      <c r="W501" s="2" t="s">
        <v>3355</v>
      </c>
      <c r="X501" s="2"/>
      <c r="Y501">
        <v>1603.3366885863402</v>
      </c>
      <c r="Z501">
        <v>3553</v>
      </c>
    </row>
    <row r="502" spans="1:26">
      <c r="A502" s="1">
        <v>46122</v>
      </c>
      <c r="B502" s="2" t="s">
        <v>3350</v>
      </c>
      <c r="C502" s="2" t="s">
        <v>3351</v>
      </c>
      <c r="D502" t="s">
        <v>764</v>
      </c>
      <c r="E502" s="2" t="s">
        <v>3362</v>
      </c>
      <c r="F502" s="2" t="s">
        <v>3362</v>
      </c>
      <c r="I502" s="2" t="s">
        <v>3362</v>
      </c>
      <c r="J502" s="2" t="s">
        <v>3362</v>
      </c>
      <c r="K502">
        <v>550</v>
      </c>
      <c r="L502" t="s">
        <v>3369</v>
      </c>
      <c r="M502">
        <v>1100</v>
      </c>
      <c r="N502" t="s">
        <v>3370</v>
      </c>
      <c r="O502">
        <v>2</v>
      </c>
      <c r="P502">
        <v>0</v>
      </c>
      <c r="Q502">
        <v>0</v>
      </c>
      <c r="R502">
        <v>2200</v>
      </c>
      <c r="S502">
        <v>2</v>
      </c>
      <c r="T502" t="s">
        <v>764</v>
      </c>
      <c r="U502" t="s">
        <v>764</v>
      </c>
      <c r="V502" s="2" t="s">
        <v>3371</v>
      </c>
      <c r="W502" s="2" t="s">
        <v>3361</v>
      </c>
      <c r="X502" s="2" t="s">
        <v>3380</v>
      </c>
      <c r="Y502" t="s">
        <v>764</v>
      </c>
      <c r="Z502" t="s">
        <v>764</v>
      </c>
    </row>
    <row r="503" spans="1:26">
      <c r="A503" s="1">
        <v>46122</v>
      </c>
      <c r="B503" s="2" t="s">
        <v>3350</v>
      </c>
      <c r="C503" s="2" t="s">
        <v>3351</v>
      </c>
      <c r="D503">
        <v>419</v>
      </c>
      <c r="E503" s="2" t="s">
        <v>98</v>
      </c>
      <c r="F503" s="2" t="s">
        <v>1808</v>
      </c>
      <c r="G503" t="s">
        <v>95</v>
      </c>
      <c r="H503" t="s">
        <v>97</v>
      </c>
      <c r="I503" s="2" t="s">
        <v>94</v>
      </c>
      <c r="J503" s="2" t="s">
        <v>64</v>
      </c>
      <c r="K503">
        <v>1950</v>
      </c>
      <c r="L503" t="s">
        <v>3352</v>
      </c>
      <c r="M503">
        <v>11700</v>
      </c>
      <c r="N503" t="s">
        <v>3353</v>
      </c>
      <c r="O503">
        <v>2</v>
      </c>
      <c r="P503">
        <v>2</v>
      </c>
      <c r="Q503">
        <v>6</v>
      </c>
      <c r="R503">
        <v>23400</v>
      </c>
      <c r="S503">
        <v>6</v>
      </c>
      <c r="T503">
        <v>1.017391304347826</v>
      </c>
      <c r="U503">
        <v>23000</v>
      </c>
      <c r="V503" s="2" t="s">
        <v>3354</v>
      </c>
      <c r="W503" s="2" t="s">
        <v>3355</v>
      </c>
      <c r="X503" s="2"/>
      <c r="Y503">
        <v>10979.342123893806</v>
      </c>
      <c r="Z503">
        <v>12597</v>
      </c>
    </row>
    <row r="504" spans="1:26">
      <c r="A504" s="1">
        <v>46125</v>
      </c>
      <c r="B504" s="2" t="s">
        <v>3350</v>
      </c>
      <c r="C504" s="2" t="s">
        <v>3351</v>
      </c>
      <c r="D504">
        <v>458</v>
      </c>
      <c r="E504" s="2" t="s">
        <v>2032</v>
      </c>
      <c r="F504" s="2" t="s">
        <v>2030</v>
      </c>
      <c r="G504" t="s">
        <v>142</v>
      </c>
      <c r="H504" t="s">
        <v>153</v>
      </c>
      <c r="I504" s="2" t="s">
        <v>2031</v>
      </c>
      <c r="J504" s="2" t="s">
        <v>64</v>
      </c>
      <c r="K504">
        <v>300</v>
      </c>
      <c r="L504" t="s">
        <v>3352</v>
      </c>
      <c r="M504">
        <v>1200</v>
      </c>
      <c r="N504" t="s">
        <v>3353</v>
      </c>
      <c r="O504">
        <v>4</v>
      </c>
      <c r="P504">
        <v>4</v>
      </c>
      <c r="Q504">
        <v>4</v>
      </c>
      <c r="R504">
        <v>4800</v>
      </c>
      <c r="S504">
        <v>4</v>
      </c>
      <c r="T504">
        <v>1.3714285714285714</v>
      </c>
      <c r="U504">
        <v>3500</v>
      </c>
      <c r="V504" s="2" t="s">
        <v>3354</v>
      </c>
      <c r="W504" s="2" t="s">
        <v>3355</v>
      </c>
      <c r="X504" s="2"/>
      <c r="Y504">
        <v>1701.139056228727</v>
      </c>
      <c r="Z504">
        <v>1938</v>
      </c>
    </row>
    <row r="505" spans="1:26">
      <c r="A505" s="1">
        <v>46125</v>
      </c>
      <c r="B505" s="2" t="s">
        <v>3350</v>
      </c>
      <c r="C505" s="2" t="s">
        <v>3351</v>
      </c>
      <c r="D505">
        <v>400</v>
      </c>
      <c r="E505" s="2" t="s">
        <v>1844</v>
      </c>
      <c r="F505" s="2" t="s">
        <v>1842</v>
      </c>
      <c r="G505" t="s">
        <v>1773</v>
      </c>
      <c r="H505" t="s">
        <v>153</v>
      </c>
      <c r="I505" s="2" t="s">
        <v>1843</v>
      </c>
      <c r="J505" s="2" t="s">
        <v>64</v>
      </c>
      <c r="K505">
        <v>300</v>
      </c>
      <c r="L505" t="s">
        <v>3352</v>
      </c>
      <c r="M505">
        <v>1200</v>
      </c>
      <c r="N505" t="s">
        <v>3353</v>
      </c>
      <c r="O505">
        <v>4</v>
      </c>
      <c r="P505">
        <v>4</v>
      </c>
      <c r="Q505">
        <v>4</v>
      </c>
      <c r="R505">
        <v>4800</v>
      </c>
      <c r="S505">
        <v>4</v>
      </c>
      <c r="T505">
        <v>1.3714285714285714</v>
      </c>
      <c r="U505">
        <v>3500</v>
      </c>
      <c r="V505" s="2" t="s">
        <v>3354</v>
      </c>
      <c r="W505" s="2" t="s">
        <v>3355</v>
      </c>
      <c r="X505" s="2"/>
      <c r="Y505">
        <v>1701.139056228727</v>
      </c>
      <c r="Z505">
        <v>1938</v>
      </c>
    </row>
    <row r="506" spans="1:26">
      <c r="A506" s="1">
        <v>46125</v>
      </c>
      <c r="B506" s="2" t="s">
        <v>3350</v>
      </c>
      <c r="C506" s="2" t="s">
        <v>3351</v>
      </c>
      <c r="D506">
        <v>411</v>
      </c>
      <c r="E506" s="2" t="s">
        <v>1876</v>
      </c>
      <c r="F506" s="2" t="s">
        <v>1831</v>
      </c>
      <c r="G506" t="s">
        <v>1281</v>
      </c>
      <c r="H506" t="s">
        <v>192</v>
      </c>
      <c r="I506" s="2" t="s">
        <v>1832</v>
      </c>
      <c r="J506" s="2" t="s">
        <v>64</v>
      </c>
      <c r="K506">
        <v>300</v>
      </c>
      <c r="L506" t="s">
        <v>3352</v>
      </c>
      <c r="M506">
        <v>1200</v>
      </c>
      <c r="N506" t="s">
        <v>3353</v>
      </c>
      <c r="O506">
        <v>4</v>
      </c>
      <c r="P506">
        <v>4</v>
      </c>
      <c r="Q506">
        <v>4</v>
      </c>
      <c r="R506">
        <v>4800</v>
      </c>
      <c r="S506">
        <v>4</v>
      </c>
      <c r="T506">
        <v>1.5</v>
      </c>
      <c r="U506">
        <v>3200</v>
      </c>
      <c r="V506" s="2" t="s">
        <v>3354</v>
      </c>
      <c r="W506" s="2" t="s">
        <v>3355</v>
      </c>
      <c r="X506" s="2"/>
      <c r="Y506">
        <v>1757.8393181756294</v>
      </c>
      <c r="Z506">
        <v>1938</v>
      </c>
    </row>
    <row r="507" spans="1:26">
      <c r="A507" s="1">
        <v>46125</v>
      </c>
      <c r="B507" s="2" t="s">
        <v>3350</v>
      </c>
      <c r="C507" s="2" t="s">
        <v>3351</v>
      </c>
      <c r="D507">
        <v>559</v>
      </c>
      <c r="E507" s="2" t="s">
        <v>2333</v>
      </c>
      <c r="F507" s="2" t="s">
        <v>2329</v>
      </c>
      <c r="G507" t="s">
        <v>2331</v>
      </c>
      <c r="H507" t="s">
        <v>2332</v>
      </c>
      <c r="I507" s="2" t="s">
        <v>2330</v>
      </c>
      <c r="J507" s="2" t="s">
        <v>64</v>
      </c>
      <c r="K507">
        <v>450</v>
      </c>
      <c r="L507" t="s">
        <v>3352</v>
      </c>
      <c r="M507">
        <v>1800</v>
      </c>
      <c r="N507" t="s">
        <v>3353</v>
      </c>
      <c r="O507">
        <v>4</v>
      </c>
      <c r="P507">
        <v>4</v>
      </c>
      <c r="Q507">
        <v>4</v>
      </c>
      <c r="R507">
        <v>7200</v>
      </c>
      <c r="S507">
        <v>4</v>
      </c>
      <c r="T507">
        <v>1.0909090909090908</v>
      </c>
      <c r="U507">
        <v>6600</v>
      </c>
      <c r="V507" s="2" t="s">
        <v>3354</v>
      </c>
      <c r="W507" s="2" t="s">
        <v>3355</v>
      </c>
      <c r="X507" s="2"/>
      <c r="Y507">
        <v>2636.7589772634437</v>
      </c>
      <c r="Z507">
        <v>2907</v>
      </c>
    </row>
    <row r="508" spans="1:26">
      <c r="A508" s="1">
        <v>46125</v>
      </c>
      <c r="B508" s="2" t="s">
        <v>3350</v>
      </c>
      <c r="C508" s="2" t="s">
        <v>3351</v>
      </c>
      <c r="D508">
        <v>456</v>
      </c>
      <c r="E508" s="2" t="s">
        <v>2026</v>
      </c>
      <c r="F508" s="2" t="s">
        <v>2023</v>
      </c>
      <c r="G508" t="s">
        <v>2025</v>
      </c>
      <c r="H508" t="s">
        <v>153</v>
      </c>
      <c r="I508" s="2" t="s">
        <v>2024</v>
      </c>
      <c r="J508" s="2" t="s">
        <v>64</v>
      </c>
      <c r="K508">
        <v>400</v>
      </c>
      <c r="L508" t="s">
        <v>3352</v>
      </c>
      <c r="M508">
        <v>1600</v>
      </c>
      <c r="N508" t="s">
        <v>3353</v>
      </c>
      <c r="O508">
        <v>4</v>
      </c>
      <c r="P508">
        <v>4</v>
      </c>
      <c r="Q508">
        <v>4</v>
      </c>
      <c r="R508">
        <v>6400</v>
      </c>
      <c r="S508">
        <v>4</v>
      </c>
      <c r="T508">
        <v>1.1636363636363636</v>
      </c>
      <c r="U508">
        <v>5500</v>
      </c>
      <c r="V508" s="2" t="s">
        <v>3354</v>
      </c>
      <c r="W508" s="2" t="s">
        <v>3355</v>
      </c>
      <c r="X508" s="2"/>
      <c r="Y508">
        <v>2263.7535019741322</v>
      </c>
      <c r="Z508">
        <v>2584</v>
      </c>
    </row>
    <row r="509" spans="1:26">
      <c r="A509" s="1">
        <v>46125</v>
      </c>
      <c r="B509" s="2" t="s">
        <v>3350</v>
      </c>
      <c r="C509" s="2" t="s">
        <v>3351</v>
      </c>
      <c r="D509" t="s">
        <v>764</v>
      </c>
      <c r="E509" s="2" t="s">
        <v>3362</v>
      </c>
      <c r="F509" s="2" t="s">
        <v>3362</v>
      </c>
      <c r="I509" s="2" t="s">
        <v>3362</v>
      </c>
      <c r="J509" s="2" t="s">
        <v>3362</v>
      </c>
      <c r="K509">
        <v>3000</v>
      </c>
      <c r="L509" t="s">
        <v>3352</v>
      </c>
      <c r="M509">
        <v>12000</v>
      </c>
      <c r="N509" t="s">
        <v>3367</v>
      </c>
      <c r="O509">
        <v>4</v>
      </c>
      <c r="P509">
        <v>0</v>
      </c>
      <c r="Q509">
        <v>0</v>
      </c>
      <c r="R509">
        <v>48000</v>
      </c>
      <c r="S509">
        <v>4</v>
      </c>
      <c r="T509" t="s">
        <v>764</v>
      </c>
      <c r="U509" t="s">
        <v>764</v>
      </c>
      <c r="V509" s="2" t="s">
        <v>3368</v>
      </c>
      <c r="W509" s="2" t="s">
        <v>3361</v>
      </c>
      <c r="X509" s="2"/>
      <c r="Y509">
        <v>2428.8000000000002</v>
      </c>
      <c r="Z509">
        <v>1290</v>
      </c>
    </row>
    <row r="510" spans="1:26">
      <c r="A510" s="1">
        <v>46125</v>
      </c>
      <c r="B510" s="2" t="s">
        <v>3350</v>
      </c>
      <c r="C510" s="2" t="s">
        <v>3351</v>
      </c>
      <c r="D510">
        <v>459</v>
      </c>
      <c r="E510" s="2" t="s">
        <v>147</v>
      </c>
      <c r="F510" s="2" t="s">
        <v>2030</v>
      </c>
      <c r="G510" t="s">
        <v>142</v>
      </c>
      <c r="H510" t="s">
        <v>153</v>
      </c>
      <c r="I510" s="2" t="s">
        <v>2031</v>
      </c>
      <c r="J510" s="2" t="s">
        <v>79</v>
      </c>
      <c r="K510">
        <v>290</v>
      </c>
      <c r="L510" t="s">
        <v>3353</v>
      </c>
      <c r="M510">
        <v>2320</v>
      </c>
      <c r="N510" t="s">
        <v>3356</v>
      </c>
      <c r="O510">
        <v>8</v>
      </c>
      <c r="P510">
        <v>8</v>
      </c>
      <c r="Q510">
        <v>0</v>
      </c>
      <c r="R510">
        <v>2320</v>
      </c>
      <c r="S510">
        <v>8</v>
      </c>
      <c r="T510">
        <v>1.1047619047619048</v>
      </c>
      <c r="U510">
        <v>2100</v>
      </c>
      <c r="V510" s="2" t="s">
        <v>3357</v>
      </c>
      <c r="W510" s="2" t="s">
        <v>3355</v>
      </c>
      <c r="X510" s="2"/>
      <c r="Y510" t="s">
        <v>764</v>
      </c>
      <c r="Z510" t="s">
        <v>764</v>
      </c>
    </row>
    <row r="511" spans="1:26">
      <c r="A511" s="1">
        <v>46125</v>
      </c>
      <c r="B511" s="2" t="s">
        <v>3350</v>
      </c>
      <c r="C511" s="2" t="s">
        <v>3351</v>
      </c>
      <c r="D511">
        <v>457</v>
      </c>
      <c r="E511" s="2" t="s">
        <v>1375</v>
      </c>
      <c r="F511" s="2" t="s">
        <v>2023</v>
      </c>
      <c r="G511" t="s">
        <v>2025</v>
      </c>
      <c r="H511" t="s">
        <v>153</v>
      </c>
      <c r="I511" s="2" t="s">
        <v>2024</v>
      </c>
      <c r="J511" s="2" t="s">
        <v>79</v>
      </c>
      <c r="K511">
        <v>670</v>
      </c>
      <c r="L511" t="s">
        <v>3353</v>
      </c>
      <c r="M511">
        <v>5360</v>
      </c>
      <c r="N511" t="s">
        <v>3356</v>
      </c>
      <c r="O511">
        <v>8</v>
      </c>
      <c r="P511">
        <v>8</v>
      </c>
      <c r="Q511">
        <v>0</v>
      </c>
      <c r="R511">
        <v>5360</v>
      </c>
      <c r="S511">
        <v>8</v>
      </c>
      <c r="T511">
        <v>1.0509803921568628</v>
      </c>
      <c r="U511">
        <v>5100</v>
      </c>
      <c r="V511" s="2" t="s">
        <v>3357</v>
      </c>
      <c r="W511" s="2" t="s">
        <v>3355</v>
      </c>
      <c r="X511" s="2"/>
      <c r="Y511" t="s">
        <v>764</v>
      </c>
      <c r="Z511" t="s">
        <v>764</v>
      </c>
    </row>
    <row r="512" spans="1:26">
      <c r="A512" s="1">
        <v>46125</v>
      </c>
      <c r="B512" s="2" t="s">
        <v>3350</v>
      </c>
      <c r="C512" s="2" t="s">
        <v>3351</v>
      </c>
      <c r="D512">
        <v>311</v>
      </c>
      <c r="E512" s="2" t="s">
        <v>980</v>
      </c>
      <c r="F512" s="2" t="s">
        <v>1499</v>
      </c>
      <c r="G512" t="s">
        <v>975</v>
      </c>
      <c r="H512" t="s">
        <v>240</v>
      </c>
      <c r="I512" s="2" t="s">
        <v>1500</v>
      </c>
      <c r="J512" s="2" t="s">
        <v>79</v>
      </c>
      <c r="K512">
        <v>1920</v>
      </c>
      <c r="L512" t="s">
        <v>3353</v>
      </c>
      <c r="M512">
        <v>15360</v>
      </c>
      <c r="N512" t="s">
        <v>3356</v>
      </c>
      <c r="O512">
        <v>8</v>
      </c>
      <c r="P512">
        <v>8</v>
      </c>
      <c r="Q512">
        <v>0</v>
      </c>
      <c r="R512">
        <v>15360</v>
      </c>
      <c r="S512">
        <v>8</v>
      </c>
      <c r="T512">
        <v>1.0172185430463576</v>
      </c>
      <c r="U512">
        <v>15100</v>
      </c>
      <c r="V512" s="2" t="s">
        <v>3357</v>
      </c>
      <c r="W512" s="2" t="s">
        <v>3355</v>
      </c>
      <c r="X512" s="2"/>
      <c r="Y512" t="s">
        <v>764</v>
      </c>
      <c r="Z512" t="s">
        <v>764</v>
      </c>
    </row>
    <row r="513" spans="1:26">
      <c r="A513" s="1">
        <v>46125</v>
      </c>
      <c r="B513" s="2" t="s">
        <v>3350</v>
      </c>
      <c r="C513" s="2" t="s">
        <v>3351</v>
      </c>
      <c r="D513">
        <v>506</v>
      </c>
      <c r="E513" s="2" t="s">
        <v>442</v>
      </c>
      <c r="F513" s="2" t="s">
        <v>2161</v>
      </c>
      <c r="G513" t="s">
        <v>2163</v>
      </c>
      <c r="H513" t="s">
        <v>1477</v>
      </c>
      <c r="I513" s="2" t="s">
        <v>2162</v>
      </c>
      <c r="J513" s="2" t="s">
        <v>445</v>
      </c>
      <c r="K513">
        <v>1360</v>
      </c>
      <c r="L513" t="s">
        <v>3353</v>
      </c>
      <c r="M513">
        <v>10880</v>
      </c>
      <c r="N513" t="s">
        <v>3359</v>
      </c>
      <c r="O513">
        <v>8</v>
      </c>
      <c r="P513">
        <v>0</v>
      </c>
      <c r="Q513">
        <v>0</v>
      </c>
      <c r="R513">
        <v>10880</v>
      </c>
      <c r="S513">
        <v>8</v>
      </c>
      <c r="T513">
        <v>1.0264150943396226</v>
      </c>
      <c r="U513">
        <v>10600</v>
      </c>
      <c r="V513" s="2" t="s">
        <v>3360</v>
      </c>
      <c r="W513" s="2" t="s">
        <v>3361</v>
      </c>
      <c r="X513" s="2"/>
      <c r="Y513" t="s">
        <v>764</v>
      </c>
      <c r="Z513" t="s">
        <v>764</v>
      </c>
    </row>
    <row r="514" spans="1:26">
      <c r="A514" s="1">
        <v>46125</v>
      </c>
      <c r="B514" s="2" t="s">
        <v>3350</v>
      </c>
      <c r="C514" s="2" t="s">
        <v>3351</v>
      </c>
      <c r="D514">
        <v>448</v>
      </c>
      <c r="E514" s="2" t="s">
        <v>1982</v>
      </c>
      <c r="F514" s="2" t="s">
        <v>1973</v>
      </c>
      <c r="G514" t="s">
        <v>1975</v>
      </c>
      <c r="H514" t="s">
        <v>1976</v>
      </c>
      <c r="I514" s="2" t="s">
        <v>1974</v>
      </c>
      <c r="J514" s="2" t="s">
        <v>79</v>
      </c>
      <c r="K514">
        <v>2270</v>
      </c>
      <c r="L514" t="s">
        <v>3353</v>
      </c>
      <c r="M514">
        <v>18160</v>
      </c>
      <c r="N514" t="s">
        <v>3356</v>
      </c>
      <c r="O514">
        <v>8</v>
      </c>
      <c r="P514">
        <v>8</v>
      </c>
      <c r="Q514">
        <v>0</v>
      </c>
      <c r="R514">
        <v>18160</v>
      </c>
      <c r="S514">
        <v>8</v>
      </c>
      <c r="T514">
        <v>2.0636363636363635</v>
      </c>
      <c r="U514">
        <v>8800</v>
      </c>
      <c r="V514" s="2" t="s">
        <v>3357</v>
      </c>
      <c r="W514" s="2" t="s">
        <v>3355</v>
      </c>
      <c r="X514" s="2"/>
      <c r="Y514" t="s">
        <v>764</v>
      </c>
      <c r="Z514" t="s">
        <v>764</v>
      </c>
    </row>
    <row r="515" spans="1:26">
      <c r="A515" s="1">
        <v>46126</v>
      </c>
      <c r="B515" s="2" t="s">
        <v>3350</v>
      </c>
      <c r="C515" s="2" t="s">
        <v>3351</v>
      </c>
      <c r="D515">
        <v>426</v>
      </c>
      <c r="E515" s="2" t="s">
        <v>719</v>
      </c>
      <c r="F515" s="2" t="s">
        <v>1743</v>
      </c>
      <c r="G515" t="s">
        <v>714</v>
      </c>
      <c r="H515" t="s">
        <v>422</v>
      </c>
      <c r="I515" s="2" t="s">
        <v>713</v>
      </c>
      <c r="J515" s="2" t="s">
        <v>79</v>
      </c>
      <c r="K515">
        <v>3053</v>
      </c>
      <c r="L515" t="s">
        <v>3353</v>
      </c>
      <c r="M515">
        <v>24424</v>
      </c>
      <c r="N515" t="s">
        <v>3356</v>
      </c>
      <c r="O515">
        <v>8</v>
      </c>
      <c r="P515">
        <v>8</v>
      </c>
      <c r="Q515">
        <v>0</v>
      </c>
      <c r="R515">
        <v>24424</v>
      </c>
      <c r="S515">
        <v>8</v>
      </c>
      <c r="T515">
        <v>1.0134439834024895</v>
      </c>
      <c r="U515">
        <v>24100</v>
      </c>
      <c r="V515" s="2" t="s">
        <v>3357</v>
      </c>
      <c r="W515" s="2" t="s">
        <v>3355</v>
      </c>
      <c r="X515" s="2"/>
      <c r="Y515" t="s">
        <v>764</v>
      </c>
      <c r="Z515" t="s">
        <v>764</v>
      </c>
    </row>
    <row r="516" spans="1:26">
      <c r="A516" s="1">
        <v>46126</v>
      </c>
      <c r="B516" s="2" t="s">
        <v>3350</v>
      </c>
      <c r="C516" s="2" t="s">
        <v>3351</v>
      </c>
      <c r="D516">
        <v>433</v>
      </c>
      <c r="E516" s="2" t="s">
        <v>123</v>
      </c>
      <c r="F516" s="2" t="s">
        <v>1927</v>
      </c>
      <c r="G516" t="s">
        <v>121</v>
      </c>
      <c r="H516" t="s">
        <v>122</v>
      </c>
      <c r="I516" s="2" t="s">
        <v>120</v>
      </c>
      <c r="J516" s="2" t="s">
        <v>79</v>
      </c>
      <c r="K516">
        <v>2280</v>
      </c>
      <c r="L516" t="s">
        <v>3353</v>
      </c>
      <c r="M516">
        <v>18240</v>
      </c>
      <c r="N516" t="s">
        <v>3356</v>
      </c>
      <c r="O516">
        <v>8</v>
      </c>
      <c r="P516">
        <v>8</v>
      </c>
      <c r="Q516">
        <v>0</v>
      </c>
      <c r="R516">
        <v>18240</v>
      </c>
      <c r="S516">
        <v>8</v>
      </c>
      <c r="T516">
        <v>1.0077348066298342</v>
      </c>
      <c r="U516">
        <v>18100</v>
      </c>
      <c r="V516" s="2" t="s">
        <v>3357</v>
      </c>
      <c r="W516" s="2" t="s">
        <v>3355</v>
      </c>
      <c r="X516" s="2"/>
      <c r="Y516" t="s">
        <v>764</v>
      </c>
      <c r="Z516" t="s">
        <v>764</v>
      </c>
    </row>
    <row r="517" spans="1:26">
      <c r="A517" s="1">
        <v>46126</v>
      </c>
      <c r="B517" s="2" t="s">
        <v>3350</v>
      </c>
      <c r="C517" s="2" t="s">
        <v>3351</v>
      </c>
      <c r="D517">
        <v>609</v>
      </c>
      <c r="E517" s="2" t="s">
        <v>2512</v>
      </c>
      <c r="F517" s="2" t="s">
        <v>2509</v>
      </c>
      <c r="G517" t="s">
        <v>2511</v>
      </c>
      <c r="H517" t="s">
        <v>153</v>
      </c>
      <c r="I517" s="2" t="s">
        <v>2510</v>
      </c>
      <c r="J517" s="2" t="s">
        <v>79</v>
      </c>
      <c r="K517">
        <v>160</v>
      </c>
      <c r="L517" t="s">
        <v>3353</v>
      </c>
      <c r="M517">
        <v>1280</v>
      </c>
      <c r="N517" t="s">
        <v>3356</v>
      </c>
      <c r="O517">
        <v>8</v>
      </c>
      <c r="P517">
        <v>8</v>
      </c>
      <c r="Q517">
        <v>0</v>
      </c>
      <c r="R517">
        <v>1280</v>
      </c>
      <c r="S517">
        <v>8</v>
      </c>
      <c r="T517">
        <v>1.1636363636363636</v>
      </c>
      <c r="U517">
        <v>1100</v>
      </c>
      <c r="V517" s="2" t="s">
        <v>3357</v>
      </c>
      <c r="W517" s="2" t="s">
        <v>3355</v>
      </c>
      <c r="X517" s="2"/>
      <c r="Y517" t="s">
        <v>764</v>
      </c>
      <c r="Z517" t="s">
        <v>764</v>
      </c>
    </row>
    <row r="518" spans="1:26">
      <c r="A518" s="1">
        <v>46126</v>
      </c>
      <c r="B518" s="2" t="s">
        <v>3350</v>
      </c>
      <c r="C518" s="2" t="s">
        <v>3351</v>
      </c>
      <c r="D518">
        <v>454</v>
      </c>
      <c r="E518" s="2" t="s">
        <v>2015</v>
      </c>
      <c r="F518" s="2" t="s">
        <v>2012</v>
      </c>
      <c r="G518" t="s">
        <v>2014</v>
      </c>
      <c r="H518" t="s">
        <v>779</v>
      </c>
      <c r="I518" s="2" t="s">
        <v>2013</v>
      </c>
      <c r="J518" s="2" t="s">
        <v>64</v>
      </c>
      <c r="K518">
        <v>785</v>
      </c>
      <c r="L518" t="s">
        <v>3352</v>
      </c>
      <c r="M518">
        <v>3140</v>
      </c>
      <c r="N518" t="s">
        <v>3353</v>
      </c>
      <c r="O518">
        <v>6</v>
      </c>
      <c r="P518">
        <v>6</v>
      </c>
      <c r="Q518">
        <v>4</v>
      </c>
      <c r="R518">
        <v>18840</v>
      </c>
      <c r="S518">
        <v>4</v>
      </c>
      <c r="T518">
        <v>1.0466666666666666</v>
      </c>
      <c r="U518">
        <v>18000</v>
      </c>
      <c r="V518" s="2" t="s">
        <v>3354</v>
      </c>
      <c r="W518" s="2" t="s">
        <v>3355</v>
      </c>
      <c r="X518" s="2"/>
      <c r="Y518">
        <v>4667.6834020422066</v>
      </c>
      <c r="Z518">
        <v>5071.1000000000004</v>
      </c>
    </row>
    <row r="519" spans="1:26">
      <c r="A519" s="1">
        <v>46126</v>
      </c>
      <c r="B519" s="2" t="s">
        <v>3350</v>
      </c>
      <c r="C519" s="2" t="s">
        <v>3351</v>
      </c>
      <c r="D519">
        <v>466</v>
      </c>
      <c r="E519" s="2" t="s">
        <v>2015</v>
      </c>
      <c r="F519" s="2" t="s">
        <v>2062</v>
      </c>
      <c r="G519" t="s">
        <v>2014</v>
      </c>
      <c r="H519" t="s">
        <v>779</v>
      </c>
      <c r="I519" s="2" t="s">
        <v>2013</v>
      </c>
      <c r="J519" s="2" t="s">
        <v>64</v>
      </c>
      <c r="K519">
        <v>355</v>
      </c>
      <c r="L519" t="s">
        <v>3352</v>
      </c>
      <c r="M519">
        <v>1420</v>
      </c>
      <c r="N519" t="s">
        <v>3353</v>
      </c>
      <c r="O519">
        <v>6</v>
      </c>
      <c r="P519">
        <v>6</v>
      </c>
      <c r="Q519">
        <v>4</v>
      </c>
      <c r="R519">
        <v>8520</v>
      </c>
      <c r="S519">
        <v>4</v>
      </c>
      <c r="T519">
        <v>1.0649999999999999</v>
      </c>
      <c r="U519">
        <v>8000</v>
      </c>
      <c r="V519" s="2" t="s">
        <v>3354</v>
      </c>
      <c r="W519" s="2" t="s">
        <v>3355</v>
      </c>
      <c r="X519" s="2"/>
      <c r="Y519">
        <v>2110.8631945541188</v>
      </c>
      <c r="Z519">
        <v>2293.3000000000002</v>
      </c>
    </row>
    <row r="520" spans="1:26">
      <c r="A520" s="1">
        <v>46126</v>
      </c>
      <c r="B520" s="2" t="s">
        <v>3350</v>
      </c>
      <c r="C520" s="2" t="s">
        <v>3351</v>
      </c>
      <c r="D520">
        <v>467</v>
      </c>
      <c r="E520" s="2" t="s">
        <v>2015</v>
      </c>
      <c r="F520" s="2" t="s">
        <v>2063</v>
      </c>
      <c r="G520" t="s">
        <v>2014</v>
      </c>
      <c r="H520" t="s">
        <v>779</v>
      </c>
      <c r="I520" s="2" t="s">
        <v>2013</v>
      </c>
      <c r="J520" s="2" t="s">
        <v>64</v>
      </c>
      <c r="K520">
        <v>355</v>
      </c>
      <c r="L520" t="s">
        <v>3352</v>
      </c>
      <c r="M520">
        <v>1420</v>
      </c>
      <c r="N520" t="s">
        <v>3353</v>
      </c>
      <c r="O520">
        <v>6</v>
      </c>
      <c r="P520">
        <v>6</v>
      </c>
      <c r="Q520">
        <v>4</v>
      </c>
      <c r="R520">
        <v>8520</v>
      </c>
      <c r="S520">
        <v>4</v>
      </c>
      <c r="T520">
        <v>1.0649999999999999</v>
      </c>
      <c r="U520">
        <v>8000</v>
      </c>
      <c r="V520" s="2" t="s">
        <v>3354</v>
      </c>
      <c r="W520" s="2" t="s">
        <v>3355</v>
      </c>
      <c r="X520" s="2"/>
      <c r="Y520">
        <v>2110.8631945541188</v>
      </c>
      <c r="Z520">
        <v>2293.3000000000002</v>
      </c>
    </row>
    <row r="521" spans="1:26">
      <c r="A521" s="1">
        <v>46126</v>
      </c>
      <c r="B521" s="2" t="s">
        <v>3350</v>
      </c>
      <c r="C521" s="2" t="s">
        <v>3351</v>
      </c>
      <c r="D521">
        <v>468</v>
      </c>
      <c r="E521" s="2" t="s">
        <v>2015</v>
      </c>
      <c r="F521" s="2" t="s">
        <v>2064</v>
      </c>
      <c r="G521" t="s">
        <v>2014</v>
      </c>
      <c r="H521" t="s">
        <v>779</v>
      </c>
      <c r="I521" s="2" t="s">
        <v>2013</v>
      </c>
      <c r="J521" s="2" t="s">
        <v>64</v>
      </c>
      <c r="K521">
        <v>355</v>
      </c>
      <c r="L521" t="s">
        <v>3352</v>
      </c>
      <c r="M521">
        <v>1420</v>
      </c>
      <c r="N521" t="s">
        <v>3353</v>
      </c>
      <c r="O521">
        <v>6</v>
      </c>
      <c r="P521">
        <v>6</v>
      </c>
      <c r="Q521">
        <v>4</v>
      </c>
      <c r="R521">
        <v>8520</v>
      </c>
      <c r="S521">
        <v>4</v>
      </c>
      <c r="T521">
        <v>1.0649999999999999</v>
      </c>
      <c r="U521">
        <v>8000</v>
      </c>
      <c r="V521" s="2" t="s">
        <v>3354</v>
      </c>
      <c r="W521" s="2" t="s">
        <v>3355</v>
      </c>
      <c r="X521" s="2"/>
      <c r="Y521">
        <v>2110.8631945541188</v>
      </c>
      <c r="Z521">
        <v>2293.3000000000002</v>
      </c>
    </row>
    <row r="522" spans="1:26">
      <c r="A522" s="1">
        <v>46126</v>
      </c>
      <c r="B522" s="2" t="s">
        <v>3350</v>
      </c>
      <c r="C522" s="2" t="s">
        <v>3351</v>
      </c>
      <c r="D522">
        <v>469</v>
      </c>
      <c r="E522" s="2" t="s">
        <v>2015</v>
      </c>
      <c r="F522" s="2" t="s">
        <v>2065</v>
      </c>
      <c r="G522" t="s">
        <v>2014</v>
      </c>
      <c r="H522" t="s">
        <v>779</v>
      </c>
      <c r="I522" s="2" t="s">
        <v>2013</v>
      </c>
      <c r="J522" s="2" t="s">
        <v>64</v>
      </c>
      <c r="K522">
        <v>355</v>
      </c>
      <c r="L522" t="s">
        <v>3352</v>
      </c>
      <c r="M522">
        <v>1420</v>
      </c>
      <c r="N522" t="s">
        <v>3353</v>
      </c>
      <c r="O522">
        <v>6</v>
      </c>
      <c r="P522">
        <v>6</v>
      </c>
      <c r="Q522">
        <v>4</v>
      </c>
      <c r="R522">
        <v>8520</v>
      </c>
      <c r="S522">
        <v>4</v>
      </c>
      <c r="T522">
        <v>1.0649999999999999</v>
      </c>
      <c r="U522">
        <v>8000</v>
      </c>
      <c r="V522" s="2" t="s">
        <v>3354</v>
      </c>
      <c r="W522" s="2" t="s">
        <v>3355</v>
      </c>
      <c r="X522" s="2"/>
      <c r="Y522">
        <v>2110.8631945541188</v>
      </c>
      <c r="Z522">
        <v>2293.3000000000002</v>
      </c>
    </row>
    <row r="523" spans="1:26">
      <c r="A523" s="1">
        <v>46126</v>
      </c>
      <c r="B523" s="2" t="s">
        <v>3350</v>
      </c>
      <c r="C523" s="2" t="s">
        <v>3351</v>
      </c>
      <c r="D523">
        <v>470</v>
      </c>
      <c r="E523" s="2" t="s">
        <v>2015</v>
      </c>
      <c r="F523" s="2" t="s">
        <v>2066</v>
      </c>
      <c r="G523" t="s">
        <v>2014</v>
      </c>
      <c r="H523" t="s">
        <v>779</v>
      </c>
      <c r="I523" s="2" t="s">
        <v>2013</v>
      </c>
      <c r="J523" s="2" t="s">
        <v>64</v>
      </c>
      <c r="K523">
        <v>355</v>
      </c>
      <c r="L523" t="s">
        <v>3352</v>
      </c>
      <c r="M523">
        <v>1420</v>
      </c>
      <c r="N523" t="s">
        <v>3353</v>
      </c>
      <c r="O523">
        <v>6</v>
      </c>
      <c r="P523">
        <v>6</v>
      </c>
      <c r="Q523">
        <v>4</v>
      </c>
      <c r="R523">
        <v>8520</v>
      </c>
      <c r="S523">
        <v>4</v>
      </c>
      <c r="T523">
        <v>1.0649999999999999</v>
      </c>
      <c r="U523">
        <v>8000</v>
      </c>
      <c r="V523" s="2" t="s">
        <v>3354</v>
      </c>
      <c r="W523" s="2" t="s">
        <v>3355</v>
      </c>
      <c r="X523" s="2"/>
      <c r="Y523">
        <v>2110.8631945541188</v>
      </c>
      <c r="Z523">
        <v>2293.3000000000002</v>
      </c>
    </row>
    <row r="524" spans="1:26">
      <c r="A524" s="1">
        <v>46126</v>
      </c>
      <c r="B524" s="2" t="s">
        <v>3350</v>
      </c>
      <c r="C524" s="2" t="s">
        <v>3351</v>
      </c>
      <c r="D524">
        <v>471</v>
      </c>
      <c r="E524" s="2" t="s">
        <v>2015</v>
      </c>
      <c r="F524" s="2" t="s">
        <v>2067</v>
      </c>
      <c r="G524" t="s">
        <v>2014</v>
      </c>
      <c r="H524" t="s">
        <v>779</v>
      </c>
      <c r="I524" s="2" t="s">
        <v>2013</v>
      </c>
      <c r="J524" s="2" t="s">
        <v>64</v>
      </c>
      <c r="K524">
        <v>355</v>
      </c>
      <c r="L524" t="s">
        <v>3352</v>
      </c>
      <c r="M524">
        <v>1420</v>
      </c>
      <c r="N524" t="s">
        <v>3353</v>
      </c>
      <c r="O524">
        <v>6</v>
      </c>
      <c r="P524">
        <v>6</v>
      </c>
      <c r="Q524">
        <v>4</v>
      </c>
      <c r="R524">
        <v>8520</v>
      </c>
      <c r="S524">
        <v>4</v>
      </c>
      <c r="T524">
        <v>1.0649999999999999</v>
      </c>
      <c r="U524">
        <v>8000</v>
      </c>
      <c r="V524" s="2" t="s">
        <v>3354</v>
      </c>
      <c r="W524" s="2" t="s">
        <v>3355</v>
      </c>
      <c r="X524" s="2"/>
      <c r="Y524">
        <v>2110.8631945541188</v>
      </c>
      <c r="Z524">
        <v>2293.3000000000002</v>
      </c>
    </row>
    <row r="525" spans="1:26">
      <c r="A525" s="1">
        <v>46126</v>
      </c>
      <c r="B525" s="2" t="s">
        <v>3350</v>
      </c>
      <c r="C525" s="2" t="s">
        <v>3351</v>
      </c>
      <c r="D525">
        <v>472</v>
      </c>
      <c r="E525" s="2" t="s">
        <v>2015</v>
      </c>
      <c r="F525" s="2" t="s">
        <v>2068</v>
      </c>
      <c r="G525" t="s">
        <v>2014</v>
      </c>
      <c r="H525" t="s">
        <v>779</v>
      </c>
      <c r="I525" s="2" t="s">
        <v>2013</v>
      </c>
      <c r="J525" s="2" t="s">
        <v>64</v>
      </c>
      <c r="K525">
        <v>355</v>
      </c>
      <c r="L525" t="s">
        <v>3352</v>
      </c>
      <c r="M525">
        <v>1420</v>
      </c>
      <c r="N525" t="s">
        <v>3353</v>
      </c>
      <c r="O525">
        <v>6</v>
      </c>
      <c r="P525">
        <v>6</v>
      </c>
      <c r="Q525">
        <v>4</v>
      </c>
      <c r="R525">
        <v>8520</v>
      </c>
      <c r="S525">
        <v>4</v>
      </c>
      <c r="T525">
        <v>1.0649999999999999</v>
      </c>
      <c r="U525">
        <v>8000</v>
      </c>
      <c r="V525" s="2" t="s">
        <v>3354</v>
      </c>
      <c r="W525" s="2" t="s">
        <v>3355</v>
      </c>
      <c r="X525" s="2"/>
      <c r="Y525">
        <v>2110.8631945541188</v>
      </c>
      <c r="Z525">
        <v>2293.3000000000002</v>
      </c>
    </row>
    <row r="526" spans="1:26">
      <c r="A526" s="1">
        <v>46126</v>
      </c>
      <c r="B526" s="2" t="s">
        <v>3350</v>
      </c>
      <c r="C526" s="2" t="s">
        <v>3351</v>
      </c>
      <c r="D526">
        <v>473</v>
      </c>
      <c r="E526" s="2" t="s">
        <v>2015</v>
      </c>
      <c r="F526" s="2" t="s">
        <v>2069</v>
      </c>
      <c r="G526" t="s">
        <v>2014</v>
      </c>
      <c r="H526" t="s">
        <v>779</v>
      </c>
      <c r="I526" s="2" t="s">
        <v>2013</v>
      </c>
      <c r="J526" s="2" t="s">
        <v>64</v>
      </c>
      <c r="K526">
        <v>355</v>
      </c>
      <c r="L526" t="s">
        <v>3352</v>
      </c>
      <c r="M526">
        <v>1420</v>
      </c>
      <c r="N526" t="s">
        <v>3353</v>
      </c>
      <c r="O526">
        <v>6</v>
      </c>
      <c r="P526">
        <v>6</v>
      </c>
      <c r="Q526">
        <v>4</v>
      </c>
      <c r="R526">
        <v>8520</v>
      </c>
      <c r="S526">
        <v>4</v>
      </c>
      <c r="T526">
        <v>1.0649999999999999</v>
      </c>
      <c r="U526">
        <v>8000</v>
      </c>
      <c r="V526" s="2" t="s">
        <v>3354</v>
      </c>
      <c r="W526" s="2" t="s">
        <v>3355</v>
      </c>
      <c r="X526" s="2"/>
      <c r="Y526">
        <v>2110.8631945541188</v>
      </c>
      <c r="Z526">
        <v>2293.3000000000002</v>
      </c>
    </row>
    <row r="527" spans="1:26">
      <c r="A527" s="1">
        <v>46126</v>
      </c>
      <c r="B527" s="2" t="s">
        <v>3350</v>
      </c>
      <c r="C527" s="2" t="s">
        <v>3351</v>
      </c>
      <c r="D527">
        <v>474</v>
      </c>
      <c r="E527" s="2" t="s">
        <v>2015</v>
      </c>
      <c r="F527" s="2" t="s">
        <v>2070</v>
      </c>
      <c r="G527" t="s">
        <v>2014</v>
      </c>
      <c r="H527" t="s">
        <v>779</v>
      </c>
      <c r="I527" s="2" t="s">
        <v>2013</v>
      </c>
      <c r="J527" s="2" t="s">
        <v>64</v>
      </c>
      <c r="K527">
        <v>355</v>
      </c>
      <c r="L527" t="s">
        <v>3352</v>
      </c>
      <c r="M527">
        <v>1420</v>
      </c>
      <c r="N527" t="s">
        <v>3353</v>
      </c>
      <c r="O527">
        <v>6</v>
      </c>
      <c r="P527">
        <v>6</v>
      </c>
      <c r="Q527">
        <v>4</v>
      </c>
      <c r="R527">
        <v>8520</v>
      </c>
      <c r="S527">
        <v>4</v>
      </c>
      <c r="T527">
        <v>1.0649999999999999</v>
      </c>
      <c r="U527">
        <v>8000</v>
      </c>
      <c r="V527" s="2" t="s">
        <v>3354</v>
      </c>
      <c r="W527" s="2" t="s">
        <v>3355</v>
      </c>
      <c r="X527" s="2"/>
      <c r="Y527">
        <v>2110.8631945541188</v>
      </c>
      <c r="Z527">
        <v>2293.3000000000002</v>
      </c>
    </row>
    <row r="528" spans="1:26">
      <c r="A528" s="1">
        <v>46126</v>
      </c>
      <c r="B528" s="2" t="s">
        <v>3350</v>
      </c>
      <c r="C528" s="2" t="s">
        <v>3351</v>
      </c>
      <c r="D528">
        <v>344</v>
      </c>
      <c r="E528" s="2" t="s">
        <v>1618</v>
      </c>
      <c r="F528" s="2" t="s">
        <v>1615</v>
      </c>
      <c r="G528" t="s">
        <v>1617</v>
      </c>
      <c r="H528" t="s">
        <v>343</v>
      </c>
      <c r="I528" s="2" t="s">
        <v>1616</v>
      </c>
      <c r="J528" s="2" t="s">
        <v>64</v>
      </c>
      <c r="K528">
        <v>650</v>
      </c>
      <c r="L528" t="s">
        <v>3352</v>
      </c>
      <c r="M528">
        <v>3900</v>
      </c>
      <c r="N528" t="s">
        <v>3353</v>
      </c>
      <c r="O528">
        <v>3</v>
      </c>
      <c r="P528">
        <v>3</v>
      </c>
      <c r="Q528">
        <v>6</v>
      </c>
      <c r="R528">
        <v>11700</v>
      </c>
      <c r="S528">
        <v>6</v>
      </c>
      <c r="T528">
        <v>1.0636363636363635</v>
      </c>
      <c r="U528">
        <v>11000</v>
      </c>
      <c r="V528" s="2" t="s">
        <v>3354</v>
      </c>
      <c r="W528" s="2" t="s">
        <v>3355</v>
      </c>
      <c r="X528" s="2"/>
      <c r="Y528">
        <v>3400.849415929204</v>
      </c>
      <c r="Z528">
        <v>4199</v>
      </c>
    </row>
    <row r="529" spans="1:26">
      <c r="A529" s="1">
        <v>46127</v>
      </c>
      <c r="B529" s="2" t="s">
        <v>3350</v>
      </c>
      <c r="C529" s="2" t="s">
        <v>3351</v>
      </c>
      <c r="D529">
        <v>601</v>
      </c>
      <c r="E529" s="2" t="s">
        <v>2479</v>
      </c>
      <c r="F529" s="2" t="s">
        <v>2472</v>
      </c>
      <c r="G529" t="s">
        <v>2474</v>
      </c>
      <c r="H529" t="s">
        <v>153</v>
      </c>
      <c r="I529" s="2" t="s">
        <v>2473</v>
      </c>
      <c r="J529" s="2" t="s">
        <v>79</v>
      </c>
      <c r="K529">
        <v>290</v>
      </c>
      <c r="L529" t="s">
        <v>3353</v>
      </c>
      <c r="M529">
        <v>2320</v>
      </c>
      <c r="N529" t="s">
        <v>3356</v>
      </c>
      <c r="O529">
        <v>8</v>
      </c>
      <c r="P529">
        <v>8</v>
      </c>
      <c r="Q529">
        <v>0</v>
      </c>
      <c r="R529">
        <v>2320</v>
      </c>
      <c r="S529">
        <v>8</v>
      </c>
      <c r="T529">
        <v>1.1047619047619048</v>
      </c>
      <c r="U529">
        <v>2100</v>
      </c>
      <c r="V529" s="2" t="s">
        <v>3357</v>
      </c>
      <c r="W529" s="2" t="s">
        <v>3355</v>
      </c>
      <c r="X529" s="2"/>
      <c r="Y529" t="s">
        <v>764</v>
      </c>
      <c r="Z529" t="s">
        <v>764</v>
      </c>
    </row>
    <row r="530" spans="1:26">
      <c r="A530" s="1">
        <v>46127</v>
      </c>
      <c r="B530" s="2" t="s">
        <v>3350</v>
      </c>
      <c r="C530" s="2" t="s">
        <v>3351</v>
      </c>
      <c r="D530">
        <v>430</v>
      </c>
      <c r="E530" s="2" t="s">
        <v>273</v>
      </c>
      <c r="F530" s="2" t="s">
        <v>1926</v>
      </c>
      <c r="G530" t="s">
        <v>271</v>
      </c>
      <c r="H530" t="s">
        <v>97</v>
      </c>
      <c r="I530" s="2" t="s">
        <v>270</v>
      </c>
      <c r="J530" s="2" t="s">
        <v>64</v>
      </c>
      <c r="K530">
        <v>1650</v>
      </c>
      <c r="L530" t="s">
        <v>3352</v>
      </c>
      <c r="M530">
        <v>9900</v>
      </c>
      <c r="N530" t="s">
        <v>3353</v>
      </c>
      <c r="O530">
        <v>2</v>
      </c>
      <c r="P530">
        <v>2</v>
      </c>
      <c r="Q530">
        <v>6</v>
      </c>
      <c r="R530">
        <v>19800</v>
      </c>
      <c r="S530">
        <v>6</v>
      </c>
      <c r="T530">
        <v>1.0153846153846151</v>
      </c>
      <c r="U530">
        <v>19500</v>
      </c>
      <c r="V530" s="2" t="s">
        <v>3354</v>
      </c>
      <c r="W530" s="2" t="s">
        <v>3355</v>
      </c>
      <c r="X530" s="2"/>
      <c r="Y530">
        <v>9290.2125663716815</v>
      </c>
      <c r="Z530">
        <v>10659</v>
      </c>
    </row>
    <row r="531" spans="1:26">
      <c r="A531" s="1">
        <v>46127</v>
      </c>
      <c r="B531" s="2" t="s">
        <v>3350</v>
      </c>
      <c r="C531" s="2" t="s">
        <v>3351</v>
      </c>
      <c r="D531">
        <v>443</v>
      </c>
      <c r="E531" s="2" t="s">
        <v>1965</v>
      </c>
      <c r="F531" s="2" t="s">
        <v>1664</v>
      </c>
      <c r="G531" t="s">
        <v>1964</v>
      </c>
      <c r="H531" t="s">
        <v>1064</v>
      </c>
      <c r="I531" s="2" t="s">
        <v>1963</v>
      </c>
      <c r="J531" s="2" t="s">
        <v>64</v>
      </c>
      <c r="K531">
        <v>420</v>
      </c>
      <c r="L531" t="s">
        <v>3352</v>
      </c>
      <c r="M531">
        <v>2520</v>
      </c>
      <c r="N531" t="s">
        <v>3353</v>
      </c>
      <c r="O531">
        <v>2</v>
      </c>
      <c r="P531">
        <v>2</v>
      </c>
      <c r="Q531">
        <v>6</v>
      </c>
      <c r="R531">
        <v>5040</v>
      </c>
      <c r="S531">
        <v>6</v>
      </c>
      <c r="T531">
        <v>1.0956521739130434</v>
      </c>
      <c r="U531">
        <v>4600</v>
      </c>
      <c r="V531" s="2" t="s">
        <v>3354</v>
      </c>
      <c r="W531" s="2" t="s">
        <v>3355</v>
      </c>
      <c r="X531" s="2"/>
      <c r="Y531">
        <v>2112.3473824370321</v>
      </c>
      <c r="Z531">
        <v>2713.2</v>
      </c>
    </row>
    <row r="532" spans="1:26">
      <c r="A532" s="1">
        <v>46127</v>
      </c>
      <c r="B532" s="2" t="s">
        <v>3350</v>
      </c>
      <c r="C532" s="2" t="s">
        <v>3351</v>
      </c>
      <c r="D532">
        <v>575</v>
      </c>
      <c r="E532" s="2" t="s">
        <v>2385</v>
      </c>
      <c r="F532" s="2" t="s">
        <v>2384</v>
      </c>
      <c r="G532" t="s">
        <v>996</v>
      </c>
      <c r="H532" t="s">
        <v>998</v>
      </c>
      <c r="I532" s="2" t="s">
        <v>995</v>
      </c>
      <c r="J532" s="2" t="s">
        <v>64</v>
      </c>
      <c r="K532">
        <v>500</v>
      </c>
      <c r="L532" t="s">
        <v>3352</v>
      </c>
      <c r="M532">
        <v>2000</v>
      </c>
      <c r="N532" t="s">
        <v>3353</v>
      </c>
      <c r="O532">
        <v>1</v>
      </c>
      <c r="P532">
        <v>1</v>
      </c>
      <c r="Q532">
        <v>4</v>
      </c>
      <c r="R532">
        <v>2000</v>
      </c>
      <c r="S532">
        <v>4</v>
      </c>
      <c r="T532">
        <v>1.1764705882352942</v>
      </c>
      <c r="U532">
        <v>1700</v>
      </c>
      <c r="V532" s="2" t="s">
        <v>3354</v>
      </c>
      <c r="W532" s="2" t="s">
        <v>3355</v>
      </c>
      <c r="X532" s="2"/>
      <c r="Y532">
        <v>2335.9800045382349</v>
      </c>
      <c r="Z532">
        <v>3230</v>
      </c>
    </row>
    <row r="533" spans="1:26">
      <c r="A533" s="1">
        <v>46127</v>
      </c>
      <c r="B533" s="2" t="s">
        <v>3350</v>
      </c>
      <c r="C533" s="2" t="s">
        <v>3351</v>
      </c>
      <c r="D533">
        <v>355</v>
      </c>
      <c r="E533" s="2" t="s">
        <v>1661</v>
      </c>
      <c r="F533" s="2" t="s">
        <v>1654</v>
      </c>
      <c r="G533" t="s">
        <v>1656</v>
      </c>
      <c r="H533" t="s">
        <v>779</v>
      </c>
      <c r="I533" s="2" t="s">
        <v>1655</v>
      </c>
      <c r="J533" s="2" t="s">
        <v>79</v>
      </c>
      <c r="K533">
        <v>160</v>
      </c>
      <c r="L533" t="s">
        <v>3353</v>
      </c>
      <c r="M533">
        <v>1280</v>
      </c>
      <c r="N533" t="s">
        <v>3356</v>
      </c>
      <c r="O533">
        <v>8</v>
      </c>
      <c r="P533">
        <v>8</v>
      </c>
      <c r="Q533">
        <v>0</v>
      </c>
      <c r="R533">
        <v>1280</v>
      </c>
      <c r="S533">
        <v>8</v>
      </c>
      <c r="T533">
        <v>1.1636363636363636</v>
      </c>
      <c r="U533">
        <v>1100</v>
      </c>
      <c r="V533" s="2" t="s">
        <v>3357</v>
      </c>
      <c r="W533" s="2" t="s">
        <v>3355</v>
      </c>
      <c r="X533" s="2"/>
      <c r="Y533" t="s">
        <v>764</v>
      </c>
      <c r="Z533" t="s">
        <v>764</v>
      </c>
    </row>
    <row r="534" spans="1:26">
      <c r="A534" s="1">
        <v>46127</v>
      </c>
      <c r="B534" s="2" t="s">
        <v>3350</v>
      </c>
      <c r="C534" s="2" t="s">
        <v>3351</v>
      </c>
      <c r="D534">
        <v>511</v>
      </c>
      <c r="E534" s="2" t="s">
        <v>1140</v>
      </c>
      <c r="F534" s="2" t="s">
        <v>2174</v>
      </c>
      <c r="G534" t="s">
        <v>1135</v>
      </c>
      <c r="H534" t="s">
        <v>2176</v>
      </c>
      <c r="I534" s="2" t="s">
        <v>2175</v>
      </c>
      <c r="J534" s="2" t="s">
        <v>79</v>
      </c>
      <c r="K534">
        <v>1910</v>
      </c>
      <c r="L534" t="s">
        <v>3353</v>
      </c>
      <c r="M534">
        <v>15280</v>
      </c>
      <c r="N534" t="s">
        <v>3356</v>
      </c>
      <c r="O534">
        <v>8</v>
      </c>
      <c r="P534">
        <v>8</v>
      </c>
      <c r="Q534">
        <v>0</v>
      </c>
      <c r="R534">
        <v>15280</v>
      </c>
      <c r="S534">
        <v>8</v>
      </c>
      <c r="T534">
        <v>1.0119205298013243</v>
      </c>
      <c r="U534">
        <v>15100</v>
      </c>
      <c r="V534" s="2" t="s">
        <v>3357</v>
      </c>
      <c r="W534" s="2" t="s">
        <v>3355</v>
      </c>
      <c r="X534" s="2"/>
      <c r="Y534" t="s">
        <v>764</v>
      </c>
      <c r="Z534" t="s">
        <v>764</v>
      </c>
    </row>
    <row r="535" spans="1:26">
      <c r="A535" s="1">
        <v>46127</v>
      </c>
      <c r="B535" s="2" t="s">
        <v>3350</v>
      </c>
      <c r="C535" s="2" t="s">
        <v>3351</v>
      </c>
      <c r="D535">
        <v>591</v>
      </c>
      <c r="E535" s="2" t="s">
        <v>2435</v>
      </c>
      <c r="F535" s="2" t="s">
        <v>2432</v>
      </c>
      <c r="G535" t="s">
        <v>2434</v>
      </c>
      <c r="H535" t="s">
        <v>330</v>
      </c>
      <c r="I535" s="2" t="s">
        <v>2433</v>
      </c>
      <c r="J535" s="2" t="s">
        <v>79</v>
      </c>
      <c r="K535">
        <v>540</v>
      </c>
      <c r="L535" t="s">
        <v>3353</v>
      </c>
      <c r="M535">
        <v>4320</v>
      </c>
      <c r="N535" t="s">
        <v>3356</v>
      </c>
      <c r="O535">
        <v>8</v>
      </c>
      <c r="P535">
        <v>8</v>
      </c>
      <c r="Q535">
        <v>0</v>
      </c>
      <c r="R535">
        <v>4320</v>
      </c>
      <c r="S535">
        <v>8</v>
      </c>
      <c r="T535">
        <v>1.0536585365853659</v>
      </c>
      <c r="U535">
        <v>4100</v>
      </c>
      <c r="V535" s="2" t="s">
        <v>3357</v>
      </c>
      <c r="W535" s="2" t="s">
        <v>3355</v>
      </c>
      <c r="X535" s="2"/>
      <c r="Y535" t="s">
        <v>764</v>
      </c>
      <c r="Z535" t="s">
        <v>764</v>
      </c>
    </row>
    <row r="536" spans="1:26">
      <c r="A536" s="1">
        <v>46127</v>
      </c>
      <c r="B536" s="2" t="s">
        <v>3350</v>
      </c>
      <c r="C536" s="2" t="s">
        <v>3351</v>
      </c>
      <c r="D536">
        <v>566</v>
      </c>
      <c r="E536" s="2" t="s">
        <v>442</v>
      </c>
      <c r="F536" s="2" t="s">
        <v>2354</v>
      </c>
      <c r="G536" t="s">
        <v>1428</v>
      </c>
      <c r="H536" t="s">
        <v>192</v>
      </c>
      <c r="I536" s="2" t="s">
        <v>2355</v>
      </c>
      <c r="J536" s="2" t="s">
        <v>445</v>
      </c>
      <c r="K536">
        <v>444</v>
      </c>
      <c r="L536" t="s">
        <v>3353</v>
      </c>
      <c r="M536">
        <v>7992</v>
      </c>
      <c r="N536" t="s">
        <v>3359</v>
      </c>
      <c r="O536">
        <v>18</v>
      </c>
      <c r="P536">
        <v>0</v>
      </c>
      <c r="Q536">
        <v>0</v>
      </c>
      <c r="R536">
        <v>7992</v>
      </c>
      <c r="S536">
        <v>18</v>
      </c>
      <c r="T536">
        <v>1.0246153846153847</v>
      </c>
      <c r="U536">
        <v>7800</v>
      </c>
      <c r="V536" s="2" t="s">
        <v>3360</v>
      </c>
      <c r="W536" s="2" t="s">
        <v>3361</v>
      </c>
      <c r="X536" s="2"/>
      <c r="Y536" t="s">
        <v>764</v>
      </c>
      <c r="Z536" t="s">
        <v>764</v>
      </c>
    </row>
    <row r="537" spans="1:26">
      <c r="A537" s="1">
        <v>46127</v>
      </c>
      <c r="B537" s="2" t="s">
        <v>3350</v>
      </c>
      <c r="C537" s="2" t="s">
        <v>3351</v>
      </c>
      <c r="D537">
        <v>592</v>
      </c>
      <c r="E537" s="2" t="s">
        <v>442</v>
      </c>
      <c r="F537" s="2" t="s">
        <v>2432</v>
      </c>
      <c r="G537" t="s">
        <v>2434</v>
      </c>
      <c r="H537" t="s">
        <v>330</v>
      </c>
      <c r="I537" s="2" t="s">
        <v>2433</v>
      </c>
      <c r="J537" s="2" t="s">
        <v>445</v>
      </c>
      <c r="K537">
        <v>240</v>
      </c>
      <c r="L537" t="s">
        <v>3353</v>
      </c>
      <c r="M537">
        <v>4320</v>
      </c>
      <c r="N537" t="s">
        <v>3359</v>
      </c>
      <c r="O537">
        <v>18</v>
      </c>
      <c r="P537">
        <v>0</v>
      </c>
      <c r="Q537">
        <v>0</v>
      </c>
      <c r="R537">
        <v>4320</v>
      </c>
      <c r="S537">
        <v>18</v>
      </c>
      <c r="T537">
        <v>1.0536585365853659</v>
      </c>
      <c r="U537">
        <v>4100</v>
      </c>
      <c r="V537" s="2" t="s">
        <v>3360</v>
      </c>
      <c r="W537" s="2" t="s">
        <v>3361</v>
      </c>
      <c r="X537" s="2"/>
      <c r="Y537" t="s">
        <v>764</v>
      </c>
      <c r="Z537" t="s">
        <v>764</v>
      </c>
    </row>
    <row r="538" spans="1:26">
      <c r="A538" s="1">
        <v>46127</v>
      </c>
      <c r="B538" s="2" t="s">
        <v>3350</v>
      </c>
      <c r="C538" s="2" t="s">
        <v>3351</v>
      </c>
      <c r="D538">
        <v>514</v>
      </c>
      <c r="E538" s="2" t="s">
        <v>442</v>
      </c>
      <c r="F538" s="2" t="s">
        <v>2180</v>
      </c>
      <c r="G538" t="s">
        <v>815</v>
      </c>
      <c r="H538" t="s">
        <v>473</v>
      </c>
      <c r="I538" s="2" t="s">
        <v>2181</v>
      </c>
      <c r="J538" s="2" t="s">
        <v>445</v>
      </c>
      <c r="K538">
        <v>1020</v>
      </c>
      <c r="L538" t="s">
        <v>3353</v>
      </c>
      <c r="M538">
        <v>18360</v>
      </c>
      <c r="N538" t="s">
        <v>3359</v>
      </c>
      <c r="O538">
        <v>18</v>
      </c>
      <c r="P538">
        <v>0</v>
      </c>
      <c r="Q538">
        <v>0</v>
      </c>
      <c r="R538">
        <v>18360</v>
      </c>
      <c r="S538">
        <v>18</v>
      </c>
      <c r="T538">
        <v>1.0143646408839779</v>
      </c>
      <c r="U538">
        <v>18100</v>
      </c>
      <c r="V538" s="2" t="s">
        <v>3360</v>
      </c>
      <c r="W538" s="2" t="s">
        <v>3361</v>
      </c>
      <c r="X538" s="2"/>
      <c r="Y538" t="s">
        <v>764</v>
      </c>
      <c r="Z538" t="s">
        <v>764</v>
      </c>
    </row>
    <row r="539" spans="1:26">
      <c r="A539" s="1">
        <v>46127</v>
      </c>
      <c r="B539" s="2" t="s">
        <v>3350</v>
      </c>
      <c r="C539" s="2" t="s">
        <v>3351</v>
      </c>
      <c r="D539">
        <v>563</v>
      </c>
      <c r="E539" s="2" t="s">
        <v>442</v>
      </c>
      <c r="F539" s="2" t="s">
        <v>2340</v>
      </c>
      <c r="G539" t="s">
        <v>2342</v>
      </c>
      <c r="H539" t="s">
        <v>97</v>
      </c>
      <c r="I539" s="2" t="s">
        <v>2341</v>
      </c>
      <c r="J539" s="2" t="s">
        <v>445</v>
      </c>
      <c r="K539">
        <v>300</v>
      </c>
      <c r="L539" t="s">
        <v>3353</v>
      </c>
      <c r="M539">
        <v>5400</v>
      </c>
      <c r="N539" t="s">
        <v>3359</v>
      </c>
      <c r="O539">
        <v>18</v>
      </c>
      <c r="P539">
        <v>0</v>
      </c>
      <c r="Q539">
        <v>0</v>
      </c>
      <c r="R539">
        <v>5400</v>
      </c>
      <c r="S539">
        <v>18</v>
      </c>
      <c r="T539">
        <v>1.08</v>
      </c>
      <c r="U539">
        <v>5000</v>
      </c>
      <c r="V539" s="2" t="s">
        <v>3360</v>
      </c>
      <c r="W539" s="2" t="s">
        <v>3361</v>
      </c>
      <c r="X539" s="2"/>
      <c r="Y539" t="s">
        <v>764</v>
      </c>
      <c r="Z539" t="s">
        <v>764</v>
      </c>
    </row>
    <row r="540" spans="1:26">
      <c r="A540" s="1">
        <v>46127</v>
      </c>
      <c r="B540" s="2" t="s">
        <v>3350</v>
      </c>
      <c r="C540" s="2" t="s">
        <v>3351</v>
      </c>
      <c r="D540">
        <v>479</v>
      </c>
      <c r="E540" s="2" t="s">
        <v>2083</v>
      </c>
      <c r="F540" s="2" t="s">
        <v>2080</v>
      </c>
      <c r="G540" t="s">
        <v>2082</v>
      </c>
      <c r="H540" t="s">
        <v>97</v>
      </c>
      <c r="I540" s="2" t="s">
        <v>2081</v>
      </c>
      <c r="J540" s="2" t="s">
        <v>64</v>
      </c>
      <c r="K540">
        <v>3065</v>
      </c>
      <c r="L540" t="s">
        <v>3352</v>
      </c>
      <c r="M540">
        <v>18390</v>
      </c>
      <c r="N540" t="s">
        <v>3353</v>
      </c>
      <c r="O540">
        <v>2</v>
      </c>
      <c r="P540">
        <v>2</v>
      </c>
      <c r="Q540">
        <v>6</v>
      </c>
      <c r="R540">
        <v>36780</v>
      </c>
      <c r="S540">
        <v>6</v>
      </c>
      <c r="T540">
        <v>1.0660869565217392</v>
      </c>
      <c r="U540">
        <v>34500</v>
      </c>
      <c r="V540" s="2" t="s">
        <v>3354</v>
      </c>
      <c r="W540" s="2" t="s">
        <v>3355</v>
      </c>
      <c r="X540" s="2"/>
      <c r="Y540">
        <v>17257.2736460177</v>
      </c>
      <c r="Z540">
        <v>19799.900000000001</v>
      </c>
    </row>
    <row r="541" spans="1:26">
      <c r="A541" s="1">
        <v>46128</v>
      </c>
      <c r="B541" s="2" t="s">
        <v>3350</v>
      </c>
      <c r="C541" s="2" t="s">
        <v>3351</v>
      </c>
      <c r="D541">
        <v>543</v>
      </c>
      <c r="E541" s="2" t="s">
        <v>388</v>
      </c>
      <c r="F541" s="2" t="s">
        <v>2266</v>
      </c>
      <c r="G541" t="s">
        <v>382</v>
      </c>
      <c r="H541" t="s">
        <v>2268</v>
      </c>
      <c r="I541" s="2" t="s">
        <v>2267</v>
      </c>
      <c r="J541" s="2" t="s">
        <v>79</v>
      </c>
      <c r="K541">
        <v>2670</v>
      </c>
      <c r="L541" t="s">
        <v>3353</v>
      </c>
      <c r="M541">
        <v>21360</v>
      </c>
      <c r="N541" t="s">
        <v>3356</v>
      </c>
      <c r="O541">
        <v>8</v>
      </c>
      <c r="P541">
        <v>8</v>
      </c>
      <c r="Q541">
        <v>0</v>
      </c>
      <c r="R541">
        <v>21360</v>
      </c>
      <c r="S541">
        <v>8</v>
      </c>
      <c r="T541">
        <v>1.0171428571428571</v>
      </c>
      <c r="U541">
        <v>21000</v>
      </c>
      <c r="V541" s="2" t="s">
        <v>3357</v>
      </c>
      <c r="W541" s="2" t="s">
        <v>3355</v>
      </c>
      <c r="X541" s="2"/>
      <c r="Y541" t="s">
        <v>764</v>
      </c>
      <c r="Z541" t="s">
        <v>764</v>
      </c>
    </row>
    <row r="542" spans="1:26">
      <c r="A542" s="1">
        <v>46128</v>
      </c>
      <c r="B542" s="2" t="s">
        <v>3350</v>
      </c>
      <c r="C542" s="2" t="s">
        <v>3351</v>
      </c>
      <c r="D542" t="s">
        <v>764</v>
      </c>
      <c r="E542" s="2" t="s">
        <v>3362</v>
      </c>
      <c r="F542" s="2" t="s">
        <v>3362</v>
      </c>
      <c r="I542" s="2" t="s">
        <v>3362</v>
      </c>
      <c r="J542" s="2" t="s">
        <v>3362</v>
      </c>
      <c r="K542">
        <v>3000</v>
      </c>
      <c r="L542" t="s">
        <v>3352</v>
      </c>
      <c r="M542">
        <v>12000</v>
      </c>
      <c r="N542" t="s">
        <v>3367</v>
      </c>
      <c r="O542">
        <v>4</v>
      </c>
      <c r="P542">
        <v>0</v>
      </c>
      <c r="Q542">
        <v>0</v>
      </c>
      <c r="R542">
        <v>48000</v>
      </c>
      <c r="S542">
        <v>4</v>
      </c>
      <c r="T542" t="s">
        <v>764</v>
      </c>
      <c r="U542" t="s">
        <v>764</v>
      </c>
      <c r="V542" s="2" t="s">
        <v>3368</v>
      </c>
      <c r="W542" s="2" t="s">
        <v>3361</v>
      </c>
      <c r="X542" s="2"/>
      <c r="Y542">
        <v>2428.8000000000002</v>
      </c>
      <c r="Z542">
        <v>1290</v>
      </c>
    </row>
    <row r="543" spans="1:26">
      <c r="A543" s="1">
        <v>46128</v>
      </c>
      <c r="B543" s="2" t="s">
        <v>3350</v>
      </c>
      <c r="C543" s="2" t="s">
        <v>3351</v>
      </c>
      <c r="D543">
        <v>557</v>
      </c>
      <c r="E543" s="2" t="s">
        <v>2325</v>
      </c>
      <c r="F543" s="2" t="s">
        <v>2322</v>
      </c>
      <c r="G543" t="s">
        <v>1312</v>
      </c>
      <c r="H543" t="s">
        <v>2324</v>
      </c>
      <c r="I543" s="2" t="s">
        <v>2323</v>
      </c>
      <c r="J543" s="2" t="s">
        <v>64</v>
      </c>
      <c r="K543">
        <v>900</v>
      </c>
      <c r="L543" t="s">
        <v>3352</v>
      </c>
      <c r="M543">
        <v>5400</v>
      </c>
      <c r="N543" t="s">
        <v>3353</v>
      </c>
      <c r="O543">
        <v>2</v>
      </c>
      <c r="P543">
        <v>2</v>
      </c>
      <c r="Q543">
        <v>6</v>
      </c>
      <c r="R543">
        <v>10800</v>
      </c>
      <c r="S543">
        <v>6</v>
      </c>
      <c r="T543">
        <v>1.0285714285714285</v>
      </c>
      <c r="U543">
        <v>10500</v>
      </c>
      <c r="V543" s="2" t="s">
        <v>3354</v>
      </c>
      <c r="W543" s="2" t="s">
        <v>3355</v>
      </c>
      <c r="X543" s="2"/>
      <c r="Y543">
        <v>5067.3886725663715</v>
      </c>
      <c r="Z543">
        <v>5814</v>
      </c>
    </row>
    <row r="544" spans="1:26">
      <c r="A544" s="1">
        <v>46128</v>
      </c>
      <c r="B544" s="2" t="s">
        <v>3350</v>
      </c>
      <c r="C544" s="2" t="s">
        <v>3351</v>
      </c>
      <c r="D544">
        <v>345</v>
      </c>
      <c r="E544" s="2" t="s">
        <v>1622</v>
      </c>
      <c r="F544" s="2" t="s">
        <v>1615</v>
      </c>
      <c r="G544" t="s">
        <v>1617</v>
      </c>
      <c r="H544" t="s">
        <v>343</v>
      </c>
      <c r="I544" s="2" t="s">
        <v>1616</v>
      </c>
      <c r="J544" s="2" t="s">
        <v>79</v>
      </c>
      <c r="K544">
        <v>1610</v>
      </c>
      <c r="L544" t="s">
        <v>3353</v>
      </c>
      <c r="M544">
        <v>12880</v>
      </c>
      <c r="N544" t="s">
        <v>3356</v>
      </c>
      <c r="O544">
        <v>8</v>
      </c>
      <c r="P544">
        <v>8</v>
      </c>
      <c r="Q544">
        <v>0</v>
      </c>
      <c r="R544">
        <v>12880</v>
      </c>
      <c r="S544">
        <v>8</v>
      </c>
      <c r="T544">
        <v>1.0222222222222219</v>
      </c>
      <c r="U544">
        <v>12600</v>
      </c>
      <c r="V544" s="2" t="s">
        <v>3357</v>
      </c>
      <c r="W544" s="2" t="s">
        <v>3355</v>
      </c>
      <c r="X544" s="2"/>
      <c r="Y544" t="s">
        <v>764</v>
      </c>
      <c r="Z544" t="s">
        <v>764</v>
      </c>
    </row>
    <row r="545" spans="1:26">
      <c r="A545" s="1">
        <v>46128</v>
      </c>
      <c r="B545" s="2" t="s">
        <v>3350</v>
      </c>
      <c r="C545" s="2" t="s">
        <v>3351</v>
      </c>
      <c r="D545">
        <v>577</v>
      </c>
      <c r="E545" s="2" t="s">
        <v>2398</v>
      </c>
      <c r="F545" s="2" t="s">
        <v>2393</v>
      </c>
      <c r="G545" t="s">
        <v>2395</v>
      </c>
      <c r="H545" t="s">
        <v>2397</v>
      </c>
      <c r="I545" s="2" t="s">
        <v>2394</v>
      </c>
      <c r="J545" s="2" t="s">
        <v>79</v>
      </c>
      <c r="K545">
        <v>920</v>
      </c>
      <c r="L545" t="s">
        <v>3353</v>
      </c>
      <c r="M545">
        <v>7360</v>
      </c>
      <c r="N545" t="s">
        <v>3356</v>
      </c>
      <c r="O545">
        <v>8</v>
      </c>
      <c r="P545">
        <v>8</v>
      </c>
      <c r="Q545">
        <v>0</v>
      </c>
      <c r="R545">
        <v>7360</v>
      </c>
      <c r="S545">
        <v>8</v>
      </c>
      <c r="T545">
        <v>1.0366197183098591</v>
      </c>
      <c r="U545">
        <v>7100</v>
      </c>
      <c r="V545" s="2" t="s">
        <v>3357</v>
      </c>
      <c r="W545" s="2" t="s">
        <v>3355</v>
      </c>
      <c r="X545" s="2"/>
      <c r="Y545" t="s">
        <v>764</v>
      </c>
      <c r="Z545" t="s">
        <v>764</v>
      </c>
    </row>
    <row r="546" spans="1:26">
      <c r="A546" s="1">
        <v>46128</v>
      </c>
      <c r="B546" s="2" t="s">
        <v>3350</v>
      </c>
      <c r="C546" s="2" t="s">
        <v>3351</v>
      </c>
      <c r="D546">
        <v>502</v>
      </c>
      <c r="E546" s="2" t="s">
        <v>2151</v>
      </c>
      <c r="F546" s="2" t="s">
        <v>2149</v>
      </c>
      <c r="G546" t="s">
        <v>217</v>
      </c>
      <c r="H546" t="s">
        <v>111</v>
      </c>
      <c r="I546" s="2" t="s">
        <v>2150</v>
      </c>
      <c r="J546" s="2" t="s">
        <v>116</v>
      </c>
      <c r="K546">
        <v>420</v>
      </c>
      <c r="L546" t="s">
        <v>3352</v>
      </c>
      <c r="M546">
        <v>3360</v>
      </c>
      <c r="N546" t="s">
        <v>3353</v>
      </c>
      <c r="O546">
        <v>5</v>
      </c>
      <c r="P546">
        <v>5</v>
      </c>
      <c r="Q546">
        <v>8</v>
      </c>
      <c r="R546">
        <v>16800</v>
      </c>
      <c r="S546">
        <v>8</v>
      </c>
      <c r="T546">
        <v>1.0632911392405062</v>
      </c>
      <c r="U546">
        <v>15800</v>
      </c>
      <c r="V546" s="2" t="s">
        <v>3358</v>
      </c>
      <c r="W546" s="2" t="s">
        <v>3355</v>
      </c>
      <c r="X546" s="2"/>
      <c r="Y546" t="s">
        <v>764</v>
      </c>
      <c r="Z546" t="s">
        <v>764</v>
      </c>
    </row>
    <row r="547" spans="1:26">
      <c r="A547" s="1">
        <v>46128</v>
      </c>
      <c r="B547" s="2" t="s">
        <v>3350</v>
      </c>
      <c r="C547" s="2" t="s">
        <v>3351</v>
      </c>
      <c r="D547">
        <v>494</v>
      </c>
      <c r="E547" s="2" t="s">
        <v>2117</v>
      </c>
      <c r="F547" s="2" t="s">
        <v>2113</v>
      </c>
      <c r="G547" t="s">
        <v>2115</v>
      </c>
      <c r="H547" t="s">
        <v>354</v>
      </c>
      <c r="I547" s="2" t="s">
        <v>2114</v>
      </c>
      <c r="J547" s="2" t="s">
        <v>64</v>
      </c>
      <c r="K547">
        <v>1340</v>
      </c>
      <c r="L547" t="s">
        <v>3352</v>
      </c>
      <c r="M547">
        <v>8040</v>
      </c>
      <c r="N547" t="s">
        <v>3353</v>
      </c>
      <c r="O547">
        <v>6</v>
      </c>
      <c r="P547">
        <v>6</v>
      </c>
      <c r="Q547">
        <v>6</v>
      </c>
      <c r="R547">
        <v>48240</v>
      </c>
      <c r="S547">
        <v>6</v>
      </c>
      <c r="T547">
        <v>1.0155789473684211</v>
      </c>
      <c r="U547">
        <v>47500</v>
      </c>
      <c r="V547" s="2" t="s">
        <v>3354</v>
      </c>
      <c r="W547" s="2" t="s">
        <v>3355</v>
      </c>
      <c r="X547" s="2"/>
      <c r="Y547">
        <v>9142.5228100748809</v>
      </c>
      <c r="Z547">
        <v>8656.4</v>
      </c>
    </row>
    <row r="548" spans="1:26">
      <c r="A548" s="1">
        <v>46128</v>
      </c>
      <c r="B548" s="2" t="s">
        <v>3350</v>
      </c>
      <c r="C548" s="2" t="s">
        <v>3351</v>
      </c>
      <c r="D548">
        <v>507</v>
      </c>
      <c r="E548" s="2" t="s">
        <v>2168</v>
      </c>
      <c r="F548" s="2" t="s">
        <v>2165</v>
      </c>
      <c r="G548" t="s">
        <v>2167</v>
      </c>
      <c r="H548" t="s">
        <v>943</v>
      </c>
      <c r="I548" s="2" t="s">
        <v>2166</v>
      </c>
      <c r="J548" s="2" t="s">
        <v>64</v>
      </c>
      <c r="K548">
        <v>410</v>
      </c>
      <c r="L548" t="s">
        <v>3352</v>
      </c>
      <c r="M548">
        <v>2460</v>
      </c>
      <c r="N548" t="s">
        <v>3353</v>
      </c>
      <c r="O548">
        <v>6</v>
      </c>
      <c r="P548">
        <v>6</v>
      </c>
      <c r="Q548">
        <v>6</v>
      </c>
      <c r="R548">
        <v>14760</v>
      </c>
      <c r="S548">
        <v>6</v>
      </c>
      <c r="T548">
        <v>1.0657039711191336</v>
      </c>
      <c r="U548">
        <v>13850</v>
      </c>
      <c r="V548" s="2" t="s">
        <v>3354</v>
      </c>
      <c r="W548" s="2" t="s">
        <v>3355</v>
      </c>
      <c r="X548" s="2"/>
      <c r="Y548">
        <v>2967.5417742682098</v>
      </c>
      <c r="Z548">
        <v>2648.6</v>
      </c>
    </row>
    <row r="549" spans="1:26">
      <c r="A549" s="1">
        <v>46128</v>
      </c>
      <c r="B549" s="2" t="s">
        <v>3350</v>
      </c>
      <c r="C549" s="2" t="s">
        <v>3351</v>
      </c>
      <c r="D549">
        <v>648</v>
      </c>
      <c r="E549" s="2" t="s">
        <v>2457</v>
      </c>
      <c r="F549" s="2" t="s">
        <v>2648</v>
      </c>
      <c r="G549" t="s">
        <v>2650</v>
      </c>
      <c r="H549" t="s">
        <v>122</v>
      </c>
      <c r="I549" s="2" t="s">
        <v>2649</v>
      </c>
      <c r="J549" s="2" t="s">
        <v>79</v>
      </c>
      <c r="K549">
        <v>280</v>
      </c>
      <c r="L549" t="s">
        <v>3353</v>
      </c>
      <c r="M549">
        <v>2240</v>
      </c>
      <c r="N549" t="s">
        <v>3356</v>
      </c>
      <c r="O549">
        <v>8</v>
      </c>
      <c r="P549">
        <v>8</v>
      </c>
      <c r="Q549">
        <v>0</v>
      </c>
      <c r="R549">
        <v>2240</v>
      </c>
      <c r="S549">
        <v>8</v>
      </c>
      <c r="T549">
        <v>1.1200000000000001</v>
      </c>
      <c r="U549">
        <v>2000</v>
      </c>
      <c r="V549" s="2" t="s">
        <v>3357</v>
      </c>
      <c r="W549" s="2" t="s">
        <v>3355</v>
      </c>
      <c r="X549" s="2"/>
      <c r="Y549" t="s">
        <v>764</v>
      </c>
      <c r="Z549" t="s">
        <v>764</v>
      </c>
    </row>
    <row r="550" spans="1:26">
      <c r="A550" s="1">
        <v>46128</v>
      </c>
      <c r="B550" s="2" t="s">
        <v>3350</v>
      </c>
      <c r="C550" s="2" t="s">
        <v>3351</v>
      </c>
      <c r="D550">
        <v>576</v>
      </c>
      <c r="E550" s="2" t="s">
        <v>1721</v>
      </c>
      <c r="F550" s="2" t="s">
        <v>2389</v>
      </c>
      <c r="G550" t="s">
        <v>2391</v>
      </c>
      <c r="H550" t="s">
        <v>122</v>
      </c>
      <c r="I550" s="2" t="s">
        <v>2390</v>
      </c>
      <c r="J550" s="2" t="s">
        <v>79</v>
      </c>
      <c r="K550">
        <v>1050</v>
      </c>
      <c r="L550" t="s">
        <v>3353</v>
      </c>
      <c r="M550">
        <v>8400</v>
      </c>
      <c r="N550" t="s">
        <v>3356</v>
      </c>
      <c r="O550">
        <v>8</v>
      </c>
      <c r="P550">
        <v>8</v>
      </c>
      <c r="Q550">
        <v>0</v>
      </c>
      <c r="R550">
        <v>8400</v>
      </c>
      <c r="S550">
        <v>8</v>
      </c>
      <c r="T550">
        <v>1.037037037037037</v>
      </c>
      <c r="U550">
        <v>8100</v>
      </c>
      <c r="V550" s="2" t="s">
        <v>3357</v>
      </c>
      <c r="W550" s="2" t="s">
        <v>3355</v>
      </c>
      <c r="X550" s="2"/>
      <c r="Y550" t="s">
        <v>764</v>
      </c>
      <c r="Z550" t="s">
        <v>764</v>
      </c>
    </row>
    <row r="551" spans="1:26">
      <c r="A551" s="1">
        <v>46128</v>
      </c>
      <c r="B551" s="2" t="s">
        <v>3350</v>
      </c>
      <c r="C551" s="2" t="s">
        <v>3351</v>
      </c>
      <c r="D551">
        <v>589</v>
      </c>
      <c r="E551" s="2" t="s">
        <v>2429</v>
      </c>
      <c r="F551" s="2" t="s">
        <v>2426</v>
      </c>
      <c r="G551" t="s">
        <v>2331</v>
      </c>
      <c r="H551" t="s">
        <v>2428</v>
      </c>
      <c r="I551" s="2" t="s">
        <v>2427</v>
      </c>
      <c r="J551" s="2" t="s">
        <v>64</v>
      </c>
      <c r="K551">
        <v>500</v>
      </c>
      <c r="L551" t="s">
        <v>3352</v>
      </c>
      <c r="M551">
        <v>3000</v>
      </c>
      <c r="N551" t="s">
        <v>3353</v>
      </c>
      <c r="O551">
        <v>2</v>
      </c>
      <c r="P551">
        <v>2</v>
      </c>
      <c r="Q551">
        <v>6</v>
      </c>
      <c r="R551">
        <v>6000</v>
      </c>
      <c r="S551">
        <v>6</v>
      </c>
      <c r="T551">
        <v>1.0909090909090908</v>
      </c>
      <c r="U551">
        <v>5500</v>
      </c>
      <c r="V551" s="2" t="s">
        <v>3354</v>
      </c>
      <c r="W551" s="2" t="s">
        <v>3355</v>
      </c>
      <c r="X551" s="2"/>
      <c r="Y551">
        <v>2815.2159292035399</v>
      </c>
      <c r="Z551">
        <v>3230</v>
      </c>
    </row>
    <row r="552" spans="1:26">
      <c r="A552" s="1">
        <v>46128</v>
      </c>
      <c r="B552" s="2" t="s">
        <v>3350</v>
      </c>
      <c r="C552" s="2" t="s">
        <v>3351</v>
      </c>
      <c r="D552">
        <v>462</v>
      </c>
      <c r="E552" s="2" t="s">
        <v>2050</v>
      </c>
      <c r="F552" s="2" t="s">
        <v>2049</v>
      </c>
      <c r="G552" t="s">
        <v>2045</v>
      </c>
      <c r="H552" t="s">
        <v>2046</v>
      </c>
      <c r="I552" s="2" t="s">
        <v>2044</v>
      </c>
      <c r="J552" s="2" t="s">
        <v>64</v>
      </c>
      <c r="K552">
        <v>550</v>
      </c>
      <c r="L552" t="s">
        <v>3352</v>
      </c>
      <c r="M552">
        <v>3300</v>
      </c>
      <c r="N552" t="s">
        <v>3353</v>
      </c>
      <c r="O552">
        <v>1</v>
      </c>
      <c r="P552">
        <v>1</v>
      </c>
      <c r="Q552">
        <v>6</v>
      </c>
      <c r="R552">
        <v>3300</v>
      </c>
      <c r="S552">
        <v>6</v>
      </c>
      <c r="T552">
        <v>1.03125</v>
      </c>
      <c r="U552">
        <v>3200</v>
      </c>
      <c r="V552" s="2" t="s">
        <v>3354</v>
      </c>
      <c r="W552" s="2" t="s">
        <v>3355</v>
      </c>
      <c r="X552" s="2"/>
      <c r="Y552">
        <v>2599.9968204220559</v>
      </c>
      <c r="Z552">
        <v>3553</v>
      </c>
    </row>
    <row r="553" spans="1:26">
      <c r="A553" s="1">
        <v>46128</v>
      </c>
      <c r="B553" s="2" t="s">
        <v>3350</v>
      </c>
      <c r="C553" s="2" t="s">
        <v>3351</v>
      </c>
      <c r="D553">
        <v>571</v>
      </c>
      <c r="E553" s="2" t="s">
        <v>2370</v>
      </c>
      <c r="F553" s="2" t="s">
        <v>2368</v>
      </c>
      <c r="G553" t="s">
        <v>825</v>
      </c>
      <c r="H553" t="s">
        <v>97</v>
      </c>
      <c r="I553" s="2" t="s">
        <v>2369</v>
      </c>
      <c r="J553" s="2" t="s">
        <v>64</v>
      </c>
      <c r="K553">
        <v>800</v>
      </c>
      <c r="L553" t="s">
        <v>3352</v>
      </c>
      <c r="M553">
        <v>4800</v>
      </c>
      <c r="N553" t="s">
        <v>3353</v>
      </c>
      <c r="O553">
        <v>2</v>
      </c>
      <c r="P553">
        <v>2</v>
      </c>
      <c r="Q553">
        <v>6</v>
      </c>
      <c r="R553">
        <v>9600</v>
      </c>
      <c r="S553">
        <v>6</v>
      </c>
      <c r="T553">
        <v>1.054945054945055</v>
      </c>
      <c r="U553">
        <v>9100</v>
      </c>
      <c r="V553" s="2" t="s">
        <v>3354</v>
      </c>
      <c r="W553" s="2" t="s">
        <v>3355</v>
      </c>
      <c r="X553" s="2"/>
      <c r="Y553">
        <v>4504.3454867256642</v>
      </c>
      <c r="Z553">
        <v>5168</v>
      </c>
    </row>
    <row r="554" spans="1:26">
      <c r="A554" s="1">
        <v>46129</v>
      </c>
      <c r="B554" s="2" t="s">
        <v>3350</v>
      </c>
      <c r="C554" s="2" t="s">
        <v>3351</v>
      </c>
      <c r="D554" t="s">
        <v>764</v>
      </c>
      <c r="E554" s="2" t="s">
        <v>3362</v>
      </c>
      <c r="F554" s="2" t="s">
        <v>3362</v>
      </c>
      <c r="I554" s="2" t="s">
        <v>3362</v>
      </c>
      <c r="J554" s="2" t="s">
        <v>3362</v>
      </c>
      <c r="K554">
        <v>20000</v>
      </c>
      <c r="L554" t="s">
        <v>3353</v>
      </c>
      <c r="M554">
        <v>0</v>
      </c>
      <c r="N554" t="s">
        <v>3378</v>
      </c>
      <c r="O554">
        <v>0</v>
      </c>
      <c r="P554">
        <v>0</v>
      </c>
      <c r="Q554">
        <v>0</v>
      </c>
      <c r="R554">
        <v>0</v>
      </c>
      <c r="S554">
        <v>0</v>
      </c>
      <c r="T554" t="s">
        <v>764</v>
      </c>
      <c r="U554" t="s">
        <v>764</v>
      </c>
      <c r="V554" s="2" t="s">
        <v>3379</v>
      </c>
      <c r="W554" s="2" t="s">
        <v>3355</v>
      </c>
      <c r="X554" s="2"/>
      <c r="Y554" t="s">
        <v>764</v>
      </c>
      <c r="Z554" t="s">
        <v>764</v>
      </c>
    </row>
    <row r="555" spans="1:26">
      <c r="A555" s="1">
        <v>46129</v>
      </c>
      <c r="B555" s="2" t="s">
        <v>3350</v>
      </c>
      <c r="C555" s="2" t="s">
        <v>3351</v>
      </c>
      <c r="D555">
        <v>492</v>
      </c>
      <c r="E555" s="2" t="s">
        <v>2106</v>
      </c>
      <c r="F555" s="2" t="s">
        <v>2104</v>
      </c>
      <c r="G555" t="s">
        <v>555</v>
      </c>
      <c r="H555" t="s">
        <v>97</v>
      </c>
      <c r="I555" s="2" t="s">
        <v>2105</v>
      </c>
      <c r="J555" s="2" t="s">
        <v>64</v>
      </c>
      <c r="K555">
        <v>2500</v>
      </c>
      <c r="L555" t="s">
        <v>3352</v>
      </c>
      <c r="M555">
        <v>15000</v>
      </c>
      <c r="N555" t="s">
        <v>3353</v>
      </c>
      <c r="O555">
        <v>2</v>
      </c>
      <c r="P555">
        <v>2</v>
      </c>
      <c r="Q555">
        <v>6</v>
      </c>
      <c r="R555">
        <v>30000</v>
      </c>
      <c r="S555">
        <v>6</v>
      </c>
      <c r="T555">
        <v>1.0344827586206895</v>
      </c>
      <c r="U555">
        <v>29000</v>
      </c>
      <c r="V555" s="2" t="s">
        <v>3354</v>
      </c>
      <c r="W555" s="2" t="s">
        <v>3355</v>
      </c>
      <c r="X555" s="2"/>
      <c r="Y555">
        <v>14076.079646017701</v>
      </c>
      <c r="Z555">
        <v>16150</v>
      </c>
    </row>
    <row r="556" spans="1:26">
      <c r="A556" s="1">
        <v>46129</v>
      </c>
      <c r="B556" s="2" t="s">
        <v>3350</v>
      </c>
      <c r="C556" s="2" t="s">
        <v>3351</v>
      </c>
      <c r="D556">
        <v>567</v>
      </c>
      <c r="E556" s="2" t="s">
        <v>2358</v>
      </c>
      <c r="F556" s="2" t="s">
        <v>2357</v>
      </c>
      <c r="G556" t="s">
        <v>1244</v>
      </c>
      <c r="H556" t="s">
        <v>97</v>
      </c>
      <c r="I556" s="2" t="s">
        <v>1435</v>
      </c>
      <c r="J556" s="2" t="s">
        <v>64</v>
      </c>
      <c r="K556">
        <v>1800</v>
      </c>
      <c r="L556" t="s">
        <v>3352</v>
      </c>
      <c r="M556">
        <v>10800</v>
      </c>
      <c r="N556" t="s">
        <v>3353</v>
      </c>
      <c r="O556">
        <v>2</v>
      </c>
      <c r="P556">
        <v>2</v>
      </c>
      <c r="Q556">
        <v>6</v>
      </c>
      <c r="R556">
        <v>21600</v>
      </c>
      <c r="S556">
        <v>6</v>
      </c>
      <c r="T556">
        <v>1.0285714285714285</v>
      </c>
      <c r="U556">
        <v>21000</v>
      </c>
      <c r="V556" s="2" t="s">
        <v>3354</v>
      </c>
      <c r="W556" s="2" t="s">
        <v>3355</v>
      </c>
      <c r="X556" s="2"/>
      <c r="Y556">
        <v>10134.777345132745</v>
      </c>
      <c r="Z556">
        <v>11628</v>
      </c>
    </row>
    <row r="557" spans="1:26">
      <c r="A557" s="1">
        <v>46129</v>
      </c>
      <c r="B557" s="2" t="s">
        <v>3350</v>
      </c>
      <c r="C557" s="2" t="s">
        <v>3351</v>
      </c>
      <c r="D557">
        <v>481</v>
      </c>
      <c r="E557" s="2" t="s">
        <v>2083</v>
      </c>
      <c r="F557" s="2" t="s">
        <v>2091</v>
      </c>
      <c r="G557" t="s">
        <v>2082</v>
      </c>
      <c r="H557" t="s">
        <v>97</v>
      </c>
      <c r="I557" s="2" t="s">
        <v>2081</v>
      </c>
      <c r="J557" s="2" t="s">
        <v>64</v>
      </c>
      <c r="K557">
        <v>2500</v>
      </c>
      <c r="L557" t="s">
        <v>3352</v>
      </c>
      <c r="M557">
        <v>15000</v>
      </c>
      <c r="N557" t="s">
        <v>3353</v>
      </c>
      <c r="O557">
        <v>2</v>
      </c>
      <c r="P557">
        <v>2</v>
      </c>
      <c r="Q557">
        <v>6</v>
      </c>
      <c r="R557">
        <v>30000</v>
      </c>
      <c r="S557">
        <v>6</v>
      </c>
      <c r="T557">
        <v>1.0169491525423728</v>
      </c>
      <c r="U557">
        <v>29500</v>
      </c>
      <c r="V557" s="2" t="s">
        <v>3354</v>
      </c>
      <c r="W557" s="2" t="s">
        <v>3355</v>
      </c>
      <c r="X557" s="2"/>
      <c r="Y557">
        <v>14076.079646017701</v>
      </c>
      <c r="Z557">
        <v>16150</v>
      </c>
    </row>
    <row r="558" spans="1:26">
      <c r="A558" s="1">
        <v>46132</v>
      </c>
      <c r="B558" s="2" t="s">
        <v>3350</v>
      </c>
      <c r="C558" s="2" t="s">
        <v>3351</v>
      </c>
      <c r="D558">
        <v>339</v>
      </c>
      <c r="E558" s="2" t="s">
        <v>335</v>
      </c>
      <c r="F558" s="2" t="s">
        <v>1605</v>
      </c>
      <c r="G558" t="s">
        <v>329</v>
      </c>
      <c r="H558" t="s">
        <v>473</v>
      </c>
      <c r="I558" s="2" t="s">
        <v>1606</v>
      </c>
      <c r="J558" s="2" t="s">
        <v>79</v>
      </c>
      <c r="K558">
        <v>2490</v>
      </c>
      <c r="L558" t="s">
        <v>3353</v>
      </c>
      <c r="M558">
        <v>19920</v>
      </c>
      <c r="N558" t="s">
        <v>3356</v>
      </c>
      <c r="O558">
        <v>8</v>
      </c>
      <c r="P558">
        <v>8</v>
      </c>
      <c r="Q558">
        <v>0</v>
      </c>
      <c r="R558">
        <v>19920</v>
      </c>
      <c r="S558">
        <v>8</v>
      </c>
      <c r="T558">
        <v>1.0215384615384615</v>
      </c>
      <c r="U558">
        <v>19500</v>
      </c>
      <c r="V558" s="2" t="s">
        <v>3357</v>
      </c>
      <c r="W558" s="2" t="s">
        <v>3355</v>
      </c>
      <c r="X558" s="2"/>
      <c r="Y558" t="s">
        <v>764</v>
      </c>
      <c r="Z558" t="s">
        <v>764</v>
      </c>
    </row>
    <row r="559" spans="1:26">
      <c r="A559" s="1">
        <v>46132</v>
      </c>
      <c r="B559" s="2" t="s">
        <v>3350</v>
      </c>
      <c r="C559" s="2" t="s">
        <v>3351</v>
      </c>
      <c r="D559">
        <v>381</v>
      </c>
      <c r="E559" s="2" t="s">
        <v>1778</v>
      </c>
      <c r="F559" s="2" t="s">
        <v>1771</v>
      </c>
      <c r="G559" t="s">
        <v>1773</v>
      </c>
      <c r="H559" t="s">
        <v>663</v>
      </c>
      <c r="I559" s="2" t="s">
        <v>1772</v>
      </c>
      <c r="J559" s="2" t="s">
        <v>79</v>
      </c>
      <c r="K559">
        <v>860</v>
      </c>
      <c r="L559" t="s">
        <v>3353</v>
      </c>
      <c r="M559">
        <v>6880</v>
      </c>
      <c r="N559" t="s">
        <v>3356</v>
      </c>
      <c r="O559">
        <v>8</v>
      </c>
      <c r="P559">
        <v>8</v>
      </c>
      <c r="Q559">
        <v>0</v>
      </c>
      <c r="R559">
        <v>6880</v>
      </c>
      <c r="S559">
        <v>8</v>
      </c>
      <c r="T559">
        <v>1.0424242424242425</v>
      </c>
      <c r="U559">
        <v>6600</v>
      </c>
      <c r="V559" s="2" t="s">
        <v>3357</v>
      </c>
      <c r="W559" s="2" t="s">
        <v>3355</v>
      </c>
      <c r="X559" s="2"/>
      <c r="Y559" t="s">
        <v>764</v>
      </c>
      <c r="Z559" t="s">
        <v>764</v>
      </c>
    </row>
    <row r="560" spans="1:26">
      <c r="A560" s="1">
        <v>46132</v>
      </c>
      <c r="B560" s="2" t="s">
        <v>3350</v>
      </c>
      <c r="C560" s="2" t="s">
        <v>3351</v>
      </c>
      <c r="D560" t="s">
        <v>764</v>
      </c>
      <c r="E560" s="2" t="s">
        <v>3362</v>
      </c>
      <c r="F560" s="2" t="s">
        <v>3362</v>
      </c>
      <c r="I560" s="2" t="s">
        <v>3362</v>
      </c>
      <c r="J560" s="2" t="s">
        <v>3362</v>
      </c>
      <c r="K560">
        <v>3000</v>
      </c>
      <c r="L560" t="s">
        <v>3352</v>
      </c>
      <c r="M560">
        <v>12000</v>
      </c>
      <c r="N560" t="s">
        <v>3367</v>
      </c>
      <c r="O560">
        <v>4</v>
      </c>
      <c r="P560">
        <v>0</v>
      </c>
      <c r="Q560">
        <v>0</v>
      </c>
      <c r="R560">
        <v>48000</v>
      </c>
      <c r="S560">
        <v>4</v>
      </c>
      <c r="T560" t="s">
        <v>764</v>
      </c>
      <c r="U560" t="s">
        <v>764</v>
      </c>
      <c r="V560" s="2" t="s">
        <v>3368</v>
      </c>
      <c r="W560" s="2" t="s">
        <v>3361</v>
      </c>
      <c r="X560" s="2"/>
      <c r="Y560">
        <v>2428.8000000000002</v>
      </c>
      <c r="Z560">
        <v>1290</v>
      </c>
    </row>
    <row r="561" spans="1:26">
      <c r="A561" s="1">
        <v>46132</v>
      </c>
      <c r="B561" s="2" t="s">
        <v>3350</v>
      </c>
      <c r="C561" s="2" t="s">
        <v>3351</v>
      </c>
      <c r="D561">
        <v>633</v>
      </c>
      <c r="E561" s="2" t="s">
        <v>2616</v>
      </c>
      <c r="F561" s="2" t="s">
        <v>2612</v>
      </c>
      <c r="G561" t="s">
        <v>2614</v>
      </c>
      <c r="H561" t="s">
        <v>2615</v>
      </c>
      <c r="I561" s="2" t="s">
        <v>2613</v>
      </c>
      <c r="J561" s="2" t="s">
        <v>116</v>
      </c>
      <c r="K561">
        <v>1380</v>
      </c>
      <c r="L561" t="s">
        <v>3352</v>
      </c>
      <c r="M561">
        <v>11040</v>
      </c>
      <c r="N561" t="s">
        <v>3353</v>
      </c>
      <c r="O561">
        <v>5</v>
      </c>
      <c r="P561">
        <v>5</v>
      </c>
      <c r="Q561">
        <v>8</v>
      </c>
      <c r="R561">
        <v>55200</v>
      </c>
      <c r="S561">
        <v>8</v>
      </c>
      <c r="T561">
        <v>1.0222222222222219</v>
      </c>
      <c r="U561">
        <v>54000</v>
      </c>
      <c r="V561" s="2" t="s">
        <v>3358</v>
      </c>
      <c r="W561" s="2" t="s">
        <v>3355</v>
      </c>
      <c r="X561" s="2"/>
      <c r="Y561" t="s">
        <v>764</v>
      </c>
      <c r="Z561" t="s">
        <v>764</v>
      </c>
    </row>
    <row r="562" spans="1:26">
      <c r="A562" s="1">
        <v>46132</v>
      </c>
      <c r="B562" s="2" t="s">
        <v>3350</v>
      </c>
      <c r="C562" s="2" t="s">
        <v>3351</v>
      </c>
      <c r="D562">
        <v>586</v>
      </c>
      <c r="E562" s="2" t="s">
        <v>651</v>
      </c>
      <c r="F562" s="2" t="s">
        <v>2418</v>
      </c>
      <c r="G562" t="s">
        <v>646</v>
      </c>
      <c r="H562" t="s">
        <v>153</v>
      </c>
      <c r="I562" s="2" t="s">
        <v>645</v>
      </c>
      <c r="J562" s="2" t="s">
        <v>79</v>
      </c>
      <c r="K562">
        <v>440</v>
      </c>
      <c r="L562" t="s">
        <v>3353</v>
      </c>
      <c r="M562">
        <v>3520</v>
      </c>
      <c r="N562" t="s">
        <v>3356</v>
      </c>
      <c r="O562">
        <v>8</v>
      </c>
      <c r="P562">
        <v>8</v>
      </c>
      <c r="Q562">
        <v>0</v>
      </c>
      <c r="R562">
        <v>3520</v>
      </c>
      <c r="S562">
        <v>8</v>
      </c>
      <c r="T562">
        <v>1.1354838709677419</v>
      </c>
      <c r="U562">
        <v>3100</v>
      </c>
      <c r="V562" s="2" t="s">
        <v>3357</v>
      </c>
      <c r="W562" s="2" t="s">
        <v>3355</v>
      </c>
      <c r="X562" s="2"/>
      <c r="Y562" t="s">
        <v>764</v>
      </c>
      <c r="Z562" t="s">
        <v>764</v>
      </c>
    </row>
    <row r="563" spans="1:26">
      <c r="A563" s="1">
        <v>46132</v>
      </c>
      <c r="B563" s="2" t="s">
        <v>3350</v>
      </c>
      <c r="C563" s="2" t="s">
        <v>3351</v>
      </c>
      <c r="D563">
        <v>600</v>
      </c>
      <c r="E563" s="2" t="s">
        <v>2475</v>
      </c>
      <c r="F563" s="2" t="s">
        <v>2472</v>
      </c>
      <c r="G563" t="s">
        <v>2474</v>
      </c>
      <c r="H563" t="s">
        <v>153</v>
      </c>
      <c r="I563" s="2" t="s">
        <v>2473</v>
      </c>
      <c r="J563" s="2" t="s">
        <v>64</v>
      </c>
      <c r="K563">
        <v>300</v>
      </c>
      <c r="L563" t="s">
        <v>3352</v>
      </c>
      <c r="M563">
        <v>1200</v>
      </c>
      <c r="N563" t="s">
        <v>3353</v>
      </c>
      <c r="O563">
        <v>2</v>
      </c>
      <c r="P563">
        <v>2</v>
      </c>
      <c r="Q563">
        <v>4</v>
      </c>
      <c r="R563">
        <v>2400</v>
      </c>
      <c r="S563">
        <v>4</v>
      </c>
      <c r="T563">
        <v>1.1162790697674418</v>
      </c>
      <c r="U563">
        <v>2150</v>
      </c>
      <c r="V563" s="2" t="s">
        <v>3354</v>
      </c>
      <c r="W563" s="2" t="s">
        <v>3355</v>
      </c>
      <c r="X563" s="2"/>
      <c r="Y563">
        <v>1100.902055820286</v>
      </c>
      <c r="Z563">
        <v>1938</v>
      </c>
    </row>
    <row r="564" spans="1:26">
      <c r="A564" s="1">
        <v>46132</v>
      </c>
      <c r="B564" s="2" t="s">
        <v>3350</v>
      </c>
      <c r="C564" s="2" t="s">
        <v>3351</v>
      </c>
      <c r="D564">
        <v>625</v>
      </c>
      <c r="E564" s="2" t="s">
        <v>2583</v>
      </c>
      <c r="F564" s="2" t="s">
        <v>2580</v>
      </c>
      <c r="G564" t="s">
        <v>2582</v>
      </c>
      <c r="H564" t="s">
        <v>153</v>
      </c>
      <c r="I564" s="2" t="s">
        <v>2581</v>
      </c>
      <c r="J564" s="2" t="s">
        <v>64</v>
      </c>
      <c r="K564">
        <v>34</v>
      </c>
      <c r="L564" t="s">
        <v>3352</v>
      </c>
      <c r="M564">
        <v>136</v>
      </c>
      <c r="N564" t="s">
        <v>3353</v>
      </c>
      <c r="O564">
        <v>4</v>
      </c>
      <c r="P564">
        <v>4</v>
      </c>
      <c r="Q564">
        <v>4</v>
      </c>
      <c r="R564">
        <v>544</v>
      </c>
      <c r="S564">
        <v>4</v>
      </c>
      <c r="T564">
        <v>5.44</v>
      </c>
      <c r="U564">
        <v>100</v>
      </c>
      <c r="V564" s="2" t="s">
        <v>3354</v>
      </c>
      <c r="W564" s="2" t="s">
        <v>3355</v>
      </c>
      <c r="X564" s="2"/>
      <c r="Y564">
        <v>226.44870177808033</v>
      </c>
      <c r="Z564">
        <v>219.64</v>
      </c>
    </row>
    <row r="565" spans="1:26">
      <c r="A565" s="1">
        <v>46132</v>
      </c>
      <c r="B565" s="2" t="s">
        <v>3350</v>
      </c>
      <c r="C565" s="2" t="s">
        <v>3351</v>
      </c>
      <c r="D565">
        <v>638</v>
      </c>
      <c r="E565" s="2" t="s">
        <v>154</v>
      </c>
      <c r="F565" s="2" t="s">
        <v>2626</v>
      </c>
      <c r="G565" t="s">
        <v>152</v>
      </c>
      <c r="H565" t="s">
        <v>153</v>
      </c>
      <c r="I565" s="2" t="s">
        <v>151</v>
      </c>
      <c r="J565" s="2" t="s">
        <v>64</v>
      </c>
      <c r="K565">
        <v>550</v>
      </c>
      <c r="L565" t="s">
        <v>3352</v>
      </c>
      <c r="M565">
        <v>2200</v>
      </c>
      <c r="N565" t="s">
        <v>3353</v>
      </c>
      <c r="O565">
        <v>2</v>
      </c>
      <c r="P565">
        <v>2</v>
      </c>
      <c r="Q565">
        <v>4</v>
      </c>
      <c r="R565">
        <v>4400</v>
      </c>
      <c r="S565">
        <v>4</v>
      </c>
      <c r="T565">
        <v>1.1000000000000001</v>
      </c>
      <c r="U565">
        <v>4000</v>
      </c>
      <c r="V565" s="2" t="s">
        <v>3354</v>
      </c>
      <c r="W565" s="2" t="s">
        <v>3355</v>
      </c>
      <c r="X565" s="2"/>
      <c r="Y565">
        <v>2751.2612933968685</v>
      </c>
      <c r="Z565">
        <v>3553</v>
      </c>
    </row>
    <row r="566" spans="1:26">
      <c r="A566" s="1">
        <v>46132</v>
      </c>
      <c r="B566" s="2" t="s">
        <v>3350</v>
      </c>
      <c r="C566" s="2" t="s">
        <v>3351</v>
      </c>
      <c r="D566">
        <v>585</v>
      </c>
      <c r="E566" s="2" t="s">
        <v>647</v>
      </c>
      <c r="F566" s="2" t="s">
        <v>2418</v>
      </c>
      <c r="G566" t="s">
        <v>646</v>
      </c>
      <c r="H566" t="s">
        <v>153</v>
      </c>
      <c r="I566" s="2" t="s">
        <v>645</v>
      </c>
      <c r="J566" s="2" t="s">
        <v>64</v>
      </c>
      <c r="K566">
        <v>200</v>
      </c>
      <c r="L566" t="s">
        <v>3352</v>
      </c>
      <c r="M566">
        <v>800</v>
      </c>
      <c r="N566" t="s">
        <v>3353</v>
      </c>
      <c r="O566">
        <v>4</v>
      </c>
      <c r="P566">
        <v>4</v>
      </c>
      <c r="Q566">
        <v>4</v>
      </c>
      <c r="R566">
        <v>3200</v>
      </c>
      <c r="S566">
        <v>4</v>
      </c>
      <c r="T566">
        <v>1.103448275862069</v>
      </c>
      <c r="U566">
        <v>2900</v>
      </c>
      <c r="V566" s="2" t="s">
        <v>3354</v>
      </c>
      <c r="W566" s="2" t="s">
        <v>3355</v>
      </c>
      <c r="X566" s="2"/>
      <c r="Y566">
        <v>1145.8407733151805</v>
      </c>
      <c r="Z566">
        <v>1292</v>
      </c>
    </row>
    <row r="567" spans="1:26">
      <c r="A567" s="1">
        <v>46132</v>
      </c>
      <c r="B567" s="2" t="s">
        <v>3350</v>
      </c>
      <c r="C567" s="2" t="s">
        <v>3351</v>
      </c>
      <c r="D567">
        <v>564</v>
      </c>
      <c r="E567" s="2" t="s">
        <v>1216</v>
      </c>
      <c r="F567" s="2" t="s">
        <v>2350</v>
      </c>
      <c r="G567" t="s">
        <v>1210</v>
      </c>
      <c r="H567" t="s">
        <v>2352</v>
      </c>
      <c r="I567" s="2" t="s">
        <v>2351</v>
      </c>
      <c r="J567" s="2" t="s">
        <v>79</v>
      </c>
      <c r="K567">
        <v>550</v>
      </c>
      <c r="L567" t="s">
        <v>3353</v>
      </c>
      <c r="M567">
        <v>4400</v>
      </c>
      <c r="N567" t="s">
        <v>3356</v>
      </c>
      <c r="O567">
        <v>8</v>
      </c>
      <c r="P567">
        <v>8</v>
      </c>
      <c r="Q567">
        <v>0</v>
      </c>
      <c r="R567">
        <v>4400</v>
      </c>
      <c r="S567">
        <v>8</v>
      </c>
      <c r="T567">
        <v>1.0476190476190477</v>
      </c>
      <c r="U567">
        <v>4200</v>
      </c>
      <c r="V567" s="2" t="s">
        <v>3357</v>
      </c>
      <c r="W567" s="2" t="s">
        <v>3355</v>
      </c>
      <c r="X567" s="2"/>
      <c r="Y567" t="s">
        <v>764</v>
      </c>
      <c r="Z567" t="s">
        <v>764</v>
      </c>
    </row>
    <row r="568" spans="1:26">
      <c r="A568" s="1">
        <v>46132</v>
      </c>
      <c r="B568" s="2" t="s">
        <v>3350</v>
      </c>
      <c r="C568" s="2" t="s">
        <v>3351</v>
      </c>
      <c r="D568">
        <v>604</v>
      </c>
      <c r="E568" s="2" t="s">
        <v>2494</v>
      </c>
      <c r="F568" s="2" t="s">
        <v>2492</v>
      </c>
      <c r="G568" t="s">
        <v>949</v>
      </c>
      <c r="H568" t="s">
        <v>330</v>
      </c>
      <c r="I568" s="2" t="s">
        <v>2493</v>
      </c>
      <c r="J568" s="2" t="s">
        <v>79</v>
      </c>
      <c r="K568">
        <v>950</v>
      </c>
      <c r="L568" t="s">
        <v>3353</v>
      </c>
      <c r="M568">
        <v>7600</v>
      </c>
      <c r="N568" t="s">
        <v>3356</v>
      </c>
      <c r="O568">
        <v>8</v>
      </c>
      <c r="P568">
        <v>8</v>
      </c>
      <c r="Q568">
        <v>0</v>
      </c>
      <c r="R568">
        <v>7600</v>
      </c>
      <c r="S568">
        <v>8</v>
      </c>
      <c r="T568">
        <v>4.2222222222222223</v>
      </c>
      <c r="U568">
        <v>1800</v>
      </c>
      <c r="V568" s="2" t="s">
        <v>3357</v>
      </c>
      <c r="W568" s="2" t="s">
        <v>3355</v>
      </c>
      <c r="X568" s="2"/>
      <c r="Y568" t="s">
        <v>764</v>
      </c>
      <c r="Z568" t="s">
        <v>764</v>
      </c>
    </row>
    <row r="569" spans="1:26">
      <c r="A569" s="1">
        <v>46132</v>
      </c>
      <c r="B569" s="2" t="s">
        <v>3350</v>
      </c>
      <c r="C569" s="2" t="s">
        <v>3351</v>
      </c>
      <c r="D569">
        <v>482</v>
      </c>
      <c r="E569" s="2" t="s">
        <v>2083</v>
      </c>
      <c r="F569" s="2" t="s">
        <v>2092</v>
      </c>
      <c r="G569" t="s">
        <v>2082</v>
      </c>
      <c r="H569" t="s">
        <v>97</v>
      </c>
      <c r="I569" s="2" t="s">
        <v>2081</v>
      </c>
      <c r="J569" s="2" t="s">
        <v>64</v>
      </c>
      <c r="K569">
        <v>2500</v>
      </c>
      <c r="L569" t="s">
        <v>3352</v>
      </c>
      <c r="M569">
        <v>15000</v>
      </c>
      <c r="N569" t="s">
        <v>3353</v>
      </c>
      <c r="O569">
        <v>2</v>
      </c>
      <c r="P569">
        <v>2</v>
      </c>
      <c r="Q569">
        <v>6</v>
      </c>
      <c r="R569">
        <v>30000</v>
      </c>
      <c r="S569">
        <v>6</v>
      </c>
      <c r="T569">
        <v>1.0169491525423728</v>
      </c>
      <c r="U569">
        <v>29500</v>
      </c>
      <c r="V569" s="2" t="s">
        <v>3354</v>
      </c>
      <c r="W569" s="2" t="s">
        <v>3355</v>
      </c>
      <c r="X569" s="2"/>
      <c r="Y569">
        <v>14076.079646017701</v>
      </c>
      <c r="Z569">
        <v>16150</v>
      </c>
    </row>
    <row r="570" spans="1:26">
      <c r="A570" s="1">
        <v>46132</v>
      </c>
      <c r="B570" s="2" t="s">
        <v>3350</v>
      </c>
      <c r="C570" s="2" t="s">
        <v>3351</v>
      </c>
      <c r="D570">
        <v>450</v>
      </c>
      <c r="E570" s="2" t="s">
        <v>1992</v>
      </c>
      <c r="F570" s="2" t="s">
        <v>1985</v>
      </c>
      <c r="G570" t="s">
        <v>1987</v>
      </c>
      <c r="H570" t="s">
        <v>122</v>
      </c>
      <c r="I570" s="2" t="s">
        <v>1986</v>
      </c>
      <c r="J570" s="2" t="s">
        <v>79</v>
      </c>
      <c r="K570">
        <v>910</v>
      </c>
      <c r="L570" t="s">
        <v>3353</v>
      </c>
      <c r="M570">
        <v>7280</v>
      </c>
      <c r="N570" t="s">
        <v>3356</v>
      </c>
      <c r="O570">
        <v>8</v>
      </c>
      <c r="P570">
        <v>8</v>
      </c>
      <c r="Q570">
        <v>0</v>
      </c>
      <c r="R570">
        <v>7280</v>
      </c>
      <c r="S570">
        <v>8</v>
      </c>
      <c r="T570">
        <v>1.0253521126760563</v>
      </c>
      <c r="U570">
        <v>7100</v>
      </c>
      <c r="V570" s="2" t="s">
        <v>3357</v>
      </c>
      <c r="W570" s="2" t="s">
        <v>3355</v>
      </c>
      <c r="X570" s="2"/>
      <c r="Y570" t="s">
        <v>764</v>
      </c>
      <c r="Z570" t="s">
        <v>764</v>
      </c>
    </row>
    <row r="571" spans="1:26">
      <c r="A571" s="1">
        <v>46133</v>
      </c>
      <c r="B571" s="2" t="s">
        <v>3350</v>
      </c>
      <c r="C571" s="2" t="s">
        <v>3351</v>
      </c>
      <c r="D571">
        <v>337</v>
      </c>
      <c r="E571" s="2" t="s">
        <v>102</v>
      </c>
      <c r="F571" s="2" t="s">
        <v>1603</v>
      </c>
      <c r="G571" t="s">
        <v>95</v>
      </c>
      <c r="H571" t="s">
        <v>97</v>
      </c>
      <c r="I571" s="2" t="s">
        <v>94</v>
      </c>
      <c r="J571" s="2" t="s">
        <v>79</v>
      </c>
      <c r="K571">
        <v>3050</v>
      </c>
      <c r="L571" t="s">
        <v>3353</v>
      </c>
      <c r="M571">
        <v>24400</v>
      </c>
      <c r="N571" t="s">
        <v>3356</v>
      </c>
      <c r="O571">
        <v>8</v>
      </c>
      <c r="P571">
        <v>8</v>
      </c>
      <c r="Q571">
        <v>0</v>
      </c>
      <c r="R571">
        <v>24400</v>
      </c>
      <c r="S571">
        <v>8</v>
      </c>
      <c r="T571">
        <v>1.0166666666666666</v>
      </c>
      <c r="U571">
        <v>24000</v>
      </c>
      <c r="V571" s="2" t="s">
        <v>3357</v>
      </c>
      <c r="W571" s="2" t="s">
        <v>3355</v>
      </c>
      <c r="X571" s="2"/>
      <c r="Y571" t="s">
        <v>764</v>
      </c>
      <c r="Z571" t="s">
        <v>764</v>
      </c>
    </row>
    <row r="572" spans="1:26">
      <c r="A572" s="1">
        <v>46133</v>
      </c>
      <c r="B572" s="2" t="s">
        <v>3350</v>
      </c>
      <c r="C572" s="2" t="s">
        <v>3351</v>
      </c>
      <c r="D572">
        <v>493</v>
      </c>
      <c r="E572" s="2" t="s">
        <v>2110</v>
      </c>
      <c r="F572" s="2" t="s">
        <v>2104</v>
      </c>
      <c r="G572" t="s">
        <v>555</v>
      </c>
      <c r="H572" t="s">
        <v>97</v>
      </c>
      <c r="I572" s="2" t="s">
        <v>2105</v>
      </c>
      <c r="J572" s="2" t="s">
        <v>79</v>
      </c>
      <c r="K572">
        <v>3800</v>
      </c>
      <c r="L572" t="s">
        <v>3353</v>
      </c>
      <c r="M572">
        <v>30400</v>
      </c>
      <c r="N572" t="s">
        <v>3356</v>
      </c>
      <c r="O572">
        <v>8</v>
      </c>
      <c r="P572">
        <v>8</v>
      </c>
      <c r="Q572">
        <v>0</v>
      </c>
      <c r="R572">
        <v>30400</v>
      </c>
      <c r="S572">
        <v>8</v>
      </c>
      <c r="T572">
        <v>1.0133333333333334</v>
      </c>
      <c r="U572">
        <v>30000</v>
      </c>
      <c r="V572" s="2" t="s">
        <v>3357</v>
      </c>
      <c r="W572" s="2" t="s">
        <v>3355</v>
      </c>
      <c r="X572" s="2"/>
      <c r="Y572" t="s">
        <v>764</v>
      </c>
      <c r="Z572" t="s">
        <v>764</v>
      </c>
    </row>
    <row r="573" spans="1:26">
      <c r="A573" s="1">
        <v>46133</v>
      </c>
      <c r="B573" s="2" t="s">
        <v>3350</v>
      </c>
      <c r="C573" s="2" t="s">
        <v>3351</v>
      </c>
      <c r="D573">
        <v>447</v>
      </c>
      <c r="E573" s="2" t="s">
        <v>1977</v>
      </c>
      <c r="F573" s="2" t="s">
        <v>1973</v>
      </c>
      <c r="G573" t="s">
        <v>1975</v>
      </c>
      <c r="H573" t="s">
        <v>1976</v>
      </c>
      <c r="I573" s="2" t="s">
        <v>1974</v>
      </c>
      <c r="J573" s="2" t="s">
        <v>64</v>
      </c>
      <c r="K573">
        <v>800</v>
      </c>
      <c r="L573" t="s">
        <v>3352</v>
      </c>
      <c r="M573">
        <v>3200</v>
      </c>
      <c r="N573" t="s">
        <v>3353</v>
      </c>
      <c r="O573">
        <v>6</v>
      </c>
      <c r="P573">
        <v>6</v>
      </c>
      <c r="Q573">
        <v>4</v>
      </c>
      <c r="R573">
        <v>19200</v>
      </c>
      <c r="S573">
        <v>4</v>
      </c>
      <c r="T573">
        <v>1.0666666666666669</v>
      </c>
      <c r="U573">
        <v>18000</v>
      </c>
      <c r="V573" s="2" t="s">
        <v>3354</v>
      </c>
      <c r="W573" s="2" t="s">
        <v>3355</v>
      </c>
      <c r="X573" s="2"/>
      <c r="Y573">
        <v>4375.3791215793062</v>
      </c>
      <c r="Z573">
        <v>5168</v>
      </c>
    </row>
    <row r="574" spans="1:26">
      <c r="A574" s="1">
        <v>46133</v>
      </c>
      <c r="B574" s="2" t="s">
        <v>3350</v>
      </c>
      <c r="C574" s="2" t="s">
        <v>3351</v>
      </c>
      <c r="D574">
        <v>569</v>
      </c>
      <c r="E574" s="2" t="s">
        <v>2364</v>
      </c>
      <c r="F574" s="2" t="s">
        <v>2361</v>
      </c>
      <c r="G574" t="s">
        <v>2363</v>
      </c>
      <c r="H574" t="s">
        <v>805</v>
      </c>
      <c r="I574" s="2" t="s">
        <v>2362</v>
      </c>
      <c r="J574" s="2" t="s">
        <v>64</v>
      </c>
      <c r="K574">
        <v>350</v>
      </c>
      <c r="L574" t="s">
        <v>3352</v>
      </c>
      <c r="M574">
        <v>1400</v>
      </c>
      <c r="N574" t="s">
        <v>3353</v>
      </c>
      <c r="O574">
        <v>4</v>
      </c>
      <c r="P574">
        <v>4</v>
      </c>
      <c r="Q574">
        <v>4</v>
      </c>
      <c r="R574">
        <v>5600</v>
      </c>
      <c r="S574">
        <v>4</v>
      </c>
      <c r="T574">
        <v>1.0769230769230769</v>
      </c>
      <c r="U574">
        <v>5200</v>
      </c>
      <c r="V574" s="2" t="s">
        <v>3354</v>
      </c>
      <c r="W574" s="2" t="s">
        <v>3355</v>
      </c>
      <c r="X574" s="2"/>
      <c r="Y574">
        <v>1577.0089221692765</v>
      </c>
      <c r="Z574">
        <v>2261</v>
      </c>
    </row>
    <row r="575" spans="1:26">
      <c r="A575" s="1">
        <v>46133</v>
      </c>
      <c r="B575" s="2" t="s">
        <v>3350</v>
      </c>
      <c r="C575" s="2" t="s">
        <v>3351</v>
      </c>
      <c r="D575">
        <v>650</v>
      </c>
      <c r="E575" s="2" t="s">
        <v>2662</v>
      </c>
      <c r="F575" s="2" t="s">
        <v>2660</v>
      </c>
      <c r="G575" t="s">
        <v>2156</v>
      </c>
      <c r="H575" t="s">
        <v>354</v>
      </c>
      <c r="I575" s="2" t="s">
        <v>2661</v>
      </c>
      <c r="J575" s="2" t="s">
        <v>64</v>
      </c>
      <c r="K575">
        <v>610</v>
      </c>
      <c r="L575" t="s">
        <v>3352</v>
      </c>
      <c r="M575">
        <v>3660</v>
      </c>
      <c r="N575" t="s">
        <v>3353</v>
      </c>
      <c r="O575">
        <v>6</v>
      </c>
      <c r="P575">
        <v>6</v>
      </c>
      <c r="Q575">
        <v>6</v>
      </c>
      <c r="R575">
        <v>21960</v>
      </c>
      <c r="S575">
        <v>6</v>
      </c>
      <c r="T575">
        <v>1.0457142857142858</v>
      </c>
      <c r="U575">
        <v>21000</v>
      </c>
      <c r="V575" s="2" t="s">
        <v>3354</v>
      </c>
      <c r="W575" s="2" t="s">
        <v>3355</v>
      </c>
      <c r="X575" s="2"/>
      <c r="Y575">
        <v>4415.1231275697755</v>
      </c>
      <c r="Z575">
        <v>3940.6</v>
      </c>
    </row>
    <row r="576" spans="1:26">
      <c r="A576" s="1">
        <v>46133</v>
      </c>
      <c r="B576" s="2" t="s">
        <v>3350</v>
      </c>
      <c r="C576" s="2" t="s">
        <v>3351</v>
      </c>
      <c r="D576" t="s">
        <v>764</v>
      </c>
      <c r="E576" s="2" t="s">
        <v>3362</v>
      </c>
      <c r="F576" s="2" t="s">
        <v>3362</v>
      </c>
      <c r="I576" s="2" t="s">
        <v>3362</v>
      </c>
      <c r="J576" s="2" t="s">
        <v>3362</v>
      </c>
      <c r="K576">
        <v>610</v>
      </c>
      <c r="L576" t="s">
        <v>3369</v>
      </c>
      <c r="M576">
        <v>1830</v>
      </c>
      <c r="N576" t="s">
        <v>3370</v>
      </c>
      <c r="O576">
        <v>3</v>
      </c>
      <c r="P576">
        <v>0</v>
      </c>
      <c r="Q576">
        <v>0</v>
      </c>
      <c r="R576">
        <v>5490</v>
      </c>
      <c r="S576">
        <v>3</v>
      </c>
      <c r="T576" t="s">
        <v>764</v>
      </c>
      <c r="U576" t="s">
        <v>764</v>
      </c>
      <c r="V576" s="2" t="s">
        <v>3371</v>
      </c>
      <c r="W576" s="2" t="s">
        <v>3361</v>
      </c>
      <c r="X576" s="2"/>
      <c r="Y576" t="s">
        <v>764</v>
      </c>
      <c r="Z576" t="s">
        <v>764</v>
      </c>
    </row>
    <row r="577" spans="1:26">
      <c r="A577" s="1">
        <v>46134</v>
      </c>
      <c r="B577" s="2" t="s">
        <v>3350</v>
      </c>
      <c r="C577" s="2" t="s">
        <v>3351</v>
      </c>
      <c r="D577" t="s">
        <v>764</v>
      </c>
      <c r="E577" s="2" t="s">
        <v>3362</v>
      </c>
      <c r="F577" s="2" t="s">
        <v>3362</v>
      </c>
      <c r="I577" s="2" t="s">
        <v>3362</v>
      </c>
      <c r="J577" s="2" t="s">
        <v>3362</v>
      </c>
      <c r="K577">
        <v>3000</v>
      </c>
      <c r="L577" t="s">
        <v>3352</v>
      </c>
      <c r="M577">
        <v>12000</v>
      </c>
      <c r="N577" t="s">
        <v>3367</v>
      </c>
      <c r="O577">
        <v>4</v>
      </c>
      <c r="P577">
        <v>0</v>
      </c>
      <c r="Q577">
        <v>0</v>
      </c>
      <c r="R577">
        <v>48000</v>
      </c>
      <c r="S577">
        <v>4</v>
      </c>
      <c r="T577" t="s">
        <v>764</v>
      </c>
      <c r="U577" t="s">
        <v>764</v>
      </c>
      <c r="V577" s="2" t="s">
        <v>3368</v>
      </c>
      <c r="W577" s="2" t="s">
        <v>3361</v>
      </c>
      <c r="X577" s="2"/>
      <c r="Y577">
        <v>2428.8000000000002</v>
      </c>
      <c r="Z577">
        <v>1290</v>
      </c>
    </row>
    <row r="578" spans="1:26">
      <c r="A578" s="1">
        <v>46134</v>
      </c>
      <c r="B578" s="2" t="s">
        <v>3350</v>
      </c>
      <c r="C578" s="2" t="s">
        <v>3351</v>
      </c>
      <c r="D578">
        <v>421</v>
      </c>
      <c r="E578" s="2" t="s">
        <v>102</v>
      </c>
      <c r="F578" s="2" t="s">
        <v>1886</v>
      </c>
      <c r="G578" t="s">
        <v>95</v>
      </c>
      <c r="H578" t="s">
        <v>97</v>
      </c>
      <c r="I578" s="2" t="s">
        <v>94</v>
      </c>
      <c r="J578" s="2" t="s">
        <v>79</v>
      </c>
      <c r="K578">
        <v>12100</v>
      </c>
      <c r="L578" t="s">
        <v>3353</v>
      </c>
      <c r="M578">
        <v>96800</v>
      </c>
      <c r="N578" t="s">
        <v>3356</v>
      </c>
      <c r="O578">
        <v>8</v>
      </c>
      <c r="P578">
        <v>8</v>
      </c>
      <c r="Q578">
        <v>0</v>
      </c>
      <c r="R578">
        <v>96800</v>
      </c>
      <c r="S578">
        <v>8</v>
      </c>
      <c r="T578">
        <v>0.8203389830508474</v>
      </c>
      <c r="U578">
        <v>118000</v>
      </c>
      <c r="V578" s="2" t="s">
        <v>3357</v>
      </c>
      <c r="W578" s="2" t="s">
        <v>3355</v>
      </c>
      <c r="X578" s="2"/>
      <c r="Y578" t="s">
        <v>764</v>
      </c>
      <c r="Z578" t="s">
        <v>764</v>
      </c>
    </row>
    <row r="579" spans="1:26">
      <c r="A579" s="1">
        <v>46134</v>
      </c>
      <c r="B579" s="2" t="s">
        <v>3350</v>
      </c>
      <c r="C579" s="2" t="s">
        <v>3351</v>
      </c>
      <c r="D579">
        <v>605</v>
      </c>
      <c r="E579" s="2" t="s">
        <v>442</v>
      </c>
      <c r="F579" s="2" t="s">
        <v>2492</v>
      </c>
      <c r="G579" t="s">
        <v>949</v>
      </c>
      <c r="H579" t="s">
        <v>330</v>
      </c>
      <c r="I579" s="2" t="s">
        <v>2493</v>
      </c>
      <c r="J579" s="2" t="s">
        <v>445</v>
      </c>
      <c r="K579">
        <v>120</v>
      </c>
      <c r="L579" t="s">
        <v>3353</v>
      </c>
      <c r="M579">
        <v>2160</v>
      </c>
      <c r="N579" t="s">
        <v>3359</v>
      </c>
      <c r="O579">
        <v>18</v>
      </c>
      <c r="P579">
        <v>0</v>
      </c>
      <c r="Q579">
        <v>0</v>
      </c>
      <c r="R579">
        <v>2160</v>
      </c>
      <c r="S579">
        <v>18</v>
      </c>
      <c r="T579">
        <v>1.2</v>
      </c>
      <c r="U579">
        <v>1800</v>
      </c>
      <c r="V579" s="2" t="s">
        <v>3360</v>
      </c>
      <c r="W579" s="2" t="s">
        <v>3361</v>
      </c>
      <c r="X579" s="2"/>
      <c r="Y579" t="s">
        <v>764</v>
      </c>
      <c r="Z579" t="s">
        <v>764</v>
      </c>
    </row>
    <row r="580" spans="1:26">
      <c r="A580" s="1">
        <v>46134</v>
      </c>
      <c r="B580" s="2" t="s">
        <v>3350</v>
      </c>
      <c r="C580" s="2" t="s">
        <v>3351</v>
      </c>
      <c r="D580">
        <v>634</v>
      </c>
      <c r="E580" s="2" t="s">
        <v>442</v>
      </c>
      <c r="F580" s="2" t="s">
        <v>2620</v>
      </c>
      <c r="G580" t="s">
        <v>1083</v>
      </c>
      <c r="H580" t="s">
        <v>97</v>
      </c>
      <c r="I580" s="2" t="s">
        <v>1082</v>
      </c>
      <c r="J580" s="2" t="s">
        <v>445</v>
      </c>
      <c r="K580">
        <v>1785</v>
      </c>
      <c r="L580" t="s">
        <v>3353</v>
      </c>
      <c r="M580">
        <v>32130</v>
      </c>
      <c r="N580" t="s">
        <v>3359</v>
      </c>
      <c r="O580">
        <v>18</v>
      </c>
      <c r="P580">
        <v>0</v>
      </c>
      <c r="Q580">
        <v>0</v>
      </c>
      <c r="R580">
        <v>32130</v>
      </c>
      <c r="S580">
        <v>18</v>
      </c>
      <c r="T580">
        <v>2.5911290322580647</v>
      </c>
      <c r="U580">
        <v>12400</v>
      </c>
      <c r="V580" s="2" t="s">
        <v>3360</v>
      </c>
      <c r="W580" s="2" t="s">
        <v>3361</v>
      </c>
      <c r="X580" s="2"/>
      <c r="Y580" t="s">
        <v>764</v>
      </c>
      <c r="Z580" t="s">
        <v>764</v>
      </c>
    </row>
    <row r="581" spans="1:26">
      <c r="A581" s="1">
        <v>46134</v>
      </c>
      <c r="B581" s="2" t="s">
        <v>3350</v>
      </c>
      <c r="C581" s="2" t="s">
        <v>3351</v>
      </c>
      <c r="D581">
        <v>593</v>
      </c>
      <c r="E581" s="2" t="s">
        <v>2441</v>
      </c>
      <c r="F581" s="2" t="s">
        <v>2439</v>
      </c>
      <c r="G581" t="s">
        <v>353</v>
      </c>
      <c r="H581" t="s">
        <v>122</v>
      </c>
      <c r="I581" s="2" t="s">
        <v>2440</v>
      </c>
      <c r="J581" s="2" t="s">
        <v>64</v>
      </c>
      <c r="K581">
        <v>220</v>
      </c>
      <c r="L581" t="s">
        <v>3352</v>
      </c>
      <c r="M581">
        <v>880</v>
      </c>
      <c r="N581" t="s">
        <v>3353</v>
      </c>
      <c r="O581">
        <v>6</v>
      </c>
      <c r="P581">
        <v>6</v>
      </c>
      <c r="Q581">
        <v>4</v>
      </c>
      <c r="R581">
        <v>5280</v>
      </c>
      <c r="S581">
        <v>4</v>
      </c>
      <c r="T581">
        <v>1.1733333333333331</v>
      </c>
      <c r="U581">
        <v>4500</v>
      </c>
      <c r="V581" s="2" t="s">
        <v>3354</v>
      </c>
      <c r="W581" s="2" t="s">
        <v>3355</v>
      </c>
      <c r="X581" s="2"/>
      <c r="Y581">
        <v>1203.229258434309</v>
      </c>
      <c r="Z581">
        <v>1421.2</v>
      </c>
    </row>
    <row r="582" spans="1:26">
      <c r="A582" s="1">
        <v>46134</v>
      </c>
      <c r="B582" s="2" t="s">
        <v>3350</v>
      </c>
      <c r="C582" s="2" t="s">
        <v>3351</v>
      </c>
      <c r="D582">
        <v>483</v>
      </c>
      <c r="E582" s="2" t="s">
        <v>2083</v>
      </c>
      <c r="F582" s="2" t="s">
        <v>2093</v>
      </c>
      <c r="G582" t="s">
        <v>2082</v>
      </c>
      <c r="H582" t="s">
        <v>97</v>
      </c>
      <c r="I582" s="2" t="s">
        <v>2081</v>
      </c>
      <c r="J582" s="2" t="s">
        <v>64</v>
      </c>
      <c r="K582">
        <v>2500</v>
      </c>
      <c r="L582" t="s">
        <v>3352</v>
      </c>
      <c r="M582">
        <v>15000</v>
      </c>
      <c r="N582" t="s">
        <v>3353</v>
      </c>
      <c r="O582">
        <v>2</v>
      </c>
      <c r="P582">
        <v>2</v>
      </c>
      <c r="Q582">
        <v>6</v>
      </c>
      <c r="R582">
        <v>30000</v>
      </c>
      <c r="S582">
        <v>6</v>
      </c>
      <c r="T582">
        <v>1.0169491525423728</v>
      </c>
      <c r="U582">
        <v>29500</v>
      </c>
      <c r="V582" s="2" t="s">
        <v>3354</v>
      </c>
      <c r="W582" s="2" t="s">
        <v>3355</v>
      </c>
      <c r="X582" s="2"/>
      <c r="Y582">
        <v>14076.079646017701</v>
      </c>
      <c r="Z582">
        <v>16150</v>
      </c>
    </row>
    <row r="583" spans="1:26">
      <c r="A583" s="1">
        <v>46134</v>
      </c>
      <c r="B583" s="2" t="s">
        <v>3350</v>
      </c>
      <c r="C583" s="2" t="s">
        <v>3351</v>
      </c>
      <c r="D583">
        <v>588</v>
      </c>
      <c r="E583" s="2" t="s">
        <v>539</v>
      </c>
      <c r="F583" s="2" t="s">
        <v>2423</v>
      </c>
      <c r="G583" t="s">
        <v>538</v>
      </c>
      <c r="H583" t="s">
        <v>663</v>
      </c>
      <c r="I583" s="2" t="s">
        <v>2424</v>
      </c>
      <c r="J583" s="2" t="s">
        <v>79</v>
      </c>
      <c r="K583">
        <v>750</v>
      </c>
      <c r="L583" t="s">
        <v>3353</v>
      </c>
      <c r="M583">
        <v>6000</v>
      </c>
      <c r="N583" t="s">
        <v>3356</v>
      </c>
      <c r="O583">
        <v>8</v>
      </c>
      <c r="P583">
        <v>8</v>
      </c>
      <c r="Q583">
        <v>0</v>
      </c>
      <c r="R583">
        <v>6000</v>
      </c>
      <c r="S583">
        <v>8</v>
      </c>
      <c r="T583">
        <v>1.0526315789473684</v>
      </c>
      <c r="U583">
        <v>5700</v>
      </c>
      <c r="V583" s="2" t="s">
        <v>3357</v>
      </c>
      <c r="W583" s="2" t="s">
        <v>3355</v>
      </c>
      <c r="X583" s="2"/>
      <c r="Y583" t="s">
        <v>764</v>
      </c>
      <c r="Z583" t="s">
        <v>764</v>
      </c>
    </row>
    <row r="584" spans="1:26">
      <c r="A584" s="1">
        <v>46134</v>
      </c>
      <c r="B584" s="2" t="s">
        <v>3350</v>
      </c>
      <c r="C584" s="2" t="s">
        <v>3351</v>
      </c>
      <c r="D584">
        <v>461</v>
      </c>
      <c r="E584" s="2" t="s">
        <v>681</v>
      </c>
      <c r="F584" s="2" t="s">
        <v>2043</v>
      </c>
      <c r="G584" t="s">
        <v>2045</v>
      </c>
      <c r="H584" t="s">
        <v>2046</v>
      </c>
      <c r="I584" s="2" t="s">
        <v>2044</v>
      </c>
      <c r="J584" s="2" t="s">
        <v>79</v>
      </c>
      <c r="K584">
        <v>420</v>
      </c>
      <c r="L584" t="s">
        <v>3353</v>
      </c>
      <c r="M584">
        <v>3360</v>
      </c>
      <c r="N584" t="s">
        <v>3356</v>
      </c>
      <c r="O584">
        <v>8</v>
      </c>
      <c r="P584">
        <v>8</v>
      </c>
      <c r="Q584">
        <v>0</v>
      </c>
      <c r="R584">
        <v>3360</v>
      </c>
      <c r="S584">
        <v>8</v>
      </c>
      <c r="T584">
        <v>1.0838709677419356</v>
      </c>
      <c r="U584">
        <v>3100</v>
      </c>
      <c r="V584" s="2" t="s">
        <v>3357</v>
      </c>
      <c r="W584" s="2" t="s">
        <v>3355</v>
      </c>
      <c r="X584" s="2"/>
      <c r="Y584" t="s">
        <v>764</v>
      </c>
      <c r="Z584" t="s">
        <v>764</v>
      </c>
    </row>
    <row r="585" spans="1:26">
      <c r="A585" s="1">
        <v>46134</v>
      </c>
      <c r="B585" s="2" t="s">
        <v>3350</v>
      </c>
      <c r="C585" s="2" t="s">
        <v>3351</v>
      </c>
      <c r="D585">
        <v>636</v>
      </c>
      <c r="E585" s="2" t="s">
        <v>2623</v>
      </c>
      <c r="F585" s="2" t="s">
        <v>2621</v>
      </c>
      <c r="G585" t="s">
        <v>1987</v>
      </c>
      <c r="H585" t="s">
        <v>354</v>
      </c>
      <c r="I585" s="2" t="s">
        <v>2622</v>
      </c>
      <c r="J585" s="2" t="s">
        <v>64</v>
      </c>
      <c r="K585">
        <v>1050</v>
      </c>
      <c r="L585" t="s">
        <v>3352</v>
      </c>
      <c r="M585">
        <v>6300</v>
      </c>
      <c r="N585" t="s">
        <v>3353</v>
      </c>
      <c r="O585">
        <v>6</v>
      </c>
      <c r="P585">
        <v>6</v>
      </c>
      <c r="Q585">
        <v>6</v>
      </c>
      <c r="R585">
        <v>37800</v>
      </c>
      <c r="S585">
        <v>6</v>
      </c>
      <c r="T585">
        <v>1.0216216216216216</v>
      </c>
      <c r="U585">
        <v>37000</v>
      </c>
      <c r="V585" s="2" t="s">
        <v>3354</v>
      </c>
      <c r="W585" s="2" t="s">
        <v>3355</v>
      </c>
      <c r="X585" s="2"/>
      <c r="Y585">
        <v>7163.9171272974809</v>
      </c>
      <c r="Z585">
        <v>6783</v>
      </c>
    </row>
    <row r="586" spans="1:26">
      <c r="A586" s="1">
        <v>46134</v>
      </c>
      <c r="B586" s="2" t="s">
        <v>3350</v>
      </c>
      <c r="C586" s="2" t="s">
        <v>3351</v>
      </c>
      <c r="D586">
        <v>580</v>
      </c>
      <c r="E586" s="2" t="s">
        <v>550</v>
      </c>
      <c r="F586" s="2" t="s">
        <v>2403</v>
      </c>
      <c r="G586" t="s">
        <v>545</v>
      </c>
      <c r="H586" t="s">
        <v>153</v>
      </c>
      <c r="I586" s="2" t="s">
        <v>544</v>
      </c>
      <c r="J586" s="2" t="s">
        <v>79</v>
      </c>
      <c r="K586">
        <v>680</v>
      </c>
      <c r="L586" t="s">
        <v>3353</v>
      </c>
      <c r="M586">
        <v>5440</v>
      </c>
      <c r="N586" t="s">
        <v>3356</v>
      </c>
      <c r="O586">
        <v>8</v>
      </c>
      <c r="P586">
        <v>8</v>
      </c>
      <c r="Q586">
        <v>0</v>
      </c>
      <c r="R586">
        <v>5440</v>
      </c>
      <c r="S586">
        <v>8</v>
      </c>
      <c r="T586">
        <v>1.0666666666666669</v>
      </c>
      <c r="U586">
        <v>5100</v>
      </c>
      <c r="V586" s="2" t="s">
        <v>3357</v>
      </c>
      <c r="W586" s="2" t="s">
        <v>3355</v>
      </c>
      <c r="X586" s="2"/>
      <c r="Y586" t="s">
        <v>764</v>
      </c>
      <c r="Z586" t="s">
        <v>764</v>
      </c>
    </row>
    <row r="587" spans="1:26">
      <c r="A587" s="1">
        <v>46134</v>
      </c>
      <c r="B587" s="2" t="s">
        <v>3350</v>
      </c>
      <c r="C587" s="2" t="s">
        <v>3351</v>
      </c>
      <c r="D587" t="s">
        <v>764</v>
      </c>
      <c r="E587" s="2" t="s">
        <v>3362</v>
      </c>
      <c r="F587" s="2" t="s">
        <v>3362</v>
      </c>
      <c r="I587" s="2" t="s">
        <v>3362</v>
      </c>
      <c r="J587" s="2" t="s">
        <v>3362</v>
      </c>
      <c r="K587">
        <v>1050</v>
      </c>
      <c r="L587" t="s">
        <v>3369</v>
      </c>
      <c r="M587">
        <v>3150</v>
      </c>
      <c r="N587" t="s">
        <v>3370</v>
      </c>
      <c r="O587">
        <v>3</v>
      </c>
      <c r="P587">
        <v>0</v>
      </c>
      <c r="Q587">
        <v>0</v>
      </c>
      <c r="R587">
        <v>9450</v>
      </c>
      <c r="S587">
        <v>3</v>
      </c>
      <c r="T587" t="s">
        <v>764</v>
      </c>
      <c r="U587" t="s">
        <v>764</v>
      </c>
      <c r="V587" s="2" t="s">
        <v>3371</v>
      </c>
      <c r="W587" s="2" t="s">
        <v>3361</v>
      </c>
      <c r="X587" s="2"/>
      <c r="Y587" t="s">
        <v>764</v>
      </c>
      <c r="Z587" t="s">
        <v>764</v>
      </c>
    </row>
    <row r="588" spans="1:26">
      <c r="A588" s="1">
        <v>46134</v>
      </c>
      <c r="B588" s="2" t="s">
        <v>3350</v>
      </c>
      <c r="C588" s="2" t="s">
        <v>3351</v>
      </c>
      <c r="D588">
        <v>644</v>
      </c>
      <c r="E588" s="2" t="s">
        <v>2634</v>
      </c>
      <c r="F588" s="2" t="s">
        <v>2633</v>
      </c>
      <c r="G588" t="s">
        <v>686</v>
      </c>
      <c r="H588" t="s">
        <v>687</v>
      </c>
      <c r="I588" s="2" t="s">
        <v>685</v>
      </c>
      <c r="J588" s="2" t="s">
        <v>64</v>
      </c>
      <c r="K588">
        <v>1100</v>
      </c>
      <c r="L588" t="s">
        <v>3352</v>
      </c>
      <c r="M588">
        <v>6600</v>
      </c>
      <c r="N588" t="s">
        <v>3353</v>
      </c>
      <c r="O588">
        <v>1</v>
      </c>
      <c r="P588">
        <v>1</v>
      </c>
      <c r="Q588">
        <v>6</v>
      </c>
      <c r="R588">
        <v>6600</v>
      </c>
      <c r="S588">
        <v>6</v>
      </c>
      <c r="T588">
        <v>1.0153846153846151</v>
      </c>
      <c r="U588">
        <v>6500</v>
      </c>
      <c r="V588" s="2" t="s">
        <v>3354</v>
      </c>
      <c r="W588" s="2" t="s">
        <v>3355</v>
      </c>
      <c r="X588" s="2"/>
      <c r="Y588">
        <v>5293.5780914908109</v>
      </c>
      <c r="Z588">
        <v>7106</v>
      </c>
    </row>
    <row r="589" spans="1:26">
      <c r="A589" s="1">
        <v>46135</v>
      </c>
      <c r="B589" s="2" t="s">
        <v>3350</v>
      </c>
      <c r="C589" s="2" t="s">
        <v>3351</v>
      </c>
      <c r="D589">
        <v>653</v>
      </c>
      <c r="E589" s="2" t="s">
        <v>2667</v>
      </c>
      <c r="F589" s="2" t="s">
        <v>2652</v>
      </c>
      <c r="G589" t="s">
        <v>2654</v>
      </c>
      <c r="H589" t="s">
        <v>2655</v>
      </c>
      <c r="I589" s="2" t="s">
        <v>2653</v>
      </c>
      <c r="J589" s="2" t="s">
        <v>79</v>
      </c>
      <c r="K589">
        <v>250</v>
      </c>
      <c r="L589" t="s">
        <v>3353</v>
      </c>
      <c r="M589">
        <v>2000</v>
      </c>
      <c r="N589" t="s">
        <v>3356</v>
      </c>
      <c r="O589">
        <v>8</v>
      </c>
      <c r="P589">
        <v>8</v>
      </c>
      <c r="Q589">
        <v>0</v>
      </c>
      <c r="R589">
        <v>2000</v>
      </c>
      <c r="S589">
        <v>8</v>
      </c>
      <c r="T589">
        <v>1.1111111111111112</v>
      </c>
      <c r="U589">
        <v>1800</v>
      </c>
      <c r="V589" s="2" t="s">
        <v>3357</v>
      </c>
      <c r="W589" s="2" t="s">
        <v>3355</v>
      </c>
      <c r="X589" s="2"/>
      <c r="Y589" t="s">
        <v>764</v>
      </c>
      <c r="Z589" t="s">
        <v>764</v>
      </c>
    </row>
    <row r="590" spans="1:26">
      <c r="A590" s="1">
        <v>46135</v>
      </c>
      <c r="B590" s="2" t="s">
        <v>3350</v>
      </c>
      <c r="C590" s="2" t="s">
        <v>3351</v>
      </c>
      <c r="D590">
        <v>635</v>
      </c>
      <c r="E590" s="2" t="s">
        <v>1089</v>
      </c>
      <c r="F590" s="2" t="s">
        <v>2620</v>
      </c>
      <c r="G590" t="s">
        <v>1083</v>
      </c>
      <c r="H590" t="s">
        <v>97</v>
      </c>
      <c r="I590" s="2" t="s">
        <v>1082</v>
      </c>
      <c r="J590" s="2" t="s">
        <v>79</v>
      </c>
      <c r="K590">
        <v>1600</v>
      </c>
      <c r="L590" t="s">
        <v>3353</v>
      </c>
      <c r="M590">
        <v>12800</v>
      </c>
      <c r="N590" t="s">
        <v>3356</v>
      </c>
      <c r="O590">
        <v>8</v>
      </c>
      <c r="P590">
        <v>8</v>
      </c>
      <c r="Q590">
        <v>0</v>
      </c>
      <c r="R590">
        <v>12800</v>
      </c>
      <c r="S590">
        <v>8</v>
      </c>
      <c r="T590">
        <v>1.032258064516129</v>
      </c>
      <c r="U590">
        <v>12400</v>
      </c>
      <c r="V590" s="2" t="s">
        <v>3357</v>
      </c>
      <c r="W590" s="2" t="s">
        <v>3355</v>
      </c>
      <c r="X590" s="2"/>
      <c r="Y590" t="s">
        <v>764</v>
      </c>
      <c r="Z590" t="s">
        <v>764</v>
      </c>
    </row>
    <row r="591" spans="1:26">
      <c r="A591" s="1">
        <v>46135</v>
      </c>
      <c r="B591" s="2" t="s">
        <v>3350</v>
      </c>
      <c r="C591" s="2" t="s">
        <v>3351</v>
      </c>
      <c r="D591">
        <v>583</v>
      </c>
      <c r="E591" s="2" t="s">
        <v>2414</v>
      </c>
      <c r="F591" s="2" t="s">
        <v>2411</v>
      </c>
      <c r="G591" t="s">
        <v>2413</v>
      </c>
      <c r="H591" t="s">
        <v>122</v>
      </c>
      <c r="I591" s="2" t="s">
        <v>2412</v>
      </c>
      <c r="J591" s="2" t="s">
        <v>64</v>
      </c>
      <c r="K591">
        <v>270</v>
      </c>
      <c r="L591" t="s">
        <v>3352</v>
      </c>
      <c r="M591">
        <v>1620</v>
      </c>
      <c r="N591" t="s">
        <v>3353</v>
      </c>
      <c r="O591">
        <v>4</v>
      </c>
      <c r="P591">
        <v>4</v>
      </c>
      <c r="Q591">
        <v>6</v>
      </c>
      <c r="R591">
        <v>6480</v>
      </c>
      <c r="S591">
        <v>6</v>
      </c>
      <c r="T591">
        <v>1.08</v>
      </c>
      <c r="U591">
        <v>6000</v>
      </c>
      <c r="V591" s="2" t="s">
        <v>3354</v>
      </c>
      <c r="W591" s="2" t="s">
        <v>3355</v>
      </c>
      <c r="X591" s="2"/>
      <c r="Y591">
        <v>1509.763554526889</v>
      </c>
      <c r="Z591">
        <v>1744.2</v>
      </c>
    </row>
    <row r="592" spans="1:26">
      <c r="A592" s="1">
        <v>46135</v>
      </c>
      <c r="B592" s="2" t="s">
        <v>3350</v>
      </c>
      <c r="C592" s="2" t="s">
        <v>3351</v>
      </c>
      <c r="D592">
        <v>460</v>
      </c>
      <c r="E592" s="2" t="s">
        <v>2038</v>
      </c>
      <c r="F592" s="2" t="s">
        <v>2035</v>
      </c>
      <c r="G592" t="s">
        <v>2037</v>
      </c>
      <c r="H592" t="s">
        <v>153</v>
      </c>
      <c r="I592" s="2" t="s">
        <v>2036</v>
      </c>
      <c r="J592" s="2" t="s">
        <v>64</v>
      </c>
      <c r="K592">
        <v>100</v>
      </c>
      <c r="L592" t="s">
        <v>3352</v>
      </c>
      <c r="M592">
        <v>400</v>
      </c>
      <c r="N592" t="s">
        <v>3353</v>
      </c>
      <c r="O592">
        <v>2</v>
      </c>
      <c r="P592">
        <v>2</v>
      </c>
      <c r="Q592">
        <v>0</v>
      </c>
      <c r="R592">
        <v>800</v>
      </c>
      <c r="S592">
        <v>4</v>
      </c>
      <c r="T592">
        <v>1.1428571428571428</v>
      </c>
      <c r="U592">
        <v>700</v>
      </c>
      <c r="V592" s="2" t="s">
        <v>3354</v>
      </c>
      <c r="W592" s="2" t="s">
        <v>3355</v>
      </c>
      <c r="X592" s="2"/>
      <c r="Y592">
        <v>525.51053778080336</v>
      </c>
      <c r="Z592">
        <v>646</v>
      </c>
    </row>
    <row r="593" spans="1:26">
      <c r="A593" s="1">
        <v>46135</v>
      </c>
      <c r="B593" s="2" t="s">
        <v>3350</v>
      </c>
      <c r="C593" s="2" t="s">
        <v>3351</v>
      </c>
      <c r="D593">
        <v>393</v>
      </c>
      <c r="E593" s="2" t="s">
        <v>1816</v>
      </c>
      <c r="F593" s="2" t="s">
        <v>1820</v>
      </c>
      <c r="G593" t="s">
        <v>1815</v>
      </c>
      <c r="H593" t="s">
        <v>153</v>
      </c>
      <c r="I593" s="2" t="s">
        <v>1814</v>
      </c>
      <c r="J593" s="2" t="s">
        <v>64</v>
      </c>
      <c r="K593">
        <v>710</v>
      </c>
      <c r="L593" t="s">
        <v>3352</v>
      </c>
      <c r="M593">
        <v>2840</v>
      </c>
      <c r="N593" t="s">
        <v>3353</v>
      </c>
      <c r="O593">
        <v>2</v>
      </c>
      <c r="P593">
        <v>2</v>
      </c>
      <c r="Q593">
        <v>4</v>
      </c>
      <c r="R593">
        <v>5680</v>
      </c>
      <c r="S593">
        <v>4</v>
      </c>
      <c r="T593">
        <v>1.2347826086956522</v>
      </c>
      <c r="U593">
        <v>4600</v>
      </c>
      <c r="V593" s="2" t="s">
        <v>3354</v>
      </c>
      <c r="W593" s="2" t="s">
        <v>3355</v>
      </c>
      <c r="X593" s="2"/>
      <c r="Y593">
        <v>3551.6282151123214</v>
      </c>
      <c r="Z593">
        <v>4586.6000000000004</v>
      </c>
    </row>
    <row r="594" spans="1:26">
      <c r="A594" s="1">
        <v>46135</v>
      </c>
      <c r="B594" s="2" t="s">
        <v>3350</v>
      </c>
      <c r="C594" s="2" t="s">
        <v>3351</v>
      </c>
      <c r="D594">
        <v>391</v>
      </c>
      <c r="E594" s="2" t="s">
        <v>1816</v>
      </c>
      <c r="F594" s="2" t="s">
        <v>1813</v>
      </c>
      <c r="G594" t="s">
        <v>1815</v>
      </c>
      <c r="H594" t="s">
        <v>153</v>
      </c>
      <c r="I594" s="2" t="s">
        <v>1814</v>
      </c>
      <c r="J594" s="2" t="s">
        <v>64</v>
      </c>
      <c r="K594">
        <v>400</v>
      </c>
      <c r="L594" t="s">
        <v>3352</v>
      </c>
      <c r="M594">
        <v>1600</v>
      </c>
      <c r="N594" t="s">
        <v>3353</v>
      </c>
      <c r="O594">
        <v>2</v>
      </c>
      <c r="P594">
        <v>2</v>
      </c>
      <c r="Q594">
        <v>4</v>
      </c>
      <c r="R594">
        <v>3200</v>
      </c>
      <c r="S594">
        <v>4</v>
      </c>
      <c r="T594">
        <v>1.0666666666666669</v>
      </c>
      <c r="U594">
        <v>3000</v>
      </c>
      <c r="V594" s="2" t="s">
        <v>3354</v>
      </c>
      <c r="W594" s="2" t="s">
        <v>3355</v>
      </c>
      <c r="X594" s="2"/>
      <c r="Y594">
        <v>2000.9173042886321</v>
      </c>
      <c r="Z594">
        <v>2584</v>
      </c>
    </row>
    <row r="595" spans="1:26">
      <c r="A595" s="1">
        <v>46135</v>
      </c>
      <c r="B595" s="2" t="s">
        <v>3350</v>
      </c>
      <c r="C595" s="2" t="s">
        <v>3351</v>
      </c>
      <c r="D595">
        <v>640</v>
      </c>
      <c r="E595" s="2" t="s">
        <v>2628</v>
      </c>
      <c r="F595" s="2" t="s">
        <v>2627</v>
      </c>
      <c r="G595" t="s">
        <v>1442</v>
      </c>
      <c r="H595" t="s">
        <v>153</v>
      </c>
      <c r="I595" s="2" t="s">
        <v>1441</v>
      </c>
      <c r="J595" s="2" t="s">
        <v>64</v>
      </c>
      <c r="K595">
        <v>850</v>
      </c>
      <c r="L595" t="s">
        <v>3352</v>
      </c>
      <c r="M595">
        <v>3400</v>
      </c>
      <c r="N595" t="s">
        <v>3353</v>
      </c>
      <c r="O595">
        <v>2</v>
      </c>
      <c r="P595">
        <v>2</v>
      </c>
      <c r="Q595">
        <v>4</v>
      </c>
      <c r="R595">
        <v>6800</v>
      </c>
      <c r="S595">
        <v>4</v>
      </c>
      <c r="T595">
        <v>1.0461538461538462</v>
      </c>
      <c r="U595">
        <v>6500</v>
      </c>
      <c r="V595" s="2" t="s">
        <v>3354</v>
      </c>
      <c r="W595" s="2" t="s">
        <v>3355</v>
      </c>
      <c r="X595" s="2"/>
      <c r="Y595">
        <v>4251.9492716133427</v>
      </c>
      <c r="Z595">
        <v>5491</v>
      </c>
    </row>
    <row r="596" spans="1:26">
      <c r="A596" s="1">
        <v>46135</v>
      </c>
      <c r="B596" s="2" t="s">
        <v>3350</v>
      </c>
      <c r="C596" s="2" t="s">
        <v>3351</v>
      </c>
      <c r="D596">
        <v>598</v>
      </c>
      <c r="E596" s="2" t="s">
        <v>2464</v>
      </c>
      <c r="F596" s="2" t="s">
        <v>2461</v>
      </c>
      <c r="G596" t="s">
        <v>2463</v>
      </c>
      <c r="H596" t="s">
        <v>153</v>
      </c>
      <c r="I596" s="2" t="s">
        <v>2462</v>
      </c>
      <c r="J596" s="2" t="s">
        <v>64</v>
      </c>
      <c r="K596">
        <v>300</v>
      </c>
      <c r="L596" t="s">
        <v>3352</v>
      </c>
      <c r="M596">
        <v>1200</v>
      </c>
      <c r="N596" t="s">
        <v>3353</v>
      </c>
      <c r="O596">
        <v>2</v>
      </c>
      <c r="P596">
        <v>2</v>
      </c>
      <c r="Q596">
        <v>4</v>
      </c>
      <c r="R596">
        <v>2400</v>
      </c>
      <c r="S596">
        <v>4</v>
      </c>
      <c r="T596">
        <v>1.2</v>
      </c>
      <c r="U596">
        <v>2000</v>
      </c>
      <c r="V596" s="2" t="s">
        <v>3354</v>
      </c>
      <c r="W596" s="2" t="s">
        <v>3355</v>
      </c>
      <c r="X596" s="2"/>
      <c r="Y596">
        <v>1500.6879782164738</v>
      </c>
      <c r="Z596">
        <v>1938</v>
      </c>
    </row>
    <row r="597" spans="1:26">
      <c r="A597" s="1">
        <v>46135</v>
      </c>
      <c r="B597" s="2" t="s">
        <v>3350</v>
      </c>
      <c r="C597" s="2" t="s">
        <v>3351</v>
      </c>
      <c r="D597">
        <v>546</v>
      </c>
      <c r="E597" s="2" t="s">
        <v>2279</v>
      </c>
      <c r="F597" s="2" t="s">
        <v>2276</v>
      </c>
      <c r="G597" t="s">
        <v>2278</v>
      </c>
      <c r="H597" t="s">
        <v>2132</v>
      </c>
      <c r="I597" s="2" t="s">
        <v>2277</v>
      </c>
      <c r="J597" s="2" t="s">
        <v>64</v>
      </c>
      <c r="K597">
        <v>470</v>
      </c>
      <c r="L597" t="s">
        <v>3352</v>
      </c>
      <c r="M597">
        <v>2820</v>
      </c>
      <c r="N597" t="s">
        <v>3353</v>
      </c>
      <c r="O597">
        <v>4</v>
      </c>
      <c r="P597">
        <v>4</v>
      </c>
      <c r="Q597">
        <v>4</v>
      </c>
      <c r="R597">
        <v>11280</v>
      </c>
      <c r="S597">
        <v>6</v>
      </c>
      <c r="T597">
        <v>1.0444444444444445</v>
      </c>
      <c r="U597">
        <v>10800</v>
      </c>
      <c r="V597" s="2" t="s">
        <v>3354</v>
      </c>
      <c r="W597" s="2" t="s">
        <v>3355</v>
      </c>
      <c r="X597" s="2"/>
      <c r="Y597">
        <v>3176.5465432266851</v>
      </c>
      <c r="Z597">
        <v>3036.2</v>
      </c>
    </row>
    <row r="598" spans="1:26">
      <c r="A598" s="1">
        <v>46135</v>
      </c>
      <c r="B598" s="2" t="s">
        <v>3350</v>
      </c>
      <c r="C598" s="2" t="s">
        <v>3351</v>
      </c>
      <c r="D598">
        <v>496</v>
      </c>
      <c r="E598" s="2" t="s">
        <v>2126</v>
      </c>
      <c r="F598" s="2" t="s">
        <v>2124</v>
      </c>
      <c r="G598" t="s">
        <v>2115</v>
      </c>
      <c r="H598" t="s">
        <v>122</v>
      </c>
      <c r="I598" s="2" t="s">
        <v>2125</v>
      </c>
      <c r="J598" s="2" t="s">
        <v>64</v>
      </c>
      <c r="K598">
        <v>540</v>
      </c>
      <c r="L598" t="s">
        <v>3352</v>
      </c>
      <c r="M598">
        <v>3240</v>
      </c>
      <c r="N598" t="s">
        <v>3353</v>
      </c>
      <c r="O598">
        <v>4</v>
      </c>
      <c r="P598">
        <v>4</v>
      </c>
      <c r="Q598">
        <v>6</v>
      </c>
      <c r="R598">
        <v>12960</v>
      </c>
      <c r="S598">
        <v>6</v>
      </c>
      <c r="T598">
        <v>1.0367999999999999</v>
      </c>
      <c r="U598">
        <v>12500</v>
      </c>
      <c r="V598" s="2" t="s">
        <v>3354</v>
      </c>
      <c r="W598" s="2" t="s">
        <v>3355</v>
      </c>
      <c r="X598" s="2"/>
      <c r="Y598">
        <v>3019.5271090537781</v>
      </c>
      <c r="Z598">
        <v>3488.4</v>
      </c>
    </row>
    <row r="599" spans="1:26">
      <c r="A599" s="1">
        <v>46135</v>
      </c>
      <c r="B599" s="2" t="s">
        <v>3350</v>
      </c>
      <c r="C599" s="2" t="s">
        <v>3351</v>
      </c>
      <c r="D599" t="s">
        <v>764</v>
      </c>
      <c r="E599" s="2" t="s">
        <v>3362</v>
      </c>
      <c r="F599" s="2" t="s">
        <v>3362</v>
      </c>
      <c r="I599" s="2" t="s">
        <v>3362</v>
      </c>
      <c r="J599" s="2" t="s">
        <v>3362</v>
      </c>
      <c r="K599">
        <v>1010</v>
      </c>
      <c r="L599" t="s">
        <v>3369</v>
      </c>
      <c r="M599">
        <v>3030</v>
      </c>
      <c r="N599" t="s">
        <v>3370</v>
      </c>
      <c r="O599">
        <v>3</v>
      </c>
      <c r="P599">
        <v>0</v>
      </c>
      <c r="Q599">
        <v>0</v>
      </c>
      <c r="R599">
        <v>9090</v>
      </c>
      <c r="S599">
        <v>3</v>
      </c>
      <c r="T599" t="s">
        <v>764</v>
      </c>
      <c r="U599" t="s">
        <v>764</v>
      </c>
      <c r="V599" s="2" t="s">
        <v>3371</v>
      </c>
      <c r="W599" s="2" t="s">
        <v>3361</v>
      </c>
      <c r="X599" s="2"/>
      <c r="Y599" t="s">
        <v>764</v>
      </c>
      <c r="Z599" t="s">
        <v>764</v>
      </c>
    </row>
    <row r="600" spans="1:26">
      <c r="A600" s="1">
        <v>46135</v>
      </c>
      <c r="B600" s="2" t="s">
        <v>3350</v>
      </c>
      <c r="C600" s="2" t="s">
        <v>3351</v>
      </c>
      <c r="D600" t="s">
        <v>764</v>
      </c>
      <c r="E600" s="2" t="s">
        <v>3362</v>
      </c>
      <c r="F600" s="2" t="s">
        <v>3362</v>
      </c>
      <c r="I600" s="2" t="s">
        <v>3362</v>
      </c>
      <c r="J600" s="2" t="s">
        <v>3362</v>
      </c>
      <c r="K600">
        <v>3000</v>
      </c>
      <c r="L600" t="s">
        <v>3352</v>
      </c>
      <c r="M600">
        <v>12000</v>
      </c>
      <c r="N600" t="s">
        <v>3367</v>
      </c>
      <c r="O600">
        <v>4</v>
      </c>
      <c r="P600">
        <v>0</v>
      </c>
      <c r="Q600">
        <v>0</v>
      </c>
      <c r="R600">
        <v>48000</v>
      </c>
      <c r="S600">
        <v>4</v>
      </c>
      <c r="T600" t="s">
        <v>764</v>
      </c>
      <c r="U600" t="s">
        <v>764</v>
      </c>
      <c r="V600" s="2" t="s">
        <v>3368</v>
      </c>
      <c r="W600" s="2" t="s">
        <v>3361</v>
      </c>
      <c r="X600" s="2"/>
      <c r="Y600">
        <v>2428.8000000000002</v>
      </c>
      <c r="Z600">
        <v>1290</v>
      </c>
    </row>
    <row r="601" spans="1:26">
      <c r="A601" s="1">
        <v>46135</v>
      </c>
      <c r="B601" s="2" t="s">
        <v>3350</v>
      </c>
      <c r="C601" s="2" t="s">
        <v>3351</v>
      </c>
      <c r="D601">
        <v>353</v>
      </c>
      <c r="E601" s="2" t="s">
        <v>76</v>
      </c>
      <c r="F601" s="2" t="s">
        <v>1653</v>
      </c>
      <c r="G601" t="s">
        <v>84</v>
      </c>
      <c r="H601" t="s">
        <v>1200</v>
      </c>
      <c r="I601" s="2" t="s">
        <v>1652</v>
      </c>
      <c r="J601" s="2" t="s">
        <v>79</v>
      </c>
      <c r="K601">
        <v>4750</v>
      </c>
      <c r="L601" t="s">
        <v>3353</v>
      </c>
      <c r="M601">
        <v>38000</v>
      </c>
      <c r="N601" t="s">
        <v>3356</v>
      </c>
      <c r="O601">
        <v>8</v>
      </c>
      <c r="P601">
        <v>8</v>
      </c>
      <c r="Q601">
        <v>0</v>
      </c>
      <c r="R601">
        <v>38000</v>
      </c>
      <c r="S601">
        <v>8</v>
      </c>
      <c r="T601">
        <v>1.0106382978723405</v>
      </c>
      <c r="U601">
        <v>37600</v>
      </c>
      <c r="V601" s="2" t="s">
        <v>3357</v>
      </c>
      <c r="W601" s="2" t="s">
        <v>3355</v>
      </c>
      <c r="X601" s="2"/>
      <c r="Y601" t="s">
        <v>764</v>
      </c>
      <c r="Z601" t="s">
        <v>764</v>
      </c>
    </row>
    <row r="602" spans="1:26">
      <c r="A602" s="1">
        <v>46135</v>
      </c>
      <c r="B602" s="2" t="s">
        <v>3350</v>
      </c>
      <c r="C602" s="2" t="s">
        <v>3351</v>
      </c>
      <c r="D602">
        <v>649</v>
      </c>
      <c r="E602" s="2" t="s">
        <v>2656</v>
      </c>
      <c r="F602" s="2" t="s">
        <v>2652</v>
      </c>
      <c r="G602" t="s">
        <v>2654</v>
      </c>
      <c r="H602" t="s">
        <v>2655</v>
      </c>
      <c r="I602" s="2" t="s">
        <v>2653</v>
      </c>
      <c r="J602" s="2" t="s">
        <v>64</v>
      </c>
      <c r="K602">
        <v>545</v>
      </c>
      <c r="L602" t="s">
        <v>3352</v>
      </c>
      <c r="M602">
        <v>3270</v>
      </c>
      <c r="N602" t="s">
        <v>3353</v>
      </c>
      <c r="O602">
        <v>1</v>
      </c>
      <c r="P602">
        <v>1</v>
      </c>
      <c r="Q602">
        <v>6</v>
      </c>
      <c r="R602">
        <v>3270</v>
      </c>
      <c r="S602">
        <v>6</v>
      </c>
      <c r="T602">
        <v>1.3080000000000001</v>
      </c>
      <c r="U602">
        <v>2500</v>
      </c>
      <c r="V602" s="2" t="s">
        <v>3354</v>
      </c>
      <c r="W602" s="2" t="s">
        <v>3355</v>
      </c>
      <c r="X602" s="2"/>
      <c r="Z602">
        <v>3520.7</v>
      </c>
    </row>
    <row r="603" spans="1:26">
      <c r="A603" s="1">
        <v>46136</v>
      </c>
      <c r="B603" s="2" t="s">
        <v>3350</v>
      </c>
      <c r="C603" s="2" t="s">
        <v>3351</v>
      </c>
      <c r="D603">
        <v>351</v>
      </c>
      <c r="E603" s="2" t="s">
        <v>76</v>
      </c>
      <c r="F603" s="2" t="s">
        <v>1651</v>
      </c>
      <c r="G603" t="s">
        <v>84</v>
      </c>
      <c r="H603" t="s">
        <v>1200</v>
      </c>
      <c r="I603" s="2" t="s">
        <v>1652</v>
      </c>
      <c r="J603" s="2" t="s">
        <v>79</v>
      </c>
      <c r="K603">
        <v>7120</v>
      </c>
      <c r="L603" t="s">
        <v>3353</v>
      </c>
      <c r="M603">
        <v>56960</v>
      </c>
      <c r="N603" t="s">
        <v>3356</v>
      </c>
      <c r="O603">
        <v>8</v>
      </c>
      <c r="P603">
        <v>8</v>
      </c>
      <c r="Q603">
        <v>0</v>
      </c>
      <c r="R603">
        <v>56960</v>
      </c>
      <c r="S603">
        <v>8</v>
      </c>
      <c r="T603">
        <v>1.0081415929203541</v>
      </c>
      <c r="U603">
        <v>56500</v>
      </c>
      <c r="V603" s="2" t="s">
        <v>3357</v>
      </c>
      <c r="W603" s="2" t="s">
        <v>3355</v>
      </c>
      <c r="X603" s="2"/>
      <c r="Y603" t="s">
        <v>764</v>
      </c>
      <c r="Z603" t="s">
        <v>764</v>
      </c>
    </row>
    <row r="604" spans="1:26">
      <c r="A604" s="1">
        <v>46136</v>
      </c>
      <c r="B604" s="2" t="s">
        <v>3350</v>
      </c>
      <c r="C604" s="2" t="s">
        <v>3351</v>
      </c>
      <c r="D604">
        <v>594</v>
      </c>
      <c r="E604" s="2" t="s">
        <v>2445</v>
      </c>
      <c r="F604" s="2" t="s">
        <v>2439</v>
      </c>
      <c r="G604" t="s">
        <v>353</v>
      </c>
      <c r="H604" t="s">
        <v>122</v>
      </c>
      <c r="I604" s="2" t="s">
        <v>2440</v>
      </c>
      <c r="J604" s="2" t="s">
        <v>79</v>
      </c>
      <c r="K604">
        <v>420</v>
      </c>
      <c r="L604" t="s">
        <v>3353</v>
      </c>
      <c r="M604">
        <v>3360</v>
      </c>
      <c r="N604" t="s">
        <v>3356</v>
      </c>
      <c r="O604">
        <v>8</v>
      </c>
      <c r="P604">
        <v>8</v>
      </c>
      <c r="Q604">
        <v>0</v>
      </c>
      <c r="R604">
        <v>3360</v>
      </c>
      <c r="S604">
        <v>8</v>
      </c>
      <c r="T604">
        <v>1.0838709677419356</v>
      </c>
      <c r="U604">
        <v>3100</v>
      </c>
      <c r="V604" s="2" t="s">
        <v>3357</v>
      </c>
      <c r="W604" s="2" t="s">
        <v>3355</v>
      </c>
      <c r="X604" s="2"/>
      <c r="Y604" t="s">
        <v>764</v>
      </c>
      <c r="Z604" t="s">
        <v>764</v>
      </c>
    </row>
    <row r="605" spans="1:26">
      <c r="A605" s="1">
        <v>46136</v>
      </c>
      <c r="B605" s="2" t="s">
        <v>3350</v>
      </c>
      <c r="C605" s="2" t="s">
        <v>3351</v>
      </c>
      <c r="D605">
        <v>536</v>
      </c>
      <c r="E605" s="2" t="s">
        <v>2245</v>
      </c>
      <c r="F605" s="2" t="s">
        <v>2241</v>
      </c>
      <c r="G605" t="s">
        <v>2243</v>
      </c>
      <c r="H605" t="s">
        <v>2244</v>
      </c>
      <c r="I605" s="2" t="s">
        <v>2242</v>
      </c>
      <c r="J605" s="2" t="s">
        <v>64</v>
      </c>
      <c r="K605">
        <v>1610</v>
      </c>
      <c r="L605" t="s">
        <v>3352</v>
      </c>
      <c r="M605">
        <v>9660</v>
      </c>
      <c r="N605" t="s">
        <v>3353</v>
      </c>
      <c r="O605">
        <v>4</v>
      </c>
      <c r="P605">
        <v>4</v>
      </c>
      <c r="Q605">
        <v>6</v>
      </c>
      <c r="R605">
        <v>38640</v>
      </c>
      <c r="S605">
        <v>6</v>
      </c>
      <c r="T605">
        <v>1.0331550802139038</v>
      </c>
      <c r="U605">
        <v>37400</v>
      </c>
      <c r="V605" s="2" t="s">
        <v>3354</v>
      </c>
      <c r="W605" s="2" t="s">
        <v>3355</v>
      </c>
      <c r="X605" s="2"/>
      <c r="Y605">
        <v>8453.070840898572</v>
      </c>
      <c r="Z605">
        <v>10400.6</v>
      </c>
    </row>
    <row r="606" spans="1:26">
      <c r="A606" s="1">
        <v>46136</v>
      </c>
      <c r="B606" s="2" t="s">
        <v>3350</v>
      </c>
      <c r="C606" s="2" t="s">
        <v>3351</v>
      </c>
      <c r="D606" t="s">
        <v>764</v>
      </c>
      <c r="E606" s="2" t="s">
        <v>3362</v>
      </c>
      <c r="F606" s="2" t="s">
        <v>3362</v>
      </c>
      <c r="I606" s="2" t="s">
        <v>3362</v>
      </c>
      <c r="J606" s="2" t="s">
        <v>3362</v>
      </c>
      <c r="K606">
        <v>2292</v>
      </c>
      <c r="L606" t="s">
        <v>3369</v>
      </c>
      <c r="M606">
        <v>13752</v>
      </c>
      <c r="N606" t="s">
        <v>3370</v>
      </c>
      <c r="O606">
        <v>6</v>
      </c>
      <c r="P606">
        <v>0</v>
      </c>
      <c r="Q606">
        <v>0</v>
      </c>
      <c r="R606">
        <v>82512</v>
      </c>
      <c r="S606">
        <v>6</v>
      </c>
      <c r="T606" t="s">
        <v>764</v>
      </c>
      <c r="U606" t="s">
        <v>764</v>
      </c>
      <c r="V606" s="2" t="s">
        <v>3371</v>
      </c>
      <c r="W606" s="2" t="s">
        <v>3361</v>
      </c>
      <c r="X606" s="2"/>
      <c r="Y606" t="s">
        <v>764</v>
      </c>
      <c r="Z606" t="s">
        <v>764</v>
      </c>
    </row>
    <row r="607" spans="1:26">
      <c r="A607" s="1">
        <v>46136</v>
      </c>
      <c r="B607" s="2" t="s">
        <v>3350</v>
      </c>
      <c r="C607" s="2" t="s">
        <v>3351</v>
      </c>
      <c r="D607">
        <v>553</v>
      </c>
      <c r="E607" s="2" t="s">
        <v>2308</v>
      </c>
      <c r="F607" s="2" t="s">
        <v>2306</v>
      </c>
      <c r="G607" t="s">
        <v>2243</v>
      </c>
      <c r="H607" t="s">
        <v>2229</v>
      </c>
      <c r="I607" s="2" t="s">
        <v>2307</v>
      </c>
      <c r="J607" s="2" t="s">
        <v>64</v>
      </c>
      <c r="K607">
        <v>270</v>
      </c>
      <c r="L607" t="s">
        <v>3352</v>
      </c>
      <c r="M607">
        <v>2160</v>
      </c>
      <c r="N607" t="s">
        <v>3353</v>
      </c>
      <c r="O607">
        <v>3</v>
      </c>
      <c r="P607">
        <v>3</v>
      </c>
      <c r="Q607">
        <v>6</v>
      </c>
      <c r="R607">
        <v>6480</v>
      </c>
      <c r="S607">
        <v>8</v>
      </c>
      <c r="T607">
        <v>1.08</v>
      </c>
      <c r="U607">
        <v>6000</v>
      </c>
      <c r="V607" s="2" t="s">
        <v>3354</v>
      </c>
      <c r="W607" s="2" t="s">
        <v>3355</v>
      </c>
      <c r="X607" s="2"/>
      <c r="Y607">
        <v>1615.8918829135473</v>
      </c>
      <c r="Z607">
        <v>1744.2</v>
      </c>
    </row>
    <row r="608" spans="1:26">
      <c r="A608" s="1">
        <v>46139</v>
      </c>
      <c r="B608" s="2" t="s">
        <v>3350</v>
      </c>
      <c r="C608" s="2" t="s">
        <v>3351</v>
      </c>
      <c r="D608">
        <v>584</v>
      </c>
      <c r="E608" s="2" t="s">
        <v>2249</v>
      </c>
      <c r="F608" s="2" t="s">
        <v>2411</v>
      </c>
      <c r="G608" t="s">
        <v>2413</v>
      </c>
      <c r="H608" t="s">
        <v>122</v>
      </c>
      <c r="I608" s="2" t="s">
        <v>2412</v>
      </c>
      <c r="J608" s="2" t="s">
        <v>79</v>
      </c>
      <c r="K608">
        <v>300</v>
      </c>
      <c r="L608" t="s">
        <v>3353</v>
      </c>
      <c r="M608">
        <v>2400</v>
      </c>
      <c r="N608" t="s">
        <v>3356</v>
      </c>
      <c r="O608">
        <v>8</v>
      </c>
      <c r="P608">
        <v>8</v>
      </c>
      <c r="Q608">
        <v>0</v>
      </c>
      <c r="R608">
        <v>2400</v>
      </c>
      <c r="S608">
        <v>8</v>
      </c>
      <c r="T608">
        <v>1.1428571428571428</v>
      </c>
      <c r="U608">
        <v>2100</v>
      </c>
      <c r="V608" s="2" t="s">
        <v>3357</v>
      </c>
      <c r="W608" s="2" t="s">
        <v>3355</v>
      </c>
      <c r="X608" s="2"/>
      <c r="Y608" t="s">
        <v>764</v>
      </c>
      <c r="Z608" t="s">
        <v>764</v>
      </c>
    </row>
    <row r="609" spans="1:26">
      <c r="A609" s="1">
        <v>46139</v>
      </c>
      <c r="B609" s="2" t="s">
        <v>3350</v>
      </c>
      <c r="C609" s="2" t="s">
        <v>3351</v>
      </c>
      <c r="D609">
        <v>618</v>
      </c>
      <c r="E609" s="2" t="s">
        <v>2553</v>
      </c>
      <c r="F609" s="2" t="s">
        <v>2549</v>
      </c>
      <c r="G609" t="s">
        <v>2551</v>
      </c>
      <c r="H609" t="s">
        <v>97</v>
      </c>
      <c r="I609" s="2" t="s">
        <v>2550</v>
      </c>
      <c r="J609" s="2" t="s">
        <v>64</v>
      </c>
      <c r="K609">
        <v>2550</v>
      </c>
      <c r="L609" t="s">
        <v>3352</v>
      </c>
      <c r="M609">
        <v>10200</v>
      </c>
      <c r="N609" t="s">
        <v>3353</v>
      </c>
      <c r="O609">
        <v>2</v>
      </c>
      <c r="P609">
        <v>2</v>
      </c>
      <c r="Q609">
        <v>4</v>
      </c>
      <c r="R609">
        <v>20400</v>
      </c>
      <c r="S609">
        <v>4</v>
      </c>
      <c r="T609">
        <v>1.02</v>
      </c>
      <c r="U609">
        <v>20000</v>
      </c>
      <c r="V609" s="2" t="s">
        <v>3354</v>
      </c>
      <c r="W609" s="2" t="s">
        <v>3355</v>
      </c>
      <c r="X609" s="2"/>
      <c r="Y609">
        <v>11096.52098025868</v>
      </c>
      <c r="Z609">
        <v>16473</v>
      </c>
    </row>
    <row r="610" spans="1:26">
      <c r="A610" s="1">
        <v>46139</v>
      </c>
      <c r="B610" s="2" t="s">
        <v>3350</v>
      </c>
      <c r="C610" s="2" t="s">
        <v>3351</v>
      </c>
      <c r="D610">
        <v>614</v>
      </c>
      <c r="E610" s="2" t="s">
        <v>2532</v>
      </c>
      <c r="F610" s="2" t="s">
        <v>2529</v>
      </c>
      <c r="G610" t="s">
        <v>2531</v>
      </c>
      <c r="H610" t="s">
        <v>153</v>
      </c>
      <c r="I610" s="2" t="s">
        <v>2530</v>
      </c>
      <c r="J610" s="2" t="s">
        <v>64</v>
      </c>
      <c r="K610">
        <v>150</v>
      </c>
      <c r="L610" t="s">
        <v>3352</v>
      </c>
      <c r="M610">
        <v>600</v>
      </c>
      <c r="N610" t="s">
        <v>3353</v>
      </c>
      <c r="O610">
        <v>2</v>
      </c>
      <c r="P610">
        <v>2</v>
      </c>
      <c r="Q610">
        <v>0</v>
      </c>
      <c r="R610">
        <v>1200</v>
      </c>
      <c r="S610">
        <v>4</v>
      </c>
      <c r="T610">
        <v>1.0909090909090908</v>
      </c>
      <c r="U610">
        <v>1100</v>
      </c>
      <c r="V610" s="2" t="s">
        <v>3354</v>
      </c>
      <c r="W610" s="2" t="s">
        <v>3355</v>
      </c>
      <c r="X610" s="2"/>
      <c r="Z610">
        <v>969</v>
      </c>
    </row>
    <row r="611" spans="1:26">
      <c r="A611" s="1">
        <v>46139</v>
      </c>
      <c r="B611" s="2" t="s">
        <v>3350</v>
      </c>
      <c r="C611" s="2" t="s">
        <v>3351</v>
      </c>
      <c r="D611">
        <v>621</v>
      </c>
      <c r="E611" s="2" t="s">
        <v>2563</v>
      </c>
      <c r="F611" s="2" t="s">
        <v>2560</v>
      </c>
      <c r="G611" t="s">
        <v>2562</v>
      </c>
      <c r="H611" t="s">
        <v>1200</v>
      </c>
      <c r="I611" s="2" t="s">
        <v>2561</v>
      </c>
      <c r="J611" s="2" t="s">
        <v>64</v>
      </c>
      <c r="K611">
        <v>670</v>
      </c>
      <c r="L611" t="s">
        <v>3352</v>
      </c>
      <c r="M611">
        <v>2680</v>
      </c>
      <c r="N611" t="s">
        <v>3353</v>
      </c>
      <c r="O611">
        <v>6</v>
      </c>
      <c r="P611">
        <v>6</v>
      </c>
      <c r="Q611">
        <v>4</v>
      </c>
      <c r="R611">
        <v>16080</v>
      </c>
      <c r="S611">
        <v>4</v>
      </c>
      <c r="T611">
        <v>1.0720000000000001</v>
      </c>
      <c r="U611">
        <v>15000</v>
      </c>
      <c r="V611" s="2" t="s">
        <v>3354</v>
      </c>
      <c r="W611" s="2" t="s">
        <v>3355</v>
      </c>
      <c r="X611" s="2"/>
      <c r="Y611">
        <v>3646.0570714227374</v>
      </c>
      <c r="Z611">
        <v>4328.2</v>
      </c>
    </row>
    <row r="612" spans="1:26">
      <c r="A612" s="1">
        <v>46139</v>
      </c>
      <c r="B612" s="2" t="s">
        <v>3350</v>
      </c>
      <c r="C612" s="2" t="s">
        <v>3351</v>
      </c>
      <c r="D612" t="s">
        <v>764</v>
      </c>
      <c r="E612" s="2" t="s">
        <v>3362</v>
      </c>
      <c r="F612" s="2" t="s">
        <v>3362</v>
      </c>
      <c r="I612" s="2" t="s">
        <v>3362</v>
      </c>
      <c r="J612" s="2" t="s">
        <v>3362</v>
      </c>
      <c r="K612">
        <v>1320</v>
      </c>
      <c r="L612" t="s">
        <v>3369</v>
      </c>
      <c r="M612">
        <v>5280</v>
      </c>
      <c r="N612" t="s">
        <v>3370</v>
      </c>
      <c r="O612">
        <v>4</v>
      </c>
      <c r="P612">
        <v>0</v>
      </c>
      <c r="Q612">
        <v>0</v>
      </c>
      <c r="R612">
        <v>21120</v>
      </c>
      <c r="S612">
        <v>4</v>
      </c>
      <c r="T612" t="s">
        <v>764</v>
      </c>
      <c r="U612" t="s">
        <v>764</v>
      </c>
      <c r="V612" s="2" t="s">
        <v>3371</v>
      </c>
      <c r="W612" s="2" t="s">
        <v>3361</v>
      </c>
      <c r="X612" s="2"/>
      <c r="Y612" t="s">
        <v>764</v>
      </c>
      <c r="Z612" t="s">
        <v>764</v>
      </c>
    </row>
    <row r="613" spans="1:26">
      <c r="A613" s="1">
        <v>46139</v>
      </c>
      <c r="B613" s="2" t="s">
        <v>3350</v>
      </c>
      <c r="C613" s="2" t="s">
        <v>3351</v>
      </c>
      <c r="D613">
        <v>623</v>
      </c>
      <c r="E613" s="2" t="s">
        <v>2573</v>
      </c>
      <c r="F613" s="2" t="s">
        <v>2570</v>
      </c>
      <c r="G613" t="s">
        <v>2572</v>
      </c>
      <c r="H613" t="s">
        <v>1466</v>
      </c>
      <c r="I613" s="2" t="s">
        <v>2571</v>
      </c>
      <c r="J613" s="2" t="s">
        <v>64</v>
      </c>
      <c r="K613">
        <v>200</v>
      </c>
      <c r="L613" t="s">
        <v>3352</v>
      </c>
      <c r="M613">
        <v>800</v>
      </c>
      <c r="N613" t="s">
        <v>3353</v>
      </c>
      <c r="O613">
        <v>6</v>
      </c>
      <c r="P613">
        <v>6</v>
      </c>
      <c r="Q613">
        <v>4</v>
      </c>
      <c r="R613">
        <v>4800</v>
      </c>
      <c r="S613">
        <v>4</v>
      </c>
      <c r="T613">
        <v>1.0666666666666669</v>
      </c>
      <c r="U613">
        <v>4500</v>
      </c>
      <c r="V613" s="2" t="s">
        <v>3354</v>
      </c>
      <c r="W613" s="2" t="s">
        <v>3355</v>
      </c>
      <c r="X613" s="2"/>
      <c r="Y613">
        <v>1287.2365237122765</v>
      </c>
      <c r="Z613">
        <v>1292</v>
      </c>
    </row>
    <row r="614" spans="1:26">
      <c r="A614" s="1">
        <v>46139</v>
      </c>
      <c r="B614" s="2" t="s">
        <v>3350</v>
      </c>
      <c r="C614" s="2" t="s">
        <v>3351</v>
      </c>
      <c r="D614">
        <v>396</v>
      </c>
      <c r="E614" s="2" t="s">
        <v>1828</v>
      </c>
      <c r="F614" s="2" t="s">
        <v>1821</v>
      </c>
      <c r="G614" t="s">
        <v>1823</v>
      </c>
      <c r="H614" t="s">
        <v>354</v>
      </c>
      <c r="I614" s="2" t="s">
        <v>1822</v>
      </c>
      <c r="J614" s="2" t="s">
        <v>79</v>
      </c>
      <c r="K614">
        <v>1170</v>
      </c>
      <c r="L614" t="s">
        <v>3353</v>
      </c>
      <c r="M614">
        <v>9360</v>
      </c>
      <c r="N614" t="s">
        <v>3356</v>
      </c>
      <c r="O614">
        <v>8</v>
      </c>
      <c r="P614">
        <v>8</v>
      </c>
      <c r="Q614">
        <v>0</v>
      </c>
      <c r="R614">
        <v>9360</v>
      </c>
      <c r="S614">
        <v>8</v>
      </c>
      <c r="T614">
        <v>1.0883720930232561</v>
      </c>
      <c r="U614">
        <v>8600</v>
      </c>
      <c r="V614" s="2" t="s">
        <v>3357</v>
      </c>
      <c r="W614" s="2" t="s">
        <v>3355</v>
      </c>
      <c r="X614" s="2"/>
      <c r="Y614" t="s">
        <v>764</v>
      </c>
      <c r="Z614" t="s">
        <v>764</v>
      </c>
    </row>
    <row r="615" spans="1:26">
      <c r="A615" s="1">
        <v>46139</v>
      </c>
      <c r="B615" s="2" t="s">
        <v>3350</v>
      </c>
      <c r="C615" s="2" t="s">
        <v>3351</v>
      </c>
      <c r="D615">
        <v>455</v>
      </c>
      <c r="E615" s="2" t="s">
        <v>2020</v>
      </c>
      <c r="F615" s="2" t="s">
        <v>2012</v>
      </c>
      <c r="G615" t="s">
        <v>2014</v>
      </c>
      <c r="H615" t="s">
        <v>779</v>
      </c>
      <c r="I615" s="2" t="s">
        <v>2013</v>
      </c>
      <c r="J615" s="2" t="s">
        <v>79</v>
      </c>
      <c r="K615">
        <v>11600</v>
      </c>
      <c r="L615" t="s">
        <v>3353</v>
      </c>
      <c r="M615">
        <v>92800</v>
      </c>
      <c r="N615" t="s">
        <v>3356</v>
      </c>
      <c r="O615">
        <v>8</v>
      </c>
      <c r="P615">
        <v>8</v>
      </c>
      <c r="Q615">
        <v>0</v>
      </c>
      <c r="R615">
        <v>92800</v>
      </c>
      <c r="S615">
        <v>8</v>
      </c>
      <c r="T615">
        <v>1.008695652173913</v>
      </c>
      <c r="U615">
        <v>92000</v>
      </c>
      <c r="V615" s="2" t="s">
        <v>3357</v>
      </c>
      <c r="W615" s="2" t="s">
        <v>3355</v>
      </c>
      <c r="X615" s="2"/>
      <c r="Y615" t="s">
        <v>764</v>
      </c>
      <c r="Z615" t="s">
        <v>764</v>
      </c>
    </row>
    <row r="616" spans="1:26">
      <c r="A616" s="1">
        <v>46139</v>
      </c>
      <c r="B616" s="2" t="s">
        <v>3350</v>
      </c>
      <c r="C616" s="2" t="s">
        <v>3351</v>
      </c>
      <c r="D616">
        <v>503</v>
      </c>
      <c r="E616" s="2" t="s">
        <v>2157</v>
      </c>
      <c r="F616" s="2" t="s">
        <v>2154</v>
      </c>
      <c r="G616" t="s">
        <v>2156</v>
      </c>
      <c r="H616" t="s">
        <v>2075</v>
      </c>
      <c r="I616" s="2" t="s">
        <v>2155</v>
      </c>
      <c r="J616" s="2" t="s">
        <v>64</v>
      </c>
      <c r="K616">
        <v>870</v>
      </c>
      <c r="L616" t="s">
        <v>3352</v>
      </c>
      <c r="M616">
        <v>6960</v>
      </c>
      <c r="N616" t="s">
        <v>3353</v>
      </c>
      <c r="O616">
        <v>3</v>
      </c>
      <c r="P616">
        <v>3</v>
      </c>
      <c r="Q616">
        <v>8</v>
      </c>
      <c r="R616">
        <v>20880</v>
      </c>
      <c r="S616">
        <v>8</v>
      </c>
      <c r="T616">
        <v>1.0185365853658537</v>
      </c>
      <c r="U616">
        <v>20500</v>
      </c>
      <c r="V616" s="2" t="s">
        <v>3354</v>
      </c>
      <c r="W616" s="2" t="s">
        <v>3355</v>
      </c>
      <c r="X616" s="2"/>
      <c r="Y616">
        <v>5206.7627338325401</v>
      </c>
      <c r="Z616">
        <v>5620.2</v>
      </c>
    </row>
    <row r="617" spans="1:26">
      <c r="A617" s="1">
        <v>46139</v>
      </c>
      <c r="B617" s="2" t="s">
        <v>3350</v>
      </c>
      <c r="C617" s="2" t="s">
        <v>3351</v>
      </c>
      <c r="D617">
        <v>520</v>
      </c>
      <c r="E617" s="2" t="s">
        <v>255</v>
      </c>
      <c r="F617" s="2" t="s">
        <v>2203</v>
      </c>
      <c r="G617" t="s">
        <v>250</v>
      </c>
      <c r="H617" t="s">
        <v>2205</v>
      </c>
      <c r="I617" s="2" t="s">
        <v>2204</v>
      </c>
      <c r="J617" s="2" t="s">
        <v>79</v>
      </c>
      <c r="K617">
        <v>1790</v>
      </c>
      <c r="L617" t="s">
        <v>3353</v>
      </c>
      <c r="M617">
        <v>14320</v>
      </c>
      <c r="N617" t="s">
        <v>3356</v>
      </c>
      <c r="O617">
        <v>8</v>
      </c>
      <c r="P617">
        <v>8</v>
      </c>
      <c r="Q617">
        <v>0</v>
      </c>
      <c r="R617">
        <v>14320</v>
      </c>
      <c r="S617">
        <v>8</v>
      </c>
      <c r="T617">
        <v>1.0120141342756184</v>
      </c>
      <c r="U617">
        <v>14150</v>
      </c>
      <c r="V617" s="2" t="s">
        <v>3357</v>
      </c>
      <c r="W617" s="2" t="s">
        <v>3355</v>
      </c>
      <c r="X617" s="2"/>
      <c r="Y617" t="s">
        <v>764</v>
      </c>
      <c r="Z617" t="s">
        <v>764</v>
      </c>
    </row>
    <row r="618" spans="1:26">
      <c r="A618" s="1">
        <v>46139</v>
      </c>
      <c r="B618" s="2" t="s">
        <v>3350</v>
      </c>
      <c r="C618" s="2" t="s">
        <v>3351</v>
      </c>
      <c r="D618">
        <v>582</v>
      </c>
      <c r="E618" s="2" t="s">
        <v>255</v>
      </c>
      <c r="F618" s="2" t="s">
        <v>2404</v>
      </c>
      <c r="G618" t="s">
        <v>2406</v>
      </c>
      <c r="H618" t="s">
        <v>153</v>
      </c>
      <c r="I618" s="2" t="s">
        <v>2405</v>
      </c>
      <c r="J618" s="2" t="s">
        <v>79</v>
      </c>
      <c r="K618">
        <v>380</v>
      </c>
      <c r="L618" t="s">
        <v>3353</v>
      </c>
      <c r="M618">
        <v>3040</v>
      </c>
      <c r="N618" t="s">
        <v>3356</v>
      </c>
      <c r="O618">
        <v>8</v>
      </c>
      <c r="P618">
        <v>8</v>
      </c>
      <c r="Q618">
        <v>0</v>
      </c>
      <c r="R618">
        <v>3040</v>
      </c>
      <c r="S618">
        <v>8</v>
      </c>
      <c r="T618">
        <v>1.0482758620689656</v>
      </c>
      <c r="U618">
        <v>2900</v>
      </c>
      <c r="V618" s="2" t="s">
        <v>3357</v>
      </c>
      <c r="W618" s="2" t="s">
        <v>3355</v>
      </c>
      <c r="X618" s="2"/>
      <c r="Y618" t="s">
        <v>764</v>
      </c>
      <c r="Z618" t="s">
        <v>764</v>
      </c>
    </row>
    <row r="619" spans="1:26">
      <c r="A619" s="1">
        <v>46139</v>
      </c>
      <c r="B619" s="2" t="s">
        <v>3350</v>
      </c>
      <c r="C619" s="2" t="s">
        <v>3351</v>
      </c>
      <c r="D619" t="s">
        <v>764</v>
      </c>
      <c r="E619" s="2" t="s">
        <v>3362</v>
      </c>
      <c r="F619" s="2" t="s">
        <v>3362</v>
      </c>
      <c r="I619" s="2" t="s">
        <v>3362</v>
      </c>
      <c r="J619" s="2" t="s">
        <v>3362</v>
      </c>
      <c r="K619">
        <v>3000</v>
      </c>
      <c r="L619" t="s">
        <v>3352</v>
      </c>
      <c r="M619">
        <v>12000</v>
      </c>
      <c r="N619" t="s">
        <v>3367</v>
      </c>
      <c r="O619">
        <v>4</v>
      </c>
      <c r="P619">
        <v>0</v>
      </c>
      <c r="Q619">
        <v>0</v>
      </c>
      <c r="R619">
        <v>48000</v>
      </c>
      <c r="S619">
        <v>4</v>
      </c>
      <c r="T619" t="s">
        <v>764</v>
      </c>
      <c r="U619" t="s">
        <v>764</v>
      </c>
      <c r="V619" s="2" t="s">
        <v>3368</v>
      </c>
      <c r="W619" s="2" t="s">
        <v>3361</v>
      </c>
      <c r="X619" s="2"/>
      <c r="Y619">
        <v>2428.8000000000002</v>
      </c>
      <c r="Z619">
        <v>1290</v>
      </c>
    </row>
    <row r="620" spans="1:26">
      <c r="A620" s="1">
        <v>46140</v>
      </c>
      <c r="B620" s="2" t="s">
        <v>3350</v>
      </c>
      <c r="C620" s="2" t="s">
        <v>3351</v>
      </c>
      <c r="D620">
        <v>613</v>
      </c>
      <c r="E620" s="2" t="s">
        <v>771</v>
      </c>
      <c r="F620" s="2" t="s">
        <v>2528</v>
      </c>
      <c r="G620" t="s">
        <v>768</v>
      </c>
      <c r="H620" t="s">
        <v>770</v>
      </c>
      <c r="I620" s="2" t="s">
        <v>767</v>
      </c>
      <c r="J620" s="2" t="s">
        <v>79</v>
      </c>
      <c r="K620">
        <v>1050</v>
      </c>
      <c r="L620" t="s">
        <v>3353</v>
      </c>
      <c r="M620">
        <v>8400</v>
      </c>
      <c r="N620" t="s">
        <v>3356</v>
      </c>
      <c r="O620">
        <v>8</v>
      </c>
      <c r="P620">
        <v>8</v>
      </c>
      <c r="Q620">
        <v>0</v>
      </c>
      <c r="R620">
        <v>8400</v>
      </c>
      <c r="S620">
        <v>8</v>
      </c>
      <c r="T620">
        <v>1.037037037037037</v>
      </c>
      <c r="U620">
        <v>8100</v>
      </c>
      <c r="V620" s="2" t="s">
        <v>3357</v>
      </c>
      <c r="W620" s="2" t="s">
        <v>3355</v>
      </c>
      <c r="X620" s="2"/>
      <c r="Y620" t="s">
        <v>764</v>
      </c>
      <c r="Z620" t="s">
        <v>764</v>
      </c>
    </row>
    <row r="621" spans="1:26">
      <c r="A621" s="1">
        <v>46140</v>
      </c>
      <c r="B621" s="2" t="s">
        <v>3350</v>
      </c>
      <c r="C621" s="2" t="s">
        <v>3351</v>
      </c>
      <c r="D621">
        <v>610</v>
      </c>
      <c r="E621" s="2" t="s">
        <v>2521</v>
      </c>
      <c r="F621" s="2" t="s">
        <v>2517</v>
      </c>
      <c r="G621" t="s">
        <v>2519</v>
      </c>
      <c r="H621" t="s">
        <v>2520</v>
      </c>
      <c r="I621" s="2" t="s">
        <v>2518</v>
      </c>
      <c r="J621" s="2" t="s">
        <v>64</v>
      </c>
      <c r="K621">
        <v>1750</v>
      </c>
      <c r="L621" t="s">
        <v>3352</v>
      </c>
      <c r="M621">
        <v>10500</v>
      </c>
      <c r="N621" t="s">
        <v>3353</v>
      </c>
      <c r="O621">
        <v>2</v>
      </c>
      <c r="P621">
        <v>2</v>
      </c>
      <c r="Q621">
        <v>6</v>
      </c>
      <c r="R621">
        <v>21000</v>
      </c>
      <c r="S621">
        <v>6</v>
      </c>
      <c r="T621">
        <v>1.024390243902439</v>
      </c>
      <c r="U621">
        <v>20500</v>
      </c>
      <c r="V621" s="2" t="s">
        <v>3354</v>
      </c>
      <c r="W621" s="2" t="s">
        <v>3355</v>
      </c>
      <c r="X621" s="2"/>
      <c r="Y621">
        <v>9550.8704765146358</v>
      </c>
      <c r="Z621">
        <v>11305</v>
      </c>
    </row>
    <row r="622" spans="1:26">
      <c r="A622" s="1">
        <v>46140</v>
      </c>
      <c r="B622" s="2" t="s">
        <v>3350</v>
      </c>
      <c r="C622" s="2" t="s">
        <v>3351</v>
      </c>
      <c r="D622">
        <v>646</v>
      </c>
      <c r="E622" s="2" t="s">
        <v>2641</v>
      </c>
      <c r="F622" s="2" t="s">
        <v>2638</v>
      </c>
      <c r="G622" t="s">
        <v>2640</v>
      </c>
      <c r="H622" t="s">
        <v>770</v>
      </c>
      <c r="I622" s="2" t="s">
        <v>2639</v>
      </c>
      <c r="J622" s="2" t="s">
        <v>64</v>
      </c>
      <c r="K622">
        <v>550</v>
      </c>
      <c r="L622" t="s">
        <v>3352</v>
      </c>
      <c r="M622">
        <v>3300</v>
      </c>
      <c r="N622" t="s">
        <v>3353</v>
      </c>
      <c r="O622">
        <v>3</v>
      </c>
      <c r="P622">
        <v>3</v>
      </c>
      <c r="Q622">
        <v>6</v>
      </c>
      <c r="R622">
        <v>9900</v>
      </c>
      <c r="S622">
        <v>6</v>
      </c>
      <c r="T622">
        <v>1.1000000000000001</v>
      </c>
      <c r="U622">
        <v>9000</v>
      </c>
      <c r="V622" s="2" t="s">
        <v>3354</v>
      </c>
      <c r="W622" s="2" t="s">
        <v>3355</v>
      </c>
      <c r="X622" s="2"/>
      <c r="Y622">
        <v>3023.7012661674612</v>
      </c>
      <c r="Z622">
        <v>3553</v>
      </c>
    </row>
    <row r="623" spans="1:26">
      <c r="A623" s="1">
        <v>46140</v>
      </c>
      <c r="B623" s="2" t="s">
        <v>3350</v>
      </c>
      <c r="C623" s="2" t="s">
        <v>3351</v>
      </c>
      <c r="D623">
        <v>533</v>
      </c>
      <c r="E623" s="2" t="s">
        <v>2235</v>
      </c>
      <c r="F623" s="2" t="s">
        <v>2238</v>
      </c>
      <c r="G623" t="s">
        <v>2228</v>
      </c>
      <c r="H623" t="s">
        <v>2229</v>
      </c>
      <c r="I623" s="2" t="s">
        <v>2227</v>
      </c>
      <c r="J623" s="2" t="s">
        <v>64</v>
      </c>
      <c r="K623">
        <v>1335</v>
      </c>
      <c r="L623" t="s">
        <v>3352</v>
      </c>
      <c r="M623">
        <v>5340</v>
      </c>
      <c r="N623" t="s">
        <v>3353</v>
      </c>
      <c r="O623">
        <v>8</v>
      </c>
      <c r="P623">
        <v>8</v>
      </c>
      <c r="Q623">
        <v>4</v>
      </c>
      <c r="R623">
        <v>42720</v>
      </c>
      <c r="S623">
        <v>4</v>
      </c>
      <c r="T623">
        <v>1.0171428571428571</v>
      </c>
      <c r="U623">
        <v>42000</v>
      </c>
      <c r="V623" s="2" t="s">
        <v>3354</v>
      </c>
      <c r="W623" s="2" t="s">
        <v>3355</v>
      </c>
      <c r="X623" s="2"/>
      <c r="Y623">
        <v>10502.732390633086</v>
      </c>
      <c r="Z623">
        <v>8624.1</v>
      </c>
    </row>
    <row r="624" spans="1:26">
      <c r="A624" s="1">
        <v>46140</v>
      </c>
      <c r="B624" s="2" t="s">
        <v>3350</v>
      </c>
      <c r="C624" s="2" t="s">
        <v>3351</v>
      </c>
      <c r="D624">
        <v>616</v>
      </c>
      <c r="E624" s="2" t="s">
        <v>2542</v>
      </c>
      <c r="F624" s="2" t="s">
        <v>2539</v>
      </c>
      <c r="G624" t="s">
        <v>2541</v>
      </c>
      <c r="H624" t="s">
        <v>122</v>
      </c>
      <c r="I624" s="2" t="s">
        <v>2540</v>
      </c>
      <c r="J624" s="2" t="s">
        <v>64</v>
      </c>
      <c r="K624">
        <v>53</v>
      </c>
      <c r="L624" t="s">
        <v>3352</v>
      </c>
      <c r="M624">
        <v>212</v>
      </c>
      <c r="N624" t="s">
        <v>3353</v>
      </c>
      <c r="O624">
        <v>8</v>
      </c>
      <c r="P624">
        <v>8</v>
      </c>
      <c r="Q624">
        <v>4</v>
      </c>
      <c r="R624">
        <v>1696</v>
      </c>
      <c r="S624">
        <v>4</v>
      </c>
      <c r="T624">
        <v>1.5418181818181818</v>
      </c>
      <c r="U624">
        <v>1100</v>
      </c>
      <c r="V624" s="2" t="s">
        <v>3354</v>
      </c>
      <c r="W624" s="2" t="s">
        <v>3355</v>
      </c>
      <c r="X624" s="2"/>
      <c r="Y624">
        <v>416.96240951577039</v>
      </c>
      <c r="Z624">
        <v>342.38</v>
      </c>
    </row>
    <row r="625" spans="1:26">
      <c r="A625" s="1">
        <v>46140</v>
      </c>
      <c r="B625" s="2" t="s">
        <v>3350</v>
      </c>
      <c r="C625" s="2" t="s">
        <v>3351</v>
      </c>
      <c r="D625">
        <v>521</v>
      </c>
      <c r="E625" s="2" t="s">
        <v>2209</v>
      </c>
      <c r="F625" s="2" t="s">
        <v>2206</v>
      </c>
      <c r="G625" t="s">
        <v>2208</v>
      </c>
      <c r="H625" t="s">
        <v>805</v>
      </c>
      <c r="I625" s="2" t="s">
        <v>2207</v>
      </c>
      <c r="J625" s="2" t="s">
        <v>79</v>
      </c>
      <c r="K625">
        <v>7200</v>
      </c>
      <c r="L625" t="s">
        <v>3353</v>
      </c>
      <c r="M625">
        <v>57600</v>
      </c>
      <c r="N625" t="s">
        <v>3356</v>
      </c>
      <c r="O625">
        <v>8</v>
      </c>
      <c r="P625">
        <v>8</v>
      </c>
      <c r="Q625">
        <v>0</v>
      </c>
      <c r="R625">
        <v>57600</v>
      </c>
      <c r="S625">
        <v>8</v>
      </c>
      <c r="T625">
        <v>1.0017391304347829</v>
      </c>
      <c r="U625">
        <v>57500</v>
      </c>
      <c r="V625" s="2" t="s">
        <v>3357</v>
      </c>
      <c r="W625" s="2" t="s">
        <v>3355</v>
      </c>
      <c r="X625" s="2"/>
      <c r="Y625" t="s">
        <v>764</v>
      </c>
      <c r="Z625" t="s">
        <v>764</v>
      </c>
    </row>
    <row r="626" spans="1:26">
      <c r="A626" s="1">
        <v>46140</v>
      </c>
      <c r="B626" s="2" t="s">
        <v>3350</v>
      </c>
      <c r="C626" s="2" t="s">
        <v>3351</v>
      </c>
      <c r="D626">
        <v>534</v>
      </c>
      <c r="E626" s="2" t="s">
        <v>2235</v>
      </c>
      <c r="F626" s="2" t="s">
        <v>2239</v>
      </c>
      <c r="G626" t="s">
        <v>2228</v>
      </c>
      <c r="H626" t="s">
        <v>2229</v>
      </c>
      <c r="I626" s="2" t="s">
        <v>2227</v>
      </c>
      <c r="J626" s="2" t="s">
        <v>64</v>
      </c>
      <c r="K626">
        <v>1335</v>
      </c>
      <c r="L626" t="s">
        <v>3352</v>
      </c>
      <c r="M626">
        <v>5340</v>
      </c>
      <c r="N626" t="s">
        <v>3353</v>
      </c>
      <c r="O626">
        <v>8</v>
      </c>
      <c r="P626">
        <v>8</v>
      </c>
      <c r="Q626">
        <v>4</v>
      </c>
      <c r="R626">
        <v>42720</v>
      </c>
      <c r="S626">
        <v>4</v>
      </c>
      <c r="T626">
        <v>1.0171428571428571</v>
      </c>
      <c r="U626">
        <v>42000</v>
      </c>
      <c r="V626" s="2" t="s">
        <v>3354</v>
      </c>
      <c r="W626" s="2" t="s">
        <v>3355</v>
      </c>
      <c r="X626" s="2"/>
      <c r="Y626">
        <v>10502.732390633086</v>
      </c>
      <c r="Z626">
        <v>8624.1</v>
      </c>
    </row>
    <row r="627" spans="1:26">
      <c r="A627" s="1">
        <v>46140</v>
      </c>
      <c r="B627" s="2" t="s">
        <v>3350</v>
      </c>
      <c r="C627" s="2" t="s">
        <v>3351</v>
      </c>
      <c r="D627">
        <v>535</v>
      </c>
      <c r="E627" s="2" t="s">
        <v>2235</v>
      </c>
      <c r="F627" s="2" t="s">
        <v>2240</v>
      </c>
      <c r="G627" t="s">
        <v>2228</v>
      </c>
      <c r="H627" t="s">
        <v>2229</v>
      </c>
      <c r="I627" s="2" t="s">
        <v>2227</v>
      </c>
      <c r="J627" s="2" t="s">
        <v>64</v>
      </c>
      <c r="K627">
        <v>1335</v>
      </c>
      <c r="L627" t="s">
        <v>3352</v>
      </c>
      <c r="M627">
        <v>5340</v>
      </c>
      <c r="N627" t="s">
        <v>3353</v>
      </c>
      <c r="O627">
        <v>8</v>
      </c>
      <c r="P627">
        <v>8</v>
      </c>
      <c r="Q627">
        <v>4</v>
      </c>
      <c r="R627">
        <v>42720</v>
      </c>
      <c r="S627">
        <v>4</v>
      </c>
      <c r="T627">
        <v>1.0171428571428571</v>
      </c>
      <c r="U627">
        <v>42000</v>
      </c>
      <c r="V627" s="2" t="s">
        <v>3354</v>
      </c>
      <c r="W627" s="2" t="s">
        <v>3355</v>
      </c>
      <c r="X627" s="2"/>
      <c r="Y627">
        <v>10502.732390633086</v>
      </c>
      <c r="Z627">
        <v>8624.1</v>
      </c>
    </row>
    <row r="628" spans="1:26">
      <c r="A628" s="1">
        <v>46140</v>
      </c>
      <c r="B628" s="2" t="s">
        <v>3350</v>
      </c>
      <c r="C628" s="2" t="s">
        <v>3351</v>
      </c>
      <c r="D628">
        <v>529</v>
      </c>
      <c r="E628" s="2" t="s">
        <v>290</v>
      </c>
      <c r="F628" s="2" t="s">
        <v>2224</v>
      </c>
      <c r="G628" t="s">
        <v>282</v>
      </c>
      <c r="H628" t="s">
        <v>97</v>
      </c>
      <c r="I628" s="2" t="s">
        <v>281</v>
      </c>
      <c r="J628" s="2" t="s">
        <v>64</v>
      </c>
      <c r="K628">
        <v>520</v>
      </c>
      <c r="L628" t="s">
        <v>3352</v>
      </c>
      <c r="M628">
        <v>3120</v>
      </c>
      <c r="N628" t="s">
        <v>3353</v>
      </c>
      <c r="O628">
        <v>2</v>
      </c>
      <c r="P628">
        <v>2</v>
      </c>
      <c r="Q628">
        <v>6</v>
      </c>
      <c r="R628">
        <v>6240</v>
      </c>
      <c r="S628">
        <v>6</v>
      </c>
      <c r="T628">
        <v>1.04</v>
      </c>
      <c r="U628">
        <v>6000</v>
      </c>
      <c r="V628" s="2" t="s">
        <v>3354</v>
      </c>
      <c r="W628" s="2" t="s">
        <v>3355</v>
      </c>
      <c r="X628" s="2"/>
      <c r="Y628">
        <v>2927.8245663716816</v>
      </c>
      <c r="Z628">
        <v>3359.2</v>
      </c>
    </row>
    <row r="629" spans="1:26">
      <c r="A629" s="1">
        <v>46140</v>
      </c>
      <c r="B629" s="2" t="s">
        <v>3350</v>
      </c>
      <c r="C629" s="2" t="s">
        <v>3351</v>
      </c>
      <c r="D629">
        <v>528</v>
      </c>
      <c r="E629" s="2" t="s">
        <v>290</v>
      </c>
      <c r="F629" s="2" t="s">
        <v>2223</v>
      </c>
      <c r="G629" t="s">
        <v>282</v>
      </c>
      <c r="H629" t="s">
        <v>97</v>
      </c>
      <c r="I629" s="2" t="s">
        <v>281</v>
      </c>
      <c r="J629" s="2" t="s">
        <v>64</v>
      </c>
      <c r="K629">
        <v>520</v>
      </c>
      <c r="L629" t="s">
        <v>3352</v>
      </c>
      <c r="M629">
        <v>3120</v>
      </c>
      <c r="N629" t="s">
        <v>3353</v>
      </c>
      <c r="O629">
        <v>2</v>
      </c>
      <c r="P629">
        <v>2</v>
      </c>
      <c r="Q629">
        <v>6</v>
      </c>
      <c r="R629">
        <v>6240</v>
      </c>
      <c r="S629">
        <v>6</v>
      </c>
      <c r="T629">
        <v>1.04</v>
      </c>
      <c r="U629">
        <v>6000</v>
      </c>
      <c r="V629" s="2" t="s">
        <v>3354</v>
      </c>
      <c r="W629" s="2" t="s">
        <v>3355</v>
      </c>
      <c r="X629" s="2"/>
      <c r="Y629">
        <v>2927.8245663716816</v>
      </c>
      <c r="Z629">
        <v>3359.2</v>
      </c>
    </row>
    <row r="630" spans="1:26">
      <c r="A630" s="1">
        <v>46140</v>
      </c>
      <c r="B630" s="2" t="s">
        <v>3350</v>
      </c>
      <c r="C630" s="2" t="s">
        <v>3351</v>
      </c>
      <c r="D630">
        <v>530</v>
      </c>
      <c r="E630" s="2" t="s">
        <v>290</v>
      </c>
      <c r="F630" s="2" t="s">
        <v>2225</v>
      </c>
      <c r="G630" t="s">
        <v>282</v>
      </c>
      <c r="H630" t="s">
        <v>97</v>
      </c>
      <c r="I630" s="2" t="s">
        <v>281</v>
      </c>
      <c r="J630" s="2" t="s">
        <v>64</v>
      </c>
      <c r="K630">
        <v>550</v>
      </c>
      <c r="L630" t="s">
        <v>3352</v>
      </c>
      <c r="M630">
        <v>3300</v>
      </c>
      <c r="N630" t="s">
        <v>3353</v>
      </c>
      <c r="O630">
        <v>2</v>
      </c>
      <c r="P630">
        <v>2</v>
      </c>
      <c r="Q630">
        <v>6</v>
      </c>
      <c r="R630">
        <v>6600</v>
      </c>
      <c r="S630">
        <v>6</v>
      </c>
      <c r="T630">
        <v>1.1000000000000001</v>
      </c>
      <c r="U630">
        <v>6000</v>
      </c>
      <c r="V630" s="2" t="s">
        <v>3354</v>
      </c>
      <c r="W630" s="2" t="s">
        <v>3355</v>
      </c>
      <c r="X630" s="2"/>
      <c r="Y630">
        <v>3096.737522123894</v>
      </c>
      <c r="Z630">
        <v>3553</v>
      </c>
    </row>
    <row r="631" spans="1:26">
      <c r="A631" s="1">
        <v>46140</v>
      </c>
      <c r="B631" s="2" t="s">
        <v>3350</v>
      </c>
      <c r="C631" s="2" t="s">
        <v>3351</v>
      </c>
      <c r="D631">
        <v>526</v>
      </c>
      <c r="E631" s="2" t="s">
        <v>290</v>
      </c>
      <c r="F631" s="2" t="s">
        <v>2220</v>
      </c>
      <c r="G631" t="s">
        <v>282</v>
      </c>
      <c r="H631" t="s">
        <v>97</v>
      </c>
      <c r="I631" s="2" t="s">
        <v>281</v>
      </c>
      <c r="J631" s="2" t="s">
        <v>64</v>
      </c>
      <c r="K631">
        <v>1150</v>
      </c>
      <c r="L631" t="s">
        <v>3352</v>
      </c>
      <c r="M631">
        <v>6900</v>
      </c>
      <c r="N631" t="s">
        <v>3353</v>
      </c>
      <c r="O631">
        <v>2</v>
      </c>
      <c r="P631">
        <v>2</v>
      </c>
      <c r="Q631">
        <v>6</v>
      </c>
      <c r="R631">
        <v>13800</v>
      </c>
      <c r="S631">
        <v>6</v>
      </c>
      <c r="T631">
        <v>1.0222222222222219</v>
      </c>
      <c r="U631">
        <v>13500</v>
      </c>
      <c r="V631" s="2" t="s">
        <v>3354</v>
      </c>
      <c r="W631" s="2" t="s">
        <v>3355</v>
      </c>
      <c r="X631" s="2"/>
      <c r="Y631">
        <v>6474.9966371681421</v>
      </c>
      <c r="Z631">
        <v>7429</v>
      </c>
    </row>
    <row r="632" spans="1:26">
      <c r="A632" s="1">
        <v>46140</v>
      </c>
      <c r="B632" s="2" t="s">
        <v>3350</v>
      </c>
      <c r="C632" s="2" t="s">
        <v>3351</v>
      </c>
      <c r="D632" t="s">
        <v>764</v>
      </c>
      <c r="E632" s="2" t="s">
        <v>3362</v>
      </c>
      <c r="F632" s="2" t="s">
        <v>3362</v>
      </c>
      <c r="I632" s="2" t="s">
        <v>3362</v>
      </c>
      <c r="J632" s="2" t="s">
        <v>3362</v>
      </c>
      <c r="K632">
        <v>3000</v>
      </c>
      <c r="L632" t="s">
        <v>3352</v>
      </c>
      <c r="M632">
        <v>12000</v>
      </c>
      <c r="N632" t="s">
        <v>3367</v>
      </c>
      <c r="O632">
        <v>4</v>
      </c>
      <c r="P632">
        <v>0</v>
      </c>
      <c r="Q632">
        <v>0</v>
      </c>
      <c r="R632">
        <v>48000</v>
      </c>
      <c r="S632">
        <v>4</v>
      </c>
      <c r="T632" t="s">
        <v>764</v>
      </c>
      <c r="U632" t="s">
        <v>764</v>
      </c>
      <c r="V632" s="2" t="s">
        <v>3368</v>
      </c>
      <c r="W632" s="2" t="s">
        <v>3361</v>
      </c>
      <c r="X632" s="2"/>
      <c r="Y632">
        <v>2428.8000000000002</v>
      </c>
      <c r="Z632">
        <v>1290</v>
      </c>
    </row>
    <row r="633" spans="1:26">
      <c r="A633" s="1">
        <v>46141</v>
      </c>
      <c r="B633" s="2" t="s">
        <v>3350</v>
      </c>
      <c r="C633" s="2" t="s">
        <v>3351</v>
      </c>
      <c r="D633">
        <v>348</v>
      </c>
      <c r="E633" s="2" t="s">
        <v>1642</v>
      </c>
      <c r="F633" s="2" t="s">
        <v>1634</v>
      </c>
      <c r="G633" t="s">
        <v>1636</v>
      </c>
      <c r="H633" t="s">
        <v>1637</v>
      </c>
      <c r="I633" s="2" t="s">
        <v>1635</v>
      </c>
      <c r="J633" s="2" t="s">
        <v>79</v>
      </c>
      <c r="K633">
        <v>1610</v>
      </c>
      <c r="L633" t="s">
        <v>3353</v>
      </c>
      <c r="M633">
        <v>12880</v>
      </c>
      <c r="N633" t="s">
        <v>3356</v>
      </c>
      <c r="O633">
        <v>8</v>
      </c>
      <c r="P633">
        <v>8</v>
      </c>
      <c r="Q633">
        <v>0</v>
      </c>
      <c r="R633">
        <v>12880</v>
      </c>
      <c r="S633">
        <v>8</v>
      </c>
      <c r="T633">
        <v>1.0222222222222219</v>
      </c>
      <c r="U633">
        <v>12600</v>
      </c>
      <c r="V633" s="2" t="s">
        <v>3357</v>
      </c>
      <c r="W633" s="2" t="s">
        <v>3355</v>
      </c>
      <c r="X633" s="2"/>
      <c r="Y633" t="s">
        <v>764</v>
      </c>
      <c r="Z633" t="s">
        <v>764</v>
      </c>
    </row>
    <row r="634" spans="1:26">
      <c r="A634" s="1">
        <v>46141</v>
      </c>
      <c r="B634" s="2" t="s">
        <v>3350</v>
      </c>
      <c r="C634" s="2" t="s">
        <v>3351</v>
      </c>
      <c r="D634">
        <v>431</v>
      </c>
      <c r="E634" s="2" t="s">
        <v>277</v>
      </c>
      <c r="F634" s="2" t="s">
        <v>1926</v>
      </c>
      <c r="G634" t="s">
        <v>271</v>
      </c>
      <c r="H634" t="s">
        <v>97</v>
      </c>
      <c r="I634" s="2" t="s">
        <v>270</v>
      </c>
      <c r="J634" s="2" t="s">
        <v>79</v>
      </c>
      <c r="K634">
        <v>2540</v>
      </c>
      <c r="L634" t="s">
        <v>3353</v>
      </c>
      <c r="M634">
        <v>20320</v>
      </c>
      <c r="N634" t="s">
        <v>3356</v>
      </c>
      <c r="O634">
        <v>8</v>
      </c>
      <c r="P634">
        <v>8</v>
      </c>
      <c r="Q634">
        <v>0</v>
      </c>
      <c r="R634">
        <v>20320</v>
      </c>
      <c r="S634">
        <v>8</v>
      </c>
      <c r="T634">
        <v>1.0211055276381908</v>
      </c>
      <c r="U634">
        <v>19900</v>
      </c>
      <c r="V634" s="2" t="s">
        <v>3357</v>
      </c>
      <c r="W634" s="2" t="s">
        <v>3355</v>
      </c>
      <c r="X634" s="2"/>
      <c r="Y634" t="s">
        <v>764</v>
      </c>
      <c r="Z634" t="s">
        <v>764</v>
      </c>
    </row>
    <row r="635" spans="1:26">
      <c r="A635" s="1">
        <v>46141</v>
      </c>
      <c r="B635" s="2" t="s">
        <v>3350</v>
      </c>
      <c r="C635" s="2" t="s">
        <v>3351</v>
      </c>
      <c r="D635">
        <v>624</v>
      </c>
      <c r="E635" s="2" t="s">
        <v>2577</v>
      </c>
      <c r="F635" s="2" t="s">
        <v>2570</v>
      </c>
      <c r="G635" t="s">
        <v>2572</v>
      </c>
      <c r="H635" t="s">
        <v>1466</v>
      </c>
      <c r="I635" s="2" t="s">
        <v>2571</v>
      </c>
      <c r="J635" s="2" t="s">
        <v>79</v>
      </c>
      <c r="K635">
        <v>300</v>
      </c>
      <c r="L635" t="s">
        <v>3353</v>
      </c>
      <c r="M635">
        <v>2400</v>
      </c>
      <c r="N635" t="s">
        <v>3356</v>
      </c>
      <c r="O635">
        <v>8</v>
      </c>
      <c r="P635">
        <v>8</v>
      </c>
      <c r="Q635">
        <v>0</v>
      </c>
      <c r="R635">
        <v>2400</v>
      </c>
      <c r="S635">
        <v>8</v>
      </c>
      <c r="T635">
        <v>1.1428571428571428</v>
      </c>
      <c r="U635">
        <v>2100</v>
      </c>
      <c r="V635" s="2" t="s">
        <v>3357</v>
      </c>
      <c r="W635" s="2" t="s">
        <v>3355</v>
      </c>
      <c r="X635" s="2"/>
      <c r="Y635" t="s">
        <v>764</v>
      </c>
      <c r="Z635" t="s">
        <v>764</v>
      </c>
    </row>
    <row r="636" spans="1:26">
      <c r="A636" s="1">
        <v>46141</v>
      </c>
      <c r="B636" s="2" t="s">
        <v>3350</v>
      </c>
      <c r="C636" s="2" t="s">
        <v>3351</v>
      </c>
      <c r="D636">
        <v>596</v>
      </c>
      <c r="E636" s="2" t="s">
        <v>1739</v>
      </c>
      <c r="F636" s="2" t="s">
        <v>2449</v>
      </c>
      <c r="G636" t="s">
        <v>2451</v>
      </c>
      <c r="H636" t="s">
        <v>240</v>
      </c>
      <c r="I636" s="2" t="s">
        <v>2450</v>
      </c>
      <c r="J636" s="2" t="s">
        <v>79</v>
      </c>
      <c r="K636">
        <v>520</v>
      </c>
      <c r="L636" t="s">
        <v>3353</v>
      </c>
      <c r="M636">
        <v>4160</v>
      </c>
      <c r="N636" t="s">
        <v>3356</v>
      </c>
      <c r="O636">
        <v>8</v>
      </c>
      <c r="P636">
        <v>8</v>
      </c>
      <c r="Q636">
        <v>0</v>
      </c>
      <c r="R636">
        <v>4160</v>
      </c>
      <c r="S636">
        <v>8</v>
      </c>
      <c r="T636">
        <v>1.0947368421052632</v>
      </c>
      <c r="U636">
        <v>3800</v>
      </c>
      <c r="V636" s="2" t="s">
        <v>3357</v>
      </c>
      <c r="W636" s="2" t="s">
        <v>3355</v>
      </c>
      <c r="X636" s="2"/>
      <c r="Y636" t="s">
        <v>764</v>
      </c>
      <c r="Z636" t="s">
        <v>764</v>
      </c>
    </row>
    <row r="637" spans="1:26">
      <c r="A637" s="1">
        <v>46141</v>
      </c>
      <c r="B637" s="2" t="s">
        <v>3350</v>
      </c>
      <c r="C637" s="2" t="s">
        <v>3351</v>
      </c>
      <c r="D637">
        <v>497</v>
      </c>
      <c r="E637" s="2" t="s">
        <v>2121</v>
      </c>
      <c r="F637" s="2" t="s">
        <v>2124</v>
      </c>
      <c r="G637" t="s">
        <v>2115</v>
      </c>
      <c r="H637" t="s">
        <v>122</v>
      </c>
      <c r="I637" s="2" t="s">
        <v>2125</v>
      </c>
      <c r="J637" s="2" t="s">
        <v>79</v>
      </c>
      <c r="K637">
        <v>1740</v>
      </c>
      <c r="L637" t="s">
        <v>3353</v>
      </c>
      <c r="M637">
        <v>13920</v>
      </c>
      <c r="N637" t="s">
        <v>3356</v>
      </c>
      <c r="O637">
        <v>8</v>
      </c>
      <c r="P637">
        <v>8</v>
      </c>
      <c r="Q637">
        <v>0</v>
      </c>
      <c r="R637">
        <v>13920</v>
      </c>
      <c r="S637">
        <v>8</v>
      </c>
      <c r="T637">
        <v>1.0625954198473282</v>
      </c>
      <c r="U637">
        <v>13100</v>
      </c>
      <c r="V637" s="2" t="s">
        <v>3357</v>
      </c>
      <c r="W637" s="2" t="s">
        <v>3355</v>
      </c>
      <c r="X637" s="2"/>
      <c r="Y637" t="s">
        <v>764</v>
      </c>
      <c r="Z637" t="s">
        <v>764</v>
      </c>
    </row>
    <row r="638" spans="1:26">
      <c r="A638" s="1">
        <v>46141</v>
      </c>
      <c r="B638" s="2" t="s">
        <v>3350</v>
      </c>
      <c r="C638" s="2" t="s">
        <v>3351</v>
      </c>
      <c r="D638">
        <v>603</v>
      </c>
      <c r="E638" s="2" t="s">
        <v>2489</v>
      </c>
      <c r="F638" s="2" t="s">
        <v>2482</v>
      </c>
      <c r="G638" t="s">
        <v>2484</v>
      </c>
      <c r="H638" t="s">
        <v>153</v>
      </c>
      <c r="I638" s="2" t="s">
        <v>2483</v>
      </c>
      <c r="J638" s="2" t="s">
        <v>79</v>
      </c>
      <c r="K638">
        <v>200</v>
      </c>
      <c r="L638" t="s">
        <v>3353</v>
      </c>
      <c r="M638">
        <v>1600</v>
      </c>
      <c r="N638" t="s">
        <v>3356</v>
      </c>
      <c r="O638">
        <v>8</v>
      </c>
      <c r="P638">
        <v>8</v>
      </c>
      <c r="Q638">
        <v>0</v>
      </c>
      <c r="R638">
        <v>1600</v>
      </c>
      <c r="S638">
        <v>8</v>
      </c>
      <c r="T638">
        <v>1.1428571428571428</v>
      </c>
      <c r="U638">
        <v>1400</v>
      </c>
      <c r="V638" s="2" t="s">
        <v>3357</v>
      </c>
      <c r="W638" s="2" t="s">
        <v>3355</v>
      </c>
      <c r="X638" s="2"/>
      <c r="Y638" t="s">
        <v>764</v>
      </c>
      <c r="Z638" t="s">
        <v>764</v>
      </c>
    </row>
    <row r="639" spans="1:26">
      <c r="A639" s="1">
        <v>46141</v>
      </c>
      <c r="B639" s="2" t="s">
        <v>3350</v>
      </c>
      <c r="C639" s="2" t="s">
        <v>3351</v>
      </c>
      <c r="D639">
        <v>590</v>
      </c>
      <c r="E639" s="2" t="s">
        <v>2337</v>
      </c>
      <c r="F639" s="2" t="s">
        <v>2426</v>
      </c>
      <c r="G639" t="s">
        <v>2331</v>
      </c>
      <c r="H639" t="s">
        <v>2428</v>
      </c>
      <c r="I639" s="2" t="s">
        <v>2427</v>
      </c>
      <c r="J639" s="2" t="s">
        <v>79</v>
      </c>
      <c r="K639">
        <v>797</v>
      </c>
      <c r="L639" t="s">
        <v>3353</v>
      </c>
      <c r="M639">
        <v>6376</v>
      </c>
      <c r="N639" t="s">
        <v>3356</v>
      </c>
      <c r="O639">
        <v>8</v>
      </c>
      <c r="P639">
        <v>8</v>
      </c>
      <c r="Q639">
        <v>0</v>
      </c>
      <c r="R639">
        <v>6376</v>
      </c>
      <c r="S639">
        <v>8</v>
      </c>
      <c r="T639">
        <v>1.0452459016393445</v>
      </c>
      <c r="U639">
        <v>6100</v>
      </c>
      <c r="V639" s="2" t="s">
        <v>3357</v>
      </c>
      <c r="W639" s="2" t="s">
        <v>3355</v>
      </c>
      <c r="X639" s="2"/>
      <c r="Y639" t="s">
        <v>764</v>
      </c>
      <c r="Z639" t="s">
        <v>764</v>
      </c>
    </row>
    <row r="640" spans="1:26">
      <c r="A640" s="1">
        <v>46141</v>
      </c>
      <c r="B640" s="2" t="s">
        <v>3350</v>
      </c>
      <c r="C640" s="2" t="s">
        <v>3351</v>
      </c>
      <c r="D640">
        <v>560</v>
      </c>
      <c r="E640" s="2" t="s">
        <v>2337</v>
      </c>
      <c r="F640" s="2" t="s">
        <v>2329</v>
      </c>
      <c r="G640" t="s">
        <v>2331</v>
      </c>
      <c r="H640" t="s">
        <v>2332</v>
      </c>
      <c r="I640" s="2" t="s">
        <v>2330</v>
      </c>
      <c r="J640" s="2" t="s">
        <v>79</v>
      </c>
      <c r="K640">
        <v>1100</v>
      </c>
      <c r="L640" t="s">
        <v>3353</v>
      </c>
      <c r="M640">
        <v>8800</v>
      </c>
      <c r="N640" t="s">
        <v>3356</v>
      </c>
      <c r="O640">
        <v>8</v>
      </c>
      <c r="P640">
        <v>8</v>
      </c>
      <c r="Q640">
        <v>0</v>
      </c>
      <c r="R640">
        <v>8800</v>
      </c>
      <c r="S640">
        <v>8</v>
      </c>
      <c r="T640">
        <v>1.0864197530864197</v>
      </c>
      <c r="U640">
        <v>8100</v>
      </c>
      <c r="V640" s="2" t="s">
        <v>3357</v>
      </c>
      <c r="W640" s="2" t="s">
        <v>3355</v>
      </c>
      <c r="X640" s="2"/>
      <c r="Y640" t="s">
        <v>764</v>
      </c>
      <c r="Z640" t="s">
        <v>764</v>
      </c>
    </row>
    <row r="641" spans="1:26">
      <c r="A641" s="1">
        <v>46141</v>
      </c>
      <c r="B641" s="2" t="s">
        <v>3350</v>
      </c>
      <c r="C641" s="2" t="s">
        <v>3351</v>
      </c>
      <c r="D641">
        <v>622</v>
      </c>
      <c r="E641" s="2" t="s">
        <v>2567</v>
      </c>
      <c r="F641" s="2" t="s">
        <v>2560</v>
      </c>
      <c r="G641" t="s">
        <v>2562</v>
      </c>
      <c r="H641" t="s">
        <v>1200</v>
      </c>
      <c r="I641" s="2" t="s">
        <v>2561</v>
      </c>
      <c r="J641" s="2" t="s">
        <v>79</v>
      </c>
      <c r="K641">
        <v>1000</v>
      </c>
      <c r="L641" t="s">
        <v>3353</v>
      </c>
      <c r="M641">
        <v>8000</v>
      </c>
      <c r="N641" t="s">
        <v>3356</v>
      </c>
      <c r="O641">
        <v>8</v>
      </c>
      <c r="P641">
        <v>8</v>
      </c>
      <c r="Q641">
        <v>0</v>
      </c>
      <c r="R641">
        <v>8000</v>
      </c>
      <c r="S641">
        <v>8</v>
      </c>
      <c r="T641">
        <v>1.0526315789473684</v>
      </c>
      <c r="U641">
        <v>7600</v>
      </c>
      <c r="V641" s="2" t="s">
        <v>3357</v>
      </c>
      <c r="W641" s="2" t="s">
        <v>3355</v>
      </c>
      <c r="X641" s="2"/>
      <c r="Y641" t="s">
        <v>764</v>
      </c>
      <c r="Z641" t="s">
        <v>764</v>
      </c>
    </row>
    <row r="642" spans="1:26">
      <c r="A642" s="1">
        <v>46141</v>
      </c>
      <c r="B642" s="2" t="s">
        <v>3350</v>
      </c>
      <c r="C642" s="2" t="s">
        <v>3351</v>
      </c>
      <c r="D642">
        <v>655</v>
      </c>
      <c r="E642" s="2" t="s">
        <v>2675</v>
      </c>
      <c r="F642" s="2" t="s">
        <v>2670</v>
      </c>
      <c r="G642" t="s">
        <v>2672</v>
      </c>
      <c r="H642" t="s">
        <v>192</v>
      </c>
      <c r="I642" s="2" t="s">
        <v>2671</v>
      </c>
      <c r="J642" s="2" t="s">
        <v>64</v>
      </c>
      <c r="K642">
        <v>1700</v>
      </c>
      <c r="L642" t="s">
        <v>3352</v>
      </c>
      <c r="M642">
        <v>6800</v>
      </c>
      <c r="N642" t="s">
        <v>3353</v>
      </c>
      <c r="O642">
        <v>4</v>
      </c>
      <c r="P642">
        <v>4</v>
      </c>
      <c r="Q642">
        <v>4</v>
      </c>
      <c r="R642">
        <v>27200</v>
      </c>
      <c r="S642">
        <v>4</v>
      </c>
      <c r="T642">
        <v>1.0264150943396226</v>
      </c>
      <c r="U642">
        <v>26500</v>
      </c>
      <c r="V642" s="2" t="s">
        <v>3354</v>
      </c>
      <c r="W642" s="2" t="s">
        <v>3355</v>
      </c>
      <c r="X642" s="2"/>
      <c r="Y642">
        <v>9961.0894696618998</v>
      </c>
      <c r="Z642">
        <v>10982</v>
      </c>
    </row>
    <row r="643" spans="1:26">
      <c r="A643" s="1">
        <v>46141</v>
      </c>
      <c r="B643" s="2" t="s">
        <v>3350</v>
      </c>
      <c r="C643" s="2" t="s">
        <v>3351</v>
      </c>
      <c r="D643" t="s">
        <v>764</v>
      </c>
      <c r="E643" s="2" t="s">
        <v>3362</v>
      </c>
      <c r="F643" s="2" t="s">
        <v>3362</v>
      </c>
      <c r="I643" s="2" t="s">
        <v>3362</v>
      </c>
      <c r="J643" s="2" t="s">
        <v>3362</v>
      </c>
      <c r="K643">
        <v>1700</v>
      </c>
      <c r="L643" t="s">
        <v>3369</v>
      </c>
      <c r="M643">
        <v>10200</v>
      </c>
      <c r="N643" t="s">
        <v>3370</v>
      </c>
      <c r="O643">
        <v>6</v>
      </c>
      <c r="P643">
        <v>0</v>
      </c>
      <c r="Q643">
        <v>0</v>
      </c>
      <c r="R643">
        <v>61200</v>
      </c>
      <c r="S643">
        <v>6</v>
      </c>
      <c r="T643" t="s">
        <v>764</v>
      </c>
      <c r="U643" t="s">
        <v>764</v>
      </c>
      <c r="V643" s="2" t="s">
        <v>3371</v>
      </c>
      <c r="W643" s="2" t="s">
        <v>3361</v>
      </c>
      <c r="X643" s="2"/>
      <c r="Y643" t="s">
        <v>764</v>
      </c>
      <c r="Z643" t="s">
        <v>764</v>
      </c>
    </row>
    <row r="644" spans="1:26">
      <c r="A644" s="1">
        <v>46141</v>
      </c>
      <c r="B644" s="2" t="s">
        <v>3350</v>
      </c>
      <c r="C644" s="2" t="s">
        <v>3351</v>
      </c>
      <c r="D644">
        <v>392</v>
      </c>
      <c r="E644" s="2" t="s">
        <v>427</v>
      </c>
      <c r="F644" s="2" t="s">
        <v>1813</v>
      </c>
      <c r="G644" t="s">
        <v>1815</v>
      </c>
      <c r="H644" t="s">
        <v>153</v>
      </c>
      <c r="I644" s="2" t="s">
        <v>1814</v>
      </c>
      <c r="J644" s="2" t="s">
        <v>79</v>
      </c>
      <c r="K644">
        <v>400</v>
      </c>
      <c r="L644" t="s">
        <v>3353</v>
      </c>
      <c r="M644">
        <v>3200</v>
      </c>
      <c r="N644" t="s">
        <v>3356</v>
      </c>
      <c r="O644">
        <v>8</v>
      </c>
      <c r="P644">
        <v>8</v>
      </c>
      <c r="Q644">
        <v>0</v>
      </c>
      <c r="R644">
        <v>3200</v>
      </c>
      <c r="S644">
        <v>8</v>
      </c>
      <c r="T644">
        <v>1.032258064516129</v>
      </c>
      <c r="U644">
        <v>3100</v>
      </c>
      <c r="V644" s="2" t="s">
        <v>3357</v>
      </c>
      <c r="W644" s="2" t="s">
        <v>3355</v>
      </c>
      <c r="X644" s="2"/>
      <c r="Y644" t="s">
        <v>764</v>
      </c>
      <c r="Z644" t="s">
        <v>764</v>
      </c>
    </row>
    <row r="645" spans="1:26">
      <c r="A645" s="1">
        <v>46141</v>
      </c>
      <c r="B645" s="2" t="s">
        <v>3350</v>
      </c>
      <c r="C645" s="2" t="s">
        <v>3351</v>
      </c>
      <c r="D645">
        <v>394</v>
      </c>
      <c r="E645" s="2" t="s">
        <v>427</v>
      </c>
      <c r="F645" s="2" t="s">
        <v>1820</v>
      </c>
      <c r="G645" t="s">
        <v>1815</v>
      </c>
      <c r="H645" t="s">
        <v>153</v>
      </c>
      <c r="I645" s="2" t="s">
        <v>1814</v>
      </c>
      <c r="J645" s="2" t="s">
        <v>79</v>
      </c>
      <c r="K645">
        <v>600</v>
      </c>
      <c r="L645" t="s">
        <v>3353</v>
      </c>
      <c r="M645">
        <v>4800</v>
      </c>
      <c r="N645" t="s">
        <v>3356</v>
      </c>
      <c r="O645">
        <v>8</v>
      </c>
      <c r="P645">
        <v>8</v>
      </c>
      <c r="Q645">
        <v>0</v>
      </c>
      <c r="R645">
        <v>4800</v>
      </c>
      <c r="S645">
        <v>8</v>
      </c>
      <c r="T645">
        <v>1.5483870967741935</v>
      </c>
      <c r="U645">
        <v>3100</v>
      </c>
      <c r="V645" s="2" t="s">
        <v>3357</v>
      </c>
      <c r="W645" s="2" t="s">
        <v>3355</v>
      </c>
      <c r="X645" s="2"/>
      <c r="Y645" t="s">
        <v>764</v>
      </c>
      <c r="Z645" t="s">
        <v>764</v>
      </c>
    </row>
    <row r="646" spans="1:26">
      <c r="A646" s="1">
        <v>46141</v>
      </c>
      <c r="B646" s="2" t="s">
        <v>3350</v>
      </c>
      <c r="C646" s="2" t="s">
        <v>3351</v>
      </c>
      <c r="D646">
        <v>656</v>
      </c>
      <c r="E646" s="2" t="s">
        <v>2675</v>
      </c>
      <c r="F646" s="2" t="s">
        <v>2678</v>
      </c>
      <c r="G646" t="s">
        <v>2672</v>
      </c>
      <c r="H646" t="s">
        <v>192</v>
      </c>
      <c r="I646" s="2" t="s">
        <v>2671</v>
      </c>
      <c r="J646" s="2" t="s">
        <v>64</v>
      </c>
      <c r="K646">
        <v>1490</v>
      </c>
      <c r="L646" t="s">
        <v>3352</v>
      </c>
      <c r="M646">
        <v>5960</v>
      </c>
      <c r="N646" t="s">
        <v>3353</v>
      </c>
      <c r="O646">
        <v>4</v>
      </c>
      <c r="P646">
        <v>4</v>
      </c>
      <c r="Q646">
        <v>4</v>
      </c>
      <c r="R646">
        <v>23840</v>
      </c>
      <c r="S646">
        <v>4</v>
      </c>
      <c r="T646">
        <v>1.014468085106383</v>
      </c>
      <c r="U646">
        <v>23500</v>
      </c>
      <c r="V646" s="2" t="s">
        <v>3354</v>
      </c>
      <c r="W646" s="2" t="s">
        <v>3355</v>
      </c>
      <c r="X646" s="2"/>
      <c r="Y646">
        <v>8730.6019469389594</v>
      </c>
      <c r="Z646">
        <v>9625.4</v>
      </c>
    </row>
    <row r="647" spans="1:26">
      <c r="A647" s="1">
        <v>46141</v>
      </c>
      <c r="B647" s="2" t="s">
        <v>3350</v>
      </c>
      <c r="C647" s="2" t="s">
        <v>3351</v>
      </c>
      <c r="D647" t="s">
        <v>764</v>
      </c>
      <c r="E647" s="2" t="s">
        <v>3362</v>
      </c>
      <c r="F647" s="2" t="s">
        <v>3362</v>
      </c>
      <c r="I647" s="2" t="s">
        <v>3362</v>
      </c>
      <c r="J647" s="2" t="s">
        <v>3362</v>
      </c>
      <c r="K647">
        <v>3000</v>
      </c>
      <c r="L647" t="s">
        <v>3352</v>
      </c>
      <c r="M647">
        <v>12000</v>
      </c>
      <c r="N647" t="s">
        <v>3367</v>
      </c>
      <c r="O647">
        <v>4</v>
      </c>
      <c r="P647">
        <v>0</v>
      </c>
      <c r="Q647">
        <v>0</v>
      </c>
      <c r="R647">
        <v>48000</v>
      </c>
      <c r="S647">
        <v>4</v>
      </c>
      <c r="T647" t="s">
        <v>764</v>
      </c>
      <c r="U647" t="s">
        <v>764</v>
      </c>
      <c r="V647" s="2" t="s">
        <v>3368</v>
      </c>
      <c r="W647" s="2" t="s">
        <v>3361</v>
      </c>
      <c r="X647" s="2"/>
      <c r="Y647">
        <v>2428.8000000000002</v>
      </c>
      <c r="Z647">
        <v>1290</v>
      </c>
    </row>
    <row r="648" spans="1:26">
      <c r="A648" s="1">
        <v>46142</v>
      </c>
      <c r="B648" s="2" t="s">
        <v>3350</v>
      </c>
      <c r="C648" s="2" t="s">
        <v>3351</v>
      </c>
      <c r="D648">
        <v>639</v>
      </c>
      <c r="E648" s="2" t="s">
        <v>1286</v>
      </c>
      <c r="F648" s="2" t="s">
        <v>2626</v>
      </c>
      <c r="G648" t="s">
        <v>152</v>
      </c>
      <c r="H648" t="s">
        <v>153</v>
      </c>
      <c r="I648" s="2" t="s">
        <v>151</v>
      </c>
      <c r="J648" s="2" t="s">
        <v>79</v>
      </c>
      <c r="K648">
        <v>680</v>
      </c>
      <c r="L648" t="s">
        <v>3353</v>
      </c>
      <c r="M648">
        <v>5440</v>
      </c>
      <c r="N648" t="s">
        <v>3356</v>
      </c>
      <c r="O648">
        <v>8</v>
      </c>
      <c r="P648">
        <v>8</v>
      </c>
      <c r="Q648">
        <v>0</v>
      </c>
      <c r="R648">
        <v>5440</v>
      </c>
      <c r="S648">
        <v>8</v>
      </c>
      <c r="T648">
        <v>1.0666666666666669</v>
      </c>
      <c r="U648">
        <v>5100</v>
      </c>
      <c r="V648" s="2" t="s">
        <v>3357</v>
      </c>
      <c r="W648" s="2" t="s">
        <v>3355</v>
      </c>
      <c r="X648" s="2"/>
      <c r="Y648" t="s">
        <v>764</v>
      </c>
      <c r="Z648" t="s">
        <v>764</v>
      </c>
    </row>
    <row r="649" spans="1:26">
      <c r="A649" s="1">
        <v>46142</v>
      </c>
      <c r="B649" s="2" t="s">
        <v>3350</v>
      </c>
      <c r="C649" s="2" t="s">
        <v>3351</v>
      </c>
      <c r="D649">
        <v>556</v>
      </c>
      <c r="E649" s="2" t="s">
        <v>2319</v>
      </c>
      <c r="F649" s="2" t="s">
        <v>2311</v>
      </c>
      <c r="G649" t="s">
        <v>2313</v>
      </c>
      <c r="H649" t="s">
        <v>2314</v>
      </c>
      <c r="I649" s="2" t="s">
        <v>2312</v>
      </c>
      <c r="J649" s="2" t="s">
        <v>79</v>
      </c>
      <c r="K649">
        <v>516</v>
      </c>
      <c r="L649" t="s">
        <v>3353</v>
      </c>
      <c r="M649">
        <v>4128</v>
      </c>
      <c r="N649" t="s">
        <v>3356</v>
      </c>
      <c r="O649">
        <v>8</v>
      </c>
      <c r="P649">
        <v>8</v>
      </c>
      <c r="Q649">
        <v>0</v>
      </c>
      <c r="R649">
        <v>4128</v>
      </c>
      <c r="S649">
        <v>8</v>
      </c>
      <c r="T649">
        <v>1.1156756756756756</v>
      </c>
      <c r="U649">
        <v>3700</v>
      </c>
      <c r="V649" s="2" t="s">
        <v>3357</v>
      </c>
      <c r="W649" s="2" t="s">
        <v>3355</v>
      </c>
      <c r="X649" s="2"/>
      <c r="Y649" t="s">
        <v>764</v>
      </c>
      <c r="Z649" t="s">
        <v>764</v>
      </c>
    </row>
    <row r="650" spans="1:26">
      <c r="A650" s="1">
        <v>46142</v>
      </c>
      <c r="B650" s="2" t="s">
        <v>3350</v>
      </c>
      <c r="C650" s="2" t="s">
        <v>3351</v>
      </c>
      <c r="D650">
        <v>631</v>
      </c>
      <c r="E650" s="2" t="s">
        <v>2605</v>
      </c>
      <c r="F650" s="2" t="s">
        <v>2602</v>
      </c>
      <c r="G650" t="s">
        <v>2604</v>
      </c>
      <c r="H650" t="s">
        <v>943</v>
      </c>
      <c r="I650" s="2" t="s">
        <v>2603</v>
      </c>
      <c r="J650" s="2" t="s">
        <v>64</v>
      </c>
      <c r="K650">
        <v>2000</v>
      </c>
      <c r="L650" t="s">
        <v>3352</v>
      </c>
      <c r="M650">
        <v>12000</v>
      </c>
      <c r="N650" t="s">
        <v>3353</v>
      </c>
      <c r="O650">
        <v>6</v>
      </c>
      <c r="P650">
        <v>6</v>
      </c>
      <c r="Q650">
        <v>6</v>
      </c>
      <c r="R650">
        <v>72000</v>
      </c>
      <c r="S650">
        <v>6</v>
      </c>
      <c r="T650">
        <v>1.0359712230215827</v>
      </c>
      <c r="U650">
        <v>69500</v>
      </c>
      <c r="V650" s="2" t="s">
        <v>3354</v>
      </c>
      <c r="W650" s="2" t="s">
        <v>3355</v>
      </c>
      <c r="X650" s="2"/>
      <c r="Y650">
        <v>13645.556432947584</v>
      </c>
      <c r="Z650">
        <v>12920</v>
      </c>
    </row>
    <row r="651" spans="1:26">
      <c r="A651" s="1">
        <v>46142</v>
      </c>
      <c r="B651" s="2" t="s">
        <v>3350</v>
      </c>
      <c r="C651" s="2" t="s">
        <v>3351</v>
      </c>
      <c r="D651">
        <v>542</v>
      </c>
      <c r="E651" s="2" t="s">
        <v>837</v>
      </c>
      <c r="F651" s="2" t="s">
        <v>2265</v>
      </c>
      <c r="G651" t="s">
        <v>480</v>
      </c>
      <c r="H651" t="s">
        <v>481</v>
      </c>
      <c r="I651" s="2" t="s">
        <v>479</v>
      </c>
      <c r="J651" s="2" t="s">
        <v>79</v>
      </c>
      <c r="K651">
        <v>1546</v>
      </c>
      <c r="L651" t="s">
        <v>3353</v>
      </c>
      <c r="M651">
        <v>12368</v>
      </c>
      <c r="N651" t="s">
        <v>3356</v>
      </c>
      <c r="O651">
        <v>8</v>
      </c>
      <c r="P651">
        <v>8</v>
      </c>
      <c r="Q651">
        <v>0</v>
      </c>
      <c r="R651">
        <v>12368</v>
      </c>
      <c r="S651">
        <v>8</v>
      </c>
      <c r="T651">
        <v>1.0221487603305786</v>
      </c>
      <c r="U651">
        <v>12100</v>
      </c>
      <c r="V651" s="2" t="s">
        <v>3357</v>
      </c>
      <c r="W651" s="2" t="s">
        <v>3355</v>
      </c>
      <c r="X651" s="2"/>
      <c r="Y651" t="s">
        <v>764</v>
      </c>
      <c r="Z651" t="s">
        <v>764</v>
      </c>
    </row>
    <row r="652" spans="1:26">
      <c r="A652" s="1">
        <v>46142</v>
      </c>
      <c r="B652" s="2" t="s">
        <v>3350</v>
      </c>
      <c r="C652" s="2" t="s">
        <v>3351</v>
      </c>
      <c r="D652">
        <v>595</v>
      </c>
      <c r="E652" s="2" t="s">
        <v>837</v>
      </c>
      <c r="F652" s="2" t="s">
        <v>2448</v>
      </c>
      <c r="G652" t="s">
        <v>480</v>
      </c>
      <c r="H652" t="s">
        <v>488</v>
      </c>
      <c r="I652" s="2" t="s">
        <v>487</v>
      </c>
      <c r="J652" s="2" t="s">
        <v>79</v>
      </c>
      <c r="K652">
        <v>280</v>
      </c>
      <c r="L652" t="s">
        <v>3353</v>
      </c>
      <c r="M652">
        <v>2240</v>
      </c>
      <c r="N652" t="s">
        <v>3356</v>
      </c>
      <c r="O652">
        <v>8</v>
      </c>
      <c r="P652">
        <v>8</v>
      </c>
      <c r="Q652">
        <v>0</v>
      </c>
      <c r="R652">
        <v>2240</v>
      </c>
      <c r="S652">
        <v>8</v>
      </c>
      <c r="T652">
        <v>1.0666666666666669</v>
      </c>
      <c r="U652">
        <v>2100</v>
      </c>
      <c r="V652" s="2" t="s">
        <v>3357</v>
      </c>
      <c r="W652" s="2" t="s">
        <v>3355</v>
      </c>
      <c r="X652" s="2"/>
      <c r="Y652" t="s">
        <v>764</v>
      </c>
      <c r="Z652" t="s">
        <v>764</v>
      </c>
    </row>
    <row r="653" spans="1:26">
      <c r="A653" s="1">
        <v>46142</v>
      </c>
      <c r="B653" s="2" t="s">
        <v>3350</v>
      </c>
      <c r="C653" s="2" t="s">
        <v>3351</v>
      </c>
      <c r="D653">
        <v>607</v>
      </c>
      <c r="E653" s="2" t="s">
        <v>76</v>
      </c>
      <c r="F653" s="2" t="s">
        <v>2498</v>
      </c>
      <c r="G653" t="s">
        <v>2037</v>
      </c>
      <c r="H653" t="s">
        <v>59</v>
      </c>
      <c r="I653" s="2" t="s">
        <v>2499</v>
      </c>
      <c r="J653" s="2" t="s">
        <v>79</v>
      </c>
      <c r="K653">
        <v>150</v>
      </c>
      <c r="L653" t="s">
        <v>3353</v>
      </c>
      <c r="M653">
        <v>1200</v>
      </c>
      <c r="N653" t="s">
        <v>3356</v>
      </c>
      <c r="O653">
        <v>8</v>
      </c>
      <c r="P653">
        <v>8</v>
      </c>
      <c r="Q653">
        <v>0</v>
      </c>
      <c r="R653">
        <v>1200</v>
      </c>
      <c r="S653">
        <v>8</v>
      </c>
      <c r="T653">
        <v>1.2</v>
      </c>
      <c r="U653">
        <v>1000</v>
      </c>
      <c r="V653" s="2" t="s">
        <v>3357</v>
      </c>
      <c r="W653" s="2" t="s">
        <v>3355</v>
      </c>
      <c r="X653" s="2"/>
      <c r="Y653" t="s">
        <v>764</v>
      </c>
      <c r="Z653" t="s">
        <v>764</v>
      </c>
    </row>
    <row r="654" spans="1:26">
      <c r="A654" s="1">
        <v>46142</v>
      </c>
      <c r="B654" s="2" t="s">
        <v>3350</v>
      </c>
      <c r="C654" s="2" t="s">
        <v>3351</v>
      </c>
      <c r="D654">
        <v>657</v>
      </c>
      <c r="E654" s="2" t="s">
        <v>2675</v>
      </c>
      <c r="F654" s="2" t="s">
        <v>2679</v>
      </c>
      <c r="G654" t="s">
        <v>2672</v>
      </c>
      <c r="H654" t="s">
        <v>192</v>
      </c>
      <c r="I654" s="2" t="s">
        <v>2671</v>
      </c>
      <c r="J654" s="2" t="s">
        <v>64</v>
      </c>
      <c r="K654">
        <v>1490</v>
      </c>
      <c r="L654" t="s">
        <v>3352</v>
      </c>
      <c r="M654">
        <v>5960</v>
      </c>
      <c r="N654" t="s">
        <v>3353</v>
      </c>
      <c r="O654">
        <v>4</v>
      </c>
      <c r="P654">
        <v>4</v>
      </c>
      <c r="Q654">
        <v>4</v>
      </c>
      <c r="R654">
        <v>23840</v>
      </c>
      <c r="S654">
        <v>4</v>
      </c>
      <c r="T654">
        <v>1.014468085106383</v>
      </c>
      <c r="U654">
        <v>23500</v>
      </c>
      <c r="V654" s="2" t="s">
        <v>3354</v>
      </c>
      <c r="W654" s="2" t="s">
        <v>3355</v>
      </c>
      <c r="X654" s="2"/>
      <c r="Y654">
        <v>8730.6019469389594</v>
      </c>
      <c r="Z654">
        <v>9625.4</v>
      </c>
    </row>
    <row r="655" spans="1:26">
      <c r="A655" s="1">
        <v>46142</v>
      </c>
      <c r="B655" s="2" t="s">
        <v>3350</v>
      </c>
      <c r="C655" s="2" t="s">
        <v>3351</v>
      </c>
      <c r="D655" t="s">
        <v>764</v>
      </c>
      <c r="E655" s="2" t="s">
        <v>3362</v>
      </c>
      <c r="F655" s="2" t="s">
        <v>3362</v>
      </c>
      <c r="I655" s="2" t="s">
        <v>3362</v>
      </c>
      <c r="J655" s="2" t="s">
        <v>3362</v>
      </c>
      <c r="K655">
        <v>1490</v>
      </c>
      <c r="L655" t="s">
        <v>3369</v>
      </c>
      <c r="M655">
        <v>8940</v>
      </c>
      <c r="N655" t="s">
        <v>3370</v>
      </c>
      <c r="O655">
        <v>6</v>
      </c>
      <c r="P655">
        <v>0</v>
      </c>
      <c r="Q655">
        <v>0</v>
      </c>
      <c r="R655">
        <v>53640</v>
      </c>
      <c r="S655">
        <v>6</v>
      </c>
      <c r="T655" t="s">
        <v>764</v>
      </c>
      <c r="U655" t="s">
        <v>764</v>
      </c>
      <c r="V655" s="2" t="s">
        <v>3371</v>
      </c>
      <c r="W655" s="2" t="s">
        <v>3361</v>
      </c>
      <c r="X655" s="2"/>
      <c r="Y655" t="s">
        <v>764</v>
      </c>
      <c r="Z655" t="s">
        <v>764</v>
      </c>
    </row>
    <row r="656" spans="1:26">
      <c r="A656" s="1">
        <v>46142</v>
      </c>
      <c r="B656" s="2" t="s">
        <v>3350</v>
      </c>
      <c r="C656" s="2" t="s">
        <v>3351</v>
      </c>
      <c r="D656">
        <v>562</v>
      </c>
      <c r="E656" s="2" t="s">
        <v>2347</v>
      </c>
      <c r="F656" s="2" t="s">
        <v>2340</v>
      </c>
      <c r="G656" t="s">
        <v>2342</v>
      </c>
      <c r="H656" t="s">
        <v>97</v>
      </c>
      <c r="I656" s="2" t="s">
        <v>2341</v>
      </c>
      <c r="J656" s="2" t="s">
        <v>79</v>
      </c>
      <c r="K656">
        <v>765</v>
      </c>
      <c r="L656" t="s">
        <v>3353</v>
      </c>
      <c r="M656">
        <v>6120</v>
      </c>
      <c r="N656" t="s">
        <v>3356</v>
      </c>
      <c r="O656">
        <v>8</v>
      </c>
      <c r="P656">
        <v>8</v>
      </c>
      <c r="Q656">
        <v>0</v>
      </c>
      <c r="R656">
        <v>6120</v>
      </c>
      <c r="S656">
        <v>8</v>
      </c>
      <c r="T656">
        <v>1.224</v>
      </c>
      <c r="U656">
        <v>5000</v>
      </c>
      <c r="V656" s="2" t="s">
        <v>3357</v>
      </c>
      <c r="W656" s="2" t="s">
        <v>3355</v>
      </c>
      <c r="X656" s="2"/>
      <c r="Y656" t="s">
        <v>764</v>
      </c>
      <c r="Z656" t="s">
        <v>764</v>
      </c>
    </row>
    <row r="657" spans="1:26">
      <c r="A657" s="1">
        <v>46142</v>
      </c>
      <c r="B657" s="2" t="s">
        <v>3350</v>
      </c>
      <c r="C657" s="2" t="s">
        <v>3351</v>
      </c>
      <c r="D657">
        <v>599</v>
      </c>
      <c r="E657" s="2" t="s">
        <v>2469</v>
      </c>
      <c r="F657" s="2" t="s">
        <v>2461</v>
      </c>
      <c r="G657" t="s">
        <v>2463</v>
      </c>
      <c r="H657" t="s">
        <v>153</v>
      </c>
      <c r="I657" s="2" t="s">
        <v>2462</v>
      </c>
      <c r="J657" s="2" t="s">
        <v>79</v>
      </c>
      <c r="K657">
        <v>330</v>
      </c>
      <c r="L657" t="s">
        <v>3353</v>
      </c>
      <c r="M657">
        <v>2640</v>
      </c>
      <c r="N657" t="s">
        <v>3356</v>
      </c>
      <c r="O657">
        <v>8</v>
      </c>
      <c r="P657">
        <v>8</v>
      </c>
      <c r="Q657">
        <v>0</v>
      </c>
      <c r="R657">
        <v>2640</v>
      </c>
      <c r="S657">
        <v>8</v>
      </c>
      <c r="T657">
        <v>1.1000000000000001</v>
      </c>
      <c r="U657">
        <v>2400</v>
      </c>
      <c r="V657" s="2" t="s">
        <v>3357</v>
      </c>
      <c r="W657" s="2" t="s">
        <v>3355</v>
      </c>
      <c r="X657" s="2"/>
      <c r="Y657" t="s">
        <v>764</v>
      </c>
      <c r="Z657" t="s">
        <v>764</v>
      </c>
    </row>
    <row r="658" spans="1:26">
      <c r="A658" s="1">
        <v>46142</v>
      </c>
      <c r="B658" s="2" t="s">
        <v>3350</v>
      </c>
      <c r="C658" s="2" t="s">
        <v>3351</v>
      </c>
      <c r="D658">
        <v>641</v>
      </c>
      <c r="E658" s="2" t="s">
        <v>1443</v>
      </c>
      <c r="F658" s="2" t="s">
        <v>2627</v>
      </c>
      <c r="G658" t="s">
        <v>1442</v>
      </c>
      <c r="H658" t="s">
        <v>153</v>
      </c>
      <c r="I658" s="2" t="s">
        <v>1441</v>
      </c>
      <c r="J658" s="2" t="s">
        <v>79</v>
      </c>
      <c r="K658">
        <v>560</v>
      </c>
      <c r="L658" t="s">
        <v>3353</v>
      </c>
      <c r="M658">
        <v>4480</v>
      </c>
      <c r="N658" t="s">
        <v>3356</v>
      </c>
      <c r="O658">
        <v>8</v>
      </c>
      <c r="P658">
        <v>8</v>
      </c>
      <c r="Q658">
        <v>0</v>
      </c>
      <c r="R658">
        <v>4480</v>
      </c>
      <c r="S658">
        <v>8</v>
      </c>
      <c r="T658">
        <v>1.0926829268292684</v>
      </c>
      <c r="U658">
        <v>4100</v>
      </c>
      <c r="V658" s="2" t="s">
        <v>3357</v>
      </c>
      <c r="W658" s="2" t="s">
        <v>3355</v>
      </c>
      <c r="X658" s="2"/>
      <c r="Y658" t="s">
        <v>764</v>
      </c>
      <c r="Z658" t="s">
        <v>764</v>
      </c>
    </row>
    <row r="659" spans="1:26">
      <c r="A659" s="1">
        <v>46142</v>
      </c>
      <c r="B659" s="2" t="s">
        <v>3350</v>
      </c>
      <c r="C659" s="2" t="s">
        <v>3351</v>
      </c>
      <c r="D659">
        <v>572</v>
      </c>
      <c r="E659" s="2" t="s">
        <v>76</v>
      </c>
      <c r="F659" s="2" t="s">
        <v>2368</v>
      </c>
      <c r="G659" t="s">
        <v>825</v>
      </c>
      <c r="H659" t="s">
        <v>97</v>
      </c>
      <c r="I659" s="2" t="s">
        <v>2369</v>
      </c>
      <c r="J659" s="2" t="s">
        <v>79</v>
      </c>
      <c r="K659">
        <v>1290</v>
      </c>
      <c r="L659" t="s">
        <v>3353</v>
      </c>
      <c r="M659">
        <v>10320</v>
      </c>
      <c r="N659" t="s">
        <v>3356</v>
      </c>
      <c r="O659">
        <v>8</v>
      </c>
      <c r="P659">
        <v>8</v>
      </c>
      <c r="Q659">
        <v>0</v>
      </c>
      <c r="R659">
        <v>10320</v>
      </c>
      <c r="S659">
        <v>8</v>
      </c>
      <c r="T659">
        <v>1.032</v>
      </c>
      <c r="U659">
        <v>10000</v>
      </c>
      <c r="V659" s="2" t="s">
        <v>3357</v>
      </c>
      <c r="W659" s="2" t="s">
        <v>3355</v>
      </c>
      <c r="X659" s="2"/>
      <c r="Y659" t="s">
        <v>764</v>
      </c>
      <c r="Z659" t="s">
        <v>764</v>
      </c>
    </row>
    <row r="660" spans="1:26">
      <c r="A660" s="1">
        <v>46142</v>
      </c>
      <c r="B660" s="2" t="s">
        <v>3350</v>
      </c>
      <c r="C660" s="2" t="s">
        <v>3351</v>
      </c>
      <c r="D660">
        <v>658</v>
      </c>
      <c r="E660" s="2" t="s">
        <v>2675</v>
      </c>
      <c r="F660" s="2" t="s">
        <v>2680</v>
      </c>
      <c r="G660" t="s">
        <v>2672</v>
      </c>
      <c r="H660" t="s">
        <v>192</v>
      </c>
      <c r="I660" s="2" t="s">
        <v>2671</v>
      </c>
      <c r="J660" s="2" t="s">
        <v>64</v>
      </c>
      <c r="K660">
        <v>1490</v>
      </c>
      <c r="L660" t="s">
        <v>3352</v>
      </c>
      <c r="M660">
        <v>5960</v>
      </c>
      <c r="N660" t="s">
        <v>3353</v>
      </c>
      <c r="O660">
        <v>4</v>
      </c>
      <c r="P660">
        <v>4</v>
      </c>
      <c r="Q660">
        <v>4</v>
      </c>
      <c r="R660">
        <v>23840</v>
      </c>
      <c r="S660">
        <v>4</v>
      </c>
      <c r="T660">
        <v>1.014468085106383</v>
      </c>
      <c r="U660">
        <v>23500</v>
      </c>
      <c r="V660" s="2" t="s">
        <v>3354</v>
      </c>
      <c r="W660" s="2" t="s">
        <v>3355</v>
      </c>
      <c r="X660" s="2"/>
      <c r="Y660">
        <v>8730.6019469389594</v>
      </c>
      <c r="Z660">
        <v>9625.4</v>
      </c>
    </row>
    <row r="661" spans="1:26">
      <c r="A661" s="1">
        <v>46142</v>
      </c>
      <c r="B661" s="2" t="s">
        <v>3350</v>
      </c>
      <c r="C661" s="2" t="s">
        <v>3351</v>
      </c>
      <c r="D661" t="s">
        <v>764</v>
      </c>
      <c r="E661" s="2" t="s">
        <v>3362</v>
      </c>
      <c r="F661" s="2" t="s">
        <v>3362</v>
      </c>
      <c r="I661" s="2" t="s">
        <v>3362</v>
      </c>
      <c r="J661" s="2" t="s">
        <v>3362</v>
      </c>
      <c r="K661">
        <v>1490</v>
      </c>
      <c r="L661" t="s">
        <v>3369</v>
      </c>
      <c r="M661">
        <v>8940</v>
      </c>
      <c r="N661" t="s">
        <v>3370</v>
      </c>
      <c r="O661">
        <v>6</v>
      </c>
      <c r="P661">
        <v>0</v>
      </c>
      <c r="Q661">
        <v>0</v>
      </c>
      <c r="R661">
        <v>53640</v>
      </c>
      <c r="S661">
        <v>6</v>
      </c>
      <c r="T661" t="s">
        <v>764</v>
      </c>
      <c r="U661" t="s">
        <v>764</v>
      </c>
      <c r="V661" s="2" t="s">
        <v>3371</v>
      </c>
      <c r="W661" s="2" t="s">
        <v>3361</v>
      </c>
      <c r="X661" s="2"/>
      <c r="Y661" t="s">
        <v>764</v>
      </c>
      <c r="Z661" t="s">
        <v>764</v>
      </c>
    </row>
    <row r="662" spans="1:26">
      <c r="A662" s="1">
        <v>46142</v>
      </c>
      <c r="B662" s="2" t="s">
        <v>3350</v>
      </c>
      <c r="C662" s="2" t="s">
        <v>3351</v>
      </c>
      <c r="D662" t="s">
        <v>764</v>
      </c>
      <c r="E662" s="2" t="s">
        <v>3362</v>
      </c>
      <c r="F662" s="2" t="s">
        <v>3362</v>
      </c>
      <c r="I662" s="2" t="s">
        <v>3362</v>
      </c>
      <c r="J662" s="2" t="s">
        <v>3362</v>
      </c>
      <c r="K662">
        <v>3000</v>
      </c>
      <c r="L662" t="s">
        <v>3352</v>
      </c>
      <c r="M662">
        <v>12000</v>
      </c>
      <c r="N662" t="s">
        <v>3367</v>
      </c>
      <c r="O662">
        <v>4</v>
      </c>
      <c r="P662">
        <v>0</v>
      </c>
      <c r="Q662">
        <v>0</v>
      </c>
      <c r="R662">
        <v>48000</v>
      </c>
      <c r="S662">
        <v>4</v>
      </c>
      <c r="T662" t="s">
        <v>764</v>
      </c>
      <c r="U662" t="s">
        <v>764</v>
      </c>
      <c r="V662" s="2" t="s">
        <v>3368</v>
      </c>
      <c r="W662" s="2" t="s">
        <v>3361</v>
      </c>
      <c r="X662" s="2"/>
      <c r="Y662">
        <v>2428.8000000000002</v>
      </c>
      <c r="Z662">
        <v>1290</v>
      </c>
    </row>
    <row r="663" spans="1:26">
      <c r="A663" s="1">
        <v>46146</v>
      </c>
      <c r="B663" s="2" t="s">
        <v>3350</v>
      </c>
      <c r="C663" s="2" t="s">
        <v>3351</v>
      </c>
      <c r="D663">
        <v>628</v>
      </c>
      <c r="E663" s="2" t="s">
        <v>1356</v>
      </c>
      <c r="F663" s="2" t="s">
        <v>2590</v>
      </c>
      <c r="G663" t="s">
        <v>1351</v>
      </c>
      <c r="H663" t="s">
        <v>153</v>
      </c>
      <c r="I663" s="2" t="s">
        <v>1350</v>
      </c>
      <c r="J663" s="2" t="s">
        <v>79</v>
      </c>
      <c r="K663">
        <v>280</v>
      </c>
      <c r="L663" t="s">
        <v>3353</v>
      </c>
      <c r="M663">
        <v>2240</v>
      </c>
      <c r="N663" t="s">
        <v>3356</v>
      </c>
      <c r="O663">
        <v>8</v>
      </c>
      <c r="P663">
        <v>8</v>
      </c>
      <c r="Q663">
        <v>0</v>
      </c>
      <c r="R663">
        <v>2240</v>
      </c>
      <c r="S663">
        <v>8</v>
      </c>
      <c r="T663">
        <v>1.1200000000000001</v>
      </c>
      <c r="U663">
        <v>2000</v>
      </c>
      <c r="V663" s="2" t="s">
        <v>3357</v>
      </c>
      <c r="W663" s="2" t="s">
        <v>3355</v>
      </c>
      <c r="X663" s="2"/>
      <c r="Y663" t="s">
        <v>764</v>
      </c>
      <c r="Z663" t="s">
        <v>764</v>
      </c>
    </row>
    <row r="664" spans="1:26">
      <c r="A664" s="1">
        <v>46146</v>
      </c>
      <c r="B664" s="2" t="s">
        <v>3350</v>
      </c>
      <c r="C664" s="2" t="s">
        <v>3351</v>
      </c>
      <c r="D664">
        <v>565</v>
      </c>
      <c r="E664" s="2" t="s">
        <v>1430</v>
      </c>
      <c r="F664" s="2" t="s">
        <v>2354</v>
      </c>
      <c r="G664" t="s">
        <v>1428</v>
      </c>
      <c r="H664" t="s">
        <v>192</v>
      </c>
      <c r="I664" s="2" t="s">
        <v>2355</v>
      </c>
      <c r="J664" s="2" t="s">
        <v>79</v>
      </c>
      <c r="K664">
        <v>1020</v>
      </c>
      <c r="L664" t="s">
        <v>3353</v>
      </c>
      <c r="M664">
        <v>8160</v>
      </c>
      <c r="N664" t="s">
        <v>3356</v>
      </c>
      <c r="O664">
        <v>8</v>
      </c>
      <c r="P664">
        <v>8</v>
      </c>
      <c r="Q664">
        <v>0</v>
      </c>
      <c r="R664">
        <v>8160</v>
      </c>
      <c r="S664">
        <v>8</v>
      </c>
      <c r="T664">
        <v>1.0461538461538462</v>
      </c>
      <c r="U664">
        <v>7800</v>
      </c>
      <c r="V664" s="2" t="s">
        <v>3357</v>
      </c>
      <c r="W664" s="2" t="s">
        <v>3355</v>
      </c>
      <c r="X664" s="2"/>
      <c r="Y664" t="s">
        <v>764</v>
      </c>
      <c r="Z664" t="s">
        <v>764</v>
      </c>
    </row>
    <row r="665" spans="1:26">
      <c r="A665" s="1">
        <v>46146</v>
      </c>
      <c r="B665" s="2" t="s">
        <v>3350</v>
      </c>
      <c r="C665" s="2" t="s">
        <v>3351</v>
      </c>
      <c r="D665">
        <v>659</v>
      </c>
      <c r="E665" s="2" t="s">
        <v>2675</v>
      </c>
      <c r="F665" s="2" t="s">
        <v>2681</v>
      </c>
      <c r="G665" t="s">
        <v>2672</v>
      </c>
      <c r="H665" t="s">
        <v>192</v>
      </c>
      <c r="I665" s="2" t="s">
        <v>2671</v>
      </c>
      <c r="J665" s="2" t="s">
        <v>64</v>
      </c>
      <c r="K665">
        <v>1490</v>
      </c>
      <c r="L665" t="s">
        <v>3352</v>
      </c>
      <c r="M665">
        <v>5960</v>
      </c>
      <c r="N665" t="s">
        <v>3353</v>
      </c>
      <c r="O665">
        <v>4</v>
      </c>
      <c r="P665">
        <v>4</v>
      </c>
      <c r="Q665">
        <v>4</v>
      </c>
      <c r="R665">
        <v>23840</v>
      </c>
      <c r="S665">
        <v>4</v>
      </c>
      <c r="T665">
        <v>1.014468085106383</v>
      </c>
      <c r="U665">
        <v>23500</v>
      </c>
      <c r="V665" s="2" t="s">
        <v>3354</v>
      </c>
      <c r="W665" s="2" t="s">
        <v>3355</v>
      </c>
      <c r="X665" s="2"/>
      <c r="Y665">
        <v>8730.6019469389594</v>
      </c>
      <c r="Z665">
        <v>9625.4</v>
      </c>
    </row>
    <row r="666" spans="1:26">
      <c r="A666" s="1">
        <v>46146</v>
      </c>
      <c r="B666" s="2" t="s">
        <v>3350</v>
      </c>
      <c r="C666" s="2" t="s">
        <v>3351</v>
      </c>
      <c r="D666" t="s">
        <v>764</v>
      </c>
      <c r="E666" s="2" t="s">
        <v>3362</v>
      </c>
      <c r="F666" s="2" t="s">
        <v>3362</v>
      </c>
      <c r="I666" s="2" t="s">
        <v>3362</v>
      </c>
      <c r="J666" s="2" t="s">
        <v>3362</v>
      </c>
      <c r="K666">
        <v>1490</v>
      </c>
      <c r="L666" t="s">
        <v>3369</v>
      </c>
      <c r="M666">
        <v>8940</v>
      </c>
      <c r="N666" t="s">
        <v>3370</v>
      </c>
      <c r="O666">
        <v>6</v>
      </c>
      <c r="P666">
        <v>0</v>
      </c>
      <c r="Q666">
        <v>0</v>
      </c>
      <c r="R666">
        <v>53640</v>
      </c>
      <c r="S666">
        <v>6</v>
      </c>
      <c r="T666" t="s">
        <v>764</v>
      </c>
      <c r="U666" t="s">
        <v>764</v>
      </c>
      <c r="V666" s="2" t="s">
        <v>3371</v>
      </c>
      <c r="W666" s="2" t="s">
        <v>3361</v>
      </c>
      <c r="X666" s="2"/>
      <c r="Y666" t="s">
        <v>764</v>
      </c>
      <c r="Z666" t="s">
        <v>764</v>
      </c>
    </row>
    <row r="667" spans="1:26">
      <c r="A667" s="1">
        <v>46146</v>
      </c>
      <c r="B667" s="2" t="s">
        <v>3350</v>
      </c>
      <c r="C667" s="2" t="s">
        <v>3351</v>
      </c>
      <c r="D667">
        <v>687</v>
      </c>
      <c r="E667" s="2" t="s">
        <v>1735</v>
      </c>
      <c r="F667" s="2" t="s">
        <v>2781</v>
      </c>
      <c r="G667" t="s">
        <v>1733</v>
      </c>
      <c r="H667" t="s">
        <v>1734</v>
      </c>
      <c r="I667" s="2" t="s">
        <v>1732</v>
      </c>
      <c r="J667" s="2" t="s">
        <v>64</v>
      </c>
      <c r="K667">
        <v>680</v>
      </c>
      <c r="L667" t="s">
        <v>3352</v>
      </c>
      <c r="M667">
        <v>3400</v>
      </c>
      <c r="N667" t="s">
        <v>3353</v>
      </c>
      <c r="O667">
        <v>4</v>
      </c>
      <c r="P667">
        <v>4</v>
      </c>
      <c r="Q667">
        <v>4</v>
      </c>
      <c r="R667">
        <v>13600</v>
      </c>
      <c r="S667">
        <v>5</v>
      </c>
      <c r="T667">
        <v>1.0461538461538462</v>
      </c>
      <c r="U667">
        <v>13000</v>
      </c>
      <c r="V667" s="2" t="s">
        <v>3354</v>
      </c>
      <c r="W667" s="2" t="s">
        <v>3355</v>
      </c>
      <c r="X667" s="2"/>
      <c r="Y667">
        <v>3829.8788109825282</v>
      </c>
      <c r="Z667">
        <v>4392.8</v>
      </c>
    </row>
    <row r="668" spans="1:26">
      <c r="A668" s="1">
        <v>46146</v>
      </c>
      <c r="B668" s="2" t="s">
        <v>3350</v>
      </c>
      <c r="C668" s="2" t="s">
        <v>3351</v>
      </c>
      <c r="D668">
        <v>685</v>
      </c>
      <c r="E668" s="2" t="s">
        <v>1942</v>
      </c>
      <c r="F668" s="2" t="s">
        <v>2777</v>
      </c>
      <c r="G668" t="s">
        <v>1940</v>
      </c>
      <c r="H668" t="s">
        <v>1941</v>
      </c>
      <c r="I668" s="2" t="s">
        <v>1939</v>
      </c>
      <c r="J668" s="2" t="s">
        <v>64</v>
      </c>
      <c r="K668">
        <v>730</v>
      </c>
      <c r="L668" t="s">
        <v>3352</v>
      </c>
      <c r="M668">
        <v>3650</v>
      </c>
      <c r="N668" t="s">
        <v>3353</v>
      </c>
      <c r="O668">
        <v>4</v>
      </c>
      <c r="P668">
        <v>4</v>
      </c>
      <c r="Q668">
        <v>4</v>
      </c>
      <c r="R668">
        <v>14600</v>
      </c>
      <c r="S668">
        <v>5</v>
      </c>
      <c r="T668">
        <v>1.0428571428571427</v>
      </c>
      <c r="U668">
        <v>14000</v>
      </c>
      <c r="V668" s="2" t="s">
        <v>3354</v>
      </c>
      <c r="W668" s="2" t="s">
        <v>3355</v>
      </c>
      <c r="X668" s="2"/>
      <c r="Y668">
        <v>4111.4875470841844</v>
      </c>
      <c r="Z668">
        <v>4715.8</v>
      </c>
    </row>
    <row r="669" spans="1:26">
      <c r="A669" s="1">
        <v>46146</v>
      </c>
      <c r="B669" s="2" t="s">
        <v>3350</v>
      </c>
      <c r="C669" s="2" t="s">
        <v>3351</v>
      </c>
      <c r="D669" t="s">
        <v>764</v>
      </c>
      <c r="E669" s="2" t="s">
        <v>3362</v>
      </c>
      <c r="F669" s="2" t="s">
        <v>3362</v>
      </c>
      <c r="I669" s="2" t="s">
        <v>3362</v>
      </c>
      <c r="J669" s="2" t="s">
        <v>3362</v>
      </c>
      <c r="K669">
        <v>1410</v>
      </c>
      <c r="L669" t="s">
        <v>3369</v>
      </c>
      <c r="M669">
        <v>2820</v>
      </c>
      <c r="N669" t="s">
        <v>3370</v>
      </c>
      <c r="O669">
        <v>2</v>
      </c>
      <c r="P669">
        <v>0</v>
      </c>
      <c r="Q669">
        <v>0</v>
      </c>
      <c r="R669">
        <v>5640</v>
      </c>
      <c r="S669">
        <v>2</v>
      </c>
      <c r="T669" t="s">
        <v>764</v>
      </c>
      <c r="U669" t="s">
        <v>764</v>
      </c>
      <c r="V669" s="2" t="s">
        <v>3371</v>
      </c>
      <c r="W669" s="2" t="s">
        <v>3361</v>
      </c>
      <c r="X669" s="2"/>
      <c r="Y669" t="s">
        <v>764</v>
      </c>
      <c r="Z669" t="s">
        <v>764</v>
      </c>
    </row>
    <row r="670" spans="1:26">
      <c r="A670" s="1">
        <v>46146</v>
      </c>
      <c r="B670" s="2" t="s">
        <v>3350</v>
      </c>
      <c r="C670" s="2" t="s">
        <v>3351</v>
      </c>
      <c r="D670">
        <v>550</v>
      </c>
      <c r="E670" s="2" t="s">
        <v>2296</v>
      </c>
      <c r="F670" s="2" t="s">
        <v>2294</v>
      </c>
      <c r="G670" t="s">
        <v>142</v>
      </c>
      <c r="H670" t="s">
        <v>2288</v>
      </c>
      <c r="I670" s="2" t="s">
        <v>2295</v>
      </c>
      <c r="J670" s="2" t="s">
        <v>64</v>
      </c>
      <c r="K670">
        <v>1300</v>
      </c>
      <c r="L670" t="s">
        <v>3352</v>
      </c>
      <c r="M670">
        <v>2600</v>
      </c>
      <c r="N670" t="s">
        <v>3353</v>
      </c>
      <c r="O670">
        <v>2</v>
      </c>
      <c r="P670">
        <v>2</v>
      </c>
      <c r="Q670">
        <v>4</v>
      </c>
      <c r="R670">
        <v>5200</v>
      </c>
      <c r="S670">
        <v>2</v>
      </c>
      <c r="T670">
        <v>0.34666666666666668</v>
      </c>
      <c r="U670">
        <v>15000</v>
      </c>
      <c r="V670" s="2" t="s">
        <v>3354</v>
      </c>
      <c r="W670" s="2" t="s">
        <v>3355</v>
      </c>
      <c r="X670" s="2"/>
      <c r="Y670">
        <v>4284.3270442477879</v>
      </c>
      <c r="Z670">
        <v>8398</v>
      </c>
    </row>
    <row r="671" spans="1:26">
      <c r="A671" s="1">
        <v>46146</v>
      </c>
      <c r="B671" s="2" t="s">
        <v>3350</v>
      </c>
      <c r="C671" s="2" t="s">
        <v>3351</v>
      </c>
      <c r="D671">
        <v>573</v>
      </c>
      <c r="E671" s="2" t="s">
        <v>2376</v>
      </c>
      <c r="F671" s="2" t="s">
        <v>2373</v>
      </c>
      <c r="G671" t="s">
        <v>2375</v>
      </c>
      <c r="H671" t="s">
        <v>343</v>
      </c>
      <c r="I671" s="2" t="s">
        <v>2374</v>
      </c>
      <c r="J671" s="2" t="s">
        <v>64</v>
      </c>
      <c r="K671">
        <v>700</v>
      </c>
      <c r="L671" t="s">
        <v>3352</v>
      </c>
      <c r="M671">
        <v>2800</v>
      </c>
      <c r="N671" t="s">
        <v>3353</v>
      </c>
      <c r="O671">
        <v>6</v>
      </c>
      <c r="P671">
        <v>6</v>
      </c>
      <c r="Q671">
        <v>4</v>
      </c>
      <c r="R671">
        <v>16800</v>
      </c>
      <c r="S671">
        <v>4</v>
      </c>
      <c r="T671">
        <v>1.0181818181818181</v>
      </c>
      <c r="U671">
        <v>16500</v>
      </c>
      <c r="V671" s="2" t="s">
        <v>3354</v>
      </c>
      <c r="W671" s="2" t="s">
        <v>3355</v>
      </c>
      <c r="X671" s="2"/>
      <c r="Y671">
        <v>3828.456731381893</v>
      </c>
      <c r="Z671">
        <v>4522</v>
      </c>
    </row>
    <row r="672" spans="1:26">
      <c r="A672" s="1">
        <v>46146</v>
      </c>
      <c r="B672" s="2" t="s">
        <v>3350</v>
      </c>
      <c r="C672" s="2" t="s">
        <v>3351</v>
      </c>
      <c r="D672">
        <v>660</v>
      </c>
      <c r="E672" s="2" t="s">
        <v>2675</v>
      </c>
      <c r="F672" s="2" t="s">
        <v>2682</v>
      </c>
      <c r="G672" t="s">
        <v>2672</v>
      </c>
      <c r="H672" t="s">
        <v>192</v>
      </c>
      <c r="I672" s="2" t="s">
        <v>2671</v>
      </c>
      <c r="J672" s="2" t="s">
        <v>64</v>
      </c>
      <c r="K672">
        <v>1490</v>
      </c>
      <c r="L672" t="s">
        <v>3352</v>
      </c>
      <c r="M672">
        <v>5960</v>
      </c>
      <c r="N672" t="s">
        <v>3353</v>
      </c>
      <c r="O672">
        <v>4</v>
      </c>
      <c r="P672">
        <v>4</v>
      </c>
      <c r="Q672">
        <v>4</v>
      </c>
      <c r="R672">
        <v>23840</v>
      </c>
      <c r="S672">
        <v>4</v>
      </c>
      <c r="T672">
        <v>1.014468085106383</v>
      </c>
      <c r="U672">
        <v>23500</v>
      </c>
      <c r="V672" s="2" t="s">
        <v>3354</v>
      </c>
      <c r="W672" s="2" t="s">
        <v>3355</v>
      </c>
      <c r="X672" s="2"/>
      <c r="Y672">
        <v>8730.6019469389594</v>
      </c>
      <c r="Z672">
        <v>9625.4</v>
      </c>
    </row>
    <row r="673" spans="1:26">
      <c r="A673" s="1">
        <v>46146</v>
      </c>
      <c r="B673" s="2" t="s">
        <v>3350</v>
      </c>
      <c r="C673" s="2" t="s">
        <v>3351</v>
      </c>
      <c r="D673" t="s">
        <v>764</v>
      </c>
      <c r="E673" s="2" t="s">
        <v>3362</v>
      </c>
      <c r="F673" s="2" t="s">
        <v>3362</v>
      </c>
      <c r="I673" s="2" t="s">
        <v>3362</v>
      </c>
      <c r="J673" s="2" t="s">
        <v>3362</v>
      </c>
      <c r="K673">
        <v>1490</v>
      </c>
      <c r="L673" t="s">
        <v>3369</v>
      </c>
      <c r="M673">
        <v>8940</v>
      </c>
      <c r="N673" t="s">
        <v>3370</v>
      </c>
      <c r="O673">
        <v>6</v>
      </c>
      <c r="P673">
        <v>0</v>
      </c>
      <c r="Q673">
        <v>0</v>
      </c>
      <c r="R673">
        <v>53640</v>
      </c>
      <c r="S673">
        <v>6</v>
      </c>
      <c r="T673" t="s">
        <v>764</v>
      </c>
      <c r="U673" t="s">
        <v>764</v>
      </c>
      <c r="V673" s="2" t="s">
        <v>3371</v>
      </c>
      <c r="W673" s="2" t="s">
        <v>3361</v>
      </c>
      <c r="X673" s="2"/>
      <c r="Y673" t="s">
        <v>764</v>
      </c>
      <c r="Z673" t="s">
        <v>764</v>
      </c>
    </row>
    <row r="674" spans="1:26">
      <c r="A674" s="1">
        <v>46146</v>
      </c>
      <c r="B674" s="2" t="s">
        <v>3350</v>
      </c>
      <c r="C674" s="2" t="s">
        <v>3351</v>
      </c>
      <c r="D674">
        <v>517</v>
      </c>
      <c r="E674" s="2" t="s">
        <v>2199</v>
      </c>
      <c r="F674" s="2" t="s">
        <v>2196</v>
      </c>
      <c r="G674" t="s">
        <v>2198</v>
      </c>
      <c r="H674" t="s">
        <v>192</v>
      </c>
      <c r="I674" s="2" t="s">
        <v>2197</v>
      </c>
      <c r="J674" s="2" t="s">
        <v>64</v>
      </c>
      <c r="K674">
        <v>1230</v>
      </c>
      <c r="L674" t="s">
        <v>3352</v>
      </c>
      <c r="M674">
        <v>4920</v>
      </c>
      <c r="N674" t="s">
        <v>3353</v>
      </c>
      <c r="O674">
        <v>4</v>
      </c>
      <c r="P674">
        <v>4</v>
      </c>
      <c r="Q674">
        <v>4</v>
      </c>
      <c r="R674">
        <v>19680</v>
      </c>
      <c r="S674">
        <v>4</v>
      </c>
      <c r="T674">
        <v>1.0196891191709845</v>
      </c>
      <c r="U674">
        <v>19300</v>
      </c>
      <c r="V674" s="2" t="s">
        <v>3354</v>
      </c>
      <c r="W674" s="2" t="s">
        <v>3355</v>
      </c>
      <c r="X674" s="2"/>
      <c r="Y674">
        <v>7207.1412045200796</v>
      </c>
      <c r="Z674">
        <v>7945.8</v>
      </c>
    </row>
    <row r="675" spans="1:26">
      <c r="A675" s="1">
        <v>46146</v>
      </c>
      <c r="B675" s="2" t="s">
        <v>3350</v>
      </c>
      <c r="C675" s="2" t="s">
        <v>3351</v>
      </c>
      <c r="D675" t="s">
        <v>764</v>
      </c>
      <c r="E675" s="2" t="s">
        <v>3362</v>
      </c>
      <c r="F675" s="2" t="s">
        <v>3362</v>
      </c>
      <c r="I675" s="2" t="s">
        <v>3362</v>
      </c>
      <c r="J675" s="2" t="s">
        <v>3362</v>
      </c>
      <c r="K675">
        <v>1230</v>
      </c>
      <c r="L675" t="s">
        <v>3369</v>
      </c>
      <c r="M675">
        <v>7380</v>
      </c>
      <c r="N675" t="s">
        <v>3370</v>
      </c>
      <c r="O675">
        <v>6</v>
      </c>
      <c r="P675">
        <v>0</v>
      </c>
      <c r="Q675">
        <v>0</v>
      </c>
      <c r="R675">
        <v>44280</v>
      </c>
      <c r="S675">
        <v>6</v>
      </c>
      <c r="T675" t="s">
        <v>764</v>
      </c>
      <c r="U675" t="s">
        <v>764</v>
      </c>
      <c r="V675" s="2" t="s">
        <v>3371</v>
      </c>
      <c r="W675" s="2" t="s">
        <v>3361</v>
      </c>
      <c r="X675" s="2"/>
      <c r="Y675" t="s">
        <v>764</v>
      </c>
      <c r="Z675" t="s">
        <v>764</v>
      </c>
    </row>
    <row r="676" spans="1:26">
      <c r="A676" s="1">
        <v>46146</v>
      </c>
      <c r="B676" s="2" t="s">
        <v>3350</v>
      </c>
      <c r="C676" s="2" t="s">
        <v>3351</v>
      </c>
      <c r="D676" t="s">
        <v>764</v>
      </c>
      <c r="E676" s="2" t="s">
        <v>3362</v>
      </c>
      <c r="F676" s="2" t="s">
        <v>3362</v>
      </c>
      <c r="I676" s="2" t="s">
        <v>3362</v>
      </c>
      <c r="J676" s="2" t="s">
        <v>3362</v>
      </c>
      <c r="K676">
        <v>3000</v>
      </c>
      <c r="L676" t="s">
        <v>3352</v>
      </c>
      <c r="M676">
        <v>12000</v>
      </c>
      <c r="N676" t="s">
        <v>3367</v>
      </c>
      <c r="O676">
        <v>4</v>
      </c>
      <c r="P676">
        <v>0</v>
      </c>
      <c r="Q676">
        <v>0</v>
      </c>
      <c r="R676">
        <v>48000</v>
      </c>
      <c r="S676">
        <v>4</v>
      </c>
      <c r="T676" t="s">
        <v>764</v>
      </c>
      <c r="U676" t="s">
        <v>764</v>
      </c>
      <c r="V676" s="2" t="s">
        <v>3368</v>
      </c>
      <c r="W676" s="2" t="s">
        <v>3361</v>
      </c>
      <c r="X676" s="2"/>
      <c r="Y676">
        <v>2428.8000000000002</v>
      </c>
      <c r="Z676">
        <v>1290</v>
      </c>
    </row>
    <row r="677" spans="1:26">
      <c r="A677" s="1">
        <v>46147</v>
      </c>
      <c r="B677" s="2" t="s">
        <v>3350</v>
      </c>
      <c r="C677" s="2" t="s">
        <v>3351</v>
      </c>
      <c r="D677">
        <v>689</v>
      </c>
      <c r="E677" s="2" t="s">
        <v>533</v>
      </c>
      <c r="F677" s="2" t="s">
        <v>2785</v>
      </c>
      <c r="G677" t="s">
        <v>526</v>
      </c>
      <c r="H677" t="s">
        <v>528</v>
      </c>
      <c r="I677" s="2" t="s">
        <v>525</v>
      </c>
      <c r="J677" s="2" t="s">
        <v>116</v>
      </c>
      <c r="K677">
        <v>1030</v>
      </c>
      <c r="L677" t="s">
        <v>3352</v>
      </c>
      <c r="M677">
        <v>8240</v>
      </c>
      <c r="N677" t="s">
        <v>3353</v>
      </c>
      <c r="O677">
        <v>3</v>
      </c>
      <c r="P677">
        <v>3</v>
      </c>
      <c r="Q677">
        <v>6</v>
      </c>
      <c r="R677">
        <v>24720</v>
      </c>
      <c r="S677">
        <v>8</v>
      </c>
      <c r="T677">
        <v>1.03</v>
      </c>
      <c r="U677">
        <v>24000</v>
      </c>
      <c r="V677" s="2" t="s">
        <v>3358</v>
      </c>
      <c r="W677" s="2" t="s">
        <v>3355</v>
      </c>
      <c r="X677" s="2"/>
      <c r="Y677" t="s">
        <v>764</v>
      </c>
      <c r="Z677" t="s">
        <v>764</v>
      </c>
    </row>
    <row r="678" spans="1:26">
      <c r="A678" s="1">
        <v>46147</v>
      </c>
      <c r="B678" s="2" t="s">
        <v>3350</v>
      </c>
      <c r="C678" s="2" t="s">
        <v>3351</v>
      </c>
      <c r="D678" t="s">
        <v>764</v>
      </c>
      <c r="E678" s="2" t="s">
        <v>3362</v>
      </c>
      <c r="F678" s="2" t="s">
        <v>3362</v>
      </c>
      <c r="I678" s="2" t="s">
        <v>3362</v>
      </c>
      <c r="J678" s="2" t="s">
        <v>3362</v>
      </c>
      <c r="K678">
        <v>1030</v>
      </c>
      <c r="L678" t="s">
        <v>3369</v>
      </c>
      <c r="M678">
        <v>3090</v>
      </c>
      <c r="N678" t="s">
        <v>3370</v>
      </c>
      <c r="O678">
        <v>3</v>
      </c>
      <c r="P678">
        <v>0</v>
      </c>
      <c r="Q678">
        <v>0</v>
      </c>
      <c r="R678">
        <v>9270</v>
      </c>
      <c r="S678">
        <v>3</v>
      </c>
      <c r="T678" t="s">
        <v>764</v>
      </c>
      <c r="U678" t="s">
        <v>764</v>
      </c>
      <c r="V678" s="2" t="s">
        <v>3371</v>
      </c>
      <c r="W678" s="2" t="s">
        <v>3361</v>
      </c>
      <c r="X678" s="2"/>
      <c r="Y678" t="s">
        <v>764</v>
      </c>
      <c r="Z678" t="s">
        <v>764</v>
      </c>
    </row>
    <row r="679" spans="1:26">
      <c r="A679" s="1">
        <v>46147</v>
      </c>
      <c r="B679" s="2" t="s">
        <v>3350</v>
      </c>
      <c r="C679" s="2" t="s">
        <v>3351</v>
      </c>
      <c r="D679">
        <v>515</v>
      </c>
      <c r="E679" s="2" t="s">
        <v>2189</v>
      </c>
      <c r="F679" s="2" t="s">
        <v>2185</v>
      </c>
      <c r="G679" t="s">
        <v>2187</v>
      </c>
      <c r="H679" t="s">
        <v>2188</v>
      </c>
      <c r="I679" s="2" t="s">
        <v>2186</v>
      </c>
      <c r="J679" s="2" t="s">
        <v>64</v>
      </c>
      <c r="K679">
        <v>550</v>
      </c>
      <c r="L679" t="s">
        <v>3352</v>
      </c>
      <c r="M679">
        <v>2200</v>
      </c>
      <c r="N679" t="s">
        <v>3353</v>
      </c>
      <c r="O679">
        <v>6</v>
      </c>
      <c r="P679">
        <v>6</v>
      </c>
      <c r="Q679">
        <v>4</v>
      </c>
      <c r="R679">
        <v>13200</v>
      </c>
      <c r="S679">
        <v>4</v>
      </c>
      <c r="T679">
        <v>1.1000000000000001</v>
      </c>
      <c r="U679">
        <v>12000</v>
      </c>
      <c r="V679" s="2" t="s">
        <v>3354</v>
      </c>
      <c r="W679" s="2" t="s">
        <v>3355</v>
      </c>
      <c r="X679" s="2"/>
      <c r="Y679">
        <v>2993.0319243022473</v>
      </c>
      <c r="Z679">
        <v>3553</v>
      </c>
    </row>
    <row r="680" spans="1:26">
      <c r="A680" s="1">
        <v>46147</v>
      </c>
      <c r="B680" s="2" t="s">
        <v>3350</v>
      </c>
      <c r="C680" s="2" t="s">
        <v>3351</v>
      </c>
      <c r="D680">
        <v>519</v>
      </c>
      <c r="E680" s="2" t="s">
        <v>251</v>
      </c>
      <c r="F680" s="2" t="s">
        <v>2203</v>
      </c>
      <c r="G680" t="s">
        <v>250</v>
      </c>
      <c r="H680" t="s">
        <v>2205</v>
      </c>
      <c r="I680" s="2" t="s">
        <v>2204</v>
      </c>
      <c r="J680" s="2" t="s">
        <v>64</v>
      </c>
      <c r="K680">
        <v>1200</v>
      </c>
      <c r="L680" t="s">
        <v>3352</v>
      </c>
      <c r="M680">
        <v>4800</v>
      </c>
      <c r="N680" t="s">
        <v>3353</v>
      </c>
      <c r="O680">
        <v>4</v>
      </c>
      <c r="P680">
        <v>4</v>
      </c>
      <c r="Q680">
        <v>4</v>
      </c>
      <c r="R680">
        <v>19200</v>
      </c>
      <c r="S680">
        <v>4</v>
      </c>
      <c r="T680">
        <v>1.0105263157894735</v>
      </c>
      <c r="U680">
        <v>19000</v>
      </c>
      <c r="V680" s="2" t="s">
        <v>3354</v>
      </c>
      <c r="W680" s="2" t="s">
        <v>3355</v>
      </c>
      <c r="X680" s="2"/>
      <c r="Y680">
        <v>6484.6147964601769</v>
      </c>
      <c r="Z680">
        <v>7752</v>
      </c>
    </row>
    <row r="681" spans="1:26">
      <c r="A681" s="1">
        <v>46147</v>
      </c>
      <c r="B681" s="2" t="s">
        <v>3350</v>
      </c>
      <c r="C681" s="2" t="s">
        <v>3351</v>
      </c>
      <c r="D681" t="s">
        <v>764</v>
      </c>
      <c r="E681" s="2" t="s">
        <v>3362</v>
      </c>
      <c r="F681" s="2" t="s">
        <v>3362</v>
      </c>
      <c r="I681" s="2" t="s">
        <v>3362</v>
      </c>
      <c r="J681" s="2" t="s">
        <v>3362</v>
      </c>
      <c r="K681">
        <v>1200</v>
      </c>
      <c r="L681" t="s">
        <v>3369</v>
      </c>
      <c r="M681">
        <v>4800</v>
      </c>
      <c r="N681" t="s">
        <v>3370</v>
      </c>
      <c r="O681">
        <v>4</v>
      </c>
      <c r="P681">
        <v>0</v>
      </c>
      <c r="Q681">
        <v>0</v>
      </c>
      <c r="R681">
        <v>19200</v>
      </c>
      <c r="S681">
        <v>4</v>
      </c>
      <c r="T681" t="s">
        <v>764</v>
      </c>
      <c r="U681" t="s">
        <v>764</v>
      </c>
      <c r="V681" s="2" t="s">
        <v>3371</v>
      </c>
      <c r="W681" s="2" t="s">
        <v>3361</v>
      </c>
      <c r="X681" s="2"/>
      <c r="Y681" t="s">
        <v>764</v>
      </c>
      <c r="Z681" t="s">
        <v>764</v>
      </c>
    </row>
    <row r="682" spans="1:26">
      <c r="A682" s="1">
        <v>46148</v>
      </c>
      <c r="B682" s="2" t="s">
        <v>3350</v>
      </c>
      <c r="C682" s="2" t="s">
        <v>3351</v>
      </c>
      <c r="D682">
        <v>484</v>
      </c>
      <c r="E682" s="2" t="s">
        <v>2083</v>
      </c>
      <c r="F682" s="2" t="s">
        <v>2094</v>
      </c>
      <c r="G682" t="s">
        <v>2082</v>
      </c>
      <c r="H682" t="s">
        <v>97</v>
      </c>
      <c r="I682" s="2" t="s">
        <v>2081</v>
      </c>
      <c r="J682" s="2" t="s">
        <v>64</v>
      </c>
      <c r="K682">
        <v>2550</v>
      </c>
      <c r="L682" t="s">
        <v>3352</v>
      </c>
      <c r="M682">
        <v>15300</v>
      </c>
      <c r="N682" t="s">
        <v>3353</v>
      </c>
      <c r="O682">
        <v>2</v>
      </c>
      <c r="P682">
        <v>2</v>
      </c>
      <c r="Q682">
        <v>6</v>
      </c>
      <c r="R682">
        <v>30600</v>
      </c>
      <c r="S682">
        <v>6</v>
      </c>
      <c r="T682">
        <v>1.0372881355932204</v>
      </c>
      <c r="U682">
        <v>29500</v>
      </c>
      <c r="V682" s="2" t="s">
        <v>3354</v>
      </c>
      <c r="W682" s="2" t="s">
        <v>3355</v>
      </c>
      <c r="X682" s="2"/>
      <c r="Y682">
        <v>14357.601238938054</v>
      </c>
      <c r="Z682">
        <v>16473</v>
      </c>
    </row>
    <row r="683" spans="1:26">
      <c r="A683" s="1">
        <v>46148</v>
      </c>
      <c r="B683" s="2" t="s">
        <v>3350</v>
      </c>
      <c r="C683" s="2" t="s">
        <v>3351</v>
      </c>
      <c r="D683" t="s">
        <v>764</v>
      </c>
      <c r="E683" s="2" t="s">
        <v>3362</v>
      </c>
      <c r="F683" s="2" t="s">
        <v>3362</v>
      </c>
      <c r="I683" s="2" t="s">
        <v>3362</v>
      </c>
      <c r="J683" s="2" t="s">
        <v>3362</v>
      </c>
      <c r="K683">
        <v>3000</v>
      </c>
      <c r="L683" t="s">
        <v>3352</v>
      </c>
      <c r="M683">
        <v>12000</v>
      </c>
      <c r="N683" t="s">
        <v>3367</v>
      </c>
      <c r="O683">
        <v>4</v>
      </c>
      <c r="P683">
        <v>0</v>
      </c>
      <c r="Q683">
        <v>0</v>
      </c>
      <c r="R683">
        <v>48000</v>
      </c>
      <c r="S683">
        <v>4</v>
      </c>
      <c r="T683" t="s">
        <v>764</v>
      </c>
      <c r="U683" t="s">
        <v>764</v>
      </c>
      <c r="V683" s="2" t="s">
        <v>3368</v>
      </c>
      <c r="W683" s="2" t="s">
        <v>3361</v>
      </c>
      <c r="X683" s="2"/>
      <c r="Y683">
        <v>2428.8000000000002</v>
      </c>
      <c r="Z683">
        <v>1290</v>
      </c>
    </row>
    <row r="684" spans="1:26">
      <c r="A684" s="1">
        <v>46148</v>
      </c>
      <c r="B684" s="2" t="s">
        <v>3350</v>
      </c>
      <c r="C684" s="2" t="s">
        <v>3351</v>
      </c>
      <c r="D684">
        <v>597</v>
      </c>
      <c r="E684" s="2" t="s">
        <v>2457</v>
      </c>
      <c r="F684" s="2" t="s">
        <v>2453</v>
      </c>
      <c r="G684" t="s">
        <v>2455</v>
      </c>
      <c r="H684" t="s">
        <v>2456</v>
      </c>
      <c r="I684" s="2" t="s">
        <v>2454</v>
      </c>
      <c r="J684" s="2" t="s">
        <v>79</v>
      </c>
      <c r="K684">
        <v>280</v>
      </c>
      <c r="L684" t="s">
        <v>3353</v>
      </c>
      <c r="M684">
        <v>2240</v>
      </c>
      <c r="N684" t="s">
        <v>3356</v>
      </c>
      <c r="O684">
        <v>8</v>
      </c>
      <c r="P684">
        <v>8</v>
      </c>
      <c r="Q684">
        <v>0</v>
      </c>
      <c r="R684">
        <v>2240</v>
      </c>
      <c r="S684">
        <v>8</v>
      </c>
      <c r="T684">
        <v>1.0666666666666669</v>
      </c>
      <c r="U684">
        <v>2100</v>
      </c>
      <c r="V684" s="2" t="s">
        <v>3357</v>
      </c>
      <c r="W684" s="2" t="s">
        <v>3355</v>
      </c>
      <c r="X684" s="2"/>
      <c r="Y684" t="s">
        <v>764</v>
      </c>
      <c r="Z684" t="s">
        <v>764</v>
      </c>
    </row>
    <row r="685" spans="1:26">
      <c r="A685" s="1">
        <v>46148</v>
      </c>
      <c r="B685" s="2" t="s">
        <v>3350</v>
      </c>
      <c r="C685" s="2" t="s">
        <v>3351</v>
      </c>
      <c r="D685">
        <v>547</v>
      </c>
      <c r="E685" s="2" t="s">
        <v>2283</v>
      </c>
      <c r="F685" s="2" t="s">
        <v>2276</v>
      </c>
      <c r="G685" t="s">
        <v>2278</v>
      </c>
      <c r="H685" t="s">
        <v>2132</v>
      </c>
      <c r="I685" s="2" t="s">
        <v>2277</v>
      </c>
      <c r="J685" s="2" t="s">
        <v>79</v>
      </c>
      <c r="K685">
        <v>1430</v>
      </c>
      <c r="L685" t="s">
        <v>3353</v>
      </c>
      <c r="M685">
        <v>11440</v>
      </c>
      <c r="N685" t="s">
        <v>3356</v>
      </c>
      <c r="O685">
        <v>8</v>
      </c>
      <c r="P685">
        <v>8</v>
      </c>
      <c r="Q685">
        <v>0</v>
      </c>
      <c r="R685">
        <v>11440</v>
      </c>
      <c r="S685">
        <v>8</v>
      </c>
      <c r="T685">
        <v>1.0306306306306303</v>
      </c>
      <c r="U685">
        <v>11100</v>
      </c>
      <c r="V685" s="2" t="s">
        <v>3357</v>
      </c>
      <c r="W685" s="2" t="s">
        <v>3355</v>
      </c>
      <c r="X685" s="2"/>
      <c r="Y685" t="s">
        <v>764</v>
      </c>
      <c r="Z685" t="s">
        <v>764</v>
      </c>
    </row>
    <row r="686" spans="1:26">
      <c r="A686" s="1">
        <v>46148</v>
      </c>
      <c r="B686" s="2" t="s">
        <v>3350</v>
      </c>
      <c r="C686" s="2" t="s">
        <v>3351</v>
      </c>
      <c r="D686">
        <v>645</v>
      </c>
      <c r="E686" s="2" t="s">
        <v>688</v>
      </c>
      <c r="F686" s="2" t="s">
        <v>2633</v>
      </c>
      <c r="G686" t="s">
        <v>686</v>
      </c>
      <c r="H686" t="s">
        <v>687</v>
      </c>
      <c r="I686" s="2" t="s">
        <v>685</v>
      </c>
      <c r="J686" s="2" t="s">
        <v>79</v>
      </c>
      <c r="K686">
        <v>880</v>
      </c>
      <c r="L686" t="s">
        <v>3353</v>
      </c>
      <c r="M686">
        <v>7040</v>
      </c>
      <c r="N686" t="s">
        <v>3356</v>
      </c>
      <c r="O686">
        <v>8</v>
      </c>
      <c r="P686">
        <v>8</v>
      </c>
      <c r="Q686">
        <v>0</v>
      </c>
      <c r="R686">
        <v>7040</v>
      </c>
      <c r="S686">
        <v>8</v>
      </c>
      <c r="T686">
        <v>1.0202898550724635</v>
      </c>
      <c r="U686">
        <v>6900</v>
      </c>
      <c r="V686" s="2" t="s">
        <v>3357</v>
      </c>
      <c r="W686" s="2" t="s">
        <v>3355</v>
      </c>
      <c r="X686" s="2"/>
      <c r="Y686" t="s">
        <v>764</v>
      </c>
      <c r="Z686" t="s">
        <v>764</v>
      </c>
    </row>
    <row r="687" spans="1:26">
      <c r="A687" s="1">
        <v>46148</v>
      </c>
      <c r="B687" s="2" t="s">
        <v>3350</v>
      </c>
      <c r="C687" s="2" t="s">
        <v>3351</v>
      </c>
      <c r="D687">
        <v>121</v>
      </c>
      <c r="E687" s="2" t="s">
        <v>688</v>
      </c>
      <c r="F687" s="2" t="s">
        <v>684</v>
      </c>
      <c r="G687" t="s">
        <v>686</v>
      </c>
      <c r="H687" t="s">
        <v>687</v>
      </c>
      <c r="I687" s="2" t="s">
        <v>685</v>
      </c>
      <c r="J687" s="2" t="s">
        <v>79</v>
      </c>
      <c r="K687">
        <v>480</v>
      </c>
      <c r="L687" t="s">
        <v>3353</v>
      </c>
      <c r="M687">
        <v>3840</v>
      </c>
      <c r="N687" t="s">
        <v>3356</v>
      </c>
      <c r="O687">
        <v>8</v>
      </c>
      <c r="P687">
        <v>8</v>
      </c>
      <c r="Q687">
        <v>0</v>
      </c>
      <c r="R687">
        <v>3840</v>
      </c>
      <c r="S687">
        <v>8</v>
      </c>
      <c r="T687">
        <v>1.0378378378378379</v>
      </c>
      <c r="U687">
        <v>3700</v>
      </c>
      <c r="V687" s="2" t="s">
        <v>3357</v>
      </c>
      <c r="W687" s="2" t="s">
        <v>3355</v>
      </c>
      <c r="X687" s="2"/>
      <c r="Y687" t="s">
        <v>764</v>
      </c>
      <c r="Z687" t="s">
        <v>764</v>
      </c>
    </row>
    <row r="688" spans="1:26">
      <c r="A688" s="1">
        <v>46148</v>
      </c>
      <c r="B688" s="2" t="s">
        <v>3350</v>
      </c>
      <c r="C688" s="2" t="s">
        <v>3351</v>
      </c>
      <c r="D688">
        <v>549</v>
      </c>
      <c r="E688" s="2" t="s">
        <v>2290</v>
      </c>
      <c r="F688" s="2" t="s">
        <v>2286</v>
      </c>
      <c r="G688" t="s">
        <v>639</v>
      </c>
      <c r="H688" t="s">
        <v>2288</v>
      </c>
      <c r="I688" s="2" t="s">
        <v>2287</v>
      </c>
      <c r="J688" s="2" t="s">
        <v>64</v>
      </c>
      <c r="K688">
        <v>4050</v>
      </c>
      <c r="L688" t="s">
        <v>3352</v>
      </c>
      <c r="M688">
        <v>16200</v>
      </c>
      <c r="N688" t="s">
        <v>3353</v>
      </c>
      <c r="O688">
        <v>1</v>
      </c>
      <c r="P688">
        <v>1</v>
      </c>
      <c r="Q688">
        <v>4</v>
      </c>
      <c r="R688">
        <v>16200</v>
      </c>
      <c r="S688">
        <v>4</v>
      </c>
      <c r="T688">
        <v>1.0125</v>
      </c>
      <c r="U688">
        <v>16000</v>
      </c>
      <c r="V688" s="2" t="s">
        <v>3354</v>
      </c>
      <c r="W688" s="2" t="s">
        <v>3355</v>
      </c>
      <c r="X688" s="2"/>
      <c r="Y688">
        <v>18955.983163784884</v>
      </c>
      <c r="Z688">
        <v>26163</v>
      </c>
    </row>
    <row r="689" spans="1:26">
      <c r="A689" s="1">
        <v>46148</v>
      </c>
      <c r="B689" s="2" t="s">
        <v>3350</v>
      </c>
      <c r="C689" s="2" t="s">
        <v>3351</v>
      </c>
      <c r="D689">
        <v>661</v>
      </c>
      <c r="E689" s="2" t="s">
        <v>2686</v>
      </c>
      <c r="F689" s="2" t="s">
        <v>2683</v>
      </c>
      <c r="G689" t="s">
        <v>2685</v>
      </c>
      <c r="H689" t="s">
        <v>422</v>
      </c>
      <c r="I689" s="2" t="s">
        <v>2684</v>
      </c>
      <c r="J689" s="2" t="s">
        <v>64</v>
      </c>
      <c r="K689">
        <v>500</v>
      </c>
      <c r="L689" t="s">
        <v>3352</v>
      </c>
      <c r="M689">
        <v>2000</v>
      </c>
      <c r="N689" t="s">
        <v>3353</v>
      </c>
      <c r="O689">
        <v>6</v>
      </c>
      <c r="P689">
        <v>6</v>
      </c>
      <c r="Q689">
        <v>4</v>
      </c>
      <c r="R689">
        <v>12000</v>
      </c>
      <c r="S689">
        <v>4</v>
      </c>
      <c r="T689">
        <v>1.2</v>
      </c>
      <c r="U689">
        <v>10000</v>
      </c>
      <c r="V689" s="2" t="s">
        <v>3354</v>
      </c>
      <c r="W689" s="2" t="s">
        <v>3355</v>
      </c>
      <c r="X689" s="2"/>
      <c r="Y689">
        <v>3225.4191967324723</v>
      </c>
      <c r="Z689">
        <v>3230</v>
      </c>
    </row>
    <row r="690" spans="1:26">
      <c r="A690" s="1">
        <v>46119</v>
      </c>
      <c r="B690" s="2" t="s">
        <v>3350</v>
      </c>
      <c r="C690" s="2" t="s">
        <v>3351</v>
      </c>
      <c r="D690" t="s">
        <v>764</v>
      </c>
      <c r="E690" s="2" t="s">
        <v>3362</v>
      </c>
      <c r="F690" s="2" t="s">
        <v>3362</v>
      </c>
      <c r="I690" s="2" t="s">
        <v>3362</v>
      </c>
      <c r="J690" s="2" t="s">
        <v>3362</v>
      </c>
      <c r="K690">
        <v>3000</v>
      </c>
      <c r="L690" t="s">
        <v>3352</v>
      </c>
      <c r="M690">
        <v>12000</v>
      </c>
      <c r="N690" t="s">
        <v>3367</v>
      </c>
      <c r="O690">
        <v>4</v>
      </c>
      <c r="P690">
        <v>0</v>
      </c>
      <c r="Q690">
        <v>0</v>
      </c>
      <c r="R690">
        <v>48000</v>
      </c>
      <c r="S690">
        <v>4</v>
      </c>
      <c r="T690" t="s">
        <v>764</v>
      </c>
      <c r="U690" t="s">
        <v>764</v>
      </c>
      <c r="V690" s="2" t="s">
        <v>3368</v>
      </c>
      <c r="W690" s="2" t="s">
        <v>3361</v>
      </c>
      <c r="X690" s="2"/>
      <c r="Y690">
        <v>2428.8000000000002</v>
      </c>
      <c r="Z690">
        <v>1290</v>
      </c>
    </row>
    <row r="691" spans="1:26">
      <c r="A691" s="1">
        <v>46119</v>
      </c>
      <c r="B691" s="2" t="s">
        <v>3350</v>
      </c>
      <c r="C691" s="2" t="s">
        <v>3351</v>
      </c>
      <c r="D691">
        <v>531</v>
      </c>
      <c r="E691" s="2" t="s">
        <v>2230</v>
      </c>
      <c r="F691" s="2" t="s">
        <v>2226</v>
      </c>
      <c r="G691" t="s">
        <v>2228</v>
      </c>
      <c r="H691" t="s">
        <v>2229</v>
      </c>
      <c r="I691" s="2" t="s">
        <v>2227</v>
      </c>
      <c r="J691" s="2" t="s">
        <v>79</v>
      </c>
      <c r="K691">
        <v>23485</v>
      </c>
      <c r="L691" t="s">
        <v>3353</v>
      </c>
      <c r="M691">
        <v>187880</v>
      </c>
      <c r="N691" t="s">
        <v>3356</v>
      </c>
      <c r="O691">
        <v>8</v>
      </c>
      <c r="P691">
        <v>8</v>
      </c>
      <c r="Q691">
        <v>0</v>
      </c>
      <c r="R691">
        <v>187880</v>
      </c>
      <c r="S691">
        <v>8</v>
      </c>
      <c r="T691">
        <v>1.0020266666666666</v>
      </c>
      <c r="U691">
        <v>187500</v>
      </c>
      <c r="V691" s="2" t="s">
        <v>3357</v>
      </c>
      <c r="W691" s="2" t="s">
        <v>3355</v>
      </c>
      <c r="X691" s="2"/>
      <c r="Y691" t="s">
        <v>764</v>
      </c>
      <c r="Z691" t="s">
        <v>764</v>
      </c>
    </row>
    <row r="692" spans="1:26">
      <c r="A692" s="1">
        <v>46119</v>
      </c>
      <c r="B692" s="2" t="s">
        <v>3350</v>
      </c>
      <c r="C692" s="2" t="s">
        <v>3351</v>
      </c>
      <c r="D692">
        <v>485</v>
      </c>
      <c r="E692" s="2" t="s">
        <v>2083</v>
      </c>
      <c r="F692" s="2" t="s">
        <v>2095</v>
      </c>
      <c r="G692" t="s">
        <v>2082</v>
      </c>
      <c r="H692" t="s">
        <v>97</v>
      </c>
      <c r="I692" s="2" t="s">
        <v>2081</v>
      </c>
      <c r="J692" s="2" t="s">
        <v>64</v>
      </c>
      <c r="K692">
        <v>2550</v>
      </c>
      <c r="L692" t="s">
        <v>3352</v>
      </c>
      <c r="M692">
        <v>15300</v>
      </c>
      <c r="N692" t="s">
        <v>3353</v>
      </c>
      <c r="O692">
        <v>2</v>
      </c>
      <c r="P692">
        <v>2</v>
      </c>
      <c r="Q692">
        <v>6</v>
      </c>
      <c r="R692">
        <v>30600</v>
      </c>
      <c r="S692">
        <v>6</v>
      </c>
      <c r="T692">
        <v>1.0372881355932204</v>
      </c>
      <c r="U692">
        <v>29500</v>
      </c>
      <c r="V692" s="2" t="s">
        <v>3354</v>
      </c>
      <c r="W692" s="2" t="s">
        <v>3355</v>
      </c>
      <c r="X692" s="2"/>
      <c r="Y692">
        <v>14357.601238938054</v>
      </c>
      <c r="Z692">
        <v>16473</v>
      </c>
    </row>
    <row r="693" spans="1:26">
      <c r="A693" s="1">
        <v>46119</v>
      </c>
      <c r="B693" s="2" t="s">
        <v>3350</v>
      </c>
      <c r="C693" s="2" t="s">
        <v>3351</v>
      </c>
      <c r="D693">
        <v>690</v>
      </c>
      <c r="E693" s="2" t="s">
        <v>1392</v>
      </c>
      <c r="F693" s="2" t="s">
        <v>2786</v>
      </c>
      <c r="G693" t="s">
        <v>1391</v>
      </c>
      <c r="H693" t="s">
        <v>153</v>
      </c>
      <c r="I693" s="2" t="s">
        <v>1390</v>
      </c>
      <c r="J693" s="2" t="s">
        <v>64</v>
      </c>
      <c r="K693">
        <v>610</v>
      </c>
      <c r="L693" t="s">
        <v>3352</v>
      </c>
      <c r="M693">
        <v>2440</v>
      </c>
      <c r="N693" t="s">
        <v>3353</v>
      </c>
      <c r="O693">
        <v>4</v>
      </c>
      <c r="P693">
        <v>4</v>
      </c>
      <c r="Q693">
        <v>4</v>
      </c>
      <c r="R693">
        <v>9760</v>
      </c>
      <c r="S693">
        <v>4</v>
      </c>
      <c r="T693">
        <v>1.0382978723404257</v>
      </c>
      <c r="U693">
        <v>9400</v>
      </c>
      <c r="V693" s="2" t="s">
        <v>3354</v>
      </c>
      <c r="W693" s="2" t="s">
        <v>3355</v>
      </c>
      <c r="X693" s="2"/>
      <c r="Y693">
        <v>3458.982747665078</v>
      </c>
      <c r="Z693">
        <v>3940.6</v>
      </c>
    </row>
    <row r="694" spans="1:26">
      <c r="A694" s="1">
        <v>46150</v>
      </c>
      <c r="B694" s="2" t="s">
        <v>3350</v>
      </c>
      <c r="C694" s="2" t="s">
        <v>3351</v>
      </c>
      <c r="D694">
        <v>617</v>
      </c>
      <c r="E694" s="2" t="s">
        <v>2546</v>
      </c>
      <c r="F694" s="2" t="s">
        <v>2539</v>
      </c>
      <c r="G694" t="s">
        <v>2541</v>
      </c>
      <c r="H694" t="s">
        <v>122</v>
      </c>
      <c r="I694" s="2" t="s">
        <v>2540</v>
      </c>
      <c r="J694" s="2" t="s">
        <v>79</v>
      </c>
      <c r="K694">
        <v>290</v>
      </c>
      <c r="L694" t="s">
        <v>3353</v>
      </c>
      <c r="M694">
        <v>2320</v>
      </c>
      <c r="N694" t="s">
        <v>3356</v>
      </c>
      <c r="O694">
        <v>8</v>
      </c>
      <c r="P694">
        <v>8</v>
      </c>
      <c r="Q694">
        <v>0</v>
      </c>
      <c r="R694">
        <v>2320</v>
      </c>
      <c r="S694">
        <v>8</v>
      </c>
      <c r="T694">
        <v>1.1047619047619048</v>
      </c>
      <c r="U694">
        <v>2100</v>
      </c>
      <c r="V694" s="2" t="s">
        <v>3357</v>
      </c>
      <c r="W694" s="2" t="s">
        <v>3355</v>
      </c>
      <c r="X694" s="2"/>
      <c r="Y694" t="s">
        <v>764</v>
      </c>
      <c r="Z694" t="s">
        <v>764</v>
      </c>
    </row>
    <row r="695" spans="1:26">
      <c r="A695" s="1">
        <v>46150</v>
      </c>
      <c r="B695" s="2" t="s">
        <v>3350</v>
      </c>
      <c r="C695" s="2" t="s">
        <v>3351</v>
      </c>
      <c r="D695">
        <v>637</v>
      </c>
      <c r="E695" s="2" t="s">
        <v>1992</v>
      </c>
      <c r="F695" s="2" t="s">
        <v>2621</v>
      </c>
      <c r="G695" t="s">
        <v>1987</v>
      </c>
      <c r="H695" t="s">
        <v>354</v>
      </c>
      <c r="I695" s="2" t="s">
        <v>2622</v>
      </c>
      <c r="J695" s="2" t="s">
        <v>79</v>
      </c>
      <c r="K695">
        <v>4720</v>
      </c>
      <c r="L695" t="s">
        <v>3353</v>
      </c>
      <c r="M695">
        <v>37760</v>
      </c>
      <c r="N695" t="s">
        <v>3356</v>
      </c>
      <c r="O695">
        <v>8</v>
      </c>
      <c r="P695">
        <v>8</v>
      </c>
      <c r="Q695">
        <v>0</v>
      </c>
      <c r="R695">
        <v>37760</v>
      </c>
      <c r="S695">
        <v>8</v>
      </c>
      <c r="T695">
        <v>1.0042553191489361</v>
      </c>
      <c r="U695">
        <v>37600</v>
      </c>
      <c r="V695" s="2" t="s">
        <v>3357</v>
      </c>
      <c r="W695" s="2" t="s">
        <v>3355</v>
      </c>
      <c r="X695" s="2"/>
      <c r="Y695" t="s">
        <v>764</v>
      </c>
      <c r="Z695" t="s">
        <v>764</v>
      </c>
    </row>
    <row r="696" spans="1:26">
      <c r="A696" s="1">
        <v>46150</v>
      </c>
      <c r="B696" s="2" t="s">
        <v>3350</v>
      </c>
      <c r="C696" s="2" t="s">
        <v>3351</v>
      </c>
      <c r="D696">
        <v>686</v>
      </c>
      <c r="E696" s="2" t="s">
        <v>388</v>
      </c>
      <c r="F696" s="2" t="s">
        <v>2779</v>
      </c>
      <c r="G696" t="s">
        <v>1940</v>
      </c>
      <c r="H696" t="s">
        <v>1941</v>
      </c>
      <c r="I696" s="2" t="s">
        <v>1939</v>
      </c>
      <c r="J696" s="2" t="s">
        <v>79</v>
      </c>
      <c r="K696">
        <v>2210</v>
      </c>
      <c r="L696" t="s">
        <v>3353</v>
      </c>
      <c r="M696">
        <v>17680</v>
      </c>
      <c r="N696" t="s">
        <v>3356</v>
      </c>
      <c r="O696">
        <v>8</v>
      </c>
      <c r="P696">
        <v>8</v>
      </c>
      <c r="Q696">
        <v>0</v>
      </c>
      <c r="R696">
        <v>17680</v>
      </c>
      <c r="S696">
        <v>8</v>
      </c>
      <c r="T696">
        <v>1.0219653179190753</v>
      </c>
      <c r="U696">
        <v>17300</v>
      </c>
      <c r="V696" s="2" t="s">
        <v>3357</v>
      </c>
      <c r="W696" s="2" t="s">
        <v>3355</v>
      </c>
      <c r="X696" s="2"/>
      <c r="Y696" t="s">
        <v>764</v>
      </c>
      <c r="Z696" t="s">
        <v>764</v>
      </c>
    </row>
    <row r="697" spans="1:26">
      <c r="A697" s="1">
        <v>46150</v>
      </c>
      <c r="B697" s="2" t="s">
        <v>3350</v>
      </c>
      <c r="C697" s="2" t="s">
        <v>3351</v>
      </c>
      <c r="D697">
        <v>688</v>
      </c>
      <c r="E697" s="2" t="s">
        <v>1739</v>
      </c>
      <c r="F697" s="2" t="s">
        <v>2783</v>
      </c>
      <c r="G697" t="s">
        <v>1733</v>
      </c>
      <c r="H697" t="s">
        <v>1734</v>
      </c>
      <c r="I697" s="2" t="s">
        <v>1732</v>
      </c>
      <c r="J697" s="2" t="s">
        <v>79</v>
      </c>
      <c r="K697">
        <v>2210</v>
      </c>
      <c r="L697" t="s">
        <v>3353</v>
      </c>
      <c r="M697">
        <v>17680</v>
      </c>
      <c r="N697" t="s">
        <v>3356</v>
      </c>
      <c r="O697">
        <v>8</v>
      </c>
      <c r="P697">
        <v>8</v>
      </c>
      <c r="Q697">
        <v>0</v>
      </c>
      <c r="R697">
        <v>17680</v>
      </c>
      <c r="S697">
        <v>8</v>
      </c>
      <c r="T697">
        <v>1.0219653179190753</v>
      </c>
      <c r="U697">
        <v>17300</v>
      </c>
      <c r="V697" s="2" t="s">
        <v>3357</v>
      </c>
      <c r="W697" s="2" t="s">
        <v>3355</v>
      </c>
      <c r="X697" s="2"/>
      <c r="Y697" t="s">
        <v>764</v>
      </c>
      <c r="Z697" t="s">
        <v>764</v>
      </c>
    </row>
    <row r="698" spans="1:26">
      <c r="A698" s="1">
        <v>46150</v>
      </c>
      <c r="B698" s="2" t="s">
        <v>3350</v>
      </c>
      <c r="C698" s="2" t="s">
        <v>3351</v>
      </c>
      <c r="D698">
        <v>693</v>
      </c>
      <c r="E698" s="2" t="s">
        <v>2791</v>
      </c>
      <c r="F698" s="2" t="s">
        <v>2788</v>
      </c>
      <c r="G698" t="s">
        <v>2790</v>
      </c>
      <c r="H698" t="s">
        <v>122</v>
      </c>
      <c r="I698" s="2" t="s">
        <v>2789</v>
      </c>
      <c r="J698" s="2" t="s">
        <v>64</v>
      </c>
      <c r="K698">
        <v>850</v>
      </c>
      <c r="L698" t="s">
        <v>3352</v>
      </c>
      <c r="M698">
        <v>5100</v>
      </c>
      <c r="N698" t="s">
        <v>3353</v>
      </c>
      <c r="O698">
        <v>3</v>
      </c>
      <c r="P698">
        <v>3</v>
      </c>
      <c r="Q698">
        <v>6</v>
      </c>
      <c r="R698">
        <v>15300</v>
      </c>
      <c r="S698">
        <v>6</v>
      </c>
      <c r="T698">
        <v>1.0551724137931036</v>
      </c>
      <c r="U698">
        <v>14500</v>
      </c>
      <c r="V698" s="2" t="s">
        <v>3354</v>
      </c>
      <c r="W698" s="2" t="s">
        <v>3355</v>
      </c>
      <c r="X698" s="2"/>
      <c r="Y698">
        <v>4447.2646208304977</v>
      </c>
      <c r="Z698">
        <v>5491</v>
      </c>
    </row>
    <row r="699" spans="1:26">
      <c r="A699" s="1">
        <v>46150</v>
      </c>
      <c r="B699" s="2" t="s">
        <v>3350</v>
      </c>
      <c r="C699" s="2" t="s">
        <v>3351</v>
      </c>
      <c r="D699">
        <v>705</v>
      </c>
      <c r="E699" s="2" t="s">
        <v>467</v>
      </c>
      <c r="F699" s="2" t="s">
        <v>2808</v>
      </c>
      <c r="G699" t="s">
        <v>466</v>
      </c>
      <c r="H699" t="s">
        <v>97</v>
      </c>
      <c r="I699" s="2" t="s">
        <v>465</v>
      </c>
      <c r="J699" s="2" t="s">
        <v>64</v>
      </c>
      <c r="K699">
        <v>1700</v>
      </c>
      <c r="L699" t="s">
        <v>3352</v>
      </c>
      <c r="M699">
        <v>10200</v>
      </c>
      <c r="N699" t="s">
        <v>3353</v>
      </c>
      <c r="O699">
        <v>2</v>
      </c>
      <c r="P699">
        <v>2</v>
      </c>
      <c r="Q699">
        <v>6</v>
      </c>
      <c r="R699">
        <v>20400</v>
      </c>
      <c r="S699">
        <v>6</v>
      </c>
      <c r="T699">
        <v>1.02</v>
      </c>
      <c r="U699">
        <v>20000</v>
      </c>
      <c r="V699" s="2" t="s">
        <v>3354</v>
      </c>
      <c r="W699" s="2" t="s">
        <v>3355</v>
      </c>
      <c r="X699" s="2"/>
      <c r="Y699">
        <v>9571.7341592920366</v>
      </c>
      <c r="Z699">
        <v>10982</v>
      </c>
    </row>
    <row r="700" spans="1:26">
      <c r="A700" s="1">
        <v>46150</v>
      </c>
      <c r="B700" s="2" t="s">
        <v>3350</v>
      </c>
      <c r="C700" s="2" t="s">
        <v>3351</v>
      </c>
      <c r="D700">
        <v>652</v>
      </c>
      <c r="E700" s="2" t="s">
        <v>1529</v>
      </c>
      <c r="F700" s="2" t="s">
        <v>2665</v>
      </c>
      <c r="G700" t="s">
        <v>1522</v>
      </c>
      <c r="H700" t="s">
        <v>1523</v>
      </c>
      <c r="I700" s="2" t="s">
        <v>1521</v>
      </c>
      <c r="J700" s="2" t="s">
        <v>79</v>
      </c>
      <c r="K700">
        <v>380</v>
      </c>
      <c r="L700" t="s">
        <v>3353</v>
      </c>
      <c r="M700">
        <v>3040</v>
      </c>
      <c r="N700" t="s">
        <v>3356</v>
      </c>
      <c r="O700">
        <v>8</v>
      </c>
      <c r="P700">
        <v>8</v>
      </c>
      <c r="Q700">
        <v>0</v>
      </c>
      <c r="R700">
        <v>3040</v>
      </c>
      <c r="S700">
        <v>8</v>
      </c>
      <c r="T700">
        <v>1.0857142857142856</v>
      </c>
      <c r="U700">
        <v>2800</v>
      </c>
      <c r="V700" s="2" t="s">
        <v>3357</v>
      </c>
      <c r="W700" s="2" t="s">
        <v>3355</v>
      </c>
      <c r="X700" s="2"/>
      <c r="Y700" t="s">
        <v>764</v>
      </c>
      <c r="Z700" t="s">
        <v>764</v>
      </c>
    </row>
    <row r="701" spans="1:26">
      <c r="A701" s="1">
        <v>46150</v>
      </c>
      <c r="B701" s="2" t="s">
        <v>3350</v>
      </c>
      <c r="C701" s="2" t="s">
        <v>3351</v>
      </c>
      <c r="D701">
        <v>486</v>
      </c>
      <c r="E701" s="2" t="s">
        <v>2083</v>
      </c>
      <c r="F701" s="2" t="s">
        <v>2096</v>
      </c>
      <c r="G701" t="s">
        <v>2082</v>
      </c>
      <c r="H701" t="s">
        <v>97</v>
      </c>
      <c r="I701" s="2" t="s">
        <v>2081</v>
      </c>
      <c r="J701" s="2" t="s">
        <v>64</v>
      </c>
      <c r="K701">
        <v>2475</v>
      </c>
      <c r="L701" t="s">
        <v>3352</v>
      </c>
      <c r="M701">
        <v>14850</v>
      </c>
      <c r="N701" t="s">
        <v>3353</v>
      </c>
      <c r="O701">
        <v>2</v>
      </c>
      <c r="P701">
        <v>2</v>
      </c>
      <c r="Q701">
        <v>6</v>
      </c>
      <c r="R701">
        <v>29700</v>
      </c>
      <c r="S701">
        <v>6</v>
      </c>
      <c r="T701">
        <v>1.006779661016949</v>
      </c>
      <c r="U701">
        <v>29500</v>
      </c>
      <c r="V701" s="2" t="s">
        <v>3354</v>
      </c>
      <c r="W701" s="2" t="s">
        <v>3355</v>
      </c>
      <c r="X701" s="2"/>
      <c r="Y701">
        <v>13935.318849557523</v>
      </c>
      <c r="Z701">
        <v>15988.5</v>
      </c>
    </row>
    <row r="702" spans="1:26">
      <c r="A702" s="1">
        <v>46153</v>
      </c>
      <c r="B702" s="2" t="s">
        <v>3350</v>
      </c>
      <c r="C702" s="2" t="s">
        <v>3351</v>
      </c>
      <c r="D702" t="s">
        <v>764</v>
      </c>
      <c r="E702" s="2" t="s">
        <v>3362</v>
      </c>
      <c r="F702" s="2" t="s">
        <v>3362</v>
      </c>
      <c r="I702" s="2" t="s">
        <v>3362</v>
      </c>
      <c r="J702" s="2" t="s">
        <v>3362</v>
      </c>
      <c r="K702">
        <v>3000</v>
      </c>
      <c r="L702" t="s">
        <v>3352</v>
      </c>
      <c r="M702">
        <v>12000</v>
      </c>
      <c r="N702" t="s">
        <v>3367</v>
      </c>
      <c r="O702">
        <v>4</v>
      </c>
      <c r="P702">
        <v>0</v>
      </c>
      <c r="Q702">
        <v>0</v>
      </c>
      <c r="R702">
        <v>48000</v>
      </c>
      <c r="S702">
        <v>4</v>
      </c>
      <c r="T702" t="s">
        <v>764</v>
      </c>
      <c r="U702" t="s">
        <v>764</v>
      </c>
      <c r="V702" s="2" t="s">
        <v>3368</v>
      </c>
      <c r="W702" s="2" t="s">
        <v>3361</v>
      </c>
      <c r="X702" s="2"/>
      <c r="Y702">
        <v>2428.8000000000002</v>
      </c>
      <c r="Z702">
        <v>1290</v>
      </c>
    </row>
    <row r="703" spans="1:26">
      <c r="A703" s="1">
        <v>46153</v>
      </c>
      <c r="B703" s="2" t="s">
        <v>3350</v>
      </c>
      <c r="C703" s="2" t="s">
        <v>3351</v>
      </c>
      <c r="D703">
        <v>495</v>
      </c>
      <c r="E703" s="2" t="s">
        <v>2121</v>
      </c>
      <c r="F703" s="2" t="s">
        <v>2113</v>
      </c>
      <c r="G703" t="s">
        <v>2115</v>
      </c>
      <c r="H703" t="s">
        <v>354</v>
      </c>
      <c r="I703" s="2" t="s">
        <v>2114</v>
      </c>
      <c r="J703" s="2" t="s">
        <v>79</v>
      </c>
      <c r="K703">
        <v>6365</v>
      </c>
      <c r="L703" t="s">
        <v>3353</v>
      </c>
      <c r="M703">
        <v>50920</v>
      </c>
      <c r="N703" t="s">
        <v>3356</v>
      </c>
      <c r="O703">
        <v>8</v>
      </c>
      <c r="P703">
        <v>8</v>
      </c>
      <c r="Q703">
        <v>0</v>
      </c>
      <c r="R703">
        <v>50920</v>
      </c>
      <c r="S703">
        <v>8</v>
      </c>
      <c r="T703">
        <v>1.0083168316831683</v>
      </c>
      <c r="U703">
        <v>50500</v>
      </c>
      <c r="V703" s="2" t="s">
        <v>3357</v>
      </c>
      <c r="W703" s="2" t="s">
        <v>3355</v>
      </c>
      <c r="X703" s="2"/>
      <c r="Y703" t="s">
        <v>764</v>
      </c>
      <c r="Z703" t="s">
        <v>764</v>
      </c>
    </row>
    <row r="704" spans="1:26">
      <c r="A704" s="1">
        <v>46153</v>
      </c>
      <c r="B704" s="2" t="s">
        <v>3350</v>
      </c>
      <c r="C704" s="2" t="s">
        <v>3351</v>
      </c>
      <c r="D704">
        <v>487</v>
      </c>
      <c r="E704" s="2" t="s">
        <v>2083</v>
      </c>
      <c r="F704" s="2" t="s">
        <v>2097</v>
      </c>
      <c r="G704" t="s">
        <v>2082</v>
      </c>
      <c r="H704" t="s">
        <v>97</v>
      </c>
      <c r="I704" s="2" t="s">
        <v>2081</v>
      </c>
      <c r="J704" s="2" t="s">
        <v>64</v>
      </c>
      <c r="K704">
        <v>2475</v>
      </c>
      <c r="L704" t="s">
        <v>3352</v>
      </c>
      <c r="M704">
        <v>14850</v>
      </c>
      <c r="N704" t="s">
        <v>3353</v>
      </c>
      <c r="O704">
        <v>2</v>
      </c>
      <c r="P704">
        <v>2</v>
      </c>
      <c r="Q704">
        <v>6</v>
      </c>
      <c r="R704">
        <v>29700</v>
      </c>
      <c r="S704">
        <v>6</v>
      </c>
      <c r="T704">
        <v>1.006779661016949</v>
      </c>
      <c r="U704">
        <v>29500</v>
      </c>
      <c r="V704" s="2" t="s">
        <v>3354</v>
      </c>
      <c r="W704" s="2" t="s">
        <v>3355</v>
      </c>
      <c r="X704" s="2"/>
      <c r="Y704">
        <v>13935.318849557523</v>
      </c>
      <c r="Z704">
        <v>15988.5</v>
      </c>
    </row>
    <row r="705" spans="1:26">
      <c r="A705" s="1">
        <v>46153</v>
      </c>
      <c r="B705" s="2" t="s">
        <v>3350</v>
      </c>
      <c r="C705" s="2" t="s">
        <v>3351</v>
      </c>
      <c r="D705">
        <v>73</v>
      </c>
      <c r="E705" s="2" t="s">
        <v>458</v>
      </c>
      <c r="F705" s="2" t="s">
        <v>454</v>
      </c>
      <c r="G705" t="s">
        <v>456</v>
      </c>
      <c r="H705" t="s">
        <v>457</v>
      </c>
      <c r="I705" s="2" t="s">
        <v>455</v>
      </c>
      <c r="J705" s="2" t="s">
        <v>79</v>
      </c>
      <c r="K705">
        <v>680</v>
      </c>
      <c r="L705" t="s">
        <v>3353</v>
      </c>
      <c r="M705">
        <v>5440</v>
      </c>
      <c r="N705" t="s">
        <v>3356</v>
      </c>
      <c r="O705">
        <v>8</v>
      </c>
      <c r="P705">
        <v>8</v>
      </c>
      <c r="Q705">
        <v>0</v>
      </c>
      <c r="R705">
        <v>5440</v>
      </c>
      <c r="S705">
        <v>8</v>
      </c>
      <c r="T705">
        <v>1.0264150943396226</v>
      </c>
      <c r="U705">
        <v>5300</v>
      </c>
      <c r="V705" s="2" t="s">
        <v>3357</v>
      </c>
      <c r="W705" s="2" t="s">
        <v>3355</v>
      </c>
      <c r="X705" s="2"/>
      <c r="Y705" t="s">
        <v>764</v>
      </c>
      <c r="Z705" t="s">
        <v>764</v>
      </c>
    </row>
    <row r="706" spans="1:26">
      <c r="A706" s="1">
        <v>46153</v>
      </c>
      <c r="B706" s="2" t="s">
        <v>3350</v>
      </c>
      <c r="C706" s="2" t="s">
        <v>3351</v>
      </c>
      <c r="D706">
        <v>540</v>
      </c>
      <c r="E706" s="2" t="s">
        <v>458</v>
      </c>
      <c r="F706" s="2" t="s">
        <v>2259</v>
      </c>
      <c r="G706" t="s">
        <v>456</v>
      </c>
      <c r="H706" t="s">
        <v>2261</v>
      </c>
      <c r="I706" s="2" t="s">
        <v>2260</v>
      </c>
      <c r="J706" s="2" t="s">
        <v>79</v>
      </c>
      <c r="K706">
        <v>2655</v>
      </c>
      <c r="L706" t="s">
        <v>3353</v>
      </c>
      <c r="M706">
        <v>21240</v>
      </c>
      <c r="N706" t="s">
        <v>3356</v>
      </c>
      <c r="O706">
        <v>8</v>
      </c>
      <c r="P706">
        <v>8</v>
      </c>
      <c r="Q706">
        <v>0</v>
      </c>
      <c r="R706">
        <v>21240</v>
      </c>
      <c r="S706">
        <v>8</v>
      </c>
      <c r="T706">
        <v>1.0066350710900474</v>
      </c>
      <c r="U706">
        <v>21100</v>
      </c>
      <c r="V706" s="2" t="s">
        <v>3357</v>
      </c>
      <c r="W706" s="2" t="s">
        <v>3355</v>
      </c>
      <c r="X706" s="2"/>
      <c r="Y706" t="s">
        <v>764</v>
      </c>
      <c r="Z706" t="s">
        <v>764</v>
      </c>
    </row>
    <row r="707" spans="1:26">
      <c r="A707" s="1">
        <v>46153</v>
      </c>
      <c r="B707" s="2" t="s">
        <v>3350</v>
      </c>
      <c r="C707" s="2" t="s">
        <v>3351</v>
      </c>
      <c r="D707">
        <v>707</v>
      </c>
      <c r="E707" s="2" t="s">
        <v>467</v>
      </c>
      <c r="F707" s="2" t="s">
        <v>2811</v>
      </c>
      <c r="G707" t="s">
        <v>466</v>
      </c>
      <c r="H707" t="s">
        <v>97</v>
      </c>
      <c r="I707" s="2" t="s">
        <v>465</v>
      </c>
      <c r="J707" s="2" t="s">
        <v>64</v>
      </c>
      <c r="K707">
        <v>850</v>
      </c>
      <c r="L707" t="s">
        <v>3352</v>
      </c>
      <c r="M707">
        <v>5100</v>
      </c>
      <c r="N707" t="s">
        <v>3353</v>
      </c>
      <c r="O707">
        <v>2</v>
      </c>
      <c r="P707">
        <v>2</v>
      </c>
      <c r="Q707">
        <v>6</v>
      </c>
      <c r="R707">
        <v>10200</v>
      </c>
      <c r="S707">
        <v>6</v>
      </c>
      <c r="T707">
        <v>1.02</v>
      </c>
      <c r="U707">
        <v>10000</v>
      </c>
      <c r="V707" s="2" t="s">
        <v>3354</v>
      </c>
      <c r="W707" s="2" t="s">
        <v>3355</v>
      </c>
      <c r="X707" s="2"/>
      <c r="Y707">
        <v>4785.8670796460183</v>
      </c>
      <c r="Z707">
        <v>5491</v>
      </c>
    </row>
    <row r="708" spans="1:26">
      <c r="A708" s="1">
        <v>46153</v>
      </c>
      <c r="B708" s="2" t="s">
        <v>3350</v>
      </c>
      <c r="C708" s="2" t="s">
        <v>3351</v>
      </c>
      <c r="D708">
        <v>708</v>
      </c>
      <c r="E708" s="2" t="s">
        <v>1076</v>
      </c>
      <c r="F708" s="2" t="s">
        <v>2812</v>
      </c>
      <c r="G708" t="s">
        <v>1075</v>
      </c>
      <c r="H708" t="s">
        <v>97</v>
      </c>
      <c r="I708" s="2" t="s">
        <v>1074</v>
      </c>
      <c r="J708" s="2" t="s">
        <v>64</v>
      </c>
      <c r="K708">
        <v>850</v>
      </c>
      <c r="L708" t="s">
        <v>3352</v>
      </c>
      <c r="M708">
        <v>5100</v>
      </c>
      <c r="N708" t="s">
        <v>3353</v>
      </c>
      <c r="O708">
        <v>2</v>
      </c>
      <c r="P708">
        <v>2</v>
      </c>
      <c r="Q708">
        <v>6</v>
      </c>
      <c r="R708">
        <v>10200</v>
      </c>
      <c r="S708">
        <v>6</v>
      </c>
      <c r="T708">
        <v>1.02</v>
      </c>
      <c r="U708">
        <v>10000</v>
      </c>
      <c r="V708" s="2" t="s">
        <v>3354</v>
      </c>
      <c r="W708" s="2" t="s">
        <v>3355</v>
      </c>
      <c r="X708" s="2"/>
      <c r="Y708">
        <v>4785.8670796460183</v>
      </c>
      <c r="Z708">
        <v>5491</v>
      </c>
    </row>
    <row r="709" spans="1:26">
      <c r="A709" s="1">
        <v>46153</v>
      </c>
      <c r="B709" s="2" t="s">
        <v>3350</v>
      </c>
      <c r="C709" s="2" t="s">
        <v>3351</v>
      </c>
      <c r="D709" t="s">
        <v>764</v>
      </c>
      <c r="E709" s="2" t="s">
        <v>3362</v>
      </c>
      <c r="F709" s="2" t="s">
        <v>3362</v>
      </c>
      <c r="I709" s="2" t="s">
        <v>3362</v>
      </c>
      <c r="J709" s="2" t="s">
        <v>3362</v>
      </c>
      <c r="K709">
        <v>3000</v>
      </c>
      <c r="L709" t="s">
        <v>3352</v>
      </c>
      <c r="M709">
        <v>12000</v>
      </c>
      <c r="N709" t="s">
        <v>3367</v>
      </c>
      <c r="O709">
        <v>4</v>
      </c>
      <c r="P709">
        <v>0</v>
      </c>
      <c r="Q709">
        <v>0</v>
      </c>
      <c r="R709">
        <v>48000</v>
      </c>
      <c r="S709">
        <v>4</v>
      </c>
      <c r="T709" t="s">
        <v>764</v>
      </c>
      <c r="U709" t="s">
        <v>764</v>
      </c>
      <c r="V709" s="2" t="s">
        <v>3368</v>
      </c>
      <c r="W709" s="2" t="s">
        <v>3361</v>
      </c>
      <c r="X709" s="2"/>
      <c r="Y709">
        <v>2428.8000000000002</v>
      </c>
      <c r="Z709">
        <v>1290</v>
      </c>
    </row>
    <row r="710" spans="1:26">
      <c r="A710" s="1">
        <v>46154</v>
      </c>
      <c r="B710" s="2" t="s">
        <v>3350</v>
      </c>
      <c r="C710" s="2" t="s">
        <v>3351</v>
      </c>
      <c r="D710" t="s">
        <v>764</v>
      </c>
      <c r="E710" s="2" t="s">
        <v>3362</v>
      </c>
      <c r="F710" s="2" t="s">
        <v>3362</v>
      </c>
      <c r="I710" s="2" t="s">
        <v>3362</v>
      </c>
      <c r="J710" s="2" t="s">
        <v>3362</v>
      </c>
      <c r="K710">
        <v>100</v>
      </c>
      <c r="L710" t="s">
        <v>3352</v>
      </c>
      <c r="M710">
        <v>900</v>
      </c>
      <c r="N710" t="s">
        <v>3381</v>
      </c>
      <c r="O710">
        <v>9</v>
      </c>
      <c r="P710">
        <v>0</v>
      </c>
      <c r="Q710">
        <v>0</v>
      </c>
      <c r="R710">
        <v>8100</v>
      </c>
      <c r="S710">
        <v>9</v>
      </c>
      <c r="T710" t="s">
        <v>764</v>
      </c>
      <c r="U710" t="s">
        <v>764</v>
      </c>
      <c r="V710" s="2" t="s">
        <v>3368</v>
      </c>
      <c r="W710" s="2" t="s">
        <v>3361</v>
      </c>
      <c r="X710" s="2"/>
      <c r="Y710">
        <v>409.86</v>
      </c>
      <c r="Z710">
        <v>43</v>
      </c>
    </row>
    <row r="711" spans="1:26">
      <c r="A711" s="1">
        <v>46154</v>
      </c>
      <c r="B711" s="2" t="s">
        <v>3350</v>
      </c>
      <c r="C711" s="2" t="s">
        <v>3351</v>
      </c>
      <c r="D711">
        <v>671</v>
      </c>
      <c r="E711" s="2" t="s">
        <v>1107</v>
      </c>
      <c r="F711" s="2" t="s">
        <v>2733</v>
      </c>
      <c r="G711" t="s">
        <v>1104</v>
      </c>
      <c r="H711" t="s">
        <v>2735</v>
      </c>
      <c r="I711" s="2" t="s">
        <v>2734</v>
      </c>
      <c r="J711" s="2" t="s">
        <v>64</v>
      </c>
      <c r="K711">
        <v>760</v>
      </c>
      <c r="L711" t="s">
        <v>3352</v>
      </c>
      <c r="M711">
        <v>3800</v>
      </c>
      <c r="N711" t="s">
        <v>3353</v>
      </c>
      <c r="O711">
        <v>4</v>
      </c>
      <c r="P711">
        <v>4</v>
      </c>
      <c r="Q711">
        <v>4</v>
      </c>
      <c r="R711">
        <v>15200</v>
      </c>
      <c r="S711">
        <v>5</v>
      </c>
      <c r="T711">
        <v>1.0133333333333334</v>
      </c>
      <c r="U711">
        <v>15000</v>
      </c>
      <c r="V711" s="2" t="s">
        <v>3354</v>
      </c>
      <c r="W711" s="2" t="s">
        <v>3355</v>
      </c>
      <c r="X711" s="2"/>
      <c r="Y711">
        <v>4280.4527887451786</v>
      </c>
      <c r="Z711">
        <v>4909.6000000000004</v>
      </c>
    </row>
    <row r="712" spans="1:26">
      <c r="A712" s="1">
        <v>46154</v>
      </c>
      <c r="B712" s="2" t="s">
        <v>3350</v>
      </c>
      <c r="C712" s="2" t="s">
        <v>3351</v>
      </c>
      <c r="D712">
        <v>675</v>
      </c>
      <c r="E712" s="2" t="s">
        <v>1107</v>
      </c>
      <c r="F712" s="2" t="s">
        <v>2739</v>
      </c>
      <c r="G712" t="s">
        <v>1104</v>
      </c>
      <c r="H712" t="s">
        <v>2735</v>
      </c>
      <c r="I712" s="2" t="s">
        <v>2734</v>
      </c>
      <c r="J712" s="2" t="s">
        <v>64</v>
      </c>
      <c r="K712">
        <v>650</v>
      </c>
      <c r="L712" t="s">
        <v>3352</v>
      </c>
      <c r="M712">
        <v>2600</v>
      </c>
      <c r="N712" t="s">
        <v>3353</v>
      </c>
      <c r="O712">
        <v>4</v>
      </c>
      <c r="P712">
        <v>4</v>
      </c>
      <c r="Q712">
        <v>4</v>
      </c>
      <c r="R712">
        <v>10400</v>
      </c>
      <c r="S712">
        <v>4</v>
      </c>
      <c r="T712">
        <v>1.04</v>
      </c>
      <c r="U712">
        <v>10000</v>
      </c>
      <c r="V712" s="2" t="s">
        <v>3354</v>
      </c>
      <c r="W712" s="2" t="s">
        <v>3355</v>
      </c>
      <c r="X712" s="2"/>
      <c r="Y712">
        <v>2928.7308554572273</v>
      </c>
      <c r="Z712">
        <v>4199</v>
      </c>
    </row>
    <row r="713" spans="1:26">
      <c r="A713" s="1">
        <v>46154</v>
      </c>
      <c r="B713" s="2" t="s">
        <v>3350</v>
      </c>
      <c r="C713" s="2" t="s">
        <v>3351</v>
      </c>
      <c r="D713">
        <v>674</v>
      </c>
      <c r="E713" s="2" t="s">
        <v>1107</v>
      </c>
      <c r="F713" s="2" t="s">
        <v>2738</v>
      </c>
      <c r="G713" t="s">
        <v>1104</v>
      </c>
      <c r="H713" t="s">
        <v>2735</v>
      </c>
      <c r="I713" s="2" t="s">
        <v>2734</v>
      </c>
      <c r="J713" s="2" t="s">
        <v>64</v>
      </c>
      <c r="K713">
        <v>960</v>
      </c>
      <c r="L713" t="s">
        <v>3352</v>
      </c>
      <c r="M713">
        <v>3840</v>
      </c>
      <c r="N713" t="s">
        <v>3353</v>
      </c>
      <c r="O713">
        <v>4</v>
      </c>
      <c r="P713">
        <v>4</v>
      </c>
      <c r="Q713">
        <v>4</v>
      </c>
      <c r="R713">
        <v>15360</v>
      </c>
      <c r="S713">
        <v>4</v>
      </c>
      <c r="T713">
        <v>1.024</v>
      </c>
      <c r="U713">
        <v>15000</v>
      </c>
      <c r="V713" s="2" t="s">
        <v>3354</v>
      </c>
      <c r="W713" s="2" t="s">
        <v>3355</v>
      </c>
      <c r="X713" s="2"/>
      <c r="Y713">
        <v>4325.5101865214438</v>
      </c>
      <c r="Z713">
        <v>6201.6</v>
      </c>
    </row>
    <row r="714" spans="1:26">
      <c r="A714" s="1">
        <v>46154</v>
      </c>
      <c r="B714" s="2" t="s">
        <v>3350</v>
      </c>
      <c r="C714" s="2" t="s">
        <v>3351</v>
      </c>
      <c r="D714">
        <v>673</v>
      </c>
      <c r="E714" s="2" t="s">
        <v>1107</v>
      </c>
      <c r="F714" s="2" t="s">
        <v>2737</v>
      </c>
      <c r="G714" t="s">
        <v>1104</v>
      </c>
      <c r="H714" t="s">
        <v>2735</v>
      </c>
      <c r="I714" s="2" t="s">
        <v>2734</v>
      </c>
      <c r="J714" s="2" t="s">
        <v>64</v>
      </c>
      <c r="K714">
        <v>760</v>
      </c>
      <c r="L714" t="s">
        <v>3352</v>
      </c>
      <c r="M714">
        <v>3800</v>
      </c>
      <c r="N714" t="s">
        <v>3353</v>
      </c>
      <c r="O714">
        <v>4</v>
      </c>
      <c r="P714">
        <v>4</v>
      </c>
      <c r="Q714">
        <v>4</v>
      </c>
      <c r="R714">
        <v>15200</v>
      </c>
      <c r="S714">
        <v>5</v>
      </c>
      <c r="T714">
        <v>1.0133333333333334</v>
      </c>
      <c r="U714">
        <v>15000</v>
      </c>
      <c r="V714" s="2" t="s">
        <v>3354</v>
      </c>
      <c r="W714" s="2" t="s">
        <v>3355</v>
      </c>
      <c r="X714" s="2"/>
      <c r="Y714">
        <v>4280.4527887451786</v>
      </c>
      <c r="Z714">
        <v>4909.6000000000004</v>
      </c>
    </row>
    <row r="715" spans="1:26">
      <c r="A715" s="1">
        <v>46154</v>
      </c>
      <c r="B715" s="2" t="s">
        <v>3350</v>
      </c>
      <c r="C715" s="2" t="s">
        <v>3351</v>
      </c>
      <c r="D715" t="s">
        <v>764</v>
      </c>
      <c r="E715" s="2" t="s">
        <v>3362</v>
      </c>
      <c r="F715" s="2" t="s">
        <v>3362</v>
      </c>
      <c r="I715" s="2" t="s">
        <v>3362</v>
      </c>
      <c r="J715" s="2" t="s">
        <v>3362</v>
      </c>
      <c r="K715">
        <v>2800</v>
      </c>
      <c r="L715" t="s">
        <v>3369</v>
      </c>
      <c r="M715">
        <v>8400</v>
      </c>
      <c r="N715" t="s">
        <v>3370</v>
      </c>
      <c r="O715">
        <v>3</v>
      </c>
      <c r="P715">
        <v>0</v>
      </c>
      <c r="Q715">
        <v>0</v>
      </c>
      <c r="R715">
        <v>25200</v>
      </c>
      <c r="S715">
        <v>3</v>
      </c>
      <c r="T715" t="s">
        <v>764</v>
      </c>
      <c r="U715" t="s">
        <v>764</v>
      </c>
      <c r="V715" s="2" t="s">
        <v>3371</v>
      </c>
      <c r="W715" s="2" t="s">
        <v>3361</v>
      </c>
      <c r="X715" s="2"/>
      <c r="Y715" t="s">
        <v>764</v>
      </c>
      <c r="Z715" t="s">
        <v>764</v>
      </c>
    </row>
    <row r="716" spans="1:26">
      <c r="A716" s="1">
        <v>46155</v>
      </c>
      <c r="B716" s="2" t="s">
        <v>3350</v>
      </c>
      <c r="C716" s="2" t="s">
        <v>3351</v>
      </c>
      <c r="D716">
        <v>711</v>
      </c>
      <c r="E716" s="2" t="s">
        <v>760</v>
      </c>
      <c r="F716" s="2" t="s">
        <v>760</v>
      </c>
      <c r="G716" t="s">
        <v>2820</v>
      </c>
      <c r="H716" t="s">
        <v>1752</v>
      </c>
      <c r="I716" s="2" t="s">
        <v>2819</v>
      </c>
      <c r="J716" s="2" t="s">
        <v>1753</v>
      </c>
      <c r="K716">
        <v>2620</v>
      </c>
      <c r="L716" t="s">
        <v>3353</v>
      </c>
      <c r="M716">
        <v>5240</v>
      </c>
      <c r="N716" t="s">
        <v>1752</v>
      </c>
      <c r="O716">
        <v>2</v>
      </c>
      <c r="P716">
        <v>0</v>
      </c>
      <c r="Q716">
        <v>0</v>
      </c>
      <c r="R716">
        <v>5240</v>
      </c>
      <c r="S716">
        <v>2</v>
      </c>
      <c r="T716">
        <v>1.048</v>
      </c>
      <c r="U716">
        <v>5000</v>
      </c>
      <c r="V716" s="2" t="s">
        <v>3382</v>
      </c>
      <c r="W716" s="2" t="s">
        <v>3361</v>
      </c>
      <c r="X716" s="2"/>
      <c r="Y716" t="s">
        <v>764</v>
      </c>
      <c r="Z716" t="s">
        <v>764</v>
      </c>
    </row>
    <row r="717" spans="1:26">
      <c r="A717" s="1">
        <v>46155</v>
      </c>
      <c r="B717" s="2" t="s">
        <v>3350</v>
      </c>
      <c r="C717" s="2" t="s">
        <v>3351</v>
      </c>
      <c r="D717">
        <v>504</v>
      </c>
      <c r="E717" s="2" t="s">
        <v>1099</v>
      </c>
      <c r="F717" s="2" t="s">
        <v>2154</v>
      </c>
      <c r="G717" t="s">
        <v>2156</v>
      </c>
      <c r="H717" t="s">
        <v>2075</v>
      </c>
      <c r="I717" s="2" t="s">
        <v>2155</v>
      </c>
      <c r="J717" s="2" t="s">
        <v>79</v>
      </c>
      <c r="K717">
        <v>2650</v>
      </c>
      <c r="L717" t="s">
        <v>3353</v>
      </c>
      <c r="M717">
        <v>21200</v>
      </c>
      <c r="N717" t="s">
        <v>3356</v>
      </c>
      <c r="O717">
        <v>8</v>
      </c>
      <c r="P717">
        <v>8</v>
      </c>
      <c r="Q717">
        <v>0</v>
      </c>
      <c r="R717">
        <v>21200</v>
      </c>
      <c r="S717">
        <v>8</v>
      </c>
      <c r="T717">
        <v>1.0095238095238095</v>
      </c>
      <c r="U717">
        <v>21000</v>
      </c>
      <c r="V717" s="2" t="s">
        <v>3357</v>
      </c>
      <c r="W717" s="2" t="s">
        <v>3355</v>
      </c>
      <c r="X717" s="2"/>
      <c r="Y717" t="s">
        <v>764</v>
      </c>
      <c r="Z717" t="s">
        <v>764</v>
      </c>
    </row>
    <row r="718" spans="1:26">
      <c r="A718" s="1">
        <v>46155</v>
      </c>
      <c r="B718" s="2" t="s">
        <v>3350</v>
      </c>
      <c r="C718" s="2" t="s">
        <v>3351</v>
      </c>
      <c r="D718">
        <v>651</v>
      </c>
      <c r="E718" s="2" t="s">
        <v>1099</v>
      </c>
      <c r="F718" s="2" t="s">
        <v>2660</v>
      </c>
      <c r="G718" t="s">
        <v>2156</v>
      </c>
      <c r="H718" t="s">
        <v>354</v>
      </c>
      <c r="I718" s="2" t="s">
        <v>2661</v>
      </c>
      <c r="J718" s="2" t="s">
        <v>79</v>
      </c>
      <c r="K718">
        <v>2650</v>
      </c>
      <c r="L718" t="s">
        <v>3353</v>
      </c>
      <c r="M718">
        <v>21200</v>
      </c>
      <c r="N718" t="s">
        <v>3356</v>
      </c>
      <c r="O718">
        <v>8</v>
      </c>
      <c r="P718">
        <v>8</v>
      </c>
      <c r="Q718">
        <v>0</v>
      </c>
      <c r="R718">
        <v>21200</v>
      </c>
      <c r="S718">
        <v>8</v>
      </c>
      <c r="T718">
        <v>1.0095238095238095</v>
      </c>
      <c r="U718">
        <v>21000</v>
      </c>
      <c r="V718" s="2" t="s">
        <v>3357</v>
      </c>
      <c r="W718" s="2" t="s">
        <v>3355</v>
      </c>
      <c r="X718" s="2"/>
      <c r="Y718" t="s">
        <v>764</v>
      </c>
      <c r="Z718" t="s">
        <v>764</v>
      </c>
    </row>
    <row r="719" spans="1:26">
      <c r="A719" s="1">
        <v>46155</v>
      </c>
      <c r="B719" s="2" t="s">
        <v>3350</v>
      </c>
      <c r="C719" s="2" t="s">
        <v>3351</v>
      </c>
      <c r="D719">
        <v>676</v>
      </c>
      <c r="E719" s="2" t="s">
        <v>2743</v>
      </c>
      <c r="F719" s="2" t="s">
        <v>2740</v>
      </c>
      <c r="G719" t="s">
        <v>2742</v>
      </c>
      <c r="H719" t="s">
        <v>1734</v>
      </c>
      <c r="I719" s="2" t="s">
        <v>2741</v>
      </c>
      <c r="J719" s="2" t="s">
        <v>64</v>
      </c>
      <c r="K719">
        <v>650</v>
      </c>
      <c r="L719" t="s">
        <v>3352</v>
      </c>
      <c r="M719">
        <v>3250</v>
      </c>
      <c r="N719" t="s">
        <v>3353</v>
      </c>
      <c r="O719">
        <v>4</v>
      </c>
      <c r="P719">
        <v>4</v>
      </c>
      <c r="Q719">
        <v>4</v>
      </c>
      <c r="R719">
        <v>13000</v>
      </c>
      <c r="S719">
        <v>5</v>
      </c>
      <c r="T719">
        <v>1.0833333333333333</v>
      </c>
      <c r="U719">
        <v>12000</v>
      </c>
      <c r="V719" s="2" t="s">
        <v>3354</v>
      </c>
      <c r="W719" s="2" t="s">
        <v>3355</v>
      </c>
      <c r="X719" s="2"/>
      <c r="Y719">
        <v>3660.9135693215344</v>
      </c>
      <c r="Z719">
        <v>4199</v>
      </c>
    </row>
    <row r="720" spans="1:26">
      <c r="A720" s="1">
        <v>46155</v>
      </c>
      <c r="B720" s="2" t="s">
        <v>3350</v>
      </c>
      <c r="C720" s="2" t="s">
        <v>3351</v>
      </c>
      <c r="D720" t="s">
        <v>764</v>
      </c>
      <c r="E720" s="2" t="s">
        <v>3362</v>
      </c>
      <c r="F720" s="2" t="s">
        <v>3362</v>
      </c>
      <c r="I720" s="2" t="s">
        <v>3362</v>
      </c>
      <c r="J720" s="2" t="s">
        <v>3362</v>
      </c>
      <c r="K720">
        <v>650</v>
      </c>
      <c r="L720" t="s">
        <v>3369</v>
      </c>
      <c r="M720">
        <v>1950</v>
      </c>
      <c r="N720" t="s">
        <v>3370</v>
      </c>
      <c r="O720">
        <v>3</v>
      </c>
      <c r="P720">
        <v>0</v>
      </c>
      <c r="Q720">
        <v>0</v>
      </c>
      <c r="R720">
        <v>5850</v>
      </c>
      <c r="S720">
        <v>3</v>
      </c>
      <c r="T720" t="s">
        <v>764</v>
      </c>
      <c r="U720" t="s">
        <v>764</v>
      </c>
      <c r="V720" s="2" t="s">
        <v>3371</v>
      </c>
      <c r="W720" s="2" t="s">
        <v>3361</v>
      </c>
      <c r="X720" s="2"/>
      <c r="Y720" t="s">
        <v>764</v>
      </c>
      <c r="Z720" t="s">
        <v>764</v>
      </c>
    </row>
    <row r="721" spans="1:26">
      <c r="A721" s="1">
        <v>46155</v>
      </c>
      <c r="B721" s="2" t="s">
        <v>3350</v>
      </c>
      <c r="C721" s="2" t="s">
        <v>3351</v>
      </c>
      <c r="D721">
        <v>630</v>
      </c>
      <c r="E721" s="2" t="s">
        <v>2598</v>
      </c>
      <c r="F721" s="2" t="s">
        <v>2595</v>
      </c>
      <c r="G721" t="s">
        <v>2597</v>
      </c>
      <c r="H721" t="s">
        <v>97</v>
      </c>
      <c r="I721" s="2" t="s">
        <v>2596</v>
      </c>
      <c r="J721" s="2" t="s">
        <v>79</v>
      </c>
      <c r="K721">
        <v>270</v>
      </c>
      <c r="L721" t="s">
        <v>3353</v>
      </c>
      <c r="M721">
        <v>2160</v>
      </c>
      <c r="N721" t="s">
        <v>3356</v>
      </c>
      <c r="O721">
        <v>8</v>
      </c>
      <c r="P721">
        <v>8</v>
      </c>
      <c r="Q721">
        <v>0</v>
      </c>
      <c r="R721">
        <v>2160</v>
      </c>
      <c r="S721">
        <v>8</v>
      </c>
      <c r="T721">
        <v>1.1368421052631581</v>
      </c>
      <c r="U721">
        <v>1900</v>
      </c>
      <c r="V721" s="2" t="s">
        <v>3357</v>
      </c>
      <c r="W721" s="2" t="s">
        <v>3355</v>
      </c>
      <c r="X721" s="2"/>
      <c r="Y721" t="s">
        <v>764</v>
      </c>
      <c r="Z721" t="s">
        <v>764</v>
      </c>
    </row>
    <row r="722" spans="1:26">
      <c r="A722" s="1">
        <v>46155</v>
      </c>
      <c r="B722" s="2" t="s">
        <v>3350</v>
      </c>
      <c r="C722" s="2" t="s">
        <v>3351</v>
      </c>
      <c r="D722" t="s">
        <v>764</v>
      </c>
      <c r="E722" s="2" t="s">
        <v>3362</v>
      </c>
      <c r="F722" s="2" t="s">
        <v>3362</v>
      </c>
      <c r="I722" s="2" t="s">
        <v>3362</v>
      </c>
      <c r="J722" s="2" t="s">
        <v>3362</v>
      </c>
      <c r="K722">
        <v>3000</v>
      </c>
      <c r="L722" t="s">
        <v>3352</v>
      </c>
      <c r="M722">
        <v>12000</v>
      </c>
      <c r="N722" t="s">
        <v>3367</v>
      </c>
      <c r="O722">
        <v>4</v>
      </c>
      <c r="P722">
        <v>0</v>
      </c>
      <c r="Q722">
        <v>0</v>
      </c>
      <c r="R722">
        <v>48000</v>
      </c>
      <c r="S722">
        <v>4</v>
      </c>
      <c r="T722" t="s">
        <v>764</v>
      </c>
      <c r="U722" t="s">
        <v>764</v>
      </c>
      <c r="V722" s="2" t="s">
        <v>3368</v>
      </c>
      <c r="W722" s="2" t="s">
        <v>3361</v>
      </c>
      <c r="X722" s="2"/>
      <c r="Y722">
        <v>2428.8000000000002</v>
      </c>
      <c r="Z722">
        <v>1290</v>
      </c>
    </row>
    <row r="723" spans="1:26">
      <c r="A723" s="1">
        <v>46155</v>
      </c>
      <c r="B723" s="2" t="s">
        <v>3350</v>
      </c>
      <c r="C723" s="2" t="s">
        <v>3351</v>
      </c>
      <c r="D723">
        <v>558</v>
      </c>
      <c r="E723" s="2" t="s">
        <v>934</v>
      </c>
      <c r="F723" s="2" t="s">
        <v>2322</v>
      </c>
      <c r="G723" t="s">
        <v>1312</v>
      </c>
      <c r="H723" t="s">
        <v>2324</v>
      </c>
      <c r="I723" s="2" t="s">
        <v>2323</v>
      </c>
      <c r="J723" s="2" t="s">
        <v>79</v>
      </c>
      <c r="K723">
        <v>1320</v>
      </c>
      <c r="L723" t="s">
        <v>3353</v>
      </c>
      <c r="M723">
        <v>10560</v>
      </c>
      <c r="N723" t="s">
        <v>3356</v>
      </c>
      <c r="O723">
        <v>8</v>
      </c>
      <c r="P723">
        <v>8</v>
      </c>
      <c r="Q723">
        <v>0</v>
      </c>
      <c r="R723">
        <v>10560</v>
      </c>
      <c r="S723">
        <v>8</v>
      </c>
      <c r="T723">
        <v>1.025242718446602</v>
      </c>
      <c r="U723">
        <v>10300</v>
      </c>
      <c r="V723" s="2" t="s">
        <v>3357</v>
      </c>
      <c r="W723" s="2" t="s">
        <v>3355</v>
      </c>
      <c r="X723" s="2"/>
      <c r="Y723" t="s">
        <v>764</v>
      </c>
      <c r="Z723" t="s">
        <v>764</v>
      </c>
    </row>
    <row r="724" spans="1:26">
      <c r="A724" s="1">
        <v>46155</v>
      </c>
      <c r="B724" s="2" t="s">
        <v>3350</v>
      </c>
      <c r="C724" s="2" t="s">
        <v>3351</v>
      </c>
      <c r="D724">
        <v>768</v>
      </c>
      <c r="E724" s="2" t="s">
        <v>184</v>
      </c>
      <c r="F724" s="2" t="s">
        <v>2952</v>
      </c>
      <c r="G724" t="s">
        <v>182</v>
      </c>
      <c r="H724" t="s">
        <v>153</v>
      </c>
      <c r="I724" s="2" t="s">
        <v>181</v>
      </c>
      <c r="J724" s="2" t="s">
        <v>64</v>
      </c>
      <c r="K724">
        <v>100</v>
      </c>
      <c r="L724" t="s">
        <v>3352</v>
      </c>
      <c r="M724">
        <v>400</v>
      </c>
      <c r="N724" t="s">
        <v>3353</v>
      </c>
      <c r="O724">
        <v>2</v>
      </c>
      <c r="P724">
        <v>2</v>
      </c>
      <c r="Q724">
        <v>4</v>
      </c>
      <c r="R724">
        <v>800</v>
      </c>
      <c r="S724">
        <v>4</v>
      </c>
      <c r="T724">
        <v>1.6</v>
      </c>
      <c r="U724">
        <v>500</v>
      </c>
      <c r="V724" s="2" t="s">
        <v>3354</v>
      </c>
      <c r="W724" s="2" t="s">
        <v>3355</v>
      </c>
      <c r="X724" s="2"/>
      <c r="Y724">
        <v>500.2293260721579</v>
      </c>
      <c r="Z724">
        <v>646</v>
      </c>
    </row>
    <row r="725" spans="1:26">
      <c r="A725" s="1">
        <v>46155</v>
      </c>
      <c r="B725" s="2" t="s">
        <v>3350</v>
      </c>
      <c r="C725" s="2" t="s">
        <v>3351</v>
      </c>
      <c r="D725">
        <v>742</v>
      </c>
      <c r="E725" s="2" t="s">
        <v>2883</v>
      </c>
      <c r="F725" s="2" t="s">
        <v>2880</v>
      </c>
      <c r="G725" t="s">
        <v>2882</v>
      </c>
      <c r="H725" t="s">
        <v>153</v>
      </c>
      <c r="I725" s="2" t="s">
        <v>2881</v>
      </c>
      <c r="J725" s="2" t="s">
        <v>64</v>
      </c>
      <c r="K725">
        <v>400</v>
      </c>
      <c r="L725" t="s">
        <v>3352</v>
      </c>
      <c r="M725">
        <v>1600</v>
      </c>
      <c r="N725" t="s">
        <v>3353</v>
      </c>
      <c r="O725">
        <v>4</v>
      </c>
      <c r="P725">
        <v>4</v>
      </c>
      <c r="Q725">
        <v>4</v>
      </c>
      <c r="R725">
        <v>6400</v>
      </c>
      <c r="S725">
        <v>4</v>
      </c>
      <c r="T725">
        <v>1.1636363636363636</v>
      </c>
      <c r="U725">
        <v>5500</v>
      </c>
      <c r="V725" s="2" t="s">
        <v>3354</v>
      </c>
      <c r="W725" s="2" t="s">
        <v>3355</v>
      </c>
      <c r="X725" s="2"/>
      <c r="Y725">
        <v>2268.1854083049693</v>
      </c>
      <c r="Z725">
        <v>2584</v>
      </c>
    </row>
    <row r="726" spans="1:26">
      <c r="A726" s="1">
        <v>46155</v>
      </c>
      <c r="B726" s="2" t="s">
        <v>3350</v>
      </c>
      <c r="C726" s="2" t="s">
        <v>3351</v>
      </c>
      <c r="D726">
        <v>747</v>
      </c>
      <c r="E726" s="2" t="s">
        <v>2898</v>
      </c>
      <c r="F726" s="2" t="s">
        <v>2897</v>
      </c>
      <c r="G726" t="s">
        <v>1068</v>
      </c>
      <c r="H726" t="s">
        <v>153</v>
      </c>
      <c r="I726" s="2" t="s">
        <v>1067</v>
      </c>
      <c r="J726" s="2" t="s">
        <v>64</v>
      </c>
      <c r="K726">
        <v>600</v>
      </c>
      <c r="L726" t="s">
        <v>3352</v>
      </c>
      <c r="M726">
        <v>2400</v>
      </c>
      <c r="N726" t="s">
        <v>3353</v>
      </c>
      <c r="O726">
        <v>4</v>
      </c>
      <c r="P726">
        <v>4</v>
      </c>
      <c r="Q726">
        <v>4</v>
      </c>
      <c r="R726">
        <v>9600</v>
      </c>
      <c r="S726">
        <v>4</v>
      </c>
      <c r="T726">
        <v>1.0105263157894735</v>
      </c>
      <c r="U726">
        <v>9500</v>
      </c>
      <c r="V726" s="2" t="s">
        <v>3354</v>
      </c>
      <c r="W726" s="2" t="s">
        <v>3355</v>
      </c>
      <c r="X726" s="2"/>
      <c r="Y726">
        <v>3402.278112457454</v>
      </c>
      <c r="Z726">
        <v>3876</v>
      </c>
    </row>
    <row r="727" spans="1:26">
      <c r="A727" s="1">
        <v>46155</v>
      </c>
      <c r="B727" s="2" t="s">
        <v>3350</v>
      </c>
      <c r="C727" s="2" t="s">
        <v>3351</v>
      </c>
      <c r="D727" t="s">
        <v>764</v>
      </c>
      <c r="E727" s="2" t="s">
        <v>3362</v>
      </c>
      <c r="F727" s="2" t="s">
        <v>3362</v>
      </c>
      <c r="I727" s="2" t="s">
        <v>3362</v>
      </c>
      <c r="J727" s="2" t="s">
        <v>3362</v>
      </c>
      <c r="K727">
        <v>1000</v>
      </c>
      <c r="L727" t="s">
        <v>3369</v>
      </c>
      <c r="M727">
        <v>6000</v>
      </c>
      <c r="N727" t="s">
        <v>3370</v>
      </c>
      <c r="O727">
        <v>6</v>
      </c>
      <c r="P727">
        <v>0</v>
      </c>
      <c r="Q727">
        <v>0</v>
      </c>
      <c r="R727">
        <v>36000</v>
      </c>
      <c r="S727">
        <v>6</v>
      </c>
      <c r="T727" t="s">
        <v>764</v>
      </c>
      <c r="U727" t="s">
        <v>764</v>
      </c>
      <c r="V727" s="2" t="s">
        <v>3371</v>
      </c>
      <c r="W727" s="2" t="s">
        <v>3361</v>
      </c>
      <c r="X727" s="2"/>
      <c r="Y727" t="s">
        <v>764</v>
      </c>
      <c r="Z727" t="s">
        <v>764</v>
      </c>
    </row>
    <row r="728" spans="1:26">
      <c r="A728" s="1">
        <v>46155</v>
      </c>
      <c r="B728" s="2" t="s">
        <v>3350</v>
      </c>
      <c r="C728" s="2" t="s">
        <v>3351</v>
      </c>
      <c r="D728">
        <v>762</v>
      </c>
      <c r="E728" s="2" t="s">
        <v>313</v>
      </c>
      <c r="F728" s="2" t="s">
        <v>2931</v>
      </c>
      <c r="G728" t="s">
        <v>306</v>
      </c>
      <c r="H728" t="s">
        <v>59</v>
      </c>
      <c r="I728" s="2" t="s">
        <v>305</v>
      </c>
      <c r="J728" s="2" t="s">
        <v>79</v>
      </c>
      <c r="K728">
        <v>560</v>
      </c>
      <c r="L728" t="s">
        <v>3353</v>
      </c>
      <c r="M728">
        <v>4480</v>
      </c>
      <c r="N728" t="s">
        <v>3356</v>
      </c>
      <c r="O728">
        <v>8</v>
      </c>
      <c r="P728">
        <v>8</v>
      </c>
      <c r="Q728">
        <v>0</v>
      </c>
      <c r="R728">
        <v>4480</v>
      </c>
      <c r="S728">
        <v>8</v>
      </c>
      <c r="T728">
        <v>1.0926829268292684</v>
      </c>
      <c r="U728">
        <v>4100</v>
      </c>
      <c r="V728" s="2" t="s">
        <v>3357</v>
      </c>
      <c r="W728" s="2" t="s">
        <v>3355</v>
      </c>
      <c r="X728" s="2"/>
      <c r="Y728" t="s">
        <v>764</v>
      </c>
      <c r="Z728" t="s">
        <v>764</v>
      </c>
    </row>
    <row r="729" spans="1:26">
      <c r="A729" s="1">
        <v>46155</v>
      </c>
      <c r="B729" s="2" t="s">
        <v>3350</v>
      </c>
      <c r="C729" s="2" t="s">
        <v>3351</v>
      </c>
      <c r="D729">
        <v>647</v>
      </c>
      <c r="E729" s="2" t="s">
        <v>2645</v>
      </c>
      <c r="F729" s="2" t="s">
        <v>2638</v>
      </c>
      <c r="G729" t="s">
        <v>2640</v>
      </c>
      <c r="H729" t="s">
        <v>770</v>
      </c>
      <c r="I729" s="2" t="s">
        <v>2639</v>
      </c>
      <c r="J729" s="2" t="s">
        <v>79</v>
      </c>
      <c r="K729">
        <v>680</v>
      </c>
      <c r="L729" t="s">
        <v>3353</v>
      </c>
      <c r="M729">
        <v>5440</v>
      </c>
      <c r="N729" t="s">
        <v>3356</v>
      </c>
      <c r="O729">
        <v>8</v>
      </c>
      <c r="P729">
        <v>8</v>
      </c>
      <c r="Q729">
        <v>0</v>
      </c>
      <c r="R729">
        <v>5440</v>
      </c>
      <c r="S729">
        <v>8</v>
      </c>
      <c r="T729">
        <v>1.0666666666666669</v>
      </c>
      <c r="U729">
        <v>5100</v>
      </c>
      <c r="V729" s="2" t="s">
        <v>3357</v>
      </c>
      <c r="W729" s="2" t="s">
        <v>3355</v>
      </c>
      <c r="X729" s="2"/>
      <c r="Y729" t="s">
        <v>764</v>
      </c>
      <c r="Z729" t="s">
        <v>764</v>
      </c>
    </row>
    <row r="730" spans="1:26">
      <c r="A730" s="1">
        <v>46156</v>
      </c>
      <c r="B730" s="2" t="s">
        <v>3350</v>
      </c>
      <c r="C730" s="2" t="s">
        <v>3351</v>
      </c>
      <c r="D730">
        <v>574</v>
      </c>
      <c r="E730" s="2" t="s">
        <v>2381</v>
      </c>
      <c r="F730" s="2" t="s">
        <v>2373</v>
      </c>
      <c r="G730" t="s">
        <v>2375</v>
      </c>
      <c r="H730" t="s">
        <v>343</v>
      </c>
      <c r="I730" s="2" t="s">
        <v>2374</v>
      </c>
      <c r="J730" s="2" t="s">
        <v>79</v>
      </c>
      <c r="K730">
        <v>1110</v>
      </c>
      <c r="L730" t="s">
        <v>3353</v>
      </c>
      <c r="M730">
        <v>8880</v>
      </c>
      <c r="N730" t="s">
        <v>3356</v>
      </c>
      <c r="O730">
        <v>8</v>
      </c>
      <c r="P730">
        <v>8</v>
      </c>
      <c r="Q730">
        <v>0</v>
      </c>
      <c r="R730">
        <v>8880</v>
      </c>
      <c r="S730">
        <v>8</v>
      </c>
      <c r="T730">
        <v>1.0447058823529412</v>
      </c>
      <c r="U730">
        <v>8500</v>
      </c>
      <c r="V730" s="2" t="s">
        <v>3357</v>
      </c>
      <c r="W730" s="2" t="s">
        <v>3355</v>
      </c>
      <c r="X730" s="2"/>
      <c r="Y730" t="s">
        <v>764</v>
      </c>
      <c r="Z730" t="s">
        <v>764</v>
      </c>
    </row>
    <row r="731" spans="1:26">
      <c r="A731" s="1">
        <v>46156</v>
      </c>
      <c r="B731" s="2" t="s">
        <v>3350</v>
      </c>
      <c r="C731" s="2" t="s">
        <v>3351</v>
      </c>
      <c r="D731">
        <v>692</v>
      </c>
      <c r="E731" s="2" t="s">
        <v>901</v>
      </c>
      <c r="F731" s="2" t="s">
        <v>2787</v>
      </c>
      <c r="G731" t="s">
        <v>896</v>
      </c>
      <c r="H731" t="s">
        <v>153</v>
      </c>
      <c r="I731" s="2" t="s">
        <v>895</v>
      </c>
      <c r="J731" s="2" t="s">
        <v>79</v>
      </c>
      <c r="K731">
        <v>1310</v>
      </c>
      <c r="L731" t="s">
        <v>3353</v>
      </c>
      <c r="M731">
        <v>10480</v>
      </c>
      <c r="N731" t="s">
        <v>3356</v>
      </c>
      <c r="O731">
        <v>8</v>
      </c>
      <c r="P731">
        <v>8</v>
      </c>
      <c r="Q731">
        <v>0</v>
      </c>
      <c r="R731">
        <v>10480</v>
      </c>
      <c r="S731">
        <v>8</v>
      </c>
      <c r="T731">
        <v>1.0376237623762377</v>
      </c>
      <c r="U731">
        <v>10100</v>
      </c>
      <c r="V731" s="2" t="s">
        <v>3357</v>
      </c>
      <c r="W731" s="2" t="s">
        <v>3355</v>
      </c>
      <c r="X731" s="2"/>
      <c r="Y731" t="s">
        <v>764</v>
      </c>
      <c r="Z731" t="s">
        <v>764</v>
      </c>
    </row>
    <row r="732" spans="1:26">
      <c r="A732" s="1">
        <v>46156</v>
      </c>
      <c r="B732" s="2" t="s">
        <v>3350</v>
      </c>
      <c r="C732" s="2" t="s">
        <v>3351</v>
      </c>
      <c r="D732">
        <v>813</v>
      </c>
      <c r="E732" s="2" t="s">
        <v>934</v>
      </c>
      <c r="F732" s="2" t="s">
        <v>3085</v>
      </c>
      <c r="G732" t="s">
        <v>1312</v>
      </c>
      <c r="H732" t="s">
        <v>2324</v>
      </c>
      <c r="I732" s="2" t="s">
        <v>2323</v>
      </c>
      <c r="J732" s="2" t="s">
        <v>79</v>
      </c>
      <c r="K732">
        <v>220</v>
      </c>
      <c r="L732" t="s">
        <v>3353</v>
      </c>
      <c r="M732">
        <v>1760</v>
      </c>
      <c r="N732" t="s">
        <v>3356</v>
      </c>
      <c r="O732">
        <v>8</v>
      </c>
      <c r="P732">
        <v>8</v>
      </c>
      <c r="Q732">
        <v>0</v>
      </c>
      <c r="R732">
        <v>1760</v>
      </c>
      <c r="S732">
        <v>8</v>
      </c>
      <c r="T732">
        <v>1.0352941176470587</v>
      </c>
      <c r="U732">
        <v>1700</v>
      </c>
      <c r="V732" s="2" t="s">
        <v>3357</v>
      </c>
      <c r="W732" s="2" t="s">
        <v>3355</v>
      </c>
      <c r="X732" s="2"/>
      <c r="Y732" t="s">
        <v>764</v>
      </c>
      <c r="Z732" t="s">
        <v>764</v>
      </c>
    </row>
    <row r="733" spans="1:26">
      <c r="A733" s="1">
        <v>46156</v>
      </c>
      <c r="B733" s="2" t="s">
        <v>3350</v>
      </c>
      <c r="C733" s="2" t="s">
        <v>3351</v>
      </c>
      <c r="D733">
        <v>695</v>
      </c>
      <c r="E733" s="2" t="s">
        <v>2795</v>
      </c>
      <c r="F733" s="2" t="s">
        <v>2788</v>
      </c>
      <c r="G733" t="s">
        <v>2790</v>
      </c>
      <c r="H733" t="s">
        <v>122</v>
      </c>
      <c r="I733" s="2" t="s">
        <v>2789</v>
      </c>
      <c r="J733" s="2" t="s">
        <v>1363</v>
      </c>
      <c r="K733">
        <v>350</v>
      </c>
      <c r="L733" t="s">
        <v>3353</v>
      </c>
      <c r="M733">
        <v>53900</v>
      </c>
      <c r="N733" t="s">
        <v>3383</v>
      </c>
      <c r="O733">
        <v>154</v>
      </c>
      <c r="P733">
        <v>0</v>
      </c>
      <c r="Q733">
        <v>0</v>
      </c>
      <c r="R733">
        <v>53900</v>
      </c>
      <c r="S733">
        <v>154</v>
      </c>
      <c r="T733">
        <v>1.2833333333333334</v>
      </c>
      <c r="U733">
        <v>42000</v>
      </c>
      <c r="V733" s="2" t="s">
        <v>3384</v>
      </c>
      <c r="W733" s="2" t="s">
        <v>3361</v>
      </c>
      <c r="X733" s="2"/>
      <c r="Y733" t="s">
        <v>764</v>
      </c>
      <c r="Z733" t="s">
        <v>764</v>
      </c>
    </row>
    <row r="734" spans="1:26">
      <c r="A734" s="1">
        <v>46156</v>
      </c>
      <c r="B734" s="2" t="s">
        <v>3350</v>
      </c>
      <c r="C734" s="2" t="s">
        <v>3351</v>
      </c>
      <c r="D734" t="s">
        <v>764</v>
      </c>
      <c r="E734" s="2" t="s">
        <v>3362</v>
      </c>
      <c r="F734" s="2" t="s">
        <v>3362</v>
      </c>
      <c r="I734" s="2" t="s">
        <v>3362</v>
      </c>
      <c r="J734" s="2" t="s">
        <v>3362</v>
      </c>
      <c r="K734">
        <v>3000</v>
      </c>
      <c r="L734" t="s">
        <v>3352</v>
      </c>
      <c r="M734">
        <v>12000</v>
      </c>
      <c r="N734" t="s">
        <v>3367</v>
      </c>
      <c r="O734">
        <v>4</v>
      </c>
      <c r="P734">
        <v>0</v>
      </c>
      <c r="Q734">
        <v>0</v>
      </c>
      <c r="R734">
        <v>48000</v>
      </c>
      <c r="S734">
        <v>4</v>
      </c>
      <c r="T734" t="s">
        <v>764</v>
      </c>
      <c r="U734" t="s">
        <v>764</v>
      </c>
      <c r="V734" s="2" t="s">
        <v>3368</v>
      </c>
      <c r="W734" s="2" t="s">
        <v>3361</v>
      </c>
      <c r="X734" s="2"/>
      <c r="Y734">
        <v>2428.8000000000002</v>
      </c>
      <c r="Z734">
        <v>1290</v>
      </c>
    </row>
    <row r="735" spans="1:26">
      <c r="A735" s="1">
        <v>46157</v>
      </c>
      <c r="B735" s="2" t="s">
        <v>3350</v>
      </c>
      <c r="C735" s="2" t="s">
        <v>3351</v>
      </c>
      <c r="D735">
        <v>750</v>
      </c>
      <c r="E735" s="2" t="s">
        <v>560</v>
      </c>
      <c r="F735" s="2" t="s">
        <v>2902</v>
      </c>
      <c r="G735" t="s">
        <v>555</v>
      </c>
      <c r="H735" t="s">
        <v>153</v>
      </c>
      <c r="I735" s="2" t="s">
        <v>554</v>
      </c>
      <c r="J735" s="2" t="s">
        <v>79</v>
      </c>
      <c r="K735">
        <v>670</v>
      </c>
      <c r="L735" t="s">
        <v>3353</v>
      </c>
      <c r="M735">
        <v>5360</v>
      </c>
      <c r="N735" t="s">
        <v>3356</v>
      </c>
      <c r="O735">
        <v>8</v>
      </c>
      <c r="P735">
        <v>8</v>
      </c>
      <c r="Q735">
        <v>0</v>
      </c>
      <c r="R735">
        <v>5360</v>
      </c>
      <c r="S735">
        <v>8</v>
      </c>
      <c r="T735">
        <v>1.0509803921568628</v>
      </c>
      <c r="U735">
        <v>5100</v>
      </c>
      <c r="V735" s="2" t="s">
        <v>3357</v>
      </c>
      <c r="W735" s="2" t="s">
        <v>3355</v>
      </c>
      <c r="X735" s="2"/>
      <c r="Y735" t="s">
        <v>764</v>
      </c>
      <c r="Z735" t="s">
        <v>764</v>
      </c>
    </row>
    <row r="736" spans="1:26">
      <c r="A736" s="1">
        <v>46157</v>
      </c>
      <c r="B736" s="2" t="s">
        <v>3350</v>
      </c>
      <c r="C736" s="2" t="s">
        <v>3351</v>
      </c>
      <c r="D736">
        <v>769</v>
      </c>
      <c r="E736" s="2" t="s">
        <v>2953</v>
      </c>
      <c r="F736" s="2" t="s">
        <v>2952</v>
      </c>
      <c r="G736" t="s">
        <v>182</v>
      </c>
      <c r="H736" t="s">
        <v>153</v>
      </c>
      <c r="I736" s="2" t="s">
        <v>181</v>
      </c>
      <c r="J736" s="2" t="s">
        <v>79</v>
      </c>
      <c r="K736">
        <v>170</v>
      </c>
      <c r="L736" t="s">
        <v>3353</v>
      </c>
      <c r="M736">
        <v>1360</v>
      </c>
      <c r="N736" t="s">
        <v>3356</v>
      </c>
      <c r="O736">
        <v>8</v>
      </c>
      <c r="P736">
        <v>8</v>
      </c>
      <c r="Q736">
        <v>0</v>
      </c>
      <c r="R736">
        <v>1360</v>
      </c>
      <c r="S736">
        <v>8</v>
      </c>
      <c r="T736">
        <v>1.2363636363636363</v>
      </c>
      <c r="U736">
        <v>1100</v>
      </c>
      <c r="V736" s="2" t="s">
        <v>3357</v>
      </c>
      <c r="W736" s="2" t="s">
        <v>3355</v>
      </c>
      <c r="X736" s="2"/>
      <c r="Y736" t="s">
        <v>764</v>
      </c>
      <c r="Z736" t="s">
        <v>764</v>
      </c>
    </row>
    <row r="737" spans="1:26">
      <c r="A737" s="1">
        <v>46157</v>
      </c>
      <c r="B737" s="2" t="s">
        <v>3350</v>
      </c>
      <c r="C737" s="2" t="s">
        <v>3351</v>
      </c>
      <c r="D737">
        <v>568</v>
      </c>
      <c r="E737" s="2" t="s">
        <v>1436</v>
      </c>
      <c r="F737" s="2" t="s">
        <v>2357</v>
      </c>
      <c r="G737" t="s">
        <v>1244</v>
      </c>
      <c r="H737" t="s">
        <v>97</v>
      </c>
      <c r="I737" s="2" t="s">
        <v>1435</v>
      </c>
      <c r="J737" s="2" t="s">
        <v>79</v>
      </c>
      <c r="K737">
        <v>1300</v>
      </c>
      <c r="L737" t="s">
        <v>3353</v>
      </c>
      <c r="M737">
        <v>10400</v>
      </c>
      <c r="N737" t="s">
        <v>3356</v>
      </c>
      <c r="O737">
        <v>8</v>
      </c>
      <c r="P737">
        <v>8</v>
      </c>
      <c r="Q737">
        <v>0</v>
      </c>
      <c r="R737">
        <v>10400</v>
      </c>
      <c r="S737">
        <v>8</v>
      </c>
      <c r="T737">
        <v>1.04</v>
      </c>
      <c r="U737">
        <v>10000</v>
      </c>
      <c r="V737" s="2" t="s">
        <v>3357</v>
      </c>
      <c r="W737" s="2" t="s">
        <v>3355</v>
      </c>
      <c r="X737" s="2"/>
      <c r="Y737" t="s">
        <v>764</v>
      </c>
      <c r="Z737" t="s">
        <v>764</v>
      </c>
    </row>
    <row r="738" spans="1:26">
      <c r="A738" s="1">
        <v>46157</v>
      </c>
      <c r="B738" s="2" t="s">
        <v>3350</v>
      </c>
      <c r="C738" s="2" t="s">
        <v>3351</v>
      </c>
      <c r="D738">
        <v>548</v>
      </c>
      <c r="E738" s="2" t="s">
        <v>640</v>
      </c>
      <c r="F738" s="2" t="s">
        <v>2286</v>
      </c>
      <c r="G738" t="s">
        <v>639</v>
      </c>
      <c r="H738" t="s">
        <v>2288</v>
      </c>
      <c r="I738" s="2" t="s">
        <v>2287</v>
      </c>
      <c r="J738" s="2" t="s">
        <v>79</v>
      </c>
      <c r="K738">
        <v>1930</v>
      </c>
      <c r="L738" t="s">
        <v>3353</v>
      </c>
      <c r="M738">
        <v>15440</v>
      </c>
      <c r="N738" t="s">
        <v>3356</v>
      </c>
      <c r="O738">
        <v>8</v>
      </c>
      <c r="P738">
        <v>8</v>
      </c>
      <c r="Q738">
        <v>0</v>
      </c>
      <c r="R738">
        <v>15440</v>
      </c>
      <c r="S738">
        <v>8</v>
      </c>
      <c r="T738">
        <v>1.0157894736842106</v>
      </c>
      <c r="U738">
        <v>15200</v>
      </c>
      <c r="V738" s="2" t="s">
        <v>3357</v>
      </c>
      <c r="W738" s="2" t="s">
        <v>3355</v>
      </c>
      <c r="X738" s="2"/>
      <c r="Y738" t="s">
        <v>764</v>
      </c>
      <c r="Z738" t="s">
        <v>764</v>
      </c>
    </row>
    <row r="739" spans="1:26">
      <c r="A739" s="1">
        <v>46157</v>
      </c>
      <c r="B739" s="2" t="s">
        <v>3350</v>
      </c>
      <c r="C739" s="2" t="s">
        <v>3351</v>
      </c>
      <c r="D739">
        <v>672</v>
      </c>
      <c r="E739" s="2" t="s">
        <v>640</v>
      </c>
      <c r="F739" s="2" t="s">
        <v>2733</v>
      </c>
      <c r="G739" t="s">
        <v>1104</v>
      </c>
      <c r="H739" t="s">
        <v>2735</v>
      </c>
      <c r="I739" s="2" t="s">
        <v>2734</v>
      </c>
      <c r="J739" s="2" t="s">
        <v>79</v>
      </c>
      <c r="K739">
        <v>7160</v>
      </c>
      <c r="L739" t="s">
        <v>3353</v>
      </c>
      <c r="M739">
        <v>57280</v>
      </c>
      <c r="N739" t="s">
        <v>3356</v>
      </c>
      <c r="O739">
        <v>8</v>
      </c>
      <c r="P739">
        <v>8</v>
      </c>
      <c r="Q739">
        <v>0</v>
      </c>
      <c r="R739">
        <v>57280</v>
      </c>
      <c r="S739">
        <v>8</v>
      </c>
      <c r="T739">
        <v>1.0049122807017543</v>
      </c>
      <c r="U739">
        <v>57000</v>
      </c>
      <c r="V739" s="2" t="s">
        <v>3357</v>
      </c>
      <c r="W739" s="2" t="s">
        <v>3355</v>
      </c>
      <c r="X739" s="2"/>
      <c r="Y739" t="s">
        <v>764</v>
      </c>
      <c r="Z739" t="s">
        <v>764</v>
      </c>
    </row>
    <row r="740" spans="1:26">
      <c r="A740" s="1">
        <v>46157</v>
      </c>
      <c r="B740" s="2" t="s">
        <v>3350</v>
      </c>
      <c r="C740" s="2" t="s">
        <v>3351</v>
      </c>
      <c r="D740">
        <v>814</v>
      </c>
      <c r="E740" s="2" t="s">
        <v>1335</v>
      </c>
      <c r="F740" s="2" t="s">
        <v>3086</v>
      </c>
      <c r="G740" t="s">
        <v>1298</v>
      </c>
      <c r="H740" t="s">
        <v>2288</v>
      </c>
      <c r="I740" s="2" t="s">
        <v>2915</v>
      </c>
      <c r="J740" s="2" t="s">
        <v>64</v>
      </c>
      <c r="K740">
        <v>4650</v>
      </c>
      <c r="L740" t="s">
        <v>3352</v>
      </c>
      <c r="M740">
        <v>9300</v>
      </c>
      <c r="N740" t="s">
        <v>3353</v>
      </c>
      <c r="O740">
        <v>2</v>
      </c>
      <c r="P740">
        <v>2</v>
      </c>
      <c r="Q740">
        <v>4</v>
      </c>
      <c r="R740">
        <v>18600</v>
      </c>
      <c r="S740">
        <v>2</v>
      </c>
      <c r="T740">
        <v>3.1</v>
      </c>
      <c r="U740">
        <v>6000</v>
      </c>
      <c r="V740" s="2" t="s">
        <v>3354</v>
      </c>
      <c r="W740" s="2" t="s">
        <v>3355</v>
      </c>
      <c r="X740" s="2"/>
      <c r="Y740">
        <v>15324.708273655548</v>
      </c>
      <c r="Z740">
        <v>30039</v>
      </c>
    </row>
    <row r="741" spans="1:26">
      <c r="A741" s="1">
        <v>46157</v>
      </c>
      <c r="B741" s="2" t="s">
        <v>3350</v>
      </c>
      <c r="C741" s="2" t="s">
        <v>3351</v>
      </c>
      <c r="D741" t="s">
        <v>764</v>
      </c>
      <c r="E741" s="2" t="s">
        <v>3362</v>
      </c>
      <c r="F741" s="2" t="s">
        <v>3362</v>
      </c>
      <c r="I741" s="2" t="s">
        <v>3362</v>
      </c>
      <c r="J741" s="2" t="s">
        <v>3362</v>
      </c>
      <c r="K741">
        <v>4650</v>
      </c>
      <c r="L741" t="s">
        <v>3352</v>
      </c>
      <c r="M741">
        <v>9300</v>
      </c>
      <c r="N741" t="s">
        <v>3353</v>
      </c>
      <c r="O741">
        <v>2</v>
      </c>
      <c r="P741">
        <v>0</v>
      </c>
      <c r="Q741">
        <v>0</v>
      </c>
      <c r="R741">
        <v>18600</v>
      </c>
      <c r="S741">
        <v>2</v>
      </c>
      <c r="T741" t="s">
        <v>764</v>
      </c>
      <c r="U741" t="s">
        <v>764</v>
      </c>
      <c r="V741" s="2" t="s">
        <v>3368</v>
      </c>
      <c r="W741" s="2" t="s">
        <v>3361</v>
      </c>
      <c r="X741" s="2"/>
      <c r="Y741">
        <v>941.16</v>
      </c>
      <c r="Z741">
        <v>1999.5</v>
      </c>
    </row>
    <row r="742" spans="1:26">
      <c r="A742" s="1">
        <v>46157</v>
      </c>
      <c r="B742" s="2" t="s">
        <v>3350</v>
      </c>
      <c r="C742" s="2" t="s">
        <v>3351</v>
      </c>
      <c r="D742">
        <v>790</v>
      </c>
      <c r="E742" s="2" t="s">
        <v>3009</v>
      </c>
      <c r="F742" s="2" t="s">
        <v>3006</v>
      </c>
      <c r="G742" t="s">
        <v>3008</v>
      </c>
      <c r="H742" t="s">
        <v>153</v>
      </c>
      <c r="I742" s="2" t="s">
        <v>3007</v>
      </c>
      <c r="J742" s="2" t="s">
        <v>64</v>
      </c>
      <c r="K742">
        <v>150</v>
      </c>
      <c r="L742" t="s">
        <v>3352</v>
      </c>
      <c r="M742">
        <v>600</v>
      </c>
      <c r="N742" t="s">
        <v>3353</v>
      </c>
      <c r="O742">
        <v>4</v>
      </c>
      <c r="P742">
        <v>4</v>
      </c>
      <c r="Q742">
        <v>4</v>
      </c>
      <c r="R742">
        <v>2400</v>
      </c>
      <c r="S742">
        <v>4</v>
      </c>
      <c r="T742">
        <v>1.2</v>
      </c>
      <c r="U742">
        <v>2000</v>
      </c>
      <c r="V742" s="2" t="s">
        <v>3354</v>
      </c>
      <c r="W742" s="2" t="s">
        <v>3355</v>
      </c>
      <c r="X742" s="2"/>
      <c r="Y742">
        <v>850.56952811436349</v>
      </c>
      <c r="Z742">
        <v>969</v>
      </c>
    </row>
    <row r="743" spans="1:26">
      <c r="A743" s="1">
        <v>46157</v>
      </c>
      <c r="B743" s="2" t="s">
        <v>3350</v>
      </c>
      <c r="C743" s="2" t="s">
        <v>3351</v>
      </c>
      <c r="D743">
        <v>698</v>
      </c>
      <c r="E743" s="2" t="s">
        <v>1116</v>
      </c>
      <c r="F743" s="2" t="s">
        <v>2798</v>
      </c>
      <c r="G743" t="s">
        <v>1115</v>
      </c>
      <c r="H743" t="s">
        <v>97</v>
      </c>
      <c r="I743" s="2" t="s">
        <v>1114</v>
      </c>
      <c r="J743" s="2" t="s">
        <v>64</v>
      </c>
      <c r="K743">
        <v>1000</v>
      </c>
      <c r="L743" t="s">
        <v>3352</v>
      </c>
      <c r="M743">
        <v>6000</v>
      </c>
      <c r="N743" t="s">
        <v>3353</v>
      </c>
      <c r="O743">
        <v>2</v>
      </c>
      <c r="P743">
        <v>2</v>
      </c>
      <c r="Q743">
        <v>6</v>
      </c>
      <c r="R743">
        <v>12000</v>
      </c>
      <c r="S743">
        <v>6</v>
      </c>
      <c r="T743">
        <v>1.0434782608695652</v>
      </c>
      <c r="U743">
        <v>11500</v>
      </c>
      <c r="V743" s="2" t="s">
        <v>3354</v>
      </c>
      <c r="W743" s="2" t="s">
        <v>3355</v>
      </c>
      <c r="X743" s="2"/>
      <c r="Y743">
        <v>5630.4318584070797</v>
      </c>
      <c r="Z743">
        <v>6460</v>
      </c>
    </row>
    <row r="744" spans="1:26">
      <c r="A744" s="1">
        <v>46157</v>
      </c>
      <c r="B744" s="2" t="s">
        <v>3350</v>
      </c>
      <c r="C744" s="2" t="s">
        <v>3351</v>
      </c>
      <c r="D744">
        <v>703</v>
      </c>
      <c r="E744" s="2" t="s">
        <v>2804</v>
      </c>
      <c r="F744" s="2" t="s">
        <v>2801</v>
      </c>
      <c r="G744" t="s">
        <v>2803</v>
      </c>
      <c r="H744" t="s">
        <v>1466</v>
      </c>
      <c r="I744" s="2" t="s">
        <v>2802</v>
      </c>
      <c r="J744" s="2" t="s">
        <v>64</v>
      </c>
      <c r="K744">
        <v>600</v>
      </c>
      <c r="L744" t="s">
        <v>3352</v>
      </c>
      <c r="M744">
        <v>2400</v>
      </c>
      <c r="N744" t="s">
        <v>3353</v>
      </c>
      <c r="O744">
        <v>6</v>
      </c>
      <c r="P744">
        <v>6</v>
      </c>
      <c r="Q744">
        <v>4</v>
      </c>
      <c r="R744">
        <v>14400</v>
      </c>
      <c r="S744">
        <v>4</v>
      </c>
      <c r="T744">
        <v>1.0285714285714285</v>
      </c>
      <c r="U744">
        <v>14000</v>
      </c>
      <c r="V744" s="2" t="s">
        <v>3354</v>
      </c>
      <c r="W744" s="2" t="s">
        <v>3355</v>
      </c>
      <c r="X744" s="2"/>
      <c r="Y744">
        <v>3861.7095711368279</v>
      </c>
      <c r="Z744">
        <v>3876</v>
      </c>
    </row>
    <row r="745" spans="1:26">
      <c r="A745" s="1">
        <v>46157</v>
      </c>
      <c r="B745" s="2" t="s">
        <v>3350</v>
      </c>
      <c r="C745" s="2" t="s">
        <v>3351</v>
      </c>
      <c r="D745" t="s">
        <v>764</v>
      </c>
      <c r="E745" s="2" t="s">
        <v>3362</v>
      </c>
      <c r="F745" s="2" t="s">
        <v>3362</v>
      </c>
      <c r="I745" s="2" t="s">
        <v>3362</v>
      </c>
      <c r="J745" s="2" t="s">
        <v>3362</v>
      </c>
      <c r="K745">
        <v>150</v>
      </c>
      <c r="L745" t="s">
        <v>3369</v>
      </c>
      <c r="M745">
        <v>900</v>
      </c>
      <c r="N745" t="s">
        <v>3370</v>
      </c>
      <c r="O745">
        <v>6</v>
      </c>
      <c r="P745">
        <v>0</v>
      </c>
      <c r="Q745">
        <v>0</v>
      </c>
      <c r="R745">
        <v>5400</v>
      </c>
      <c r="S745">
        <v>6</v>
      </c>
      <c r="T745" t="s">
        <v>764</v>
      </c>
      <c r="U745" t="s">
        <v>764</v>
      </c>
      <c r="V745" s="2" t="s">
        <v>3371</v>
      </c>
      <c r="W745" s="2" t="s">
        <v>3361</v>
      </c>
      <c r="X745" s="2"/>
      <c r="Y745" t="s">
        <v>764</v>
      </c>
      <c r="Z745" t="s">
        <v>764</v>
      </c>
    </row>
    <row r="746" spans="1:26">
      <c r="A746" s="1">
        <v>46157</v>
      </c>
      <c r="B746" s="2" t="s">
        <v>3350</v>
      </c>
      <c r="C746" s="2" t="s">
        <v>3351</v>
      </c>
      <c r="D746">
        <v>527</v>
      </c>
      <c r="E746" s="2" t="s">
        <v>284</v>
      </c>
      <c r="F746" s="2" t="s">
        <v>2220</v>
      </c>
      <c r="G746" t="s">
        <v>282</v>
      </c>
      <c r="H746" t="s">
        <v>97</v>
      </c>
      <c r="I746" s="2" t="s">
        <v>281</v>
      </c>
      <c r="J746" s="2" t="s">
        <v>79</v>
      </c>
      <c r="K746">
        <v>2860</v>
      </c>
      <c r="L746" t="s">
        <v>3353</v>
      </c>
      <c r="M746">
        <v>22880</v>
      </c>
      <c r="N746" t="s">
        <v>3356</v>
      </c>
      <c r="O746">
        <v>8</v>
      </c>
      <c r="P746">
        <v>8</v>
      </c>
      <c r="Q746">
        <v>0</v>
      </c>
      <c r="R746">
        <v>22880</v>
      </c>
      <c r="S746">
        <v>8</v>
      </c>
      <c r="T746">
        <v>1.016888888888889</v>
      </c>
      <c r="U746">
        <v>22500</v>
      </c>
      <c r="V746" s="2" t="s">
        <v>3357</v>
      </c>
      <c r="W746" s="2" t="s">
        <v>3355</v>
      </c>
      <c r="X746" s="2"/>
      <c r="Y746" t="s">
        <v>764</v>
      </c>
      <c r="Z746" t="s">
        <v>764</v>
      </c>
    </row>
    <row r="747" spans="1:26">
      <c r="A747" s="1">
        <v>46157</v>
      </c>
      <c r="B747" s="2" t="s">
        <v>3350</v>
      </c>
      <c r="C747" s="2" t="s">
        <v>3351</v>
      </c>
      <c r="D747">
        <v>611</v>
      </c>
      <c r="E747" s="2" t="s">
        <v>2525</v>
      </c>
      <c r="F747" s="2" t="s">
        <v>2517</v>
      </c>
      <c r="G747" t="s">
        <v>2519</v>
      </c>
      <c r="H747" t="s">
        <v>2520</v>
      </c>
      <c r="I747" s="2" t="s">
        <v>2518</v>
      </c>
      <c r="J747" s="2" t="s">
        <v>79</v>
      </c>
      <c r="K747">
        <v>1310</v>
      </c>
      <c r="L747" t="s">
        <v>3353</v>
      </c>
      <c r="M747">
        <v>10480</v>
      </c>
      <c r="N747" t="s">
        <v>3356</v>
      </c>
      <c r="O747">
        <v>8</v>
      </c>
      <c r="P747">
        <v>8</v>
      </c>
      <c r="Q747">
        <v>0</v>
      </c>
      <c r="R747">
        <v>10480</v>
      </c>
      <c r="S747">
        <v>8</v>
      </c>
      <c r="T747">
        <v>1.0376237623762377</v>
      </c>
      <c r="U747">
        <v>10100</v>
      </c>
      <c r="V747" s="2" t="s">
        <v>3357</v>
      </c>
      <c r="W747" s="2" t="s">
        <v>3355</v>
      </c>
      <c r="X747" s="2"/>
      <c r="Y747" t="s">
        <v>764</v>
      </c>
      <c r="Z747" t="s">
        <v>764</v>
      </c>
    </row>
    <row r="748" spans="1:26">
      <c r="A748" s="1">
        <v>46160</v>
      </c>
      <c r="B748" s="2" t="s">
        <v>3350</v>
      </c>
      <c r="C748" s="2" t="s">
        <v>3351</v>
      </c>
      <c r="D748">
        <v>612</v>
      </c>
      <c r="E748" s="2" t="s">
        <v>442</v>
      </c>
      <c r="F748" s="2" t="s">
        <v>2517</v>
      </c>
      <c r="G748" t="s">
        <v>2519</v>
      </c>
      <c r="H748" t="s">
        <v>2520</v>
      </c>
      <c r="I748" s="2" t="s">
        <v>2518</v>
      </c>
      <c r="J748" s="2" t="s">
        <v>445</v>
      </c>
      <c r="K748">
        <v>580</v>
      </c>
      <c r="L748" t="s">
        <v>3353</v>
      </c>
      <c r="M748">
        <v>10440</v>
      </c>
      <c r="N748" t="s">
        <v>3359</v>
      </c>
      <c r="O748">
        <v>18</v>
      </c>
      <c r="P748">
        <v>0</v>
      </c>
      <c r="Q748">
        <v>0</v>
      </c>
      <c r="R748">
        <v>10440</v>
      </c>
      <c r="S748">
        <v>18</v>
      </c>
      <c r="T748">
        <v>1.0336633663366337</v>
      </c>
      <c r="U748">
        <v>10100</v>
      </c>
      <c r="V748" s="2" t="s">
        <v>3360</v>
      </c>
      <c r="W748" s="2" t="s">
        <v>3361</v>
      </c>
      <c r="X748" s="2"/>
      <c r="Y748" t="s">
        <v>764</v>
      </c>
      <c r="Z748" t="s">
        <v>764</v>
      </c>
    </row>
    <row r="749" spans="1:26">
      <c r="A749" s="1">
        <v>46160</v>
      </c>
      <c r="B749" s="2" t="s">
        <v>3350</v>
      </c>
      <c r="C749" s="2" t="s">
        <v>3351</v>
      </c>
      <c r="D749">
        <v>620</v>
      </c>
      <c r="E749" s="2" t="s">
        <v>442</v>
      </c>
      <c r="F749" s="2" t="s">
        <v>2549</v>
      </c>
      <c r="G749" t="s">
        <v>2551</v>
      </c>
      <c r="H749" t="s">
        <v>97</v>
      </c>
      <c r="I749" s="2" t="s">
        <v>2550</v>
      </c>
      <c r="J749" s="2" t="s">
        <v>445</v>
      </c>
      <c r="K749">
        <v>565</v>
      </c>
      <c r="L749" t="s">
        <v>3353</v>
      </c>
      <c r="M749">
        <v>10170</v>
      </c>
      <c r="N749" t="s">
        <v>3359</v>
      </c>
      <c r="O749">
        <v>18</v>
      </c>
      <c r="P749">
        <v>0</v>
      </c>
      <c r="Q749">
        <v>0</v>
      </c>
      <c r="R749">
        <v>10170</v>
      </c>
      <c r="S749">
        <v>18</v>
      </c>
      <c r="T749">
        <v>1.0169999999999999</v>
      </c>
      <c r="U749">
        <v>10000</v>
      </c>
      <c r="V749" s="2" t="s">
        <v>3360</v>
      </c>
      <c r="W749" s="2" t="s">
        <v>3361</v>
      </c>
      <c r="X749" s="2"/>
      <c r="Y749" t="s">
        <v>764</v>
      </c>
      <c r="Z749" t="s">
        <v>764</v>
      </c>
    </row>
    <row r="750" spans="1:26">
      <c r="A750" s="1">
        <v>46160</v>
      </c>
      <c r="B750" s="2" t="s">
        <v>3350</v>
      </c>
      <c r="C750" s="2" t="s">
        <v>3351</v>
      </c>
      <c r="D750">
        <v>745</v>
      </c>
      <c r="E750" s="2" t="s">
        <v>442</v>
      </c>
      <c r="F750" s="2" t="s">
        <v>2890</v>
      </c>
      <c r="G750" t="s">
        <v>634</v>
      </c>
      <c r="H750" t="s">
        <v>97</v>
      </c>
      <c r="I750" s="2" t="s">
        <v>633</v>
      </c>
      <c r="J750" s="2" t="s">
        <v>445</v>
      </c>
      <c r="K750">
        <v>300</v>
      </c>
      <c r="L750" t="s">
        <v>3353</v>
      </c>
      <c r="M750">
        <v>5400</v>
      </c>
      <c r="N750" t="s">
        <v>3359</v>
      </c>
      <c r="O750">
        <v>18</v>
      </c>
      <c r="P750">
        <v>0</v>
      </c>
      <c r="Q750">
        <v>0</v>
      </c>
      <c r="R750">
        <v>5400</v>
      </c>
      <c r="S750">
        <v>18</v>
      </c>
      <c r="T750">
        <v>1.08</v>
      </c>
      <c r="U750">
        <v>5000</v>
      </c>
      <c r="V750" s="2" t="s">
        <v>3360</v>
      </c>
      <c r="W750" s="2" t="s">
        <v>3361</v>
      </c>
      <c r="X750" s="2"/>
      <c r="Y750" t="s">
        <v>764</v>
      </c>
      <c r="Z750" t="s">
        <v>764</v>
      </c>
    </row>
    <row r="751" spans="1:26">
      <c r="A751" s="1">
        <v>46160</v>
      </c>
      <c r="B751" s="2" t="s">
        <v>3350</v>
      </c>
      <c r="C751" s="2" t="s">
        <v>3351</v>
      </c>
      <c r="D751">
        <v>765</v>
      </c>
      <c r="E751" s="2" t="s">
        <v>442</v>
      </c>
      <c r="F751" s="2" t="s">
        <v>2932</v>
      </c>
      <c r="G751" t="s">
        <v>2934</v>
      </c>
      <c r="H751" t="s">
        <v>500</v>
      </c>
      <c r="I751" s="2" t="s">
        <v>2933</v>
      </c>
      <c r="J751" s="2" t="s">
        <v>445</v>
      </c>
      <c r="K751">
        <v>110</v>
      </c>
      <c r="L751" t="s">
        <v>3353</v>
      </c>
      <c r="M751">
        <v>1980</v>
      </c>
      <c r="N751" t="s">
        <v>3359</v>
      </c>
      <c r="O751">
        <v>18</v>
      </c>
      <c r="P751">
        <v>0</v>
      </c>
      <c r="Q751">
        <v>0</v>
      </c>
      <c r="R751">
        <v>1980</v>
      </c>
      <c r="S751">
        <v>18</v>
      </c>
      <c r="T751">
        <v>1.2375</v>
      </c>
      <c r="U751">
        <v>1600</v>
      </c>
      <c r="V751" s="2" t="s">
        <v>3360</v>
      </c>
      <c r="W751" s="2" t="s">
        <v>3361</v>
      </c>
      <c r="X751" s="2"/>
      <c r="Y751" t="s">
        <v>764</v>
      </c>
      <c r="Z751" t="s">
        <v>764</v>
      </c>
    </row>
    <row r="752" spans="1:26">
      <c r="A752" s="1">
        <v>46160</v>
      </c>
      <c r="B752" s="2" t="s">
        <v>3350</v>
      </c>
      <c r="C752" s="2" t="s">
        <v>3351</v>
      </c>
      <c r="D752">
        <v>684</v>
      </c>
      <c r="E752" s="2" t="s">
        <v>726</v>
      </c>
      <c r="F752" s="2" t="s">
        <v>2776</v>
      </c>
      <c r="G752" t="s">
        <v>724</v>
      </c>
      <c r="H752" t="s">
        <v>725</v>
      </c>
      <c r="I752" s="2" t="s">
        <v>723</v>
      </c>
      <c r="J752" s="2" t="s">
        <v>64</v>
      </c>
      <c r="K752">
        <v>800</v>
      </c>
      <c r="L752" t="s">
        <v>3352</v>
      </c>
      <c r="M752">
        <v>4000</v>
      </c>
      <c r="N752" t="s">
        <v>3353</v>
      </c>
      <c r="O752">
        <v>2</v>
      </c>
      <c r="P752">
        <v>2</v>
      </c>
      <c r="Q752">
        <v>6</v>
      </c>
      <c r="R752">
        <v>8000</v>
      </c>
      <c r="S752">
        <v>5</v>
      </c>
      <c r="T752">
        <v>1.4035087719298245</v>
      </c>
      <c r="U752">
        <v>5700</v>
      </c>
      <c r="V752" s="2" t="s">
        <v>3354</v>
      </c>
      <c r="W752" s="2" t="s">
        <v>3355</v>
      </c>
      <c r="X752" s="2"/>
      <c r="Y752">
        <v>3665.3934740186064</v>
      </c>
      <c r="Z752">
        <v>5168</v>
      </c>
    </row>
    <row r="753" spans="1:26">
      <c r="A753" s="1">
        <v>46160</v>
      </c>
      <c r="B753" s="2" t="s">
        <v>3350</v>
      </c>
      <c r="C753" s="2" t="s">
        <v>3351</v>
      </c>
      <c r="D753">
        <v>810</v>
      </c>
      <c r="E753" s="2" t="s">
        <v>3078</v>
      </c>
      <c r="F753" s="2" t="s">
        <v>3073</v>
      </c>
      <c r="G753" t="s">
        <v>3075</v>
      </c>
      <c r="H753" t="s">
        <v>3077</v>
      </c>
      <c r="I753" s="2" t="s">
        <v>3074</v>
      </c>
      <c r="J753" s="2" t="s">
        <v>64</v>
      </c>
      <c r="K753">
        <v>1600</v>
      </c>
      <c r="L753" t="s">
        <v>3352</v>
      </c>
      <c r="M753">
        <v>8000</v>
      </c>
      <c r="N753" t="s">
        <v>3353</v>
      </c>
      <c r="O753">
        <v>4</v>
      </c>
      <c r="P753">
        <v>4</v>
      </c>
      <c r="Q753">
        <v>0</v>
      </c>
      <c r="R753">
        <v>32000</v>
      </c>
      <c r="S753">
        <v>5</v>
      </c>
      <c r="T753">
        <v>1.1228070175438596</v>
      </c>
      <c r="U753">
        <v>28500</v>
      </c>
      <c r="V753" s="2" t="s">
        <v>3354</v>
      </c>
      <c r="W753" s="2" t="s">
        <v>3355</v>
      </c>
      <c r="X753" s="2"/>
      <c r="Y753">
        <v>7767.0306330837311</v>
      </c>
      <c r="Z753">
        <v>10336</v>
      </c>
    </row>
    <row r="754" spans="1:26">
      <c r="A754" s="1">
        <v>46160</v>
      </c>
      <c r="B754" s="2" t="s">
        <v>3350</v>
      </c>
      <c r="C754" s="2" t="s">
        <v>3351</v>
      </c>
      <c r="D754" t="s">
        <v>764</v>
      </c>
      <c r="E754" s="2" t="s">
        <v>3362</v>
      </c>
      <c r="F754" s="2" t="s">
        <v>3362</v>
      </c>
      <c r="I754" s="2" t="s">
        <v>3362</v>
      </c>
      <c r="J754" s="2" t="s">
        <v>3362</v>
      </c>
      <c r="K754">
        <v>2400</v>
      </c>
      <c r="L754" t="s">
        <v>3369</v>
      </c>
      <c r="M754">
        <v>4800</v>
      </c>
      <c r="N754" t="s">
        <v>3370</v>
      </c>
      <c r="O754">
        <v>2</v>
      </c>
      <c r="P754">
        <v>0</v>
      </c>
      <c r="Q754">
        <v>0</v>
      </c>
      <c r="R754">
        <v>9600</v>
      </c>
      <c r="S754">
        <v>2</v>
      </c>
      <c r="T754" t="s">
        <v>764</v>
      </c>
      <c r="U754" t="s">
        <v>764</v>
      </c>
      <c r="V754" s="2" t="s">
        <v>3371</v>
      </c>
      <c r="W754" s="2" t="s">
        <v>3361</v>
      </c>
      <c r="X754" s="2"/>
      <c r="Y754" t="s">
        <v>764</v>
      </c>
      <c r="Z754" t="s">
        <v>764</v>
      </c>
    </row>
    <row r="755" spans="1:26">
      <c r="A755" s="1">
        <v>46160</v>
      </c>
      <c r="B755" s="2" t="s">
        <v>3350</v>
      </c>
      <c r="C755" s="2" t="s">
        <v>3351</v>
      </c>
      <c r="D755">
        <v>501</v>
      </c>
      <c r="E755" s="2" t="s">
        <v>2146</v>
      </c>
      <c r="F755" s="2" t="s">
        <v>2140</v>
      </c>
      <c r="G755" t="s">
        <v>2142</v>
      </c>
      <c r="H755" t="s">
        <v>354</v>
      </c>
      <c r="I755" s="2" t="s">
        <v>2141</v>
      </c>
      <c r="J755" s="2" t="s">
        <v>79</v>
      </c>
      <c r="K755">
        <v>1300</v>
      </c>
      <c r="L755" t="s">
        <v>3353</v>
      </c>
      <c r="M755">
        <v>10400</v>
      </c>
      <c r="N755" t="s">
        <v>3356</v>
      </c>
      <c r="O755">
        <v>8</v>
      </c>
      <c r="P755">
        <v>8</v>
      </c>
      <c r="Q755">
        <v>0</v>
      </c>
      <c r="R755">
        <v>10400</v>
      </c>
      <c r="S755">
        <v>8</v>
      </c>
      <c r="T755">
        <v>1.0297029702970295</v>
      </c>
      <c r="U755">
        <v>10100</v>
      </c>
      <c r="V755" s="2" t="s">
        <v>3357</v>
      </c>
      <c r="W755" s="2" t="s">
        <v>3355</v>
      </c>
      <c r="X755" s="2"/>
      <c r="Y755" t="s">
        <v>764</v>
      </c>
      <c r="Z755" t="s">
        <v>764</v>
      </c>
    </row>
    <row r="756" spans="1:26">
      <c r="A756" s="1">
        <v>46160</v>
      </c>
      <c r="B756" s="2" t="s">
        <v>3350</v>
      </c>
      <c r="C756" s="2" t="s">
        <v>3351</v>
      </c>
      <c r="D756">
        <v>761</v>
      </c>
      <c r="E756" s="2" t="s">
        <v>1346</v>
      </c>
      <c r="F756" s="2" t="s">
        <v>2929</v>
      </c>
      <c r="G756" t="s">
        <v>1341</v>
      </c>
      <c r="H756" t="s">
        <v>2288</v>
      </c>
      <c r="I756" s="2" t="s">
        <v>2930</v>
      </c>
      <c r="J756" s="2" t="s">
        <v>79</v>
      </c>
      <c r="K756">
        <v>450</v>
      </c>
      <c r="L756" t="s">
        <v>3353</v>
      </c>
      <c r="M756">
        <v>3600</v>
      </c>
      <c r="N756" t="s">
        <v>3356</v>
      </c>
      <c r="O756">
        <v>8</v>
      </c>
      <c r="P756">
        <v>8</v>
      </c>
      <c r="Q756">
        <v>0</v>
      </c>
      <c r="R756">
        <v>3600</v>
      </c>
      <c r="S756">
        <v>8</v>
      </c>
      <c r="T756">
        <v>1.0909090909090908</v>
      </c>
      <c r="U756">
        <v>3300</v>
      </c>
      <c r="V756" s="2" t="s">
        <v>3357</v>
      </c>
      <c r="W756" s="2" t="s">
        <v>3355</v>
      </c>
      <c r="X756" s="2"/>
      <c r="Y756" t="s">
        <v>764</v>
      </c>
      <c r="Z756" t="s">
        <v>764</v>
      </c>
    </row>
    <row r="757" spans="1:26">
      <c r="A757" s="1">
        <v>46160</v>
      </c>
      <c r="B757" s="2" t="s">
        <v>3350</v>
      </c>
      <c r="C757" s="2" t="s">
        <v>3351</v>
      </c>
      <c r="D757" t="s">
        <v>764</v>
      </c>
      <c r="E757" s="2" t="s">
        <v>3362</v>
      </c>
      <c r="F757" s="2" t="s">
        <v>3362</v>
      </c>
      <c r="I757" s="2" t="s">
        <v>3362</v>
      </c>
      <c r="J757" s="2" t="s">
        <v>3362</v>
      </c>
      <c r="K757">
        <v>3000</v>
      </c>
      <c r="L757" t="s">
        <v>3352</v>
      </c>
      <c r="M757">
        <v>12000</v>
      </c>
      <c r="N757" t="s">
        <v>3367</v>
      </c>
      <c r="O757">
        <v>4</v>
      </c>
      <c r="P757">
        <v>0</v>
      </c>
      <c r="Q757">
        <v>0</v>
      </c>
      <c r="R757">
        <v>48000</v>
      </c>
      <c r="S757">
        <v>4</v>
      </c>
      <c r="T757" t="s">
        <v>764</v>
      </c>
      <c r="U757" t="s">
        <v>764</v>
      </c>
      <c r="V757" s="2" t="s">
        <v>3368</v>
      </c>
      <c r="W757" s="2" t="s">
        <v>3361</v>
      </c>
      <c r="X757" s="2"/>
      <c r="Y757">
        <v>2428.8000000000002</v>
      </c>
      <c r="Z757">
        <v>1290</v>
      </c>
    </row>
    <row r="758" spans="1:26">
      <c r="A758" s="1">
        <v>46160</v>
      </c>
      <c r="B758" s="2" t="s">
        <v>3350</v>
      </c>
      <c r="C758" s="2" t="s">
        <v>3351</v>
      </c>
      <c r="D758">
        <v>518</v>
      </c>
      <c r="E758" s="2" t="s">
        <v>2137</v>
      </c>
      <c r="F758" s="2" t="s">
        <v>2196</v>
      </c>
      <c r="G758" t="s">
        <v>2198</v>
      </c>
      <c r="H758" t="s">
        <v>192</v>
      </c>
      <c r="I758" s="2" t="s">
        <v>2197</v>
      </c>
      <c r="J758" s="2" t="s">
        <v>79</v>
      </c>
      <c r="K758">
        <v>2480</v>
      </c>
      <c r="L758" t="s">
        <v>3353</v>
      </c>
      <c r="M758">
        <v>19840</v>
      </c>
      <c r="N758" t="s">
        <v>3356</v>
      </c>
      <c r="O758">
        <v>8</v>
      </c>
      <c r="P758">
        <v>8</v>
      </c>
      <c r="Q758">
        <v>0</v>
      </c>
      <c r="R758">
        <v>19840</v>
      </c>
      <c r="S758">
        <v>8</v>
      </c>
      <c r="T758">
        <v>1.0174358974358977</v>
      </c>
      <c r="U758">
        <v>19500</v>
      </c>
      <c r="V758" s="2" t="s">
        <v>3357</v>
      </c>
      <c r="W758" s="2" t="s">
        <v>3355</v>
      </c>
      <c r="X758" s="2"/>
      <c r="Y758" t="s">
        <v>764</v>
      </c>
      <c r="Z758" t="s">
        <v>764</v>
      </c>
    </row>
    <row r="759" spans="1:26">
      <c r="A759" s="1">
        <v>46160</v>
      </c>
      <c r="B759" s="2" t="s">
        <v>3350</v>
      </c>
      <c r="C759" s="2" t="s">
        <v>3351</v>
      </c>
      <c r="D759">
        <v>643</v>
      </c>
      <c r="E759" s="2" t="s">
        <v>1685</v>
      </c>
      <c r="F759" s="2" t="s">
        <v>2631</v>
      </c>
      <c r="G759" t="s">
        <v>1679</v>
      </c>
      <c r="H759" t="s">
        <v>59</v>
      </c>
      <c r="I759" s="2" t="s">
        <v>1678</v>
      </c>
      <c r="J759" s="2" t="s">
        <v>79</v>
      </c>
      <c r="K759">
        <v>500</v>
      </c>
      <c r="L759" t="s">
        <v>3353</v>
      </c>
      <c r="M759">
        <v>4000</v>
      </c>
      <c r="N759" t="s">
        <v>3356</v>
      </c>
      <c r="O759">
        <v>8</v>
      </c>
      <c r="P759">
        <v>8</v>
      </c>
      <c r="Q759">
        <v>0</v>
      </c>
      <c r="R759">
        <v>4000</v>
      </c>
      <c r="S759">
        <v>8</v>
      </c>
      <c r="T759">
        <v>1.0810810810810811</v>
      </c>
      <c r="U759">
        <v>3700</v>
      </c>
      <c r="V759" s="2" t="s">
        <v>3357</v>
      </c>
      <c r="W759" s="2" t="s">
        <v>3355</v>
      </c>
      <c r="X759" s="2"/>
      <c r="Y759" t="s">
        <v>764</v>
      </c>
      <c r="Z759" t="s">
        <v>764</v>
      </c>
    </row>
    <row r="760" spans="1:26">
      <c r="A760" s="1">
        <v>46160</v>
      </c>
      <c r="B760" s="2" t="s">
        <v>3350</v>
      </c>
      <c r="C760" s="2" t="s">
        <v>3351</v>
      </c>
      <c r="D760">
        <v>487</v>
      </c>
      <c r="E760" s="2" t="s">
        <v>2083</v>
      </c>
      <c r="F760" s="2" t="s">
        <v>2097</v>
      </c>
      <c r="G760" t="s">
        <v>2082</v>
      </c>
      <c r="H760" t="s">
        <v>97</v>
      </c>
      <c r="I760" s="2" t="s">
        <v>2081</v>
      </c>
      <c r="J760" s="2" t="s">
        <v>64</v>
      </c>
      <c r="K760">
        <v>825</v>
      </c>
      <c r="L760" t="s">
        <v>3352</v>
      </c>
      <c r="M760">
        <v>4950</v>
      </c>
      <c r="N760" t="s">
        <v>3353</v>
      </c>
      <c r="O760">
        <v>2</v>
      </c>
      <c r="P760">
        <v>2</v>
      </c>
      <c r="Q760">
        <v>6</v>
      </c>
      <c r="R760">
        <v>9900</v>
      </c>
      <c r="S760">
        <v>6</v>
      </c>
      <c r="T760">
        <v>0.33559322033898303</v>
      </c>
      <c r="U760">
        <v>29500</v>
      </c>
      <c r="V760" s="2" t="s">
        <v>3354</v>
      </c>
      <c r="W760" s="2" t="s">
        <v>3355</v>
      </c>
      <c r="X760" s="2"/>
      <c r="Y760">
        <v>4645.1062831858408</v>
      </c>
      <c r="Z760">
        <v>5329.5</v>
      </c>
    </row>
    <row r="761" spans="1:26">
      <c r="A761" s="1">
        <v>46160</v>
      </c>
      <c r="B761" s="2" t="s">
        <v>3350</v>
      </c>
      <c r="C761" s="2" t="s">
        <v>3351</v>
      </c>
      <c r="D761">
        <v>764</v>
      </c>
      <c r="E761" s="2" t="s">
        <v>2940</v>
      </c>
      <c r="F761" s="2" t="s">
        <v>2932</v>
      </c>
      <c r="G761" t="s">
        <v>2934</v>
      </c>
      <c r="H761" t="s">
        <v>500</v>
      </c>
      <c r="I761" s="2" t="s">
        <v>2933</v>
      </c>
      <c r="J761" s="2" t="s">
        <v>79</v>
      </c>
      <c r="K761">
        <v>230</v>
      </c>
      <c r="L761" t="s">
        <v>3353</v>
      </c>
      <c r="M761">
        <v>1840</v>
      </c>
      <c r="N761" t="s">
        <v>3356</v>
      </c>
      <c r="O761">
        <v>8</v>
      </c>
      <c r="P761">
        <v>8</v>
      </c>
      <c r="Q761">
        <v>0</v>
      </c>
      <c r="R761">
        <v>1840</v>
      </c>
      <c r="S761">
        <v>8</v>
      </c>
      <c r="T761">
        <v>1.1499999999999999</v>
      </c>
      <c r="U761">
        <v>1600</v>
      </c>
      <c r="V761" s="2" t="s">
        <v>3357</v>
      </c>
      <c r="W761" s="2" t="s">
        <v>3355</v>
      </c>
      <c r="X761" s="2"/>
      <c r="Y761" t="s">
        <v>764</v>
      </c>
      <c r="Z761" t="s">
        <v>764</v>
      </c>
    </row>
    <row r="762" spans="1:26">
      <c r="A762" s="1">
        <v>46161</v>
      </c>
      <c r="B762" s="2" t="s">
        <v>3350</v>
      </c>
      <c r="C762" s="2" t="s">
        <v>3351</v>
      </c>
      <c r="D762">
        <v>789</v>
      </c>
      <c r="E762" s="2" t="s">
        <v>451</v>
      </c>
      <c r="F762" s="2" t="s">
        <v>3005</v>
      </c>
      <c r="G762" t="s">
        <v>402</v>
      </c>
      <c r="H762" t="s">
        <v>403</v>
      </c>
      <c r="I762" s="2" t="s">
        <v>401</v>
      </c>
      <c r="J762" s="2" t="s">
        <v>79</v>
      </c>
      <c r="K762">
        <v>240</v>
      </c>
      <c r="L762" t="s">
        <v>3353</v>
      </c>
      <c r="M762">
        <v>1920</v>
      </c>
      <c r="N762" t="s">
        <v>3356</v>
      </c>
      <c r="O762">
        <v>8</v>
      </c>
      <c r="P762">
        <v>8</v>
      </c>
      <c r="Q762">
        <v>0</v>
      </c>
      <c r="R762">
        <v>1920</v>
      </c>
      <c r="S762">
        <v>8</v>
      </c>
      <c r="T762">
        <v>1.0666666666666669</v>
      </c>
      <c r="U762">
        <v>1800</v>
      </c>
      <c r="V762" s="2" t="s">
        <v>3357</v>
      </c>
      <c r="W762" s="2" t="s">
        <v>3355</v>
      </c>
      <c r="X762" s="2"/>
      <c r="Y762" t="s">
        <v>764</v>
      </c>
      <c r="Z762" t="s">
        <v>764</v>
      </c>
    </row>
    <row r="763" spans="1:26">
      <c r="A763" s="1">
        <v>46161</v>
      </c>
      <c r="B763" s="2" t="s">
        <v>3350</v>
      </c>
      <c r="C763" s="2" t="s">
        <v>3351</v>
      </c>
      <c r="D763">
        <v>741</v>
      </c>
      <c r="E763" s="2" t="s">
        <v>451</v>
      </c>
      <c r="F763" s="2" t="s">
        <v>2875</v>
      </c>
      <c r="G763" t="s">
        <v>402</v>
      </c>
      <c r="H763" t="s">
        <v>422</v>
      </c>
      <c r="I763" s="2" t="s">
        <v>2876</v>
      </c>
      <c r="J763" s="2" t="s">
        <v>79</v>
      </c>
      <c r="K763">
        <v>530</v>
      </c>
      <c r="L763" t="s">
        <v>3353</v>
      </c>
      <c r="M763">
        <v>4240</v>
      </c>
      <c r="N763" t="s">
        <v>3356</v>
      </c>
      <c r="O763">
        <v>8</v>
      </c>
      <c r="P763">
        <v>8</v>
      </c>
      <c r="Q763">
        <v>0</v>
      </c>
      <c r="R763">
        <v>4240</v>
      </c>
      <c r="S763">
        <v>8</v>
      </c>
      <c r="T763">
        <v>1.0341463414634149</v>
      </c>
      <c r="U763">
        <v>4100</v>
      </c>
      <c r="V763" s="2" t="s">
        <v>3357</v>
      </c>
      <c r="W763" s="2" t="s">
        <v>3355</v>
      </c>
      <c r="X763" s="2"/>
      <c r="Y763" t="s">
        <v>764</v>
      </c>
      <c r="Z763" t="s">
        <v>764</v>
      </c>
    </row>
    <row r="764" spans="1:26">
      <c r="A764" s="1">
        <v>46161</v>
      </c>
      <c r="B764" s="2" t="s">
        <v>3350</v>
      </c>
      <c r="C764" s="2" t="s">
        <v>3351</v>
      </c>
      <c r="D764">
        <v>721</v>
      </c>
      <c r="E764" s="2" t="s">
        <v>451</v>
      </c>
      <c r="F764" s="2" t="s">
        <v>2840</v>
      </c>
      <c r="G764" t="s">
        <v>402</v>
      </c>
      <c r="H764" t="s">
        <v>2842</v>
      </c>
      <c r="I764" s="2" t="s">
        <v>2841</v>
      </c>
      <c r="J764" s="2" t="s">
        <v>79</v>
      </c>
      <c r="K764">
        <v>1285</v>
      </c>
      <c r="L764" t="s">
        <v>3353</v>
      </c>
      <c r="M764">
        <v>10280</v>
      </c>
      <c r="N764" t="s">
        <v>3356</v>
      </c>
      <c r="O764">
        <v>8</v>
      </c>
      <c r="P764">
        <v>8</v>
      </c>
      <c r="Q764">
        <v>0</v>
      </c>
      <c r="R764">
        <v>10280</v>
      </c>
      <c r="S764">
        <v>8</v>
      </c>
      <c r="T764">
        <v>1.0178217821782178</v>
      </c>
      <c r="U764">
        <v>10100</v>
      </c>
      <c r="V764" s="2" t="s">
        <v>3357</v>
      </c>
      <c r="W764" s="2" t="s">
        <v>3355</v>
      </c>
      <c r="X764" s="2"/>
      <c r="Y764" t="s">
        <v>764</v>
      </c>
      <c r="Z764" t="s">
        <v>764</v>
      </c>
    </row>
    <row r="765" spans="1:26">
      <c r="A765" s="1">
        <v>46161</v>
      </c>
      <c r="B765" s="2" t="s">
        <v>3350</v>
      </c>
      <c r="C765" s="2" t="s">
        <v>3351</v>
      </c>
      <c r="D765">
        <v>732</v>
      </c>
      <c r="E765" s="2" t="s">
        <v>442</v>
      </c>
      <c r="F765" s="2" t="s">
        <v>2860</v>
      </c>
      <c r="G765" t="s">
        <v>217</v>
      </c>
      <c r="H765" t="s">
        <v>330</v>
      </c>
      <c r="I765" s="2" t="s">
        <v>1171</v>
      </c>
      <c r="J765" s="2" t="s">
        <v>79</v>
      </c>
      <c r="K765">
        <v>660</v>
      </c>
      <c r="L765" t="s">
        <v>3353</v>
      </c>
      <c r="M765">
        <v>5280</v>
      </c>
      <c r="N765" t="s">
        <v>3356</v>
      </c>
      <c r="O765">
        <v>8</v>
      </c>
      <c r="P765">
        <v>8</v>
      </c>
      <c r="Q765">
        <v>0</v>
      </c>
      <c r="R765">
        <v>5280</v>
      </c>
      <c r="S765">
        <v>8</v>
      </c>
      <c r="T765">
        <v>1.056</v>
      </c>
      <c r="U765">
        <v>5000</v>
      </c>
      <c r="V765" s="2" t="s">
        <v>3357</v>
      </c>
      <c r="W765" s="2" t="s">
        <v>3355</v>
      </c>
      <c r="X765" s="2"/>
      <c r="Y765" t="s">
        <v>764</v>
      </c>
      <c r="Z765" t="s">
        <v>764</v>
      </c>
    </row>
    <row r="766" spans="1:26">
      <c r="A766" s="1">
        <v>46161</v>
      </c>
      <c r="B766" s="2" t="s">
        <v>3350</v>
      </c>
      <c r="C766" s="2" t="s">
        <v>3351</v>
      </c>
      <c r="D766">
        <v>714</v>
      </c>
      <c r="E766" s="2" t="s">
        <v>442</v>
      </c>
      <c r="F766" s="2" t="s">
        <v>2821</v>
      </c>
      <c r="G766" t="s">
        <v>2823</v>
      </c>
      <c r="H766" t="s">
        <v>240</v>
      </c>
      <c r="I766" s="2" t="s">
        <v>2822</v>
      </c>
      <c r="J766" s="2" t="s">
        <v>445</v>
      </c>
      <c r="K766">
        <v>750</v>
      </c>
      <c r="L766" t="s">
        <v>3353</v>
      </c>
      <c r="M766">
        <v>13500</v>
      </c>
      <c r="N766" t="s">
        <v>3359</v>
      </c>
      <c r="O766">
        <v>18</v>
      </c>
      <c r="P766">
        <v>0</v>
      </c>
      <c r="Q766">
        <v>0</v>
      </c>
      <c r="R766">
        <v>13500</v>
      </c>
      <c r="S766">
        <v>18</v>
      </c>
      <c r="T766">
        <v>1.0305343511450382</v>
      </c>
      <c r="U766">
        <v>13100</v>
      </c>
      <c r="V766" s="2" t="s">
        <v>3360</v>
      </c>
      <c r="W766" s="2" t="s">
        <v>3361</v>
      </c>
      <c r="X766" s="2"/>
      <c r="Y766" t="s">
        <v>764</v>
      </c>
      <c r="Z766" t="s">
        <v>764</v>
      </c>
    </row>
    <row r="767" spans="1:26">
      <c r="A767" s="1">
        <v>46161</v>
      </c>
      <c r="B767" s="2" t="s">
        <v>3350</v>
      </c>
      <c r="C767" s="2" t="s">
        <v>3351</v>
      </c>
      <c r="D767">
        <v>729</v>
      </c>
      <c r="E767" s="2" t="s">
        <v>442</v>
      </c>
      <c r="F767" s="2" t="s">
        <v>2853</v>
      </c>
      <c r="G767" t="s">
        <v>1135</v>
      </c>
      <c r="H767" t="s">
        <v>2855</v>
      </c>
      <c r="I767" s="2" t="s">
        <v>2854</v>
      </c>
      <c r="J767" s="2" t="s">
        <v>445</v>
      </c>
      <c r="K767">
        <v>525</v>
      </c>
      <c r="L767" t="s">
        <v>3353</v>
      </c>
      <c r="M767">
        <v>9450</v>
      </c>
      <c r="N767" t="s">
        <v>3359</v>
      </c>
      <c r="O767">
        <v>18</v>
      </c>
      <c r="P767">
        <v>0</v>
      </c>
      <c r="Q767">
        <v>0</v>
      </c>
      <c r="R767">
        <v>9450</v>
      </c>
      <c r="S767">
        <v>18</v>
      </c>
      <c r="T767">
        <v>1.0384615384615383</v>
      </c>
      <c r="U767">
        <v>9100</v>
      </c>
      <c r="V767" s="2" t="s">
        <v>3360</v>
      </c>
      <c r="W767" s="2" t="s">
        <v>3361</v>
      </c>
      <c r="X767" s="2"/>
      <c r="Y767" t="s">
        <v>764</v>
      </c>
      <c r="Z767" t="s">
        <v>764</v>
      </c>
    </row>
    <row r="768" spans="1:26">
      <c r="A768" s="1">
        <v>46161</v>
      </c>
      <c r="B768" s="2" t="s">
        <v>3350</v>
      </c>
      <c r="C768" s="2" t="s">
        <v>3351</v>
      </c>
      <c r="D768">
        <v>727</v>
      </c>
      <c r="E768" s="2" t="s">
        <v>442</v>
      </c>
      <c r="F768" s="2" t="s">
        <v>2851</v>
      </c>
      <c r="G768" t="s">
        <v>996</v>
      </c>
      <c r="H768" t="s">
        <v>330</v>
      </c>
      <c r="I768" s="2" t="s">
        <v>2852</v>
      </c>
      <c r="J768" s="2" t="s">
        <v>445</v>
      </c>
      <c r="K768">
        <v>470</v>
      </c>
      <c r="L768" t="s">
        <v>3353</v>
      </c>
      <c r="M768">
        <v>8460</v>
      </c>
      <c r="N768" t="s">
        <v>3359</v>
      </c>
      <c r="O768">
        <v>18</v>
      </c>
      <c r="P768">
        <v>0</v>
      </c>
      <c r="Q768">
        <v>0</v>
      </c>
      <c r="R768">
        <v>8460</v>
      </c>
      <c r="S768">
        <v>18</v>
      </c>
      <c r="T768">
        <v>1.0444444444444445</v>
      </c>
      <c r="U768">
        <v>8100</v>
      </c>
      <c r="V768" s="2" t="s">
        <v>3360</v>
      </c>
      <c r="W768" s="2" t="s">
        <v>3361</v>
      </c>
      <c r="X768" s="2"/>
      <c r="Y768" t="s">
        <v>764</v>
      </c>
      <c r="Z768" t="s">
        <v>764</v>
      </c>
    </row>
    <row r="769" spans="1:26">
      <c r="A769" s="1">
        <v>46161</v>
      </c>
      <c r="B769" s="2" t="s">
        <v>3350</v>
      </c>
      <c r="C769" s="2" t="s">
        <v>3351</v>
      </c>
      <c r="D769">
        <v>734</v>
      </c>
      <c r="E769" s="2" t="s">
        <v>442</v>
      </c>
      <c r="F769" s="2" t="s">
        <v>2861</v>
      </c>
      <c r="G769" t="s">
        <v>1559</v>
      </c>
      <c r="H769" t="s">
        <v>97</v>
      </c>
      <c r="I769" s="2" t="s">
        <v>1558</v>
      </c>
      <c r="J769" s="2" t="s">
        <v>445</v>
      </c>
      <c r="K769">
        <v>305</v>
      </c>
      <c r="L769" t="s">
        <v>3353</v>
      </c>
      <c r="M769">
        <v>5490</v>
      </c>
      <c r="N769" t="s">
        <v>3359</v>
      </c>
      <c r="O769">
        <v>18</v>
      </c>
      <c r="P769">
        <v>0</v>
      </c>
      <c r="Q769">
        <v>0</v>
      </c>
      <c r="R769">
        <v>5490</v>
      </c>
      <c r="S769">
        <v>18</v>
      </c>
      <c r="T769">
        <v>1.0980000000000001</v>
      </c>
      <c r="U769">
        <v>5000</v>
      </c>
      <c r="V769" s="2" t="s">
        <v>3360</v>
      </c>
      <c r="W769" s="2" t="s">
        <v>3361</v>
      </c>
      <c r="X769" s="2"/>
      <c r="Y769" t="s">
        <v>764</v>
      </c>
      <c r="Z769" t="s">
        <v>764</v>
      </c>
    </row>
    <row r="770" spans="1:26">
      <c r="A770" s="1">
        <v>46161</v>
      </c>
      <c r="B770" s="2" t="s">
        <v>3350</v>
      </c>
      <c r="C770" s="2" t="s">
        <v>3351</v>
      </c>
      <c r="D770">
        <v>731</v>
      </c>
      <c r="E770" s="2" t="s">
        <v>442</v>
      </c>
      <c r="F770" s="2" t="s">
        <v>2860</v>
      </c>
      <c r="G770" t="s">
        <v>217</v>
      </c>
      <c r="H770" t="s">
        <v>330</v>
      </c>
      <c r="I770" s="2" t="s">
        <v>1171</v>
      </c>
      <c r="J770" s="2" t="s">
        <v>445</v>
      </c>
      <c r="K770">
        <v>310</v>
      </c>
      <c r="L770" t="s">
        <v>3353</v>
      </c>
      <c r="M770">
        <v>5580</v>
      </c>
      <c r="N770" t="s">
        <v>3359</v>
      </c>
      <c r="O770">
        <v>18</v>
      </c>
      <c r="P770">
        <v>0</v>
      </c>
      <c r="Q770">
        <v>0</v>
      </c>
      <c r="R770">
        <v>5580</v>
      </c>
      <c r="S770">
        <v>18</v>
      </c>
      <c r="T770">
        <v>1.1160000000000001</v>
      </c>
      <c r="U770">
        <v>5000</v>
      </c>
      <c r="V770" s="2" t="s">
        <v>3360</v>
      </c>
      <c r="W770" s="2" t="s">
        <v>3361</v>
      </c>
      <c r="X770" s="2"/>
      <c r="Y770" t="s">
        <v>764</v>
      </c>
      <c r="Z770" t="s">
        <v>764</v>
      </c>
    </row>
    <row r="771" spans="1:26">
      <c r="A771" s="1">
        <v>46161</v>
      </c>
      <c r="B771" s="2" t="s">
        <v>3350</v>
      </c>
      <c r="C771" s="2" t="s">
        <v>3351</v>
      </c>
      <c r="D771">
        <v>799</v>
      </c>
      <c r="E771" s="2" t="s">
        <v>3046</v>
      </c>
      <c r="F771" s="2" t="s">
        <v>3044</v>
      </c>
      <c r="G771" t="s">
        <v>2719</v>
      </c>
      <c r="H771" t="s">
        <v>1064</v>
      </c>
      <c r="I771" s="2" t="s">
        <v>3045</v>
      </c>
      <c r="J771" s="2" t="s">
        <v>79</v>
      </c>
      <c r="K771">
        <v>180</v>
      </c>
      <c r="L771" t="s">
        <v>3353</v>
      </c>
      <c r="M771">
        <v>1440</v>
      </c>
      <c r="N771" t="s">
        <v>3356</v>
      </c>
      <c r="O771">
        <v>8</v>
      </c>
      <c r="P771">
        <v>8</v>
      </c>
      <c r="Q771">
        <v>0</v>
      </c>
      <c r="R771">
        <v>1440</v>
      </c>
      <c r="S771">
        <v>8</v>
      </c>
      <c r="T771">
        <v>1.2</v>
      </c>
      <c r="U771">
        <v>1200</v>
      </c>
      <c r="V771" s="2" t="s">
        <v>3357</v>
      </c>
      <c r="W771" s="2" t="s">
        <v>3355</v>
      </c>
      <c r="X771" s="2"/>
      <c r="Y771" t="s">
        <v>764</v>
      </c>
      <c r="Z771" t="s">
        <v>764</v>
      </c>
    </row>
    <row r="772" spans="1:26">
      <c r="A772" s="1">
        <v>46161</v>
      </c>
      <c r="B772" s="2" t="s">
        <v>3350</v>
      </c>
      <c r="C772" s="2" t="s">
        <v>3351</v>
      </c>
      <c r="D772">
        <v>817</v>
      </c>
      <c r="E772" s="2" t="s">
        <v>3094</v>
      </c>
      <c r="F772" s="2" t="s">
        <v>3090</v>
      </c>
      <c r="G772" t="s">
        <v>3092</v>
      </c>
      <c r="H772" t="s">
        <v>3093</v>
      </c>
      <c r="I772" s="2" t="s">
        <v>3091</v>
      </c>
      <c r="J772" s="2" t="s">
        <v>79</v>
      </c>
      <c r="K772">
        <v>160</v>
      </c>
      <c r="L772" t="s">
        <v>3353</v>
      </c>
      <c r="M772">
        <v>1280</v>
      </c>
      <c r="N772" t="s">
        <v>3356</v>
      </c>
      <c r="O772">
        <v>8</v>
      </c>
      <c r="P772">
        <v>8</v>
      </c>
      <c r="Q772">
        <v>0</v>
      </c>
      <c r="R772">
        <v>1280</v>
      </c>
      <c r="S772">
        <v>8</v>
      </c>
      <c r="T772">
        <v>1.28</v>
      </c>
      <c r="U772">
        <v>1000</v>
      </c>
      <c r="V772" s="2" t="s">
        <v>3357</v>
      </c>
      <c r="W772" s="2" t="s">
        <v>3355</v>
      </c>
      <c r="X772" s="2"/>
      <c r="Y772" t="s">
        <v>764</v>
      </c>
      <c r="Z772" t="s">
        <v>764</v>
      </c>
    </row>
    <row r="773" spans="1:26">
      <c r="A773" s="1">
        <v>46161</v>
      </c>
      <c r="B773" s="2" t="s">
        <v>3350</v>
      </c>
      <c r="C773" s="2" t="s">
        <v>3351</v>
      </c>
      <c r="D773">
        <v>669</v>
      </c>
      <c r="E773" s="2" t="s">
        <v>863</v>
      </c>
      <c r="F773" s="2" t="s">
        <v>2725</v>
      </c>
      <c r="G773" t="s">
        <v>857</v>
      </c>
      <c r="H773" t="s">
        <v>422</v>
      </c>
      <c r="I773" s="2" t="s">
        <v>2726</v>
      </c>
      <c r="J773" s="2" t="s">
        <v>79</v>
      </c>
      <c r="K773">
        <v>1680</v>
      </c>
      <c r="L773" t="s">
        <v>3353</v>
      </c>
      <c r="M773">
        <v>13440</v>
      </c>
      <c r="N773" t="s">
        <v>3356</v>
      </c>
      <c r="O773">
        <v>8</v>
      </c>
      <c r="P773">
        <v>8</v>
      </c>
      <c r="Q773">
        <v>0</v>
      </c>
      <c r="R773">
        <v>13440</v>
      </c>
      <c r="S773">
        <v>8</v>
      </c>
      <c r="T773">
        <v>1.0259541984732825</v>
      </c>
      <c r="U773">
        <v>13100</v>
      </c>
      <c r="V773" s="2" t="s">
        <v>3357</v>
      </c>
      <c r="W773" s="2" t="s">
        <v>3355</v>
      </c>
      <c r="X773" s="2"/>
      <c r="Y773" t="s">
        <v>764</v>
      </c>
      <c r="Z773" t="s">
        <v>764</v>
      </c>
    </row>
    <row r="774" spans="1:26">
      <c r="A774" s="1">
        <v>46161</v>
      </c>
      <c r="B774" s="2" t="s">
        <v>3350</v>
      </c>
      <c r="C774" s="2" t="s">
        <v>3351</v>
      </c>
      <c r="D774">
        <v>724</v>
      </c>
      <c r="E774" s="2" t="s">
        <v>501</v>
      </c>
      <c r="F774" s="2" t="s">
        <v>2847</v>
      </c>
      <c r="G774" t="s">
        <v>499</v>
      </c>
      <c r="H774" t="s">
        <v>500</v>
      </c>
      <c r="I774" s="2" t="s">
        <v>498</v>
      </c>
      <c r="J774" s="2" t="s">
        <v>79</v>
      </c>
      <c r="K774">
        <v>660</v>
      </c>
      <c r="L774" t="s">
        <v>3353</v>
      </c>
      <c r="M774">
        <v>5280</v>
      </c>
      <c r="N774" t="s">
        <v>3356</v>
      </c>
      <c r="O774">
        <v>8</v>
      </c>
      <c r="P774">
        <v>8</v>
      </c>
      <c r="Q774">
        <v>0</v>
      </c>
      <c r="R774">
        <v>5280</v>
      </c>
      <c r="S774">
        <v>8</v>
      </c>
      <c r="T774">
        <v>1.056</v>
      </c>
      <c r="U774">
        <v>5000</v>
      </c>
      <c r="V774" s="2" t="s">
        <v>3357</v>
      </c>
      <c r="W774" s="2" t="s">
        <v>3355</v>
      </c>
      <c r="X774" s="2"/>
      <c r="Y774" t="s">
        <v>764</v>
      </c>
      <c r="Z774" t="s">
        <v>764</v>
      </c>
    </row>
    <row r="775" spans="1:26">
      <c r="A775" s="1">
        <v>46161</v>
      </c>
      <c r="B775" s="2" t="s">
        <v>3350</v>
      </c>
      <c r="C775" s="2" t="s">
        <v>3351</v>
      </c>
      <c r="D775" t="s">
        <v>764</v>
      </c>
      <c r="E775" s="2" t="s">
        <v>3362</v>
      </c>
      <c r="F775" s="2" t="s">
        <v>3362</v>
      </c>
      <c r="I775" s="2" t="s">
        <v>3362</v>
      </c>
      <c r="J775" s="2" t="s">
        <v>3362</v>
      </c>
      <c r="K775">
        <v>3000</v>
      </c>
      <c r="L775" t="s">
        <v>3352</v>
      </c>
      <c r="M775">
        <v>12000</v>
      </c>
      <c r="N775" t="s">
        <v>3367</v>
      </c>
      <c r="O775">
        <v>4</v>
      </c>
      <c r="P775">
        <v>0</v>
      </c>
      <c r="Q775">
        <v>0</v>
      </c>
      <c r="R775">
        <v>48000</v>
      </c>
      <c r="S775">
        <v>4</v>
      </c>
      <c r="T775" t="s">
        <v>764</v>
      </c>
      <c r="U775" t="s">
        <v>764</v>
      </c>
      <c r="V775" s="2" t="s">
        <v>3354</v>
      </c>
      <c r="W775" s="2" t="s">
        <v>3361</v>
      </c>
      <c r="X775" s="2"/>
      <c r="Z775">
        <v>19380</v>
      </c>
    </row>
    <row r="776" spans="1:26">
      <c r="A776" s="1">
        <v>46162</v>
      </c>
      <c r="B776" s="2" t="s">
        <v>3350</v>
      </c>
      <c r="C776" s="2" t="s">
        <v>3351</v>
      </c>
      <c r="D776">
        <v>756</v>
      </c>
      <c r="E776" s="2" t="s">
        <v>580</v>
      </c>
      <c r="F776" s="2" t="s">
        <v>2914</v>
      </c>
      <c r="G776" t="s">
        <v>1298</v>
      </c>
      <c r="H776" t="s">
        <v>2288</v>
      </c>
      <c r="I776" s="2" t="s">
        <v>2915</v>
      </c>
      <c r="J776" s="2" t="s">
        <v>79</v>
      </c>
      <c r="K776">
        <v>2150</v>
      </c>
      <c r="L776" t="s">
        <v>3353</v>
      </c>
      <c r="M776">
        <v>17200</v>
      </c>
      <c r="N776" t="s">
        <v>3356</v>
      </c>
      <c r="O776">
        <v>8</v>
      </c>
      <c r="P776">
        <v>8</v>
      </c>
      <c r="Q776">
        <v>0</v>
      </c>
      <c r="R776">
        <v>17200</v>
      </c>
      <c r="S776">
        <v>8</v>
      </c>
      <c r="T776">
        <v>1.0117647058823529</v>
      </c>
      <c r="U776">
        <v>17000</v>
      </c>
      <c r="V776" s="2" t="s">
        <v>3357</v>
      </c>
      <c r="W776" s="2" t="s">
        <v>3355</v>
      </c>
      <c r="X776" s="2"/>
      <c r="Y776" t="s">
        <v>764</v>
      </c>
      <c r="Z776" t="s">
        <v>764</v>
      </c>
    </row>
    <row r="777" spans="1:26">
      <c r="A777" s="1">
        <v>46162</v>
      </c>
      <c r="B777" s="2" t="s">
        <v>3350</v>
      </c>
      <c r="C777" s="2" t="s">
        <v>3351</v>
      </c>
      <c r="D777">
        <v>815</v>
      </c>
      <c r="E777" s="2" t="s">
        <v>580</v>
      </c>
      <c r="F777" s="2" t="s">
        <v>3086</v>
      </c>
      <c r="G777" t="s">
        <v>1298</v>
      </c>
      <c r="H777" t="s">
        <v>2288</v>
      </c>
      <c r="I777" s="2" t="s">
        <v>2915</v>
      </c>
      <c r="J777" s="2" t="s">
        <v>79</v>
      </c>
      <c r="K777">
        <v>730</v>
      </c>
      <c r="L777" t="s">
        <v>3353</v>
      </c>
      <c r="M777">
        <v>5840</v>
      </c>
      <c r="N777" t="s">
        <v>3356</v>
      </c>
      <c r="O777">
        <v>8</v>
      </c>
      <c r="P777">
        <v>8</v>
      </c>
      <c r="Q777">
        <v>0</v>
      </c>
      <c r="R777">
        <v>5840</v>
      </c>
      <c r="S777">
        <v>8</v>
      </c>
      <c r="T777">
        <v>1.024561403508772</v>
      </c>
      <c r="U777">
        <v>5700</v>
      </c>
      <c r="V777" s="2" t="s">
        <v>3357</v>
      </c>
      <c r="W777" s="2" t="s">
        <v>3355</v>
      </c>
      <c r="X777" s="2"/>
      <c r="Y777" t="s">
        <v>764</v>
      </c>
      <c r="Z777" t="s">
        <v>764</v>
      </c>
    </row>
    <row r="778" spans="1:26">
      <c r="A778" s="1">
        <v>46162</v>
      </c>
      <c r="B778" s="2" t="s">
        <v>3350</v>
      </c>
      <c r="C778" s="2" t="s">
        <v>3351</v>
      </c>
      <c r="D778">
        <v>760</v>
      </c>
      <c r="E778" s="2" t="s">
        <v>1342</v>
      </c>
      <c r="F778" s="2" t="s">
        <v>2929</v>
      </c>
      <c r="G778" t="s">
        <v>1341</v>
      </c>
      <c r="H778" t="s">
        <v>2288</v>
      </c>
      <c r="I778" s="2" t="s">
        <v>2930</v>
      </c>
      <c r="J778" s="2" t="s">
        <v>64</v>
      </c>
      <c r="K778">
        <v>500</v>
      </c>
      <c r="L778" t="s">
        <v>3352</v>
      </c>
      <c r="M778">
        <v>2000</v>
      </c>
      <c r="N778" t="s">
        <v>3353</v>
      </c>
      <c r="O778">
        <v>2</v>
      </c>
      <c r="P778">
        <v>2</v>
      </c>
      <c r="Q778">
        <v>4</v>
      </c>
      <c r="R778">
        <v>4000</v>
      </c>
      <c r="S778">
        <v>4</v>
      </c>
      <c r="T778">
        <v>1.1111111111111112</v>
      </c>
      <c r="U778">
        <v>3600</v>
      </c>
      <c r="V778" s="2" t="s">
        <v>3354</v>
      </c>
      <c r="W778" s="2" t="s">
        <v>3355</v>
      </c>
      <c r="X778" s="2"/>
      <c r="Y778">
        <v>3295.6361878829139</v>
      </c>
      <c r="Z778">
        <v>3230</v>
      </c>
    </row>
    <row r="779" spans="1:26">
      <c r="A779" s="1">
        <v>46162</v>
      </c>
      <c r="B779" s="2" t="s">
        <v>3350</v>
      </c>
      <c r="C779" s="2" t="s">
        <v>3351</v>
      </c>
      <c r="D779">
        <v>691</v>
      </c>
      <c r="E779" s="2" t="s">
        <v>1396</v>
      </c>
      <c r="F779" s="2" t="s">
        <v>2786</v>
      </c>
      <c r="G779" t="s">
        <v>1391</v>
      </c>
      <c r="H779" t="s">
        <v>153</v>
      </c>
      <c r="I779" s="2" t="s">
        <v>1390</v>
      </c>
      <c r="J779" s="2" t="s">
        <v>79</v>
      </c>
      <c r="K779">
        <v>1290</v>
      </c>
      <c r="L779" t="s">
        <v>3353</v>
      </c>
      <c r="M779">
        <v>10320</v>
      </c>
      <c r="N779" t="s">
        <v>3356</v>
      </c>
      <c r="O779">
        <v>8</v>
      </c>
      <c r="P779">
        <v>8</v>
      </c>
      <c r="Q779">
        <v>0</v>
      </c>
      <c r="R779">
        <v>10320</v>
      </c>
      <c r="S779">
        <v>8</v>
      </c>
      <c r="T779">
        <v>1.032</v>
      </c>
      <c r="U779">
        <v>10000</v>
      </c>
      <c r="V779" s="2" t="s">
        <v>3357</v>
      </c>
      <c r="W779" s="2" t="s">
        <v>3355</v>
      </c>
      <c r="X779" s="2"/>
      <c r="Y779" t="s">
        <v>764</v>
      </c>
      <c r="Z779" t="s">
        <v>764</v>
      </c>
    </row>
    <row r="780" spans="1:26">
      <c r="A780" s="1">
        <v>46162</v>
      </c>
      <c r="B780" s="2" t="s">
        <v>3350</v>
      </c>
      <c r="C780" s="2" t="s">
        <v>3351</v>
      </c>
      <c r="D780">
        <v>748</v>
      </c>
      <c r="E780" s="2" t="s">
        <v>1069</v>
      </c>
      <c r="F780" s="2" t="s">
        <v>2897</v>
      </c>
      <c r="G780" t="s">
        <v>1068</v>
      </c>
      <c r="H780" t="s">
        <v>153</v>
      </c>
      <c r="I780" s="2" t="s">
        <v>1067</v>
      </c>
      <c r="J780" s="2" t="s">
        <v>79</v>
      </c>
      <c r="K780">
        <v>680</v>
      </c>
      <c r="L780" t="s">
        <v>3353</v>
      </c>
      <c r="M780">
        <v>5440</v>
      </c>
      <c r="N780" t="s">
        <v>3356</v>
      </c>
      <c r="O780">
        <v>8</v>
      </c>
      <c r="P780">
        <v>8</v>
      </c>
      <c r="Q780">
        <v>0</v>
      </c>
      <c r="R780">
        <v>5440</v>
      </c>
      <c r="S780">
        <v>8</v>
      </c>
      <c r="T780">
        <v>1.0666666666666669</v>
      </c>
      <c r="U780">
        <v>5100</v>
      </c>
      <c r="V780" s="2" t="s">
        <v>3357</v>
      </c>
      <c r="W780" s="2" t="s">
        <v>3355</v>
      </c>
      <c r="X780" s="2"/>
      <c r="Y780" t="s">
        <v>764</v>
      </c>
      <c r="Z780" t="s">
        <v>764</v>
      </c>
    </row>
    <row r="781" spans="1:26">
      <c r="A781" s="1">
        <v>46162</v>
      </c>
      <c r="B781" s="2" t="s">
        <v>3350</v>
      </c>
      <c r="C781" s="2" t="s">
        <v>3351</v>
      </c>
      <c r="D781">
        <v>743</v>
      </c>
      <c r="E781" s="2" t="s">
        <v>2887</v>
      </c>
      <c r="F781" s="2" t="s">
        <v>2880</v>
      </c>
      <c r="G781" t="s">
        <v>2882</v>
      </c>
      <c r="H781" t="s">
        <v>153</v>
      </c>
      <c r="I781" s="2" t="s">
        <v>2881</v>
      </c>
      <c r="J781" s="2" t="s">
        <v>79</v>
      </c>
      <c r="K781">
        <v>680</v>
      </c>
      <c r="L781" t="s">
        <v>3353</v>
      </c>
      <c r="M781">
        <v>5440</v>
      </c>
      <c r="N781" t="s">
        <v>3356</v>
      </c>
      <c r="O781">
        <v>8</v>
      </c>
      <c r="P781">
        <v>8</v>
      </c>
      <c r="Q781">
        <v>0</v>
      </c>
      <c r="R781">
        <v>5440</v>
      </c>
      <c r="S781">
        <v>8</v>
      </c>
      <c r="T781">
        <v>1.0666666666666669</v>
      </c>
      <c r="U781">
        <v>5100</v>
      </c>
      <c r="V781" s="2" t="s">
        <v>3357</v>
      </c>
      <c r="W781" s="2" t="s">
        <v>3355</v>
      </c>
      <c r="X781" s="2"/>
      <c r="Y781" t="s">
        <v>764</v>
      </c>
      <c r="Z781" t="s">
        <v>764</v>
      </c>
    </row>
    <row r="782" spans="1:26">
      <c r="A782" s="1">
        <v>46162</v>
      </c>
      <c r="B782" s="2" t="s">
        <v>3350</v>
      </c>
      <c r="C782" s="2" t="s">
        <v>3351</v>
      </c>
      <c r="D782">
        <v>619</v>
      </c>
      <c r="E782" s="2" t="s">
        <v>2557</v>
      </c>
      <c r="F782" s="2" t="s">
        <v>2549</v>
      </c>
      <c r="G782" t="s">
        <v>2551</v>
      </c>
      <c r="H782" t="s">
        <v>97</v>
      </c>
      <c r="I782" s="2" t="s">
        <v>2550</v>
      </c>
      <c r="J782" s="2" t="s">
        <v>79</v>
      </c>
      <c r="K782">
        <v>1290</v>
      </c>
      <c r="L782" t="s">
        <v>3353</v>
      </c>
      <c r="M782">
        <v>10320</v>
      </c>
      <c r="N782" t="s">
        <v>3356</v>
      </c>
      <c r="O782">
        <v>8</v>
      </c>
      <c r="P782">
        <v>8</v>
      </c>
      <c r="Q782">
        <v>0</v>
      </c>
      <c r="R782">
        <v>10320</v>
      </c>
      <c r="S782">
        <v>8</v>
      </c>
      <c r="T782">
        <v>1.032</v>
      </c>
      <c r="U782">
        <v>10000</v>
      </c>
      <c r="V782" s="2" t="s">
        <v>3357</v>
      </c>
      <c r="W782" s="2" t="s">
        <v>3355</v>
      </c>
      <c r="X782" s="2"/>
      <c r="Y782" t="s">
        <v>764</v>
      </c>
      <c r="Z782" t="s">
        <v>764</v>
      </c>
    </row>
    <row r="783" spans="1:26">
      <c r="A783" s="1">
        <v>46162</v>
      </c>
      <c r="B783" s="2" t="s">
        <v>3350</v>
      </c>
      <c r="C783" s="2" t="s">
        <v>3351</v>
      </c>
      <c r="D783">
        <v>554</v>
      </c>
      <c r="E783" s="2" t="s">
        <v>2249</v>
      </c>
      <c r="F783" s="2" t="s">
        <v>2306</v>
      </c>
      <c r="G783" t="s">
        <v>2243</v>
      </c>
      <c r="H783" t="s">
        <v>2229</v>
      </c>
      <c r="I783" s="2" t="s">
        <v>2307</v>
      </c>
      <c r="J783" s="2" t="s">
        <v>79</v>
      </c>
      <c r="K783">
        <v>420</v>
      </c>
      <c r="L783" t="s">
        <v>3353</v>
      </c>
      <c r="M783">
        <v>3360</v>
      </c>
      <c r="N783" t="s">
        <v>3356</v>
      </c>
      <c r="O783">
        <v>8</v>
      </c>
      <c r="P783">
        <v>8</v>
      </c>
      <c r="Q783">
        <v>0</v>
      </c>
      <c r="R783">
        <v>3360</v>
      </c>
      <c r="S783">
        <v>8</v>
      </c>
      <c r="T783">
        <v>1.0838709677419356</v>
      </c>
      <c r="U783">
        <v>3100</v>
      </c>
      <c r="V783" s="2" t="s">
        <v>3357</v>
      </c>
      <c r="W783" s="2" t="s">
        <v>3355</v>
      </c>
      <c r="X783" s="2"/>
      <c r="Y783" t="s">
        <v>764</v>
      </c>
      <c r="Z783" t="s">
        <v>764</v>
      </c>
    </row>
    <row r="784" spans="1:26">
      <c r="A784" s="1">
        <v>46163</v>
      </c>
      <c r="B784" s="2" t="s">
        <v>3350</v>
      </c>
      <c r="C784" s="2" t="s">
        <v>3351</v>
      </c>
      <c r="D784">
        <v>811</v>
      </c>
      <c r="E784" s="2" t="s">
        <v>3082</v>
      </c>
      <c r="F784" s="2" t="s">
        <v>3073</v>
      </c>
      <c r="G784" t="s">
        <v>3075</v>
      </c>
      <c r="H784" t="s">
        <v>3077</v>
      </c>
      <c r="I784" s="2" t="s">
        <v>3074</v>
      </c>
      <c r="J784" s="2" t="s">
        <v>79</v>
      </c>
      <c r="K784">
        <v>1940</v>
      </c>
      <c r="L784" t="s">
        <v>3353</v>
      </c>
      <c r="M784">
        <v>15520</v>
      </c>
      <c r="N784" t="s">
        <v>3356</v>
      </c>
      <c r="O784">
        <v>8</v>
      </c>
      <c r="P784">
        <v>8</v>
      </c>
      <c r="Q784">
        <v>0</v>
      </c>
      <c r="R784">
        <v>15520</v>
      </c>
      <c r="S784">
        <v>8</v>
      </c>
      <c r="T784">
        <v>1.0278145695364238</v>
      </c>
      <c r="U784">
        <v>15100</v>
      </c>
      <c r="V784" s="2" t="s">
        <v>3357</v>
      </c>
      <c r="W784" s="2" t="s">
        <v>3355</v>
      </c>
      <c r="X784" s="2"/>
      <c r="Y784" t="s">
        <v>764</v>
      </c>
      <c r="Z784" t="s">
        <v>764</v>
      </c>
    </row>
    <row r="785" spans="1:26">
      <c r="A785" s="1">
        <v>46163</v>
      </c>
      <c r="B785" s="2" t="s">
        <v>3350</v>
      </c>
      <c r="C785" s="2" t="s">
        <v>3351</v>
      </c>
      <c r="D785" t="s">
        <v>764</v>
      </c>
      <c r="E785" s="2" t="s">
        <v>3362</v>
      </c>
      <c r="F785" s="2" t="s">
        <v>3362</v>
      </c>
      <c r="I785" s="2" t="s">
        <v>3362</v>
      </c>
      <c r="J785" s="2" t="s">
        <v>3362</v>
      </c>
      <c r="K785">
        <v>3000</v>
      </c>
      <c r="L785" t="s">
        <v>3352</v>
      </c>
      <c r="M785">
        <v>12000</v>
      </c>
      <c r="N785" t="s">
        <v>3367</v>
      </c>
      <c r="O785">
        <v>4</v>
      </c>
      <c r="P785">
        <v>0</v>
      </c>
      <c r="Q785">
        <v>0</v>
      </c>
      <c r="R785">
        <v>48000</v>
      </c>
      <c r="S785">
        <v>4</v>
      </c>
      <c r="T785" t="s">
        <v>764</v>
      </c>
      <c r="U785" t="s">
        <v>764</v>
      </c>
      <c r="V785" s="2" t="s">
        <v>3368</v>
      </c>
      <c r="W785" s="2" t="s">
        <v>3361</v>
      </c>
      <c r="X785" s="2"/>
      <c r="Y785">
        <v>2428.8000000000002</v>
      </c>
      <c r="Z785">
        <v>1290</v>
      </c>
    </row>
    <row r="786" spans="1:26">
      <c r="A786" s="1">
        <v>46163</v>
      </c>
      <c r="B786" s="2" t="s">
        <v>3350</v>
      </c>
      <c r="C786" s="2" t="s">
        <v>3351</v>
      </c>
      <c r="D786">
        <v>808</v>
      </c>
      <c r="E786" s="2" t="s">
        <v>1745</v>
      </c>
      <c r="F786" s="2" t="s">
        <v>3072</v>
      </c>
      <c r="G786" t="s">
        <v>879</v>
      </c>
      <c r="H786" t="s">
        <v>59</v>
      </c>
      <c r="I786" s="2" t="s">
        <v>1744</v>
      </c>
      <c r="J786" s="2" t="s">
        <v>64</v>
      </c>
      <c r="K786">
        <v>250</v>
      </c>
      <c r="L786" t="s">
        <v>3352</v>
      </c>
      <c r="M786">
        <v>500</v>
      </c>
      <c r="N786" t="s">
        <v>3353</v>
      </c>
      <c r="O786">
        <v>4</v>
      </c>
      <c r="P786">
        <v>2</v>
      </c>
      <c r="Q786">
        <v>2</v>
      </c>
      <c r="R786">
        <v>2000</v>
      </c>
      <c r="S786">
        <v>2</v>
      </c>
      <c r="T786">
        <v>1.3333333333333333</v>
      </c>
      <c r="U786">
        <v>1500</v>
      </c>
      <c r="V786" s="2" t="s">
        <v>3354</v>
      </c>
      <c r="W786" s="2" t="s">
        <v>3361</v>
      </c>
      <c r="X786" s="2"/>
      <c r="Y786">
        <v>1457.578807805764</v>
      </c>
      <c r="Z786">
        <v>1615</v>
      </c>
    </row>
    <row r="787" spans="1:26">
      <c r="A787" s="1">
        <v>46163</v>
      </c>
      <c r="B787" s="2" t="s">
        <v>3350</v>
      </c>
      <c r="C787" s="2" t="s">
        <v>3351</v>
      </c>
      <c r="D787">
        <v>795</v>
      </c>
      <c r="E787" s="2" t="s">
        <v>3026</v>
      </c>
      <c r="F787" s="2" t="s">
        <v>3024</v>
      </c>
      <c r="G787" t="s">
        <v>2463</v>
      </c>
      <c r="H787" t="s">
        <v>59</v>
      </c>
      <c r="I787" s="2" t="s">
        <v>3025</v>
      </c>
      <c r="J787" s="2" t="s">
        <v>64</v>
      </c>
      <c r="K787">
        <v>350</v>
      </c>
      <c r="L787" t="s">
        <v>3352</v>
      </c>
      <c r="M787">
        <v>700</v>
      </c>
      <c r="N787" t="s">
        <v>3353</v>
      </c>
      <c r="O787">
        <v>1</v>
      </c>
      <c r="P787">
        <v>1</v>
      </c>
      <c r="Q787">
        <v>2</v>
      </c>
      <c r="R787">
        <v>700</v>
      </c>
      <c r="S787">
        <v>2</v>
      </c>
      <c r="T787">
        <v>1.0769230769230769</v>
      </c>
      <c r="U787">
        <v>650</v>
      </c>
      <c r="V787" s="2" t="s">
        <v>3354</v>
      </c>
      <c r="W787" s="2" t="s">
        <v>3355</v>
      </c>
      <c r="X787" s="2"/>
      <c r="Y787">
        <v>1087.0980462899934</v>
      </c>
      <c r="Z787">
        <v>2261</v>
      </c>
    </row>
    <row r="788" spans="1:26">
      <c r="A788" s="1">
        <v>46163</v>
      </c>
      <c r="B788" s="2" t="s">
        <v>3350</v>
      </c>
      <c r="C788" s="2" t="s">
        <v>3351</v>
      </c>
      <c r="D788">
        <v>801</v>
      </c>
      <c r="E788" s="2" t="s">
        <v>1618</v>
      </c>
      <c r="F788" s="2" t="s">
        <v>3057</v>
      </c>
      <c r="G788" t="s">
        <v>1617</v>
      </c>
      <c r="H788" t="s">
        <v>343</v>
      </c>
      <c r="I788" s="2" t="s">
        <v>1616</v>
      </c>
      <c r="J788" s="2" t="s">
        <v>64</v>
      </c>
      <c r="K788">
        <v>700</v>
      </c>
      <c r="L788" t="s">
        <v>3352</v>
      </c>
      <c r="M788">
        <v>4200</v>
      </c>
      <c r="N788" t="s">
        <v>3353</v>
      </c>
      <c r="O788">
        <v>3</v>
      </c>
      <c r="P788">
        <v>3</v>
      </c>
      <c r="Q788">
        <v>6</v>
      </c>
      <c r="R788">
        <v>12600</v>
      </c>
      <c r="S788">
        <v>6</v>
      </c>
      <c r="T788">
        <v>1.0956521739130434</v>
      </c>
      <c r="U788">
        <v>11500</v>
      </c>
      <c r="V788" s="2" t="s">
        <v>3354</v>
      </c>
      <c r="W788" s="2" t="s">
        <v>3355</v>
      </c>
      <c r="X788" s="2"/>
      <c r="Y788">
        <v>3662.453217154527</v>
      </c>
      <c r="Z788">
        <v>4522</v>
      </c>
    </row>
    <row r="789" spans="1:26">
      <c r="A789" s="1">
        <v>46163</v>
      </c>
      <c r="B789" s="2" t="s">
        <v>3350</v>
      </c>
      <c r="C789" s="2" t="s">
        <v>3351</v>
      </c>
      <c r="D789">
        <v>807</v>
      </c>
      <c r="E789" s="2" t="s">
        <v>1618</v>
      </c>
      <c r="F789" s="2" t="s">
        <v>3071</v>
      </c>
      <c r="G789" t="s">
        <v>1617</v>
      </c>
      <c r="H789" t="s">
        <v>343</v>
      </c>
      <c r="I789" s="2" t="s">
        <v>1616</v>
      </c>
      <c r="J789" s="2" t="s">
        <v>64</v>
      </c>
      <c r="K789">
        <v>500</v>
      </c>
      <c r="L789" t="s">
        <v>3352</v>
      </c>
      <c r="M789">
        <v>3000</v>
      </c>
      <c r="N789" t="s">
        <v>3353</v>
      </c>
      <c r="O789">
        <v>3</v>
      </c>
      <c r="P789">
        <v>3</v>
      </c>
      <c r="Q789">
        <v>6</v>
      </c>
      <c r="R789">
        <v>9000</v>
      </c>
      <c r="S789">
        <v>6</v>
      </c>
      <c r="T789">
        <v>1.0465116279069768</v>
      </c>
      <c r="U789">
        <v>8600</v>
      </c>
      <c r="V789" s="2" t="s">
        <v>3354</v>
      </c>
      <c r="W789" s="2" t="s">
        <v>3355</v>
      </c>
      <c r="X789" s="2"/>
      <c r="Y789">
        <v>2616.0380122532338</v>
      </c>
      <c r="Z789">
        <v>3230</v>
      </c>
    </row>
    <row r="790" spans="1:26">
      <c r="A790" s="1">
        <v>46163</v>
      </c>
      <c r="B790" s="2" t="s">
        <v>3350</v>
      </c>
      <c r="C790" s="2" t="s">
        <v>3351</v>
      </c>
      <c r="D790">
        <v>798</v>
      </c>
      <c r="E790" s="2" t="s">
        <v>3040</v>
      </c>
      <c r="F790" s="2" t="s">
        <v>3037</v>
      </c>
      <c r="G790" t="s">
        <v>3039</v>
      </c>
      <c r="H790" t="s">
        <v>153</v>
      </c>
      <c r="I790" s="2" t="s">
        <v>3038</v>
      </c>
      <c r="J790" s="2" t="s">
        <v>64</v>
      </c>
      <c r="K790">
        <v>20</v>
      </c>
      <c r="L790" t="s">
        <v>3352</v>
      </c>
      <c r="M790">
        <v>80</v>
      </c>
      <c r="N790" t="s">
        <v>3353</v>
      </c>
      <c r="O790">
        <v>2</v>
      </c>
      <c r="P790">
        <v>2</v>
      </c>
      <c r="Q790">
        <v>4</v>
      </c>
      <c r="R790">
        <v>160</v>
      </c>
      <c r="S790">
        <v>4</v>
      </c>
      <c r="T790">
        <v>1.0666666666666669</v>
      </c>
      <c r="U790">
        <v>150</v>
      </c>
      <c r="V790" s="2" t="s">
        <v>3354</v>
      </c>
      <c r="W790" s="2" t="s">
        <v>3355</v>
      </c>
      <c r="X790" s="2"/>
      <c r="Y790">
        <v>100.0458652144316</v>
      </c>
      <c r="Z790">
        <v>129.19999999999999</v>
      </c>
    </row>
    <row r="791" spans="1:26">
      <c r="A791" s="1">
        <v>46163</v>
      </c>
      <c r="B791" s="2" t="s">
        <v>3350</v>
      </c>
      <c r="C791" s="2" t="s">
        <v>3351</v>
      </c>
      <c r="D791">
        <v>780</v>
      </c>
      <c r="E791" s="2" t="s">
        <v>2987</v>
      </c>
      <c r="F791" s="2" t="s">
        <v>2984</v>
      </c>
      <c r="G791" t="s">
        <v>2986</v>
      </c>
      <c r="H791" t="s">
        <v>153</v>
      </c>
      <c r="I791" s="2" t="s">
        <v>2985</v>
      </c>
      <c r="J791" s="2" t="s">
        <v>64</v>
      </c>
      <c r="K791">
        <v>300</v>
      </c>
      <c r="L791" t="s">
        <v>3352</v>
      </c>
      <c r="M791">
        <v>1200</v>
      </c>
      <c r="N791" t="s">
        <v>3353</v>
      </c>
      <c r="O791">
        <v>2</v>
      </c>
      <c r="P791">
        <v>2</v>
      </c>
      <c r="Q791">
        <v>4</v>
      </c>
      <c r="R791">
        <v>2400</v>
      </c>
      <c r="S791">
        <v>4</v>
      </c>
      <c r="T791">
        <v>1.0909090909090908</v>
      </c>
      <c r="U791">
        <v>2200</v>
      </c>
      <c r="V791" s="2" t="s">
        <v>3354</v>
      </c>
      <c r="W791" s="2" t="s">
        <v>3355</v>
      </c>
      <c r="X791" s="2"/>
      <c r="Y791">
        <v>1500.6879782164738</v>
      </c>
      <c r="Z791">
        <v>1938</v>
      </c>
    </row>
    <row r="792" spans="1:26">
      <c r="A792" s="1">
        <v>46163</v>
      </c>
      <c r="B792" s="2" t="s">
        <v>3350</v>
      </c>
      <c r="C792" s="2" t="s">
        <v>3351</v>
      </c>
      <c r="D792">
        <v>803</v>
      </c>
      <c r="E792" s="2" t="s">
        <v>1977</v>
      </c>
      <c r="F792" s="2" t="s">
        <v>3059</v>
      </c>
      <c r="G792" t="s">
        <v>1975</v>
      </c>
      <c r="H792" t="s">
        <v>1976</v>
      </c>
      <c r="I792" s="2" t="s">
        <v>1974</v>
      </c>
      <c r="J792" s="2" t="s">
        <v>64</v>
      </c>
      <c r="K792">
        <v>700</v>
      </c>
      <c r="L792" t="s">
        <v>3352</v>
      </c>
      <c r="M792">
        <v>2800</v>
      </c>
      <c r="N792" t="s">
        <v>3353</v>
      </c>
      <c r="O792">
        <v>6</v>
      </c>
      <c r="P792">
        <v>6</v>
      </c>
      <c r="Q792">
        <v>4</v>
      </c>
      <c r="R792">
        <v>16800</v>
      </c>
      <c r="S792">
        <v>4</v>
      </c>
      <c r="T792">
        <v>1.05</v>
      </c>
      <c r="U792">
        <v>16000</v>
      </c>
      <c r="V792" s="2" t="s">
        <v>3354</v>
      </c>
      <c r="W792" s="2" t="s">
        <v>3355</v>
      </c>
      <c r="X792" s="2"/>
      <c r="Y792">
        <v>3828.456731381893</v>
      </c>
      <c r="Z792">
        <v>4522</v>
      </c>
    </row>
    <row r="793" spans="1:26">
      <c r="A793" s="1">
        <v>46163</v>
      </c>
      <c r="B793" s="2" t="s">
        <v>3350</v>
      </c>
      <c r="C793" s="2" t="s">
        <v>3351</v>
      </c>
      <c r="D793" t="s">
        <v>764</v>
      </c>
      <c r="E793" s="2" t="s">
        <v>3362</v>
      </c>
      <c r="F793" s="2" t="s">
        <v>3362</v>
      </c>
      <c r="I793" s="2" t="s">
        <v>3362</v>
      </c>
      <c r="J793" s="2" t="s">
        <v>3362</v>
      </c>
      <c r="K793">
        <v>3000</v>
      </c>
      <c r="L793" t="s">
        <v>3352</v>
      </c>
      <c r="M793">
        <v>12000</v>
      </c>
      <c r="N793" t="s">
        <v>3367</v>
      </c>
      <c r="O793">
        <v>4</v>
      </c>
      <c r="P793">
        <v>0</v>
      </c>
      <c r="Q793">
        <v>0</v>
      </c>
      <c r="R793">
        <v>48000</v>
      </c>
      <c r="S793">
        <v>4</v>
      </c>
      <c r="T793" t="s">
        <v>764</v>
      </c>
      <c r="U793" t="s">
        <v>764</v>
      </c>
      <c r="V793" s="2" t="s">
        <v>3368</v>
      </c>
      <c r="W793" s="2" t="s">
        <v>3361</v>
      </c>
      <c r="X793" s="2"/>
      <c r="Y793">
        <v>2428.8000000000002</v>
      </c>
      <c r="Z793">
        <v>1290</v>
      </c>
    </row>
    <row r="794" spans="1:26">
      <c r="A794" s="1">
        <v>46164</v>
      </c>
      <c r="B794" s="2" t="s">
        <v>3350</v>
      </c>
      <c r="C794" s="2" t="s">
        <v>3351</v>
      </c>
      <c r="D794">
        <v>480</v>
      </c>
      <c r="E794" s="2" t="s">
        <v>2087</v>
      </c>
      <c r="F794" s="2" t="s">
        <v>2080</v>
      </c>
      <c r="G794" t="s">
        <v>2082</v>
      </c>
      <c r="H794" t="s">
        <v>97</v>
      </c>
      <c r="I794" s="2" t="s">
        <v>2081</v>
      </c>
      <c r="J794" s="2" t="s">
        <v>79</v>
      </c>
      <c r="K794">
        <v>44700</v>
      </c>
      <c r="L794" t="s">
        <v>3353</v>
      </c>
      <c r="M794">
        <v>357600</v>
      </c>
      <c r="N794" t="s">
        <v>3356</v>
      </c>
      <c r="O794">
        <v>8</v>
      </c>
      <c r="P794">
        <v>8</v>
      </c>
      <c r="Q794">
        <v>0</v>
      </c>
      <c r="R794">
        <v>357600</v>
      </c>
      <c r="S794">
        <v>8</v>
      </c>
      <c r="T794">
        <v>1.0016806722689076</v>
      </c>
      <c r="U794">
        <v>357000</v>
      </c>
      <c r="V794" s="2" t="s">
        <v>3357</v>
      </c>
      <c r="W794" s="2" t="s">
        <v>3355</v>
      </c>
      <c r="X794" s="2"/>
      <c r="Y794" t="s">
        <v>764</v>
      </c>
      <c r="Z794" t="s">
        <v>764</v>
      </c>
    </row>
    <row r="795" spans="1:26">
      <c r="A795" s="1">
        <v>46164</v>
      </c>
      <c r="B795" s="2" t="s">
        <v>3350</v>
      </c>
      <c r="C795" s="2" t="s">
        <v>3351</v>
      </c>
      <c r="D795">
        <v>488</v>
      </c>
      <c r="E795" s="2" t="s">
        <v>2083</v>
      </c>
      <c r="F795" s="2" t="s">
        <v>2098</v>
      </c>
      <c r="G795" t="s">
        <v>2082</v>
      </c>
      <c r="H795" t="s">
        <v>97</v>
      </c>
      <c r="I795" s="2" t="s">
        <v>2081</v>
      </c>
      <c r="J795" s="2" t="s">
        <v>64</v>
      </c>
      <c r="K795">
        <v>2475</v>
      </c>
      <c r="L795" t="s">
        <v>3352</v>
      </c>
      <c r="M795">
        <v>14850</v>
      </c>
      <c r="N795" t="s">
        <v>3353</v>
      </c>
      <c r="O795">
        <v>2</v>
      </c>
      <c r="P795">
        <v>2</v>
      </c>
      <c r="Q795">
        <v>6</v>
      </c>
      <c r="R795">
        <v>29700</v>
      </c>
      <c r="S795">
        <v>6</v>
      </c>
      <c r="T795">
        <v>1.006779661016949</v>
      </c>
      <c r="U795">
        <v>29500</v>
      </c>
      <c r="V795" s="2" t="s">
        <v>3354</v>
      </c>
      <c r="W795" s="2" t="s">
        <v>3355</v>
      </c>
      <c r="X795" s="2"/>
      <c r="Y795">
        <v>13935.318849557523</v>
      </c>
      <c r="Z795">
        <v>15988.5</v>
      </c>
    </row>
    <row r="796" spans="1:26">
      <c r="A796" s="1">
        <v>46167</v>
      </c>
      <c r="B796" s="2" t="s">
        <v>3350</v>
      </c>
      <c r="C796" s="2" t="s">
        <v>3351</v>
      </c>
      <c r="D796">
        <v>773</v>
      </c>
      <c r="E796" s="2" t="s">
        <v>442</v>
      </c>
      <c r="F796" s="2" t="s">
        <v>2961</v>
      </c>
      <c r="G796" t="s">
        <v>2163</v>
      </c>
      <c r="H796" t="s">
        <v>97</v>
      </c>
      <c r="I796" s="2" t="s">
        <v>2962</v>
      </c>
      <c r="J796" s="2" t="s">
        <v>445</v>
      </c>
      <c r="K796">
        <v>160</v>
      </c>
      <c r="L796" t="s">
        <v>3353</v>
      </c>
      <c r="M796">
        <v>1280</v>
      </c>
      <c r="N796" t="s">
        <v>3359</v>
      </c>
      <c r="O796">
        <v>8</v>
      </c>
      <c r="P796">
        <v>0</v>
      </c>
      <c r="Q796">
        <v>0</v>
      </c>
      <c r="R796">
        <v>1280</v>
      </c>
      <c r="S796">
        <v>8</v>
      </c>
      <c r="T796">
        <v>1.1636363636363636</v>
      </c>
      <c r="U796">
        <v>1100</v>
      </c>
      <c r="V796" s="2" t="s">
        <v>3360</v>
      </c>
      <c r="W796" s="2" t="s">
        <v>3361</v>
      </c>
      <c r="X796" s="2"/>
      <c r="Y796" t="s">
        <v>764</v>
      </c>
      <c r="Z796" t="s">
        <v>764</v>
      </c>
    </row>
    <row r="797" spans="1:26">
      <c r="A797" s="1">
        <v>46167</v>
      </c>
      <c r="B797" s="2" t="s">
        <v>3350</v>
      </c>
      <c r="C797" s="2" t="s">
        <v>3351</v>
      </c>
      <c r="D797">
        <v>776</v>
      </c>
      <c r="E797" s="2" t="s">
        <v>442</v>
      </c>
      <c r="F797" s="2" t="s">
        <v>2966</v>
      </c>
      <c r="G797" t="s">
        <v>2968</v>
      </c>
      <c r="H797" t="s">
        <v>986</v>
      </c>
      <c r="I797" s="2" t="s">
        <v>2967</v>
      </c>
      <c r="J797" s="2" t="s">
        <v>445</v>
      </c>
      <c r="K797">
        <v>465</v>
      </c>
      <c r="L797" t="s">
        <v>3353</v>
      </c>
      <c r="M797">
        <v>3720</v>
      </c>
      <c r="N797" t="s">
        <v>3359</v>
      </c>
      <c r="O797">
        <v>8</v>
      </c>
      <c r="P797">
        <v>0</v>
      </c>
      <c r="Q797">
        <v>0</v>
      </c>
      <c r="R797">
        <v>3720</v>
      </c>
      <c r="S797">
        <v>8</v>
      </c>
      <c r="T797">
        <v>1.0333333333333334</v>
      </c>
      <c r="U797">
        <v>3600</v>
      </c>
      <c r="V797" s="2" t="s">
        <v>3360</v>
      </c>
      <c r="W797" s="2" t="s">
        <v>3361</v>
      </c>
      <c r="X797" s="2"/>
      <c r="Y797" t="s">
        <v>764</v>
      </c>
      <c r="Z797" t="s">
        <v>764</v>
      </c>
    </row>
    <row r="798" spans="1:26">
      <c r="A798" s="1">
        <v>46167</v>
      </c>
      <c r="B798" s="2" t="s">
        <v>3350</v>
      </c>
      <c r="C798" s="2" t="s">
        <v>3351</v>
      </c>
      <c r="D798">
        <v>578</v>
      </c>
      <c r="E798" s="2" t="s">
        <v>442</v>
      </c>
      <c r="F798" s="2" t="s">
        <v>2393</v>
      </c>
      <c r="G798" t="s">
        <v>2395</v>
      </c>
      <c r="H798" t="s">
        <v>2397</v>
      </c>
      <c r="I798" s="2" t="s">
        <v>2394</v>
      </c>
      <c r="J798" s="2" t="s">
        <v>445</v>
      </c>
      <c r="K798">
        <v>920</v>
      </c>
      <c r="L798" t="s">
        <v>3353</v>
      </c>
      <c r="M798">
        <v>7360</v>
      </c>
      <c r="N798" t="s">
        <v>3359</v>
      </c>
      <c r="O798">
        <v>8</v>
      </c>
      <c r="P798">
        <v>0</v>
      </c>
      <c r="Q798">
        <v>0</v>
      </c>
      <c r="R798">
        <v>7360</v>
      </c>
      <c r="S798">
        <v>8</v>
      </c>
      <c r="T798">
        <v>1.0366197183098591</v>
      </c>
      <c r="U798">
        <v>7100</v>
      </c>
      <c r="V798" s="2" t="s">
        <v>3360</v>
      </c>
      <c r="W798" s="2" t="s">
        <v>3361</v>
      </c>
      <c r="X798" s="2"/>
      <c r="Y798" t="s">
        <v>764</v>
      </c>
      <c r="Z798" t="s">
        <v>764</v>
      </c>
    </row>
    <row r="799" spans="1:26">
      <c r="A799" s="1">
        <v>46167</v>
      </c>
      <c r="B799" s="2" t="s">
        <v>3350</v>
      </c>
      <c r="C799" s="2" t="s">
        <v>3351</v>
      </c>
      <c r="D799">
        <v>719</v>
      </c>
      <c r="E799" s="2" t="s">
        <v>442</v>
      </c>
      <c r="F799" s="2" t="s">
        <v>2834</v>
      </c>
      <c r="G799" t="s">
        <v>1185</v>
      </c>
      <c r="H799" t="s">
        <v>2836</v>
      </c>
      <c r="I799" s="2" t="s">
        <v>2835</v>
      </c>
      <c r="J799" s="2" t="s">
        <v>445</v>
      </c>
      <c r="K799">
        <v>2030</v>
      </c>
      <c r="L799" t="s">
        <v>3353</v>
      </c>
      <c r="M799">
        <v>16240</v>
      </c>
      <c r="N799" t="s">
        <v>3359</v>
      </c>
      <c r="O799">
        <v>8</v>
      </c>
      <c r="P799">
        <v>0</v>
      </c>
      <c r="Q799">
        <v>0</v>
      </c>
      <c r="R799">
        <v>16240</v>
      </c>
      <c r="S799">
        <v>8</v>
      </c>
      <c r="T799">
        <v>1.0149999999999999</v>
      </c>
      <c r="U799">
        <v>16000</v>
      </c>
      <c r="V799" s="2" t="s">
        <v>3360</v>
      </c>
      <c r="W799" s="2" t="s">
        <v>3361</v>
      </c>
      <c r="X799" s="2"/>
      <c r="Y799" t="s">
        <v>764</v>
      </c>
      <c r="Z799" t="s">
        <v>764</v>
      </c>
    </row>
    <row r="800" spans="1:26">
      <c r="A800" s="1">
        <v>46167</v>
      </c>
      <c r="B800" s="2" t="s">
        <v>3350</v>
      </c>
      <c r="C800" s="2" t="s">
        <v>3351</v>
      </c>
      <c r="D800">
        <v>716</v>
      </c>
      <c r="E800" s="2" t="s">
        <v>442</v>
      </c>
      <c r="F800" s="2" t="s">
        <v>2831</v>
      </c>
      <c r="G800" t="s">
        <v>1094</v>
      </c>
      <c r="H800" t="s">
        <v>2833</v>
      </c>
      <c r="I800" s="2" t="s">
        <v>2832</v>
      </c>
      <c r="J800" s="2" t="s">
        <v>445</v>
      </c>
      <c r="K800">
        <v>1350</v>
      </c>
      <c r="L800" t="s">
        <v>3353</v>
      </c>
      <c r="M800">
        <v>10800</v>
      </c>
      <c r="N800" t="s">
        <v>3359</v>
      </c>
      <c r="O800">
        <v>8</v>
      </c>
      <c r="P800">
        <v>0</v>
      </c>
      <c r="Q800">
        <v>0</v>
      </c>
      <c r="R800">
        <v>10800</v>
      </c>
      <c r="S800">
        <v>8</v>
      </c>
      <c r="T800">
        <v>1.0188679245283021</v>
      </c>
      <c r="U800">
        <v>10600</v>
      </c>
      <c r="V800" s="2" t="s">
        <v>3360</v>
      </c>
      <c r="W800" s="2" t="s">
        <v>3361</v>
      </c>
      <c r="X800" s="2"/>
      <c r="Y800" t="s">
        <v>764</v>
      </c>
      <c r="Z800" t="s">
        <v>764</v>
      </c>
    </row>
    <row r="801" spans="1:26">
      <c r="A801" s="1">
        <v>46167</v>
      </c>
      <c r="B801" s="2" t="s">
        <v>3350</v>
      </c>
      <c r="C801" s="2" t="s">
        <v>3351</v>
      </c>
      <c r="D801" t="s">
        <v>764</v>
      </c>
      <c r="E801" s="2" t="s">
        <v>3362</v>
      </c>
      <c r="F801" s="2" t="s">
        <v>3362</v>
      </c>
      <c r="I801" s="2" t="s">
        <v>3362</v>
      </c>
      <c r="J801" s="2" t="s">
        <v>3362</v>
      </c>
      <c r="K801">
        <v>3000</v>
      </c>
      <c r="L801" t="s">
        <v>3352</v>
      </c>
      <c r="M801">
        <v>12000</v>
      </c>
      <c r="N801" t="s">
        <v>3367</v>
      </c>
      <c r="O801">
        <v>4</v>
      </c>
      <c r="P801">
        <v>0</v>
      </c>
      <c r="Q801">
        <v>0</v>
      </c>
      <c r="R801">
        <v>48000</v>
      </c>
      <c r="S801">
        <v>4</v>
      </c>
      <c r="T801" t="s">
        <v>764</v>
      </c>
      <c r="U801" t="s">
        <v>764</v>
      </c>
      <c r="V801" s="2" t="s">
        <v>3368</v>
      </c>
      <c r="W801" s="2" t="s">
        <v>3361</v>
      </c>
      <c r="X801" s="2"/>
      <c r="Y801">
        <v>2428.8000000000002</v>
      </c>
      <c r="Z801">
        <v>1290</v>
      </c>
    </row>
    <row r="802" spans="1:26">
      <c r="A802" s="1">
        <v>46167</v>
      </c>
      <c r="B802" s="2" t="s">
        <v>3350</v>
      </c>
      <c r="C802" s="2" t="s">
        <v>3351</v>
      </c>
      <c r="D802">
        <v>575</v>
      </c>
      <c r="E802" s="2" t="s">
        <v>2385</v>
      </c>
      <c r="F802" s="2" t="s">
        <v>2384</v>
      </c>
      <c r="G802" t="s">
        <v>996</v>
      </c>
      <c r="H802" t="s">
        <v>998</v>
      </c>
      <c r="I802" s="2" t="s">
        <v>995</v>
      </c>
      <c r="J802" s="2" t="s">
        <v>64</v>
      </c>
      <c r="K802">
        <v>180</v>
      </c>
      <c r="L802" t="s">
        <v>3352</v>
      </c>
      <c r="M802">
        <v>720</v>
      </c>
      <c r="N802" t="s">
        <v>3353</v>
      </c>
      <c r="O802">
        <v>1</v>
      </c>
      <c r="P802">
        <v>1</v>
      </c>
      <c r="Q802">
        <v>4</v>
      </c>
      <c r="R802">
        <v>720</v>
      </c>
      <c r="S802">
        <v>4</v>
      </c>
      <c r="T802">
        <v>0.42352941176470593</v>
      </c>
      <c r="U802">
        <v>1700</v>
      </c>
      <c r="V802" s="2" t="s">
        <v>3354</v>
      </c>
      <c r="W802" s="2" t="s">
        <v>3355</v>
      </c>
      <c r="X802" s="2"/>
      <c r="Y802">
        <v>840.95280163376469</v>
      </c>
      <c r="Z802">
        <v>1162.8</v>
      </c>
    </row>
    <row r="803" spans="1:26">
      <c r="A803" s="1">
        <v>46167</v>
      </c>
      <c r="B803" s="2" t="s">
        <v>3350</v>
      </c>
      <c r="C803" s="2" t="s">
        <v>3351</v>
      </c>
      <c r="D803">
        <v>666</v>
      </c>
      <c r="E803" s="2" t="s">
        <v>2712</v>
      </c>
      <c r="F803" s="2" t="s">
        <v>2709</v>
      </c>
      <c r="G803" t="s">
        <v>2711</v>
      </c>
      <c r="H803" t="s">
        <v>2701</v>
      </c>
      <c r="I803" s="2" t="s">
        <v>2710</v>
      </c>
      <c r="J803" s="2" t="s">
        <v>64</v>
      </c>
      <c r="K803">
        <v>995</v>
      </c>
      <c r="L803" t="s">
        <v>3352</v>
      </c>
      <c r="M803">
        <v>5970</v>
      </c>
      <c r="N803" t="s">
        <v>3353</v>
      </c>
      <c r="O803">
        <v>3</v>
      </c>
      <c r="P803">
        <v>3</v>
      </c>
      <c r="Q803">
        <v>8</v>
      </c>
      <c r="R803">
        <v>17910</v>
      </c>
      <c r="S803">
        <v>6</v>
      </c>
      <c r="T803">
        <v>1.0535294117647058</v>
      </c>
      <c r="U803">
        <v>17000</v>
      </c>
      <c r="V803" s="2" t="s">
        <v>3354</v>
      </c>
      <c r="W803" s="2" t="s">
        <v>3355</v>
      </c>
      <c r="X803" s="2"/>
      <c r="Y803">
        <v>5352.0322545949621</v>
      </c>
      <c r="Z803">
        <v>6427.7</v>
      </c>
    </row>
    <row r="804" spans="1:26">
      <c r="A804" s="1">
        <v>46167</v>
      </c>
      <c r="B804" s="2" t="s">
        <v>3350</v>
      </c>
      <c r="C804" s="2" t="s">
        <v>3351</v>
      </c>
      <c r="D804">
        <v>664</v>
      </c>
      <c r="E804" s="2" t="s">
        <v>2702</v>
      </c>
      <c r="F804" s="2" t="s">
        <v>2698</v>
      </c>
      <c r="G804" t="s">
        <v>2700</v>
      </c>
      <c r="H804" t="s">
        <v>2701</v>
      </c>
      <c r="I804" s="2" t="s">
        <v>2699</v>
      </c>
      <c r="J804" s="2" t="s">
        <v>64</v>
      </c>
      <c r="K804">
        <v>1000</v>
      </c>
      <c r="L804" t="s">
        <v>3352</v>
      </c>
      <c r="M804">
        <v>6000</v>
      </c>
      <c r="N804" t="s">
        <v>3353</v>
      </c>
      <c r="O804">
        <v>3</v>
      </c>
      <c r="P804">
        <v>3</v>
      </c>
      <c r="Q804">
        <v>8</v>
      </c>
      <c r="R804">
        <v>18000</v>
      </c>
      <c r="S804">
        <v>6</v>
      </c>
      <c r="T804">
        <v>1.5652173913043479</v>
      </c>
      <c r="U804">
        <v>11500</v>
      </c>
      <c r="V804" s="2" t="s">
        <v>3354</v>
      </c>
      <c r="W804" s="2" t="s">
        <v>3355</v>
      </c>
      <c r="X804" s="2"/>
      <c r="Y804">
        <v>4852.6380122532337</v>
      </c>
      <c r="Z804">
        <v>6460</v>
      </c>
    </row>
    <row r="805" spans="1:26">
      <c r="A805" s="1">
        <v>46167</v>
      </c>
      <c r="B805" s="2" t="s">
        <v>3350</v>
      </c>
      <c r="C805" s="2" t="s">
        <v>3351</v>
      </c>
      <c r="D805">
        <v>763</v>
      </c>
      <c r="E805" s="2" t="s">
        <v>2936</v>
      </c>
      <c r="F805" s="2" t="s">
        <v>2932</v>
      </c>
      <c r="G805" t="s">
        <v>2934</v>
      </c>
      <c r="H805" t="s">
        <v>500</v>
      </c>
      <c r="I805" s="2" t="s">
        <v>2933</v>
      </c>
      <c r="J805" s="2" t="s">
        <v>64</v>
      </c>
      <c r="K805">
        <v>450</v>
      </c>
      <c r="L805" t="s">
        <v>3352</v>
      </c>
      <c r="M805">
        <v>1800</v>
      </c>
      <c r="N805" t="s">
        <v>3353</v>
      </c>
      <c r="O805">
        <v>2</v>
      </c>
      <c r="P805">
        <v>2</v>
      </c>
      <c r="Q805">
        <v>4</v>
      </c>
      <c r="R805">
        <v>3600</v>
      </c>
      <c r="S805">
        <v>4</v>
      </c>
      <c r="T805">
        <v>1.2</v>
      </c>
      <c r="U805">
        <v>3000</v>
      </c>
      <c r="V805" s="2" t="s">
        <v>3354</v>
      </c>
      <c r="W805" s="2" t="s">
        <v>3355</v>
      </c>
      <c r="X805" s="2"/>
      <c r="Y805">
        <v>2036.0317494894491</v>
      </c>
      <c r="Z805">
        <v>2907</v>
      </c>
    </row>
    <row r="806" spans="1:26">
      <c r="A806" s="1">
        <v>46167</v>
      </c>
      <c r="B806" s="2" t="s">
        <v>3350</v>
      </c>
      <c r="C806" s="2" t="s">
        <v>3351</v>
      </c>
      <c r="D806" t="s">
        <v>764</v>
      </c>
      <c r="E806" s="2" t="s">
        <v>3362</v>
      </c>
      <c r="F806" s="2" t="s">
        <v>3362</v>
      </c>
      <c r="I806" s="2" t="s">
        <v>3362</v>
      </c>
      <c r="J806" s="2" t="s">
        <v>3362</v>
      </c>
      <c r="K806">
        <v>450</v>
      </c>
      <c r="L806" t="s">
        <v>3369</v>
      </c>
      <c r="M806">
        <v>1800</v>
      </c>
      <c r="N806" t="s">
        <v>3370</v>
      </c>
      <c r="O806">
        <v>4</v>
      </c>
      <c r="P806">
        <v>0</v>
      </c>
      <c r="Q806">
        <v>0</v>
      </c>
      <c r="R806">
        <v>7200</v>
      </c>
      <c r="S806">
        <v>4</v>
      </c>
      <c r="T806" t="s">
        <v>764</v>
      </c>
      <c r="U806" t="s">
        <v>764</v>
      </c>
      <c r="V806" s="2" t="s">
        <v>3371</v>
      </c>
      <c r="W806" s="2" t="s">
        <v>3361</v>
      </c>
      <c r="X806" s="2"/>
      <c r="Y806" t="s">
        <v>764</v>
      </c>
      <c r="Z806" t="s">
        <v>764</v>
      </c>
    </row>
    <row r="807" spans="1:26">
      <c r="A807" s="1">
        <v>46167</v>
      </c>
      <c r="B807" s="2" t="s">
        <v>3350</v>
      </c>
      <c r="C807" s="2" t="s">
        <v>3351</v>
      </c>
      <c r="D807">
        <v>489</v>
      </c>
      <c r="E807" s="2" t="s">
        <v>2083</v>
      </c>
      <c r="F807" s="2" t="s">
        <v>2100</v>
      </c>
      <c r="G807" t="s">
        <v>2082</v>
      </c>
      <c r="H807" t="s">
        <v>97</v>
      </c>
      <c r="I807" s="2" t="s">
        <v>2081</v>
      </c>
      <c r="J807" s="2" t="s">
        <v>64</v>
      </c>
      <c r="K807">
        <v>2475</v>
      </c>
      <c r="L807" t="s">
        <v>3352</v>
      </c>
      <c r="M807">
        <v>14950</v>
      </c>
      <c r="N807" t="s">
        <v>3353</v>
      </c>
      <c r="O807">
        <v>2</v>
      </c>
      <c r="P807">
        <v>2</v>
      </c>
      <c r="Q807">
        <v>6</v>
      </c>
      <c r="R807">
        <v>29900</v>
      </c>
      <c r="S807">
        <v>6</v>
      </c>
      <c r="T807">
        <v>1.0135593220338983</v>
      </c>
      <c r="U807">
        <v>29500</v>
      </c>
      <c r="V807" s="2" t="s">
        <v>3354</v>
      </c>
      <c r="W807" s="2" t="s">
        <v>3355</v>
      </c>
      <c r="X807" s="2"/>
      <c r="Y807">
        <v>14029.159380530971</v>
      </c>
      <c r="Z807">
        <v>15988.5</v>
      </c>
    </row>
    <row r="808" spans="1:26">
      <c r="A808" s="1">
        <v>46167</v>
      </c>
      <c r="B808" s="2" t="s">
        <v>3350</v>
      </c>
      <c r="C808" s="2" t="s">
        <v>3351</v>
      </c>
      <c r="D808">
        <v>490</v>
      </c>
      <c r="E808" s="2" t="s">
        <v>2083</v>
      </c>
      <c r="F808" s="2" t="s">
        <v>2101</v>
      </c>
      <c r="G808" t="s">
        <v>2082</v>
      </c>
      <c r="H808" t="s">
        <v>97</v>
      </c>
      <c r="I808" s="2" t="s">
        <v>2081</v>
      </c>
      <c r="J808" s="2" t="s">
        <v>64</v>
      </c>
      <c r="K808">
        <v>2475</v>
      </c>
      <c r="L808" t="s">
        <v>3352</v>
      </c>
      <c r="M808">
        <v>14950</v>
      </c>
      <c r="N808" t="s">
        <v>3353</v>
      </c>
      <c r="O808">
        <v>2</v>
      </c>
      <c r="P808">
        <v>2</v>
      </c>
      <c r="Q808">
        <v>6</v>
      </c>
      <c r="R808">
        <v>29900</v>
      </c>
      <c r="S808">
        <v>6</v>
      </c>
      <c r="T808">
        <v>1.0135593220338983</v>
      </c>
      <c r="U808">
        <v>29500</v>
      </c>
      <c r="V808" s="2" t="s">
        <v>3354</v>
      </c>
      <c r="W808" s="2" t="s">
        <v>3355</v>
      </c>
      <c r="X808" s="2"/>
      <c r="Y808">
        <v>14029.159380530971</v>
      </c>
      <c r="Z808">
        <v>15988.5</v>
      </c>
    </row>
    <row r="809" spans="1:26">
      <c r="A809" s="1">
        <v>46168</v>
      </c>
      <c r="B809" s="2" t="s">
        <v>3350</v>
      </c>
      <c r="C809" s="2" t="s">
        <v>3351</v>
      </c>
      <c r="D809">
        <v>794</v>
      </c>
      <c r="E809" s="2" t="s">
        <v>580</v>
      </c>
      <c r="F809" s="2" t="s">
        <v>3023</v>
      </c>
      <c r="G809" t="s">
        <v>575</v>
      </c>
      <c r="H809" t="s">
        <v>153</v>
      </c>
      <c r="I809" s="2" t="s">
        <v>574</v>
      </c>
      <c r="J809" s="2" t="s">
        <v>79</v>
      </c>
      <c r="K809">
        <v>260</v>
      </c>
      <c r="L809" t="s">
        <v>3353</v>
      </c>
      <c r="M809">
        <v>2080</v>
      </c>
      <c r="N809" t="s">
        <v>3356</v>
      </c>
      <c r="O809">
        <v>8</v>
      </c>
      <c r="P809">
        <v>8</v>
      </c>
      <c r="Q809">
        <v>0</v>
      </c>
      <c r="R809">
        <v>2080</v>
      </c>
      <c r="S809">
        <v>8</v>
      </c>
      <c r="T809">
        <v>1.1555555555555554</v>
      </c>
      <c r="U809">
        <v>1800</v>
      </c>
      <c r="V809" s="2" t="s">
        <v>3357</v>
      </c>
      <c r="W809" s="2" t="s">
        <v>3355</v>
      </c>
      <c r="X809" s="2"/>
      <c r="Y809" t="s">
        <v>764</v>
      </c>
      <c r="Z809" t="s">
        <v>764</v>
      </c>
    </row>
    <row r="810" spans="1:26">
      <c r="A810" s="1">
        <v>46168</v>
      </c>
      <c r="B810" s="2" t="s">
        <v>3350</v>
      </c>
      <c r="C810" s="2" t="s">
        <v>3351</v>
      </c>
      <c r="D810">
        <v>699</v>
      </c>
      <c r="E810" s="2" t="s">
        <v>411</v>
      </c>
      <c r="F810" s="2" t="s">
        <v>2799</v>
      </c>
      <c r="G810" t="s">
        <v>410</v>
      </c>
      <c r="H810" t="s">
        <v>97</v>
      </c>
      <c r="I810" s="2" t="s">
        <v>409</v>
      </c>
      <c r="J810" s="2" t="s">
        <v>64</v>
      </c>
      <c r="K810">
        <v>2350</v>
      </c>
      <c r="L810" t="s">
        <v>3352</v>
      </c>
      <c r="M810">
        <v>14100</v>
      </c>
      <c r="N810" t="s">
        <v>3353</v>
      </c>
      <c r="O810">
        <v>2</v>
      </c>
      <c r="P810">
        <v>2</v>
      </c>
      <c r="Q810">
        <v>6</v>
      </c>
      <c r="R810">
        <v>28200</v>
      </c>
      <c r="S810">
        <v>6</v>
      </c>
      <c r="T810">
        <v>1.0071428571428571</v>
      </c>
      <c r="U810">
        <v>28000</v>
      </c>
      <c r="V810" s="2" t="s">
        <v>3354</v>
      </c>
      <c r="W810" s="2" t="s">
        <v>3355</v>
      </c>
      <c r="X810" s="2"/>
      <c r="Y810">
        <v>13231.514867256636</v>
      </c>
      <c r="Z810">
        <v>15181</v>
      </c>
    </row>
    <row r="811" spans="1:26">
      <c r="A811" s="1">
        <v>46168</v>
      </c>
      <c r="B811" s="2" t="s">
        <v>3350</v>
      </c>
      <c r="C811" s="2" t="s">
        <v>3351</v>
      </c>
      <c r="D811">
        <v>696</v>
      </c>
      <c r="E811" s="2" t="s">
        <v>1495</v>
      </c>
      <c r="F811" s="2" t="s">
        <v>2797</v>
      </c>
      <c r="G811" t="s">
        <v>1494</v>
      </c>
      <c r="H811" t="s">
        <v>97</v>
      </c>
      <c r="I811" s="2" t="s">
        <v>1493</v>
      </c>
      <c r="J811" s="2" t="s">
        <v>64</v>
      </c>
      <c r="K811">
        <v>1650</v>
      </c>
      <c r="L811" t="s">
        <v>3352</v>
      </c>
      <c r="M811">
        <v>9900</v>
      </c>
      <c r="N811" t="s">
        <v>3353</v>
      </c>
      <c r="O811">
        <v>2</v>
      </c>
      <c r="P811">
        <v>2</v>
      </c>
      <c r="Q811">
        <v>6</v>
      </c>
      <c r="R811">
        <v>19800</v>
      </c>
      <c r="S811">
        <v>6</v>
      </c>
      <c r="T811">
        <v>1.0153846153846151</v>
      </c>
      <c r="U811">
        <v>19500</v>
      </c>
      <c r="V811" s="2" t="s">
        <v>3354</v>
      </c>
      <c r="W811" s="2" t="s">
        <v>3355</v>
      </c>
      <c r="X811" s="2"/>
      <c r="Y811">
        <v>9290.2125663716815</v>
      </c>
      <c r="Z811">
        <v>10659</v>
      </c>
    </row>
    <row r="812" spans="1:26">
      <c r="A812" s="1">
        <v>46168</v>
      </c>
      <c r="B812" s="2" t="s">
        <v>3350</v>
      </c>
      <c r="C812" s="2" t="s">
        <v>3351</v>
      </c>
      <c r="D812" t="s">
        <v>764</v>
      </c>
      <c r="E812" s="2" t="s">
        <v>3362</v>
      </c>
      <c r="F812" s="2" t="s">
        <v>3362</v>
      </c>
      <c r="I812" s="2" t="s">
        <v>3362</v>
      </c>
      <c r="J812" s="2" t="s">
        <v>3362</v>
      </c>
      <c r="K812">
        <v>3000</v>
      </c>
      <c r="L812" t="s">
        <v>3352</v>
      </c>
      <c r="M812">
        <v>12000</v>
      </c>
      <c r="N812" t="s">
        <v>3367</v>
      </c>
      <c r="O812">
        <v>4</v>
      </c>
      <c r="P812">
        <v>0</v>
      </c>
      <c r="Q812">
        <v>0</v>
      </c>
      <c r="R812">
        <v>48000</v>
      </c>
      <c r="S812">
        <v>4</v>
      </c>
      <c r="T812" t="s">
        <v>764</v>
      </c>
      <c r="U812" t="s">
        <v>764</v>
      </c>
      <c r="V812" s="2" t="s">
        <v>3368</v>
      </c>
      <c r="W812" s="2" t="s">
        <v>3361</v>
      </c>
      <c r="X812" s="2"/>
      <c r="Y812">
        <v>2428.8000000000002</v>
      </c>
      <c r="Z812">
        <v>1290</v>
      </c>
    </row>
    <row r="813" spans="1:26">
      <c r="A813" s="1">
        <v>1</v>
      </c>
      <c r="B813" s="2" t="s">
        <v>3350</v>
      </c>
      <c r="C813" s="2" t="s">
        <v>3351</v>
      </c>
      <c r="D813">
        <v>629</v>
      </c>
      <c r="E813" s="2" t="s">
        <v>1704</v>
      </c>
      <c r="F813" s="2" t="s">
        <v>2591</v>
      </c>
      <c r="G813" t="s">
        <v>2593</v>
      </c>
      <c r="H813" t="s">
        <v>97</v>
      </c>
      <c r="I813" s="2" t="s">
        <v>2592</v>
      </c>
      <c r="J813" s="2" t="s">
        <v>79</v>
      </c>
      <c r="K813">
        <v>485</v>
      </c>
      <c r="L813" t="s">
        <v>3353</v>
      </c>
      <c r="M813">
        <v>3880</v>
      </c>
      <c r="N813" t="s">
        <v>3356</v>
      </c>
      <c r="O813">
        <v>8</v>
      </c>
      <c r="P813">
        <v>8</v>
      </c>
      <c r="Q813">
        <v>0</v>
      </c>
      <c r="R813">
        <v>3880</v>
      </c>
      <c r="S813">
        <v>8</v>
      </c>
      <c r="T813">
        <v>1.0777777777777775</v>
      </c>
      <c r="U813">
        <v>3600</v>
      </c>
      <c r="V813" s="2" t="s">
        <v>3357</v>
      </c>
      <c r="W813" s="2" t="s">
        <v>3355</v>
      </c>
      <c r="X813" s="2"/>
      <c r="Y813" t="s">
        <v>764</v>
      </c>
      <c r="Z813" t="s">
        <v>764</v>
      </c>
    </row>
    <row r="814" spans="1:26">
      <c r="A814" s="1">
        <v>46168</v>
      </c>
      <c r="B814" s="2" t="s">
        <v>3350</v>
      </c>
      <c r="C814" s="2" t="s">
        <v>3351</v>
      </c>
      <c r="D814">
        <v>668</v>
      </c>
      <c r="E814" s="2" t="s">
        <v>2727</v>
      </c>
      <c r="F814" s="2" t="s">
        <v>2725</v>
      </c>
      <c r="G814" t="s">
        <v>857</v>
      </c>
      <c r="H814" t="s">
        <v>422</v>
      </c>
      <c r="I814" s="2" t="s">
        <v>2726</v>
      </c>
      <c r="J814" s="2" t="s">
        <v>64</v>
      </c>
      <c r="K814">
        <v>760</v>
      </c>
      <c r="L814" t="s">
        <v>3352</v>
      </c>
      <c r="M814">
        <v>4560</v>
      </c>
      <c r="N814" t="s">
        <v>3353</v>
      </c>
      <c r="O814">
        <v>3</v>
      </c>
      <c r="P814">
        <v>3</v>
      </c>
      <c r="Q814">
        <v>6</v>
      </c>
      <c r="R814">
        <v>13680</v>
      </c>
      <c r="S814">
        <v>6</v>
      </c>
      <c r="T814">
        <v>1.0523076923076924</v>
      </c>
      <c r="U814">
        <v>13000</v>
      </c>
      <c r="V814" s="2" t="s">
        <v>3354</v>
      </c>
      <c r="W814" s="2" t="s">
        <v>3355</v>
      </c>
      <c r="X814" s="2"/>
      <c r="Y814">
        <v>4921.6928468345814</v>
      </c>
      <c r="Z814">
        <v>4909.6000000000004</v>
      </c>
    </row>
    <row r="815" spans="1:26">
      <c r="A815" s="1">
        <v>46169</v>
      </c>
      <c r="B815" s="2" t="s">
        <v>3350</v>
      </c>
      <c r="C815" s="2" t="s">
        <v>3351</v>
      </c>
      <c r="D815">
        <v>740</v>
      </c>
      <c r="E815" s="2" t="s">
        <v>2877</v>
      </c>
      <c r="F815" s="2" t="s">
        <v>2875</v>
      </c>
      <c r="G815" t="s">
        <v>402</v>
      </c>
      <c r="H815" t="s">
        <v>422</v>
      </c>
      <c r="I815" s="2" t="s">
        <v>2876</v>
      </c>
      <c r="J815" s="2" t="s">
        <v>64</v>
      </c>
      <c r="K815">
        <v>320</v>
      </c>
      <c r="L815" t="s">
        <v>3352</v>
      </c>
      <c r="M815">
        <v>1280</v>
      </c>
      <c r="N815" t="s">
        <v>3353</v>
      </c>
      <c r="O815">
        <v>6</v>
      </c>
      <c r="P815">
        <v>6</v>
      </c>
      <c r="Q815">
        <v>4</v>
      </c>
      <c r="R815">
        <v>7680</v>
      </c>
      <c r="S815">
        <v>4</v>
      </c>
      <c r="T815">
        <v>1.0971428571428572</v>
      </c>
      <c r="U815">
        <v>7000</v>
      </c>
      <c r="V815" s="2" t="s">
        <v>3354</v>
      </c>
      <c r="W815" s="2" t="s">
        <v>3355</v>
      </c>
      <c r="X815" s="2"/>
      <c r="Y815">
        <v>2064.2682859087822</v>
      </c>
      <c r="Z815">
        <v>2067.1999999999998</v>
      </c>
    </row>
    <row r="816" spans="1:26">
      <c r="A816" s="1">
        <v>46169</v>
      </c>
      <c r="B816" s="2" t="s">
        <v>3350</v>
      </c>
      <c r="C816" s="2" t="s">
        <v>3351</v>
      </c>
      <c r="D816">
        <v>749</v>
      </c>
      <c r="E816" s="2" t="s">
        <v>177</v>
      </c>
      <c r="F816" s="2" t="s">
        <v>2901</v>
      </c>
      <c r="G816" t="s">
        <v>171</v>
      </c>
      <c r="H816" t="s">
        <v>153</v>
      </c>
      <c r="I816" s="2" t="s">
        <v>170</v>
      </c>
      <c r="J816" s="2" t="s">
        <v>79</v>
      </c>
      <c r="K816">
        <v>680</v>
      </c>
      <c r="L816" t="s">
        <v>3353</v>
      </c>
      <c r="M816">
        <v>5440</v>
      </c>
      <c r="N816" t="s">
        <v>3356</v>
      </c>
      <c r="O816">
        <v>8</v>
      </c>
      <c r="P816">
        <v>8</v>
      </c>
      <c r="Q816">
        <v>0</v>
      </c>
      <c r="R816">
        <v>5440</v>
      </c>
      <c r="S816">
        <v>8</v>
      </c>
      <c r="T816">
        <v>1.0666666666666669</v>
      </c>
      <c r="U816">
        <v>5100</v>
      </c>
      <c r="V816" s="2" t="s">
        <v>3357</v>
      </c>
      <c r="W816" s="2" t="s">
        <v>3355</v>
      </c>
      <c r="X816" s="2"/>
      <c r="Y816" t="s">
        <v>764</v>
      </c>
      <c r="Z816" t="s">
        <v>764</v>
      </c>
    </row>
    <row r="817" spans="1:26">
      <c r="A817" s="1">
        <v>46169</v>
      </c>
      <c r="B817" s="2" t="s">
        <v>3350</v>
      </c>
      <c r="C817" s="2" t="s">
        <v>3351</v>
      </c>
      <c r="D817">
        <v>779</v>
      </c>
      <c r="E817" s="2" t="s">
        <v>764</v>
      </c>
      <c r="F817" s="2"/>
      <c r="I817" s="2"/>
      <c r="J817" s="2"/>
      <c r="K817">
        <v>170</v>
      </c>
      <c r="L817" t="s">
        <v>3353</v>
      </c>
      <c r="M817">
        <v>1360</v>
      </c>
      <c r="N817" t="s">
        <v>3356</v>
      </c>
      <c r="O817">
        <v>8</v>
      </c>
      <c r="P817">
        <v>0</v>
      </c>
      <c r="Q817">
        <v>0</v>
      </c>
      <c r="S817">
        <v>8</v>
      </c>
      <c r="T817" t="s">
        <v>764</v>
      </c>
      <c r="U817" t="s">
        <v>764</v>
      </c>
      <c r="V817" s="2" t="s">
        <v>3357</v>
      </c>
      <c r="W817" s="2" t="s">
        <v>3361</v>
      </c>
      <c r="X817" s="2"/>
      <c r="Y817" t="s">
        <v>764</v>
      </c>
      <c r="Z817" t="s">
        <v>764</v>
      </c>
    </row>
    <row r="818" spans="1:26">
      <c r="A818" s="1">
        <v>46169</v>
      </c>
      <c r="B818" s="2" t="s">
        <v>3350</v>
      </c>
      <c r="C818" s="2" t="s">
        <v>3351</v>
      </c>
      <c r="D818">
        <v>508</v>
      </c>
      <c r="E818" s="2" t="s">
        <v>348</v>
      </c>
      <c r="F818" s="2" t="s">
        <v>2165</v>
      </c>
      <c r="G818" t="s">
        <v>2167</v>
      </c>
      <c r="H818" t="s">
        <v>943</v>
      </c>
      <c r="I818" s="2" t="s">
        <v>2166</v>
      </c>
      <c r="J818" s="2" t="s">
        <v>79</v>
      </c>
      <c r="K818">
        <v>1810</v>
      </c>
      <c r="L818" t="s">
        <v>3353</v>
      </c>
      <c r="M818">
        <v>14480</v>
      </c>
      <c r="N818" t="s">
        <v>3356</v>
      </c>
      <c r="O818">
        <v>8</v>
      </c>
      <c r="P818">
        <v>8</v>
      </c>
      <c r="Q818">
        <v>0</v>
      </c>
      <c r="R818">
        <v>14480</v>
      </c>
      <c r="S818">
        <v>8</v>
      </c>
      <c r="T818">
        <v>1.026950354609929</v>
      </c>
      <c r="U818">
        <v>14100</v>
      </c>
      <c r="V818" s="2" t="s">
        <v>3357</v>
      </c>
      <c r="W818" s="2" t="s">
        <v>3355</v>
      </c>
      <c r="X818" s="2"/>
      <c r="Y818" t="s">
        <v>764</v>
      </c>
      <c r="Z818" t="s">
        <v>764</v>
      </c>
    </row>
    <row r="819" spans="1:26">
      <c r="A819" s="1">
        <v>46169</v>
      </c>
      <c r="B819" s="2" t="s">
        <v>3350</v>
      </c>
      <c r="C819" s="2" t="s">
        <v>3351</v>
      </c>
      <c r="D819">
        <v>793</v>
      </c>
      <c r="E819" s="2" t="s">
        <v>576</v>
      </c>
      <c r="F819" s="2" t="s">
        <v>3023</v>
      </c>
      <c r="G819" t="s">
        <v>575</v>
      </c>
      <c r="H819" t="s">
        <v>153</v>
      </c>
      <c r="I819" s="2" t="s">
        <v>574</v>
      </c>
      <c r="J819" s="2" t="s">
        <v>64</v>
      </c>
      <c r="K819">
        <v>260</v>
      </c>
      <c r="L819" t="s">
        <v>3352</v>
      </c>
      <c r="M819">
        <v>1040</v>
      </c>
      <c r="N819" t="s">
        <v>3353</v>
      </c>
      <c r="O819">
        <v>4</v>
      </c>
      <c r="P819">
        <v>4</v>
      </c>
      <c r="Q819">
        <v>4</v>
      </c>
      <c r="R819">
        <v>4160</v>
      </c>
      <c r="S819">
        <v>4</v>
      </c>
      <c r="T819">
        <v>1.1885714285714286</v>
      </c>
      <c r="U819">
        <v>3500</v>
      </c>
      <c r="V819" s="2" t="s">
        <v>3354</v>
      </c>
      <c r="W819" s="2" t="s">
        <v>3355</v>
      </c>
      <c r="X819" s="2"/>
      <c r="Y819">
        <v>1474.3205153982301</v>
      </c>
      <c r="Z819">
        <v>1679.6</v>
      </c>
    </row>
    <row r="820" spans="1:26">
      <c r="A820" s="1">
        <v>46169</v>
      </c>
      <c r="B820" s="2" t="s">
        <v>3350</v>
      </c>
      <c r="C820" s="2" t="s">
        <v>3351</v>
      </c>
      <c r="D820">
        <v>782</v>
      </c>
      <c r="E820" s="2" t="s">
        <v>2993</v>
      </c>
      <c r="F820" s="2" t="s">
        <v>2991</v>
      </c>
      <c r="G820" t="s">
        <v>1598</v>
      </c>
      <c r="H820" t="s">
        <v>192</v>
      </c>
      <c r="I820" s="2" t="s">
        <v>2992</v>
      </c>
      <c r="J820" s="2" t="s">
        <v>64</v>
      </c>
      <c r="K820">
        <v>450</v>
      </c>
      <c r="L820" t="s">
        <v>3352</v>
      </c>
      <c r="M820">
        <v>1800</v>
      </c>
      <c r="N820" t="s">
        <v>3353</v>
      </c>
      <c r="O820">
        <v>4</v>
      </c>
      <c r="P820">
        <v>4</v>
      </c>
      <c r="Q820">
        <v>4</v>
      </c>
      <c r="R820">
        <v>7200</v>
      </c>
      <c r="S820">
        <v>4</v>
      </c>
      <c r="T820">
        <v>1.0285714285714285</v>
      </c>
      <c r="U820">
        <v>7000</v>
      </c>
      <c r="V820" s="2" t="s">
        <v>3354</v>
      </c>
      <c r="W820" s="2" t="s">
        <v>3355</v>
      </c>
      <c r="X820" s="2"/>
      <c r="Y820">
        <v>2636.7589772634437</v>
      </c>
      <c r="Z820">
        <v>2907</v>
      </c>
    </row>
    <row r="821" spans="1:26">
      <c r="A821" s="1">
        <v>46169</v>
      </c>
      <c r="B821" s="2" t="s">
        <v>3350</v>
      </c>
      <c r="C821" s="2" t="s">
        <v>3351</v>
      </c>
      <c r="D821" t="s">
        <v>764</v>
      </c>
      <c r="E821" s="2" t="s">
        <v>3362</v>
      </c>
      <c r="F821" s="2" t="s">
        <v>3362</v>
      </c>
      <c r="I821" s="2" t="s">
        <v>3362</v>
      </c>
      <c r="J821" s="2" t="s">
        <v>3362</v>
      </c>
      <c r="K821">
        <v>700</v>
      </c>
      <c r="L821" t="s">
        <v>3369</v>
      </c>
      <c r="M821">
        <v>4200</v>
      </c>
      <c r="N821" t="s">
        <v>3370</v>
      </c>
      <c r="O821">
        <v>6</v>
      </c>
      <c r="P821">
        <v>0</v>
      </c>
      <c r="Q821">
        <v>0</v>
      </c>
      <c r="R821">
        <v>25200</v>
      </c>
      <c r="S821">
        <v>6</v>
      </c>
      <c r="T821" t="s">
        <v>764</v>
      </c>
      <c r="U821" t="s">
        <v>764</v>
      </c>
      <c r="V821" s="2" t="s">
        <v>3371</v>
      </c>
      <c r="W821" s="2" t="s">
        <v>3361</v>
      </c>
      <c r="X821" s="2"/>
      <c r="Y821" t="s">
        <v>764</v>
      </c>
      <c r="Z821" t="s">
        <v>764</v>
      </c>
    </row>
    <row r="822" spans="1:26">
      <c r="A822" s="1">
        <v>46169</v>
      </c>
      <c r="B822" s="2" t="s">
        <v>3350</v>
      </c>
      <c r="C822" s="2" t="s">
        <v>3351</v>
      </c>
      <c r="D822">
        <v>818</v>
      </c>
      <c r="E822" s="2" t="s">
        <v>3098</v>
      </c>
      <c r="F822" s="2" t="s">
        <v>2709</v>
      </c>
      <c r="G822" t="s">
        <v>2711</v>
      </c>
      <c r="H822" t="s">
        <v>2701</v>
      </c>
      <c r="I822" s="2" t="s">
        <v>2710</v>
      </c>
      <c r="J822" s="2" t="s">
        <v>79</v>
      </c>
      <c r="K822">
        <v>1910</v>
      </c>
      <c r="L822" t="s">
        <v>3353</v>
      </c>
      <c r="M822">
        <v>15280</v>
      </c>
      <c r="N822" t="s">
        <v>3356</v>
      </c>
      <c r="O822">
        <v>8</v>
      </c>
      <c r="P822">
        <v>8</v>
      </c>
      <c r="Q822">
        <v>0</v>
      </c>
      <c r="R822">
        <v>15280</v>
      </c>
      <c r="S822">
        <v>8</v>
      </c>
      <c r="T822">
        <v>1.0119205298013243</v>
      </c>
      <c r="U822">
        <v>15100</v>
      </c>
      <c r="V822" s="2" t="s">
        <v>3357</v>
      </c>
      <c r="W822" s="2" t="s">
        <v>3355</v>
      </c>
      <c r="X822" s="2"/>
      <c r="Y822" t="s">
        <v>764</v>
      </c>
      <c r="Z822" t="s">
        <v>764</v>
      </c>
    </row>
    <row r="823" spans="1:26">
      <c r="A823" s="1">
        <v>46169</v>
      </c>
      <c r="B823" s="2" t="s">
        <v>3350</v>
      </c>
      <c r="C823" s="2" t="s">
        <v>3351</v>
      </c>
      <c r="D823">
        <v>701</v>
      </c>
      <c r="E823" s="2" t="s">
        <v>826</v>
      </c>
      <c r="F823" s="2" t="s">
        <v>2800</v>
      </c>
      <c r="G823" t="s">
        <v>825</v>
      </c>
      <c r="H823" t="s">
        <v>192</v>
      </c>
      <c r="I823" s="2" t="s">
        <v>824</v>
      </c>
      <c r="J823" s="2" t="s">
        <v>64</v>
      </c>
      <c r="K823">
        <v>1850</v>
      </c>
      <c r="L823" t="s">
        <v>3352</v>
      </c>
      <c r="M823">
        <v>7400</v>
      </c>
      <c r="N823" t="s">
        <v>3353</v>
      </c>
      <c r="O823">
        <v>4</v>
      </c>
      <c r="P823">
        <v>4</v>
      </c>
      <c r="Q823">
        <v>4</v>
      </c>
      <c r="R823">
        <v>29600</v>
      </c>
      <c r="S823">
        <v>4</v>
      </c>
      <c r="T823">
        <v>1.0102389078498293</v>
      </c>
      <c r="U823">
        <v>29300</v>
      </c>
      <c r="V823" s="2" t="s">
        <v>3354</v>
      </c>
      <c r="W823" s="2" t="s">
        <v>3355</v>
      </c>
      <c r="X823" s="2"/>
      <c r="Y823">
        <v>10840.009128749714</v>
      </c>
      <c r="Z823">
        <v>11951</v>
      </c>
    </row>
    <row r="824" spans="1:26">
      <c r="A824" s="1">
        <v>46169</v>
      </c>
      <c r="B824" s="2" t="s">
        <v>3350</v>
      </c>
      <c r="C824" s="2" t="s">
        <v>3351</v>
      </c>
      <c r="D824" t="s">
        <v>764</v>
      </c>
      <c r="E824" s="2" t="s">
        <v>3362</v>
      </c>
      <c r="F824" s="2" t="s">
        <v>3362</v>
      </c>
      <c r="I824" s="2" t="s">
        <v>3362</v>
      </c>
      <c r="J824" s="2" t="s">
        <v>3362</v>
      </c>
      <c r="K824">
        <v>1850</v>
      </c>
      <c r="L824" t="s">
        <v>3369</v>
      </c>
      <c r="M824">
        <v>11100</v>
      </c>
      <c r="N824" t="s">
        <v>3370</v>
      </c>
      <c r="O824">
        <v>6</v>
      </c>
      <c r="P824">
        <v>0</v>
      </c>
      <c r="Q824">
        <v>0</v>
      </c>
      <c r="R824">
        <v>66600</v>
      </c>
      <c r="S824">
        <v>6</v>
      </c>
      <c r="T824" t="s">
        <v>764</v>
      </c>
      <c r="U824" t="s">
        <v>764</v>
      </c>
      <c r="V824" s="2" t="s">
        <v>3371</v>
      </c>
      <c r="W824" s="2" t="s">
        <v>3361</v>
      </c>
      <c r="X824" s="2"/>
      <c r="Y824" t="s">
        <v>764</v>
      </c>
      <c r="Z824" t="s">
        <v>764</v>
      </c>
    </row>
    <row r="825" spans="1:26">
      <c r="A825" s="1">
        <v>46169</v>
      </c>
      <c r="B825" s="2" t="s">
        <v>3350</v>
      </c>
      <c r="C825" s="2" t="s">
        <v>3351</v>
      </c>
      <c r="D825">
        <v>667</v>
      </c>
      <c r="E825" s="2" t="s">
        <v>2721</v>
      </c>
      <c r="F825" s="2" t="s">
        <v>2717</v>
      </c>
      <c r="G825" t="s">
        <v>2719</v>
      </c>
      <c r="H825" t="s">
        <v>2720</v>
      </c>
      <c r="I825" s="2" t="s">
        <v>2718</v>
      </c>
      <c r="J825" s="2" t="s">
        <v>116</v>
      </c>
      <c r="K825">
        <v>950</v>
      </c>
      <c r="L825" t="s">
        <v>3352</v>
      </c>
      <c r="M825">
        <v>3800</v>
      </c>
      <c r="N825" t="s">
        <v>3353</v>
      </c>
      <c r="O825">
        <v>7</v>
      </c>
      <c r="P825">
        <v>7</v>
      </c>
      <c r="Q825">
        <v>4</v>
      </c>
      <c r="R825">
        <v>26600</v>
      </c>
      <c r="S825">
        <v>4</v>
      </c>
      <c r="T825">
        <v>1.0640000000000001</v>
      </c>
      <c r="U825">
        <v>25000</v>
      </c>
      <c r="V825" s="2" t="s">
        <v>3358</v>
      </c>
      <c r="W825" s="2" t="s">
        <v>3355</v>
      </c>
      <c r="X825" s="2"/>
      <c r="Y825" t="s">
        <v>764</v>
      </c>
      <c r="Z825" t="s">
        <v>764</v>
      </c>
    </row>
    <row r="826" spans="1:26">
      <c r="A826" s="1">
        <v>46169</v>
      </c>
      <c r="B826" s="2" t="s">
        <v>3350</v>
      </c>
      <c r="C826" s="2" t="s">
        <v>3351</v>
      </c>
      <c r="D826" t="s">
        <v>764</v>
      </c>
      <c r="E826" s="2" t="s">
        <v>3362</v>
      </c>
      <c r="F826" s="2" t="s">
        <v>3362</v>
      </c>
      <c r="I826" s="2" t="s">
        <v>3362</v>
      </c>
      <c r="J826" s="2" t="s">
        <v>3362</v>
      </c>
      <c r="K826">
        <v>950</v>
      </c>
      <c r="L826" t="s">
        <v>3369</v>
      </c>
      <c r="M826">
        <v>3800</v>
      </c>
      <c r="N826" t="s">
        <v>3370</v>
      </c>
      <c r="O826">
        <v>4</v>
      </c>
      <c r="P826">
        <v>0</v>
      </c>
      <c r="Q826">
        <v>0</v>
      </c>
      <c r="R826">
        <v>15200</v>
      </c>
      <c r="S826">
        <v>4</v>
      </c>
      <c r="T826" t="s">
        <v>764</v>
      </c>
      <c r="U826" t="s">
        <v>764</v>
      </c>
      <c r="V826" s="2" t="s">
        <v>3371</v>
      </c>
      <c r="W826" s="2" t="s">
        <v>3361</v>
      </c>
      <c r="X826" s="2"/>
      <c r="Y826" t="s">
        <v>764</v>
      </c>
      <c r="Z826" t="s">
        <v>764</v>
      </c>
    </row>
    <row r="827" spans="1:26">
      <c r="A827" s="1">
        <v>46169</v>
      </c>
      <c r="B827" s="2" t="s">
        <v>3350</v>
      </c>
      <c r="C827" s="2" t="s">
        <v>3351</v>
      </c>
      <c r="D827">
        <v>778</v>
      </c>
      <c r="E827" s="2" t="s">
        <v>2979</v>
      </c>
      <c r="F827" s="2" t="s">
        <v>2975</v>
      </c>
      <c r="G827" t="s">
        <v>2977</v>
      </c>
      <c r="H827" t="s">
        <v>2978</v>
      </c>
      <c r="I827" s="2" t="s">
        <v>2976</v>
      </c>
      <c r="J827" s="2" t="s">
        <v>64</v>
      </c>
      <c r="K827">
        <v>280</v>
      </c>
      <c r="L827" t="s">
        <v>3352</v>
      </c>
      <c r="M827">
        <v>1680</v>
      </c>
      <c r="N827" t="s">
        <v>3353</v>
      </c>
      <c r="O827">
        <v>2</v>
      </c>
      <c r="P827">
        <v>3</v>
      </c>
      <c r="Q827">
        <v>6</v>
      </c>
      <c r="R827">
        <v>3360</v>
      </c>
      <c r="S827">
        <v>6</v>
      </c>
      <c r="T827">
        <v>1.3440000000000001</v>
      </c>
      <c r="U827">
        <v>2500</v>
      </c>
      <c r="V827" s="2" t="s">
        <v>3354</v>
      </c>
      <c r="W827" s="2" t="s">
        <v>3361</v>
      </c>
      <c r="X827" s="2"/>
      <c r="Y827">
        <v>941.28101293396878</v>
      </c>
      <c r="Z827">
        <v>1808.8</v>
      </c>
    </row>
    <row r="828" spans="1:26">
      <c r="A828" s="1">
        <v>46169</v>
      </c>
      <c r="B828" s="2" t="s">
        <v>3350</v>
      </c>
      <c r="C828" s="2" t="s">
        <v>3351</v>
      </c>
      <c r="D828" t="s">
        <v>764</v>
      </c>
      <c r="E828" s="2" t="s">
        <v>3362</v>
      </c>
      <c r="F828" s="2" t="s">
        <v>3362</v>
      </c>
      <c r="I828" s="2" t="s">
        <v>3362</v>
      </c>
      <c r="J828" s="2" t="s">
        <v>3362</v>
      </c>
      <c r="K828">
        <v>250</v>
      </c>
      <c r="L828" t="s">
        <v>3369</v>
      </c>
      <c r="M828">
        <v>1500</v>
      </c>
      <c r="N828" t="s">
        <v>3370</v>
      </c>
      <c r="O828">
        <v>6</v>
      </c>
      <c r="P828">
        <v>0</v>
      </c>
      <c r="Q828">
        <v>0</v>
      </c>
      <c r="R828">
        <v>9000</v>
      </c>
      <c r="S828">
        <v>6</v>
      </c>
      <c r="T828" t="s">
        <v>764</v>
      </c>
      <c r="U828" t="s">
        <v>764</v>
      </c>
      <c r="V828" s="2" t="s">
        <v>3371</v>
      </c>
      <c r="W828" s="2" t="s">
        <v>3361</v>
      </c>
      <c r="X828" s="2"/>
      <c r="Y828" t="s">
        <v>764</v>
      </c>
      <c r="Z828" t="s">
        <v>764</v>
      </c>
    </row>
    <row r="829" spans="1:26">
      <c r="A829" s="1">
        <v>46169</v>
      </c>
      <c r="B829" s="2" t="s">
        <v>3350</v>
      </c>
      <c r="C829" s="2" t="s">
        <v>3351</v>
      </c>
      <c r="D829">
        <v>800</v>
      </c>
      <c r="E829" s="2" t="s">
        <v>3053</v>
      </c>
      <c r="F829" s="2" t="s">
        <v>3050</v>
      </c>
      <c r="G829" t="s">
        <v>3052</v>
      </c>
      <c r="H829" t="s">
        <v>1064</v>
      </c>
      <c r="I829" s="2" t="s">
        <v>3051</v>
      </c>
      <c r="J829" s="2" t="s">
        <v>64</v>
      </c>
      <c r="K829">
        <v>130</v>
      </c>
      <c r="L829" t="s">
        <v>3352</v>
      </c>
      <c r="M829">
        <v>780</v>
      </c>
      <c r="N829" t="s">
        <v>3353</v>
      </c>
      <c r="O829">
        <v>3</v>
      </c>
      <c r="P829">
        <v>3</v>
      </c>
      <c r="Q829">
        <v>6</v>
      </c>
      <c r="R829">
        <v>2340</v>
      </c>
      <c r="S829">
        <v>6</v>
      </c>
      <c r="T829">
        <v>1.4624999999999999</v>
      </c>
      <c r="U829">
        <v>1600</v>
      </c>
      <c r="V829" s="2" t="s">
        <v>3354</v>
      </c>
      <c r="W829" s="2" t="s">
        <v>3355</v>
      </c>
      <c r="X829" s="2"/>
      <c r="Y829">
        <v>841.86851327433635</v>
      </c>
      <c r="Z829">
        <v>839.8</v>
      </c>
    </row>
    <row r="830" spans="1:26">
      <c r="A830" s="1">
        <v>46169</v>
      </c>
      <c r="B830" s="2" t="s">
        <v>3350</v>
      </c>
      <c r="C830" s="2" t="s">
        <v>3351</v>
      </c>
      <c r="D830">
        <v>665</v>
      </c>
      <c r="E830" s="2" t="s">
        <v>2706</v>
      </c>
      <c r="F830" s="2" t="s">
        <v>2698</v>
      </c>
      <c r="G830" t="s">
        <v>2700</v>
      </c>
      <c r="H830" t="s">
        <v>2701</v>
      </c>
      <c r="I830" s="2" t="s">
        <v>2699</v>
      </c>
      <c r="J830" s="2" t="s">
        <v>79</v>
      </c>
      <c r="K830">
        <v>1290</v>
      </c>
      <c r="L830" t="s">
        <v>3353</v>
      </c>
      <c r="M830">
        <v>10320</v>
      </c>
      <c r="N830" t="s">
        <v>3356</v>
      </c>
      <c r="O830">
        <v>8</v>
      </c>
      <c r="P830">
        <v>8</v>
      </c>
      <c r="Q830">
        <v>0</v>
      </c>
      <c r="R830">
        <v>10320</v>
      </c>
      <c r="S830">
        <v>8</v>
      </c>
      <c r="T830">
        <v>1.0217821782178218</v>
      </c>
      <c r="U830">
        <v>10100</v>
      </c>
      <c r="V830" s="2" t="s">
        <v>3357</v>
      </c>
      <c r="W830" s="2" t="s">
        <v>3355</v>
      </c>
      <c r="X830" s="2"/>
      <c r="Y830" t="s">
        <v>764</v>
      </c>
      <c r="Z830" t="s">
        <v>764</v>
      </c>
    </row>
    <row r="831" spans="1:26">
      <c r="A831" s="1">
        <v>46169</v>
      </c>
      <c r="B831" s="2" t="s">
        <v>3350</v>
      </c>
      <c r="C831" s="2" t="s">
        <v>3351</v>
      </c>
      <c r="D831">
        <v>670</v>
      </c>
      <c r="E831" s="2" t="s">
        <v>2445</v>
      </c>
      <c r="F831" s="2" t="s">
        <v>2730</v>
      </c>
      <c r="G831" t="s">
        <v>227</v>
      </c>
      <c r="H831" t="s">
        <v>2732</v>
      </c>
      <c r="I831" s="2" t="s">
        <v>2731</v>
      </c>
      <c r="J831" s="2" t="s">
        <v>79</v>
      </c>
      <c r="K831">
        <v>1400</v>
      </c>
      <c r="L831" t="s">
        <v>3353</v>
      </c>
      <c r="M831">
        <v>11200</v>
      </c>
      <c r="N831" t="s">
        <v>3356</v>
      </c>
      <c r="O831">
        <v>8</v>
      </c>
      <c r="P831">
        <v>8</v>
      </c>
      <c r="Q831">
        <v>0</v>
      </c>
      <c r="R831">
        <v>11200</v>
      </c>
      <c r="S831">
        <v>8</v>
      </c>
      <c r="T831">
        <v>1.0090090090090087</v>
      </c>
      <c r="U831">
        <v>11100</v>
      </c>
      <c r="V831" s="2" t="s">
        <v>3357</v>
      </c>
      <c r="W831" s="2" t="s">
        <v>3355</v>
      </c>
      <c r="X831" s="2"/>
      <c r="Y831" t="s">
        <v>764</v>
      </c>
      <c r="Z831" t="s">
        <v>764</v>
      </c>
    </row>
    <row r="832" spans="1:26">
      <c r="A832" s="1">
        <v>46170</v>
      </c>
      <c r="B832" s="2" t="s">
        <v>3350</v>
      </c>
      <c r="C832" s="2" t="s">
        <v>3351</v>
      </c>
      <c r="D832">
        <v>722</v>
      </c>
      <c r="E832" s="2" t="s">
        <v>1140</v>
      </c>
      <c r="F832" s="2" t="s">
        <v>2846</v>
      </c>
      <c r="G832" t="s">
        <v>1135</v>
      </c>
      <c r="H832" t="s">
        <v>519</v>
      </c>
      <c r="I832" s="2" t="s">
        <v>1134</v>
      </c>
      <c r="J832" s="2" t="s">
        <v>79</v>
      </c>
      <c r="K832">
        <v>1830</v>
      </c>
      <c r="L832" t="s">
        <v>3353</v>
      </c>
      <c r="M832">
        <v>14640</v>
      </c>
      <c r="N832" t="s">
        <v>3356</v>
      </c>
      <c r="O832">
        <v>8</v>
      </c>
      <c r="P832">
        <v>8</v>
      </c>
      <c r="Q832">
        <v>0</v>
      </c>
      <c r="R832">
        <v>14640</v>
      </c>
      <c r="S832">
        <v>8</v>
      </c>
      <c r="T832">
        <v>1.0096551724137932</v>
      </c>
      <c r="U832">
        <v>14500</v>
      </c>
      <c r="V832" s="2" t="s">
        <v>3357</v>
      </c>
      <c r="W832" s="2" t="s">
        <v>3355</v>
      </c>
      <c r="X832" s="2"/>
      <c r="Y832" t="s">
        <v>764</v>
      </c>
      <c r="Z832" t="s">
        <v>764</v>
      </c>
    </row>
    <row r="833" spans="1:26">
      <c r="A833" s="1">
        <v>46170</v>
      </c>
      <c r="B833" s="2" t="s">
        <v>3350</v>
      </c>
      <c r="C833" s="2" t="s">
        <v>3351</v>
      </c>
      <c r="D833" t="s">
        <v>764</v>
      </c>
      <c r="E833" s="2" t="s">
        <v>3362</v>
      </c>
      <c r="F833" s="2" t="s">
        <v>3362</v>
      </c>
      <c r="I833" s="2" t="s">
        <v>3362</v>
      </c>
      <c r="J833" s="2" t="s">
        <v>3362</v>
      </c>
      <c r="K833">
        <v>3000</v>
      </c>
      <c r="L833" t="s">
        <v>3352</v>
      </c>
      <c r="M833">
        <v>12000</v>
      </c>
      <c r="N833" t="s">
        <v>3367</v>
      </c>
      <c r="O833">
        <v>4</v>
      </c>
      <c r="P833">
        <v>0</v>
      </c>
      <c r="Q833">
        <v>0</v>
      </c>
      <c r="R833">
        <v>48000</v>
      </c>
      <c r="S833">
        <v>4</v>
      </c>
      <c r="T833" t="s">
        <v>764</v>
      </c>
      <c r="U833" t="s">
        <v>764</v>
      </c>
      <c r="V833" s="2" t="s">
        <v>3368</v>
      </c>
      <c r="W833" s="2" t="s">
        <v>3361</v>
      </c>
      <c r="X833" s="2"/>
      <c r="Y833">
        <v>2428.8000000000002</v>
      </c>
      <c r="Z833">
        <v>1290</v>
      </c>
    </row>
    <row r="834" spans="1:26">
      <c r="A834" s="1">
        <v>46170</v>
      </c>
      <c r="B834" s="2" t="s">
        <v>3350</v>
      </c>
      <c r="C834" s="2" t="s">
        <v>3351</v>
      </c>
      <c r="D834">
        <v>826</v>
      </c>
      <c r="E834" s="2" t="s">
        <v>3122</v>
      </c>
      <c r="F834" s="2" t="s">
        <v>3127</v>
      </c>
      <c r="G834" t="s">
        <v>3121</v>
      </c>
      <c r="H834" t="s">
        <v>998</v>
      </c>
      <c r="I834" s="2" t="s">
        <v>3120</v>
      </c>
      <c r="J834" s="2" t="s">
        <v>64</v>
      </c>
      <c r="K834">
        <v>430</v>
      </c>
      <c r="L834" t="s">
        <v>3352</v>
      </c>
      <c r="M834">
        <v>1720</v>
      </c>
      <c r="N834" t="s">
        <v>3353</v>
      </c>
      <c r="O834">
        <v>1</v>
      </c>
      <c r="P834">
        <v>1</v>
      </c>
      <c r="Q834">
        <v>4</v>
      </c>
      <c r="R834">
        <v>1720</v>
      </c>
      <c r="S834">
        <v>4</v>
      </c>
      <c r="T834">
        <v>0.38914027149321262</v>
      </c>
      <c r="U834">
        <v>4420</v>
      </c>
      <c r="V834" s="2" t="s">
        <v>3354</v>
      </c>
      <c r="W834" s="2" t="s">
        <v>3355</v>
      </c>
      <c r="X834" s="2"/>
      <c r="Z834">
        <v>2777.8</v>
      </c>
    </row>
    <row r="835" spans="1:26">
      <c r="A835" s="1">
        <v>46170</v>
      </c>
      <c r="B835" s="2" t="s">
        <v>3350</v>
      </c>
      <c r="C835" s="2" t="s">
        <v>3351</v>
      </c>
      <c r="D835">
        <v>680</v>
      </c>
      <c r="E835" s="2" t="s">
        <v>284</v>
      </c>
      <c r="F835" s="2" t="s">
        <v>2750</v>
      </c>
      <c r="G835" t="s">
        <v>2752</v>
      </c>
      <c r="H835" t="s">
        <v>1106</v>
      </c>
      <c r="I835" s="2" t="s">
        <v>2751</v>
      </c>
      <c r="J835" s="2" t="s">
        <v>79</v>
      </c>
      <c r="K835">
        <v>2290</v>
      </c>
      <c r="L835" t="s">
        <v>3353</v>
      </c>
      <c r="M835">
        <v>18320</v>
      </c>
      <c r="N835" t="s">
        <v>3356</v>
      </c>
      <c r="O835">
        <v>8</v>
      </c>
      <c r="P835">
        <v>8</v>
      </c>
      <c r="Q835">
        <v>0</v>
      </c>
      <c r="R835">
        <v>18320</v>
      </c>
      <c r="S835">
        <v>8</v>
      </c>
      <c r="T835">
        <v>1.0121546961325969</v>
      </c>
      <c r="U835">
        <v>18100</v>
      </c>
      <c r="V835" s="2" t="s">
        <v>3357</v>
      </c>
      <c r="W835" s="2" t="s">
        <v>3355</v>
      </c>
      <c r="X835" s="2"/>
      <c r="Y835" t="s">
        <v>764</v>
      </c>
      <c r="Z835" t="s">
        <v>764</v>
      </c>
    </row>
    <row r="836" spans="1:26">
      <c r="A836" s="1">
        <v>46170</v>
      </c>
      <c r="B836" s="2" t="s">
        <v>3350</v>
      </c>
      <c r="C836" s="2" t="s">
        <v>3351</v>
      </c>
      <c r="D836">
        <v>702</v>
      </c>
      <c r="E836" s="2" t="s">
        <v>76</v>
      </c>
      <c r="F836" s="2" t="s">
        <v>2800</v>
      </c>
      <c r="G836" t="s">
        <v>825</v>
      </c>
      <c r="H836" t="s">
        <v>192</v>
      </c>
      <c r="I836" s="2" t="s">
        <v>824</v>
      </c>
      <c r="J836" s="2" t="s">
        <v>79</v>
      </c>
      <c r="K836">
        <v>3760</v>
      </c>
      <c r="L836" t="s">
        <v>3353</v>
      </c>
      <c r="M836">
        <v>30080</v>
      </c>
      <c r="N836" t="s">
        <v>3356</v>
      </c>
      <c r="O836">
        <v>8</v>
      </c>
      <c r="P836">
        <v>8</v>
      </c>
      <c r="Q836">
        <v>0</v>
      </c>
      <c r="R836">
        <v>30080</v>
      </c>
      <c r="S836">
        <v>8</v>
      </c>
      <c r="T836">
        <v>1.0127946127946128</v>
      </c>
      <c r="U836">
        <v>29700</v>
      </c>
      <c r="V836" s="2" t="s">
        <v>3357</v>
      </c>
      <c r="W836" s="2" t="s">
        <v>3355</v>
      </c>
      <c r="X836" s="2"/>
      <c r="Y836" t="s">
        <v>764</v>
      </c>
      <c r="Z836" t="s">
        <v>764</v>
      </c>
    </row>
    <row r="837" spans="1:26">
      <c r="A837" s="1">
        <v>46170</v>
      </c>
      <c r="B837" s="2" t="s">
        <v>3350</v>
      </c>
      <c r="C837" s="2" t="s">
        <v>3351</v>
      </c>
      <c r="D837">
        <v>728</v>
      </c>
      <c r="E837" s="2" t="s">
        <v>2856</v>
      </c>
      <c r="F837" s="2" t="s">
        <v>2853</v>
      </c>
      <c r="G837" t="s">
        <v>1135</v>
      </c>
      <c r="H837" t="s">
        <v>2855</v>
      </c>
      <c r="I837" s="2" t="s">
        <v>2854</v>
      </c>
      <c r="J837" s="2" t="s">
        <v>79</v>
      </c>
      <c r="K837">
        <v>1170</v>
      </c>
      <c r="L837" t="s">
        <v>3353</v>
      </c>
      <c r="M837">
        <v>9360</v>
      </c>
      <c r="N837" t="s">
        <v>3356</v>
      </c>
      <c r="O837">
        <v>8</v>
      </c>
      <c r="P837">
        <v>8</v>
      </c>
      <c r="Q837">
        <v>0</v>
      </c>
      <c r="R837">
        <v>9360</v>
      </c>
      <c r="S837">
        <v>8</v>
      </c>
      <c r="T837">
        <v>1.0285714285714285</v>
      </c>
      <c r="U837">
        <v>9100</v>
      </c>
      <c r="V837" s="2" t="s">
        <v>3357</v>
      </c>
      <c r="W837" s="2" t="s">
        <v>3355</v>
      </c>
      <c r="X837" s="2"/>
      <c r="Y837" t="s">
        <v>764</v>
      </c>
      <c r="Z837" t="s">
        <v>764</v>
      </c>
    </row>
    <row r="838" spans="1:26">
      <c r="A838" s="1">
        <v>46170</v>
      </c>
      <c r="B838" s="2" t="s">
        <v>3350</v>
      </c>
      <c r="C838" s="2" t="s">
        <v>3351</v>
      </c>
      <c r="D838">
        <v>713</v>
      </c>
      <c r="E838" s="2" t="s">
        <v>2828</v>
      </c>
      <c r="F838" s="2" t="s">
        <v>2821</v>
      </c>
      <c r="G838" t="s">
        <v>2823</v>
      </c>
      <c r="H838" t="s">
        <v>240</v>
      </c>
      <c r="I838" s="2" t="s">
        <v>2822</v>
      </c>
      <c r="J838" s="2" t="s">
        <v>79</v>
      </c>
      <c r="K838">
        <v>1670</v>
      </c>
      <c r="L838" t="s">
        <v>3353</v>
      </c>
      <c r="M838">
        <v>13360</v>
      </c>
      <c r="N838" t="s">
        <v>3356</v>
      </c>
      <c r="O838">
        <v>8</v>
      </c>
      <c r="P838">
        <v>8</v>
      </c>
      <c r="Q838">
        <v>0</v>
      </c>
      <c r="R838">
        <v>13360</v>
      </c>
      <c r="S838">
        <v>8</v>
      </c>
      <c r="T838">
        <v>1.0198473282442748</v>
      </c>
      <c r="U838">
        <v>13100</v>
      </c>
      <c r="V838" s="2" t="s">
        <v>3357</v>
      </c>
      <c r="W838" s="2" t="s">
        <v>3355</v>
      </c>
      <c r="X838" s="2"/>
      <c r="Y838" t="s">
        <v>764</v>
      </c>
      <c r="Z838" t="s">
        <v>764</v>
      </c>
    </row>
    <row r="839" spans="1:26">
      <c r="A839" s="1">
        <v>46170</v>
      </c>
      <c r="B839" s="2" t="s">
        <v>3350</v>
      </c>
      <c r="C839" s="2" t="s">
        <v>3351</v>
      </c>
      <c r="D839">
        <v>826</v>
      </c>
      <c r="E839" s="2" t="s">
        <v>3122</v>
      </c>
      <c r="F839" s="2" t="s">
        <v>3127</v>
      </c>
      <c r="G839" t="s">
        <v>3121</v>
      </c>
      <c r="H839" t="s">
        <v>998</v>
      </c>
      <c r="I839" s="2" t="s">
        <v>3120</v>
      </c>
      <c r="J839" s="2" t="s">
        <v>64</v>
      </c>
      <c r="K839">
        <v>990</v>
      </c>
      <c r="L839" t="s">
        <v>3352</v>
      </c>
      <c r="M839">
        <v>3960</v>
      </c>
      <c r="N839" t="s">
        <v>3353</v>
      </c>
      <c r="O839">
        <v>1</v>
      </c>
      <c r="P839">
        <v>1</v>
      </c>
      <c r="Q839">
        <v>4</v>
      </c>
      <c r="R839">
        <v>3960</v>
      </c>
      <c r="S839">
        <v>4</v>
      </c>
      <c r="T839">
        <v>0.89592760180995468</v>
      </c>
      <c r="U839">
        <v>4420</v>
      </c>
      <c r="V839" s="2" t="s">
        <v>3354</v>
      </c>
      <c r="W839" s="2" t="s">
        <v>3355</v>
      </c>
      <c r="X839" s="2"/>
      <c r="Z839">
        <v>6395.4</v>
      </c>
    </row>
    <row r="840" spans="1:26">
      <c r="A840" s="1">
        <v>46170</v>
      </c>
      <c r="B840" s="2" t="s">
        <v>3350</v>
      </c>
      <c r="C840" s="2" t="s">
        <v>3351</v>
      </c>
      <c r="D840">
        <v>821</v>
      </c>
      <c r="E840" s="2" t="s">
        <v>3109</v>
      </c>
      <c r="F840" s="2" t="s">
        <v>3102</v>
      </c>
      <c r="G840" t="s">
        <v>3104</v>
      </c>
      <c r="H840" t="s">
        <v>343</v>
      </c>
      <c r="I840" s="2" t="s">
        <v>3103</v>
      </c>
      <c r="J840" s="2" t="s">
        <v>79</v>
      </c>
      <c r="K840">
        <v>280</v>
      </c>
      <c r="L840" t="s">
        <v>3353</v>
      </c>
      <c r="M840">
        <v>2240</v>
      </c>
      <c r="N840" t="s">
        <v>3356</v>
      </c>
      <c r="O840">
        <v>8</v>
      </c>
      <c r="P840">
        <v>8</v>
      </c>
      <c r="Q840">
        <v>0</v>
      </c>
      <c r="R840">
        <v>2240</v>
      </c>
      <c r="S840">
        <v>8</v>
      </c>
      <c r="T840">
        <v>1.0666666666666669</v>
      </c>
      <c r="U840">
        <v>2100</v>
      </c>
      <c r="V840" s="2" t="s">
        <v>3357</v>
      </c>
      <c r="W840" s="2" t="s">
        <v>3355</v>
      </c>
      <c r="X840" s="2"/>
      <c r="Y840" t="s">
        <v>764</v>
      </c>
      <c r="Z840" t="s">
        <v>764</v>
      </c>
    </row>
    <row r="841" spans="1:26">
      <c r="A841" s="1">
        <v>46170</v>
      </c>
      <c r="B841" s="2" t="s">
        <v>3350</v>
      </c>
      <c r="C841" s="2" t="s">
        <v>3351</v>
      </c>
      <c r="D841">
        <v>823</v>
      </c>
      <c r="E841" s="2" t="s">
        <v>3109</v>
      </c>
      <c r="F841" s="2" t="s">
        <v>3112</v>
      </c>
      <c r="G841" t="s">
        <v>3114</v>
      </c>
      <c r="H841" t="s">
        <v>343</v>
      </c>
      <c r="I841" s="2" t="s">
        <v>3113</v>
      </c>
      <c r="J841" s="2" t="s">
        <v>79</v>
      </c>
      <c r="K841">
        <v>310</v>
      </c>
      <c r="L841" t="s">
        <v>3353</v>
      </c>
      <c r="M841">
        <v>2480</v>
      </c>
      <c r="N841" t="s">
        <v>3356</v>
      </c>
      <c r="O841">
        <v>8</v>
      </c>
      <c r="P841">
        <v>8</v>
      </c>
      <c r="Q841">
        <v>0</v>
      </c>
      <c r="R841">
        <v>2480</v>
      </c>
      <c r="S841">
        <v>8</v>
      </c>
      <c r="T841">
        <v>1.0333333333333334</v>
      </c>
      <c r="U841">
        <v>2400</v>
      </c>
      <c r="V841" s="2" t="s">
        <v>3357</v>
      </c>
      <c r="W841" s="2" t="s">
        <v>3355</v>
      </c>
      <c r="X841" s="2"/>
      <c r="Y841" t="s">
        <v>764</v>
      </c>
      <c r="Z841" t="s">
        <v>764</v>
      </c>
    </row>
    <row r="842" spans="1:26">
      <c r="A842" s="1">
        <v>46170</v>
      </c>
      <c r="B842" s="2" t="s">
        <v>3350</v>
      </c>
      <c r="C842" s="2" t="s">
        <v>3351</v>
      </c>
      <c r="D842">
        <v>783</v>
      </c>
      <c r="E842" s="2" t="s">
        <v>1286</v>
      </c>
      <c r="F842" s="2" t="s">
        <v>2991</v>
      </c>
      <c r="G842" t="s">
        <v>1598</v>
      </c>
      <c r="H842" t="s">
        <v>192</v>
      </c>
      <c r="I842" s="2" t="s">
        <v>2992</v>
      </c>
      <c r="J842" s="2" t="s">
        <v>79</v>
      </c>
      <c r="K842">
        <v>440</v>
      </c>
      <c r="L842" t="s">
        <v>3353</v>
      </c>
      <c r="M842">
        <v>3520</v>
      </c>
      <c r="N842" t="s">
        <v>3356</v>
      </c>
      <c r="O842">
        <v>8</v>
      </c>
      <c r="P842">
        <v>8</v>
      </c>
      <c r="Q842">
        <v>0</v>
      </c>
      <c r="R842">
        <v>3520</v>
      </c>
      <c r="S842">
        <v>8</v>
      </c>
      <c r="T842">
        <v>1.0507462686567164</v>
      </c>
      <c r="U842">
        <v>3350</v>
      </c>
      <c r="V842" s="2" t="s">
        <v>3357</v>
      </c>
      <c r="W842" s="2" t="s">
        <v>3355</v>
      </c>
      <c r="X842" s="2"/>
      <c r="Y842" t="s">
        <v>764</v>
      </c>
      <c r="Z842" t="s">
        <v>764</v>
      </c>
    </row>
    <row r="843" spans="1:26">
      <c r="A843" s="1">
        <v>46171</v>
      </c>
      <c r="B843" s="2" t="s">
        <v>3350</v>
      </c>
      <c r="C843" s="2" t="s">
        <v>3351</v>
      </c>
      <c r="D843">
        <v>746</v>
      </c>
      <c r="E843" s="2" t="s">
        <v>2894</v>
      </c>
      <c r="F843" s="2" t="s">
        <v>2890</v>
      </c>
      <c r="G843" t="s">
        <v>634</v>
      </c>
      <c r="H843" t="s">
        <v>97</v>
      </c>
      <c r="I843" s="2" t="s">
        <v>633</v>
      </c>
      <c r="J843" s="2" t="s">
        <v>79</v>
      </c>
      <c r="K843">
        <v>645</v>
      </c>
      <c r="L843" t="s">
        <v>3353</v>
      </c>
      <c r="M843">
        <v>5160</v>
      </c>
      <c r="N843" t="s">
        <v>3356</v>
      </c>
      <c r="O843">
        <v>8</v>
      </c>
      <c r="P843">
        <v>8</v>
      </c>
      <c r="Q843">
        <v>0</v>
      </c>
      <c r="R843">
        <v>5160</v>
      </c>
      <c r="S843">
        <v>8</v>
      </c>
      <c r="T843">
        <v>1.032</v>
      </c>
      <c r="U843">
        <v>5000</v>
      </c>
      <c r="V843" s="2" t="s">
        <v>3357</v>
      </c>
      <c r="W843" s="2" t="s">
        <v>3355</v>
      </c>
      <c r="X843" s="2"/>
      <c r="Y843" t="s">
        <v>764</v>
      </c>
      <c r="Z843" t="s">
        <v>764</v>
      </c>
    </row>
    <row r="844" spans="1:26">
      <c r="A844" s="1">
        <v>46171</v>
      </c>
      <c r="B844" s="2" t="s">
        <v>3350</v>
      </c>
      <c r="C844" s="2" t="s">
        <v>3351</v>
      </c>
      <c r="D844">
        <v>804</v>
      </c>
      <c r="E844" s="2" t="s">
        <v>1982</v>
      </c>
      <c r="F844" s="2" t="s">
        <v>3059</v>
      </c>
      <c r="G844" t="s">
        <v>1975</v>
      </c>
      <c r="H844" t="s">
        <v>1976</v>
      </c>
      <c r="I844" s="2" t="s">
        <v>1974</v>
      </c>
      <c r="J844" s="2" t="s">
        <v>79</v>
      </c>
      <c r="K844">
        <v>1590</v>
      </c>
      <c r="L844" t="s">
        <v>3353</v>
      </c>
      <c r="M844">
        <v>12720</v>
      </c>
      <c r="N844" t="s">
        <v>3356</v>
      </c>
      <c r="O844">
        <v>8</v>
      </c>
      <c r="P844">
        <v>8</v>
      </c>
      <c r="Q844">
        <v>0</v>
      </c>
      <c r="R844">
        <v>12720</v>
      </c>
      <c r="S844">
        <v>8</v>
      </c>
      <c r="T844">
        <v>1.0095238095238095</v>
      </c>
      <c r="U844">
        <v>12600</v>
      </c>
      <c r="V844" s="2" t="s">
        <v>3357</v>
      </c>
      <c r="W844" s="2" t="s">
        <v>3355</v>
      </c>
      <c r="X844" s="2"/>
      <c r="Y844" t="s">
        <v>764</v>
      </c>
      <c r="Z844" t="s">
        <v>764</v>
      </c>
    </row>
    <row r="845" spans="1:26">
      <c r="A845" s="1">
        <v>46171</v>
      </c>
      <c r="B845" s="2" t="s">
        <v>3350</v>
      </c>
      <c r="C845" s="2" t="s">
        <v>3351</v>
      </c>
      <c r="D845">
        <v>828</v>
      </c>
      <c r="E845" s="2" t="s">
        <v>3136</v>
      </c>
      <c r="F845" s="2" t="s">
        <v>3128</v>
      </c>
      <c r="G845" t="s">
        <v>3130</v>
      </c>
      <c r="H845" t="s">
        <v>2978</v>
      </c>
      <c r="I845" s="2" t="s">
        <v>3129</v>
      </c>
      <c r="J845" s="2" t="s">
        <v>64</v>
      </c>
      <c r="K845">
        <v>190</v>
      </c>
      <c r="L845" t="s">
        <v>3352</v>
      </c>
      <c r="M845">
        <v>1330</v>
      </c>
      <c r="N845" t="s">
        <v>3353</v>
      </c>
      <c r="O845">
        <v>2</v>
      </c>
      <c r="P845">
        <v>3</v>
      </c>
      <c r="Q845">
        <v>6</v>
      </c>
      <c r="R845">
        <v>2660</v>
      </c>
      <c r="S845">
        <v>7</v>
      </c>
      <c r="T845">
        <v>1.33</v>
      </c>
      <c r="U845">
        <v>2000</v>
      </c>
      <c r="V845" s="2" t="s">
        <v>3354</v>
      </c>
      <c r="W845" s="2" t="s">
        <v>3361</v>
      </c>
      <c r="X845" s="2"/>
      <c r="Y845">
        <v>745.1808019060586</v>
      </c>
      <c r="Z845">
        <v>1227.4000000000001</v>
      </c>
    </row>
    <row r="846" spans="1:26">
      <c r="A846" s="1">
        <v>46171</v>
      </c>
      <c r="B846" s="2" t="s">
        <v>3350</v>
      </c>
      <c r="C846" s="2" t="s">
        <v>3351</v>
      </c>
      <c r="D846">
        <v>712</v>
      </c>
      <c r="E846" s="2" t="s">
        <v>2824</v>
      </c>
      <c r="F846" s="2" t="s">
        <v>2821</v>
      </c>
      <c r="G846" t="s">
        <v>2823</v>
      </c>
      <c r="H846" t="s">
        <v>240</v>
      </c>
      <c r="I846" s="2" t="s">
        <v>2822</v>
      </c>
      <c r="J846" s="2" t="s">
        <v>64</v>
      </c>
      <c r="K846">
        <v>1100</v>
      </c>
      <c r="L846" t="s">
        <v>3352</v>
      </c>
      <c r="M846">
        <v>6600</v>
      </c>
      <c r="N846" t="s">
        <v>3353</v>
      </c>
      <c r="O846">
        <v>2</v>
      </c>
      <c r="P846">
        <v>2</v>
      </c>
      <c r="Q846">
        <v>6</v>
      </c>
      <c r="R846">
        <v>13200</v>
      </c>
      <c r="S846">
        <v>6</v>
      </c>
      <c r="T846">
        <v>1.03125</v>
      </c>
      <c r="U846">
        <v>12800</v>
      </c>
      <c r="V846" s="2" t="s">
        <v>3354</v>
      </c>
      <c r="W846" s="2" t="s">
        <v>3355</v>
      </c>
      <c r="X846" s="2"/>
      <c r="Y846">
        <v>5582.6370020422055</v>
      </c>
      <c r="Z846">
        <v>7106</v>
      </c>
    </row>
    <row r="847" spans="1:26">
      <c r="A847" s="1">
        <v>46171</v>
      </c>
      <c r="B847" s="2" t="s">
        <v>3350</v>
      </c>
      <c r="C847" s="2" t="s">
        <v>3351</v>
      </c>
      <c r="D847">
        <v>726</v>
      </c>
      <c r="E847" s="2" t="s">
        <v>2059</v>
      </c>
      <c r="F847" s="2" t="s">
        <v>2851</v>
      </c>
      <c r="G847" t="s">
        <v>996</v>
      </c>
      <c r="H847" t="s">
        <v>330</v>
      </c>
      <c r="I847" s="2" t="s">
        <v>2852</v>
      </c>
      <c r="J847" s="2" t="s">
        <v>79</v>
      </c>
      <c r="K847">
        <v>870</v>
      </c>
      <c r="L847" t="s">
        <v>3353</v>
      </c>
      <c r="M847">
        <v>5220</v>
      </c>
      <c r="N847" t="s">
        <v>3356</v>
      </c>
      <c r="O847">
        <v>2</v>
      </c>
      <c r="P847">
        <v>8</v>
      </c>
      <c r="Q847">
        <v>0</v>
      </c>
      <c r="R847">
        <v>5220</v>
      </c>
      <c r="S847">
        <v>6</v>
      </c>
      <c r="T847">
        <v>0.64444444444444449</v>
      </c>
      <c r="U847">
        <v>8100</v>
      </c>
      <c r="V847" s="2" t="s">
        <v>3357</v>
      </c>
      <c r="W847" s="2" t="s">
        <v>3361</v>
      </c>
      <c r="X847" s="2"/>
      <c r="Y847" t="s">
        <v>764</v>
      </c>
      <c r="Z847" t="s">
        <v>764</v>
      </c>
    </row>
    <row r="848" spans="1:26">
      <c r="A848" s="1">
        <v>46171</v>
      </c>
      <c r="B848" s="2" t="s">
        <v>3350</v>
      </c>
      <c r="C848" s="2" t="s">
        <v>3351</v>
      </c>
      <c r="D848">
        <v>791</v>
      </c>
      <c r="E848" s="2" t="s">
        <v>3013</v>
      </c>
      <c r="F848" s="2" t="s">
        <v>3006</v>
      </c>
      <c r="G848" t="s">
        <v>3008</v>
      </c>
      <c r="H848" t="s">
        <v>153</v>
      </c>
      <c r="I848" s="2" t="s">
        <v>3007</v>
      </c>
      <c r="J848" s="2" t="s">
        <v>79</v>
      </c>
      <c r="K848">
        <v>290</v>
      </c>
      <c r="L848" t="s">
        <v>3353</v>
      </c>
      <c r="M848">
        <v>2320</v>
      </c>
      <c r="N848" t="s">
        <v>3356</v>
      </c>
      <c r="O848">
        <v>8</v>
      </c>
      <c r="P848">
        <v>8</v>
      </c>
      <c r="Q848">
        <v>0</v>
      </c>
      <c r="R848">
        <v>2320</v>
      </c>
      <c r="S848">
        <v>8</v>
      </c>
      <c r="T848">
        <v>1.1047619047619048</v>
      </c>
      <c r="U848">
        <v>2100</v>
      </c>
      <c r="V848" s="2" t="s">
        <v>3357</v>
      </c>
      <c r="W848" s="2" t="s">
        <v>3355</v>
      </c>
      <c r="X848" s="2"/>
      <c r="Y848" t="s">
        <v>764</v>
      </c>
      <c r="Z848" t="s">
        <v>764</v>
      </c>
    </row>
    <row r="849" spans="1:26">
      <c r="A849" s="1">
        <v>46171</v>
      </c>
      <c r="B849" s="2" t="s">
        <v>3350</v>
      </c>
      <c r="C849" s="2" t="s">
        <v>3351</v>
      </c>
      <c r="D849" t="s">
        <v>764</v>
      </c>
      <c r="E849" s="2" t="s">
        <v>3362</v>
      </c>
      <c r="F849" s="2" t="s">
        <v>3362</v>
      </c>
      <c r="I849" s="2" t="s">
        <v>3362</v>
      </c>
      <c r="J849" s="2" t="s">
        <v>3362</v>
      </c>
      <c r="K849">
        <v>3000</v>
      </c>
      <c r="L849" t="s">
        <v>3352</v>
      </c>
      <c r="M849">
        <v>12000</v>
      </c>
      <c r="N849" t="s">
        <v>3367</v>
      </c>
      <c r="O849">
        <v>4</v>
      </c>
      <c r="P849">
        <v>0</v>
      </c>
      <c r="Q849">
        <v>0</v>
      </c>
      <c r="R849">
        <v>48000</v>
      </c>
      <c r="S849">
        <v>4</v>
      </c>
      <c r="T849" t="s">
        <v>764</v>
      </c>
      <c r="U849" t="s">
        <v>764</v>
      </c>
      <c r="V849" s="2" t="s">
        <v>3368</v>
      </c>
      <c r="W849" s="2" t="s">
        <v>3361</v>
      </c>
      <c r="X849" s="2"/>
      <c r="Y849">
        <v>2428.8000000000002</v>
      </c>
      <c r="Z849">
        <v>1290</v>
      </c>
    </row>
    <row r="850" spans="1:26">
      <c r="A850" s="1">
        <v>46171</v>
      </c>
      <c r="B850" s="2" t="s">
        <v>3350</v>
      </c>
      <c r="C850" s="2" t="s">
        <v>3351</v>
      </c>
      <c r="D850">
        <v>491</v>
      </c>
      <c r="E850" s="2" t="s">
        <v>2083</v>
      </c>
      <c r="F850" s="2" t="s">
        <v>2102</v>
      </c>
      <c r="G850" t="s">
        <v>2082</v>
      </c>
      <c r="H850" t="s">
        <v>97</v>
      </c>
      <c r="I850" s="2" t="s">
        <v>2081</v>
      </c>
      <c r="J850" s="2" t="s">
        <v>64</v>
      </c>
      <c r="K850">
        <v>650</v>
      </c>
      <c r="L850" t="s">
        <v>3352</v>
      </c>
      <c r="M850">
        <v>3900</v>
      </c>
      <c r="N850" t="s">
        <v>3353</v>
      </c>
      <c r="O850">
        <v>2</v>
      </c>
      <c r="P850">
        <v>2</v>
      </c>
      <c r="Q850">
        <v>6</v>
      </c>
      <c r="R850">
        <v>7800</v>
      </c>
      <c r="S850">
        <v>6</v>
      </c>
      <c r="T850">
        <v>0.26440677966101694</v>
      </c>
      <c r="U850">
        <v>29500</v>
      </c>
      <c r="V850" s="2" t="s">
        <v>3354</v>
      </c>
      <c r="W850" s="2" t="s">
        <v>3355</v>
      </c>
      <c r="X850" s="2"/>
      <c r="Y850">
        <v>3659.7807079646018</v>
      </c>
      <c r="Z850">
        <v>4199</v>
      </c>
    </row>
    <row r="851" spans="1:26">
      <c r="A851" s="1">
        <v>46174</v>
      </c>
      <c r="B851" s="2" t="s">
        <v>3350</v>
      </c>
      <c r="C851" s="2" t="s">
        <v>3351</v>
      </c>
      <c r="D851">
        <v>694</v>
      </c>
      <c r="E851" s="2" t="s">
        <v>2193</v>
      </c>
      <c r="F851" s="2" t="s">
        <v>2788</v>
      </c>
      <c r="G851" t="s">
        <v>2790</v>
      </c>
      <c r="H851" t="s">
        <v>122</v>
      </c>
      <c r="I851" s="2" t="s">
        <v>2789</v>
      </c>
      <c r="J851" s="2" t="s">
        <v>79</v>
      </c>
      <c r="K851">
        <v>1050</v>
      </c>
      <c r="L851" t="s">
        <v>3353</v>
      </c>
      <c r="M851">
        <v>8400</v>
      </c>
      <c r="N851" t="s">
        <v>3356</v>
      </c>
      <c r="O851">
        <v>8</v>
      </c>
      <c r="P851">
        <v>8</v>
      </c>
      <c r="Q851">
        <v>0</v>
      </c>
      <c r="R851">
        <v>8400</v>
      </c>
      <c r="S851">
        <v>8</v>
      </c>
      <c r="T851">
        <v>1.037037037037037</v>
      </c>
      <c r="U851">
        <v>8100</v>
      </c>
      <c r="V851" s="2" t="s">
        <v>3357</v>
      </c>
      <c r="W851" s="2" t="s">
        <v>3355</v>
      </c>
      <c r="X851" s="2"/>
      <c r="Y851" t="s">
        <v>764</v>
      </c>
      <c r="Z851" t="s">
        <v>764</v>
      </c>
    </row>
    <row r="852" spans="1:26">
      <c r="A852" s="1">
        <v>46174</v>
      </c>
      <c r="B852" s="2" t="s">
        <v>3350</v>
      </c>
      <c r="C852" s="2" t="s">
        <v>3351</v>
      </c>
      <c r="D852">
        <v>516</v>
      </c>
      <c r="E852" s="2" t="s">
        <v>2193</v>
      </c>
      <c r="F852" s="2" t="s">
        <v>2185</v>
      </c>
      <c r="G852" t="s">
        <v>2187</v>
      </c>
      <c r="H852" t="s">
        <v>2188</v>
      </c>
      <c r="I852" s="2" t="s">
        <v>2186</v>
      </c>
      <c r="J852" s="2" t="s">
        <v>79</v>
      </c>
      <c r="K852">
        <v>1590</v>
      </c>
      <c r="L852" t="s">
        <v>3353</v>
      </c>
      <c r="M852">
        <v>12720</v>
      </c>
      <c r="N852" t="s">
        <v>3356</v>
      </c>
      <c r="O852">
        <v>8</v>
      </c>
      <c r="P852">
        <v>8</v>
      </c>
      <c r="Q852">
        <v>0</v>
      </c>
      <c r="R852">
        <v>12720</v>
      </c>
      <c r="S852">
        <v>8</v>
      </c>
      <c r="T852">
        <v>1.0095238095238095</v>
      </c>
      <c r="U852">
        <v>12600</v>
      </c>
      <c r="V852" s="2" t="s">
        <v>3357</v>
      </c>
      <c r="W852" s="2" t="s">
        <v>3355</v>
      </c>
      <c r="X852" s="2"/>
      <c r="Y852" t="s">
        <v>764</v>
      </c>
      <c r="Z852" t="s">
        <v>764</v>
      </c>
    </row>
    <row r="853" spans="1:26">
      <c r="A853" s="1">
        <v>46174</v>
      </c>
      <c r="B853" s="2" t="s">
        <v>3350</v>
      </c>
      <c r="C853" s="2" t="s">
        <v>3351</v>
      </c>
      <c r="D853">
        <v>678</v>
      </c>
      <c r="E853" s="2" t="s">
        <v>2753</v>
      </c>
      <c r="F853" s="2" t="s">
        <v>2750</v>
      </c>
      <c r="G853" t="s">
        <v>2752</v>
      </c>
      <c r="H853" t="s">
        <v>1106</v>
      </c>
      <c r="I853" s="2" t="s">
        <v>2751</v>
      </c>
      <c r="J853" s="2" t="s">
        <v>64</v>
      </c>
      <c r="K853">
        <v>980</v>
      </c>
      <c r="L853" t="s">
        <v>3352</v>
      </c>
      <c r="M853">
        <v>4900</v>
      </c>
      <c r="N853" t="s">
        <v>3353</v>
      </c>
      <c r="O853">
        <v>4</v>
      </c>
      <c r="P853">
        <v>4</v>
      </c>
      <c r="Q853">
        <v>4</v>
      </c>
      <c r="R853">
        <v>19600</v>
      </c>
      <c r="S853">
        <v>5</v>
      </c>
      <c r="T853">
        <v>1.0315789473684212</v>
      </c>
      <c r="U853">
        <v>19000</v>
      </c>
      <c r="V853" s="2" t="s">
        <v>3354</v>
      </c>
      <c r="W853" s="2" t="s">
        <v>3355</v>
      </c>
      <c r="X853" s="2"/>
      <c r="Y853">
        <v>5519.5312275924671</v>
      </c>
      <c r="Z853">
        <v>6330.8</v>
      </c>
    </row>
    <row r="854" spans="1:26">
      <c r="A854" s="1">
        <v>46174</v>
      </c>
      <c r="B854" s="2" t="s">
        <v>3350</v>
      </c>
      <c r="C854" s="2" t="s">
        <v>3351</v>
      </c>
      <c r="D854">
        <v>679</v>
      </c>
      <c r="E854" s="2" t="s">
        <v>2753</v>
      </c>
      <c r="F854" s="2" t="s">
        <v>2757</v>
      </c>
      <c r="G854" t="s">
        <v>2752</v>
      </c>
      <c r="H854" t="s">
        <v>1106</v>
      </c>
      <c r="I854" s="2" t="s">
        <v>2751</v>
      </c>
      <c r="J854" s="2" t="s">
        <v>64</v>
      </c>
      <c r="K854">
        <v>480</v>
      </c>
      <c r="L854" t="s">
        <v>3352</v>
      </c>
      <c r="M854">
        <v>2400</v>
      </c>
      <c r="N854" t="s">
        <v>3353</v>
      </c>
      <c r="O854">
        <v>4</v>
      </c>
      <c r="P854">
        <v>4</v>
      </c>
      <c r="Q854">
        <v>4</v>
      </c>
      <c r="R854">
        <v>9600</v>
      </c>
      <c r="S854">
        <v>5</v>
      </c>
      <c r="T854">
        <v>1.0666666666666669</v>
      </c>
      <c r="U854">
        <v>9000</v>
      </c>
      <c r="V854" s="2" t="s">
        <v>3354</v>
      </c>
      <c r="W854" s="2" t="s">
        <v>3355</v>
      </c>
      <c r="X854" s="2"/>
      <c r="Y854">
        <v>2703.4438665759021</v>
      </c>
      <c r="Z854">
        <v>3100.8</v>
      </c>
    </row>
    <row r="855" spans="1:26">
      <c r="A855" s="1">
        <v>46174</v>
      </c>
      <c r="B855" s="2" t="s">
        <v>3350</v>
      </c>
      <c r="C855" s="2" t="s">
        <v>3351</v>
      </c>
      <c r="D855" t="s">
        <v>764</v>
      </c>
      <c r="E855" s="2" t="s">
        <v>3362</v>
      </c>
      <c r="F855" s="2" t="s">
        <v>3362</v>
      </c>
      <c r="I855" s="2" t="s">
        <v>3362</v>
      </c>
      <c r="J855" s="2" t="s">
        <v>3362</v>
      </c>
      <c r="K855">
        <v>1460</v>
      </c>
      <c r="L855" t="s">
        <v>3369</v>
      </c>
      <c r="M855">
        <v>1460</v>
      </c>
      <c r="N855" t="s">
        <v>3370</v>
      </c>
      <c r="O855">
        <v>1</v>
      </c>
      <c r="P855">
        <v>0</v>
      </c>
      <c r="Q855">
        <v>0</v>
      </c>
      <c r="R855">
        <v>1460</v>
      </c>
      <c r="S855">
        <v>1</v>
      </c>
      <c r="T855" t="s">
        <v>764</v>
      </c>
      <c r="U855" t="s">
        <v>764</v>
      </c>
      <c r="V855" s="2" t="s">
        <v>3371</v>
      </c>
      <c r="W855" s="2" t="s">
        <v>3361</v>
      </c>
      <c r="X855" s="2"/>
      <c r="Y855" t="s">
        <v>764</v>
      </c>
      <c r="Z855" t="s">
        <v>764</v>
      </c>
    </row>
    <row r="856" spans="1:26">
      <c r="A856" s="1">
        <v>46174</v>
      </c>
      <c r="B856" s="2" t="s">
        <v>3350</v>
      </c>
      <c r="C856" s="2" t="s">
        <v>3351</v>
      </c>
      <c r="D856">
        <v>820</v>
      </c>
      <c r="E856" s="2" t="s">
        <v>3105</v>
      </c>
      <c r="F856" s="2" t="s">
        <v>3102</v>
      </c>
      <c r="G856" t="s">
        <v>3104</v>
      </c>
      <c r="H856" t="s">
        <v>343</v>
      </c>
      <c r="I856" s="2" t="s">
        <v>3103</v>
      </c>
      <c r="J856" s="2" t="s">
        <v>64</v>
      </c>
      <c r="K856">
        <v>320</v>
      </c>
      <c r="L856" t="s">
        <v>3352</v>
      </c>
      <c r="M856">
        <v>1280</v>
      </c>
      <c r="N856" t="s">
        <v>3353</v>
      </c>
      <c r="O856">
        <v>4</v>
      </c>
      <c r="P856">
        <v>4</v>
      </c>
      <c r="Q856">
        <v>6</v>
      </c>
      <c r="R856">
        <v>5120</v>
      </c>
      <c r="S856">
        <v>4</v>
      </c>
      <c r="T856">
        <v>1.1377777777777778</v>
      </c>
      <c r="U856">
        <v>4500</v>
      </c>
      <c r="V856" s="2" t="s">
        <v>3354</v>
      </c>
      <c r="W856" s="2" t="s">
        <v>3355</v>
      </c>
      <c r="X856" s="2"/>
      <c r="Y856">
        <v>1417.4495194009532</v>
      </c>
      <c r="Z856">
        <v>2067.1999999999998</v>
      </c>
    </row>
    <row r="857" spans="1:26">
      <c r="A857" s="1">
        <v>46174</v>
      </c>
      <c r="B857" s="2" t="s">
        <v>3350</v>
      </c>
      <c r="C857" s="2" t="s">
        <v>3351</v>
      </c>
      <c r="D857">
        <v>822</v>
      </c>
      <c r="E857" s="2" t="s">
        <v>3115</v>
      </c>
      <c r="F857" s="2" t="s">
        <v>3112</v>
      </c>
      <c r="G857" t="s">
        <v>3114</v>
      </c>
      <c r="H857" t="s">
        <v>343</v>
      </c>
      <c r="I857" s="2" t="s">
        <v>3113</v>
      </c>
      <c r="J857" s="2" t="s">
        <v>64</v>
      </c>
      <c r="K857">
        <v>290</v>
      </c>
      <c r="L857" t="s">
        <v>3352</v>
      </c>
      <c r="M857">
        <v>1160</v>
      </c>
      <c r="N857" t="s">
        <v>3353</v>
      </c>
      <c r="O857">
        <v>4</v>
      </c>
      <c r="P857">
        <v>4</v>
      </c>
      <c r="Q857">
        <v>6</v>
      </c>
      <c r="R857">
        <v>4640</v>
      </c>
      <c r="S857">
        <v>4</v>
      </c>
      <c r="T857">
        <v>1.1599999999999999</v>
      </c>
      <c r="U857">
        <v>4000</v>
      </c>
      <c r="V857" s="2" t="s">
        <v>3354</v>
      </c>
      <c r="W857" s="2" t="s">
        <v>3355</v>
      </c>
      <c r="X857" s="2"/>
      <c r="Y857">
        <v>1284.5636269571139</v>
      </c>
      <c r="Z857">
        <v>1873.4</v>
      </c>
    </row>
    <row r="858" spans="1:26">
      <c r="A858" s="1">
        <v>46174</v>
      </c>
      <c r="B858" s="2" t="s">
        <v>3350</v>
      </c>
      <c r="C858" s="2" t="s">
        <v>3351</v>
      </c>
      <c r="D858" t="s">
        <v>764</v>
      </c>
      <c r="E858" s="2" t="s">
        <v>3362</v>
      </c>
      <c r="F858" s="2" t="s">
        <v>3362</v>
      </c>
      <c r="I858" s="2" t="s">
        <v>3362</v>
      </c>
      <c r="J858" s="2" t="s">
        <v>3362</v>
      </c>
      <c r="K858">
        <v>610</v>
      </c>
      <c r="L858" t="s">
        <v>3369</v>
      </c>
      <c r="M858">
        <v>3050</v>
      </c>
      <c r="N858" t="s">
        <v>3370</v>
      </c>
      <c r="O858">
        <v>5</v>
      </c>
      <c r="P858">
        <v>0</v>
      </c>
      <c r="Q858">
        <v>0</v>
      </c>
      <c r="R858">
        <v>15250</v>
      </c>
      <c r="S858">
        <v>5</v>
      </c>
      <c r="T858" t="s">
        <v>764</v>
      </c>
      <c r="U858" t="s">
        <v>764</v>
      </c>
      <c r="V858" s="2" t="s">
        <v>3371</v>
      </c>
      <c r="W858" s="2" t="s">
        <v>3361</v>
      </c>
      <c r="X858" s="2"/>
      <c r="Y858" t="s">
        <v>764</v>
      </c>
      <c r="Z858" t="s">
        <v>764</v>
      </c>
    </row>
    <row r="859" spans="1:26">
      <c r="A859" s="1">
        <v>46174</v>
      </c>
      <c r="B859" s="2" t="s">
        <v>3350</v>
      </c>
      <c r="C859" s="2" t="s">
        <v>3351</v>
      </c>
      <c r="D859">
        <v>806</v>
      </c>
      <c r="E859" s="2" t="s">
        <v>3068</v>
      </c>
      <c r="F859" s="2" t="s">
        <v>3061</v>
      </c>
      <c r="G859" t="s">
        <v>3063</v>
      </c>
      <c r="H859" t="s">
        <v>343</v>
      </c>
      <c r="I859" s="2" t="s">
        <v>3062</v>
      </c>
      <c r="J859" s="2" t="s">
        <v>79</v>
      </c>
      <c r="K859">
        <v>510</v>
      </c>
      <c r="L859" t="s">
        <v>3353</v>
      </c>
      <c r="M859">
        <v>4080</v>
      </c>
      <c r="N859" t="s">
        <v>3356</v>
      </c>
      <c r="O859">
        <v>8</v>
      </c>
      <c r="P859">
        <v>8</v>
      </c>
      <c r="Q859">
        <v>0</v>
      </c>
      <c r="R859">
        <v>4080</v>
      </c>
      <c r="S859">
        <v>8</v>
      </c>
      <c r="T859">
        <v>1.1657142857142857</v>
      </c>
      <c r="U859">
        <v>3500</v>
      </c>
      <c r="V859" s="2" t="s">
        <v>3357</v>
      </c>
      <c r="W859" s="2" t="s">
        <v>3355</v>
      </c>
      <c r="X859" s="2"/>
      <c r="Y859" t="s">
        <v>764</v>
      </c>
      <c r="Z859" t="s">
        <v>764</v>
      </c>
    </row>
    <row r="860" spans="1:26">
      <c r="A860" s="1">
        <v>46174</v>
      </c>
      <c r="B860" s="2" t="s">
        <v>3350</v>
      </c>
      <c r="C860" s="2" t="s">
        <v>3351</v>
      </c>
      <c r="D860">
        <v>718</v>
      </c>
      <c r="E860" s="2" t="s">
        <v>245</v>
      </c>
      <c r="F860" s="2" t="s">
        <v>2834</v>
      </c>
      <c r="G860" t="s">
        <v>1185</v>
      </c>
      <c r="H860" t="s">
        <v>2836</v>
      </c>
      <c r="I860" s="2" t="s">
        <v>2835</v>
      </c>
      <c r="J860" s="2" t="s">
        <v>79</v>
      </c>
      <c r="K860">
        <v>2010</v>
      </c>
      <c r="L860" t="s">
        <v>3353</v>
      </c>
      <c r="M860">
        <v>16080</v>
      </c>
      <c r="N860" t="s">
        <v>3356</v>
      </c>
      <c r="O860">
        <v>8</v>
      </c>
      <c r="P860">
        <v>8</v>
      </c>
      <c r="Q860">
        <v>0</v>
      </c>
      <c r="R860">
        <v>16080</v>
      </c>
      <c r="S860">
        <v>8</v>
      </c>
      <c r="T860">
        <v>1.0049999999999999</v>
      </c>
      <c r="U860">
        <v>16000</v>
      </c>
      <c r="V860" s="2" t="s">
        <v>3357</v>
      </c>
      <c r="W860" s="2" t="s">
        <v>3355</v>
      </c>
      <c r="X860" s="2"/>
      <c r="Y860" t="s">
        <v>764</v>
      </c>
      <c r="Z860" t="s">
        <v>764</v>
      </c>
    </row>
    <row r="861" spans="1:26">
      <c r="A861" s="1">
        <v>46174</v>
      </c>
      <c r="B861" s="2" t="s">
        <v>3350</v>
      </c>
      <c r="C861" s="2" t="s">
        <v>3351</v>
      </c>
      <c r="D861">
        <v>681</v>
      </c>
      <c r="E861" s="2" t="s">
        <v>245</v>
      </c>
      <c r="F861" s="2" t="s">
        <v>2759</v>
      </c>
      <c r="G861" t="s">
        <v>1185</v>
      </c>
      <c r="H861" t="s">
        <v>1211</v>
      </c>
      <c r="I861" s="2" t="s">
        <v>2760</v>
      </c>
      <c r="J861" s="2" t="s">
        <v>79</v>
      </c>
      <c r="K861">
        <v>2710</v>
      </c>
      <c r="L861" t="s">
        <v>3353</v>
      </c>
      <c r="M861">
        <v>21680</v>
      </c>
      <c r="N861" t="s">
        <v>3356</v>
      </c>
      <c r="O861">
        <v>8</v>
      </c>
      <c r="P861">
        <v>8</v>
      </c>
      <c r="Q861">
        <v>0</v>
      </c>
      <c r="R861">
        <v>21680</v>
      </c>
      <c r="S861">
        <v>8</v>
      </c>
      <c r="T861">
        <v>1.0083720930232558</v>
      </c>
      <c r="U861">
        <v>21500</v>
      </c>
      <c r="V861" s="2" t="s">
        <v>3357</v>
      </c>
      <c r="W861" s="2" t="s">
        <v>3355</v>
      </c>
      <c r="X861" s="2"/>
      <c r="Y861" t="s">
        <v>764</v>
      </c>
      <c r="Z861" t="s">
        <v>764</v>
      </c>
    </row>
    <row r="862" spans="1:26">
      <c r="A862" s="1">
        <v>46174</v>
      </c>
      <c r="B862" s="2" t="s">
        <v>3350</v>
      </c>
      <c r="C862" s="2" t="s">
        <v>3351</v>
      </c>
      <c r="D862">
        <v>663</v>
      </c>
      <c r="E862" s="2" t="s">
        <v>2695</v>
      </c>
      <c r="F862" s="2" t="s">
        <v>2693</v>
      </c>
      <c r="G862" t="s">
        <v>227</v>
      </c>
      <c r="H862" t="s">
        <v>950</v>
      </c>
      <c r="I862" s="2" t="s">
        <v>2694</v>
      </c>
      <c r="J862" s="2" t="s">
        <v>116</v>
      </c>
      <c r="K862">
        <v>1300</v>
      </c>
      <c r="L862" t="s">
        <v>3352</v>
      </c>
      <c r="M862">
        <v>5200</v>
      </c>
      <c r="N862" t="s">
        <v>3353</v>
      </c>
      <c r="O862">
        <v>7</v>
      </c>
      <c r="P862">
        <v>7</v>
      </c>
      <c r="Q862">
        <v>4</v>
      </c>
      <c r="R862">
        <v>36400</v>
      </c>
      <c r="S862">
        <v>4</v>
      </c>
      <c r="T862">
        <v>1.0550724637681159</v>
      </c>
      <c r="U862">
        <v>34500</v>
      </c>
      <c r="V862" s="2" t="s">
        <v>3358</v>
      </c>
      <c r="W862" s="2" t="s">
        <v>3355</v>
      </c>
      <c r="X862" s="2"/>
      <c r="Y862" t="s">
        <v>764</v>
      </c>
      <c r="Z862" t="s">
        <v>764</v>
      </c>
    </row>
    <row r="863" spans="1:26">
      <c r="A863" s="1">
        <v>46174</v>
      </c>
      <c r="B863" s="2" t="s">
        <v>3350</v>
      </c>
      <c r="C863" s="2" t="s">
        <v>3351</v>
      </c>
      <c r="D863" t="s">
        <v>764</v>
      </c>
      <c r="E863" s="2" t="s">
        <v>3362</v>
      </c>
      <c r="F863" s="2" t="s">
        <v>3362</v>
      </c>
      <c r="I863" s="2" t="s">
        <v>3362</v>
      </c>
      <c r="J863" s="2" t="s">
        <v>3362</v>
      </c>
      <c r="K863">
        <v>1280</v>
      </c>
      <c r="L863" t="s">
        <v>3369</v>
      </c>
      <c r="M863">
        <v>5120</v>
      </c>
      <c r="N863" t="s">
        <v>3370</v>
      </c>
      <c r="O863">
        <v>4</v>
      </c>
      <c r="P863">
        <v>0</v>
      </c>
      <c r="Q863">
        <v>0</v>
      </c>
      <c r="R863">
        <v>20480</v>
      </c>
      <c r="S863">
        <v>4</v>
      </c>
      <c r="T863" t="s">
        <v>764</v>
      </c>
      <c r="U863" t="s">
        <v>764</v>
      </c>
      <c r="V863" s="2" t="s">
        <v>3371</v>
      </c>
      <c r="W863" s="2" t="s">
        <v>3361</v>
      </c>
      <c r="X863" s="2"/>
      <c r="Y863" t="s">
        <v>764</v>
      </c>
      <c r="Z863" t="s">
        <v>764</v>
      </c>
    </row>
    <row r="864" spans="1:26">
      <c r="A864" s="1">
        <v>46174</v>
      </c>
      <c r="B864" s="2" t="s">
        <v>3350</v>
      </c>
      <c r="C864" s="2" t="s">
        <v>3351</v>
      </c>
      <c r="D864">
        <v>752</v>
      </c>
      <c r="E864" s="2" t="s">
        <v>603</v>
      </c>
      <c r="F864" s="2" t="s">
        <v>2903</v>
      </c>
      <c r="G864" t="s">
        <v>602</v>
      </c>
      <c r="H864" t="s">
        <v>343</v>
      </c>
      <c r="I864" s="2" t="s">
        <v>601</v>
      </c>
      <c r="J864" s="2" t="s">
        <v>64</v>
      </c>
      <c r="K864">
        <v>220</v>
      </c>
      <c r="L864" t="s">
        <v>3352</v>
      </c>
      <c r="M864">
        <v>1320</v>
      </c>
      <c r="N864" t="s">
        <v>3353</v>
      </c>
      <c r="O864">
        <v>3</v>
      </c>
      <c r="P864">
        <v>3</v>
      </c>
      <c r="Q864">
        <v>6</v>
      </c>
      <c r="R864">
        <v>3960</v>
      </c>
      <c r="S864">
        <v>6</v>
      </c>
      <c r="T864">
        <v>1.1314285714285717</v>
      </c>
      <c r="U864">
        <v>3500</v>
      </c>
      <c r="V864" s="2" t="s">
        <v>3354</v>
      </c>
      <c r="W864" s="2" t="s">
        <v>3355</v>
      </c>
      <c r="X864" s="2"/>
      <c r="Y864">
        <v>1151.0567253914228</v>
      </c>
      <c r="Z864">
        <v>1421.2</v>
      </c>
    </row>
    <row r="865" spans="1:26">
      <c r="A865" s="1">
        <v>46174</v>
      </c>
      <c r="B865" s="2" t="s">
        <v>3350</v>
      </c>
      <c r="C865" s="2" t="s">
        <v>3351</v>
      </c>
      <c r="D865">
        <v>805</v>
      </c>
      <c r="E865" s="2" t="s">
        <v>3064</v>
      </c>
      <c r="F865" s="2" t="s">
        <v>3061</v>
      </c>
      <c r="G865" t="s">
        <v>3063</v>
      </c>
      <c r="H865" t="s">
        <v>343</v>
      </c>
      <c r="I865" s="2" t="s">
        <v>3062</v>
      </c>
      <c r="J865" s="2" t="s">
        <v>64</v>
      </c>
      <c r="K865">
        <v>220</v>
      </c>
      <c r="L865" t="s">
        <v>3352</v>
      </c>
      <c r="M865">
        <v>1320</v>
      </c>
      <c r="N865" t="s">
        <v>3353</v>
      </c>
      <c r="O865">
        <v>3</v>
      </c>
      <c r="P865">
        <v>3</v>
      </c>
      <c r="Q865">
        <v>6</v>
      </c>
      <c r="R865">
        <v>3960</v>
      </c>
      <c r="S865">
        <v>6</v>
      </c>
      <c r="T865">
        <v>1.1314285714285717</v>
      </c>
      <c r="U865">
        <v>3500</v>
      </c>
      <c r="V865" s="2" t="s">
        <v>3354</v>
      </c>
      <c r="W865" s="2" t="s">
        <v>3355</v>
      </c>
      <c r="X865" s="2"/>
      <c r="Y865">
        <v>1151.0567253914228</v>
      </c>
      <c r="Z865">
        <v>1421.2</v>
      </c>
    </row>
    <row r="866" spans="1:26">
      <c r="A866" s="1">
        <v>46174</v>
      </c>
      <c r="B866" s="2" t="s">
        <v>3350</v>
      </c>
      <c r="C866" s="2" t="s">
        <v>3351</v>
      </c>
      <c r="D866">
        <v>682</v>
      </c>
      <c r="E866" s="2" t="s">
        <v>2766</v>
      </c>
      <c r="F866" s="2" t="s">
        <v>2763</v>
      </c>
      <c r="G866" t="s">
        <v>1185</v>
      </c>
      <c r="H866" t="s">
        <v>2765</v>
      </c>
      <c r="I866" s="2" t="s">
        <v>2764</v>
      </c>
      <c r="J866" s="2" t="s">
        <v>64</v>
      </c>
      <c r="K866">
        <v>510</v>
      </c>
      <c r="L866" t="s">
        <v>3352</v>
      </c>
      <c r="M866">
        <v>3060</v>
      </c>
      <c r="N866" t="s">
        <v>3353</v>
      </c>
      <c r="O866">
        <v>6</v>
      </c>
      <c r="P866">
        <v>6</v>
      </c>
      <c r="Q866">
        <v>6</v>
      </c>
      <c r="R866">
        <v>18360</v>
      </c>
      <c r="S866">
        <v>6</v>
      </c>
      <c r="T866">
        <v>1.0491428571428572</v>
      </c>
      <c r="U866">
        <v>17500</v>
      </c>
      <c r="V866" s="2" t="s">
        <v>3354</v>
      </c>
      <c r="W866" s="2" t="s">
        <v>3355</v>
      </c>
      <c r="X866" s="2"/>
      <c r="Y866">
        <v>3422.7008904016334</v>
      </c>
      <c r="Z866">
        <v>3294.6</v>
      </c>
    </row>
    <row r="867" spans="1:26">
      <c r="A867" s="1">
        <v>46174</v>
      </c>
      <c r="B867" s="2" t="s">
        <v>3350</v>
      </c>
      <c r="C867" s="2" t="s">
        <v>3351</v>
      </c>
      <c r="D867" t="s">
        <v>764</v>
      </c>
      <c r="E867" s="2" t="s">
        <v>3362</v>
      </c>
      <c r="F867" s="2" t="s">
        <v>3362</v>
      </c>
      <c r="I867" s="2" t="s">
        <v>3362</v>
      </c>
      <c r="J867" s="2" t="s">
        <v>3362</v>
      </c>
      <c r="K867">
        <v>510</v>
      </c>
      <c r="L867" t="s">
        <v>3369</v>
      </c>
      <c r="M867">
        <v>1530</v>
      </c>
      <c r="N867" t="s">
        <v>3370</v>
      </c>
      <c r="O867">
        <v>3</v>
      </c>
      <c r="P867">
        <v>0</v>
      </c>
      <c r="Q867">
        <v>0</v>
      </c>
      <c r="R867">
        <v>4590</v>
      </c>
      <c r="S867">
        <v>3</v>
      </c>
      <c r="T867" t="s">
        <v>764</v>
      </c>
      <c r="U867" t="s">
        <v>764</v>
      </c>
      <c r="V867" s="2" t="s">
        <v>3371</v>
      </c>
      <c r="W867" s="2" t="s">
        <v>3361</v>
      </c>
      <c r="X867" s="2"/>
      <c r="Y867" t="s">
        <v>764</v>
      </c>
      <c r="Z867" t="s">
        <v>764</v>
      </c>
    </row>
    <row r="868" spans="1:26">
      <c r="A868" s="1">
        <v>46174</v>
      </c>
      <c r="B868" s="2" t="s">
        <v>3350</v>
      </c>
      <c r="C868" s="2" t="s">
        <v>3351</v>
      </c>
      <c r="D868">
        <v>738</v>
      </c>
      <c r="E868" s="2" t="s">
        <v>520</v>
      </c>
      <c r="F868" s="2" t="s">
        <v>2867</v>
      </c>
      <c r="G868" t="s">
        <v>518</v>
      </c>
      <c r="H868" t="s">
        <v>519</v>
      </c>
      <c r="I868" s="2" t="s">
        <v>517</v>
      </c>
      <c r="J868" s="2" t="s">
        <v>79</v>
      </c>
      <c r="K868">
        <v>893</v>
      </c>
      <c r="L868" t="s">
        <v>3353</v>
      </c>
      <c r="M868">
        <v>7144</v>
      </c>
      <c r="N868" t="s">
        <v>3356</v>
      </c>
      <c r="O868">
        <v>8</v>
      </c>
      <c r="P868">
        <v>8</v>
      </c>
      <c r="Q868">
        <v>0</v>
      </c>
      <c r="R868">
        <v>7144</v>
      </c>
      <c r="S868">
        <v>8</v>
      </c>
      <c r="T868">
        <v>1.0061971830985916</v>
      </c>
      <c r="U868">
        <v>7100</v>
      </c>
      <c r="V868" s="2" t="s">
        <v>3357</v>
      </c>
      <c r="W868" s="2" t="s">
        <v>3355</v>
      </c>
      <c r="X868" s="2"/>
      <c r="Y868" t="s">
        <v>764</v>
      </c>
      <c r="Z868" t="s">
        <v>764</v>
      </c>
    </row>
    <row r="869" spans="1:26">
      <c r="A869" s="1">
        <v>46175</v>
      </c>
      <c r="B869" s="2" t="s">
        <v>3350</v>
      </c>
      <c r="C869" s="2" t="s">
        <v>3351</v>
      </c>
      <c r="D869">
        <v>723</v>
      </c>
      <c r="E869" s="2" t="s">
        <v>2848</v>
      </c>
      <c r="F869" s="2" t="s">
        <v>2847</v>
      </c>
      <c r="G869" t="s">
        <v>499</v>
      </c>
      <c r="H869" t="s">
        <v>500</v>
      </c>
      <c r="I869" s="2" t="s">
        <v>498</v>
      </c>
      <c r="J869" s="2" t="s">
        <v>64</v>
      </c>
      <c r="K869">
        <v>780</v>
      </c>
      <c r="L869" t="s">
        <v>3352</v>
      </c>
      <c r="M869">
        <v>4680</v>
      </c>
      <c r="N869" t="s">
        <v>3353</v>
      </c>
      <c r="O869">
        <v>2</v>
      </c>
      <c r="P869">
        <v>2</v>
      </c>
      <c r="Q869">
        <v>6</v>
      </c>
      <c r="R869">
        <v>9360</v>
      </c>
      <c r="S869">
        <v>6</v>
      </c>
      <c r="T869">
        <v>1.04</v>
      </c>
      <c r="U869">
        <v>9000</v>
      </c>
      <c r="V869" s="2" t="s">
        <v>3354</v>
      </c>
      <c r="W869" s="2" t="s">
        <v>3355</v>
      </c>
      <c r="X869" s="2"/>
      <c r="Y869">
        <v>4391.736849557522</v>
      </c>
      <c r="Z869">
        <v>5038.8</v>
      </c>
    </row>
    <row r="870" spans="1:26">
      <c r="A870" s="1">
        <v>46175</v>
      </c>
      <c r="B870" s="2" t="s">
        <v>3350</v>
      </c>
      <c r="C870" s="2" t="s">
        <v>3351</v>
      </c>
      <c r="D870">
        <v>730</v>
      </c>
      <c r="E870" s="2" t="s">
        <v>1172</v>
      </c>
      <c r="F870" s="2" t="s">
        <v>2860</v>
      </c>
      <c r="G870" t="s">
        <v>217</v>
      </c>
      <c r="H870" t="s">
        <v>330</v>
      </c>
      <c r="I870" s="2" t="s">
        <v>1171</v>
      </c>
      <c r="J870" s="2" t="s">
        <v>64</v>
      </c>
      <c r="K870">
        <v>450</v>
      </c>
      <c r="L870" t="s">
        <v>3352</v>
      </c>
      <c r="M870">
        <v>2700</v>
      </c>
      <c r="N870" t="s">
        <v>3353</v>
      </c>
      <c r="O870">
        <v>2</v>
      </c>
      <c r="P870">
        <v>2</v>
      </c>
      <c r="Q870">
        <v>6</v>
      </c>
      <c r="R870">
        <v>5400</v>
      </c>
      <c r="S870">
        <v>6</v>
      </c>
      <c r="T870">
        <v>1.08</v>
      </c>
      <c r="U870">
        <v>5000</v>
      </c>
      <c r="V870" s="2" t="s">
        <v>3354</v>
      </c>
      <c r="W870" s="2" t="s">
        <v>3355</v>
      </c>
      <c r="X870" s="2"/>
      <c r="Y870">
        <v>2732.0419298842753</v>
      </c>
      <c r="Z870">
        <v>2907</v>
      </c>
    </row>
    <row r="871" spans="1:26">
      <c r="A871" s="1">
        <v>46175</v>
      </c>
      <c r="B871" s="2" t="s">
        <v>3350</v>
      </c>
      <c r="C871" s="2" t="s">
        <v>3351</v>
      </c>
      <c r="D871">
        <v>733</v>
      </c>
      <c r="E871" s="2" t="s">
        <v>1560</v>
      </c>
      <c r="F871" s="2" t="s">
        <v>2861</v>
      </c>
      <c r="G871" t="s">
        <v>1559</v>
      </c>
      <c r="H871" t="s">
        <v>97</v>
      </c>
      <c r="I871" s="2" t="s">
        <v>1558</v>
      </c>
      <c r="J871" s="2" t="s">
        <v>64</v>
      </c>
      <c r="K871">
        <v>420</v>
      </c>
      <c r="L871" t="s">
        <v>3352</v>
      </c>
      <c r="M871">
        <v>2520</v>
      </c>
      <c r="N871" t="s">
        <v>3353</v>
      </c>
      <c r="O871">
        <v>2</v>
      </c>
      <c r="P871">
        <v>2</v>
      </c>
      <c r="Q871">
        <v>6</v>
      </c>
      <c r="R871">
        <v>5040</v>
      </c>
      <c r="S871">
        <v>6</v>
      </c>
      <c r="T871">
        <v>1.0956521739130434</v>
      </c>
      <c r="U871">
        <v>4600</v>
      </c>
      <c r="V871" s="2" t="s">
        <v>3354</v>
      </c>
      <c r="W871" s="2" t="s">
        <v>3355</v>
      </c>
      <c r="X871" s="2"/>
      <c r="Y871">
        <v>2549.9058012253236</v>
      </c>
      <c r="Z871">
        <v>2713.2</v>
      </c>
    </row>
    <row r="872" spans="1:26">
      <c r="A872" s="1">
        <v>46175</v>
      </c>
      <c r="B872" s="2" t="s">
        <v>3350</v>
      </c>
      <c r="C872" s="2" t="s">
        <v>3351</v>
      </c>
      <c r="D872">
        <v>771</v>
      </c>
      <c r="E872" s="2" t="s">
        <v>2963</v>
      </c>
      <c r="F872" s="2" t="s">
        <v>2961</v>
      </c>
      <c r="G872" t="s">
        <v>2163</v>
      </c>
      <c r="H872" t="s">
        <v>97</v>
      </c>
      <c r="I872" s="2" t="s">
        <v>2962</v>
      </c>
      <c r="J872" s="2" t="s">
        <v>64</v>
      </c>
      <c r="K872">
        <v>310</v>
      </c>
      <c r="L872" t="s">
        <v>3352</v>
      </c>
      <c r="M872">
        <v>1240</v>
      </c>
      <c r="N872" t="s">
        <v>3353</v>
      </c>
      <c r="O872">
        <v>2</v>
      </c>
      <c r="P872">
        <v>2</v>
      </c>
      <c r="Q872">
        <v>4</v>
      </c>
      <c r="R872">
        <v>2480</v>
      </c>
      <c r="S872">
        <v>4</v>
      </c>
      <c r="T872">
        <v>1.24</v>
      </c>
      <c r="U872">
        <v>2000</v>
      </c>
      <c r="V872" s="2" t="s">
        <v>3354</v>
      </c>
      <c r="W872" s="2" t="s">
        <v>3355</v>
      </c>
      <c r="X872" s="2"/>
      <c r="Y872">
        <v>1722.2655495348313</v>
      </c>
      <c r="Z872">
        <v>2002.6</v>
      </c>
    </row>
    <row r="873" spans="1:26">
      <c r="A873" s="1">
        <v>46175</v>
      </c>
      <c r="B873" s="2" t="s">
        <v>3350</v>
      </c>
      <c r="C873" s="2" t="s">
        <v>3351</v>
      </c>
      <c r="D873">
        <v>677</v>
      </c>
      <c r="E873" s="2" t="s">
        <v>2747</v>
      </c>
      <c r="F873" s="2" t="s">
        <v>2740</v>
      </c>
      <c r="G873" t="s">
        <v>2742</v>
      </c>
      <c r="H873" t="s">
        <v>1734</v>
      </c>
      <c r="I873" s="2" t="s">
        <v>2741</v>
      </c>
      <c r="J873" s="2" t="s">
        <v>79</v>
      </c>
      <c r="K873">
        <v>1700</v>
      </c>
      <c r="L873" t="s">
        <v>3353</v>
      </c>
      <c r="M873">
        <v>13600</v>
      </c>
      <c r="N873" t="s">
        <v>3356</v>
      </c>
      <c r="O873">
        <v>8</v>
      </c>
      <c r="P873">
        <v>8</v>
      </c>
      <c r="Q873">
        <v>0</v>
      </c>
      <c r="R873">
        <v>13600</v>
      </c>
      <c r="S873">
        <v>8</v>
      </c>
      <c r="T873">
        <v>1.0461538461538462</v>
      </c>
      <c r="U873">
        <v>13000</v>
      </c>
      <c r="V873" s="2" t="s">
        <v>3357</v>
      </c>
      <c r="W873" s="2" t="s">
        <v>3355</v>
      </c>
      <c r="X873" s="2"/>
      <c r="Y873" t="s">
        <v>764</v>
      </c>
      <c r="Z873" t="s">
        <v>764</v>
      </c>
    </row>
    <row r="874" spans="1:26">
      <c r="A874" s="1">
        <v>46175</v>
      </c>
      <c r="B874" s="2" t="s">
        <v>3350</v>
      </c>
      <c r="C874" s="2" t="s">
        <v>3351</v>
      </c>
      <c r="D874" t="s">
        <v>764</v>
      </c>
      <c r="E874" s="2" t="s">
        <v>3362</v>
      </c>
      <c r="F874" s="2" t="s">
        <v>3362</v>
      </c>
      <c r="I874" s="2" t="s">
        <v>3362</v>
      </c>
      <c r="J874" s="2" t="s">
        <v>3362</v>
      </c>
      <c r="K874">
        <v>3000</v>
      </c>
      <c r="L874" t="s">
        <v>3352</v>
      </c>
      <c r="M874">
        <v>12000</v>
      </c>
      <c r="N874" t="s">
        <v>3367</v>
      </c>
      <c r="O874">
        <v>4</v>
      </c>
      <c r="P874">
        <v>0</v>
      </c>
      <c r="Q874">
        <v>0</v>
      </c>
      <c r="R874">
        <v>48000</v>
      </c>
      <c r="S874">
        <v>4</v>
      </c>
      <c r="T874" t="s">
        <v>764</v>
      </c>
      <c r="U874" t="s">
        <v>764</v>
      </c>
      <c r="V874" s="2" t="s">
        <v>3368</v>
      </c>
      <c r="W874" s="2" t="s">
        <v>3361</v>
      </c>
      <c r="X874" s="2"/>
      <c r="Y874">
        <v>2428.8000000000002</v>
      </c>
      <c r="Z874">
        <v>1290</v>
      </c>
    </row>
    <row r="875" spans="1:26">
      <c r="A875" s="1">
        <v>46176</v>
      </c>
      <c r="B875" s="2" t="s">
        <v>3350</v>
      </c>
      <c r="C875" s="2" t="s">
        <v>3351</v>
      </c>
      <c r="D875">
        <v>744</v>
      </c>
      <c r="E875" s="2" t="s">
        <v>2891</v>
      </c>
      <c r="F875" s="2" t="s">
        <v>2890</v>
      </c>
      <c r="G875" t="s">
        <v>634</v>
      </c>
      <c r="H875" t="s">
        <v>97</v>
      </c>
      <c r="I875" s="2" t="s">
        <v>633</v>
      </c>
      <c r="J875" s="2" t="s">
        <v>64</v>
      </c>
      <c r="K875">
        <v>1200</v>
      </c>
      <c r="L875" t="s">
        <v>3352</v>
      </c>
      <c r="M875">
        <v>4800</v>
      </c>
      <c r="N875" t="s">
        <v>3353</v>
      </c>
      <c r="O875">
        <v>2</v>
      </c>
      <c r="P875">
        <v>2</v>
      </c>
      <c r="Q875">
        <v>4</v>
      </c>
      <c r="R875">
        <v>9600</v>
      </c>
      <c r="S875">
        <v>4</v>
      </c>
      <c r="T875">
        <v>1.0105263157894735</v>
      </c>
      <c r="U875">
        <v>9500</v>
      </c>
      <c r="V875" s="2" t="s">
        <v>3354</v>
      </c>
      <c r="W875" s="2" t="s">
        <v>3355</v>
      </c>
      <c r="X875" s="2"/>
      <c r="Y875">
        <v>5221.8922260040854</v>
      </c>
      <c r="Z875">
        <v>7752</v>
      </c>
    </row>
    <row r="876" spans="1:26">
      <c r="A876" s="1">
        <v>46176</v>
      </c>
      <c r="B876" s="2" t="s">
        <v>3350</v>
      </c>
      <c r="C876" s="2" t="s">
        <v>3351</v>
      </c>
      <c r="D876">
        <v>654</v>
      </c>
      <c r="E876" s="2" t="s">
        <v>2337</v>
      </c>
      <c r="F876" s="2" t="s">
        <v>2670</v>
      </c>
      <c r="G876" t="s">
        <v>2672</v>
      </c>
      <c r="H876" t="s">
        <v>192</v>
      </c>
      <c r="I876" s="2" t="s">
        <v>2671</v>
      </c>
      <c r="J876" s="2" t="s">
        <v>79</v>
      </c>
      <c r="K876">
        <v>20000</v>
      </c>
      <c r="L876" t="s">
        <v>3353</v>
      </c>
      <c r="M876">
        <v>160000</v>
      </c>
      <c r="N876" t="s">
        <v>3356</v>
      </c>
      <c r="O876">
        <v>8</v>
      </c>
      <c r="P876">
        <v>8</v>
      </c>
      <c r="Q876">
        <v>0</v>
      </c>
      <c r="R876">
        <v>160000</v>
      </c>
      <c r="S876">
        <v>8</v>
      </c>
      <c r="T876">
        <v>1.0810810810810811</v>
      </c>
      <c r="U876">
        <v>148000</v>
      </c>
      <c r="V876" s="2" t="s">
        <v>3357</v>
      </c>
      <c r="W876" s="2" t="s">
        <v>3355</v>
      </c>
      <c r="X876" s="2"/>
      <c r="Y876" t="s">
        <v>764</v>
      </c>
      <c r="Z876" t="s">
        <v>764</v>
      </c>
    </row>
    <row r="877" spans="1:26">
      <c r="A877" s="1">
        <v>46176</v>
      </c>
      <c r="B877" s="2" t="s">
        <v>3350</v>
      </c>
      <c r="C877" s="2" t="s">
        <v>3351</v>
      </c>
      <c r="D877">
        <v>700</v>
      </c>
      <c r="E877" s="2" t="s">
        <v>415</v>
      </c>
      <c r="F877" s="2" t="s">
        <v>2799</v>
      </c>
      <c r="G877" t="s">
        <v>410</v>
      </c>
      <c r="H877" t="s">
        <v>97</v>
      </c>
      <c r="I877" s="2" t="s">
        <v>409</v>
      </c>
      <c r="J877" s="2" t="s">
        <v>79</v>
      </c>
      <c r="K877">
        <v>3750</v>
      </c>
      <c r="L877" t="s">
        <v>3353</v>
      </c>
      <c r="M877">
        <v>30000</v>
      </c>
      <c r="N877" t="s">
        <v>3356</v>
      </c>
      <c r="O877">
        <v>8</v>
      </c>
      <c r="P877">
        <v>8</v>
      </c>
      <c r="Q877">
        <v>0</v>
      </c>
      <c r="R877">
        <v>30000</v>
      </c>
      <c r="S877">
        <v>8</v>
      </c>
      <c r="T877">
        <v>1.0067114093959733</v>
      </c>
      <c r="U877">
        <v>29800</v>
      </c>
      <c r="V877" s="2" t="s">
        <v>3357</v>
      </c>
      <c r="W877" s="2" t="s">
        <v>3355</v>
      </c>
      <c r="X877" s="2"/>
      <c r="Y877" t="s">
        <v>764</v>
      </c>
      <c r="Z877" t="s">
        <v>764</v>
      </c>
    </row>
    <row r="878" spans="1:26">
      <c r="A878" s="1">
        <v>46181</v>
      </c>
      <c r="B878" s="2" t="s">
        <v>3350</v>
      </c>
      <c r="C878" s="2" t="s">
        <v>3351</v>
      </c>
      <c r="D878" t="s">
        <v>764</v>
      </c>
      <c r="E878" s="2" t="s">
        <v>3362</v>
      </c>
      <c r="F878" s="2" t="s">
        <v>3362</v>
      </c>
      <c r="I878" s="2" t="s">
        <v>3362</v>
      </c>
      <c r="J878" s="2" t="s">
        <v>3362</v>
      </c>
      <c r="K878">
        <v>3000</v>
      </c>
      <c r="L878" t="s">
        <v>3352</v>
      </c>
      <c r="M878">
        <v>12000</v>
      </c>
      <c r="N878" t="s">
        <v>3367</v>
      </c>
      <c r="O878">
        <v>4</v>
      </c>
      <c r="P878">
        <v>0</v>
      </c>
      <c r="Q878">
        <v>0</v>
      </c>
      <c r="R878">
        <v>48000</v>
      </c>
      <c r="S878">
        <v>4</v>
      </c>
      <c r="T878" t="s">
        <v>764</v>
      </c>
      <c r="U878" t="s">
        <v>764</v>
      </c>
      <c r="V878" s="2" t="s">
        <v>3368</v>
      </c>
      <c r="W878" s="2" t="s">
        <v>3361</v>
      </c>
      <c r="X878" s="2"/>
      <c r="Y878">
        <v>2428.8000000000002</v>
      </c>
      <c r="Z878">
        <v>1290</v>
      </c>
    </row>
    <row r="879" spans="1:26">
      <c r="A879" s="1">
        <v>46181</v>
      </c>
      <c r="B879" s="2" t="s">
        <v>3350</v>
      </c>
      <c r="C879" s="2" t="s">
        <v>3351</v>
      </c>
      <c r="D879">
        <v>802</v>
      </c>
      <c r="E879" s="2" t="s">
        <v>1622</v>
      </c>
      <c r="F879" s="2" t="s">
        <v>3057</v>
      </c>
      <c r="G879" t="s">
        <v>1617</v>
      </c>
      <c r="H879" t="s">
        <v>343</v>
      </c>
      <c r="I879" s="2" t="s">
        <v>1616</v>
      </c>
      <c r="J879" s="2" t="s">
        <v>79</v>
      </c>
      <c r="K879">
        <v>2750</v>
      </c>
      <c r="L879" t="s">
        <v>3353</v>
      </c>
      <c r="M879">
        <v>22000</v>
      </c>
      <c r="N879" t="s">
        <v>3356</v>
      </c>
      <c r="O879">
        <v>8</v>
      </c>
      <c r="P879">
        <v>8</v>
      </c>
      <c r="Q879">
        <v>0</v>
      </c>
      <c r="R879">
        <v>22000</v>
      </c>
      <c r="S879">
        <v>8</v>
      </c>
      <c r="T879">
        <v>1.0476190476190477</v>
      </c>
      <c r="U879">
        <v>21000</v>
      </c>
      <c r="V879" s="2" t="s">
        <v>3357</v>
      </c>
      <c r="W879" s="2" t="s">
        <v>3355</v>
      </c>
      <c r="X879" s="2"/>
      <c r="Y879" t="s">
        <v>764</v>
      </c>
      <c r="Z879" t="s">
        <v>764</v>
      </c>
    </row>
    <row r="880" spans="1:26">
      <c r="A880" s="1">
        <v>46181</v>
      </c>
      <c r="B880" s="2" t="s">
        <v>3350</v>
      </c>
      <c r="C880" s="2" t="s">
        <v>3351</v>
      </c>
      <c r="D880">
        <v>736</v>
      </c>
      <c r="E880" s="2" t="s">
        <v>2863</v>
      </c>
      <c r="F880" s="2" t="s">
        <v>2862</v>
      </c>
      <c r="G880" t="s">
        <v>456</v>
      </c>
      <c r="H880" t="s">
        <v>457</v>
      </c>
      <c r="I880" s="2" t="s">
        <v>455</v>
      </c>
      <c r="J880" s="2" t="s">
        <v>64</v>
      </c>
      <c r="K880">
        <v>2360</v>
      </c>
      <c r="L880" t="s">
        <v>3352</v>
      </c>
      <c r="M880">
        <v>14160</v>
      </c>
      <c r="N880" t="s">
        <v>3353</v>
      </c>
      <c r="O880">
        <v>1</v>
      </c>
      <c r="P880">
        <v>1</v>
      </c>
      <c r="Q880">
        <v>6</v>
      </c>
      <c r="R880">
        <v>14160</v>
      </c>
      <c r="S880">
        <v>6</v>
      </c>
      <c r="T880">
        <v>1.0114285714285711</v>
      </c>
      <c r="U880">
        <v>14000</v>
      </c>
      <c r="V880" s="2" t="s">
        <v>3354</v>
      </c>
      <c r="W880" s="2" t="s">
        <v>3355</v>
      </c>
      <c r="X880" s="2"/>
      <c r="Y880">
        <v>12277.300453968686</v>
      </c>
      <c r="Z880">
        <v>15245.6</v>
      </c>
    </row>
    <row r="881" spans="1:26">
      <c r="A881" s="1">
        <v>46181</v>
      </c>
      <c r="B881" s="2" t="s">
        <v>3350</v>
      </c>
      <c r="C881" s="2" t="s">
        <v>3351</v>
      </c>
      <c r="D881">
        <v>788</v>
      </c>
      <c r="E881" s="2" t="s">
        <v>404</v>
      </c>
      <c r="F881" s="2" t="s">
        <v>3005</v>
      </c>
      <c r="G881" t="s">
        <v>402</v>
      </c>
      <c r="H881" t="s">
        <v>403</v>
      </c>
      <c r="I881" s="2" t="s">
        <v>401</v>
      </c>
      <c r="J881" s="2" t="s">
        <v>64</v>
      </c>
      <c r="K881">
        <v>280</v>
      </c>
      <c r="L881" t="s">
        <v>3352</v>
      </c>
      <c r="M881">
        <v>1680</v>
      </c>
      <c r="N881" t="s">
        <v>3353</v>
      </c>
      <c r="O881">
        <v>1</v>
      </c>
      <c r="P881">
        <v>1</v>
      </c>
      <c r="Q881">
        <v>6</v>
      </c>
      <c r="R881">
        <v>1680</v>
      </c>
      <c r="S881">
        <v>6</v>
      </c>
      <c r="T881">
        <v>1.1200000000000001</v>
      </c>
      <c r="U881">
        <v>1500</v>
      </c>
      <c r="V881" s="2" t="s">
        <v>3354</v>
      </c>
      <c r="W881" s="2" t="s">
        <v>3355</v>
      </c>
      <c r="X881" s="2"/>
      <c r="Y881">
        <v>1456.6288674200136</v>
      </c>
      <c r="Z881">
        <v>1808.8</v>
      </c>
    </row>
    <row r="882" spans="1:26">
      <c r="A882" s="1">
        <v>46181</v>
      </c>
      <c r="B882" s="2" t="s">
        <v>3350</v>
      </c>
      <c r="C882" s="2" t="s">
        <v>3351</v>
      </c>
      <c r="D882" t="s">
        <v>764</v>
      </c>
      <c r="E882" s="2" t="s">
        <v>3362</v>
      </c>
      <c r="F882" s="2" t="s">
        <v>3362</v>
      </c>
      <c r="I882" s="2" t="s">
        <v>3362</v>
      </c>
      <c r="J882" s="2" t="s">
        <v>3362</v>
      </c>
      <c r="K882">
        <v>2640</v>
      </c>
      <c r="L882" t="s">
        <v>3369</v>
      </c>
      <c r="M882">
        <v>7920</v>
      </c>
      <c r="N882" t="s">
        <v>3370</v>
      </c>
      <c r="O882">
        <v>3</v>
      </c>
      <c r="P882">
        <v>0</v>
      </c>
      <c r="Q882">
        <v>0</v>
      </c>
      <c r="R882">
        <v>23760</v>
      </c>
      <c r="S882">
        <v>3</v>
      </c>
      <c r="T882" t="s">
        <v>764</v>
      </c>
      <c r="U882" t="s">
        <v>764</v>
      </c>
      <c r="V882" s="2" t="s">
        <v>3371</v>
      </c>
      <c r="W882" s="2" t="s">
        <v>3361</v>
      </c>
      <c r="X882" s="2"/>
      <c r="Y882" t="s">
        <v>764</v>
      </c>
      <c r="Z882" t="s">
        <v>764</v>
      </c>
    </row>
    <row r="883" spans="1:26">
      <c r="A883" s="1">
        <v>46181</v>
      </c>
      <c r="B883" s="2" t="s">
        <v>3350</v>
      </c>
      <c r="C883" s="2" t="s">
        <v>3351</v>
      </c>
      <c r="D883">
        <v>720</v>
      </c>
      <c r="E883" s="2" t="s">
        <v>2843</v>
      </c>
      <c r="F883" s="2" t="s">
        <v>2840</v>
      </c>
      <c r="G883" t="s">
        <v>402</v>
      </c>
      <c r="H883" t="s">
        <v>2842</v>
      </c>
      <c r="I883" s="2" t="s">
        <v>2841</v>
      </c>
      <c r="J883" s="2" t="s">
        <v>64</v>
      </c>
      <c r="K883">
        <v>600</v>
      </c>
      <c r="L883" t="s">
        <v>3352</v>
      </c>
      <c r="M883">
        <v>2400</v>
      </c>
      <c r="N883" t="s">
        <v>3353</v>
      </c>
      <c r="O883">
        <v>4</v>
      </c>
      <c r="P883">
        <v>4</v>
      </c>
      <c r="Q883">
        <v>4</v>
      </c>
      <c r="R883">
        <v>9600</v>
      </c>
      <c r="S883">
        <v>4</v>
      </c>
      <c r="T883">
        <v>1.0666666666666669</v>
      </c>
      <c r="U883">
        <v>9000</v>
      </c>
      <c r="V883" s="2" t="s">
        <v>3354</v>
      </c>
      <c r="W883" s="2" t="s">
        <v>3355</v>
      </c>
      <c r="X883" s="2"/>
      <c r="Y883">
        <v>2703.4438665759021</v>
      </c>
      <c r="Z883">
        <v>3876</v>
      </c>
    </row>
    <row r="884" spans="1:26">
      <c r="A884" s="1">
        <v>46181</v>
      </c>
      <c r="B884" s="2" t="s">
        <v>3350</v>
      </c>
      <c r="C884" s="2" t="s">
        <v>3351</v>
      </c>
      <c r="D884" t="s">
        <v>764</v>
      </c>
      <c r="E884" s="2" t="s">
        <v>3362</v>
      </c>
      <c r="F884" s="2" t="s">
        <v>3362</v>
      </c>
      <c r="I884" s="2" t="s">
        <v>3362</v>
      </c>
      <c r="J884" s="2" t="s">
        <v>3362</v>
      </c>
      <c r="K884">
        <v>600</v>
      </c>
      <c r="L884" t="s">
        <v>3369</v>
      </c>
      <c r="M884">
        <v>2400</v>
      </c>
      <c r="N884" t="s">
        <v>3370</v>
      </c>
      <c r="O884">
        <v>4</v>
      </c>
      <c r="P884">
        <v>0</v>
      </c>
      <c r="Q884">
        <v>0</v>
      </c>
      <c r="R884">
        <v>9600</v>
      </c>
      <c r="S884">
        <v>4</v>
      </c>
      <c r="T884" t="s">
        <v>764</v>
      </c>
      <c r="U884" t="s">
        <v>764</v>
      </c>
      <c r="V884" s="2" t="s">
        <v>3371</v>
      </c>
      <c r="W884" s="2" t="s">
        <v>3361</v>
      </c>
      <c r="X884" s="2"/>
      <c r="Y884" t="s">
        <v>764</v>
      </c>
      <c r="Z884" t="s">
        <v>764</v>
      </c>
    </row>
    <row r="885" spans="1:26">
      <c r="A885" s="1">
        <v>46181</v>
      </c>
      <c r="B885" s="2" t="s">
        <v>3350</v>
      </c>
      <c r="C885" s="2" t="s">
        <v>3351</v>
      </c>
      <c r="D885">
        <v>963</v>
      </c>
      <c r="E885" s="2" t="s">
        <v>760</v>
      </c>
      <c r="F885" s="2" t="s">
        <v>760</v>
      </c>
      <c r="G885" t="s">
        <v>762</v>
      </c>
      <c r="H885" t="s">
        <v>763</v>
      </c>
      <c r="I885" s="2" t="s">
        <v>761</v>
      </c>
      <c r="J885" s="2" t="s">
        <v>765</v>
      </c>
      <c r="K885">
        <v>1540</v>
      </c>
      <c r="L885" t="s">
        <v>81</v>
      </c>
      <c r="M885">
        <v>3080</v>
      </c>
      <c r="N885" t="s">
        <v>763</v>
      </c>
      <c r="O885">
        <v>2</v>
      </c>
      <c r="P885">
        <v>0</v>
      </c>
      <c r="Q885">
        <v>0</v>
      </c>
      <c r="R885">
        <v>3080</v>
      </c>
      <c r="S885">
        <v>2</v>
      </c>
      <c r="T885">
        <v>1.0266666666666666</v>
      </c>
      <c r="U885">
        <v>3000</v>
      </c>
      <c r="V885" s="2" t="s">
        <v>3374</v>
      </c>
      <c r="W885" s="2" t="s">
        <v>3361</v>
      </c>
      <c r="X885" s="2"/>
      <c r="Y885" t="s">
        <v>764</v>
      </c>
      <c r="Z885" t="s">
        <v>764</v>
      </c>
    </row>
    <row r="886" spans="1:26">
      <c r="A886" s="1">
        <v>46181</v>
      </c>
      <c r="B886" s="2" t="s">
        <v>3350</v>
      </c>
      <c r="C886" s="2" t="s">
        <v>3351</v>
      </c>
      <c r="D886" t="s">
        <v>764</v>
      </c>
      <c r="E886" s="2" t="s">
        <v>3362</v>
      </c>
      <c r="F886" s="2" t="s">
        <v>3362</v>
      </c>
      <c r="I886" s="2" t="s">
        <v>3362</v>
      </c>
      <c r="J886" s="2" t="s">
        <v>3362</v>
      </c>
      <c r="K886">
        <v>125</v>
      </c>
      <c r="L886" t="s">
        <v>3352</v>
      </c>
      <c r="M886">
        <v>1125</v>
      </c>
      <c r="N886" t="s">
        <v>3353</v>
      </c>
      <c r="O886">
        <v>9</v>
      </c>
      <c r="P886">
        <v>0</v>
      </c>
      <c r="Q886">
        <v>0</v>
      </c>
      <c r="R886">
        <v>10125</v>
      </c>
      <c r="S886">
        <v>9</v>
      </c>
      <c r="T886" t="s">
        <v>764</v>
      </c>
      <c r="U886" t="s">
        <v>764</v>
      </c>
      <c r="V886" s="2" t="s">
        <v>3368</v>
      </c>
      <c r="W886" s="2" t="s">
        <v>3361</v>
      </c>
      <c r="X886" s="2" t="s">
        <v>3385</v>
      </c>
      <c r="Y886">
        <v>512.32500000000005</v>
      </c>
      <c r="Z886">
        <v>53.75</v>
      </c>
    </row>
    <row r="887" spans="1:26">
      <c r="A887" s="1">
        <v>46181</v>
      </c>
      <c r="B887" s="2" t="s">
        <v>3350</v>
      </c>
      <c r="C887" s="2" t="s">
        <v>3351</v>
      </c>
      <c r="D887">
        <v>962</v>
      </c>
      <c r="E887" s="2" t="s">
        <v>760</v>
      </c>
      <c r="F887" s="2" t="s">
        <v>760</v>
      </c>
      <c r="G887" t="s">
        <v>1176</v>
      </c>
      <c r="H887" t="s">
        <v>763</v>
      </c>
      <c r="I887" s="2" t="s">
        <v>1175</v>
      </c>
      <c r="J887" s="2" t="s">
        <v>765</v>
      </c>
      <c r="K887">
        <v>1550</v>
      </c>
      <c r="L887" t="s">
        <v>81</v>
      </c>
      <c r="M887">
        <v>3100</v>
      </c>
      <c r="N887" t="s">
        <v>763</v>
      </c>
      <c r="O887">
        <v>2</v>
      </c>
      <c r="P887">
        <v>0</v>
      </c>
      <c r="Q887">
        <v>0</v>
      </c>
      <c r="R887">
        <v>3100</v>
      </c>
      <c r="S887">
        <v>2</v>
      </c>
      <c r="T887">
        <v>1.0333333333333334</v>
      </c>
      <c r="U887">
        <v>3000</v>
      </c>
      <c r="V887" s="2" t="s">
        <v>3374</v>
      </c>
      <c r="W887" s="2" t="s">
        <v>3361</v>
      </c>
      <c r="X887" s="2"/>
      <c r="Y887" t="s">
        <v>764</v>
      </c>
      <c r="Z887" t="s">
        <v>764</v>
      </c>
    </row>
    <row r="888" spans="1:26">
      <c r="A888" s="1">
        <v>46182</v>
      </c>
      <c r="B888" s="2" t="s">
        <v>3350</v>
      </c>
      <c r="C888" s="2" t="s">
        <v>3351</v>
      </c>
      <c r="D888">
        <v>753</v>
      </c>
      <c r="E888" s="2" t="s">
        <v>607</v>
      </c>
      <c r="F888" s="2" t="s">
        <v>2903</v>
      </c>
      <c r="G888" t="s">
        <v>602</v>
      </c>
      <c r="H888" t="s">
        <v>343</v>
      </c>
      <c r="I888" s="2" t="s">
        <v>601</v>
      </c>
      <c r="J888" s="2" t="s">
        <v>79</v>
      </c>
      <c r="K888">
        <v>250</v>
      </c>
      <c r="L888" t="s">
        <v>3353</v>
      </c>
      <c r="M888">
        <v>2000</v>
      </c>
      <c r="N888" t="s">
        <v>3356</v>
      </c>
      <c r="O888">
        <v>8</v>
      </c>
      <c r="P888">
        <v>8</v>
      </c>
      <c r="Q888">
        <v>0</v>
      </c>
      <c r="R888">
        <v>2000</v>
      </c>
      <c r="S888">
        <v>8</v>
      </c>
      <c r="T888">
        <v>1.1764705882352942</v>
      </c>
      <c r="U888">
        <v>1700</v>
      </c>
      <c r="V888" s="2" t="s">
        <v>3357</v>
      </c>
      <c r="W888" s="2" t="s">
        <v>3355</v>
      </c>
      <c r="X888" s="2"/>
      <c r="Y888" t="s">
        <v>764</v>
      </c>
      <c r="Z888" t="s">
        <v>764</v>
      </c>
    </row>
    <row r="889" spans="1:26">
      <c r="A889" s="1">
        <v>46182</v>
      </c>
      <c r="B889" s="2" t="s">
        <v>3350</v>
      </c>
      <c r="C889" s="2" t="s">
        <v>3351</v>
      </c>
      <c r="D889">
        <v>754</v>
      </c>
      <c r="E889" s="2" t="s">
        <v>2909</v>
      </c>
      <c r="F889" s="2" t="s">
        <v>2905</v>
      </c>
      <c r="G889" t="s">
        <v>2907</v>
      </c>
      <c r="H889" t="s">
        <v>2908</v>
      </c>
      <c r="I889" s="2" t="s">
        <v>2906</v>
      </c>
      <c r="J889" s="2" t="s">
        <v>79</v>
      </c>
      <c r="K889">
        <v>900</v>
      </c>
      <c r="L889" t="s">
        <v>3353</v>
      </c>
      <c r="M889">
        <v>7200</v>
      </c>
      <c r="N889" t="s">
        <v>3356</v>
      </c>
      <c r="O889">
        <v>8</v>
      </c>
      <c r="P889">
        <v>8</v>
      </c>
      <c r="Q889">
        <v>0</v>
      </c>
      <c r="R889">
        <v>7200</v>
      </c>
      <c r="S889">
        <v>8</v>
      </c>
      <c r="T889">
        <v>1.0285714285714285</v>
      </c>
      <c r="U889">
        <v>7000</v>
      </c>
      <c r="V889" s="2" t="s">
        <v>3357</v>
      </c>
      <c r="W889" s="2" t="s">
        <v>3355</v>
      </c>
      <c r="X889" s="2"/>
      <c r="Y889" t="s">
        <v>764</v>
      </c>
      <c r="Z889" t="s">
        <v>764</v>
      </c>
    </row>
    <row r="890" spans="1:26">
      <c r="A890" s="1">
        <v>46182</v>
      </c>
      <c r="B890" s="2" t="s">
        <v>3350</v>
      </c>
      <c r="C890" s="2" t="s">
        <v>3351</v>
      </c>
      <c r="D890">
        <v>706</v>
      </c>
      <c r="E890" s="2" t="s">
        <v>427</v>
      </c>
      <c r="F890" s="2" t="s">
        <v>2808</v>
      </c>
      <c r="G890" t="s">
        <v>466</v>
      </c>
      <c r="H890" t="s">
        <v>97</v>
      </c>
      <c r="I890" s="2" t="s">
        <v>465</v>
      </c>
      <c r="J890" s="2" t="s">
        <v>79</v>
      </c>
      <c r="K890">
        <v>2500</v>
      </c>
      <c r="L890" t="s">
        <v>3353</v>
      </c>
      <c r="M890">
        <v>20000</v>
      </c>
      <c r="N890" t="s">
        <v>3356</v>
      </c>
      <c r="O890">
        <v>8</v>
      </c>
      <c r="P890">
        <v>8</v>
      </c>
      <c r="Q890">
        <v>0</v>
      </c>
      <c r="R890">
        <v>20000</v>
      </c>
      <c r="S890">
        <v>8</v>
      </c>
      <c r="T890">
        <v>1.0101010101010102</v>
      </c>
      <c r="U890">
        <v>19800</v>
      </c>
      <c r="V890" s="2" t="s">
        <v>3357</v>
      </c>
      <c r="W890" s="2" t="s">
        <v>3355</v>
      </c>
      <c r="X890" s="2"/>
      <c r="Y890" t="s">
        <v>764</v>
      </c>
      <c r="Z890" t="s">
        <v>764</v>
      </c>
    </row>
    <row r="891" spans="1:26">
      <c r="A891" s="1">
        <v>46182</v>
      </c>
      <c r="B891" s="2" t="s">
        <v>3350</v>
      </c>
      <c r="C891" s="2" t="s">
        <v>3351</v>
      </c>
      <c r="D891">
        <v>949</v>
      </c>
      <c r="E891" s="2" t="s">
        <v>362</v>
      </c>
      <c r="F891" s="2" t="s">
        <v>3279</v>
      </c>
      <c r="G891" t="s">
        <v>361</v>
      </c>
      <c r="H891" t="s">
        <v>153</v>
      </c>
      <c r="I891" s="2" t="s">
        <v>360</v>
      </c>
      <c r="J891" s="2" t="s">
        <v>64</v>
      </c>
      <c r="K891">
        <v>650</v>
      </c>
      <c r="L891" t="s">
        <v>3352</v>
      </c>
      <c r="M891">
        <v>2600</v>
      </c>
      <c r="N891" t="s">
        <v>3353</v>
      </c>
      <c r="O891">
        <v>4</v>
      </c>
      <c r="P891">
        <v>4</v>
      </c>
      <c r="Q891">
        <v>4</v>
      </c>
      <c r="R891">
        <v>10400</v>
      </c>
      <c r="S891">
        <v>4</v>
      </c>
      <c r="T891">
        <v>1.0833333333333333</v>
      </c>
      <c r="U891">
        <v>9600</v>
      </c>
      <c r="V891" s="2" t="s">
        <v>3354</v>
      </c>
      <c r="W891" s="2" t="s">
        <v>3355</v>
      </c>
      <c r="X891" s="2"/>
      <c r="Y891">
        <v>3742.1967103244838</v>
      </c>
      <c r="Z891">
        <v>4199</v>
      </c>
    </row>
    <row r="892" spans="1:26">
      <c r="A892" s="1">
        <v>46182</v>
      </c>
      <c r="B892" s="2" t="s">
        <v>3350</v>
      </c>
      <c r="C892" s="2" t="s">
        <v>3351</v>
      </c>
      <c r="D892">
        <v>945</v>
      </c>
      <c r="E892" s="2" t="s">
        <v>3270</v>
      </c>
      <c r="F892" s="2" t="s">
        <v>3268</v>
      </c>
      <c r="G892" t="s">
        <v>1961</v>
      </c>
      <c r="H892" t="s">
        <v>2288</v>
      </c>
      <c r="I892" s="2" t="s">
        <v>3269</v>
      </c>
      <c r="J892" s="2" t="s">
        <v>64</v>
      </c>
      <c r="K892">
        <v>1280</v>
      </c>
      <c r="L892" t="s">
        <v>3352</v>
      </c>
      <c r="M892">
        <v>5120</v>
      </c>
      <c r="N892" t="s">
        <v>3353</v>
      </c>
      <c r="O892">
        <v>2</v>
      </c>
      <c r="P892">
        <v>2</v>
      </c>
      <c r="Q892">
        <v>4</v>
      </c>
      <c r="R892">
        <v>10240</v>
      </c>
      <c r="S892">
        <v>4</v>
      </c>
      <c r="T892">
        <v>1.024</v>
      </c>
      <c r="U892">
        <v>10000</v>
      </c>
      <c r="V892" s="2" t="s">
        <v>3354</v>
      </c>
      <c r="W892" s="2" t="s">
        <v>3355</v>
      </c>
      <c r="X892" s="2"/>
      <c r="Y892">
        <v>8436.8286409802586</v>
      </c>
      <c r="Z892">
        <v>8268.7999999999993</v>
      </c>
    </row>
    <row r="893" spans="1:26">
      <c r="A893" s="1">
        <v>46182</v>
      </c>
      <c r="B893" s="2" t="s">
        <v>3350</v>
      </c>
      <c r="C893" s="2" t="s">
        <v>3351</v>
      </c>
      <c r="D893" t="s">
        <v>764</v>
      </c>
      <c r="E893" s="2" t="s">
        <v>3362</v>
      </c>
      <c r="F893" s="2" t="s">
        <v>3362</v>
      </c>
      <c r="I893" s="2" t="s">
        <v>3362</v>
      </c>
      <c r="J893" s="2" t="s">
        <v>3362</v>
      </c>
      <c r="K893">
        <v>3500</v>
      </c>
      <c r="L893" t="s">
        <v>3352</v>
      </c>
      <c r="M893">
        <v>14000</v>
      </c>
      <c r="N893" t="s">
        <v>3367</v>
      </c>
      <c r="O893">
        <v>4</v>
      </c>
      <c r="P893">
        <v>0</v>
      </c>
      <c r="Q893">
        <v>0</v>
      </c>
      <c r="R893">
        <v>56000</v>
      </c>
      <c r="S893">
        <v>4</v>
      </c>
      <c r="T893" t="s">
        <v>764</v>
      </c>
      <c r="U893" t="s">
        <v>764</v>
      </c>
      <c r="V893" s="2" t="s">
        <v>3368</v>
      </c>
      <c r="W893" s="2" t="s">
        <v>3361</v>
      </c>
      <c r="X893" s="2"/>
      <c r="Y893">
        <v>2833.6</v>
      </c>
      <c r="Z893">
        <v>1505</v>
      </c>
    </row>
    <row r="894" spans="1:26">
      <c r="A894" s="1">
        <v>46183</v>
      </c>
      <c r="B894" s="2" t="s">
        <v>3350</v>
      </c>
      <c r="C894" s="2" t="s">
        <v>3351</v>
      </c>
      <c r="D894">
        <v>961</v>
      </c>
      <c r="E894" s="2" t="s">
        <v>3308</v>
      </c>
      <c r="F894" s="2" t="s">
        <v>3050</v>
      </c>
      <c r="G894" t="s">
        <v>3052</v>
      </c>
      <c r="H894" t="s">
        <v>3307</v>
      </c>
      <c r="I894" s="2" t="s">
        <v>3306</v>
      </c>
      <c r="J894" s="2" t="s">
        <v>79</v>
      </c>
      <c r="K894">
        <v>80</v>
      </c>
      <c r="L894" t="s">
        <v>3353</v>
      </c>
      <c r="M894">
        <v>640</v>
      </c>
      <c r="N894" t="s">
        <v>3356</v>
      </c>
      <c r="O894">
        <v>8</v>
      </c>
      <c r="P894">
        <v>8</v>
      </c>
      <c r="Q894">
        <v>0</v>
      </c>
      <c r="R894">
        <v>640</v>
      </c>
      <c r="S894">
        <v>8</v>
      </c>
      <c r="T894">
        <v>1.1636363636363636</v>
      </c>
      <c r="U894">
        <v>550</v>
      </c>
      <c r="V894" s="2" t="s">
        <v>3357</v>
      </c>
      <c r="W894" s="2" t="s">
        <v>3355</v>
      </c>
      <c r="X894" s="2"/>
      <c r="Y894" t="s">
        <v>764</v>
      </c>
      <c r="Z894" t="s">
        <v>764</v>
      </c>
    </row>
    <row r="895" spans="1:26">
      <c r="A895" s="1">
        <v>46183</v>
      </c>
      <c r="B895" s="2" t="s">
        <v>3350</v>
      </c>
      <c r="C895" s="2" t="s">
        <v>3351</v>
      </c>
      <c r="D895">
        <v>697</v>
      </c>
      <c r="E895" s="2" t="s">
        <v>1120</v>
      </c>
      <c r="F895" s="2" t="s">
        <v>2797</v>
      </c>
      <c r="G895" t="s">
        <v>1494</v>
      </c>
      <c r="H895" t="s">
        <v>97</v>
      </c>
      <c r="I895" s="2" t="s">
        <v>1493</v>
      </c>
      <c r="J895" s="2" t="s">
        <v>79</v>
      </c>
      <c r="K895">
        <v>5050</v>
      </c>
      <c r="L895" t="s">
        <v>3353</v>
      </c>
      <c r="M895">
        <v>40400</v>
      </c>
      <c r="N895" t="s">
        <v>3356</v>
      </c>
      <c r="O895">
        <v>8</v>
      </c>
      <c r="P895">
        <v>8</v>
      </c>
      <c r="Q895">
        <v>0</v>
      </c>
      <c r="R895">
        <v>40400</v>
      </c>
      <c r="S895">
        <v>8</v>
      </c>
      <c r="T895">
        <v>1.01</v>
      </c>
      <c r="U895">
        <v>40000</v>
      </c>
      <c r="V895" s="2" t="s">
        <v>3357</v>
      </c>
      <c r="W895" s="2" t="s">
        <v>3355</v>
      </c>
      <c r="X895" s="2"/>
      <c r="Y895" t="s">
        <v>764</v>
      </c>
      <c r="Z895" t="s">
        <v>764</v>
      </c>
    </row>
    <row r="896" spans="1:26">
      <c r="A896" s="1">
        <v>46183</v>
      </c>
      <c r="B896" s="2" t="s">
        <v>3350</v>
      </c>
      <c r="C896" s="2" t="s">
        <v>3351</v>
      </c>
      <c r="D896">
        <v>956</v>
      </c>
      <c r="E896" s="2" t="s">
        <v>3289</v>
      </c>
      <c r="F896" s="2" t="s">
        <v>3286</v>
      </c>
      <c r="G896" t="s">
        <v>1302</v>
      </c>
      <c r="H896" t="s">
        <v>3288</v>
      </c>
      <c r="I896" s="2" t="s">
        <v>3287</v>
      </c>
      <c r="J896" s="2" t="s">
        <v>765</v>
      </c>
      <c r="K896">
        <v>67</v>
      </c>
      <c r="L896" t="s">
        <v>3353</v>
      </c>
      <c r="M896">
        <v>201</v>
      </c>
      <c r="N896" t="s">
        <v>763</v>
      </c>
      <c r="O896">
        <v>3</v>
      </c>
      <c r="P896">
        <v>0</v>
      </c>
      <c r="Q896">
        <v>0</v>
      </c>
      <c r="R896">
        <v>201</v>
      </c>
      <c r="S896">
        <v>3</v>
      </c>
      <c r="T896">
        <v>0.40200000000000002</v>
      </c>
      <c r="U896">
        <v>500</v>
      </c>
      <c r="V896" s="2" t="s">
        <v>3386</v>
      </c>
      <c r="W896" s="2" t="s">
        <v>3361</v>
      </c>
      <c r="X896" s="2"/>
      <c r="Y896" t="s">
        <v>764</v>
      </c>
      <c r="Z896" t="s">
        <v>764</v>
      </c>
    </row>
    <row r="897" spans="1:26">
      <c r="A897" s="1">
        <v>46183</v>
      </c>
      <c r="B897" s="2" t="s">
        <v>3350</v>
      </c>
      <c r="C897" s="2" t="s">
        <v>3351</v>
      </c>
      <c r="D897">
        <v>960</v>
      </c>
      <c r="E897" s="2" t="s">
        <v>3301</v>
      </c>
      <c r="F897" s="2" t="s">
        <v>3305</v>
      </c>
      <c r="G897" t="s">
        <v>3299</v>
      </c>
      <c r="H897" t="s">
        <v>3300</v>
      </c>
      <c r="I897" s="2" t="s">
        <v>3298</v>
      </c>
      <c r="J897" s="2" t="s">
        <v>765</v>
      </c>
      <c r="K897">
        <v>67</v>
      </c>
      <c r="L897" t="s">
        <v>3353</v>
      </c>
      <c r="M897">
        <v>201</v>
      </c>
      <c r="N897" t="s">
        <v>763</v>
      </c>
      <c r="O897">
        <v>3</v>
      </c>
      <c r="P897">
        <v>0</v>
      </c>
      <c r="Q897">
        <v>0</v>
      </c>
      <c r="R897">
        <v>201</v>
      </c>
      <c r="S897">
        <v>3</v>
      </c>
      <c r="T897">
        <v>1.0049999999999999</v>
      </c>
      <c r="U897">
        <v>200</v>
      </c>
      <c r="V897" s="2" t="s">
        <v>3386</v>
      </c>
      <c r="W897" s="2" t="s">
        <v>3361</v>
      </c>
      <c r="X897" s="2"/>
      <c r="Y897" t="s">
        <v>764</v>
      </c>
      <c r="Z897" t="s">
        <v>764</v>
      </c>
    </row>
    <row r="898" spans="1:26">
      <c r="A898" s="1">
        <v>46183</v>
      </c>
      <c r="B898" s="2" t="s">
        <v>3350</v>
      </c>
      <c r="C898" s="2" t="s">
        <v>3351</v>
      </c>
      <c r="D898">
        <v>957</v>
      </c>
      <c r="E898" s="2" t="s">
        <v>3293</v>
      </c>
      <c r="F898" s="2" t="s">
        <v>2905</v>
      </c>
      <c r="G898" t="s">
        <v>2907</v>
      </c>
      <c r="H898" t="s">
        <v>3288</v>
      </c>
      <c r="I898" s="2" t="s">
        <v>3292</v>
      </c>
      <c r="J898" s="2" t="s">
        <v>765</v>
      </c>
      <c r="K898">
        <v>100</v>
      </c>
      <c r="L898" t="s">
        <v>3353</v>
      </c>
      <c r="M898">
        <v>300</v>
      </c>
      <c r="N898" t="s">
        <v>763</v>
      </c>
      <c r="O898">
        <v>3</v>
      </c>
      <c r="P898">
        <v>0</v>
      </c>
      <c r="Q898">
        <v>0</v>
      </c>
      <c r="R898">
        <v>300</v>
      </c>
      <c r="S898">
        <v>3</v>
      </c>
      <c r="T898">
        <v>1</v>
      </c>
      <c r="U898">
        <v>300</v>
      </c>
      <c r="V898" s="2" t="s">
        <v>3386</v>
      </c>
      <c r="W898" s="2" t="s">
        <v>3361</v>
      </c>
      <c r="X898" s="2"/>
      <c r="Y898" t="s">
        <v>764</v>
      </c>
      <c r="Z898" t="s">
        <v>764</v>
      </c>
    </row>
    <row r="899" spans="1:26">
      <c r="A899" s="1">
        <v>46183</v>
      </c>
      <c r="B899" s="2" t="s">
        <v>3350</v>
      </c>
      <c r="C899" s="2" t="s">
        <v>3351</v>
      </c>
      <c r="D899">
        <v>958</v>
      </c>
      <c r="E899" s="2" t="s">
        <v>3293</v>
      </c>
      <c r="F899" s="2" t="s">
        <v>3296</v>
      </c>
      <c r="G899" t="s">
        <v>2907</v>
      </c>
      <c r="H899" t="s">
        <v>3288</v>
      </c>
      <c r="I899" s="2" t="s">
        <v>3292</v>
      </c>
      <c r="J899" s="2" t="s">
        <v>765</v>
      </c>
      <c r="K899">
        <v>67</v>
      </c>
      <c r="L899" t="s">
        <v>3353</v>
      </c>
      <c r="M899">
        <v>201</v>
      </c>
      <c r="N899" t="s">
        <v>763</v>
      </c>
      <c r="O899">
        <v>3</v>
      </c>
      <c r="P899">
        <v>0</v>
      </c>
      <c r="Q899">
        <v>0</v>
      </c>
      <c r="R899">
        <v>201</v>
      </c>
      <c r="S899">
        <v>3</v>
      </c>
      <c r="T899">
        <v>1.0049999999999999</v>
      </c>
      <c r="U899">
        <v>200</v>
      </c>
      <c r="V899" s="2" t="s">
        <v>3386</v>
      </c>
      <c r="W899" s="2" t="s">
        <v>3361</v>
      </c>
      <c r="X899" s="2"/>
      <c r="Y899" t="s">
        <v>764</v>
      </c>
      <c r="Z899" t="s">
        <v>764</v>
      </c>
    </row>
    <row r="900" spans="1:26">
      <c r="A900" s="1">
        <v>46183</v>
      </c>
      <c r="B900" s="2" t="s">
        <v>3350</v>
      </c>
      <c r="C900" s="2" t="s">
        <v>3351</v>
      </c>
      <c r="D900">
        <v>959</v>
      </c>
      <c r="E900" s="2" t="s">
        <v>3301</v>
      </c>
      <c r="F900" s="2" t="s">
        <v>3297</v>
      </c>
      <c r="G900" t="s">
        <v>3299</v>
      </c>
      <c r="H900" t="s">
        <v>3300</v>
      </c>
      <c r="I900" s="2" t="s">
        <v>3298</v>
      </c>
      <c r="J900" s="2" t="s">
        <v>765</v>
      </c>
      <c r="K900">
        <v>67</v>
      </c>
      <c r="L900" t="s">
        <v>3353</v>
      </c>
      <c r="M900">
        <v>201</v>
      </c>
      <c r="N900" t="s">
        <v>763</v>
      </c>
      <c r="O900">
        <v>3</v>
      </c>
      <c r="P900">
        <v>0</v>
      </c>
      <c r="Q900">
        <v>0</v>
      </c>
      <c r="R900">
        <v>201</v>
      </c>
      <c r="S900">
        <v>3</v>
      </c>
      <c r="T900">
        <v>1.0049999999999999</v>
      </c>
      <c r="U900">
        <v>200</v>
      </c>
      <c r="V900" s="2" t="s">
        <v>3386</v>
      </c>
      <c r="W900" s="2" t="s">
        <v>3361</v>
      </c>
      <c r="X900" s="2"/>
      <c r="Y900" t="s">
        <v>764</v>
      </c>
      <c r="Z900" t="s">
        <v>764</v>
      </c>
    </row>
    <row r="901" spans="1:26">
      <c r="A901" s="1">
        <v>46183</v>
      </c>
      <c r="B901" s="2" t="s">
        <v>3350</v>
      </c>
      <c r="C901" s="2" t="s">
        <v>3351</v>
      </c>
      <c r="D901">
        <v>726</v>
      </c>
      <c r="E901" s="2" t="s">
        <v>2059</v>
      </c>
      <c r="F901" s="2" t="s">
        <v>2851</v>
      </c>
      <c r="G901" t="s">
        <v>996</v>
      </c>
      <c r="H901" t="s">
        <v>330</v>
      </c>
      <c r="I901" s="2" t="s">
        <v>2852</v>
      </c>
      <c r="J901" s="2" t="s">
        <v>79</v>
      </c>
      <c r="K901">
        <v>1040</v>
      </c>
      <c r="L901" t="s">
        <v>3353</v>
      </c>
      <c r="M901">
        <v>8320</v>
      </c>
      <c r="N901" t="s">
        <v>3356</v>
      </c>
      <c r="O901">
        <v>8</v>
      </c>
      <c r="P901">
        <v>8</v>
      </c>
      <c r="Q901">
        <v>0</v>
      </c>
      <c r="R901">
        <v>8320</v>
      </c>
      <c r="S901">
        <v>8</v>
      </c>
      <c r="T901">
        <v>1.0271604938271606</v>
      </c>
      <c r="U901">
        <v>8100</v>
      </c>
      <c r="V901" s="2" t="s">
        <v>3357</v>
      </c>
      <c r="W901" s="2" t="s">
        <v>3355</v>
      </c>
      <c r="X901" s="2"/>
      <c r="Y901" t="s">
        <v>764</v>
      </c>
      <c r="Z901" t="s">
        <v>764</v>
      </c>
    </row>
    <row r="902" spans="1:26">
      <c r="A902" s="1">
        <v>46183</v>
      </c>
      <c r="B902" s="2" t="s">
        <v>3350</v>
      </c>
      <c r="C902" s="2" t="s">
        <v>3351</v>
      </c>
      <c r="D902">
        <v>766</v>
      </c>
      <c r="E902" s="2" t="s">
        <v>2946</v>
      </c>
      <c r="F902" s="2" t="s">
        <v>2943</v>
      </c>
      <c r="G902" t="s">
        <v>2945</v>
      </c>
      <c r="H902" t="s">
        <v>240</v>
      </c>
      <c r="I902" s="2" t="s">
        <v>2944</v>
      </c>
      <c r="J902" s="2" t="s">
        <v>79</v>
      </c>
      <c r="K902">
        <v>350</v>
      </c>
      <c r="L902" t="s">
        <v>3353</v>
      </c>
      <c r="M902">
        <v>2800</v>
      </c>
      <c r="N902" t="s">
        <v>3356</v>
      </c>
      <c r="O902">
        <v>8</v>
      </c>
      <c r="P902">
        <v>8</v>
      </c>
      <c r="Q902">
        <v>0</v>
      </c>
      <c r="R902">
        <v>2800</v>
      </c>
      <c r="S902">
        <v>8</v>
      </c>
      <c r="T902">
        <v>0.46666666666666662</v>
      </c>
      <c r="U902">
        <v>6000</v>
      </c>
      <c r="V902" s="2" t="s">
        <v>3357</v>
      </c>
      <c r="W902" s="2" t="s">
        <v>3355</v>
      </c>
      <c r="X902" s="2"/>
      <c r="Y902" t="s">
        <v>764</v>
      </c>
      <c r="Z902" t="s">
        <v>764</v>
      </c>
    </row>
    <row r="903" spans="1:26">
      <c r="A903" s="1">
        <v>46183</v>
      </c>
      <c r="B903" s="2" t="s">
        <v>3350</v>
      </c>
      <c r="C903" s="2" t="s">
        <v>3351</v>
      </c>
      <c r="D903">
        <v>757</v>
      </c>
      <c r="E903" s="2" t="s">
        <v>754</v>
      </c>
      <c r="F903" s="2" t="s">
        <v>2917</v>
      </c>
      <c r="G903" t="s">
        <v>749</v>
      </c>
      <c r="H903" t="s">
        <v>2288</v>
      </c>
      <c r="I903" s="2" t="s">
        <v>2918</v>
      </c>
      <c r="J903" s="2" t="s">
        <v>79</v>
      </c>
      <c r="K903">
        <v>250</v>
      </c>
      <c r="L903" t="s">
        <v>3353</v>
      </c>
      <c r="M903">
        <v>2000</v>
      </c>
      <c r="N903" t="s">
        <v>3356</v>
      </c>
      <c r="O903">
        <v>8</v>
      </c>
      <c r="P903">
        <v>8</v>
      </c>
      <c r="Q903">
        <v>0</v>
      </c>
      <c r="R903">
        <v>2000</v>
      </c>
      <c r="S903">
        <v>8</v>
      </c>
      <c r="T903">
        <v>1.0526315789473684</v>
      </c>
      <c r="U903">
        <v>1900</v>
      </c>
      <c r="V903" s="2" t="s">
        <v>3357</v>
      </c>
      <c r="W903" s="2" t="s">
        <v>3355</v>
      </c>
      <c r="X903" s="2"/>
      <c r="Y903" t="s">
        <v>764</v>
      </c>
      <c r="Z903" t="s">
        <v>764</v>
      </c>
    </row>
    <row r="904" spans="1:26">
      <c r="A904" s="1">
        <v>46183</v>
      </c>
      <c r="B904" s="2" t="s">
        <v>3350</v>
      </c>
      <c r="C904" s="2" t="s">
        <v>3351</v>
      </c>
      <c r="D904">
        <v>888</v>
      </c>
      <c r="E904" s="2" t="s">
        <v>1918</v>
      </c>
      <c r="F904" s="2" t="s">
        <v>3179</v>
      </c>
      <c r="G904" t="s">
        <v>1917</v>
      </c>
      <c r="H904" t="s">
        <v>744</v>
      </c>
      <c r="I904" s="2" t="s">
        <v>1916</v>
      </c>
      <c r="J904" s="2" t="s">
        <v>64</v>
      </c>
      <c r="K904">
        <v>1300</v>
      </c>
      <c r="L904" t="s">
        <v>3352</v>
      </c>
      <c r="M904">
        <v>5200</v>
      </c>
      <c r="N904" t="s">
        <v>3353</v>
      </c>
      <c r="O904">
        <v>2</v>
      </c>
      <c r="P904">
        <v>2</v>
      </c>
      <c r="Q904">
        <v>4</v>
      </c>
      <c r="R904">
        <v>10400</v>
      </c>
      <c r="S904">
        <v>4</v>
      </c>
      <c r="T904">
        <v>1.04</v>
      </c>
      <c r="U904">
        <v>10000</v>
      </c>
      <c r="V904" s="2" t="s">
        <v>3354</v>
      </c>
      <c r="W904" s="2" t="s">
        <v>3355</v>
      </c>
      <c r="X904" s="2"/>
      <c r="Y904">
        <v>8568.6540884955757</v>
      </c>
      <c r="Z904">
        <v>8398</v>
      </c>
    </row>
    <row r="905" spans="1:26">
      <c r="A905" s="1">
        <v>46183</v>
      </c>
      <c r="B905" s="2" t="s">
        <v>3350</v>
      </c>
      <c r="C905" s="2" t="s">
        <v>3351</v>
      </c>
      <c r="D905">
        <v>872</v>
      </c>
      <c r="E905" s="2" t="s">
        <v>1330</v>
      </c>
      <c r="F905" s="2" t="s">
        <v>3160</v>
      </c>
      <c r="G905" t="s">
        <v>1329</v>
      </c>
      <c r="H905" t="s">
        <v>153</v>
      </c>
      <c r="I905" s="2" t="s">
        <v>1328</v>
      </c>
      <c r="J905" s="2" t="s">
        <v>64</v>
      </c>
      <c r="K905">
        <v>200</v>
      </c>
      <c r="L905" t="s">
        <v>3352</v>
      </c>
      <c r="M905">
        <v>800</v>
      </c>
      <c r="N905" t="s">
        <v>3353</v>
      </c>
      <c r="O905">
        <v>2</v>
      </c>
      <c r="P905">
        <v>2</v>
      </c>
      <c r="Q905">
        <v>4</v>
      </c>
      <c r="R905">
        <v>1600</v>
      </c>
      <c r="S905">
        <v>4</v>
      </c>
      <c r="T905">
        <v>1.1428571428571428</v>
      </c>
      <c r="U905">
        <v>1400</v>
      </c>
      <c r="V905" s="2" t="s">
        <v>3354</v>
      </c>
      <c r="W905" s="2" t="s">
        <v>3355</v>
      </c>
      <c r="X905" s="2"/>
      <c r="Y905">
        <v>1000.458652144316</v>
      </c>
      <c r="Z905">
        <v>1292</v>
      </c>
    </row>
    <row r="906" spans="1:26">
      <c r="A906" s="1">
        <v>46183</v>
      </c>
      <c r="B906" s="2" t="s">
        <v>3350</v>
      </c>
      <c r="C906" s="2" t="s">
        <v>3351</v>
      </c>
      <c r="D906">
        <v>928</v>
      </c>
      <c r="E906" s="2" t="s">
        <v>1810</v>
      </c>
      <c r="F906" s="2" t="s">
        <v>3255</v>
      </c>
      <c r="G906" t="s">
        <v>1800</v>
      </c>
      <c r="H906" t="s">
        <v>343</v>
      </c>
      <c r="I906" s="2" t="s">
        <v>1809</v>
      </c>
      <c r="J906" s="2" t="s">
        <v>64</v>
      </c>
      <c r="K906">
        <v>150</v>
      </c>
      <c r="L906" t="s">
        <v>3352</v>
      </c>
      <c r="M906">
        <v>600</v>
      </c>
      <c r="N906" t="s">
        <v>3353</v>
      </c>
      <c r="O906">
        <v>6</v>
      </c>
      <c r="P906">
        <v>6</v>
      </c>
      <c r="Q906">
        <v>4</v>
      </c>
      <c r="R906">
        <v>3600</v>
      </c>
      <c r="S906">
        <v>4</v>
      </c>
      <c r="T906">
        <v>1.3846153846153846</v>
      </c>
      <c r="U906">
        <v>2600</v>
      </c>
      <c r="V906" s="2" t="s">
        <v>3354</v>
      </c>
      <c r="W906" s="2" t="s">
        <v>3355</v>
      </c>
      <c r="X906" s="2"/>
      <c r="Y906">
        <v>820.38358529612003</v>
      </c>
      <c r="Z906">
        <v>969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B2E13-4100-496A-AA0B-683C0531AC08}">
  <dimension ref="A1:AN2201"/>
  <sheetViews>
    <sheetView topLeftCell="A2173" workbookViewId="0">
      <selection activeCell="A2201" sqref="A2201"/>
    </sheetView>
  </sheetViews>
  <sheetFormatPr baseColWidth="10" defaultRowHeight="13.8"/>
  <cols>
    <col min="1" max="1" width="9.8984375" bestFit="1" customWidth="1"/>
    <col min="2" max="2" width="18.59765625" bestFit="1" customWidth="1"/>
    <col min="3" max="3" width="17" bestFit="1" customWidth="1"/>
    <col min="4" max="4" width="35.09765625" bestFit="1" customWidth="1"/>
    <col min="5" max="6" width="14.8984375" style="11" bestFit="1" customWidth="1"/>
    <col min="7" max="7" width="21.19921875" bestFit="1" customWidth="1"/>
    <col min="8" max="8" width="11.8984375" bestFit="1" customWidth="1"/>
    <col min="9" max="10" width="12.5" bestFit="1" customWidth="1"/>
    <col min="11" max="11" width="11.3984375" bestFit="1" customWidth="1"/>
    <col min="12" max="12" width="16" bestFit="1" customWidth="1"/>
    <col min="13" max="13" width="7" bestFit="1" customWidth="1"/>
    <col min="14" max="14" width="7.69921875" bestFit="1" customWidth="1"/>
    <col min="15" max="15" width="13.59765625" bestFit="1" customWidth="1"/>
    <col min="16" max="16" width="104.5" bestFit="1" customWidth="1"/>
    <col min="17" max="17" width="33.19921875" bestFit="1" customWidth="1"/>
    <col min="18" max="18" width="123.796875" bestFit="1" customWidth="1"/>
    <col min="19" max="19" width="14.19921875" bestFit="1" customWidth="1"/>
    <col min="20" max="20" width="23.8984375" bestFit="1" customWidth="1"/>
    <col min="21" max="21" width="24.296875" bestFit="1" customWidth="1"/>
    <col min="22" max="22" width="11.796875" bestFit="1" customWidth="1"/>
    <col min="23" max="23" width="9.69921875" bestFit="1" customWidth="1"/>
    <col min="24" max="24" width="21" bestFit="1" customWidth="1"/>
    <col min="25" max="25" width="34.09765625" bestFit="1" customWidth="1"/>
    <col min="26" max="26" width="44.19921875" bestFit="1" customWidth="1"/>
    <col min="27" max="27" width="39.796875" bestFit="1" customWidth="1"/>
    <col min="28" max="28" width="31.09765625" bestFit="1" customWidth="1"/>
    <col min="29" max="29" width="181.69921875" bestFit="1" customWidth="1"/>
    <col min="30" max="30" width="6.796875" bestFit="1" customWidth="1"/>
    <col min="31" max="31" width="6.8984375" bestFit="1" customWidth="1"/>
    <col min="32" max="32" width="29.19921875" bestFit="1" customWidth="1"/>
    <col min="33" max="33" width="22.69921875" bestFit="1" customWidth="1"/>
    <col min="34" max="34" width="31" bestFit="1" customWidth="1"/>
    <col min="35" max="35" width="36.69921875" bestFit="1" customWidth="1"/>
    <col min="36" max="36" width="39.796875" bestFit="1" customWidth="1"/>
    <col min="37" max="37" width="38.59765625" bestFit="1" customWidth="1"/>
    <col min="38" max="38" width="33.796875" bestFit="1" customWidth="1"/>
    <col min="39" max="39" width="15" bestFit="1" customWidth="1"/>
    <col min="40" max="40" width="11.59765625" bestFit="1" customWidth="1"/>
  </cols>
  <sheetData>
    <row r="1" spans="1:40">
      <c r="A1" t="s">
        <v>3329</v>
      </c>
      <c r="B1" t="s">
        <v>3387</v>
      </c>
      <c r="C1" t="s">
        <v>3330</v>
      </c>
      <c r="D1" t="s">
        <v>3331</v>
      </c>
      <c r="E1" s="11" t="s">
        <v>3388</v>
      </c>
      <c r="F1" s="11" t="s">
        <v>3389</v>
      </c>
      <c r="G1" t="s">
        <v>3390</v>
      </c>
      <c r="H1" t="s">
        <v>3391</v>
      </c>
      <c r="I1" t="s">
        <v>3392</v>
      </c>
      <c r="J1" t="s">
        <v>3393</v>
      </c>
      <c r="K1" t="s">
        <v>3394</v>
      </c>
      <c r="L1" t="s">
        <v>20</v>
      </c>
      <c r="M1" t="s">
        <v>66</v>
      </c>
      <c r="N1" t="s">
        <v>2</v>
      </c>
      <c r="O1" t="s">
        <v>3332</v>
      </c>
      <c r="P1" t="s">
        <v>3333</v>
      </c>
      <c r="Q1" t="s">
        <v>6</v>
      </c>
      <c r="R1" t="s">
        <v>3</v>
      </c>
      <c r="S1" t="s">
        <v>3335</v>
      </c>
      <c r="T1" t="s">
        <v>3395</v>
      </c>
      <c r="U1" t="s">
        <v>3396</v>
      </c>
      <c r="V1" t="s">
        <v>3397</v>
      </c>
      <c r="W1" t="s">
        <v>3398</v>
      </c>
      <c r="X1" t="s">
        <v>3399</v>
      </c>
      <c r="Y1" t="s">
        <v>3400</v>
      </c>
      <c r="Z1" t="s">
        <v>3401</v>
      </c>
      <c r="AA1" t="s">
        <v>3402</v>
      </c>
      <c r="AB1" t="s">
        <v>41</v>
      </c>
      <c r="AC1" t="s">
        <v>3403</v>
      </c>
      <c r="AD1" t="s">
        <v>3404</v>
      </c>
      <c r="AE1" t="s">
        <v>3405</v>
      </c>
      <c r="AF1" t="s">
        <v>3406</v>
      </c>
      <c r="AG1" t="s">
        <v>3407</v>
      </c>
      <c r="AH1" t="s">
        <v>3408</v>
      </c>
      <c r="AI1" t="s">
        <v>3409</v>
      </c>
      <c r="AJ1" t="s">
        <v>3410</v>
      </c>
      <c r="AK1" t="s">
        <v>3411</v>
      </c>
      <c r="AL1" t="s">
        <v>3412</v>
      </c>
      <c r="AM1" t="s">
        <v>22</v>
      </c>
      <c r="AN1" t="s">
        <v>3413</v>
      </c>
    </row>
    <row r="2" spans="1:40">
      <c r="A2" s="1">
        <v>46034</v>
      </c>
      <c r="B2" s="2" t="s">
        <v>25</v>
      </c>
      <c r="C2" s="2" t="s">
        <v>3414</v>
      </c>
      <c r="D2" s="2" t="s">
        <v>3415</v>
      </c>
      <c r="E2" s="11">
        <v>0.59375</v>
      </c>
      <c r="F2" s="11">
        <v>0.70833333333333326</v>
      </c>
      <c r="G2">
        <v>2.75</v>
      </c>
      <c r="H2">
        <v>1090.909090909091</v>
      </c>
      <c r="I2">
        <v>2.7500000000000009</v>
      </c>
      <c r="J2">
        <v>1090.9090909090903</v>
      </c>
      <c r="K2" s="2" t="s">
        <v>3416</v>
      </c>
      <c r="L2" s="2" t="s">
        <v>3417</v>
      </c>
      <c r="M2">
        <v>10</v>
      </c>
      <c r="N2" s="2" t="s">
        <v>106</v>
      </c>
      <c r="O2" s="2" t="s">
        <v>102</v>
      </c>
      <c r="P2" s="2" t="s">
        <v>95</v>
      </c>
      <c r="Q2" s="2" t="s">
        <v>97</v>
      </c>
      <c r="R2" s="2" t="s">
        <v>94</v>
      </c>
      <c r="S2" s="2" t="s">
        <v>79</v>
      </c>
      <c r="T2">
        <v>3000</v>
      </c>
      <c r="U2">
        <v>10</v>
      </c>
      <c r="V2">
        <v>0</v>
      </c>
      <c r="W2">
        <v>1</v>
      </c>
      <c r="X2">
        <v>8</v>
      </c>
      <c r="Z2">
        <v>24000</v>
      </c>
      <c r="AA2">
        <v>24000</v>
      </c>
      <c r="AB2">
        <v>23700</v>
      </c>
      <c r="AC2" s="2" t="s">
        <v>3418</v>
      </c>
      <c r="AD2" s="2" t="s">
        <v>74</v>
      </c>
      <c r="AE2">
        <v>2026</v>
      </c>
      <c r="AF2">
        <v>750</v>
      </c>
      <c r="AG2">
        <v>759</v>
      </c>
      <c r="AH2">
        <v>-9</v>
      </c>
      <c r="AI2">
        <v>762</v>
      </c>
      <c r="AJ2">
        <v>759</v>
      </c>
      <c r="AK2">
        <v>3</v>
      </c>
      <c r="AL2" s="2" t="s">
        <v>72</v>
      </c>
      <c r="AN2" s="2" t="s">
        <v>3419</v>
      </c>
    </row>
    <row r="3" spans="1:40">
      <c r="A3" s="1">
        <v>46035</v>
      </c>
      <c r="B3" s="2" t="s">
        <v>25</v>
      </c>
      <c r="C3" s="2" t="s">
        <v>3414</v>
      </c>
      <c r="D3" s="2" t="s">
        <v>3415</v>
      </c>
      <c r="E3" s="11">
        <v>0.41666666666666674</v>
      </c>
      <c r="F3" s="11">
        <v>0.52083333333333326</v>
      </c>
      <c r="G3">
        <v>2.5</v>
      </c>
      <c r="H3">
        <v>616</v>
      </c>
      <c r="I3">
        <v>2.5000000000000004</v>
      </c>
      <c r="J3">
        <v>615.99999999999989</v>
      </c>
      <c r="K3" s="2" t="s">
        <v>3416</v>
      </c>
      <c r="L3" s="2" t="s">
        <v>3417</v>
      </c>
      <c r="M3">
        <v>12</v>
      </c>
      <c r="N3" s="2" t="s">
        <v>119</v>
      </c>
      <c r="O3" s="2" t="s">
        <v>123</v>
      </c>
      <c r="P3" s="2" t="s">
        <v>121</v>
      </c>
      <c r="Q3" s="2" t="s">
        <v>122</v>
      </c>
      <c r="R3" s="2" t="s">
        <v>120</v>
      </c>
      <c r="S3" s="2" t="s">
        <v>79</v>
      </c>
      <c r="T3">
        <v>1540</v>
      </c>
      <c r="U3">
        <v>10</v>
      </c>
      <c r="V3">
        <v>0</v>
      </c>
      <c r="W3">
        <v>1</v>
      </c>
      <c r="X3">
        <v>8</v>
      </c>
      <c r="Z3">
        <v>12320</v>
      </c>
      <c r="AA3">
        <v>12320</v>
      </c>
      <c r="AB3">
        <v>12200</v>
      </c>
      <c r="AC3" s="2" t="s">
        <v>3420</v>
      </c>
      <c r="AD3" s="2" t="s">
        <v>74</v>
      </c>
      <c r="AE3">
        <v>2026</v>
      </c>
      <c r="AF3">
        <v>385</v>
      </c>
      <c r="AG3">
        <v>404</v>
      </c>
      <c r="AH3">
        <v>-19</v>
      </c>
      <c r="AI3">
        <v>407</v>
      </c>
      <c r="AJ3">
        <v>404</v>
      </c>
      <c r="AK3">
        <v>3</v>
      </c>
      <c r="AL3" s="2" t="s">
        <v>72</v>
      </c>
      <c r="AN3" s="2" t="s">
        <v>3419</v>
      </c>
    </row>
    <row r="4" spans="1:40">
      <c r="A4" s="1">
        <v>46035</v>
      </c>
      <c r="B4" s="2" t="s">
        <v>25</v>
      </c>
      <c r="C4" s="2" t="s">
        <v>3414</v>
      </c>
      <c r="D4" s="2" t="s">
        <v>3415</v>
      </c>
      <c r="E4" s="11">
        <v>0.52083333333333326</v>
      </c>
      <c r="F4" s="11">
        <v>0.5625</v>
      </c>
      <c r="G4">
        <v>1</v>
      </c>
      <c r="H4">
        <v>1050</v>
      </c>
      <c r="I4">
        <v>0.999999999999999</v>
      </c>
      <c r="J4">
        <v>1050.0000000000009</v>
      </c>
      <c r="K4" s="2" t="s">
        <v>3416</v>
      </c>
      <c r="L4" s="2" t="s">
        <v>3417</v>
      </c>
      <c r="M4">
        <v>42</v>
      </c>
      <c r="N4" s="2" t="s">
        <v>294</v>
      </c>
      <c r="O4" s="2" t="s">
        <v>299</v>
      </c>
      <c r="P4" s="2" t="s">
        <v>296</v>
      </c>
      <c r="Q4" s="2" t="s">
        <v>298</v>
      </c>
      <c r="R4" s="2" t="s">
        <v>295</v>
      </c>
      <c r="S4" s="2" t="s">
        <v>79</v>
      </c>
      <c r="T4">
        <v>1050</v>
      </c>
      <c r="U4">
        <v>15</v>
      </c>
      <c r="V4">
        <v>0</v>
      </c>
      <c r="W4">
        <v>1</v>
      </c>
      <c r="X4">
        <v>8</v>
      </c>
      <c r="Z4">
        <v>8400</v>
      </c>
      <c r="AA4">
        <v>8400</v>
      </c>
      <c r="AB4">
        <v>8100</v>
      </c>
      <c r="AC4" s="2" t="s">
        <v>3421</v>
      </c>
      <c r="AD4" s="2" t="s">
        <v>74</v>
      </c>
      <c r="AE4">
        <v>2026</v>
      </c>
      <c r="AF4">
        <v>263</v>
      </c>
      <c r="AG4">
        <v>261</v>
      </c>
      <c r="AH4">
        <v>2</v>
      </c>
      <c r="AI4">
        <v>263</v>
      </c>
      <c r="AJ4">
        <v>261</v>
      </c>
      <c r="AK4">
        <v>2</v>
      </c>
      <c r="AL4" s="2" t="s">
        <v>72</v>
      </c>
      <c r="AN4" s="2" t="s">
        <v>3419</v>
      </c>
    </row>
    <row r="5" spans="1:40">
      <c r="A5" s="1">
        <v>46036</v>
      </c>
      <c r="B5" s="2" t="s">
        <v>25</v>
      </c>
      <c r="C5" s="2" t="s">
        <v>3422</v>
      </c>
      <c r="D5" s="2" t="s">
        <v>3423</v>
      </c>
      <c r="E5" s="11">
        <v>0.65277777777777768</v>
      </c>
      <c r="F5" s="11">
        <v>0.67361111111111116</v>
      </c>
      <c r="G5">
        <v>0.5</v>
      </c>
      <c r="H5">
        <v>3640</v>
      </c>
      <c r="I5">
        <v>0.5</v>
      </c>
      <c r="J5">
        <v>3640</v>
      </c>
      <c r="K5" s="2" t="s">
        <v>3416</v>
      </c>
      <c r="L5" s="2" t="s">
        <v>3417</v>
      </c>
      <c r="M5">
        <v>17</v>
      </c>
      <c r="N5" s="2" t="s">
        <v>150</v>
      </c>
      <c r="O5" s="2" t="s">
        <v>154</v>
      </c>
      <c r="P5" s="2" t="s">
        <v>152</v>
      </c>
      <c r="Q5" s="2" t="s">
        <v>153</v>
      </c>
      <c r="R5" s="2" t="s">
        <v>151</v>
      </c>
      <c r="S5" s="2" t="s">
        <v>64</v>
      </c>
      <c r="T5">
        <v>1820</v>
      </c>
      <c r="U5">
        <v>10</v>
      </c>
      <c r="V5">
        <v>2</v>
      </c>
      <c r="W5">
        <v>1</v>
      </c>
      <c r="X5">
        <v>2</v>
      </c>
      <c r="Z5">
        <v>3640</v>
      </c>
      <c r="AA5">
        <v>3640</v>
      </c>
      <c r="AB5">
        <v>3300</v>
      </c>
      <c r="AC5" s="2" t="s">
        <v>764</v>
      </c>
      <c r="AD5" s="2" t="s">
        <v>74</v>
      </c>
      <c r="AE5">
        <v>2026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 s="2" t="s">
        <v>72</v>
      </c>
      <c r="AM5" t="s">
        <v>68</v>
      </c>
      <c r="AN5" s="2" t="s">
        <v>3419</v>
      </c>
    </row>
    <row r="6" spans="1:40">
      <c r="A6" s="1">
        <v>46036</v>
      </c>
      <c r="B6" s="2" t="s">
        <v>25</v>
      </c>
      <c r="C6" s="2" t="s">
        <v>3422</v>
      </c>
      <c r="D6" s="2" t="s">
        <v>3423</v>
      </c>
      <c r="E6" s="11">
        <v>0.68055555555555558</v>
      </c>
      <c r="F6" s="11">
        <v>0.72569444444444442</v>
      </c>
      <c r="G6">
        <v>1.08</v>
      </c>
      <c r="H6">
        <v>648.14814814814815</v>
      </c>
      <c r="I6">
        <v>1.0833333333333335</v>
      </c>
      <c r="J6">
        <v>646.15384615740743</v>
      </c>
      <c r="K6" s="2" t="s">
        <v>3416</v>
      </c>
      <c r="L6" s="2" t="s">
        <v>3417</v>
      </c>
      <c r="M6">
        <v>23</v>
      </c>
      <c r="N6" s="2" t="s">
        <v>180</v>
      </c>
      <c r="O6" s="2" t="s">
        <v>184</v>
      </c>
      <c r="P6" s="2" t="s">
        <v>182</v>
      </c>
      <c r="Q6" s="2" t="s">
        <v>153</v>
      </c>
      <c r="R6" s="2" t="s">
        <v>181</v>
      </c>
      <c r="S6" s="2" t="s">
        <v>64</v>
      </c>
      <c r="T6">
        <v>700</v>
      </c>
      <c r="U6">
        <v>10</v>
      </c>
      <c r="V6">
        <v>2</v>
      </c>
      <c r="W6">
        <v>1</v>
      </c>
      <c r="X6">
        <v>2</v>
      </c>
      <c r="Z6">
        <v>1400</v>
      </c>
      <c r="AA6">
        <v>1400</v>
      </c>
      <c r="AB6">
        <v>1200</v>
      </c>
      <c r="AC6" s="2" t="s">
        <v>764</v>
      </c>
      <c r="AD6" s="2" t="s">
        <v>74</v>
      </c>
      <c r="AE6">
        <v>2026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 s="2" t="s">
        <v>72</v>
      </c>
      <c r="AM6" t="s">
        <v>68</v>
      </c>
      <c r="AN6" s="2" t="s">
        <v>3419</v>
      </c>
    </row>
    <row r="7" spans="1:40">
      <c r="A7" s="1">
        <v>46037</v>
      </c>
      <c r="B7" s="2" t="s">
        <v>25</v>
      </c>
      <c r="C7" s="2" t="s">
        <v>3422</v>
      </c>
      <c r="D7" s="2" t="s">
        <v>3423</v>
      </c>
      <c r="E7" s="11">
        <v>0.52083333333333326</v>
      </c>
      <c r="F7" s="11">
        <v>0.54166666666666674</v>
      </c>
      <c r="G7">
        <v>0.5</v>
      </c>
      <c r="H7">
        <v>2400</v>
      </c>
      <c r="I7">
        <v>0.5</v>
      </c>
      <c r="J7">
        <v>2400</v>
      </c>
      <c r="K7" s="2" t="s">
        <v>3416</v>
      </c>
      <c r="L7" s="2" t="s">
        <v>3417</v>
      </c>
      <c r="M7">
        <v>15</v>
      </c>
      <c r="N7" s="2" t="s">
        <v>140</v>
      </c>
      <c r="O7" s="2" t="s">
        <v>143</v>
      </c>
      <c r="P7" s="2" t="s">
        <v>142</v>
      </c>
      <c r="Q7" s="2" t="s">
        <v>59</v>
      </c>
      <c r="R7" s="2" t="s">
        <v>141</v>
      </c>
      <c r="S7" s="2" t="s">
        <v>64</v>
      </c>
      <c r="T7">
        <v>1200</v>
      </c>
      <c r="U7">
        <v>10</v>
      </c>
      <c r="V7">
        <v>2</v>
      </c>
      <c r="W7">
        <v>1</v>
      </c>
      <c r="X7">
        <v>2</v>
      </c>
      <c r="Z7">
        <v>2400</v>
      </c>
      <c r="AA7">
        <v>2400</v>
      </c>
      <c r="AB7">
        <v>2300</v>
      </c>
      <c r="AC7" s="2" t="s">
        <v>764</v>
      </c>
      <c r="AD7" s="2" t="s">
        <v>74</v>
      </c>
      <c r="AE7">
        <v>2026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 s="2" t="s">
        <v>72</v>
      </c>
      <c r="AM7" t="s">
        <v>68</v>
      </c>
      <c r="AN7" s="2" t="s">
        <v>3419</v>
      </c>
    </row>
    <row r="8" spans="1:40">
      <c r="A8" s="1">
        <v>46035</v>
      </c>
      <c r="B8" s="2" t="s">
        <v>25</v>
      </c>
      <c r="C8" s="2" t="s">
        <v>3424</v>
      </c>
      <c r="D8" s="2" t="s">
        <v>3425</v>
      </c>
      <c r="E8" s="11">
        <v>0.58680555555555558</v>
      </c>
      <c r="F8" s="11">
        <v>0.625</v>
      </c>
      <c r="G8">
        <v>0.92</v>
      </c>
      <c r="H8">
        <v>1152.1739130434783</v>
      </c>
      <c r="I8">
        <v>0.91666666666666674</v>
      </c>
      <c r="J8">
        <v>1156.3636363657408</v>
      </c>
      <c r="K8" s="2" t="s">
        <v>3416</v>
      </c>
      <c r="L8" s="2" t="s">
        <v>3417</v>
      </c>
      <c r="M8">
        <v>19</v>
      </c>
      <c r="N8" s="2" t="s">
        <v>161</v>
      </c>
      <c r="O8" s="2" t="s">
        <v>163</v>
      </c>
      <c r="P8" s="2" t="s">
        <v>109</v>
      </c>
      <c r="Q8" s="2" t="s">
        <v>122</v>
      </c>
      <c r="R8" s="2" t="s">
        <v>162</v>
      </c>
      <c r="S8" s="2" t="s">
        <v>64</v>
      </c>
      <c r="T8">
        <v>1060</v>
      </c>
      <c r="U8">
        <v>30</v>
      </c>
      <c r="V8">
        <v>3</v>
      </c>
      <c r="W8">
        <v>1</v>
      </c>
      <c r="X8">
        <v>4</v>
      </c>
      <c r="Z8">
        <v>4240</v>
      </c>
      <c r="AA8">
        <v>4240</v>
      </c>
      <c r="AB8">
        <v>3800</v>
      </c>
      <c r="AC8" s="2" t="s">
        <v>764</v>
      </c>
      <c r="AD8" s="2" t="s">
        <v>74</v>
      </c>
      <c r="AE8">
        <v>2026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 s="2" t="s">
        <v>72</v>
      </c>
      <c r="AM8" t="s">
        <v>118</v>
      </c>
      <c r="AN8" s="2" t="s">
        <v>3419</v>
      </c>
    </row>
    <row r="9" spans="1:40">
      <c r="A9" s="1">
        <v>46035</v>
      </c>
      <c r="B9" s="2" t="s">
        <v>25</v>
      </c>
      <c r="C9" s="2" t="s">
        <v>3424</v>
      </c>
      <c r="D9" s="2" t="s">
        <v>3426</v>
      </c>
      <c r="E9" s="11">
        <v>0.78541666666666665</v>
      </c>
      <c r="F9" s="11">
        <v>0.91388888888888897</v>
      </c>
      <c r="G9">
        <v>3.08</v>
      </c>
      <c r="H9">
        <v>2422.0779220779218</v>
      </c>
      <c r="I9">
        <v>3.083333333333333</v>
      </c>
      <c r="J9">
        <v>2419.4594594560185</v>
      </c>
      <c r="K9" s="2" t="s">
        <v>3427</v>
      </c>
      <c r="L9" s="2" t="s">
        <v>3417</v>
      </c>
      <c r="M9">
        <v>41</v>
      </c>
      <c r="N9" s="2" t="s">
        <v>289</v>
      </c>
      <c r="O9" s="2" t="s">
        <v>290</v>
      </c>
      <c r="P9" s="2" t="s">
        <v>282</v>
      </c>
      <c r="Q9" s="2" t="s">
        <v>97</v>
      </c>
      <c r="R9" s="2" t="s">
        <v>281</v>
      </c>
      <c r="S9" s="2" t="s">
        <v>64</v>
      </c>
      <c r="T9">
        <v>7460</v>
      </c>
      <c r="U9">
        <v>30</v>
      </c>
      <c r="V9">
        <v>2</v>
      </c>
      <c r="W9">
        <v>1</v>
      </c>
      <c r="X9">
        <v>2</v>
      </c>
      <c r="Z9">
        <v>14920</v>
      </c>
      <c r="AA9">
        <v>14920</v>
      </c>
      <c r="AB9">
        <v>19500</v>
      </c>
      <c r="AC9" s="2" t="s">
        <v>764</v>
      </c>
      <c r="AD9" s="2" t="s">
        <v>74</v>
      </c>
      <c r="AE9">
        <v>2026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 s="2" t="s">
        <v>72</v>
      </c>
      <c r="AM9" t="s">
        <v>118</v>
      </c>
      <c r="AN9" s="2" t="s">
        <v>3419</v>
      </c>
    </row>
    <row r="10" spans="1:40">
      <c r="A10" s="1">
        <v>46036</v>
      </c>
      <c r="B10" s="2" t="s">
        <v>25</v>
      </c>
      <c r="C10" s="2" t="s">
        <v>3424</v>
      </c>
      <c r="D10" s="2" t="s">
        <v>3425</v>
      </c>
      <c r="E10" s="11">
        <v>0.34097222222222223</v>
      </c>
      <c r="F10" s="11">
        <v>0.41319444444444442</v>
      </c>
      <c r="G10">
        <v>1.73</v>
      </c>
      <c r="H10">
        <v>1416.1849710982658</v>
      </c>
      <c r="I10">
        <v>1.7333333333333334</v>
      </c>
      <c r="J10">
        <v>1413.4615384606482</v>
      </c>
      <c r="K10" s="2" t="s">
        <v>3416</v>
      </c>
      <c r="L10" s="2" t="s">
        <v>3417</v>
      </c>
      <c r="M10">
        <v>41</v>
      </c>
      <c r="N10" s="2" t="s">
        <v>289</v>
      </c>
      <c r="O10" s="2" t="s">
        <v>290</v>
      </c>
      <c r="P10" s="2" t="s">
        <v>282</v>
      </c>
      <c r="Q10" s="2" t="s">
        <v>97</v>
      </c>
      <c r="R10" s="2" t="s">
        <v>281</v>
      </c>
      <c r="S10" s="2" t="s">
        <v>64</v>
      </c>
      <c r="T10">
        <v>2450</v>
      </c>
      <c r="U10">
        <v>10</v>
      </c>
      <c r="V10">
        <v>2</v>
      </c>
      <c r="W10">
        <v>1</v>
      </c>
      <c r="X10">
        <v>2</v>
      </c>
      <c r="Z10">
        <v>4900</v>
      </c>
      <c r="AA10">
        <v>4900</v>
      </c>
      <c r="AB10">
        <v>19500</v>
      </c>
      <c r="AC10" s="2" t="s">
        <v>764</v>
      </c>
      <c r="AD10" s="2" t="s">
        <v>74</v>
      </c>
      <c r="AE10">
        <v>2026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 s="2" t="s">
        <v>72</v>
      </c>
      <c r="AM10" t="s">
        <v>118</v>
      </c>
      <c r="AN10" s="2" t="s">
        <v>3419</v>
      </c>
    </row>
    <row r="11" spans="1:40">
      <c r="A11" s="1">
        <v>46036</v>
      </c>
      <c r="B11" s="2" t="s">
        <v>25</v>
      </c>
      <c r="C11" s="2" t="s">
        <v>3424</v>
      </c>
      <c r="D11" s="2" t="s">
        <v>3425</v>
      </c>
      <c r="E11" s="11">
        <v>0.61458333333333326</v>
      </c>
      <c r="F11" s="11">
        <v>0.66666666666666674</v>
      </c>
      <c r="G11">
        <v>1.25</v>
      </c>
      <c r="H11">
        <v>1088</v>
      </c>
      <c r="I11">
        <v>1.25</v>
      </c>
      <c r="J11">
        <v>1088</v>
      </c>
      <c r="K11" s="2" t="s">
        <v>3416</v>
      </c>
      <c r="L11" s="2" t="s">
        <v>3417</v>
      </c>
      <c r="M11">
        <v>117</v>
      </c>
      <c r="N11" s="2" t="s">
        <v>660</v>
      </c>
      <c r="O11" s="2" t="s">
        <v>664</v>
      </c>
      <c r="P11" s="2" t="s">
        <v>662</v>
      </c>
      <c r="Q11" s="2" t="s">
        <v>663</v>
      </c>
      <c r="R11" s="2" t="s">
        <v>661</v>
      </c>
      <c r="S11" s="2" t="s">
        <v>64</v>
      </c>
      <c r="T11">
        <v>1360</v>
      </c>
      <c r="U11">
        <v>60</v>
      </c>
      <c r="V11">
        <v>3</v>
      </c>
      <c r="W11">
        <v>1</v>
      </c>
      <c r="X11">
        <v>4</v>
      </c>
      <c r="Z11">
        <v>5440</v>
      </c>
      <c r="AA11">
        <v>5440</v>
      </c>
      <c r="AB11">
        <v>5000</v>
      </c>
      <c r="AC11" s="2" t="s">
        <v>764</v>
      </c>
      <c r="AD11" s="2" t="s">
        <v>74</v>
      </c>
      <c r="AE11">
        <v>2026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 s="2" t="s">
        <v>72</v>
      </c>
      <c r="AM11" t="s">
        <v>118</v>
      </c>
      <c r="AN11" s="2" t="s">
        <v>3419</v>
      </c>
    </row>
    <row r="12" spans="1:40">
      <c r="A12" s="1">
        <v>46036</v>
      </c>
      <c r="B12" s="2" t="s">
        <v>25</v>
      </c>
      <c r="C12" s="2" t="s">
        <v>3424</v>
      </c>
      <c r="D12" s="2" t="s">
        <v>3426</v>
      </c>
      <c r="E12" s="11">
        <v>0.73611111111111116</v>
      </c>
      <c r="F12" s="11">
        <v>0.85416666666666674</v>
      </c>
      <c r="G12">
        <v>2.83</v>
      </c>
      <c r="H12">
        <v>1575.9717314487632</v>
      </c>
      <c r="I12">
        <v>2.8333333333333335</v>
      </c>
      <c r="J12">
        <v>1574.1176470601852</v>
      </c>
      <c r="K12" s="2" t="s">
        <v>3427</v>
      </c>
      <c r="L12" s="2" t="s">
        <v>3417</v>
      </c>
      <c r="M12">
        <v>11</v>
      </c>
      <c r="N12" s="2" t="s">
        <v>107</v>
      </c>
      <c r="O12" s="2" t="s">
        <v>112</v>
      </c>
      <c r="P12" s="2" t="s">
        <v>109</v>
      </c>
      <c r="Q12" s="2" t="s">
        <v>111</v>
      </c>
      <c r="R12" s="2" t="s">
        <v>108</v>
      </c>
      <c r="S12" s="2" t="s">
        <v>116</v>
      </c>
      <c r="T12">
        <v>4460</v>
      </c>
      <c r="U12">
        <v>40</v>
      </c>
      <c r="V12">
        <v>2</v>
      </c>
      <c r="W12">
        <v>2</v>
      </c>
      <c r="X12">
        <v>5</v>
      </c>
      <c r="Z12">
        <v>22300</v>
      </c>
      <c r="AA12">
        <v>11150</v>
      </c>
      <c r="AB12">
        <v>22000</v>
      </c>
      <c r="AC12" s="2" t="s">
        <v>3428</v>
      </c>
      <c r="AD12" s="2" t="s">
        <v>74</v>
      </c>
      <c r="AE12">
        <v>2026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 s="2" t="s">
        <v>72</v>
      </c>
      <c r="AM12" t="s">
        <v>118</v>
      </c>
      <c r="AN12" s="2" t="s">
        <v>3419</v>
      </c>
    </row>
    <row r="13" spans="1:40">
      <c r="A13" s="1">
        <v>46037</v>
      </c>
      <c r="B13" s="2" t="s">
        <v>27</v>
      </c>
      <c r="C13" s="2" t="s">
        <v>3429</v>
      </c>
      <c r="D13" s="2" t="s">
        <v>3430</v>
      </c>
      <c r="E13" s="11">
        <v>0.39236111111111116</v>
      </c>
      <c r="F13" s="11">
        <v>0.43402777777777768</v>
      </c>
      <c r="G13">
        <v>1</v>
      </c>
      <c r="H13">
        <v>1807</v>
      </c>
      <c r="I13">
        <v>1</v>
      </c>
      <c r="J13">
        <v>1807</v>
      </c>
      <c r="K13" s="2" t="s">
        <v>3416</v>
      </c>
      <c r="L13" s="2" t="s">
        <v>3417</v>
      </c>
      <c r="M13">
        <v>17</v>
      </c>
      <c r="N13" s="2" t="s">
        <v>150</v>
      </c>
      <c r="O13" s="2" t="s">
        <v>154</v>
      </c>
      <c r="P13" s="2" t="s">
        <v>152</v>
      </c>
      <c r="Q13" s="2" t="s">
        <v>153</v>
      </c>
      <c r="R13" s="2" t="s">
        <v>151</v>
      </c>
      <c r="S13" s="2" t="s">
        <v>64</v>
      </c>
      <c r="T13">
        <v>1807</v>
      </c>
      <c r="U13">
        <v>7</v>
      </c>
      <c r="V13">
        <v>2</v>
      </c>
      <c r="W13">
        <v>1</v>
      </c>
      <c r="X13">
        <v>2</v>
      </c>
      <c r="Z13">
        <v>3614</v>
      </c>
      <c r="AA13">
        <v>3614</v>
      </c>
      <c r="AB13">
        <v>3300</v>
      </c>
      <c r="AC13" s="2" t="s">
        <v>764</v>
      </c>
      <c r="AD13" s="2" t="s">
        <v>74</v>
      </c>
      <c r="AE13">
        <v>2026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 s="2" t="s">
        <v>3431</v>
      </c>
      <c r="AM13" t="s">
        <v>68</v>
      </c>
      <c r="AN13" s="2" t="s">
        <v>3419</v>
      </c>
    </row>
    <row r="14" spans="1:40">
      <c r="A14" s="1">
        <v>46037</v>
      </c>
      <c r="B14" s="2" t="s">
        <v>27</v>
      </c>
      <c r="C14" s="2" t="s">
        <v>3429</v>
      </c>
      <c r="D14" s="2" t="s">
        <v>3430</v>
      </c>
      <c r="E14" s="11">
        <v>0.4375</v>
      </c>
      <c r="F14" s="11">
        <v>0.45833333333333326</v>
      </c>
      <c r="G14">
        <v>0.5</v>
      </c>
      <c r="H14">
        <v>1402</v>
      </c>
      <c r="I14">
        <v>0.5</v>
      </c>
      <c r="J14">
        <v>1402</v>
      </c>
      <c r="K14" s="2" t="s">
        <v>3416</v>
      </c>
      <c r="L14" s="2" t="s">
        <v>3417</v>
      </c>
      <c r="M14">
        <v>23</v>
      </c>
      <c r="N14" s="2" t="s">
        <v>180</v>
      </c>
      <c r="O14" s="2" t="s">
        <v>184</v>
      </c>
      <c r="P14" s="2" t="s">
        <v>182</v>
      </c>
      <c r="Q14" s="2" t="s">
        <v>153</v>
      </c>
      <c r="R14" s="2" t="s">
        <v>181</v>
      </c>
      <c r="S14" s="2" t="s">
        <v>64</v>
      </c>
      <c r="T14">
        <v>701</v>
      </c>
      <c r="U14">
        <v>0</v>
      </c>
      <c r="V14">
        <v>2</v>
      </c>
      <c r="W14">
        <v>1</v>
      </c>
      <c r="X14">
        <v>2</v>
      </c>
      <c r="Z14">
        <v>1402</v>
      </c>
      <c r="AA14">
        <v>1402</v>
      </c>
      <c r="AB14">
        <v>1200</v>
      </c>
      <c r="AC14" s="2" t="s">
        <v>764</v>
      </c>
      <c r="AD14" s="2" t="s">
        <v>74</v>
      </c>
      <c r="AE14">
        <v>2026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 s="2" t="s">
        <v>3431</v>
      </c>
      <c r="AM14" t="s">
        <v>68</v>
      </c>
      <c r="AN14" s="2" t="s">
        <v>3419</v>
      </c>
    </row>
    <row r="15" spans="1:40">
      <c r="A15" s="1">
        <v>46036</v>
      </c>
      <c r="B15" s="2" t="s">
        <v>25</v>
      </c>
      <c r="C15" s="2" t="s">
        <v>3414</v>
      </c>
      <c r="D15" s="2" t="s">
        <v>3415</v>
      </c>
      <c r="E15" s="11">
        <v>0.45833333333333326</v>
      </c>
      <c r="F15" s="11">
        <v>0.48611111111111116</v>
      </c>
      <c r="G15">
        <v>0.67</v>
      </c>
      <c r="H15">
        <v>634.32835820895514</v>
      </c>
      <c r="I15">
        <v>0.66666666666666696</v>
      </c>
      <c r="J15">
        <v>637.49999999999977</v>
      </c>
      <c r="K15" s="2" t="s">
        <v>3416</v>
      </c>
      <c r="L15" s="2" t="s">
        <v>3417</v>
      </c>
      <c r="M15">
        <v>14</v>
      </c>
      <c r="N15" s="2" t="s">
        <v>128</v>
      </c>
      <c r="O15" s="2" t="s">
        <v>137</v>
      </c>
      <c r="P15" s="2" t="s">
        <v>130</v>
      </c>
      <c r="Q15" s="2" t="s">
        <v>132</v>
      </c>
      <c r="R15" s="2" t="s">
        <v>129</v>
      </c>
      <c r="S15" s="2" t="s">
        <v>79</v>
      </c>
      <c r="T15">
        <v>425</v>
      </c>
      <c r="U15">
        <v>0</v>
      </c>
      <c r="V15">
        <v>0</v>
      </c>
      <c r="W15">
        <v>1</v>
      </c>
      <c r="X15">
        <v>8</v>
      </c>
      <c r="Z15">
        <v>3400</v>
      </c>
      <c r="AA15">
        <v>3400</v>
      </c>
      <c r="AB15">
        <v>3100</v>
      </c>
      <c r="AC15" s="2" t="s">
        <v>3421</v>
      </c>
      <c r="AD15" s="2" t="s">
        <v>74</v>
      </c>
      <c r="AE15">
        <v>2026</v>
      </c>
      <c r="AF15">
        <v>107</v>
      </c>
      <c r="AG15">
        <v>110</v>
      </c>
      <c r="AH15">
        <v>-3</v>
      </c>
      <c r="AI15">
        <v>113</v>
      </c>
      <c r="AJ15">
        <v>110</v>
      </c>
      <c r="AK15">
        <v>3</v>
      </c>
      <c r="AL15" s="2" t="s">
        <v>72</v>
      </c>
      <c r="AN15" s="2" t="s">
        <v>3419</v>
      </c>
    </row>
    <row r="16" spans="1:40">
      <c r="A16" s="1">
        <v>46036</v>
      </c>
      <c r="B16" s="2" t="s">
        <v>25</v>
      </c>
      <c r="C16" s="2" t="s">
        <v>3414</v>
      </c>
      <c r="D16" s="2" t="s">
        <v>3415</v>
      </c>
      <c r="E16" s="11">
        <v>0.51736111111111116</v>
      </c>
      <c r="F16" s="11">
        <v>0.54166666666666674</v>
      </c>
      <c r="G16">
        <v>0.57999999999999996</v>
      </c>
      <c r="H16">
        <v>827.58620689655174</v>
      </c>
      <c r="I16">
        <v>0.58333333333333393</v>
      </c>
      <c r="J16">
        <v>822.85714285714187</v>
      </c>
      <c r="K16" s="2" t="s">
        <v>3416</v>
      </c>
      <c r="L16" s="2" t="s">
        <v>3417</v>
      </c>
      <c r="M16">
        <v>20</v>
      </c>
      <c r="N16" s="2" t="s">
        <v>161</v>
      </c>
      <c r="O16" s="2" t="s">
        <v>166</v>
      </c>
      <c r="P16" s="2" t="s">
        <v>109</v>
      </c>
      <c r="Q16" s="2" t="s">
        <v>122</v>
      </c>
      <c r="R16" s="2" t="s">
        <v>162</v>
      </c>
      <c r="S16" s="2" t="s">
        <v>79</v>
      </c>
      <c r="T16">
        <v>480</v>
      </c>
      <c r="U16">
        <v>10</v>
      </c>
      <c r="V16">
        <v>0</v>
      </c>
      <c r="W16">
        <v>1</v>
      </c>
      <c r="X16">
        <v>8</v>
      </c>
      <c r="Z16">
        <v>3840</v>
      </c>
      <c r="AA16">
        <v>3840</v>
      </c>
      <c r="AB16">
        <v>3600</v>
      </c>
      <c r="AC16" s="2" t="s">
        <v>3421</v>
      </c>
      <c r="AD16" s="2" t="s">
        <v>74</v>
      </c>
      <c r="AE16">
        <v>2026</v>
      </c>
      <c r="AF16">
        <v>120</v>
      </c>
      <c r="AG16">
        <v>120</v>
      </c>
      <c r="AH16">
        <v>0</v>
      </c>
      <c r="AI16">
        <v>123</v>
      </c>
      <c r="AJ16">
        <v>120</v>
      </c>
      <c r="AK16">
        <v>3</v>
      </c>
      <c r="AL16" s="2" t="s">
        <v>72</v>
      </c>
      <c r="AN16" s="2" t="s">
        <v>3419</v>
      </c>
    </row>
    <row r="17" spans="1:40">
      <c r="A17" s="1">
        <v>46036</v>
      </c>
      <c r="B17" s="2" t="s">
        <v>25</v>
      </c>
      <c r="C17" s="2" t="s">
        <v>3414</v>
      </c>
      <c r="D17" s="2" t="s">
        <v>3415</v>
      </c>
      <c r="E17" s="11">
        <v>0.5625</v>
      </c>
      <c r="F17" s="11">
        <v>0.59027777777777768</v>
      </c>
      <c r="G17">
        <v>0.67</v>
      </c>
      <c r="H17">
        <v>462.68656716417905</v>
      </c>
      <c r="I17">
        <v>0.66666666666666696</v>
      </c>
      <c r="J17">
        <v>464.99999999999977</v>
      </c>
      <c r="K17" s="2" t="s">
        <v>3416</v>
      </c>
      <c r="L17" s="2" t="s">
        <v>3417</v>
      </c>
      <c r="M17">
        <v>93</v>
      </c>
      <c r="N17" s="2" t="s">
        <v>536</v>
      </c>
      <c r="O17" s="2" t="s">
        <v>539</v>
      </c>
      <c r="P17" s="2" t="s">
        <v>538</v>
      </c>
      <c r="Q17" s="2" t="s">
        <v>153</v>
      </c>
      <c r="R17" s="2" t="s">
        <v>537</v>
      </c>
      <c r="S17" s="2" t="s">
        <v>79</v>
      </c>
      <c r="T17">
        <v>310</v>
      </c>
      <c r="U17">
        <v>10</v>
      </c>
      <c r="V17">
        <v>0</v>
      </c>
      <c r="W17">
        <v>1</v>
      </c>
      <c r="X17">
        <v>8</v>
      </c>
      <c r="Z17">
        <v>2480</v>
      </c>
      <c r="AA17">
        <v>2480</v>
      </c>
      <c r="AB17">
        <v>2700</v>
      </c>
      <c r="AC17" s="2" t="s">
        <v>3421</v>
      </c>
      <c r="AD17" s="2" t="s">
        <v>74</v>
      </c>
      <c r="AE17">
        <v>2026</v>
      </c>
      <c r="AF17">
        <v>78</v>
      </c>
      <c r="AG17">
        <v>105</v>
      </c>
      <c r="AH17">
        <v>-27</v>
      </c>
      <c r="AI17">
        <v>108</v>
      </c>
      <c r="AJ17">
        <v>105</v>
      </c>
      <c r="AK17">
        <v>3</v>
      </c>
      <c r="AL17" s="2" t="s">
        <v>72</v>
      </c>
      <c r="AN17" s="2" t="s">
        <v>3419</v>
      </c>
    </row>
    <row r="18" spans="1:40">
      <c r="A18" s="1">
        <v>46036</v>
      </c>
      <c r="B18" s="2" t="s">
        <v>25</v>
      </c>
      <c r="C18" s="2" t="s">
        <v>3414</v>
      </c>
      <c r="D18" s="2" t="s">
        <v>3415</v>
      </c>
      <c r="E18" s="11">
        <v>0.59027777777777768</v>
      </c>
      <c r="F18" s="11">
        <v>0.61111111111111116</v>
      </c>
      <c r="G18">
        <v>0.5</v>
      </c>
      <c r="H18">
        <v>450</v>
      </c>
      <c r="I18">
        <v>0.49999999999999822</v>
      </c>
      <c r="J18">
        <v>450.00000000000159</v>
      </c>
      <c r="K18" s="2" t="s">
        <v>3416</v>
      </c>
      <c r="L18" s="2" t="s">
        <v>3417</v>
      </c>
      <c r="M18">
        <v>82</v>
      </c>
      <c r="N18" s="2" t="s">
        <v>486</v>
      </c>
      <c r="O18" s="2" t="s">
        <v>489</v>
      </c>
      <c r="P18" s="2" t="s">
        <v>480</v>
      </c>
      <c r="Q18" s="2" t="s">
        <v>488</v>
      </c>
      <c r="R18" s="2" t="s">
        <v>487</v>
      </c>
      <c r="S18" s="2" t="s">
        <v>79</v>
      </c>
      <c r="T18">
        <v>225</v>
      </c>
      <c r="U18">
        <v>10</v>
      </c>
      <c r="V18">
        <v>0</v>
      </c>
      <c r="W18">
        <v>1</v>
      </c>
      <c r="X18">
        <v>8</v>
      </c>
      <c r="Z18">
        <v>1800</v>
      </c>
      <c r="AA18">
        <v>1800</v>
      </c>
      <c r="AB18">
        <v>1600</v>
      </c>
      <c r="AC18" s="2" t="s">
        <v>3432</v>
      </c>
      <c r="AD18" s="2" t="s">
        <v>74</v>
      </c>
      <c r="AE18">
        <v>2026</v>
      </c>
      <c r="AF18">
        <v>57</v>
      </c>
      <c r="AG18">
        <v>55</v>
      </c>
      <c r="AH18">
        <v>2</v>
      </c>
      <c r="AI18">
        <v>57</v>
      </c>
      <c r="AJ18">
        <v>55</v>
      </c>
      <c r="AK18">
        <v>2</v>
      </c>
      <c r="AL18" s="2" t="s">
        <v>72</v>
      </c>
      <c r="AN18" s="2" t="s">
        <v>3419</v>
      </c>
    </row>
    <row r="19" spans="1:40">
      <c r="A19" s="1">
        <v>46036</v>
      </c>
      <c r="B19" s="2" t="s">
        <v>25</v>
      </c>
      <c r="C19" s="2" t="s">
        <v>3414</v>
      </c>
      <c r="D19" s="2" t="s">
        <v>3415</v>
      </c>
      <c r="E19" s="11">
        <v>0.61111111111111116</v>
      </c>
      <c r="F19" s="11">
        <v>0.67638888888888893</v>
      </c>
      <c r="G19">
        <v>1.57</v>
      </c>
      <c r="H19">
        <v>700.63694267515916</v>
      </c>
      <c r="I19">
        <v>1.5666666666666691</v>
      </c>
      <c r="J19">
        <v>702.12765957446697</v>
      </c>
      <c r="K19" s="2" t="s">
        <v>3416</v>
      </c>
      <c r="L19" s="2" t="s">
        <v>3417</v>
      </c>
      <c r="M19">
        <v>81</v>
      </c>
      <c r="N19" s="2" t="s">
        <v>478</v>
      </c>
      <c r="O19" s="2" t="s">
        <v>451</v>
      </c>
      <c r="P19" s="2" t="s">
        <v>480</v>
      </c>
      <c r="Q19" s="2" t="s">
        <v>481</v>
      </c>
      <c r="R19" s="2" t="s">
        <v>479</v>
      </c>
      <c r="S19" s="2" t="s">
        <v>79</v>
      </c>
      <c r="T19">
        <v>1100</v>
      </c>
      <c r="U19">
        <v>0</v>
      </c>
      <c r="V19">
        <v>0</v>
      </c>
      <c r="W19">
        <v>1</v>
      </c>
      <c r="X19">
        <v>8</v>
      </c>
      <c r="Z19">
        <v>8800</v>
      </c>
      <c r="AA19">
        <v>8800</v>
      </c>
      <c r="AB19">
        <v>8600</v>
      </c>
      <c r="AC19" s="2" t="s">
        <v>3421</v>
      </c>
      <c r="AD19" s="2" t="s">
        <v>74</v>
      </c>
      <c r="AE19">
        <v>2026</v>
      </c>
      <c r="AF19">
        <v>275</v>
      </c>
      <c r="AG19">
        <v>278</v>
      </c>
      <c r="AH19">
        <v>-3</v>
      </c>
      <c r="AI19">
        <v>281</v>
      </c>
      <c r="AJ19">
        <v>278</v>
      </c>
      <c r="AK19">
        <v>3</v>
      </c>
      <c r="AL19" s="2" t="s">
        <v>72</v>
      </c>
      <c r="AN19" s="2" t="s">
        <v>3419</v>
      </c>
    </row>
    <row r="20" spans="1:40">
      <c r="A20" s="1">
        <v>46037</v>
      </c>
      <c r="B20" s="2" t="s">
        <v>25</v>
      </c>
      <c r="C20" s="2" t="s">
        <v>3414</v>
      </c>
      <c r="D20" s="2" t="s">
        <v>3415</v>
      </c>
      <c r="E20" s="11">
        <v>0.625</v>
      </c>
      <c r="F20" s="11">
        <v>0.67708333333333326</v>
      </c>
      <c r="G20">
        <v>1.25</v>
      </c>
      <c r="H20">
        <v>944</v>
      </c>
      <c r="I20">
        <v>1.2500000000000009</v>
      </c>
      <c r="J20">
        <v>943.99999999999932</v>
      </c>
      <c r="K20" s="2" t="s">
        <v>3416</v>
      </c>
      <c r="L20" s="2" t="s">
        <v>3417</v>
      </c>
      <c r="M20">
        <v>31</v>
      </c>
      <c r="N20" s="2" t="s">
        <v>225</v>
      </c>
      <c r="O20" s="2" t="s">
        <v>233</v>
      </c>
      <c r="P20" s="2" t="s">
        <v>227</v>
      </c>
      <c r="Q20" s="2" t="s">
        <v>132</v>
      </c>
      <c r="R20" s="2" t="s">
        <v>226</v>
      </c>
      <c r="S20" s="2" t="s">
        <v>79</v>
      </c>
      <c r="T20">
        <v>1180</v>
      </c>
      <c r="U20">
        <v>10</v>
      </c>
      <c r="V20">
        <v>0</v>
      </c>
      <c r="W20">
        <v>1</v>
      </c>
      <c r="X20">
        <v>8</v>
      </c>
      <c r="Z20">
        <v>9440</v>
      </c>
      <c r="AA20">
        <v>9440</v>
      </c>
      <c r="AB20">
        <v>9100</v>
      </c>
      <c r="AC20" s="2" t="s">
        <v>3421</v>
      </c>
      <c r="AD20" s="2" t="s">
        <v>74</v>
      </c>
      <c r="AE20">
        <v>2026</v>
      </c>
      <c r="AF20">
        <v>295</v>
      </c>
      <c r="AG20">
        <v>305</v>
      </c>
      <c r="AH20">
        <v>-10</v>
      </c>
      <c r="AI20">
        <v>308</v>
      </c>
      <c r="AJ20">
        <v>305</v>
      </c>
      <c r="AK20">
        <v>3</v>
      </c>
      <c r="AL20" s="2" t="s">
        <v>72</v>
      </c>
      <c r="AN20" s="2" t="s">
        <v>3419</v>
      </c>
    </row>
    <row r="21" spans="1:40">
      <c r="A21" s="1">
        <v>46037</v>
      </c>
      <c r="B21" s="2" t="s">
        <v>25</v>
      </c>
      <c r="C21" s="2" t="s">
        <v>3414</v>
      </c>
      <c r="D21" s="2" t="s">
        <v>3415</v>
      </c>
      <c r="E21" s="11">
        <v>0.69444444444444442</v>
      </c>
      <c r="F21" s="11">
        <v>0.72916666666666674</v>
      </c>
      <c r="G21">
        <v>0.83</v>
      </c>
      <c r="H21">
        <v>481.92771084337352</v>
      </c>
      <c r="I21">
        <v>0.83333333333333037</v>
      </c>
      <c r="J21">
        <v>480.00000000000171</v>
      </c>
      <c r="K21" s="2" t="s">
        <v>3416</v>
      </c>
      <c r="L21" s="2" t="s">
        <v>3417</v>
      </c>
      <c r="M21">
        <v>18</v>
      </c>
      <c r="N21" s="2" t="s">
        <v>150</v>
      </c>
      <c r="O21" s="2" t="s">
        <v>158</v>
      </c>
      <c r="P21" s="2" t="s">
        <v>152</v>
      </c>
      <c r="Q21" s="2" t="s">
        <v>153</v>
      </c>
      <c r="R21" s="2" t="s">
        <v>151</v>
      </c>
      <c r="S21" s="2" t="s">
        <v>79</v>
      </c>
      <c r="T21">
        <v>400</v>
      </c>
      <c r="U21">
        <v>0</v>
      </c>
      <c r="V21">
        <v>0</v>
      </c>
      <c r="W21">
        <v>1</v>
      </c>
      <c r="X21">
        <v>8</v>
      </c>
      <c r="Z21">
        <v>3200</v>
      </c>
      <c r="AA21">
        <v>3200</v>
      </c>
      <c r="AB21">
        <v>3100</v>
      </c>
      <c r="AC21" s="2" t="s">
        <v>3421</v>
      </c>
      <c r="AD21" s="2" t="s">
        <v>74</v>
      </c>
      <c r="AE21">
        <v>2026</v>
      </c>
      <c r="AF21">
        <v>100</v>
      </c>
      <c r="AG21">
        <v>100</v>
      </c>
      <c r="AH21">
        <v>0</v>
      </c>
      <c r="AI21">
        <v>103</v>
      </c>
      <c r="AJ21">
        <v>100</v>
      </c>
      <c r="AK21">
        <v>3</v>
      </c>
      <c r="AL21" s="2" t="s">
        <v>72</v>
      </c>
      <c r="AN21" s="2" t="s">
        <v>3419</v>
      </c>
    </row>
    <row r="22" spans="1:40">
      <c r="A22" s="1">
        <v>46037</v>
      </c>
      <c r="B22" s="2" t="s">
        <v>26</v>
      </c>
      <c r="C22" s="2" t="s">
        <v>3433</v>
      </c>
      <c r="D22" s="2" t="s">
        <v>3434</v>
      </c>
      <c r="E22" s="11">
        <v>0.34027777777777768</v>
      </c>
      <c r="F22" s="11">
        <v>0.39236111111111116</v>
      </c>
      <c r="G22">
        <v>1.25</v>
      </c>
      <c r="H22">
        <v>1449.6</v>
      </c>
      <c r="I22">
        <v>1.25</v>
      </c>
      <c r="J22">
        <v>1449.6</v>
      </c>
      <c r="K22" s="2" t="s">
        <v>3416</v>
      </c>
      <c r="L22" s="2" t="s">
        <v>3417</v>
      </c>
      <c r="M22">
        <v>17</v>
      </c>
      <c r="N22" s="2" t="s">
        <v>150</v>
      </c>
      <c r="O22" s="2" t="s">
        <v>154</v>
      </c>
      <c r="P22" s="2" t="s">
        <v>152</v>
      </c>
      <c r="Q22" s="2" t="s">
        <v>153</v>
      </c>
      <c r="R22" s="2" t="s">
        <v>151</v>
      </c>
      <c r="S22" s="2" t="s">
        <v>64</v>
      </c>
      <c r="T22">
        <v>1812</v>
      </c>
      <c r="U22">
        <v>5</v>
      </c>
      <c r="V22">
        <v>2</v>
      </c>
      <c r="W22">
        <v>1</v>
      </c>
      <c r="X22">
        <v>2</v>
      </c>
      <c r="Z22">
        <v>3624</v>
      </c>
      <c r="AA22">
        <v>3624</v>
      </c>
      <c r="AB22">
        <v>3300</v>
      </c>
      <c r="AC22" s="2" t="s">
        <v>764</v>
      </c>
      <c r="AD22" s="2" t="s">
        <v>74</v>
      </c>
      <c r="AE22">
        <v>2026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 s="2" t="s">
        <v>72</v>
      </c>
      <c r="AM22" t="s">
        <v>68</v>
      </c>
      <c r="AN22" s="2" t="s">
        <v>3419</v>
      </c>
    </row>
    <row r="23" spans="1:40">
      <c r="A23" s="1">
        <v>46037</v>
      </c>
      <c r="B23" s="2" t="s">
        <v>26</v>
      </c>
      <c r="C23" s="2" t="s">
        <v>3433</v>
      </c>
      <c r="D23" s="2" t="s">
        <v>3434</v>
      </c>
      <c r="E23" s="11">
        <v>0.40277777777777768</v>
      </c>
      <c r="F23" s="11">
        <v>0.42013888888888884</v>
      </c>
      <c r="G23">
        <v>0.42</v>
      </c>
      <c r="H23">
        <v>1683.3333333333335</v>
      </c>
      <c r="I23">
        <v>0.41666666666666674</v>
      </c>
      <c r="J23">
        <v>1696.8</v>
      </c>
      <c r="K23" s="2" t="s">
        <v>3416</v>
      </c>
      <c r="L23" s="2" t="s">
        <v>3417</v>
      </c>
      <c r="M23">
        <v>23</v>
      </c>
      <c r="N23" s="2" t="s">
        <v>180</v>
      </c>
      <c r="O23" s="2" t="s">
        <v>184</v>
      </c>
      <c r="P23" s="2" t="s">
        <v>182</v>
      </c>
      <c r="Q23" s="2" t="s">
        <v>153</v>
      </c>
      <c r="R23" s="2" t="s">
        <v>181</v>
      </c>
      <c r="S23" s="2" t="s">
        <v>64</v>
      </c>
      <c r="T23">
        <v>707</v>
      </c>
      <c r="U23">
        <v>2</v>
      </c>
      <c r="V23">
        <v>2</v>
      </c>
      <c r="W23">
        <v>1</v>
      </c>
      <c r="X23">
        <v>2</v>
      </c>
      <c r="Z23">
        <v>1414</v>
      </c>
      <c r="AA23">
        <v>1414</v>
      </c>
      <c r="AB23">
        <v>1200</v>
      </c>
      <c r="AC23" s="2" t="s">
        <v>764</v>
      </c>
      <c r="AD23" s="2" t="s">
        <v>74</v>
      </c>
      <c r="AE23">
        <v>2026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 s="2" t="s">
        <v>72</v>
      </c>
      <c r="AM23" t="s">
        <v>68</v>
      </c>
      <c r="AN23" s="2" t="s">
        <v>3419</v>
      </c>
    </row>
    <row r="24" spans="1:40">
      <c r="A24" s="1">
        <v>46037</v>
      </c>
      <c r="B24" s="2" t="s">
        <v>25</v>
      </c>
      <c r="C24" s="2" t="s">
        <v>3424</v>
      </c>
      <c r="D24" s="2" t="s">
        <v>3425</v>
      </c>
      <c r="E24" s="11">
        <v>0.25347222222222232</v>
      </c>
      <c r="F24" s="11">
        <v>0.44791666666666674</v>
      </c>
      <c r="G24">
        <v>4.67</v>
      </c>
      <c r="H24">
        <v>957.17344753747329</v>
      </c>
      <c r="I24">
        <v>4.666666666666667</v>
      </c>
      <c r="J24">
        <v>957.85714285879635</v>
      </c>
      <c r="K24" s="2" t="s">
        <v>3416</v>
      </c>
      <c r="L24" s="2" t="s">
        <v>3417</v>
      </c>
      <c r="M24">
        <v>11</v>
      </c>
      <c r="N24" s="2" t="s">
        <v>107</v>
      </c>
      <c r="O24" s="2" t="s">
        <v>112</v>
      </c>
      <c r="P24" s="2" t="s">
        <v>109</v>
      </c>
      <c r="Q24" s="2" t="s">
        <v>111</v>
      </c>
      <c r="R24" s="2" t="s">
        <v>108</v>
      </c>
      <c r="S24" s="2" t="s">
        <v>116</v>
      </c>
      <c r="T24">
        <v>4470</v>
      </c>
      <c r="U24">
        <v>20</v>
      </c>
      <c r="V24">
        <v>2</v>
      </c>
      <c r="W24">
        <v>2</v>
      </c>
      <c r="X24">
        <v>5</v>
      </c>
      <c r="Z24">
        <v>22350</v>
      </c>
      <c r="AA24">
        <v>11175</v>
      </c>
      <c r="AB24">
        <v>22000</v>
      </c>
      <c r="AC24" s="2" t="s">
        <v>3435</v>
      </c>
      <c r="AD24" s="2" t="s">
        <v>74</v>
      </c>
      <c r="AE24">
        <v>2026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 s="2" t="s">
        <v>72</v>
      </c>
      <c r="AM24" t="s">
        <v>118</v>
      </c>
      <c r="AN24" s="2" t="s">
        <v>3419</v>
      </c>
    </row>
    <row r="25" spans="1:40">
      <c r="A25" s="1">
        <v>46037</v>
      </c>
      <c r="B25" s="2" t="s">
        <v>25</v>
      </c>
      <c r="C25" s="2" t="s">
        <v>3424</v>
      </c>
      <c r="D25" s="2" t="s">
        <v>3425</v>
      </c>
      <c r="E25" s="11">
        <v>0.46527777777777768</v>
      </c>
      <c r="F25" s="11">
        <v>0.53472222222222232</v>
      </c>
      <c r="G25">
        <v>1.67</v>
      </c>
      <c r="H25">
        <v>1269.4610778443114</v>
      </c>
      <c r="I25">
        <v>1.6666666666666665</v>
      </c>
      <c r="J25">
        <v>1272</v>
      </c>
      <c r="K25" s="2" t="s">
        <v>3416</v>
      </c>
      <c r="L25" s="2" t="s">
        <v>3417</v>
      </c>
      <c r="M25">
        <v>28</v>
      </c>
      <c r="N25" s="2" t="s">
        <v>215</v>
      </c>
      <c r="O25" s="2" t="s">
        <v>218</v>
      </c>
      <c r="P25" s="2" t="s">
        <v>217</v>
      </c>
      <c r="Q25" s="2" t="s">
        <v>122</v>
      </c>
      <c r="R25" s="2" t="s">
        <v>216</v>
      </c>
      <c r="S25" s="2" t="s">
        <v>64</v>
      </c>
      <c r="T25">
        <v>2120</v>
      </c>
      <c r="U25">
        <v>20</v>
      </c>
      <c r="V25">
        <v>3</v>
      </c>
      <c r="W25">
        <v>1</v>
      </c>
      <c r="X25">
        <v>3</v>
      </c>
      <c r="Z25">
        <v>6360</v>
      </c>
      <c r="AA25">
        <v>6360</v>
      </c>
      <c r="AB25">
        <v>6000</v>
      </c>
      <c r="AC25" s="2" t="s">
        <v>3435</v>
      </c>
      <c r="AD25" s="2" t="s">
        <v>74</v>
      </c>
      <c r="AE25">
        <v>2026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 s="2" t="s">
        <v>72</v>
      </c>
      <c r="AM25" t="s">
        <v>118</v>
      </c>
      <c r="AN25" s="2" t="s">
        <v>3419</v>
      </c>
    </row>
    <row r="26" spans="1:40">
      <c r="A26" s="1">
        <v>46037</v>
      </c>
      <c r="B26" s="2" t="s">
        <v>25</v>
      </c>
      <c r="C26" s="2" t="s">
        <v>3424</v>
      </c>
      <c r="D26" s="2" t="s">
        <v>3426</v>
      </c>
      <c r="E26" s="11">
        <v>0.73263888888888884</v>
      </c>
      <c r="F26" s="11">
        <v>0.90277777777777768</v>
      </c>
      <c r="G26">
        <v>4.08</v>
      </c>
      <c r="H26">
        <v>1426.4705882352941</v>
      </c>
      <c r="I26">
        <v>4.083333333333333</v>
      </c>
      <c r="J26">
        <v>1425.3061224537037</v>
      </c>
      <c r="K26" s="2" t="s">
        <v>3427</v>
      </c>
      <c r="L26" s="2" t="s">
        <v>3417</v>
      </c>
      <c r="M26">
        <v>91</v>
      </c>
      <c r="N26" s="2" t="s">
        <v>524</v>
      </c>
      <c r="O26" s="2" t="s">
        <v>529</v>
      </c>
      <c r="P26" s="2" t="s">
        <v>526</v>
      </c>
      <c r="Q26" s="2" t="s">
        <v>528</v>
      </c>
      <c r="R26" s="2" t="s">
        <v>525</v>
      </c>
      <c r="S26" s="2" t="s">
        <v>64</v>
      </c>
      <c r="T26">
        <v>5820</v>
      </c>
      <c r="U26">
        <v>50</v>
      </c>
      <c r="V26">
        <v>3</v>
      </c>
      <c r="W26">
        <v>1</v>
      </c>
      <c r="X26">
        <v>1</v>
      </c>
      <c r="Z26">
        <v>5820</v>
      </c>
      <c r="AA26">
        <v>5820</v>
      </c>
      <c r="AB26">
        <v>7800</v>
      </c>
      <c r="AC26" s="2" t="s">
        <v>3435</v>
      </c>
      <c r="AD26" s="2" t="s">
        <v>74</v>
      </c>
      <c r="AE26">
        <v>2026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 s="2" t="s">
        <v>72</v>
      </c>
      <c r="AM26" t="s">
        <v>118</v>
      </c>
      <c r="AN26" s="2" t="s">
        <v>3419</v>
      </c>
    </row>
    <row r="27" spans="1:40">
      <c r="A27" s="1">
        <v>46038</v>
      </c>
      <c r="B27" s="2" t="s">
        <v>25</v>
      </c>
      <c r="C27" s="2" t="s">
        <v>3424</v>
      </c>
      <c r="D27" s="2" t="s">
        <v>3425</v>
      </c>
      <c r="E27" s="11">
        <v>0.34097222222222223</v>
      </c>
      <c r="F27" s="11">
        <v>0.48472222222222228</v>
      </c>
      <c r="G27">
        <v>3.45</v>
      </c>
      <c r="H27">
        <v>597.10144927536226</v>
      </c>
      <c r="I27">
        <v>3.45</v>
      </c>
      <c r="J27">
        <v>597.10144927083331</v>
      </c>
      <c r="K27" s="2" t="s">
        <v>3416</v>
      </c>
      <c r="L27" s="2" t="s">
        <v>3417</v>
      </c>
      <c r="M27">
        <v>91</v>
      </c>
      <c r="N27" s="2" t="s">
        <v>524</v>
      </c>
      <c r="O27" s="2" t="s">
        <v>529</v>
      </c>
      <c r="P27" s="2" t="s">
        <v>526</v>
      </c>
      <c r="Q27" s="2" t="s">
        <v>528</v>
      </c>
      <c r="R27" s="2" t="s">
        <v>525</v>
      </c>
      <c r="S27" s="2" t="s">
        <v>64</v>
      </c>
      <c r="T27">
        <v>2060</v>
      </c>
      <c r="U27">
        <v>30</v>
      </c>
      <c r="V27">
        <v>3</v>
      </c>
      <c r="W27">
        <v>1</v>
      </c>
      <c r="X27">
        <v>1</v>
      </c>
      <c r="Z27">
        <v>2060</v>
      </c>
      <c r="AA27">
        <v>2060</v>
      </c>
      <c r="AB27">
        <v>7800</v>
      </c>
      <c r="AC27" s="2" t="s">
        <v>3436</v>
      </c>
      <c r="AD27" s="2" t="s">
        <v>74</v>
      </c>
      <c r="AE27">
        <v>2026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 s="2" t="s">
        <v>72</v>
      </c>
      <c r="AM27" t="s">
        <v>118</v>
      </c>
      <c r="AN27" s="2" t="s">
        <v>3419</v>
      </c>
    </row>
    <row r="28" spans="1:40">
      <c r="A28" s="1">
        <v>46038</v>
      </c>
      <c r="B28" s="2" t="s">
        <v>25</v>
      </c>
      <c r="C28" s="2" t="s">
        <v>3424</v>
      </c>
      <c r="D28" s="2" t="s">
        <v>3425</v>
      </c>
      <c r="E28" s="11">
        <v>0.5</v>
      </c>
      <c r="F28" s="11">
        <v>0.70138888888888884</v>
      </c>
      <c r="G28">
        <v>4.83</v>
      </c>
      <c r="H28">
        <v>1031.0559006211181</v>
      </c>
      <c r="I28">
        <v>4.833333333333333</v>
      </c>
      <c r="J28">
        <v>1030.3448275810185</v>
      </c>
      <c r="K28" s="2" t="s">
        <v>3416</v>
      </c>
      <c r="L28" s="2" t="s">
        <v>3417</v>
      </c>
      <c r="M28">
        <v>30</v>
      </c>
      <c r="N28" s="2" t="s">
        <v>225</v>
      </c>
      <c r="O28" s="2" t="s">
        <v>229</v>
      </c>
      <c r="P28" s="2" t="s">
        <v>227</v>
      </c>
      <c r="Q28" s="2" t="s">
        <v>132</v>
      </c>
      <c r="R28" s="2" t="s">
        <v>226</v>
      </c>
      <c r="S28" s="2" t="s">
        <v>64</v>
      </c>
      <c r="T28">
        <v>4980</v>
      </c>
      <c r="U28">
        <v>30</v>
      </c>
      <c r="V28">
        <v>3</v>
      </c>
      <c r="W28">
        <v>1</v>
      </c>
      <c r="X28">
        <v>3</v>
      </c>
      <c r="Z28">
        <v>14940</v>
      </c>
      <c r="AA28">
        <v>14940</v>
      </c>
      <c r="AB28">
        <v>14500</v>
      </c>
      <c r="AC28" s="2" t="s">
        <v>3437</v>
      </c>
      <c r="AD28" s="2" t="s">
        <v>74</v>
      </c>
      <c r="AE28">
        <v>2026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 s="2" t="s">
        <v>72</v>
      </c>
      <c r="AM28" t="s">
        <v>118</v>
      </c>
      <c r="AN28" s="2" t="s">
        <v>3419</v>
      </c>
    </row>
    <row r="29" spans="1:40">
      <c r="A29" s="1">
        <v>46038</v>
      </c>
      <c r="B29" s="2" t="s">
        <v>25</v>
      </c>
      <c r="C29" s="2" t="s">
        <v>3424</v>
      </c>
      <c r="D29" s="2" t="s">
        <v>3426</v>
      </c>
      <c r="E29" s="11">
        <v>0.72222222222222232</v>
      </c>
      <c r="F29" s="11">
        <v>0.84375</v>
      </c>
      <c r="G29">
        <v>2.92</v>
      </c>
      <c r="H29">
        <v>486.30136986301369</v>
      </c>
      <c r="I29">
        <v>2.9166666666666665</v>
      </c>
      <c r="J29">
        <v>486.85714285879629</v>
      </c>
      <c r="K29" s="2" t="s">
        <v>3427</v>
      </c>
      <c r="L29" s="2" t="s">
        <v>3417</v>
      </c>
      <c r="M29">
        <v>53</v>
      </c>
      <c r="N29" s="2" t="s">
        <v>339</v>
      </c>
      <c r="O29" s="2" t="s">
        <v>344</v>
      </c>
      <c r="P29" s="2" t="s">
        <v>341</v>
      </c>
      <c r="Q29" s="2" t="s">
        <v>343</v>
      </c>
      <c r="R29" s="2" t="s">
        <v>340</v>
      </c>
      <c r="S29" s="2" t="s">
        <v>64</v>
      </c>
      <c r="T29">
        <v>1420</v>
      </c>
      <c r="U29">
        <v>25</v>
      </c>
      <c r="V29">
        <v>3</v>
      </c>
      <c r="W29">
        <v>1</v>
      </c>
      <c r="X29">
        <v>2</v>
      </c>
      <c r="Z29">
        <v>2840</v>
      </c>
      <c r="AA29">
        <v>2840</v>
      </c>
      <c r="AB29">
        <v>2500</v>
      </c>
      <c r="AC29" s="2" t="s">
        <v>3435</v>
      </c>
      <c r="AD29" s="2" t="s">
        <v>74</v>
      </c>
      <c r="AE29">
        <v>2026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 s="2" t="s">
        <v>72</v>
      </c>
      <c r="AM29" t="s">
        <v>118</v>
      </c>
      <c r="AN29" s="2" t="s">
        <v>3419</v>
      </c>
    </row>
    <row r="30" spans="1:40">
      <c r="A30" s="1">
        <v>46041</v>
      </c>
      <c r="B30" s="2" t="s">
        <v>26</v>
      </c>
      <c r="C30" s="2" t="s">
        <v>3433</v>
      </c>
      <c r="D30" s="2" t="s">
        <v>3430</v>
      </c>
      <c r="E30" s="11">
        <v>0.35416666666666674</v>
      </c>
      <c r="F30" s="11">
        <v>0.39930555555555558</v>
      </c>
      <c r="G30">
        <v>1.08</v>
      </c>
      <c r="H30">
        <v>1211.1111111111111</v>
      </c>
      <c r="I30">
        <v>1.0833333333333335</v>
      </c>
      <c r="J30">
        <v>1207.3846153819445</v>
      </c>
      <c r="K30" s="2" t="s">
        <v>3416</v>
      </c>
      <c r="L30" s="2" t="s">
        <v>3417</v>
      </c>
      <c r="M30">
        <v>117</v>
      </c>
      <c r="N30" s="2" t="s">
        <v>660</v>
      </c>
      <c r="O30" s="2" t="s">
        <v>664</v>
      </c>
      <c r="P30" s="2" t="s">
        <v>662</v>
      </c>
      <c r="Q30" s="2" t="s">
        <v>663</v>
      </c>
      <c r="R30" s="2" t="s">
        <v>661</v>
      </c>
      <c r="S30" s="2" t="s">
        <v>64</v>
      </c>
      <c r="T30">
        <v>1308</v>
      </c>
      <c r="U30">
        <v>9</v>
      </c>
      <c r="V30">
        <v>3</v>
      </c>
      <c r="W30">
        <v>1</v>
      </c>
      <c r="X30">
        <v>4</v>
      </c>
      <c r="Z30">
        <v>5232</v>
      </c>
      <c r="AA30">
        <v>5232</v>
      </c>
      <c r="AB30">
        <v>5000</v>
      </c>
      <c r="AC30" s="2" t="s">
        <v>3438</v>
      </c>
      <c r="AD30" s="2" t="s">
        <v>74</v>
      </c>
      <c r="AE30">
        <v>2026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 s="2" t="s">
        <v>72</v>
      </c>
      <c r="AM30" t="s">
        <v>118</v>
      </c>
      <c r="AN30" s="2" t="s">
        <v>3419</v>
      </c>
    </row>
    <row r="31" spans="1:40">
      <c r="A31" s="1">
        <v>46041</v>
      </c>
      <c r="B31" s="2" t="s">
        <v>26</v>
      </c>
      <c r="C31" s="2" t="s">
        <v>3433</v>
      </c>
      <c r="D31" s="2" t="s">
        <v>3434</v>
      </c>
      <c r="E31" s="11">
        <v>0.38541666666666674</v>
      </c>
      <c r="F31" s="11">
        <v>0.43055555555555558</v>
      </c>
      <c r="G31">
        <v>1.08</v>
      </c>
      <c r="H31">
        <v>911.11111111111109</v>
      </c>
      <c r="I31">
        <v>1.0833333333333335</v>
      </c>
      <c r="J31">
        <v>908.30769230324074</v>
      </c>
      <c r="K31" s="2" t="s">
        <v>3416</v>
      </c>
      <c r="L31" s="2" t="s">
        <v>3417</v>
      </c>
      <c r="M31">
        <v>19</v>
      </c>
      <c r="N31" s="2" t="s">
        <v>161</v>
      </c>
      <c r="O31" s="2" t="s">
        <v>163</v>
      </c>
      <c r="P31" s="2" t="s">
        <v>109</v>
      </c>
      <c r="Q31" s="2" t="s">
        <v>122</v>
      </c>
      <c r="R31" s="2" t="s">
        <v>162</v>
      </c>
      <c r="S31" s="2" t="s">
        <v>64</v>
      </c>
      <c r="T31">
        <v>984</v>
      </c>
      <c r="U31">
        <v>2</v>
      </c>
      <c r="V31">
        <v>3</v>
      </c>
      <c r="W31">
        <v>1</v>
      </c>
      <c r="X31">
        <v>4</v>
      </c>
      <c r="Z31">
        <v>3936</v>
      </c>
      <c r="AA31">
        <v>3936</v>
      </c>
      <c r="AB31">
        <v>3800</v>
      </c>
      <c r="AC31" s="2" t="s">
        <v>3438</v>
      </c>
      <c r="AD31" s="2" t="s">
        <v>74</v>
      </c>
      <c r="AE31">
        <v>2026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 s="2" t="s">
        <v>72</v>
      </c>
      <c r="AM31" t="s">
        <v>118</v>
      </c>
      <c r="AN31" s="2" t="s">
        <v>3419</v>
      </c>
    </row>
    <row r="32" spans="1:40">
      <c r="A32" s="1">
        <v>46041</v>
      </c>
      <c r="B32" s="2" t="s">
        <v>26</v>
      </c>
      <c r="C32" s="2" t="s">
        <v>3433</v>
      </c>
      <c r="D32" s="2" t="s">
        <v>3434</v>
      </c>
      <c r="E32" s="11">
        <v>0.48958333333333326</v>
      </c>
      <c r="F32" s="11">
        <v>0.54166666666666674</v>
      </c>
      <c r="G32">
        <v>1.25</v>
      </c>
      <c r="H32">
        <v>952</v>
      </c>
      <c r="I32">
        <v>1.25</v>
      </c>
      <c r="J32">
        <v>952</v>
      </c>
      <c r="K32" s="2" t="s">
        <v>3416</v>
      </c>
      <c r="L32" s="2" t="s">
        <v>3417</v>
      </c>
      <c r="M32">
        <v>15</v>
      </c>
      <c r="N32" s="2" t="s">
        <v>140</v>
      </c>
      <c r="O32" s="2" t="s">
        <v>143</v>
      </c>
      <c r="P32" s="2" t="s">
        <v>142</v>
      </c>
      <c r="Q32" s="2" t="s">
        <v>59</v>
      </c>
      <c r="R32" s="2" t="s">
        <v>141</v>
      </c>
      <c r="S32" s="2" t="s">
        <v>64</v>
      </c>
      <c r="T32">
        <v>1190</v>
      </c>
      <c r="U32">
        <v>6</v>
      </c>
      <c r="V32">
        <v>2</v>
      </c>
      <c r="W32">
        <v>1</v>
      </c>
      <c r="X32">
        <v>2</v>
      </c>
      <c r="Z32">
        <v>2380</v>
      </c>
      <c r="AA32">
        <v>2380</v>
      </c>
      <c r="AB32">
        <v>2300</v>
      </c>
      <c r="AC32" s="2" t="s">
        <v>3438</v>
      </c>
      <c r="AD32" s="2" t="s">
        <v>74</v>
      </c>
      <c r="AE32">
        <v>2026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 s="2" t="s">
        <v>72</v>
      </c>
      <c r="AM32" t="s">
        <v>68</v>
      </c>
      <c r="AN32" s="2" t="s">
        <v>3419</v>
      </c>
    </row>
    <row r="33" spans="1:40">
      <c r="A33" s="1">
        <v>46041</v>
      </c>
      <c r="B33" s="2" t="s">
        <v>27</v>
      </c>
      <c r="C33" s="2" t="s">
        <v>3439</v>
      </c>
      <c r="D33" s="2" t="s">
        <v>3440</v>
      </c>
      <c r="E33" s="11">
        <v>0.44097222222222232</v>
      </c>
      <c r="F33" s="11">
        <v>0.5</v>
      </c>
      <c r="G33">
        <v>1.42</v>
      </c>
      <c r="H33">
        <v>908.45070422535218</v>
      </c>
      <c r="I33">
        <v>1.4166666666666665</v>
      </c>
      <c r="J33">
        <v>910.58823528935181</v>
      </c>
      <c r="K33" s="2" t="s">
        <v>3416</v>
      </c>
      <c r="L33" s="2" t="s">
        <v>3417</v>
      </c>
      <c r="M33">
        <v>117</v>
      </c>
      <c r="N33" s="2" t="s">
        <v>660</v>
      </c>
      <c r="O33" s="2" t="s">
        <v>664</v>
      </c>
      <c r="P33" s="2" t="s">
        <v>662</v>
      </c>
      <c r="Q33" s="2" t="s">
        <v>663</v>
      </c>
      <c r="R33" s="2" t="s">
        <v>661</v>
      </c>
      <c r="S33" s="2" t="s">
        <v>64</v>
      </c>
      <c r="T33">
        <v>1290</v>
      </c>
      <c r="U33">
        <v>10</v>
      </c>
      <c r="V33">
        <v>3</v>
      </c>
      <c r="W33">
        <v>1</v>
      </c>
      <c r="X33">
        <v>4</v>
      </c>
      <c r="Z33">
        <v>5160</v>
      </c>
      <c r="AA33">
        <v>5160</v>
      </c>
      <c r="AB33">
        <v>5000</v>
      </c>
      <c r="AC33" s="2" t="s">
        <v>3438</v>
      </c>
      <c r="AD33" s="2" t="s">
        <v>74</v>
      </c>
      <c r="AE33">
        <v>2026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 s="2" t="s">
        <v>3431</v>
      </c>
      <c r="AM33" t="s">
        <v>118</v>
      </c>
      <c r="AN33" s="2" t="s">
        <v>3419</v>
      </c>
    </row>
    <row r="34" spans="1:40">
      <c r="A34" s="1">
        <v>46041</v>
      </c>
      <c r="B34" s="2" t="s">
        <v>27</v>
      </c>
      <c r="C34" s="2" t="s">
        <v>3439</v>
      </c>
      <c r="D34" s="2" t="s">
        <v>3440</v>
      </c>
      <c r="E34" s="11">
        <v>0.5</v>
      </c>
      <c r="F34" s="11">
        <v>0.5625</v>
      </c>
      <c r="G34">
        <v>1.5</v>
      </c>
      <c r="H34">
        <v>661.33333333333337</v>
      </c>
      <c r="I34">
        <v>1.5</v>
      </c>
      <c r="J34">
        <v>661.33333333333337</v>
      </c>
      <c r="K34" s="2" t="s">
        <v>3416</v>
      </c>
      <c r="L34" s="2" t="s">
        <v>3417</v>
      </c>
      <c r="M34">
        <v>19</v>
      </c>
      <c r="N34" s="2" t="s">
        <v>161</v>
      </c>
      <c r="O34" s="2" t="s">
        <v>163</v>
      </c>
      <c r="P34" s="2" t="s">
        <v>109</v>
      </c>
      <c r="Q34" s="2" t="s">
        <v>122</v>
      </c>
      <c r="R34" s="2" t="s">
        <v>162</v>
      </c>
      <c r="S34" s="2" t="s">
        <v>64</v>
      </c>
      <c r="T34">
        <v>992</v>
      </c>
      <c r="U34">
        <v>10</v>
      </c>
      <c r="V34">
        <v>3</v>
      </c>
      <c r="W34">
        <v>1</v>
      </c>
      <c r="X34">
        <v>4</v>
      </c>
      <c r="Z34">
        <v>3968</v>
      </c>
      <c r="AA34">
        <v>3968</v>
      </c>
      <c r="AB34">
        <v>3800</v>
      </c>
      <c r="AC34" s="2" t="s">
        <v>3438</v>
      </c>
      <c r="AD34" s="2" t="s">
        <v>74</v>
      </c>
      <c r="AE34">
        <v>2026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 s="2" t="s">
        <v>3431</v>
      </c>
      <c r="AM34" t="s">
        <v>118</v>
      </c>
      <c r="AN34" s="2" t="s">
        <v>3419</v>
      </c>
    </row>
    <row r="35" spans="1:40">
      <c r="A35" s="1">
        <v>46041</v>
      </c>
      <c r="B35" s="2" t="s">
        <v>25</v>
      </c>
      <c r="C35" s="2" t="s">
        <v>3424</v>
      </c>
      <c r="D35" s="2" t="s">
        <v>3426</v>
      </c>
      <c r="E35" s="11">
        <v>0.74305555555555558</v>
      </c>
      <c r="F35" s="11">
        <v>0.90625</v>
      </c>
      <c r="G35">
        <v>3.92</v>
      </c>
      <c r="H35">
        <v>765.30612244897964</v>
      </c>
      <c r="I35">
        <v>3.916666666666667</v>
      </c>
      <c r="J35">
        <v>765.95744680555561</v>
      </c>
      <c r="K35" s="2" t="s">
        <v>3427</v>
      </c>
      <c r="L35" s="2" t="s">
        <v>3417</v>
      </c>
      <c r="M35">
        <v>62</v>
      </c>
      <c r="N35" s="2" t="s">
        <v>391</v>
      </c>
      <c r="O35" s="2" t="s">
        <v>395</v>
      </c>
      <c r="P35" s="2" t="s">
        <v>393</v>
      </c>
      <c r="Q35" s="2" t="s">
        <v>383</v>
      </c>
      <c r="R35" s="2" t="s">
        <v>392</v>
      </c>
      <c r="S35" s="2" t="s">
        <v>64</v>
      </c>
      <c r="T35">
        <v>3000</v>
      </c>
      <c r="U35">
        <v>25</v>
      </c>
      <c r="V35">
        <v>3</v>
      </c>
      <c r="W35">
        <v>1</v>
      </c>
      <c r="X35">
        <v>4</v>
      </c>
      <c r="Z35">
        <v>12000</v>
      </c>
      <c r="AA35">
        <v>12000</v>
      </c>
      <c r="AB35">
        <v>15500</v>
      </c>
      <c r="AC35" s="2" t="s">
        <v>3441</v>
      </c>
      <c r="AD35" s="2" t="s">
        <v>74</v>
      </c>
      <c r="AE35">
        <v>2026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 s="2" t="s">
        <v>72</v>
      </c>
      <c r="AM35" t="s">
        <v>211</v>
      </c>
      <c r="AN35" s="2" t="s">
        <v>3419</v>
      </c>
    </row>
    <row r="36" spans="1:40">
      <c r="A36" s="1">
        <v>46042</v>
      </c>
      <c r="B36" s="2" t="s">
        <v>25</v>
      </c>
      <c r="C36" s="2" t="s">
        <v>3424</v>
      </c>
      <c r="D36" s="2" t="s">
        <v>3426</v>
      </c>
      <c r="E36" s="11">
        <v>0.33749999999999991</v>
      </c>
      <c r="F36" s="11">
        <v>0.41666666666666674</v>
      </c>
      <c r="G36">
        <v>1.9</v>
      </c>
      <c r="H36">
        <v>610.52631578947376</v>
      </c>
      <c r="I36">
        <v>1.9</v>
      </c>
      <c r="J36">
        <v>610.52631578703699</v>
      </c>
      <c r="K36" s="2" t="s">
        <v>3416</v>
      </c>
      <c r="L36" s="2" t="s">
        <v>3417</v>
      </c>
      <c r="M36">
        <v>62</v>
      </c>
      <c r="N36" s="2" t="s">
        <v>391</v>
      </c>
      <c r="O36" s="2" t="s">
        <v>395</v>
      </c>
      <c r="P36" s="2" t="s">
        <v>393</v>
      </c>
      <c r="Q36" s="2" t="s">
        <v>383</v>
      </c>
      <c r="R36" s="2" t="s">
        <v>392</v>
      </c>
      <c r="S36" s="2" t="s">
        <v>64</v>
      </c>
      <c r="T36">
        <v>1160</v>
      </c>
      <c r="U36">
        <v>27</v>
      </c>
      <c r="V36">
        <v>3</v>
      </c>
      <c r="W36">
        <v>1</v>
      </c>
      <c r="X36">
        <v>4</v>
      </c>
      <c r="Z36">
        <v>4640</v>
      </c>
      <c r="AA36">
        <v>4640</v>
      </c>
      <c r="AB36">
        <v>15500</v>
      </c>
      <c r="AC36" s="2" t="s">
        <v>3441</v>
      </c>
      <c r="AD36" s="2" t="s">
        <v>74</v>
      </c>
      <c r="AE36">
        <v>2026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 s="2" t="s">
        <v>72</v>
      </c>
      <c r="AM36" t="s">
        <v>211</v>
      </c>
      <c r="AN36" s="2" t="s">
        <v>3419</v>
      </c>
    </row>
    <row r="37" spans="1:40">
      <c r="A37" s="1">
        <v>46042</v>
      </c>
      <c r="B37" s="2" t="s">
        <v>25</v>
      </c>
      <c r="C37" s="2" t="s">
        <v>3424</v>
      </c>
      <c r="D37" s="2" t="s">
        <v>3426</v>
      </c>
      <c r="E37" s="11">
        <v>0.42708333333333326</v>
      </c>
      <c r="F37" s="11">
        <v>0.51388888888888884</v>
      </c>
      <c r="G37">
        <v>2.08</v>
      </c>
      <c r="H37">
        <v>836.53846153846155</v>
      </c>
      <c r="I37">
        <v>2.0833333333333335</v>
      </c>
      <c r="J37">
        <v>835.2</v>
      </c>
      <c r="K37" s="2" t="s">
        <v>3416</v>
      </c>
      <c r="L37" s="2" t="s">
        <v>3417</v>
      </c>
      <c r="M37">
        <v>26</v>
      </c>
      <c r="N37" s="2" t="s">
        <v>202</v>
      </c>
      <c r="O37" s="2" t="s">
        <v>207</v>
      </c>
      <c r="P37" s="2" t="s">
        <v>204</v>
      </c>
      <c r="Q37" s="2" t="s">
        <v>206</v>
      </c>
      <c r="R37" s="2" t="s">
        <v>203</v>
      </c>
      <c r="S37" s="2" t="s">
        <v>64</v>
      </c>
      <c r="T37">
        <v>1740</v>
      </c>
      <c r="U37">
        <v>30</v>
      </c>
      <c r="V37">
        <v>4</v>
      </c>
      <c r="W37">
        <v>1</v>
      </c>
      <c r="X37">
        <v>4</v>
      </c>
      <c r="Z37">
        <v>6960</v>
      </c>
      <c r="AA37">
        <v>6960</v>
      </c>
      <c r="AB37">
        <v>6500</v>
      </c>
      <c r="AC37" s="2" t="s">
        <v>3441</v>
      </c>
      <c r="AD37" s="2" t="s">
        <v>74</v>
      </c>
      <c r="AE37">
        <v>2026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 s="2" t="s">
        <v>72</v>
      </c>
      <c r="AM37" t="s">
        <v>211</v>
      </c>
      <c r="AN37" s="2" t="s">
        <v>3419</v>
      </c>
    </row>
    <row r="38" spans="1:40">
      <c r="A38" s="1">
        <v>46042</v>
      </c>
      <c r="B38" s="2" t="s">
        <v>25</v>
      </c>
      <c r="C38" s="2" t="s">
        <v>3424</v>
      </c>
      <c r="D38" s="2" t="s">
        <v>3426</v>
      </c>
      <c r="E38" s="11">
        <v>0.55208333333333326</v>
      </c>
      <c r="F38" s="11">
        <v>0.65277777777777768</v>
      </c>
      <c r="G38">
        <v>2.42</v>
      </c>
      <c r="H38">
        <v>586.77685950413229</v>
      </c>
      <c r="I38">
        <v>2.4166666666666665</v>
      </c>
      <c r="J38">
        <v>587.58620689814813</v>
      </c>
      <c r="K38" s="2" t="s">
        <v>3416</v>
      </c>
      <c r="L38" s="2" t="s">
        <v>3417</v>
      </c>
      <c r="M38">
        <v>83</v>
      </c>
      <c r="N38" s="2" t="s">
        <v>492</v>
      </c>
      <c r="O38" s="2" t="s">
        <v>494</v>
      </c>
      <c r="P38" s="2" t="s">
        <v>204</v>
      </c>
      <c r="Q38" s="2" t="s">
        <v>488</v>
      </c>
      <c r="R38" s="2" t="s">
        <v>493</v>
      </c>
      <c r="S38" s="2" t="s">
        <v>64</v>
      </c>
      <c r="T38">
        <v>1420</v>
      </c>
      <c r="U38">
        <v>26</v>
      </c>
      <c r="V38">
        <v>4</v>
      </c>
      <c r="W38">
        <v>1</v>
      </c>
      <c r="X38">
        <v>1</v>
      </c>
      <c r="Z38">
        <v>1420</v>
      </c>
      <c r="AA38">
        <v>1420</v>
      </c>
      <c r="AB38">
        <v>1300</v>
      </c>
      <c r="AC38" s="2" t="s">
        <v>3441</v>
      </c>
      <c r="AD38" s="2" t="s">
        <v>74</v>
      </c>
      <c r="AE38">
        <v>2026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 s="2" t="s">
        <v>72</v>
      </c>
      <c r="AM38" t="s">
        <v>211</v>
      </c>
      <c r="AN38" s="2" t="s">
        <v>3419</v>
      </c>
    </row>
    <row r="39" spans="1:40">
      <c r="A39" s="1">
        <v>46042</v>
      </c>
      <c r="B39" s="2" t="s">
        <v>25</v>
      </c>
      <c r="C39" s="2" t="s">
        <v>3424</v>
      </c>
      <c r="D39" s="2" t="s">
        <v>3426</v>
      </c>
      <c r="E39" s="11">
        <v>0.66319444444444442</v>
      </c>
      <c r="F39" s="11">
        <v>0.72916666666666674</v>
      </c>
      <c r="G39">
        <v>1.58</v>
      </c>
      <c r="H39">
        <v>533.54430379746827</v>
      </c>
      <c r="I39">
        <v>1.5833333333333335</v>
      </c>
      <c r="J39">
        <v>532.42105262731479</v>
      </c>
      <c r="K39" s="2" t="s">
        <v>3416</v>
      </c>
      <c r="L39" s="2" t="s">
        <v>3417</v>
      </c>
      <c r="M39">
        <v>63</v>
      </c>
      <c r="N39" s="2" t="s">
        <v>400</v>
      </c>
      <c r="O39" s="2" t="s">
        <v>404</v>
      </c>
      <c r="P39" s="2" t="s">
        <v>402</v>
      </c>
      <c r="Q39" s="2" t="s">
        <v>403</v>
      </c>
      <c r="R39" s="2" t="s">
        <v>401</v>
      </c>
      <c r="S39" s="2" t="s">
        <v>64</v>
      </c>
      <c r="T39">
        <v>843</v>
      </c>
      <c r="U39">
        <v>20</v>
      </c>
      <c r="V39">
        <v>4</v>
      </c>
      <c r="W39">
        <v>1</v>
      </c>
      <c r="X39">
        <v>1</v>
      </c>
      <c r="Z39">
        <v>843</v>
      </c>
      <c r="AA39">
        <v>843</v>
      </c>
      <c r="AB39">
        <v>2000</v>
      </c>
      <c r="AC39" s="2" t="s">
        <v>3441</v>
      </c>
      <c r="AD39" s="2" t="s">
        <v>74</v>
      </c>
      <c r="AE39">
        <v>2026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 s="2" t="s">
        <v>72</v>
      </c>
      <c r="AM39" t="s">
        <v>211</v>
      </c>
      <c r="AN39" s="2" t="s">
        <v>3419</v>
      </c>
    </row>
    <row r="40" spans="1:40">
      <c r="A40" s="1">
        <v>46042</v>
      </c>
      <c r="B40" s="2" t="s">
        <v>25</v>
      </c>
      <c r="C40" s="2" t="s">
        <v>3422</v>
      </c>
      <c r="D40" s="2" t="s">
        <v>3423</v>
      </c>
      <c r="E40" s="11">
        <v>0.54861111111111116</v>
      </c>
      <c r="F40" s="11">
        <v>0.6875</v>
      </c>
      <c r="G40">
        <v>3.33</v>
      </c>
      <c r="H40">
        <v>855.85585585585579</v>
      </c>
      <c r="I40">
        <v>3.333333333333333</v>
      </c>
      <c r="J40">
        <v>855</v>
      </c>
      <c r="K40" s="2" t="s">
        <v>3416</v>
      </c>
      <c r="L40" s="2" t="s">
        <v>3417</v>
      </c>
      <c r="M40">
        <v>21</v>
      </c>
      <c r="N40" s="2" t="s">
        <v>169</v>
      </c>
      <c r="O40" s="2" t="s">
        <v>173</v>
      </c>
      <c r="P40" s="2" t="s">
        <v>171</v>
      </c>
      <c r="Q40" s="2" t="s">
        <v>153</v>
      </c>
      <c r="R40" s="2" t="s">
        <v>170</v>
      </c>
      <c r="S40" s="2" t="s">
        <v>64</v>
      </c>
      <c r="T40">
        <v>2850</v>
      </c>
      <c r="U40">
        <v>10</v>
      </c>
      <c r="V40">
        <v>2</v>
      </c>
      <c r="W40">
        <v>1</v>
      </c>
      <c r="X40">
        <v>4</v>
      </c>
      <c r="Z40">
        <v>11400</v>
      </c>
      <c r="AA40">
        <v>11400</v>
      </c>
      <c r="AB40">
        <v>11000</v>
      </c>
      <c r="AC40" s="2" t="s">
        <v>764</v>
      </c>
      <c r="AD40" s="2" t="s">
        <v>74</v>
      </c>
      <c r="AE40">
        <v>2026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 s="2" t="s">
        <v>72</v>
      </c>
      <c r="AM40" t="s">
        <v>68</v>
      </c>
      <c r="AN40" s="2" t="s">
        <v>3419</v>
      </c>
    </row>
    <row r="41" spans="1:40">
      <c r="A41" s="1">
        <v>46042</v>
      </c>
      <c r="B41" s="2" t="s">
        <v>25</v>
      </c>
      <c r="C41" s="2" t="s">
        <v>3414</v>
      </c>
      <c r="D41" s="2" t="s">
        <v>3415</v>
      </c>
      <c r="E41" s="11">
        <v>0.33333333333333326</v>
      </c>
      <c r="F41" s="11">
        <v>0.38541666666666674</v>
      </c>
      <c r="G41">
        <v>1.25</v>
      </c>
      <c r="H41">
        <v>524</v>
      </c>
      <c r="I41">
        <v>1.2500000000000009</v>
      </c>
      <c r="J41">
        <v>523.99999999999966</v>
      </c>
      <c r="K41" s="2" t="s">
        <v>3416</v>
      </c>
      <c r="L41" s="2" t="s">
        <v>3417</v>
      </c>
      <c r="M41">
        <v>85</v>
      </c>
      <c r="N41" s="2" t="s">
        <v>497</v>
      </c>
      <c r="O41" s="2" t="s">
        <v>501</v>
      </c>
      <c r="P41" s="2" t="s">
        <v>499</v>
      </c>
      <c r="Q41" s="2" t="s">
        <v>500</v>
      </c>
      <c r="R41" s="2" t="s">
        <v>498</v>
      </c>
      <c r="S41" s="2" t="s">
        <v>79</v>
      </c>
      <c r="T41">
        <v>655</v>
      </c>
      <c r="U41">
        <v>15</v>
      </c>
      <c r="V41">
        <v>0</v>
      </c>
      <c r="W41">
        <v>1</v>
      </c>
      <c r="X41">
        <v>8</v>
      </c>
      <c r="Z41">
        <v>5240</v>
      </c>
      <c r="AA41">
        <v>5240</v>
      </c>
      <c r="AB41">
        <v>5000</v>
      </c>
      <c r="AC41" s="2" t="s">
        <v>764</v>
      </c>
      <c r="AD41" s="2" t="s">
        <v>74</v>
      </c>
      <c r="AE41">
        <v>2026</v>
      </c>
      <c r="AF41">
        <v>164</v>
      </c>
      <c r="AG41">
        <v>165</v>
      </c>
      <c r="AH41">
        <v>-1</v>
      </c>
      <c r="AI41">
        <v>168</v>
      </c>
      <c r="AJ41">
        <v>165</v>
      </c>
      <c r="AK41">
        <v>3</v>
      </c>
      <c r="AL41" s="2" t="s">
        <v>72</v>
      </c>
      <c r="AN41" s="2" t="s">
        <v>3419</v>
      </c>
    </row>
    <row r="42" spans="1:40">
      <c r="A42" s="1">
        <v>46042</v>
      </c>
      <c r="B42" s="2" t="s">
        <v>25</v>
      </c>
      <c r="C42" s="2" t="s">
        <v>3414</v>
      </c>
      <c r="D42" s="2" t="s">
        <v>3415</v>
      </c>
      <c r="E42" s="11">
        <v>0.38541666666666674</v>
      </c>
      <c r="F42" s="11">
        <v>0.4375</v>
      </c>
      <c r="G42">
        <v>1.25</v>
      </c>
      <c r="H42">
        <v>904</v>
      </c>
      <c r="I42">
        <v>1.2499999999999996</v>
      </c>
      <c r="J42">
        <v>904.00000000000034</v>
      </c>
      <c r="K42" s="2" t="s">
        <v>3416</v>
      </c>
      <c r="L42" s="2" t="s">
        <v>3417</v>
      </c>
      <c r="M42">
        <v>33</v>
      </c>
      <c r="N42" s="2" t="s">
        <v>236</v>
      </c>
      <c r="O42" s="2" t="s">
        <v>245</v>
      </c>
      <c r="P42" s="2" t="s">
        <v>238</v>
      </c>
      <c r="Q42" s="2" t="s">
        <v>240</v>
      </c>
      <c r="R42" s="2" t="s">
        <v>237</v>
      </c>
      <c r="S42" s="2" t="s">
        <v>79</v>
      </c>
      <c r="T42">
        <v>1130</v>
      </c>
      <c r="U42">
        <v>5</v>
      </c>
      <c r="V42">
        <v>0</v>
      </c>
      <c r="W42">
        <v>1</v>
      </c>
      <c r="X42">
        <v>8</v>
      </c>
      <c r="Z42">
        <v>9040</v>
      </c>
      <c r="AA42">
        <v>9040</v>
      </c>
      <c r="AB42">
        <v>9100</v>
      </c>
      <c r="AC42" s="2" t="s">
        <v>764</v>
      </c>
      <c r="AD42" s="2" t="s">
        <v>74</v>
      </c>
      <c r="AE42">
        <v>2026</v>
      </c>
      <c r="AF42">
        <v>283</v>
      </c>
      <c r="AG42">
        <v>311</v>
      </c>
      <c r="AH42">
        <v>-28</v>
      </c>
      <c r="AI42">
        <v>314</v>
      </c>
      <c r="AJ42">
        <v>311</v>
      </c>
      <c r="AK42">
        <v>3</v>
      </c>
      <c r="AL42" s="2" t="s">
        <v>72</v>
      </c>
      <c r="AN42" s="2" t="s">
        <v>3419</v>
      </c>
    </row>
    <row r="43" spans="1:40">
      <c r="A43" s="1">
        <v>46042</v>
      </c>
      <c r="B43" s="2" t="s">
        <v>25</v>
      </c>
      <c r="C43" s="2" t="s">
        <v>3414</v>
      </c>
      <c r="D43" s="2" t="s">
        <v>3415</v>
      </c>
      <c r="E43" s="11">
        <v>0.4375</v>
      </c>
      <c r="F43" s="11">
        <v>0.45833333333333326</v>
      </c>
      <c r="G43">
        <v>0.5</v>
      </c>
      <c r="H43">
        <v>0</v>
      </c>
      <c r="I43">
        <v>0.4999999999999995</v>
      </c>
      <c r="J43">
        <v>0</v>
      </c>
      <c r="K43" s="2" t="s">
        <v>3416</v>
      </c>
      <c r="L43" s="2" t="s">
        <v>3442</v>
      </c>
      <c r="M43" t="s">
        <v>764</v>
      </c>
      <c r="N43" s="2" t="s">
        <v>764</v>
      </c>
      <c r="O43" s="2" t="s">
        <v>764</v>
      </c>
      <c r="P43" s="2" t="s">
        <v>764</v>
      </c>
      <c r="Q43" s="2" t="s">
        <v>764</v>
      </c>
      <c r="R43" s="2" t="s">
        <v>764</v>
      </c>
      <c r="S43" s="2" t="s">
        <v>764</v>
      </c>
      <c r="T43">
        <v>0</v>
      </c>
      <c r="U43">
        <v>0</v>
      </c>
      <c r="V43">
        <v>0</v>
      </c>
      <c r="W43">
        <v>0</v>
      </c>
      <c r="X43">
        <v>0</v>
      </c>
      <c r="Z43">
        <v>0</v>
      </c>
      <c r="AA43" t="s">
        <v>764</v>
      </c>
      <c r="AB43" t="s">
        <v>764</v>
      </c>
      <c r="AC43" s="2" t="s">
        <v>3443</v>
      </c>
      <c r="AD43" s="2" t="s">
        <v>74</v>
      </c>
      <c r="AE43">
        <v>2026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 s="2" t="s">
        <v>72</v>
      </c>
      <c r="AN43" s="2" t="s">
        <v>3419</v>
      </c>
    </row>
    <row r="44" spans="1:40">
      <c r="A44" s="1">
        <v>46042</v>
      </c>
      <c r="B44" s="2" t="s">
        <v>25</v>
      </c>
      <c r="C44" s="2" t="s">
        <v>3414</v>
      </c>
      <c r="D44" s="2" t="s">
        <v>3415</v>
      </c>
      <c r="E44" s="11">
        <v>0.45833333333333326</v>
      </c>
      <c r="F44" s="11">
        <v>0.48611111111111116</v>
      </c>
      <c r="G44">
        <v>0.67</v>
      </c>
      <c r="H44">
        <v>977.61194029850742</v>
      </c>
      <c r="I44">
        <v>0.66666666666666696</v>
      </c>
      <c r="J44">
        <v>982.49999999999955</v>
      </c>
      <c r="K44" s="2" t="s">
        <v>3416</v>
      </c>
      <c r="L44" s="2" t="s">
        <v>3417</v>
      </c>
      <c r="M44">
        <v>111</v>
      </c>
      <c r="N44" s="2" t="s">
        <v>632</v>
      </c>
      <c r="O44" s="2" t="s">
        <v>442</v>
      </c>
      <c r="P44" s="2" t="s">
        <v>634</v>
      </c>
      <c r="Q44" s="2" t="s">
        <v>97</v>
      </c>
      <c r="R44" s="2" t="s">
        <v>633</v>
      </c>
      <c r="S44" s="2" t="s">
        <v>79</v>
      </c>
      <c r="T44">
        <v>655</v>
      </c>
      <c r="U44">
        <v>10</v>
      </c>
      <c r="V44">
        <v>0</v>
      </c>
      <c r="W44">
        <v>1</v>
      </c>
      <c r="X44">
        <v>8</v>
      </c>
      <c r="Z44">
        <v>5240</v>
      </c>
      <c r="AA44">
        <v>5240</v>
      </c>
      <c r="AB44">
        <v>5000</v>
      </c>
      <c r="AC44" s="2" t="s">
        <v>764</v>
      </c>
      <c r="AD44" s="2" t="s">
        <v>74</v>
      </c>
      <c r="AE44">
        <v>2026</v>
      </c>
      <c r="AF44">
        <v>164</v>
      </c>
      <c r="AG44">
        <v>166</v>
      </c>
      <c r="AH44">
        <v>-2</v>
      </c>
      <c r="AI44">
        <v>169</v>
      </c>
      <c r="AJ44">
        <v>166</v>
      </c>
      <c r="AK44">
        <v>3</v>
      </c>
      <c r="AL44" s="2" t="s">
        <v>72</v>
      </c>
      <c r="AN44" s="2" t="s">
        <v>3419</v>
      </c>
    </row>
    <row r="45" spans="1:40">
      <c r="A45" s="1">
        <v>46042</v>
      </c>
      <c r="B45" s="2" t="s">
        <v>25</v>
      </c>
      <c r="C45" s="2" t="s">
        <v>3414</v>
      </c>
      <c r="D45" s="2" t="s">
        <v>3415</v>
      </c>
      <c r="E45" s="11">
        <v>0.48611111111111116</v>
      </c>
      <c r="F45" s="11">
        <v>0.50694444444444442</v>
      </c>
      <c r="G45">
        <v>0.5</v>
      </c>
      <c r="H45">
        <v>640</v>
      </c>
      <c r="I45">
        <v>0.4999999999999995</v>
      </c>
      <c r="J45">
        <v>640.00000000000057</v>
      </c>
      <c r="K45" s="2" t="s">
        <v>3416</v>
      </c>
      <c r="L45" s="2" t="s">
        <v>3417</v>
      </c>
      <c r="M45">
        <v>112</v>
      </c>
      <c r="N45" s="2" t="s">
        <v>632</v>
      </c>
      <c r="O45" s="2" t="s">
        <v>442</v>
      </c>
      <c r="P45" s="2" t="s">
        <v>634</v>
      </c>
      <c r="Q45" s="2" t="s">
        <v>97</v>
      </c>
      <c r="R45" s="2" t="s">
        <v>633</v>
      </c>
      <c r="S45" s="2" t="s">
        <v>445</v>
      </c>
      <c r="T45">
        <v>320</v>
      </c>
      <c r="U45">
        <v>10</v>
      </c>
      <c r="V45">
        <v>0</v>
      </c>
      <c r="W45">
        <v>1</v>
      </c>
      <c r="X45">
        <v>0</v>
      </c>
      <c r="Y45">
        <v>18</v>
      </c>
      <c r="Z45">
        <v>5760</v>
      </c>
      <c r="AA45">
        <v>5760</v>
      </c>
      <c r="AB45">
        <v>5000</v>
      </c>
      <c r="AC45" s="2" t="s">
        <v>764</v>
      </c>
      <c r="AD45" s="2" t="s">
        <v>74</v>
      </c>
      <c r="AE45">
        <v>2026</v>
      </c>
      <c r="AF45">
        <v>80</v>
      </c>
      <c r="AG45">
        <v>89</v>
      </c>
      <c r="AH45">
        <v>-9</v>
      </c>
      <c r="AI45">
        <v>92</v>
      </c>
      <c r="AJ45">
        <v>89</v>
      </c>
      <c r="AK45">
        <v>3</v>
      </c>
      <c r="AL45" s="2" t="s">
        <v>72</v>
      </c>
      <c r="AN45" s="2" t="s">
        <v>3419</v>
      </c>
    </row>
    <row r="46" spans="1:40">
      <c r="A46" s="1">
        <v>46042</v>
      </c>
      <c r="B46" s="2" t="s">
        <v>25</v>
      </c>
      <c r="C46" s="2" t="s">
        <v>3414</v>
      </c>
      <c r="D46" s="2" t="s">
        <v>3415</v>
      </c>
      <c r="E46" s="11">
        <v>0.54166666666666674</v>
      </c>
      <c r="F46" s="11">
        <v>0.5625</v>
      </c>
      <c r="G46">
        <v>0.5</v>
      </c>
      <c r="H46">
        <v>200</v>
      </c>
      <c r="I46">
        <v>0.50000000000000089</v>
      </c>
      <c r="J46">
        <v>199.99999999999969</v>
      </c>
      <c r="K46" s="2" t="s">
        <v>3416</v>
      </c>
      <c r="L46" s="2" t="s">
        <v>3417</v>
      </c>
      <c r="M46">
        <v>116</v>
      </c>
      <c r="N46" s="2" t="s">
        <v>654</v>
      </c>
      <c r="O46" s="2" t="s">
        <v>656</v>
      </c>
      <c r="P46" s="2" t="s">
        <v>646</v>
      </c>
      <c r="Q46" s="2" t="s">
        <v>153</v>
      </c>
      <c r="R46" s="2" t="s">
        <v>645</v>
      </c>
      <c r="S46" s="2" t="s">
        <v>79</v>
      </c>
      <c r="T46">
        <v>100</v>
      </c>
      <c r="U46">
        <v>5</v>
      </c>
      <c r="V46">
        <v>0</v>
      </c>
      <c r="W46">
        <v>1</v>
      </c>
      <c r="X46">
        <v>8</v>
      </c>
      <c r="Z46">
        <v>800</v>
      </c>
      <c r="AA46">
        <v>800</v>
      </c>
      <c r="AB46">
        <v>500</v>
      </c>
      <c r="AC46" s="2" t="s">
        <v>764</v>
      </c>
      <c r="AD46" s="2" t="s">
        <v>74</v>
      </c>
      <c r="AE46">
        <v>2026</v>
      </c>
      <c r="AF46">
        <v>25</v>
      </c>
      <c r="AG46">
        <v>26</v>
      </c>
      <c r="AH46">
        <v>-1</v>
      </c>
      <c r="AI46">
        <v>29</v>
      </c>
      <c r="AJ46">
        <v>26</v>
      </c>
      <c r="AK46">
        <v>3</v>
      </c>
      <c r="AL46" s="2" t="s">
        <v>72</v>
      </c>
      <c r="AN46" s="2" t="s">
        <v>3419</v>
      </c>
    </row>
    <row r="47" spans="1:40">
      <c r="A47" s="1">
        <v>46042</v>
      </c>
      <c r="B47" s="2" t="s">
        <v>25</v>
      </c>
      <c r="C47" s="2" t="s">
        <v>3414</v>
      </c>
      <c r="D47" s="2" t="s">
        <v>3415</v>
      </c>
      <c r="E47" s="11">
        <v>0.58333333333333326</v>
      </c>
      <c r="F47" s="11">
        <v>0.60416666666666674</v>
      </c>
      <c r="G47">
        <v>0.5</v>
      </c>
      <c r="H47">
        <v>940</v>
      </c>
      <c r="I47">
        <v>0.49999999999999822</v>
      </c>
      <c r="J47">
        <v>940.00000000000318</v>
      </c>
      <c r="K47" s="2" t="s">
        <v>3416</v>
      </c>
      <c r="L47" s="2" t="s">
        <v>3417</v>
      </c>
      <c r="M47">
        <v>25</v>
      </c>
      <c r="N47" s="2" t="s">
        <v>189</v>
      </c>
      <c r="O47" s="2" t="s">
        <v>199</v>
      </c>
      <c r="P47" s="2" t="s">
        <v>191</v>
      </c>
      <c r="Q47" s="2" t="s">
        <v>192</v>
      </c>
      <c r="R47" s="2" t="s">
        <v>190</v>
      </c>
      <c r="S47" s="2" t="s">
        <v>79</v>
      </c>
      <c r="T47">
        <v>470</v>
      </c>
      <c r="U47">
        <v>10</v>
      </c>
      <c r="V47">
        <v>0</v>
      </c>
      <c r="W47">
        <v>1</v>
      </c>
      <c r="X47">
        <v>8</v>
      </c>
      <c r="Z47">
        <v>3760</v>
      </c>
      <c r="AA47">
        <v>3760</v>
      </c>
      <c r="AB47">
        <v>3600</v>
      </c>
      <c r="AC47" s="2" t="s">
        <v>764</v>
      </c>
      <c r="AD47" s="2" t="s">
        <v>74</v>
      </c>
      <c r="AE47">
        <v>2026</v>
      </c>
      <c r="AF47">
        <v>118</v>
      </c>
      <c r="AG47">
        <v>115</v>
      </c>
      <c r="AH47">
        <v>3</v>
      </c>
      <c r="AI47">
        <v>118</v>
      </c>
      <c r="AJ47">
        <v>115</v>
      </c>
      <c r="AK47">
        <v>3</v>
      </c>
      <c r="AL47" s="2" t="s">
        <v>72</v>
      </c>
      <c r="AN47" s="2" t="s">
        <v>3419</v>
      </c>
    </row>
    <row r="48" spans="1:40">
      <c r="A48" s="1">
        <v>46042</v>
      </c>
      <c r="B48" s="2" t="s">
        <v>25</v>
      </c>
      <c r="C48" s="2" t="s">
        <v>3414</v>
      </c>
      <c r="D48" s="2" t="s">
        <v>3415</v>
      </c>
      <c r="E48" s="11">
        <v>0.60416666666666674</v>
      </c>
      <c r="F48" s="11">
        <v>0.62847222222222232</v>
      </c>
      <c r="G48">
        <v>0.57999999999999996</v>
      </c>
      <c r="H48">
        <v>1112.0689655172414</v>
      </c>
      <c r="I48">
        <v>0.58333333333333393</v>
      </c>
      <c r="J48">
        <v>1105.7142857142846</v>
      </c>
      <c r="K48" s="2" t="s">
        <v>3416</v>
      </c>
      <c r="L48" s="2" t="s">
        <v>3417</v>
      </c>
      <c r="M48">
        <v>86</v>
      </c>
      <c r="N48" s="2" t="s">
        <v>505</v>
      </c>
      <c r="O48" s="2" t="s">
        <v>199</v>
      </c>
      <c r="P48" s="2" t="s">
        <v>507</v>
      </c>
      <c r="Q48" s="2" t="s">
        <v>192</v>
      </c>
      <c r="R48" s="2" t="s">
        <v>506</v>
      </c>
      <c r="S48" s="2" t="s">
        <v>79</v>
      </c>
      <c r="T48">
        <v>645</v>
      </c>
      <c r="U48">
        <v>10</v>
      </c>
      <c r="V48">
        <v>0</v>
      </c>
      <c r="W48">
        <v>1</v>
      </c>
      <c r="X48">
        <v>8</v>
      </c>
      <c r="Z48">
        <v>5160</v>
      </c>
      <c r="AA48">
        <v>5160</v>
      </c>
      <c r="AB48">
        <v>5000</v>
      </c>
      <c r="AC48" s="2" t="s">
        <v>764</v>
      </c>
      <c r="AD48" s="2" t="s">
        <v>74</v>
      </c>
      <c r="AE48">
        <v>2026</v>
      </c>
      <c r="AF48">
        <v>162</v>
      </c>
      <c r="AG48">
        <v>177</v>
      </c>
      <c r="AH48">
        <v>-15</v>
      </c>
      <c r="AI48">
        <v>180</v>
      </c>
      <c r="AJ48">
        <v>177</v>
      </c>
      <c r="AK48">
        <v>3</v>
      </c>
      <c r="AL48" s="2" t="s">
        <v>72</v>
      </c>
      <c r="AN48" s="2" t="s">
        <v>3419</v>
      </c>
    </row>
    <row r="49" spans="1:40">
      <c r="A49" s="1">
        <v>46042</v>
      </c>
      <c r="B49" s="2" t="s">
        <v>25</v>
      </c>
      <c r="C49" s="2" t="s">
        <v>3414</v>
      </c>
      <c r="D49" s="2" t="s">
        <v>3415</v>
      </c>
      <c r="E49" s="11">
        <v>0.62847222222222232</v>
      </c>
      <c r="F49" s="11">
        <v>0.6875</v>
      </c>
      <c r="G49">
        <v>1.42</v>
      </c>
      <c r="H49">
        <v>2359.1549295774648</v>
      </c>
      <c r="I49">
        <v>1.416666666666667</v>
      </c>
      <c r="J49">
        <v>2364.7058823529405</v>
      </c>
      <c r="K49" s="2" t="s">
        <v>3416</v>
      </c>
      <c r="L49" s="2" t="s">
        <v>3417</v>
      </c>
      <c r="M49">
        <v>70</v>
      </c>
      <c r="N49" s="2" t="s">
        <v>338</v>
      </c>
      <c r="O49" s="2" t="s">
        <v>442</v>
      </c>
      <c r="P49" s="2" t="s">
        <v>329</v>
      </c>
      <c r="Q49" s="2" t="s">
        <v>330</v>
      </c>
      <c r="R49" s="2" t="s">
        <v>328</v>
      </c>
      <c r="S49" s="2" t="s">
        <v>445</v>
      </c>
      <c r="T49">
        <v>3350</v>
      </c>
      <c r="U49">
        <v>10</v>
      </c>
      <c r="V49">
        <v>0</v>
      </c>
      <c r="W49">
        <v>1</v>
      </c>
      <c r="X49">
        <v>0</v>
      </c>
      <c r="Y49">
        <v>18</v>
      </c>
      <c r="Z49">
        <v>60300</v>
      </c>
      <c r="AA49">
        <v>60300</v>
      </c>
      <c r="AB49">
        <v>60000</v>
      </c>
      <c r="AC49" s="2" t="s">
        <v>764</v>
      </c>
      <c r="AD49" s="2" t="s">
        <v>74</v>
      </c>
      <c r="AE49">
        <v>2026</v>
      </c>
      <c r="AF49">
        <v>838</v>
      </c>
      <c r="AG49">
        <v>843</v>
      </c>
      <c r="AH49">
        <v>-5</v>
      </c>
      <c r="AI49">
        <v>846</v>
      </c>
      <c r="AJ49">
        <v>843</v>
      </c>
      <c r="AK49">
        <v>3</v>
      </c>
      <c r="AL49" s="2" t="s">
        <v>72</v>
      </c>
      <c r="AN49" s="2" t="s">
        <v>3419</v>
      </c>
    </row>
    <row r="50" spans="1:40">
      <c r="A50" s="1">
        <v>46042</v>
      </c>
      <c r="B50" s="2" t="s">
        <v>25</v>
      </c>
      <c r="C50" s="2" t="s">
        <v>3414</v>
      </c>
      <c r="D50" s="2" t="s">
        <v>3415</v>
      </c>
      <c r="E50" s="11">
        <v>0.6875</v>
      </c>
      <c r="F50" s="11">
        <v>0.70138888888888884</v>
      </c>
      <c r="G50">
        <v>0.33</v>
      </c>
      <c r="H50">
        <v>909.09090909090901</v>
      </c>
      <c r="I50">
        <v>0.33333333333333215</v>
      </c>
      <c r="J50">
        <v>900.00000000000318</v>
      </c>
      <c r="K50" s="2" t="s">
        <v>3416</v>
      </c>
      <c r="L50" s="2" t="s">
        <v>3417</v>
      </c>
      <c r="M50">
        <v>87</v>
      </c>
      <c r="N50" s="2" t="s">
        <v>505</v>
      </c>
      <c r="O50" s="2" t="s">
        <v>442</v>
      </c>
      <c r="P50" s="2" t="s">
        <v>507</v>
      </c>
      <c r="Q50" s="2" t="s">
        <v>192</v>
      </c>
      <c r="R50" s="2" t="s">
        <v>506</v>
      </c>
      <c r="S50" s="2" t="s">
        <v>445</v>
      </c>
      <c r="T50">
        <v>300</v>
      </c>
      <c r="U50">
        <v>0</v>
      </c>
      <c r="V50">
        <v>0</v>
      </c>
      <c r="W50">
        <v>1</v>
      </c>
      <c r="X50">
        <v>0</v>
      </c>
      <c r="Y50">
        <v>18</v>
      </c>
      <c r="Z50">
        <v>5400</v>
      </c>
      <c r="AA50">
        <v>5400</v>
      </c>
      <c r="AB50">
        <v>5000</v>
      </c>
      <c r="AC50" s="2" t="s">
        <v>764</v>
      </c>
      <c r="AD50" s="2" t="s">
        <v>74</v>
      </c>
      <c r="AE50">
        <v>2026</v>
      </c>
      <c r="AF50">
        <v>75</v>
      </c>
      <c r="AG50">
        <v>82</v>
      </c>
      <c r="AH50">
        <v>-7</v>
      </c>
      <c r="AI50">
        <v>85</v>
      </c>
      <c r="AJ50">
        <v>82</v>
      </c>
      <c r="AK50">
        <v>3</v>
      </c>
      <c r="AL50" s="2" t="s">
        <v>72</v>
      </c>
      <c r="AN50" s="2" t="s">
        <v>3419</v>
      </c>
    </row>
    <row r="51" spans="1:40">
      <c r="A51" s="1">
        <v>46042</v>
      </c>
      <c r="B51" s="2" t="s">
        <v>25</v>
      </c>
      <c r="C51" s="2" t="s">
        <v>3414</v>
      </c>
      <c r="D51" s="2" t="s">
        <v>3415</v>
      </c>
      <c r="E51" s="11">
        <v>0.70138888888888884</v>
      </c>
      <c r="F51" s="11">
        <v>0.71527777777777768</v>
      </c>
      <c r="G51">
        <v>0.33</v>
      </c>
      <c r="H51">
        <v>909.09090909090901</v>
      </c>
      <c r="I51">
        <v>0.33333333333333481</v>
      </c>
      <c r="J51">
        <v>899.99999999999602</v>
      </c>
      <c r="K51" s="2" t="s">
        <v>3416</v>
      </c>
      <c r="L51" s="2" t="s">
        <v>3417</v>
      </c>
      <c r="M51">
        <v>89</v>
      </c>
      <c r="N51" s="2" t="s">
        <v>509</v>
      </c>
      <c r="O51" s="2" t="s">
        <v>442</v>
      </c>
      <c r="P51" s="2" t="s">
        <v>511</v>
      </c>
      <c r="Q51" s="2" t="s">
        <v>330</v>
      </c>
      <c r="R51" s="2" t="s">
        <v>510</v>
      </c>
      <c r="S51" s="2" t="s">
        <v>445</v>
      </c>
      <c r="T51">
        <v>300</v>
      </c>
      <c r="U51">
        <v>0</v>
      </c>
      <c r="V51">
        <v>0</v>
      </c>
      <c r="W51">
        <v>1</v>
      </c>
      <c r="X51">
        <v>0</v>
      </c>
      <c r="Y51">
        <v>18</v>
      </c>
      <c r="Z51">
        <v>5400</v>
      </c>
      <c r="AA51">
        <v>5400</v>
      </c>
      <c r="AB51">
        <v>5000</v>
      </c>
      <c r="AC51" s="2" t="s">
        <v>764</v>
      </c>
      <c r="AD51" s="2" t="s">
        <v>74</v>
      </c>
      <c r="AE51">
        <v>2026</v>
      </c>
      <c r="AF51">
        <v>75</v>
      </c>
      <c r="AG51">
        <v>82</v>
      </c>
      <c r="AH51">
        <v>-7</v>
      </c>
      <c r="AI51">
        <v>85</v>
      </c>
      <c r="AJ51">
        <v>82</v>
      </c>
      <c r="AK51">
        <v>3</v>
      </c>
      <c r="AL51" s="2" t="s">
        <v>72</v>
      </c>
      <c r="AN51" s="2" t="s">
        <v>3419</v>
      </c>
    </row>
    <row r="52" spans="1:40">
      <c r="A52" s="1">
        <v>46041</v>
      </c>
      <c r="B52" s="2" t="s">
        <v>25</v>
      </c>
      <c r="C52" s="2" t="s">
        <v>3414</v>
      </c>
      <c r="D52" s="2" t="s">
        <v>3415</v>
      </c>
      <c r="E52" s="11">
        <v>0.44444444444444442</v>
      </c>
      <c r="F52" s="11">
        <v>0.47222222222222232</v>
      </c>
      <c r="G52">
        <v>0.67</v>
      </c>
      <c r="H52">
        <v>671.64179104477603</v>
      </c>
      <c r="I52">
        <v>0.66666666666666829</v>
      </c>
      <c r="J52">
        <v>674.99999999999829</v>
      </c>
      <c r="K52" s="2" t="s">
        <v>3416</v>
      </c>
      <c r="L52" s="2" t="s">
        <v>3417</v>
      </c>
      <c r="M52">
        <v>118</v>
      </c>
      <c r="N52" s="2" t="s">
        <v>660</v>
      </c>
      <c r="O52" s="2" t="s">
        <v>668</v>
      </c>
      <c r="P52" s="2" t="s">
        <v>662</v>
      </c>
      <c r="Q52" s="2" t="s">
        <v>663</v>
      </c>
      <c r="R52" s="2" t="s">
        <v>661</v>
      </c>
      <c r="S52" s="2" t="s">
        <v>79</v>
      </c>
      <c r="T52">
        <v>450</v>
      </c>
      <c r="U52">
        <v>10</v>
      </c>
      <c r="V52">
        <v>0</v>
      </c>
      <c r="W52">
        <v>1</v>
      </c>
      <c r="X52">
        <v>8</v>
      </c>
      <c r="Z52">
        <v>3600</v>
      </c>
      <c r="AA52">
        <v>3600</v>
      </c>
      <c r="AB52">
        <v>3200</v>
      </c>
      <c r="AC52" s="2" t="s">
        <v>764</v>
      </c>
      <c r="AD52" s="2" t="s">
        <v>74</v>
      </c>
      <c r="AE52">
        <v>2026</v>
      </c>
      <c r="AF52">
        <v>113</v>
      </c>
      <c r="AG52">
        <v>135</v>
      </c>
      <c r="AH52">
        <v>-22</v>
      </c>
      <c r="AI52">
        <v>138</v>
      </c>
      <c r="AJ52">
        <v>135</v>
      </c>
      <c r="AK52">
        <v>3</v>
      </c>
      <c r="AL52" s="2" t="s">
        <v>72</v>
      </c>
      <c r="AN52" s="2" t="s">
        <v>3419</v>
      </c>
    </row>
    <row r="53" spans="1:40">
      <c r="A53" s="1">
        <v>46041</v>
      </c>
      <c r="B53" s="2" t="s">
        <v>25</v>
      </c>
      <c r="C53" s="2" t="s">
        <v>3414</v>
      </c>
      <c r="D53" s="2" t="s">
        <v>3415</v>
      </c>
      <c r="E53" s="11">
        <v>0.65277777777777768</v>
      </c>
      <c r="F53" s="11">
        <v>0.72222222222222232</v>
      </c>
      <c r="G53">
        <v>1.67</v>
      </c>
      <c r="H53">
        <v>628.74251497005991</v>
      </c>
      <c r="I53">
        <v>1.6666666666666661</v>
      </c>
      <c r="J53">
        <v>630.00000000000023</v>
      </c>
      <c r="K53" s="2" t="s">
        <v>3416</v>
      </c>
      <c r="L53" s="2" t="s">
        <v>3417</v>
      </c>
      <c r="M53">
        <v>90</v>
      </c>
      <c r="N53" s="2" t="s">
        <v>516</v>
      </c>
      <c r="O53" s="2" t="s">
        <v>520</v>
      </c>
      <c r="P53" s="2" t="s">
        <v>518</v>
      </c>
      <c r="Q53" s="2" t="s">
        <v>519</v>
      </c>
      <c r="R53" s="2" t="s">
        <v>517</v>
      </c>
      <c r="S53" s="2" t="s">
        <v>79</v>
      </c>
      <c r="T53">
        <v>1050</v>
      </c>
      <c r="U53">
        <v>10</v>
      </c>
      <c r="V53">
        <v>0</v>
      </c>
      <c r="W53">
        <v>1</v>
      </c>
      <c r="X53">
        <v>8</v>
      </c>
      <c r="Z53">
        <v>8400</v>
      </c>
      <c r="AA53">
        <v>8400</v>
      </c>
      <c r="AB53">
        <v>8100</v>
      </c>
      <c r="AC53" s="2" t="s">
        <v>764</v>
      </c>
      <c r="AD53" s="2" t="s">
        <v>74</v>
      </c>
      <c r="AE53">
        <v>2026</v>
      </c>
      <c r="AF53">
        <v>263</v>
      </c>
      <c r="AG53">
        <v>272</v>
      </c>
      <c r="AH53">
        <v>-9</v>
      </c>
      <c r="AI53">
        <v>275</v>
      </c>
      <c r="AJ53">
        <v>272</v>
      </c>
      <c r="AK53">
        <v>3</v>
      </c>
      <c r="AL53" s="2" t="s">
        <v>72</v>
      </c>
      <c r="AN53" s="2" t="s">
        <v>3419</v>
      </c>
    </row>
    <row r="54" spans="1:40">
      <c r="A54" s="1">
        <v>46043</v>
      </c>
      <c r="B54" s="2" t="s">
        <v>25</v>
      </c>
      <c r="C54" s="2" t="s">
        <v>3422</v>
      </c>
      <c r="D54" s="2" t="s">
        <v>3423</v>
      </c>
      <c r="E54" s="11">
        <v>0.42013888888888884</v>
      </c>
      <c r="F54" s="11">
        <v>0.69444444444444442</v>
      </c>
      <c r="G54">
        <v>6.58</v>
      </c>
      <c r="H54">
        <v>790.273556231003</v>
      </c>
      <c r="I54">
        <v>6.583333333333333</v>
      </c>
      <c r="J54">
        <v>789.87341771990737</v>
      </c>
      <c r="K54" s="2" t="s">
        <v>3416</v>
      </c>
      <c r="L54" s="2" t="s">
        <v>3417</v>
      </c>
      <c r="M54">
        <v>56</v>
      </c>
      <c r="N54" s="2" t="s">
        <v>359</v>
      </c>
      <c r="O54" s="2" t="s">
        <v>362</v>
      </c>
      <c r="P54" s="2" t="s">
        <v>361</v>
      </c>
      <c r="Q54" s="2" t="s">
        <v>153</v>
      </c>
      <c r="R54" s="2" t="s">
        <v>360</v>
      </c>
      <c r="S54" s="2" t="s">
        <v>64</v>
      </c>
      <c r="T54">
        <v>5200</v>
      </c>
      <c r="U54">
        <v>1</v>
      </c>
      <c r="V54">
        <v>2</v>
      </c>
      <c r="W54">
        <v>1</v>
      </c>
      <c r="X54">
        <v>4</v>
      </c>
      <c r="Z54">
        <v>20800</v>
      </c>
      <c r="AA54">
        <v>20800</v>
      </c>
      <c r="AB54">
        <v>20500</v>
      </c>
      <c r="AC54" s="2" t="s">
        <v>764</v>
      </c>
      <c r="AD54" s="2" t="s">
        <v>74</v>
      </c>
      <c r="AE54">
        <v>2026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 s="2" t="s">
        <v>72</v>
      </c>
      <c r="AM54" t="s">
        <v>68</v>
      </c>
      <c r="AN54" s="2" t="s">
        <v>3419</v>
      </c>
    </row>
    <row r="55" spans="1:40">
      <c r="A55" s="1">
        <v>46044</v>
      </c>
      <c r="B55" s="2" t="s">
        <v>25</v>
      </c>
      <c r="C55" s="2" t="s">
        <v>3422</v>
      </c>
      <c r="D55" s="2" t="s">
        <v>3423</v>
      </c>
      <c r="E55" s="11">
        <v>0.51736111111111116</v>
      </c>
      <c r="F55" s="11">
        <v>0.5625</v>
      </c>
      <c r="G55">
        <v>1.08</v>
      </c>
      <c r="H55">
        <v>6712.9629629629626</v>
      </c>
      <c r="I55">
        <v>1.0833333333333335</v>
      </c>
      <c r="J55">
        <v>6692.3076923032404</v>
      </c>
      <c r="K55" s="2" t="s">
        <v>3416</v>
      </c>
      <c r="L55" s="2" t="s">
        <v>3417</v>
      </c>
      <c r="M55">
        <v>66</v>
      </c>
      <c r="N55" s="2" t="s">
        <v>418</v>
      </c>
      <c r="O55" s="2" t="s">
        <v>423</v>
      </c>
      <c r="P55" s="2" t="s">
        <v>420</v>
      </c>
      <c r="Q55" s="2" t="s">
        <v>422</v>
      </c>
      <c r="R55" s="2" t="s">
        <v>419</v>
      </c>
      <c r="S55" s="2" t="s">
        <v>64</v>
      </c>
      <c r="T55">
        <v>7250</v>
      </c>
      <c r="U55">
        <v>0</v>
      </c>
      <c r="V55">
        <v>2</v>
      </c>
      <c r="W55">
        <v>1</v>
      </c>
      <c r="X55">
        <v>3</v>
      </c>
      <c r="Z55">
        <v>21750</v>
      </c>
      <c r="AA55">
        <v>21750</v>
      </c>
      <c r="AB55">
        <v>22500</v>
      </c>
      <c r="AC55" s="2" t="s">
        <v>764</v>
      </c>
      <c r="AD55" s="2" t="s">
        <v>74</v>
      </c>
      <c r="AE55">
        <v>2026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 s="2" t="s">
        <v>72</v>
      </c>
      <c r="AM55" t="s">
        <v>68</v>
      </c>
      <c r="AN55" s="2" t="s">
        <v>3419</v>
      </c>
    </row>
    <row r="56" spans="1:40">
      <c r="A56" s="1">
        <v>46044</v>
      </c>
      <c r="B56" s="2" t="s">
        <v>25</v>
      </c>
      <c r="C56" s="2" t="s">
        <v>3422</v>
      </c>
      <c r="D56" s="2" t="s">
        <v>3423</v>
      </c>
      <c r="E56" s="11">
        <v>0.56597222222222232</v>
      </c>
      <c r="F56" s="11">
        <v>0.70833333333333326</v>
      </c>
      <c r="G56">
        <v>3.42</v>
      </c>
      <c r="H56">
        <v>175.43859649122808</v>
      </c>
      <c r="I56">
        <v>3.416666666666667</v>
      </c>
      <c r="J56">
        <v>175.60975609953704</v>
      </c>
      <c r="K56" s="2" t="s">
        <v>3416</v>
      </c>
      <c r="L56" s="2" t="s">
        <v>3417</v>
      </c>
      <c r="M56">
        <v>68</v>
      </c>
      <c r="N56" s="2" t="s">
        <v>430</v>
      </c>
      <c r="O56" s="2" t="s">
        <v>435</v>
      </c>
      <c r="P56" s="2" t="s">
        <v>432</v>
      </c>
      <c r="Q56" s="2" t="s">
        <v>434</v>
      </c>
      <c r="R56" s="2" t="s">
        <v>431</v>
      </c>
      <c r="S56" s="2" t="s">
        <v>64</v>
      </c>
      <c r="T56">
        <v>600</v>
      </c>
      <c r="U56">
        <v>0</v>
      </c>
      <c r="V56">
        <v>2</v>
      </c>
      <c r="W56">
        <v>1</v>
      </c>
      <c r="X56">
        <v>6</v>
      </c>
      <c r="Z56">
        <v>3600</v>
      </c>
      <c r="AA56">
        <v>3600</v>
      </c>
      <c r="AB56">
        <v>22500</v>
      </c>
      <c r="AC56" s="2" t="s">
        <v>3444</v>
      </c>
      <c r="AD56" s="2" t="s">
        <v>74</v>
      </c>
      <c r="AE56">
        <v>2026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 s="2" t="s">
        <v>72</v>
      </c>
      <c r="AM56" t="s">
        <v>68</v>
      </c>
      <c r="AN56" s="2" t="s">
        <v>3419</v>
      </c>
    </row>
    <row r="57" spans="1:40">
      <c r="A57" s="1">
        <v>46043</v>
      </c>
      <c r="B57" s="2" t="s">
        <v>25</v>
      </c>
      <c r="C57" s="2" t="s">
        <v>3445</v>
      </c>
      <c r="D57" s="2" t="s">
        <v>3446</v>
      </c>
      <c r="E57" s="11">
        <v>0.40972222222222232</v>
      </c>
      <c r="F57" s="11">
        <v>0.72569444444444442</v>
      </c>
      <c r="G57">
        <v>7.58</v>
      </c>
      <c r="H57">
        <v>2387.8627968337732</v>
      </c>
      <c r="I57">
        <v>7.5833333333333339</v>
      </c>
      <c r="J57">
        <v>2386.8131868171295</v>
      </c>
      <c r="K57" s="2" t="s">
        <v>3416</v>
      </c>
      <c r="L57" s="2" t="s">
        <v>3417</v>
      </c>
      <c r="M57">
        <v>1</v>
      </c>
      <c r="N57" s="2" t="s">
        <v>55</v>
      </c>
      <c r="O57" s="2" t="s">
        <v>60</v>
      </c>
      <c r="P57" s="2" t="s">
        <v>57</v>
      </c>
      <c r="Q57" s="2" t="s">
        <v>59</v>
      </c>
      <c r="R57" s="2" t="s">
        <v>56</v>
      </c>
      <c r="S57" s="2" t="s">
        <v>64</v>
      </c>
      <c r="T57">
        <v>18100</v>
      </c>
      <c r="U57">
        <v>10</v>
      </c>
      <c r="V57">
        <v>2</v>
      </c>
      <c r="W57">
        <v>1</v>
      </c>
      <c r="X57">
        <v>1</v>
      </c>
      <c r="Z57">
        <v>18100</v>
      </c>
      <c r="AA57">
        <v>18100</v>
      </c>
      <c r="AB57">
        <v>18000</v>
      </c>
      <c r="AC57" s="2" t="s">
        <v>3447</v>
      </c>
      <c r="AD57" s="2" t="s">
        <v>74</v>
      </c>
      <c r="AE57">
        <v>2026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 s="2" t="s">
        <v>72</v>
      </c>
      <c r="AM57" t="s">
        <v>68</v>
      </c>
      <c r="AN57" s="2" t="s">
        <v>3419</v>
      </c>
    </row>
    <row r="58" spans="1:40">
      <c r="A58" s="1">
        <v>46043</v>
      </c>
      <c r="B58" s="2" t="s">
        <v>25</v>
      </c>
      <c r="C58" s="2" t="s">
        <v>3424</v>
      </c>
      <c r="D58" s="2" t="s">
        <v>3426</v>
      </c>
      <c r="E58" s="11">
        <v>0.33680555555555558</v>
      </c>
      <c r="F58" s="11">
        <v>0.36805555555555558</v>
      </c>
      <c r="G58">
        <v>0.75</v>
      </c>
      <c r="H58">
        <v>1753.3333333333333</v>
      </c>
      <c r="I58">
        <v>0.75</v>
      </c>
      <c r="J58">
        <v>1753.3333333333333</v>
      </c>
      <c r="K58" s="2" t="s">
        <v>3416</v>
      </c>
      <c r="L58" s="2" t="s">
        <v>3417</v>
      </c>
      <c r="M58">
        <v>63</v>
      </c>
      <c r="N58" s="2" t="s">
        <v>400</v>
      </c>
      <c r="O58" s="2" t="s">
        <v>404</v>
      </c>
      <c r="P58" s="2" t="s">
        <v>402</v>
      </c>
      <c r="Q58" s="2" t="s">
        <v>403</v>
      </c>
      <c r="R58" s="2" t="s">
        <v>401</v>
      </c>
      <c r="S58" s="2" t="s">
        <v>64</v>
      </c>
      <c r="T58">
        <v>1315</v>
      </c>
      <c r="U58">
        <v>30</v>
      </c>
      <c r="V58">
        <v>4</v>
      </c>
      <c r="W58">
        <v>1</v>
      </c>
      <c r="X58">
        <v>1</v>
      </c>
      <c r="Z58">
        <v>1315</v>
      </c>
      <c r="AA58">
        <v>1315</v>
      </c>
      <c r="AB58">
        <v>2000</v>
      </c>
      <c r="AC58" s="2" t="s">
        <v>3441</v>
      </c>
      <c r="AD58" s="2" t="s">
        <v>74</v>
      </c>
      <c r="AE58">
        <v>2026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 s="2" t="s">
        <v>72</v>
      </c>
      <c r="AM58" t="s">
        <v>211</v>
      </c>
      <c r="AN58" s="2" t="s">
        <v>3419</v>
      </c>
    </row>
    <row r="59" spans="1:40">
      <c r="A59" s="1">
        <v>46043</v>
      </c>
      <c r="B59" s="2" t="s">
        <v>25</v>
      </c>
      <c r="C59" s="2" t="s">
        <v>3424</v>
      </c>
      <c r="D59" s="2" t="s">
        <v>3426</v>
      </c>
      <c r="E59" s="11">
        <v>0.38541666666666674</v>
      </c>
      <c r="F59" s="11">
        <v>0.61458333333333326</v>
      </c>
      <c r="G59">
        <v>5.5</v>
      </c>
      <c r="H59">
        <v>954.5454545454545</v>
      </c>
      <c r="I59">
        <v>5.5</v>
      </c>
      <c r="J59">
        <v>954.54545454861113</v>
      </c>
      <c r="K59" s="2" t="s">
        <v>3416</v>
      </c>
      <c r="L59" s="2" t="s">
        <v>3417</v>
      </c>
      <c r="M59">
        <v>60</v>
      </c>
      <c r="N59" s="2" t="s">
        <v>380</v>
      </c>
      <c r="O59" s="2" t="s">
        <v>384</v>
      </c>
      <c r="P59" s="2" t="s">
        <v>382</v>
      </c>
      <c r="Q59" s="2" t="s">
        <v>383</v>
      </c>
      <c r="R59" s="2" t="s">
        <v>381</v>
      </c>
      <c r="S59" s="2" t="s">
        <v>64</v>
      </c>
      <c r="T59">
        <v>5250</v>
      </c>
      <c r="U59">
        <v>50</v>
      </c>
      <c r="V59">
        <v>4</v>
      </c>
      <c r="W59">
        <v>1</v>
      </c>
      <c r="X59">
        <v>4</v>
      </c>
      <c r="Z59">
        <v>21000</v>
      </c>
      <c r="AA59">
        <v>21000</v>
      </c>
      <c r="AB59">
        <v>20500</v>
      </c>
      <c r="AC59" s="2" t="s">
        <v>3441</v>
      </c>
      <c r="AD59" s="2" t="s">
        <v>74</v>
      </c>
      <c r="AE59">
        <v>2026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 s="2" t="s">
        <v>72</v>
      </c>
      <c r="AM59" t="s">
        <v>211</v>
      </c>
      <c r="AN59" s="2" t="s">
        <v>3419</v>
      </c>
    </row>
    <row r="60" spans="1:40">
      <c r="A60" s="1">
        <v>46044</v>
      </c>
      <c r="B60" s="2" t="s">
        <v>25</v>
      </c>
      <c r="C60" s="2" t="s">
        <v>3424</v>
      </c>
      <c r="D60" s="2" t="s">
        <v>3426</v>
      </c>
      <c r="E60" s="11">
        <v>0.42361111111111116</v>
      </c>
      <c r="F60" s="11">
        <v>0.51388888888888884</v>
      </c>
      <c r="G60">
        <v>2.17</v>
      </c>
      <c r="H60">
        <v>1004.6082949308756</v>
      </c>
      <c r="I60">
        <v>2.1666666666666665</v>
      </c>
      <c r="J60">
        <v>1006.1538461574074</v>
      </c>
      <c r="K60" s="2" t="s">
        <v>3416</v>
      </c>
      <c r="L60" s="2" t="s">
        <v>3417</v>
      </c>
      <c r="M60">
        <v>80</v>
      </c>
      <c r="N60" s="2" t="s">
        <v>478</v>
      </c>
      <c r="O60" s="2" t="s">
        <v>482</v>
      </c>
      <c r="P60" s="2" t="s">
        <v>480</v>
      </c>
      <c r="Q60" s="2" t="s">
        <v>481</v>
      </c>
      <c r="R60" s="2" t="s">
        <v>479</v>
      </c>
      <c r="S60" s="2" t="s">
        <v>64</v>
      </c>
      <c r="T60">
        <v>2180</v>
      </c>
      <c r="U60">
        <v>40</v>
      </c>
      <c r="V60">
        <v>7</v>
      </c>
      <c r="W60">
        <v>2</v>
      </c>
      <c r="X60">
        <v>4</v>
      </c>
      <c r="Z60">
        <v>8720</v>
      </c>
      <c r="AA60">
        <v>4360</v>
      </c>
      <c r="AB60">
        <v>8000</v>
      </c>
      <c r="AC60" s="2" t="s">
        <v>3441</v>
      </c>
      <c r="AD60" s="2" t="s">
        <v>74</v>
      </c>
      <c r="AE60">
        <v>2026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 s="2" t="s">
        <v>72</v>
      </c>
      <c r="AM60" t="s">
        <v>211</v>
      </c>
      <c r="AN60" s="2" t="s">
        <v>3419</v>
      </c>
    </row>
    <row r="61" spans="1:40">
      <c r="A61" s="1">
        <v>46043</v>
      </c>
      <c r="B61" s="2" t="s">
        <v>26</v>
      </c>
      <c r="C61" s="2" t="s">
        <v>3433</v>
      </c>
      <c r="D61" s="2" t="s">
        <v>3434</v>
      </c>
      <c r="E61" s="11">
        <v>0.52777777777777768</v>
      </c>
      <c r="F61" s="11">
        <v>0.64583333333333326</v>
      </c>
      <c r="G61">
        <v>2.83</v>
      </c>
      <c r="H61">
        <v>1720.1413427561838</v>
      </c>
      <c r="I61">
        <v>2.8333333333333335</v>
      </c>
      <c r="J61">
        <v>1718.1176470601852</v>
      </c>
      <c r="K61" s="2" t="s">
        <v>3416</v>
      </c>
      <c r="L61" s="2" t="s">
        <v>3417</v>
      </c>
      <c r="M61">
        <v>30</v>
      </c>
      <c r="N61" s="2" t="s">
        <v>225</v>
      </c>
      <c r="O61" s="2" t="s">
        <v>229</v>
      </c>
      <c r="P61" s="2" t="s">
        <v>227</v>
      </c>
      <c r="Q61" s="2" t="s">
        <v>132</v>
      </c>
      <c r="R61" s="2" t="s">
        <v>226</v>
      </c>
      <c r="S61" s="2" t="s">
        <v>64</v>
      </c>
      <c r="T61">
        <v>4868</v>
      </c>
      <c r="U61">
        <v>6</v>
      </c>
      <c r="V61">
        <v>3</v>
      </c>
      <c r="W61">
        <v>1</v>
      </c>
      <c r="X61">
        <v>3</v>
      </c>
      <c r="Z61">
        <v>14604</v>
      </c>
      <c r="AA61">
        <v>14604</v>
      </c>
      <c r="AB61">
        <v>14500</v>
      </c>
      <c r="AC61" s="2" t="s">
        <v>3438</v>
      </c>
      <c r="AD61" s="2" t="s">
        <v>74</v>
      </c>
      <c r="AE61">
        <v>2026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 s="2" t="s">
        <v>72</v>
      </c>
      <c r="AM61" t="s">
        <v>118</v>
      </c>
      <c r="AN61" s="2" t="s">
        <v>3419</v>
      </c>
    </row>
    <row r="62" spans="1:40">
      <c r="A62" s="1">
        <v>46043</v>
      </c>
      <c r="B62" s="2" t="s">
        <v>26</v>
      </c>
      <c r="C62" s="2" t="s">
        <v>3433</v>
      </c>
      <c r="D62" s="2" t="s">
        <v>3434</v>
      </c>
      <c r="E62" s="11">
        <v>0.67708333333333326</v>
      </c>
      <c r="F62" s="11">
        <v>0.71527777777777768</v>
      </c>
      <c r="G62">
        <v>0.92</v>
      </c>
      <c r="H62">
        <v>1534.782608695652</v>
      </c>
      <c r="I62">
        <v>0.91666666666666674</v>
      </c>
      <c r="J62">
        <v>1540.3636363657408</v>
      </c>
      <c r="K62" s="2" t="s">
        <v>3416</v>
      </c>
      <c r="L62" s="2" t="s">
        <v>3417</v>
      </c>
      <c r="M62">
        <v>53</v>
      </c>
      <c r="N62" s="2" t="s">
        <v>339</v>
      </c>
      <c r="O62" s="2" t="s">
        <v>344</v>
      </c>
      <c r="P62" s="2" t="s">
        <v>341</v>
      </c>
      <c r="Q62" s="2" t="s">
        <v>343</v>
      </c>
      <c r="R62" s="2" t="s">
        <v>340</v>
      </c>
      <c r="S62" s="2" t="s">
        <v>64</v>
      </c>
      <c r="T62">
        <v>1412</v>
      </c>
      <c r="U62">
        <v>4</v>
      </c>
      <c r="V62">
        <v>3</v>
      </c>
      <c r="W62">
        <v>1</v>
      </c>
      <c r="X62">
        <v>2</v>
      </c>
      <c r="Z62">
        <v>2824</v>
      </c>
      <c r="AA62">
        <v>2824</v>
      </c>
      <c r="AB62">
        <v>2500</v>
      </c>
      <c r="AC62" s="2" t="s">
        <v>3438</v>
      </c>
      <c r="AD62" s="2" t="s">
        <v>74</v>
      </c>
      <c r="AE62">
        <v>2026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 s="2" t="s">
        <v>72</v>
      </c>
      <c r="AM62" t="s">
        <v>118</v>
      </c>
      <c r="AN62" s="2" t="s">
        <v>3419</v>
      </c>
    </row>
    <row r="63" spans="1:40">
      <c r="A63" s="1">
        <v>46044</v>
      </c>
      <c r="B63" s="2" t="s">
        <v>26</v>
      </c>
      <c r="C63" s="2" t="s">
        <v>3433</v>
      </c>
      <c r="D63" s="2" t="s">
        <v>3434</v>
      </c>
      <c r="E63" s="11">
        <v>0.35069444444444442</v>
      </c>
      <c r="F63" s="11">
        <v>0.39930555555555558</v>
      </c>
      <c r="G63">
        <v>1.17</v>
      </c>
      <c r="H63">
        <v>1803.4188034188035</v>
      </c>
      <c r="I63">
        <v>1.1666666666666665</v>
      </c>
      <c r="J63">
        <v>1808.5714285763888</v>
      </c>
      <c r="K63" s="2" t="s">
        <v>3416</v>
      </c>
      <c r="L63" s="2" t="s">
        <v>3417</v>
      </c>
      <c r="M63">
        <v>28</v>
      </c>
      <c r="N63" s="2" t="s">
        <v>215</v>
      </c>
      <c r="O63" s="2" t="s">
        <v>218</v>
      </c>
      <c r="P63" s="2" t="s">
        <v>217</v>
      </c>
      <c r="Q63" s="2" t="s">
        <v>122</v>
      </c>
      <c r="R63" s="2" t="s">
        <v>216</v>
      </c>
      <c r="S63" s="2" t="s">
        <v>64</v>
      </c>
      <c r="T63">
        <v>2110</v>
      </c>
      <c r="U63">
        <v>5</v>
      </c>
      <c r="V63">
        <v>3</v>
      </c>
      <c r="W63">
        <v>1</v>
      </c>
      <c r="X63">
        <v>3</v>
      </c>
      <c r="Z63">
        <v>6330</v>
      </c>
      <c r="AA63">
        <v>6330</v>
      </c>
      <c r="AB63">
        <v>6000</v>
      </c>
      <c r="AC63" s="2" t="s">
        <v>3438</v>
      </c>
      <c r="AD63" s="2" t="s">
        <v>74</v>
      </c>
      <c r="AE63">
        <v>2026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 s="2" t="s">
        <v>72</v>
      </c>
      <c r="AM63" t="s">
        <v>118</v>
      </c>
      <c r="AN63" s="2" t="s">
        <v>3419</v>
      </c>
    </row>
    <row r="64" spans="1:40">
      <c r="A64" s="1">
        <v>46044</v>
      </c>
      <c r="B64" s="2" t="s">
        <v>26</v>
      </c>
      <c r="C64" s="2" t="s">
        <v>3433</v>
      </c>
      <c r="D64" s="2" t="s">
        <v>3434</v>
      </c>
      <c r="E64" s="11">
        <v>0.46527777777777768</v>
      </c>
      <c r="F64" s="11">
        <v>0.55555555555555558</v>
      </c>
      <c r="G64">
        <v>2.17</v>
      </c>
      <c r="H64">
        <v>1297.2350230414747</v>
      </c>
      <c r="I64">
        <v>2.1666666666666665</v>
      </c>
      <c r="J64">
        <v>1299.2307692361112</v>
      </c>
      <c r="K64" s="2" t="s">
        <v>3416</v>
      </c>
      <c r="L64" s="2" t="s">
        <v>3417</v>
      </c>
      <c r="M64">
        <v>21</v>
      </c>
      <c r="N64" s="2" t="s">
        <v>169</v>
      </c>
      <c r="O64" s="2" t="s">
        <v>173</v>
      </c>
      <c r="P64" s="2" t="s">
        <v>171</v>
      </c>
      <c r="Q64" s="2" t="s">
        <v>153</v>
      </c>
      <c r="R64" s="2" t="s">
        <v>170</v>
      </c>
      <c r="S64" s="2" t="s">
        <v>64</v>
      </c>
      <c r="T64">
        <v>2815</v>
      </c>
      <c r="U64">
        <v>17</v>
      </c>
      <c r="V64">
        <v>2</v>
      </c>
      <c r="W64">
        <v>1</v>
      </c>
      <c r="X64">
        <v>4</v>
      </c>
      <c r="Z64">
        <v>11260</v>
      </c>
      <c r="AA64">
        <v>11260</v>
      </c>
      <c r="AB64">
        <v>11000</v>
      </c>
      <c r="AC64" s="2" t="s">
        <v>3438</v>
      </c>
      <c r="AD64" s="2" t="s">
        <v>74</v>
      </c>
      <c r="AE64">
        <v>2026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 s="2" t="s">
        <v>72</v>
      </c>
      <c r="AM64" t="s">
        <v>68</v>
      </c>
      <c r="AN64" s="2" t="s">
        <v>3419</v>
      </c>
    </row>
    <row r="65" spans="1:40">
      <c r="A65" s="1">
        <v>46043</v>
      </c>
      <c r="B65" s="2" t="s">
        <v>26</v>
      </c>
      <c r="C65" s="2" t="s">
        <v>3448</v>
      </c>
      <c r="D65" s="2" t="s">
        <v>3449</v>
      </c>
      <c r="E65" s="11">
        <v>0.58333333333333326</v>
      </c>
      <c r="F65" s="11">
        <v>0.60416666666666674</v>
      </c>
      <c r="G65">
        <v>0.5</v>
      </c>
      <c r="H65">
        <v>914</v>
      </c>
      <c r="I65">
        <v>0.5</v>
      </c>
      <c r="J65">
        <v>914</v>
      </c>
      <c r="K65" s="2" t="s">
        <v>3416</v>
      </c>
      <c r="L65" s="2" t="s">
        <v>3417</v>
      </c>
      <c r="M65">
        <v>62</v>
      </c>
      <c r="N65" s="2" t="s">
        <v>391</v>
      </c>
      <c r="O65" s="2" t="s">
        <v>395</v>
      </c>
      <c r="P65" s="2" t="s">
        <v>393</v>
      </c>
      <c r="Q65" s="2" t="s">
        <v>383</v>
      </c>
      <c r="R65" s="2" t="s">
        <v>392</v>
      </c>
      <c r="S65" s="2" t="s">
        <v>64</v>
      </c>
      <c r="T65">
        <v>457</v>
      </c>
      <c r="U65">
        <v>0</v>
      </c>
      <c r="V65">
        <v>3</v>
      </c>
      <c r="W65">
        <v>1</v>
      </c>
      <c r="X65">
        <v>4</v>
      </c>
      <c r="Z65">
        <v>1828</v>
      </c>
      <c r="AA65">
        <v>1828</v>
      </c>
      <c r="AB65">
        <v>15500</v>
      </c>
      <c r="AC65" s="2" t="s">
        <v>3438</v>
      </c>
      <c r="AD65" s="2" t="s">
        <v>74</v>
      </c>
      <c r="AE65">
        <v>2026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 s="2" t="s">
        <v>72</v>
      </c>
      <c r="AM65" t="s">
        <v>211</v>
      </c>
      <c r="AN65" s="2" t="s">
        <v>3419</v>
      </c>
    </row>
    <row r="66" spans="1:40">
      <c r="A66" s="1">
        <v>46043</v>
      </c>
      <c r="B66" s="2" t="s">
        <v>26</v>
      </c>
      <c r="C66" s="2" t="s">
        <v>3448</v>
      </c>
      <c r="D66" s="2" t="s">
        <v>3449</v>
      </c>
      <c r="E66" s="11">
        <v>0.61111111111111116</v>
      </c>
      <c r="F66" s="11">
        <v>0.6875</v>
      </c>
      <c r="G66">
        <v>1.83</v>
      </c>
      <c r="H66">
        <v>1967.2131147540983</v>
      </c>
      <c r="I66">
        <v>1.8333333333333335</v>
      </c>
      <c r="J66">
        <v>1963.6363636342592</v>
      </c>
      <c r="K66" s="2" t="s">
        <v>3416</v>
      </c>
      <c r="L66" s="2" t="s">
        <v>3417</v>
      </c>
      <c r="M66">
        <v>62</v>
      </c>
      <c r="N66" s="2" t="s">
        <v>391</v>
      </c>
      <c r="O66" s="2" t="s">
        <v>395</v>
      </c>
      <c r="P66" s="2" t="s">
        <v>393</v>
      </c>
      <c r="Q66" s="2" t="s">
        <v>383</v>
      </c>
      <c r="R66" s="2" t="s">
        <v>392</v>
      </c>
      <c r="S66" s="2" t="s">
        <v>64</v>
      </c>
      <c r="T66">
        <v>3600</v>
      </c>
      <c r="U66">
        <v>27</v>
      </c>
      <c r="V66">
        <v>3</v>
      </c>
      <c r="W66">
        <v>1</v>
      </c>
      <c r="X66">
        <v>4</v>
      </c>
      <c r="Z66">
        <v>14400</v>
      </c>
      <c r="AA66">
        <v>14400</v>
      </c>
      <c r="AB66">
        <v>15500</v>
      </c>
      <c r="AC66" s="2" t="s">
        <v>3450</v>
      </c>
      <c r="AD66" s="2" t="s">
        <v>74</v>
      </c>
      <c r="AE66">
        <v>2026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 s="2" t="s">
        <v>72</v>
      </c>
      <c r="AM66" t="s">
        <v>211</v>
      </c>
      <c r="AN66" s="2" t="s">
        <v>3419</v>
      </c>
    </row>
    <row r="67" spans="1:40">
      <c r="A67" s="1">
        <v>46043</v>
      </c>
      <c r="B67" s="2" t="s">
        <v>26</v>
      </c>
      <c r="C67" s="2" t="s">
        <v>3448</v>
      </c>
      <c r="D67" s="2" t="s">
        <v>3449</v>
      </c>
      <c r="E67" s="11">
        <v>0.69444444444444442</v>
      </c>
      <c r="F67" s="11">
        <v>0.71875</v>
      </c>
      <c r="G67">
        <v>0.57999999999999996</v>
      </c>
      <c r="H67">
        <v>1718.9655172413795</v>
      </c>
      <c r="I67">
        <v>0.58333333333333326</v>
      </c>
      <c r="J67">
        <v>1709.1428571412036</v>
      </c>
      <c r="K67" s="2" t="s">
        <v>3416</v>
      </c>
      <c r="L67" s="2" t="s">
        <v>3417</v>
      </c>
      <c r="M67">
        <v>26</v>
      </c>
      <c r="N67" s="2" t="s">
        <v>202</v>
      </c>
      <c r="O67" s="2" t="s">
        <v>207</v>
      </c>
      <c r="P67" s="2" t="s">
        <v>204</v>
      </c>
      <c r="Q67" s="2" t="s">
        <v>206</v>
      </c>
      <c r="R67" s="2" t="s">
        <v>203</v>
      </c>
      <c r="S67" s="2" t="s">
        <v>64</v>
      </c>
      <c r="T67">
        <v>997</v>
      </c>
      <c r="U67">
        <v>0</v>
      </c>
      <c r="V67">
        <v>4</v>
      </c>
      <c r="W67">
        <v>1</v>
      </c>
      <c r="X67">
        <v>4</v>
      </c>
      <c r="Z67">
        <v>3988</v>
      </c>
      <c r="AA67">
        <v>3988</v>
      </c>
      <c r="AB67">
        <v>6500</v>
      </c>
      <c r="AC67" s="2" t="s">
        <v>3438</v>
      </c>
      <c r="AD67" s="2" t="s">
        <v>74</v>
      </c>
      <c r="AE67">
        <v>2026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 s="2" t="s">
        <v>72</v>
      </c>
      <c r="AM67" t="s">
        <v>211</v>
      </c>
      <c r="AN67" s="2" t="s">
        <v>3419</v>
      </c>
    </row>
    <row r="68" spans="1:40">
      <c r="A68" s="1">
        <v>46044</v>
      </c>
      <c r="B68" s="2" t="s">
        <v>26</v>
      </c>
      <c r="C68" s="2" t="s">
        <v>3448</v>
      </c>
      <c r="D68" s="2" t="s">
        <v>3449</v>
      </c>
      <c r="E68" s="11">
        <v>0.34375</v>
      </c>
      <c r="F68" s="11">
        <v>0.35763888888888884</v>
      </c>
      <c r="G68">
        <v>0.33</v>
      </c>
      <c r="H68">
        <v>2287.878787878788</v>
      </c>
      <c r="I68">
        <v>0.33333333333333326</v>
      </c>
      <c r="J68">
        <v>2265</v>
      </c>
      <c r="K68" s="2" t="s">
        <v>3416</v>
      </c>
      <c r="L68" s="2" t="s">
        <v>3417</v>
      </c>
      <c r="M68">
        <v>26</v>
      </c>
      <c r="N68" s="2" t="s">
        <v>202</v>
      </c>
      <c r="O68" s="2" t="s">
        <v>207</v>
      </c>
      <c r="P68" s="2" t="s">
        <v>204</v>
      </c>
      <c r="Q68" s="2" t="s">
        <v>206</v>
      </c>
      <c r="R68" s="2" t="s">
        <v>203</v>
      </c>
      <c r="S68" s="2" t="s">
        <v>64</v>
      </c>
      <c r="T68">
        <v>755</v>
      </c>
      <c r="U68">
        <v>0</v>
      </c>
      <c r="V68">
        <v>4</v>
      </c>
      <c r="W68">
        <v>1</v>
      </c>
      <c r="X68">
        <v>4</v>
      </c>
      <c r="Z68">
        <v>3020</v>
      </c>
      <c r="AA68">
        <v>3020</v>
      </c>
      <c r="AB68">
        <v>6500</v>
      </c>
      <c r="AC68" s="2" t="s">
        <v>3438</v>
      </c>
      <c r="AD68" s="2" t="s">
        <v>74</v>
      </c>
      <c r="AE68">
        <v>2026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 s="2" t="s">
        <v>72</v>
      </c>
      <c r="AM68" t="s">
        <v>211</v>
      </c>
      <c r="AN68" s="2" t="s">
        <v>3419</v>
      </c>
    </row>
    <row r="69" spans="1:40">
      <c r="A69" s="1">
        <v>46044</v>
      </c>
      <c r="B69" s="2" t="s">
        <v>26</v>
      </c>
      <c r="C69" s="2" t="s">
        <v>3448</v>
      </c>
      <c r="D69" s="2" t="s">
        <v>3449</v>
      </c>
      <c r="E69" s="11">
        <v>0.35763888888888884</v>
      </c>
      <c r="F69" s="11">
        <v>0.4375</v>
      </c>
      <c r="G69">
        <v>1.92</v>
      </c>
      <c r="H69">
        <v>1476.5625</v>
      </c>
      <c r="I69">
        <v>1.9166666666666665</v>
      </c>
      <c r="J69">
        <v>1479.1304347800926</v>
      </c>
      <c r="K69" s="2" t="s">
        <v>3416</v>
      </c>
      <c r="L69" s="2" t="s">
        <v>3417</v>
      </c>
      <c r="M69">
        <v>60</v>
      </c>
      <c r="N69" s="2" t="s">
        <v>380</v>
      </c>
      <c r="O69" s="2" t="s">
        <v>384</v>
      </c>
      <c r="P69" s="2" t="s">
        <v>382</v>
      </c>
      <c r="Q69" s="2" t="s">
        <v>383</v>
      </c>
      <c r="R69" s="2" t="s">
        <v>381</v>
      </c>
      <c r="S69" s="2" t="s">
        <v>64</v>
      </c>
      <c r="T69">
        <v>2835</v>
      </c>
      <c r="U69">
        <v>0</v>
      </c>
      <c r="V69">
        <v>4</v>
      </c>
      <c r="W69">
        <v>1</v>
      </c>
      <c r="X69">
        <v>4</v>
      </c>
      <c r="Z69">
        <v>11340</v>
      </c>
      <c r="AA69">
        <v>11340</v>
      </c>
      <c r="AB69">
        <v>20500</v>
      </c>
      <c r="AC69" s="2" t="s">
        <v>3438</v>
      </c>
      <c r="AD69" s="2" t="s">
        <v>74</v>
      </c>
      <c r="AE69">
        <v>2026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 s="2" t="s">
        <v>72</v>
      </c>
      <c r="AM69" t="s">
        <v>211</v>
      </c>
      <c r="AN69" s="2" t="s">
        <v>3419</v>
      </c>
    </row>
    <row r="70" spans="1:40">
      <c r="A70" s="1">
        <v>46044</v>
      </c>
      <c r="B70" s="2" t="s">
        <v>26</v>
      </c>
      <c r="C70" s="2" t="s">
        <v>3448</v>
      </c>
      <c r="D70" s="2" t="s">
        <v>3449</v>
      </c>
      <c r="E70" s="11">
        <v>0.44444444444444442</v>
      </c>
      <c r="F70" s="11">
        <v>0.5</v>
      </c>
      <c r="G70">
        <v>1.33</v>
      </c>
      <c r="H70">
        <v>1870.6766917293232</v>
      </c>
      <c r="I70">
        <v>1.3333333333333335</v>
      </c>
      <c r="J70">
        <v>1866</v>
      </c>
      <c r="K70" s="2" t="s">
        <v>3416</v>
      </c>
      <c r="L70" s="2" t="s">
        <v>3417</v>
      </c>
      <c r="M70">
        <v>60</v>
      </c>
      <c r="N70" s="2" t="s">
        <v>380</v>
      </c>
      <c r="O70" s="2" t="s">
        <v>384</v>
      </c>
      <c r="P70" s="2" t="s">
        <v>382</v>
      </c>
      <c r="Q70" s="2" t="s">
        <v>383</v>
      </c>
      <c r="R70" s="2" t="s">
        <v>381</v>
      </c>
      <c r="S70" s="2" t="s">
        <v>64</v>
      </c>
      <c r="T70">
        <v>2488</v>
      </c>
      <c r="U70">
        <v>0</v>
      </c>
      <c r="V70">
        <v>4</v>
      </c>
      <c r="W70">
        <v>1</v>
      </c>
      <c r="X70">
        <v>4</v>
      </c>
      <c r="Z70">
        <v>9952</v>
      </c>
      <c r="AA70">
        <v>9952</v>
      </c>
      <c r="AB70">
        <v>20500</v>
      </c>
      <c r="AC70" s="2" t="s">
        <v>3450</v>
      </c>
      <c r="AD70" s="2" t="s">
        <v>74</v>
      </c>
      <c r="AE70">
        <v>2026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 s="2" t="s">
        <v>72</v>
      </c>
      <c r="AM70" t="s">
        <v>211</v>
      </c>
      <c r="AN70" s="2" t="s">
        <v>3419</v>
      </c>
    </row>
    <row r="71" spans="1:40">
      <c r="A71" s="1">
        <v>46042</v>
      </c>
      <c r="B71" s="2" t="s">
        <v>27</v>
      </c>
      <c r="C71" s="2" t="s">
        <v>3439</v>
      </c>
      <c r="D71" s="2" t="s">
        <v>3440</v>
      </c>
      <c r="E71" s="11">
        <v>0.44097222222222232</v>
      </c>
      <c r="F71" s="11">
        <v>0.5</v>
      </c>
      <c r="G71">
        <v>1.42</v>
      </c>
      <c r="H71">
        <v>838.0281690140846</v>
      </c>
      <c r="I71">
        <v>1.4166666666666665</v>
      </c>
      <c r="J71">
        <v>840</v>
      </c>
      <c r="K71" s="2" t="s">
        <v>3416</v>
      </c>
      <c r="L71" s="2" t="s">
        <v>3417</v>
      </c>
      <c r="M71">
        <v>15</v>
      </c>
      <c r="N71" s="2" t="s">
        <v>140</v>
      </c>
      <c r="O71" s="2" t="s">
        <v>143</v>
      </c>
      <c r="P71" s="2" t="s">
        <v>142</v>
      </c>
      <c r="Q71" s="2" t="s">
        <v>59</v>
      </c>
      <c r="R71" s="2" t="s">
        <v>141</v>
      </c>
      <c r="S71" s="2" t="s">
        <v>64</v>
      </c>
      <c r="T71">
        <v>1190</v>
      </c>
      <c r="U71">
        <v>5</v>
      </c>
      <c r="V71">
        <v>2</v>
      </c>
      <c r="W71">
        <v>1</v>
      </c>
      <c r="X71">
        <v>2</v>
      </c>
      <c r="Z71">
        <v>2380</v>
      </c>
      <c r="AA71">
        <v>2380</v>
      </c>
      <c r="AB71">
        <v>2300</v>
      </c>
      <c r="AC71" s="2" t="s">
        <v>3438</v>
      </c>
      <c r="AD71" s="2" t="s">
        <v>74</v>
      </c>
      <c r="AE71">
        <v>2026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 s="2" t="s">
        <v>3431</v>
      </c>
      <c r="AM71" t="s">
        <v>68</v>
      </c>
      <c r="AN71" s="2" t="s">
        <v>3419</v>
      </c>
    </row>
    <row r="72" spans="1:40">
      <c r="A72" s="1">
        <v>46043</v>
      </c>
      <c r="B72" s="2" t="s">
        <v>27</v>
      </c>
      <c r="C72" s="2" t="s">
        <v>3439</v>
      </c>
      <c r="D72" s="2" t="s">
        <v>3440</v>
      </c>
      <c r="E72" s="11">
        <v>0.6875</v>
      </c>
      <c r="F72" s="11">
        <v>0.70486111111111116</v>
      </c>
      <c r="G72">
        <v>0.42</v>
      </c>
      <c r="H72">
        <v>1088.0952380952381</v>
      </c>
      <c r="I72">
        <v>0.41666666666666674</v>
      </c>
      <c r="J72">
        <v>1096.8</v>
      </c>
      <c r="K72" s="2" t="s">
        <v>3416</v>
      </c>
      <c r="L72" s="2" t="s">
        <v>3417</v>
      </c>
      <c r="M72">
        <v>62</v>
      </c>
      <c r="N72" s="2" t="s">
        <v>391</v>
      </c>
      <c r="O72" s="2" t="s">
        <v>395</v>
      </c>
      <c r="P72" s="2" t="s">
        <v>393</v>
      </c>
      <c r="Q72" s="2" t="s">
        <v>383</v>
      </c>
      <c r="R72" s="2" t="s">
        <v>392</v>
      </c>
      <c r="S72" s="2" t="s">
        <v>64</v>
      </c>
      <c r="T72">
        <v>457</v>
      </c>
      <c r="U72">
        <v>0</v>
      </c>
      <c r="V72">
        <v>3</v>
      </c>
      <c r="W72">
        <v>1</v>
      </c>
      <c r="X72">
        <v>4</v>
      </c>
      <c r="Z72">
        <v>1828</v>
      </c>
      <c r="AA72">
        <v>1828</v>
      </c>
      <c r="AB72">
        <v>15500</v>
      </c>
      <c r="AC72" s="2" t="s">
        <v>3451</v>
      </c>
      <c r="AD72" s="2" t="s">
        <v>74</v>
      </c>
      <c r="AE72">
        <v>2026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 s="2" t="s">
        <v>3431</v>
      </c>
      <c r="AM72" t="s">
        <v>211</v>
      </c>
      <c r="AN72" s="2" t="s">
        <v>3419</v>
      </c>
    </row>
    <row r="73" spans="1:40">
      <c r="A73" s="1">
        <v>46043</v>
      </c>
      <c r="B73" s="2" t="s">
        <v>27</v>
      </c>
      <c r="C73" s="2" t="s">
        <v>3439</v>
      </c>
      <c r="D73" s="2" t="s">
        <v>3440</v>
      </c>
      <c r="E73" s="11">
        <v>0.70486111111111116</v>
      </c>
      <c r="F73" s="11">
        <v>0.73263888888888884</v>
      </c>
      <c r="G73">
        <v>0.67</v>
      </c>
      <c r="H73">
        <v>1343.2835820895521</v>
      </c>
      <c r="I73">
        <v>0.66666666666666674</v>
      </c>
      <c r="J73">
        <v>1350</v>
      </c>
      <c r="K73" s="2" t="s">
        <v>3416</v>
      </c>
      <c r="L73" s="2" t="s">
        <v>3417</v>
      </c>
      <c r="M73">
        <v>62</v>
      </c>
      <c r="N73" s="2" t="s">
        <v>391</v>
      </c>
      <c r="O73" s="2" t="s">
        <v>395</v>
      </c>
      <c r="P73" s="2" t="s">
        <v>393</v>
      </c>
      <c r="Q73" s="2" t="s">
        <v>383</v>
      </c>
      <c r="R73" s="2" t="s">
        <v>392</v>
      </c>
      <c r="S73" s="2" t="s">
        <v>64</v>
      </c>
      <c r="T73">
        <v>900</v>
      </c>
      <c r="U73">
        <v>5</v>
      </c>
      <c r="V73">
        <v>3</v>
      </c>
      <c r="W73">
        <v>1</v>
      </c>
      <c r="X73">
        <v>4</v>
      </c>
      <c r="Z73">
        <v>3600</v>
      </c>
      <c r="AA73">
        <v>3600</v>
      </c>
      <c r="AB73">
        <v>15500</v>
      </c>
      <c r="AC73" s="2" t="s">
        <v>3452</v>
      </c>
      <c r="AD73" s="2" t="s">
        <v>74</v>
      </c>
      <c r="AE73">
        <v>2026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 s="2" t="s">
        <v>3431</v>
      </c>
      <c r="AM73" t="s">
        <v>211</v>
      </c>
      <c r="AN73" s="2" t="s">
        <v>3419</v>
      </c>
    </row>
    <row r="74" spans="1:40">
      <c r="A74" s="1">
        <v>46044</v>
      </c>
      <c r="B74" s="2" t="s">
        <v>27</v>
      </c>
      <c r="C74" s="2" t="s">
        <v>3453</v>
      </c>
      <c r="D74" s="2" t="s">
        <v>3454</v>
      </c>
      <c r="E74" s="11">
        <v>0.375</v>
      </c>
      <c r="F74" s="11">
        <v>0.5</v>
      </c>
      <c r="G74">
        <v>3</v>
      </c>
      <c r="H74">
        <v>1616.6666666666667</v>
      </c>
      <c r="I74">
        <v>3</v>
      </c>
      <c r="J74">
        <v>1616.6666666666667</v>
      </c>
      <c r="K74" s="2" t="s">
        <v>3416</v>
      </c>
      <c r="L74" s="2" t="s">
        <v>3417</v>
      </c>
      <c r="M74">
        <v>30</v>
      </c>
      <c r="N74" s="2" t="s">
        <v>225</v>
      </c>
      <c r="O74" s="2" t="s">
        <v>229</v>
      </c>
      <c r="P74" s="2" t="s">
        <v>227</v>
      </c>
      <c r="Q74" s="2" t="s">
        <v>132</v>
      </c>
      <c r="R74" s="2" t="s">
        <v>226</v>
      </c>
      <c r="S74" s="2" t="s">
        <v>64</v>
      </c>
      <c r="T74">
        <v>4850</v>
      </c>
      <c r="U74">
        <v>10</v>
      </c>
      <c r="V74">
        <v>3</v>
      </c>
      <c r="W74">
        <v>1</v>
      </c>
      <c r="X74">
        <v>3</v>
      </c>
      <c r="Z74">
        <v>14550</v>
      </c>
      <c r="AA74">
        <v>14550</v>
      </c>
      <c r="AB74">
        <v>14500</v>
      </c>
      <c r="AC74" s="2" t="s">
        <v>3438</v>
      </c>
      <c r="AD74" s="2" t="s">
        <v>74</v>
      </c>
      <c r="AE74">
        <v>2026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 s="2" t="s">
        <v>3431</v>
      </c>
      <c r="AM74" t="s">
        <v>118</v>
      </c>
      <c r="AN74" s="2" t="s">
        <v>3419</v>
      </c>
    </row>
    <row r="75" spans="1:40">
      <c r="A75" s="1">
        <v>46043</v>
      </c>
      <c r="B75" s="2" t="s">
        <v>25</v>
      </c>
      <c r="C75" s="2" t="s">
        <v>3414</v>
      </c>
      <c r="D75" s="2" t="s">
        <v>3415</v>
      </c>
      <c r="E75" s="11">
        <v>0.33333333333333326</v>
      </c>
      <c r="F75" s="11">
        <v>0.38194444444444442</v>
      </c>
      <c r="G75">
        <v>1.17</v>
      </c>
      <c r="H75">
        <v>555.55555555555554</v>
      </c>
      <c r="I75">
        <v>1.1666666666666663</v>
      </c>
      <c r="J75">
        <v>557.14285714285722</v>
      </c>
      <c r="K75" s="2" t="s">
        <v>3416</v>
      </c>
      <c r="L75" s="2" t="s">
        <v>3417</v>
      </c>
      <c r="M75">
        <v>88</v>
      </c>
      <c r="N75" s="2" t="s">
        <v>509</v>
      </c>
      <c r="O75" s="2" t="s">
        <v>512</v>
      </c>
      <c r="P75" s="2" t="s">
        <v>511</v>
      </c>
      <c r="Q75" s="2" t="s">
        <v>330</v>
      </c>
      <c r="R75" s="2" t="s">
        <v>510</v>
      </c>
      <c r="S75" s="2" t="s">
        <v>79</v>
      </c>
      <c r="T75">
        <v>650</v>
      </c>
      <c r="U75">
        <v>10</v>
      </c>
      <c r="V75">
        <v>0</v>
      </c>
      <c r="W75">
        <v>1</v>
      </c>
      <c r="X75">
        <v>8</v>
      </c>
      <c r="Z75">
        <v>5200</v>
      </c>
      <c r="AA75">
        <v>5200</v>
      </c>
      <c r="AB75">
        <v>5000</v>
      </c>
      <c r="AC75" s="2" t="s">
        <v>3421</v>
      </c>
      <c r="AD75" s="2" t="s">
        <v>74</v>
      </c>
      <c r="AE75">
        <v>2026</v>
      </c>
      <c r="AF75">
        <v>163</v>
      </c>
      <c r="AG75">
        <v>177</v>
      </c>
      <c r="AH75">
        <v>-14</v>
      </c>
      <c r="AI75">
        <v>180</v>
      </c>
      <c r="AJ75">
        <v>177</v>
      </c>
      <c r="AK75">
        <v>3</v>
      </c>
      <c r="AL75" s="2" t="s">
        <v>72</v>
      </c>
      <c r="AN75" s="2" t="s">
        <v>3419</v>
      </c>
    </row>
    <row r="76" spans="1:40">
      <c r="A76" s="1">
        <v>46044</v>
      </c>
      <c r="B76" s="2" t="s">
        <v>25</v>
      </c>
      <c r="C76" s="2" t="s">
        <v>3414</v>
      </c>
      <c r="D76" s="2" t="s">
        <v>3415</v>
      </c>
      <c r="E76" s="11">
        <v>0.33333333333333326</v>
      </c>
      <c r="F76" s="11">
        <v>0.35416666666666674</v>
      </c>
      <c r="G76">
        <v>0.5</v>
      </c>
      <c r="H76">
        <v>260</v>
      </c>
      <c r="I76">
        <v>0.50000000000000089</v>
      </c>
      <c r="J76">
        <v>259.99999999999955</v>
      </c>
      <c r="K76" s="2" t="s">
        <v>3416</v>
      </c>
      <c r="L76" s="2" t="s">
        <v>3417</v>
      </c>
      <c r="M76">
        <v>16</v>
      </c>
      <c r="N76" s="2" t="s">
        <v>140</v>
      </c>
      <c r="O76" s="2" t="s">
        <v>147</v>
      </c>
      <c r="P76" s="2" t="s">
        <v>142</v>
      </c>
      <c r="Q76" s="2" t="s">
        <v>59</v>
      </c>
      <c r="R76" s="2" t="s">
        <v>141</v>
      </c>
      <c r="S76" s="2" t="s">
        <v>79</v>
      </c>
      <c r="T76">
        <v>130</v>
      </c>
      <c r="U76">
        <v>10</v>
      </c>
      <c r="V76">
        <v>0</v>
      </c>
      <c r="W76">
        <v>1</v>
      </c>
      <c r="X76">
        <v>8</v>
      </c>
      <c r="Z76">
        <v>1040</v>
      </c>
      <c r="AA76">
        <v>1040</v>
      </c>
      <c r="AB76">
        <v>800</v>
      </c>
      <c r="AC76" s="2" t="s">
        <v>3421</v>
      </c>
      <c r="AD76" s="2" t="s">
        <v>74</v>
      </c>
      <c r="AE76">
        <v>2026</v>
      </c>
      <c r="AF76">
        <v>33</v>
      </c>
      <c r="AG76">
        <v>31</v>
      </c>
      <c r="AH76">
        <v>2</v>
      </c>
      <c r="AI76">
        <v>33</v>
      </c>
      <c r="AJ76">
        <v>31</v>
      </c>
      <c r="AK76">
        <v>2</v>
      </c>
      <c r="AL76" s="2" t="s">
        <v>72</v>
      </c>
      <c r="AN76" s="2" t="s">
        <v>3419</v>
      </c>
    </row>
    <row r="77" spans="1:40">
      <c r="A77" s="1">
        <v>46044</v>
      </c>
      <c r="B77" s="2" t="s">
        <v>25</v>
      </c>
      <c r="C77" s="2" t="s">
        <v>3414</v>
      </c>
      <c r="D77" s="2" t="s">
        <v>3415</v>
      </c>
      <c r="E77" s="11">
        <v>0.45138888888888884</v>
      </c>
      <c r="F77" s="11">
        <v>0.47222222222222232</v>
      </c>
      <c r="G77">
        <v>0.5</v>
      </c>
      <c r="H77">
        <v>310</v>
      </c>
      <c r="I77">
        <v>0.50000000000000089</v>
      </c>
      <c r="J77">
        <v>309.99999999999943</v>
      </c>
      <c r="K77" s="2" t="s">
        <v>3416</v>
      </c>
      <c r="L77" s="2" t="s">
        <v>3417</v>
      </c>
      <c r="M77">
        <v>84</v>
      </c>
      <c r="N77" s="2" t="s">
        <v>492</v>
      </c>
      <c r="O77" s="2" t="s">
        <v>212</v>
      </c>
      <c r="P77" s="2" t="s">
        <v>204</v>
      </c>
      <c r="Q77" s="2" t="s">
        <v>488</v>
      </c>
      <c r="R77" s="2" t="s">
        <v>493</v>
      </c>
      <c r="S77" s="2" t="s">
        <v>79</v>
      </c>
      <c r="T77">
        <v>155</v>
      </c>
      <c r="U77">
        <v>5</v>
      </c>
      <c r="V77">
        <v>0</v>
      </c>
      <c r="W77">
        <v>1</v>
      </c>
      <c r="X77">
        <v>8</v>
      </c>
      <c r="Z77">
        <v>1240</v>
      </c>
      <c r="AA77">
        <v>1240</v>
      </c>
      <c r="AB77">
        <v>1100</v>
      </c>
      <c r="AC77" s="2" t="s">
        <v>3421</v>
      </c>
      <c r="AD77" s="2" t="s">
        <v>74</v>
      </c>
      <c r="AE77">
        <v>2026</v>
      </c>
      <c r="AF77">
        <v>39</v>
      </c>
      <c r="AG77">
        <v>47</v>
      </c>
      <c r="AH77">
        <v>-8</v>
      </c>
      <c r="AI77">
        <v>50</v>
      </c>
      <c r="AJ77">
        <v>47</v>
      </c>
      <c r="AK77">
        <v>3</v>
      </c>
      <c r="AL77" s="2" t="s">
        <v>72</v>
      </c>
      <c r="AN77" s="2" t="s">
        <v>3419</v>
      </c>
    </row>
    <row r="78" spans="1:40">
      <c r="A78" s="1">
        <v>46044</v>
      </c>
      <c r="B78" s="2" t="s">
        <v>25</v>
      </c>
      <c r="C78" s="2" t="s">
        <v>3414</v>
      </c>
      <c r="D78" s="2" t="s">
        <v>3415</v>
      </c>
      <c r="E78" s="11">
        <v>0.47222222222222232</v>
      </c>
      <c r="F78" s="11">
        <v>0.50694444444444442</v>
      </c>
      <c r="G78">
        <v>0.83</v>
      </c>
      <c r="H78">
        <v>951.80722891566268</v>
      </c>
      <c r="I78">
        <v>0.83333333333333171</v>
      </c>
      <c r="J78">
        <v>948.00000000000171</v>
      </c>
      <c r="K78" s="2" t="s">
        <v>3416</v>
      </c>
      <c r="L78" s="2" t="s">
        <v>3417</v>
      </c>
      <c r="M78">
        <v>27</v>
      </c>
      <c r="N78" s="2" t="s">
        <v>202</v>
      </c>
      <c r="O78" s="2" t="s">
        <v>212</v>
      </c>
      <c r="P78" s="2" t="s">
        <v>204</v>
      </c>
      <c r="Q78" s="2" t="s">
        <v>206</v>
      </c>
      <c r="R78" s="2" t="s">
        <v>203</v>
      </c>
      <c r="S78" s="2" t="s">
        <v>79</v>
      </c>
      <c r="T78">
        <v>790</v>
      </c>
      <c r="U78">
        <v>5</v>
      </c>
      <c r="V78">
        <v>0</v>
      </c>
      <c r="W78">
        <v>1</v>
      </c>
      <c r="X78">
        <v>8</v>
      </c>
      <c r="Z78">
        <v>6320</v>
      </c>
      <c r="AA78">
        <v>6320</v>
      </c>
      <c r="AB78">
        <v>6100</v>
      </c>
      <c r="AC78" s="2" t="s">
        <v>3421</v>
      </c>
      <c r="AD78" s="2" t="s">
        <v>74</v>
      </c>
      <c r="AE78">
        <v>2026</v>
      </c>
      <c r="AF78">
        <v>198</v>
      </c>
      <c r="AG78">
        <v>198</v>
      </c>
      <c r="AH78">
        <v>0</v>
      </c>
      <c r="AI78">
        <v>201</v>
      </c>
      <c r="AJ78">
        <v>198</v>
      </c>
      <c r="AK78">
        <v>3</v>
      </c>
      <c r="AL78" s="2" t="s">
        <v>72</v>
      </c>
      <c r="AN78" s="2" t="s">
        <v>3419</v>
      </c>
    </row>
    <row r="79" spans="1:40">
      <c r="A79" s="1">
        <v>46044</v>
      </c>
      <c r="B79" s="2" t="s">
        <v>25</v>
      </c>
      <c r="C79" s="2" t="s">
        <v>3414</v>
      </c>
      <c r="D79" s="2" t="s">
        <v>3415</v>
      </c>
      <c r="E79" s="11">
        <v>0.54166666666666674</v>
      </c>
      <c r="F79" s="11">
        <v>0.625</v>
      </c>
      <c r="G79">
        <v>2</v>
      </c>
      <c r="H79">
        <v>646</v>
      </c>
      <c r="I79">
        <v>2.0000000000000009</v>
      </c>
      <c r="J79">
        <v>645.99999999999966</v>
      </c>
      <c r="K79" s="2" t="s">
        <v>3416</v>
      </c>
      <c r="L79" s="2" t="s">
        <v>3417</v>
      </c>
      <c r="M79">
        <v>61</v>
      </c>
      <c r="N79" s="2" t="s">
        <v>380</v>
      </c>
      <c r="O79" s="2" t="s">
        <v>388</v>
      </c>
      <c r="P79" s="2" t="s">
        <v>382</v>
      </c>
      <c r="Q79" s="2" t="s">
        <v>383</v>
      </c>
      <c r="R79" s="2" t="s">
        <v>381</v>
      </c>
      <c r="S79" s="2" t="s">
        <v>79</v>
      </c>
      <c r="T79">
        <v>1292</v>
      </c>
      <c r="U79">
        <v>10</v>
      </c>
      <c r="V79">
        <v>0</v>
      </c>
      <c r="W79">
        <v>1</v>
      </c>
      <c r="X79">
        <v>8</v>
      </c>
      <c r="Z79">
        <v>10336</v>
      </c>
      <c r="AA79">
        <v>10336</v>
      </c>
      <c r="AB79">
        <v>10100</v>
      </c>
      <c r="AC79" s="2" t="s">
        <v>3421</v>
      </c>
      <c r="AD79" s="2" t="s">
        <v>74</v>
      </c>
      <c r="AE79">
        <v>2026</v>
      </c>
      <c r="AF79">
        <v>323</v>
      </c>
      <c r="AG79">
        <v>330</v>
      </c>
      <c r="AH79">
        <v>-7</v>
      </c>
      <c r="AI79">
        <v>333</v>
      </c>
      <c r="AJ79">
        <v>330</v>
      </c>
      <c r="AK79">
        <v>3</v>
      </c>
      <c r="AL79" s="2" t="s">
        <v>72</v>
      </c>
      <c r="AN79" s="2" t="s">
        <v>3419</v>
      </c>
    </row>
    <row r="80" spans="1:40">
      <c r="A80" s="1">
        <v>46044</v>
      </c>
      <c r="B80" s="2" t="s">
        <v>27</v>
      </c>
      <c r="C80" s="2" t="s">
        <v>3439</v>
      </c>
      <c r="D80" s="2" t="s">
        <v>3440</v>
      </c>
      <c r="E80" s="11">
        <v>0.33680555555555558</v>
      </c>
      <c r="F80" s="11">
        <v>0.42013888888888884</v>
      </c>
      <c r="G80">
        <v>2</v>
      </c>
      <c r="H80">
        <v>1356.5</v>
      </c>
      <c r="I80">
        <v>2</v>
      </c>
      <c r="J80">
        <v>1356.5</v>
      </c>
      <c r="K80" s="2" t="s">
        <v>3416</v>
      </c>
      <c r="L80" s="2" t="s">
        <v>3417</v>
      </c>
      <c r="M80">
        <v>62</v>
      </c>
      <c r="N80" s="2" t="s">
        <v>391</v>
      </c>
      <c r="O80" s="2" t="s">
        <v>395</v>
      </c>
      <c r="P80" s="2" t="s">
        <v>393</v>
      </c>
      <c r="Q80" s="2" t="s">
        <v>383</v>
      </c>
      <c r="R80" s="2" t="s">
        <v>392</v>
      </c>
      <c r="S80" s="2" t="s">
        <v>64</v>
      </c>
      <c r="T80">
        <v>2713</v>
      </c>
      <c r="U80">
        <v>5</v>
      </c>
      <c r="V80">
        <v>3</v>
      </c>
      <c r="W80">
        <v>1</v>
      </c>
      <c r="X80">
        <v>4</v>
      </c>
      <c r="Z80">
        <v>10852</v>
      </c>
      <c r="AA80">
        <v>10852</v>
      </c>
      <c r="AB80">
        <v>15500</v>
      </c>
      <c r="AC80" s="2" t="s">
        <v>3450</v>
      </c>
      <c r="AD80" s="2" t="s">
        <v>74</v>
      </c>
      <c r="AE80">
        <v>2026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 s="2" t="s">
        <v>3431</v>
      </c>
      <c r="AM80" t="s">
        <v>211</v>
      </c>
      <c r="AN80" s="2" t="s">
        <v>3419</v>
      </c>
    </row>
    <row r="81" spans="1:40">
      <c r="A81" s="1">
        <v>46044</v>
      </c>
      <c r="B81" s="2" t="s">
        <v>27</v>
      </c>
      <c r="C81" s="2" t="s">
        <v>3439</v>
      </c>
      <c r="D81" s="2" t="s">
        <v>3440</v>
      </c>
      <c r="E81" s="11">
        <v>0.42361111111111116</v>
      </c>
      <c r="F81" s="11">
        <v>0.48611111111111116</v>
      </c>
      <c r="G81">
        <v>1.5</v>
      </c>
      <c r="H81">
        <v>1168</v>
      </c>
      <c r="I81">
        <v>1.5</v>
      </c>
      <c r="J81">
        <v>1168</v>
      </c>
      <c r="K81" s="2" t="s">
        <v>3416</v>
      </c>
      <c r="L81" s="2" t="s">
        <v>3417</v>
      </c>
      <c r="M81">
        <v>26</v>
      </c>
      <c r="N81" s="2" t="s">
        <v>202</v>
      </c>
      <c r="O81" s="2" t="s">
        <v>207</v>
      </c>
      <c r="P81" s="2" t="s">
        <v>204</v>
      </c>
      <c r="Q81" s="2" t="s">
        <v>206</v>
      </c>
      <c r="R81" s="2" t="s">
        <v>203</v>
      </c>
      <c r="S81" s="2" t="s">
        <v>64</v>
      </c>
      <c r="T81">
        <v>1752</v>
      </c>
      <c r="U81">
        <v>1</v>
      </c>
      <c r="V81">
        <v>4</v>
      </c>
      <c r="W81">
        <v>1</v>
      </c>
      <c r="X81">
        <v>4</v>
      </c>
      <c r="Z81">
        <v>7008</v>
      </c>
      <c r="AA81">
        <v>7008</v>
      </c>
      <c r="AB81">
        <v>6500</v>
      </c>
      <c r="AC81" s="2" t="s">
        <v>3438</v>
      </c>
      <c r="AD81" s="2" t="s">
        <v>74</v>
      </c>
      <c r="AE81">
        <v>2026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 s="2" t="s">
        <v>3431</v>
      </c>
      <c r="AM81" t="s">
        <v>211</v>
      </c>
      <c r="AN81" s="2" t="s">
        <v>3419</v>
      </c>
    </row>
    <row r="82" spans="1:40">
      <c r="A82" s="1">
        <v>46044</v>
      </c>
      <c r="B82" s="2" t="s">
        <v>27</v>
      </c>
      <c r="C82" s="2" t="s">
        <v>3439</v>
      </c>
      <c r="D82" s="2" t="s">
        <v>3440</v>
      </c>
      <c r="E82" s="11">
        <v>0.48958333333333326</v>
      </c>
      <c r="F82" s="11">
        <v>0.60416666666666674</v>
      </c>
      <c r="G82">
        <v>2.75</v>
      </c>
      <c r="H82">
        <v>907.27272727272725</v>
      </c>
      <c r="I82">
        <v>2.75</v>
      </c>
      <c r="J82">
        <v>907.27272726851857</v>
      </c>
      <c r="K82" s="2" t="s">
        <v>3416</v>
      </c>
      <c r="L82" s="2" t="s">
        <v>3417</v>
      </c>
      <c r="M82">
        <v>60</v>
      </c>
      <c r="N82" s="2" t="s">
        <v>380</v>
      </c>
      <c r="O82" s="2" t="s">
        <v>384</v>
      </c>
      <c r="P82" s="2" t="s">
        <v>382</v>
      </c>
      <c r="Q82" s="2" t="s">
        <v>383</v>
      </c>
      <c r="R82" s="2" t="s">
        <v>381</v>
      </c>
      <c r="S82" s="2" t="s">
        <v>64</v>
      </c>
      <c r="T82">
        <v>2495</v>
      </c>
      <c r="U82">
        <v>5</v>
      </c>
      <c r="V82">
        <v>4</v>
      </c>
      <c r="W82">
        <v>1</v>
      </c>
      <c r="X82">
        <v>4</v>
      </c>
      <c r="Z82">
        <v>9980</v>
      </c>
      <c r="AA82">
        <v>9980</v>
      </c>
      <c r="AB82">
        <v>20500</v>
      </c>
      <c r="AC82" s="2" t="s">
        <v>3450</v>
      </c>
      <c r="AD82" s="2" t="s">
        <v>74</v>
      </c>
      <c r="AE82">
        <v>2026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 s="2" t="s">
        <v>3431</v>
      </c>
      <c r="AM82" t="s">
        <v>211</v>
      </c>
      <c r="AN82" s="2" t="s">
        <v>3419</v>
      </c>
    </row>
    <row r="83" spans="1:40">
      <c r="A83" s="1">
        <v>46044</v>
      </c>
      <c r="B83" s="2" t="s">
        <v>27</v>
      </c>
      <c r="C83" s="2" t="s">
        <v>3439</v>
      </c>
      <c r="D83" s="2" t="s">
        <v>3440</v>
      </c>
      <c r="E83" s="11">
        <v>0.60416666666666674</v>
      </c>
      <c r="F83" s="11">
        <v>0.72569444444444442</v>
      </c>
      <c r="G83">
        <v>2.92</v>
      </c>
      <c r="H83">
        <v>972.26027397260282</v>
      </c>
      <c r="I83">
        <v>2.9166666666666665</v>
      </c>
      <c r="J83">
        <v>973.37142857638889</v>
      </c>
      <c r="K83" s="2" t="s">
        <v>3416</v>
      </c>
      <c r="L83" s="2" t="s">
        <v>3417</v>
      </c>
      <c r="M83">
        <v>60</v>
      </c>
      <c r="N83" s="2" t="s">
        <v>380</v>
      </c>
      <c r="O83" s="2" t="s">
        <v>384</v>
      </c>
      <c r="P83" s="2" t="s">
        <v>382</v>
      </c>
      <c r="Q83" s="2" t="s">
        <v>383</v>
      </c>
      <c r="R83" s="2" t="s">
        <v>381</v>
      </c>
      <c r="S83" s="2" t="s">
        <v>64</v>
      </c>
      <c r="T83">
        <v>2839</v>
      </c>
      <c r="U83">
        <v>5</v>
      </c>
      <c r="V83">
        <v>4</v>
      </c>
      <c r="W83">
        <v>1</v>
      </c>
      <c r="X83">
        <v>4</v>
      </c>
      <c r="Z83">
        <v>11356</v>
      </c>
      <c r="AA83">
        <v>11356</v>
      </c>
      <c r="AB83">
        <v>20500</v>
      </c>
      <c r="AC83" s="2" t="s">
        <v>3438</v>
      </c>
      <c r="AD83" s="2" t="s">
        <v>74</v>
      </c>
      <c r="AE83">
        <v>2026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 s="2" t="s">
        <v>3431</v>
      </c>
      <c r="AM83" t="s">
        <v>211</v>
      </c>
      <c r="AN83" s="2" t="s">
        <v>3419</v>
      </c>
    </row>
    <row r="84" spans="1:40">
      <c r="A84" s="1">
        <v>46048</v>
      </c>
      <c r="B84" s="2" t="s">
        <v>27</v>
      </c>
      <c r="C84" s="2" t="s">
        <v>3439</v>
      </c>
      <c r="D84" s="2" t="s">
        <v>3440</v>
      </c>
      <c r="E84" s="11">
        <v>0.42708333333333326</v>
      </c>
      <c r="F84" s="11">
        <v>0.53472222222222232</v>
      </c>
      <c r="G84">
        <v>2.58</v>
      </c>
      <c r="H84">
        <v>1097.6744186046512</v>
      </c>
      <c r="I84">
        <v>2.5833333333333335</v>
      </c>
      <c r="J84">
        <v>1096.2580645138889</v>
      </c>
      <c r="K84" s="2" t="s">
        <v>3416</v>
      </c>
      <c r="L84" s="2" t="s">
        <v>3417</v>
      </c>
      <c r="M84">
        <v>21</v>
      </c>
      <c r="N84" s="2" t="s">
        <v>169</v>
      </c>
      <c r="O84" s="2" t="s">
        <v>173</v>
      </c>
      <c r="P84" s="2" t="s">
        <v>171</v>
      </c>
      <c r="Q84" s="2" t="s">
        <v>153</v>
      </c>
      <c r="R84" s="2" t="s">
        <v>170</v>
      </c>
      <c r="S84" s="2" t="s">
        <v>64</v>
      </c>
      <c r="T84">
        <v>2832</v>
      </c>
      <c r="U84">
        <v>10</v>
      </c>
      <c r="V84">
        <v>2</v>
      </c>
      <c r="W84">
        <v>1</v>
      </c>
      <c r="X84">
        <v>4</v>
      </c>
      <c r="Z84">
        <v>11328</v>
      </c>
      <c r="AA84">
        <v>11328</v>
      </c>
      <c r="AB84">
        <v>11000</v>
      </c>
      <c r="AC84" s="2" t="s">
        <v>3438</v>
      </c>
      <c r="AD84" s="2" t="s">
        <v>74</v>
      </c>
      <c r="AE84">
        <v>2026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 s="2" t="s">
        <v>3431</v>
      </c>
      <c r="AM84" t="s">
        <v>68</v>
      </c>
      <c r="AN84" s="2" t="s">
        <v>3419</v>
      </c>
    </row>
    <row r="85" spans="1:40">
      <c r="A85" s="1">
        <v>46048</v>
      </c>
      <c r="B85" s="2" t="s">
        <v>27</v>
      </c>
      <c r="C85" s="2" t="s">
        <v>3439</v>
      </c>
      <c r="D85" s="2" t="s">
        <v>3440</v>
      </c>
      <c r="E85" s="11">
        <v>0.6875</v>
      </c>
      <c r="F85" s="11">
        <v>0.73194444444444451</v>
      </c>
      <c r="G85">
        <v>1.07</v>
      </c>
      <c r="H85">
        <v>1165.4205607476636</v>
      </c>
      <c r="I85">
        <v>1.0666666666666669</v>
      </c>
      <c r="J85">
        <v>1169.0625</v>
      </c>
      <c r="K85" s="2" t="s">
        <v>3416</v>
      </c>
      <c r="L85" s="2" t="s">
        <v>3417</v>
      </c>
      <c r="M85">
        <v>68</v>
      </c>
      <c r="N85" s="2" t="s">
        <v>430</v>
      </c>
      <c r="O85" s="2" t="s">
        <v>435</v>
      </c>
      <c r="P85" s="2" t="s">
        <v>432</v>
      </c>
      <c r="Q85" s="2" t="s">
        <v>434</v>
      </c>
      <c r="R85" s="2" t="s">
        <v>431</v>
      </c>
      <c r="S85" s="2" t="s">
        <v>64</v>
      </c>
      <c r="T85">
        <v>1247</v>
      </c>
      <c r="U85">
        <v>5</v>
      </c>
      <c r="V85">
        <v>2</v>
      </c>
      <c r="W85">
        <v>1</v>
      </c>
      <c r="X85">
        <v>6</v>
      </c>
      <c r="Z85">
        <v>7482</v>
      </c>
      <c r="AA85">
        <v>7482</v>
      </c>
      <c r="AB85">
        <v>22500</v>
      </c>
      <c r="AC85" s="2" t="s">
        <v>3450</v>
      </c>
      <c r="AD85" s="2" t="s">
        <v>74</v>
      </c>
      <c r="AE85">
        <v>2026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 s="2" t="s">
        <v>3419</v>
      </c>
      <c r="AM85" t="s">
        <v>68</v>
      </c>
      <c r="AN85" s="2" t="s">
        <v>3419</v>
      </c>
    </row>
    <row r="86" spans="1:40">
      <c r="A86" s="1">
        <v>46044</v>
      </c>
      <c r="B86" s="2" t="s">
        <v>27</v>
      </c>
      <c r="C86" s="2" t="s">
        <v>3429</v>
      </c>
      <c r="D86" s="2" t="s">
        <v>3430</v>
      </c>
      <c r="E86" s="11">
        <v>0.34027777777777768</v>
      </c>
      <c r="F86" s="11">
        <v>0.39930555555555558</v>
      </c>
      <c r="G86">
        <v>1.42</v>
      </c>
      <c r="H86">
        <v>1482.3943661971832</v>
      </c>
      <c r="I86">
        <v>1.4166666666666665</v>
      </c>
      <c r="J86">
        <v>1485.8823529398148</v>
      </c>
      <c r="K86" s="2" t="s">
        <v>3416</v>
      </c>
      <c r="L86" s="2" t="s">
        <v>3417</v>
      </c>
      <c r="M86">
        <v>28</v>
      </c>
      <c r="N86" s="2" t="s">
        <v>215</v>
      </c>
      <c r="O86" s="2" t="s">
        <v>218</v>
      </c>
      <c r="P86" s="2" t="s">
        <v>217</v>
      </c>
      <c r="Q86" s="2" t="s">
        <v>122</v>
      </c>
      <c r="R86" s="2" t="s">
        <v>216</v>
      </c>
      <c r="S86" s="2" t="s">
        <v>64</v>
      </c>
      <c r="T86">
        <v>2105</v>
      </c>
      <c r="U86">
        <v>5</v>
      </c>
      <c r="V86">
        <v>3</v>
      </c>
      <c r="W86">
        <v>1</v>
      </c>
      <c r="X86">
        <v>3</v>
      </c>
      <c r="Z86">
        <v>6315</v>
      </c>
      <c r="AA86">
        <v>6315</v>
      </c>
      <c r="AB86">
        <v>6000</v>
      </c>
      <c r="AC86" s="2"/>
      <c r="AD86" s="2" t="s">
        <v>74</v>
      </c>
      <c r="AE86">
        <v>2026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 s="2" t="s">
        <v>3431</v>
      </c>
      <c r="AM86" t="s">
        <v>118</v>
      </c>
      <c r="AN86" s="2" t="s">
        <v>3419</v>
      </c>
    </row>
    <row r="87" spans="1:40">
      <c r="A87" s="1">
        <v>46048</v>
      </c>
      <c r="B87" s="2" t="s">
        <v>27</v>
      </c>
      <c r="C87" s="2" t="s">
        <v>3429</v>
      </c>
      <c r="D87" s="2" t="s">
        <v>3430</v>
      </c>
      <c r="E87" s="11">
        <v>0.33680555555555558</v>
      </c>
      <c r="F87" s="11">
        <v>0.53125</v>
      </c>
      <c r="G87">
        <v>4.67</v>
      </c>
      <c r="H87">
        <v>1112.4197002141327</v>
      </c>
      <c r="I87">
        <v>4.666666666666667</v>
      </c>
      <c r="J87">
        <v>1113.2142857175927</v>
      </c>
      <c r="K87" s="2" t="s">
        <v>3416</v>
      </c>
      <c r="L87" s="2" t="s">
        <v>3417</v>
      </c>
      <c r="M87">
        <v>56</v>
      </c>
      <c r="N87" s="2" t="s">
        <v>359</v>
      </c>
      <c r="O87" s="2" t="s">
        <v>362</v>
      </c>
      <c r="P87" s="2" t="s">
        <v>361</v>
      </c>
      <c r="Q87" s="2" t="s">
        <v>153</v>
      </c>
      <c r="R87" s="2" t="s">
        <v>360</v>
      </c>
      <c r="S87" s="2" t="s">
        <v>64</v>
      </c>
      <c r="T87">
        <v>5195</v>
      </c>
      <c r="U87">
        <v>10</v>
      </c>
      <c r="V87">
        <v>2</v>
      </c>
      <c r="W87">
        <v>1</v>
      </c>
      <c r="X87">
        <v>4</v>
      </c>
      <c r="Z87">
        <v>20780</v>
      </c>
      <c r="AA87">
        <v>20780</v>
      </c>
      <c r="AB87">
        <v>20500</v>
      </c>
      <c r="AC87" s="2"/>
      <c r="AD87" s="2" t="s">
        <v>74</v>
      </c>
      <c r="AE87">
        <v>2026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 s="2" t="s">
        <v>3431</v>
      </c>
      <c r="AM87" t="s">
        <v>68</v>
      </c>
      <c r="AN87" s="2" t="s">
        <v>3419</v>
      </c>
    </row>
    <row r="88" spans="1:40">
      <c r="A88" s="1">
        <v>46048</v>
      </c>
      <c r="B88" s="2" t="s">
        <v>25</v>
      </c>
      <c r="C88" s="2" t="s">
        <v>3424</v>
      </c>
      <c r="D88" s="2" t="s">
        <v>3426</v>
      </c>
      <c r="E88" s="11">
        <v>0.63541666666666674</v>
      </c>
      <c r="F88" s="11">
        <v>0.71875</v>
      </c>
      <c r="G88">
        <v>2</v>
      </c>
      <c r="H88">
        <v>1100</v>
      </c>
      <c r="I88">
        <v>2</v>
      </c>
      <c r="J88">
        <v>1100</v>
      </c>
      <c r="K88" s="2" t="s">
        <v>3416</v>
      </c>
      <c r="L88" s="2" t="s">
        <v>3417</v>
      </c>
      <c r="M88">
        <v>80</v>
      </c>
      <c r="N88" s="2" t="s">
        <v>478</v>
      </c>
      <c r="O88" s="2" t="s">
        <v>482</v>
      </c>
      <c r="P88" s="2" t="s">
        <v>480</v>
      </c>
      <c r="Q88" s="2" t="s">
        <v>481</v>
      </c>
      <c r="R88" s="2" t="s">
        <v>479</v>
      </c>
      <c r="S88" s="2" t="s">
        <v>64</v>
      </c>
      <c r="T88">
        <v>2200</v>
      </c>
      <c r="U88">
        <v>30</v>
      </c>
      <c r="V88">
        <v>7</v>
      </c>
      <c r="W88">
        <v>2</v>
      </c>
      <c r="X88">
        <v>4</v>
      </c>
      <c r="Z88">
        <v>8800</v>
      </c>
      <c r="AA88">
        <v>4400</v>
      </c>
      <c r="AB88">
        <v>8000</v>
      </c>
      <c r="AC88" s="2" t="s">
        <v>3455</v>
      </c>
      <c r="AD88" s="2" t="s">
        <v>74</v>
      </c>
      <c r="AE88">
        <v>2026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 s="2" t="s">
        <v>72</v>
      </c>
      <c r="AM88" t="s">
        <v>211</v>
      </c>
      <c r="AN88" s="2" t="s">
        <v>3419</v>
      </c>
    </row>
    <row r="89" spans="1:40">
      <c r="A89" s="1">
        <v>46048</v>
      </c>
      <c r="B89" s="2" t="s">
        <v>25</v>
      </c>
      <c r="C89" s="2" t="s">
        <v>3422</v>
      </c>
      <c r="D89" s="2" t="s">
        <v>3423</v>
      </c>
      <c r="E89" s="11">
        <v>0.33680555555555558</v>
      </c>
      <c r="F89" s="11">
        <v>0.45833333333333326</v>
      </c>
      <c r="G89">
        <v>2.92</v>
      </c>
      <c r="H89">
        <v>1301.3698630136987</v>
      </c>
      <c r="I89">
        <v>2.9166666666666665</v>
      </c>
      <c r="J89">
        <v>1302.8571428587964</v>
      </c>
      <c r="K89" s="2" t="s">
        <v>3416</v>
      </c>
      <c r="L89" s="2" t="s">
        <v>3417</v>
      </c>
      <c r="M89">
        <v>68</v>
      </c>
      <c r="N89" s="2" t="s">
        <v>430</v>
      </c>
      <c r="O89" s="2" t="s">
        <v>435</v>
      </c>
      <c r="P89" s="2" t="s">
        <v>432</v>
      </c>
      <c r="Q89" s="2" t="s">
        <v>434</v>
      </c>
      <c r="R89" s="2" t="s">
        <v>431</v>
      </c>
      <c r="S89" s="2" t="s">
        <v>64</v>
      </c>
      <c r="T89">
        <v>3800</v>
      </c>
      <c r="U89">
        <v>10</v>
      </c>
      <c r="V89">
        <v>2</v>
      </c>
      <c r="W89">
        <v>1</v>
      </c>
      <c r="X89">
        <v>6</v>
      </c>
      <c r="Z89">
        <v>22800</v>
      </c>
      <c r="AA89">
        <v>22800</v>
      </c>
      <c r="AB89">
        <v>22500</v>
      </c>
      <c r="AC89" s="2" t="s">
        <v>3456</v>
      </c>
      <c r="AD89" s="2" t="s">
        <v>74</v>
      </c>
      <c r="AE89">
        <v>2026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 s="2" t="s">
        <v>72</v>
      </c>
      <c r="AM89" t="s">
        <v>68</v>
      </c>
      <c r="AN89" s="2" t="s">
        <v>3419</v>
      </c>
    </row>
    <row r="90" spans="1:40">
      <c r="A90" s="1">
        <v>46048</v>
      </c>
      <c r="B90" s="2" t="s">
        <v>25</v>
      </c>
      <c r="C90" s="2" t="s">
        <v>3422</v>
      </c>
      <c r="D90" s="2" t="s">
        <v>3423</v>
      </c>
      <c r="E90" s="11">
        <v>0.46180555555555558</v>
      </c>
      <c r="F90" s="11">
        <v>0.72222222222222232</v>
      </c>
      <c r="G90">
        <v>6.25</v>
      </c>
      <c r="H90">
        <v>836.8</v>
      </c>
      <c r="I90">
        <v>6.25</v>
      </c>
      <c r="J90">
        <v>836.8</v>
      </c>
      <c r="K90" s="2" t="s">
        <v>3416</v>
      </c>
      <c r="L90" s="2" t="s">
        <v>3417</v>
      </c>
      <c r="M90">
        <v>38</v>
      </c>
      <c r="N90" s="2" t="s">
        <v>269</v>
      </c>
      <c r="O90" s="2" t="s">
        <v>273</v>
      </c>
      <c r="P90" s="2" t="s">
        <v>271</v>
      </c>
      <c r="Q90" s="2" t="s">
        <v>97</v>
      </c>
      <c r="R90" s="2" t="s">
        <v>270</v>
      </c>
      <c r="S90" s="2" t="s">
        <v>64</v>
      </c>
      <c r="T90">
        <v>5230</v>
      </c>
      <c r="U90">
        <v>5</v>
      </c>
      <c r="V90">
        <v>2</v>
      </c>
      <c r="W90">
        <v>1</v>
      </c>
      <c r="X90">
        <v>2</v>
      </c>
      <c r="Z90">
        <v>10460</v>
      </c>
      <c r="AA90">
        <v>10460</v>
      </c>
      <c r="AB90">
        <v>10300</v>
      </c>
      <c r="AC90" s="2"/>
      <c r="AD90" s="2" t="s">
        <v>74</v>
      </c>
      <c r="AE90">
        <v>2026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 s="2" t="s">
        <v>72</v>
      </c>
      <c r="AM90" t="s">
        <v>68</v>
      </c>
      <c r="AN90" s="2" t="s">
        <v>3419</v>
      </c>
    </row>
    <row r="91" spans="1:40">
      <c r="A91" s="1">
        <v>46049</v>
      </c>
      <c r="B91" s="2" t="s">
        <v>25</v>
      </c>
      <c r="C91" s="2" t="s">
        <v>3422</v>
      </c>
      <c r="D91" s="2" t="s">
        <v>3423</v>
      </c>
      <c r="E91" s="11">
        <v>0.37847222222222232</v>
      </c>
      <c r="F91" s="11">
        <v>0.5625</v>
      </c>
      <c r="G91">
        <v>4.42</v>
      </c>
      <c r="H91">
        <v>3518.0995475113123</v>
      </c>
      <c r="I91">
        <v>4.416666666666667</v>
      </c>
      <c r="J91">
        <v>3520.7547169791665</v>
      </c>
      <c r="K91" s="2" t="s">
        <v>3416</v>
      </c>
      <c r="L91" s="2" t="s">
        <v>3417</v>
      </c>
      <c r="M91">
        <v>64</v>
      </c>
      <c r="N91" s="2" t="s">
        <v>408</v>
      </c>
      <c r="O91" s="2" t="s">
        <v>411</v>
      </c>
      <c r="P91" s="2" t="s">
        <v>410</v>
      </c>
      <c r="Q91" s="2" t="s">
        <v>97</v>
      </c>
      <c r="R91" s="2" t="s">
        <v>409</v>
      </c>
      <c r="S91" s="2" t="s">
        <v>64</v>
      </c>
      <c r="T91">
        <v>15550</v>
      </c>
      <c r="U91">
        <v>5</v>
      </c>
      <c r="V91">
        <v>2</v>
      </c>
      <c r="W91">
        <v>1</v>
      </c>
      <c r="X91">
        <v>2</v>
      </c>
      <c r="Z91">
        <v>31100</v>
      </c>
      <c r="AA91">
        <v>31100</v>
      </c>
      <c r="AB91">
        <v>30500</v>
      </c>
      <c r="AC91" s="2"/>
      <c r="AD91" s="2" t="s">
        <v>74</v>
      </c>
      <c r="AE91">
        <v>2026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 s="2" t="s">
        <v>72</v>
      </c>
      <c r="AM91" t="s">
        <v>68</v>
      </c>
      <c r="AN91" s="2" t="s">
        <v>3419</v>
      </c>
    </row>
    <row r="92" spans="1:40">
      <c r="A92" s="1">
        <v>46049</v>
      </c>
      <c r="B92" s="2" t="s">
        <v>25</v>
      </c>
      <c r="C92" s="2" t="s">
        <v>3422</v>
      </c>
      <c r="D92" s="2" t="s">
        <v>3423</v>
      </c>
      <c r="E92" s="11">
        <v>0.57638888888888884</v>
      </c>
      <c r="F92" s="11">
        <v>0.72916666666666674</v>
      </c>
      <c r="G92">
        <v>3.67</v>
      </c>
      <c r="H92">
        <v>3167.574931880109</v>
      </c>
      <c r="I92">
        <v>3.666666666666667</v>
      </c>
      <c r="J92">
        <v>3170.4545454513891</v>
      </c>
      <c r="K92" s="2" t="s">
        <v>3416</v>
      </c>
      <c r="L92" s="2" t="s">
        <v>3417</v>
      </c>
      <c r="M92">
        <v>9</v>
      </c>
      <c r="N92" s="2" t="s">
        <v>106</v>
      </c>
      <c r="O92" s="2" t="s">
        <v>98</v>
      </c>
      <c r="P92" s="2" t="s">
        <v>95</v>
      </c>
      <c r="Q92" s="2" t="s">
        <v>97</v>
      </c>
      <c r="R92" s="2" t="s">
        <v>94</v>
      </c>
      <c r="S92" s="2" t="s">
        <v>64</v>
      </c>
      <c r="T92">
        <v>11625</v>
      </c>
      <c r="U92">
        <v>5</v>
      </c>
      <c r="V92">
        <v>2</v>
      </c>
      <c r="W92">
        <v>1</v>
      </c>
      <c r="X92">
        <v>2</v>
      </c>
      <c r="Z92">
        <v>23250</v>
      </c>
      <c r="AA92">
        <v>23250</v>
      </c>
      <c r="AB92">
        <v>23000</v>
      </c>
      <c r="AC92" s="2"/>
      <c r="AD92" s="2" t="s">
        <v>74</v>
      </c>
      <c r="AE92">
        <v>2026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 s="2" t="s">
        <v>72</v>
      </c>
      <c r="AM92" t="s">
        <v>68</v>
      </c>
      <c r="AN92" s="2" t="s">
        <v>3419</v>
      </c>
    </row>
    <row r="93" spans="1:40">
      <c r="A93" s="1">
        <v>46048</v>
      </c>
      <c r="B93" s="2" t="s">
        <v>25</v>
      </c>
      <c r="C93" s="2" t="s">
        <v>3414</v>
      </c>
      <c r="D93" s="2" t="s">
        <v>3415</v>
      </c>
      <c r="E93" s="11">
        <v>0.33333333333333326</v>
      </c>
      <c r="F93" s="11">
        <v>0.375</v>
      </c>
      <c r="G93">
        <v>1</v>
      </c>
      <c r="H93">
        <v>170</v>
      </c>
      <c r="I93">
        <v>1.0000000000000004</v>
      </c>
      <c r="J93">
        <v>169.99999999999991</v>
      </c>
      <c r="K93" s="2" t="s">
        <v>3416</v>
      </c>
      <c r="L93" s="2" t="s">
        <v>3417</v>
      </c>
      <c r="M93">
        <v>54</v>
      </c>
      <c r="N93" s="2" t="s">
        <v>339</v>
      </c>
      <c r="O93" s="2" t="s">
        <v>348</v>
      </c>
      <c r="P93" s="2" t="s">
        <v>341</v>
      </c>
      <c r="Q93" s="2" t="s">
        <v>343</v>
      </c>
      <c r="R93" s="2" t="s">
        <v>340</v>
      </c>
      <c r="S93" s="2" t="s">
        <v>79</v>
      </c>
      <c r="T93">
        <v>170</v>
      </c>
      <c r="U93">
        <v>15</v>
      </c>
      <c r="V93">
        <v>0</v>
      </c>
      <c r="W93">
        <v>1</v>
      </c>
      <c r="X93">
        <v>8</v>
      </c>
      <c r="Z93">
        <v>1360</v>
      </c>
      <c r="AA93">
        <v>1360</v>
      </c>
      <c r="AB93">
        <v>1100</v>
      </c>
      <c r="AC93" s="2" t="s">
        <v>3421</v>
      </c>
      <c r="AD93" s="2" t="s">
        <v>74</v>
      </c>
      <c r="AE93">
        <v>2026</v>
      </c>
      <c r="AF93">
        <v>43</v>
      </c>
      <c r="AG93">
        <v>40</v>
      </c>
      <c r="AH93">
        <v>3</v>
      </c>
      <c r="AI93">
        <v>43</v>
      </c>
      <c r="AJ93">
        <v>40</v>
      </c>
      <c r="AK93">
        <v>3</v>
      </c>
      <c r="AL93" s="2" t="s">
        <v>72</v>
      </c>
      <c r="AN93" s="2" t="s">
        <v>3419</v>
      </c>
    </row>
    <row r="94" spans="1:40">
      <c r="A94" s="1">
        <v>46048</v>
      </c>
      <c r="B94" s="2" t="s">
        <v>25</v>
      </c>
      <c r="C94" s="2" t="s">
        <v>3414</v>
      </c>
      <c r="D94" s="2" t="s">
        <v>3415</v>
      </c>
      <c r="E94" s="11">
        <v>0.375</v>
      </c>
      <c r="F94" s="11">
        <v>0.41666666666666674</v>
      </c>
      <c r="G94">
        <v>1</v>
      </c>
      <c r="H94">
        <v>670</v>
      </c>
      <c r="I94">
        <v>1.0000000000000004</v>
      </c>
      <c r="J94">
        <v>669.99999999999966</v>
      </c>
      <c r="K94" s="2" t="s">
        <v>3416</v>
      </c>
      <c r="L94" s="2" t="s">
        <v>3417</v>
      </c>
      <c r="M94">
        <v>22</v>
      </c>
      <c r="N94" s="2" t="s">
        <v>169</v>
      </c>
      <c r="O94" s="2" t="s">
        <v>177</v>
      </c>
      <c r="P94" s="2" t="s">
        <v>171</v>
      </c>
      <c r="Q94" s="2" t="s">
        <v>153</v>
      </c>
      <c r="R94" s="2" t="s">
        <v>170</v>
      </c>
      <c r="S94" s="2" t="s">
        <v>79</v>
      </c>
      <c r="T94">
        <v>670</v>
      </c>
      <c r="U94">
        <v>10</v>
      </c>
      <c r="V94">
        <v>0</v>
      </c>
      <c r="W94">
        <v>1</v>
      </c>
      <c r="X94">
        <v>8</v>
      </c>
      <c r="Z94">
        <v>5360</v>
      </c>
      <c r="AA94">
        <v>5360</v>
      </c>
      <c r="AB94">
        <v>5100</v>
      </c>
      <c r="AC94" s="2" t="s">
        <v>3421</v>
      </c>
      <c r="AD94" s="2" t="s">
        <v>74</v>
      </c>
      <c r="AE94">
        <v>2026</v>
      </c>
      <c r="AF94">
        <v>168</v>
      </c>
      <c r="AG94">
        <v>177</v>
      </c>
      <c r="AH94">
        <v>-9</v>
      </c>
      <c r="AI94">
        <v>180</v>
      </c>
      <c r="AJ94">
        <v>177</v>
      </c>
      <c r="AK94">
        <v>3</v>
      </c>
      <c r="AL94" s="2" t="s">
        <v>72</v>
      </c>
      <c r="AN94" s="2" t="s">
        <v>3419</v>
      </c>
    </row>
    <row r="95" spans="1:40">
      <c r="A95" s="1">
        <v>46048</v>
      </c>
      <c r="B95" s="2" t="s">
        <v>25</v>
      </c>
      <c r="C95" s="2" t="s">
        <v>3414</v>
      </c>
      <c r="D95" s="2" t="s">
        <v>3415</v>
      </c>
      <c r="E95" s="11">
        <v>0.41666666666666674</v>
      </c>
      <c r="F95" s="11">
        <v>0.47916666666666674</v>
      </c>
      <c r="G95">
        <v>1.5</v>
      </c>
      <c r="H95">
        <v>866.66666666666663</v>
      </c>
      <c r="I95">
        <v>1.5</v>
      </c>
      <c r="J95">
        <v>866.66666666666652</v>
      </c>
      <c r="K95" s="2" t="s">
        <v>3416</v>
      </c>
      <c r="L95" s="2" t="s">
        <v>3417</v>
      </c>
      <c r="M95">
        <v>57</v>
      </c>
      <c r="N95" s="2" t="s">
        <v>359</v>
      </c>
      <c r="O95" s="2" t="s">
        <v>366</v>
      </c>
      <c r="P95" s="2" t="s">
        <v>361</v>
      </c>
      <c r="Q95" s="2" t="s">
        <v>153</v>
      </c>
      <c r="R95" s="2" t="s">
        <v>360</v>
      </c>
      <c r="S95" s="2" t="s">
        <v>79</v>
      </c>
      <c r="T95">
        <v>1300</v>
      </c>
      <c r="U95">
        <v>10</v>
      </c>
      <c r="V95">
        <v>0</v>
      </c>
      <c r="W95">
        <v>1</v>
      </c>
      <c r="X95">
        <v>8</v>
      </c>
      <c r="Z95">
        <v>10400</v>
      </c>
      <c r="AA95">
        <v>10400</v>
      </c>
      <c r="AB95">
        <v>10100</v>
      </c>
      <c r="AC95" s="2" t="s">
        <v>3421</v>
      </c>
      <c r="AD95" s="2" t="s">
        <v>74</v>
      </c>
      <c r="AE95">
        <v>2026</v>
      </c>
      <c r="AF95">
        <v>325</v>
      </c>
      <c r="AG95">
        <v>324</v>
      </c>
      <c r="AH95">
        <v>1</v>
      </c>
      <c r="AI95">
        <v>329</v>
      </c>
      <c r="AJ95">
        <v>324</v>
      </c>
      <c r="AK95">
        <v>5</v>
      </c>
      <c r="AL95" s="2" t="s">
        <v>72</v>
      </c>
      <c r="AN95" s="2" t="s">
        <v>3419</v>
      </c>
    </row>
    <row r="96" spans="1:40">
      <c r="A96" s="1">
        <v>46048</v>
      </c>
      <c r="B96" s="2" t="s">
        <v>25</v>
      </c>
      <c r="C96" s="2" t="s">
        <v>3414</v>
      </c>
      <c r="D96" s="2" t="s">
        <v>3415</v>
      </c>
      <c r="E96" s="11">
        <v>0.47916666666666674</v>
      </c>
      <c r="F96" s="11">
        <v>0.625</v>
      </c>
      <c r="G96">
        <v>3.5</v>
      </c>
      <c r="H96">
        <v>928.57142857142856</v>
      </c>
      <c r="I96">
        <v>3.4999999999999996</v>
      </c>
      <c r="J96">
        <v>928.57142857142867</v>
      </c>
      <c r="K96" s="2" t="s">
        <v>3416</v>
      </c>
      <c r="L96" s="2" t="s">
        <v>3417</v>
      </c>
      <c r="M96">
        <v>69</v>
      </c>
      <c r="N96" s="2" t="s">
        <v>430</v>
      </c>
      <c r="O96" s="2" t="s">
        <v>439</v>
      </c>
      <c r="P96" s="2" t="s">
        <v>432</v>
      </c>
      <c r="Q96" s="2" t="s">
        <v>434</v>
      </c>
      <c r="R96" s="2" t="s">
        <v>431</v>
      </c>
      <c r="S96" s="2" t="s">
        <v>79</v>
      </c>
      <c r="T96">
        <v>3250</v>
      </c>
      <c r="U96">
        <v>10</v>
      </c>
      <c r="V96">
        <v>0</v>
      </c>
      <c r="W96">
        <v>1</v>
      </c>
      <c r="X96">
        <v>8</v>
      </c>
      <c r="Z96">
        <v>26000</v>
      </c>
      <c r="AA96">
        <v>26000</v>
      </c>
      <c r="AB96">
        <v>25700</v>
      </c>
      <c r="AC96" s="2" t="s">
        <v>3421</v>
      </c>
      <c r="AD96" s="2" t="s">
        <v>74</v>
      </c>
      <c r="AE96">
        <v>2026</v>
      </c>
      <c r="AF96">
        <v>813</v>
      </c>
      <c r="AG96">
        <v>819</v>
      </c>
      <c r="AH96">
        <v>-6</v>
      </c>
      <c r="AI96">
        <v>822</v>
      </c>
      <c r="AJ96">
        <v>819</v>
      </c>
      <c r="AK96">
        <v>3</v>
      </c>
      <c r="AL96" s="2" t="s">
        <v>72</v>
      </c>
      <c r="AN96" s="2" t="s">
        <v>3419</v>
      </c>
    </row>
    <row r="97" spans="1:40">
      <c r="A97" s="1">
        <v>46048</v>
      </c>
      <c r="B97" s="2" t="s">
        <v>25</v>
      </c>
      <c r="C97" s="2" t="s">
        <v>3414</v>
      </c>
      <c r="D97" s="2" t="s">
        <v>3415</v>
      </c>
      <c r="E97" s="11">
        <v>0.64583333333333326</v>
      </c>
      <c r="F97" s="11">
        <v>0.6875</v>
      </c>
      <c r="G97">
        <v>1</v>
      </c>
      <c r="H97">
        <v>1050</v>
      </c>
      <c r="I97">
        <v>0.999999999999999</v>
      </c>
      <c r="J97">
        <v>1050.0000000000009</v>
      </c>
      <c r="K97" s="2" t="s">
        <v>3416</v>
      </c>
      <c r="L97" s="2" t="s">
        <v>3417</v>
      </c>
      <c r="M97">
        <v>29</v>
      </c>
      <c r="N97" s="2" t="s">
        <v>215</v>
      </c>
      <c r="O97" s="2" t="s">
        <v>222</v>
      </c>
      <c r="P97" s="2" t="s">
        <v>217</v>
      </c>
      <c r="Q97" s="2" t="s">
        <v>122</v>
      </c>
      <c r="R97" s="2" t="s">
        <v>216</v>
      </c>
      <c r="S97" s="2" t="s">
        <v>79</v>
      </c>
      <c r="T97">
        <v>1050</v>
      </c>
      <c r="U97">
        <v>10</v>
      </c>
      <c r="V97">
        <v>0</v>
      </c>
      <c r="W97">
        <v>1</v>
      </c>
      <c r="X97">
        <v>8</v>
      </c>
      <c r="Z97">
        <v>8400</v>
      </c>
      <c r="AA97">
        <v>8400</v>
      </c>
      <c r="AB97">
        <v>8100</v>
      </c>
      <c r="AC97" s="2" t="s">
        <v>3421</v>
      </c>
      <c r="AD97" s="2" t="s">
        <v>74</v>
      </c>
      <c r="AE97">
        <v>2026</v>
      </c>
      <c r="AF97">
        <v>263</v>
      </c>
      <c r="AG97">
        <v>250</v>
      </c>
      <c r="AH97">
        <v>13</v>
      </c>
      <c r="AI97">
        <v>263</v>
      </c>
      <c r="AJ97">
        <v>250</v>
      </c>
      <c r="AK97">
        <v>13</v>
      </c>
      <c r="AL97" s="2" t="s">
        <v>72</v>
      </c>
      <c r="AN97" s="2" t="s">
        <v>3419</v>
      </c>
    </row>
    <row r="98" spans="1:40">
      <c r="A98" s="1">
        <v>46048</v>
      </c>
      <c r="B98" s="2" t="s">
        <v>25</v>
      </c>
      <c r="C98" s="2" t="s">
        <v>3414</v>
      </c>
      <c r="D98" s="2" t="s">
        <v>3415</v>
      </c>
      <c r="E98" s="11">
        <v>0.66666666666666674</v>
      </c>
      <c r="F98" s="11">
        <v>0.72222222222222232</v>
      </c>
      <c r="G98">
        <v>1.33</v>
      </c>
      <c r="H98">
        <v>165.41353383458645</v>
      </c>
      <c r="I98">
        <v>1.3333333333333339</v>
      </c>
      <c r="J98">
        <v>164.99999999999991</v>
      </c>
      <c r="K98" s="2" t="s">
        <v>3416</v>
      </c>
      <c r="L98" s="2" t="s">
        <v>3417</v>
      </c>
      <c r="M98">
        <v>108</v>
      </c>
      <c r="N98" s="2" t="s">
        <v>610</v>
      </c>
      <c r="O98" s="2" t="s">
        <v>619</v>
      </c>
      <c r="P98" s="2" t="s">
        <v>612</v>
      </c>
      <c r="Q98" s="2" t="s">
        <v>153</v>
      </c>
      <c r="R98" s="2" t="s">
        <v>611</v>
      </c>
      <c r="S98" s="2" t="s">
        <v>79</v>
      </c>
      <c r="T98">
        <v>220</v>
      </c>
      <c r="U98">
        <v>10</v>
      </c>
      <c r="V98">
        <v>0</v>
      </c>
      <c r="W98">
        <v>1</v>
      </c>
      <c r="X98">
        <v>8</v>
      </c>
      <c r="Z98">
        <v>1760</v>
      </c>
      <c r="AA98">
        <v>1760</v>
      </c>
      <c r="AB98">
        <v>1500</v>
      </c>
      <c r="AC98" s="2" t="s">
        <v>3421</v>
      </c>
      <c r="AD98" s="2" t="s">
        <v>74</v>
      </c>
      <c r="AE98">
        <v>2026</v>
      </c>
      <c r="AF98">
        <v>55</v>
      </c>
      <c r="AG98">
        <v>64</v>
      </c>
      <c r="AH98">
        <v>-9</v>
      </c>
      <c r="AI98">
        <v>67</v>
      </c>
      <c r="AJ98">
        <v>64</v>
      </c>
      <c r="AK98">
        <v>3</v>
      </c>
      <c r="AL98" s="2" t="s">
        <v>72</v>
      </c>
      <c r="AN98" s="2" t="s">
        <v>3419</v>
      </c>
    </row>
    <row r="99" spans="1:40">
      <c r="A99" s="1">
        <v>46049</v>
      </c>
      <c r="B99" s="2" t="s">
        <v>25</v>
      </c>
      <c r="C99" s="2" t="s">
        <v>3414</v>
      </c>
      <c r="D99" s="2" t="s">
        <v>3415</v>
      </c>
      <c r="E99" s="11">
        <v>0.33333333333333326</v>
      </c>
      <c r="F99" s="11">
        <v>0.375</v>
      </c>
      <c r="G99">
        <v>1</v>
      </c>
      <c r="H99">
        <v>250</v>
      </c>
      <c r="I99">
        <v>1.0000000000000004</v>
      </c>
      <c r="J99">
        <v>249.99999999999989</v>
      </c>
      <c r="K99" s="2" t="s">
        <v>3416</v>
      </c>
      <c r="L99" s="2" t="s">
        <v>3417</v>
      </c>
      <c r="M99">
        <v>101</v>
      </c>
      <c r="N99" s="2" t="s">
        <v>573</v>
      </c>
      <c r="O99" s="2" t="s">
        <v>580</v>
      </c>
      <c r="P99" s="2" t="s">
        <v>575</v>
      </c>
      <c r="Q99" s="2" t="s">
        <v>153</v>
      </c>
      <c r="R99" s="2" t="s">
        <v>574</v>
      </c>
      <c r="S99" s="2" t="s">
        <v>79</v>
      </c>
      <c r="T99">
        <v>250</v>
      </c>
      <c r="U99">
        <v>20</v>
      </c>
      <c r="V99">
        <v>0</v>
      </c>
      <c r="W99">
        <v>1</v>
      </c>
      <c r="X99">
        <v>8</v>
      </c>
      <c r="Z99">
        <v>2000</v>
      </c>
      <c r="AA99">
        <v>2000</v>
      </c>
      <c r="AB99">
        <v>1600</v>
      </c>
      <c r="AC99" s="2" t="s">
        <v>3421</v>
      </c>
      <c r="AD99" s="2" t="s">
        <v>74</v>
      </c>
      <c r="AE99">
        <v>2026</v>
      </c>
      <c r="AF99">
        <v>63</v>
      </c>
      <c r="AG99">
        <v>59</v>
      </c>
      <c r="AH99">
        <v>4</v>
      </c>
      <c r="AI99">
        <v>63</v>
      </c>
      <c r="AJ99">
        <v>59</v>
      </c>
      <c r="AK99">
        <v>4</v>
      </c>
      <c r="AL99" s="2" t="s">
        <v>72</v>
      </c>
      <c r="AN99" s="2" t="s">
        <v>3419</v>
      </c>
    </row>
    <row r="100" spans="1:40">
      <c r="A100" s="1">
        <v>46049</v>
      </c>
      <c r="B100" s="2" t="s">
        <v>25</v>
      </c>
      <c r="C100" s="2" t="s">
        <v>3414</v>
      </c>
      <c r="D100" s="2" t="s">
        <v>3415</v>
      </c>
      <c r="E100" s="11">
        <v>0.375</v>
      </c>
      <c r="F100" s="11">
        <v>0.47916666666666674</v>
      </c>
      <c r="G100">
        <v>2.5</v>
      </c>
      <c r="H100">
        <v>1116</v>
      </c>
      <c r="I100">
        <v>2.5000000000000004</v>
      </c>
      <c r="J100">
        <v>1115.9999999999998</v>
      </c>
      <c r="K100" s="2" t="s">
        <v>3416</v>
      </c>
      <c r="L100" s="2" t="s">
        <v>3417</v>
      </c>
      <c r="M100">
        <v>67</v>
      </c>
      <c r="N100" s="2" t="s">
        <v>418</v>
      </c>
      <c r="O100" s="2" t="s">
        <v>427</v>
      </c>
      <c r="P100" s="2" t="s">
        <v>420</v>
      </c>
      <c r="Q100" s="2" t="s">
        <v>422</v>
      </c>
      <c r="R100" s="2" t="s">
        <v>419</v>
      </c>
      <c r="S100" s="2" t="s">
        <v>79</v>
      </c>
      <c r="T100">
        <v>2790</v>
      </c>
      <c r="U100">
        <v>10</v>
      </c>
      <c r="V100">
        <v>0</v>
      </c>
      <c r="W100">
        <v>1</v>
      </c>
      <c r="X100">
        <v>8</v>
      </c>
      <c r="Z100">
        <v>22320</v>
      </c>
      <c r="AA100">
        <v>22320</v>
      </c>
      <c r="AB100">
        <v>22100</v>
      </c>
      <c r="AC100" s="2" t="s">
        <v>3421</v>
      </c>
      <c r="AD100" s="2" t="s">
        <v>74</v>
      </c>
      <c r="AE100">
        <v>2026</v>
      </c>
      <c r="AF100">
        <v>698</v>
      </c>
      <c r="AG100">
        <v>688</v>
      </c>
      <c r="AH100">
        <v>10</v>
      </c>
      <c r="AI100">
        <v>698</v>
      </c>
      <c r="AJ100">
        <v>688</v>
      </c>
      <c r="AK100">
        <v>10</v>
      </c>
      <c r="AL100" s="2" t="s">
        <v>72</v>
      </c>
      <c r="AN100" s="2" t="s">
        <v>3419</v>
      </c>
    </row>
    <row r="101" spans="1:40">
      <c r="A101" s="1">
        <v>46049</v>
      </c>
      <c r="B101" s="2" t="s">
        <v>25</v>
      </c>
      <c r="C101" s="2" t="s">
        <v>3414</v>
      </c>
      <c r="D101" s="2" t="s">
        <v>3415</v>
      </c>
      <c r="E101" s="11">
        <v>0.47916666666666674</v>
      </c>
      <c r="F101" s="11">
        <v>0.54166666666666674</v>
      </c>
      <c r="G101">
        <v>1.5</v>
      </c>
      <c r="H101">
        <v>1246.6666666666667</v>
      </c>
      <c r="I101">
        <v>1.4999999999999989</v>
      </c>
      <c r="J101">
        <v>1246.6666666666681</v>
      </c>
      <c r="K101" s="2" t="s">
        <v>3416</v>
      </c>
      <c r="L101" s="2" t="s">
        <v>3417</v>
      </c>
      <c r="M101">
        <v>76</v>
      </c>
      <c r="N101" s="2" t="s">
        <v>464</v>
      </c>
      <c r="O101" s="2" t="s">
        <v>427</v>
      </c>
      <c r="P101" s="2" t="s">
        <v>466</v>
      </c>
      <c r="Q101" s="2" t="s">
        <v>97</v>
      </c>
      <c r="R101" s="2" t="s">
        <v>465</v>
      </c>
      <c r="S101" s="2" t="s">
        <v>79</v>
      </c>
      <c r="T101">
        <v>1870</v>
      </c>
      <c r="U101">
        <v>10</v>
      </c>
      <c r="V101">
        <v>0</v>
      </c>
      <c r="W101">
        <v>1</v>
      </c>
      <c r="X101">
        <v>8</v>
      </c>
      <c r="Z101">
        <v>14960</v>
      </c>
      <c r="AA101">
        <v>14960</v>
      </c>
      <c r="AB101">
        <v>14850</v>
      </c>
      <c r="AC101" s="2" t="s">
        <v>3421</v>
      </c>
      <c r="AD101" s="2" t="s">
        <v>74</v>
      </c>
      <c r="AE101">
        <v>2026</v>
      </c>
      <c r="AF101">
        <v>468</v>
      </c>
      <c r="AG101">
        <v>477</v>
      </c>
      <c r="AH101">
        <v>-9</v>
      </c>
      <c r="AI101">
        <v>480</v>
      </c>
      <c r="AJ101">
        <v>477</v>
      </c>
      <c r="AK101">
        <v>3</v>
      </c>
      <c r="AL101" s="2" t="s">
        <v>72</v>
      </c>
      <c r="AN101" s="2" t="s">
        <v>3419</v>
      </c>
    </row>
    <row r="102" spans="1:40">
      <c r="A102" s="1">
        <v>46049</v>
      </c>
      <c r="B102" s="2" t="s">
        <v>25</v>
      </c>
      <c r="C102" s="2" t="s">
        <v>3414</v>
      </c>
      <c r="D102" s="2" t="s">
        <v>3415</v>
      </c>
      <c r="E102" s="11">
        <v>0.58333333333333326</v>
      </c>
      <c r="F102" s="11">
        <v>0.63541666666666674</v>
      </c>
      <c r="G102">
        <v>1.25</v>
      </c>
      <c r="H102">
        <v>1040</v>
      </c>
      <c r="I102">
        <v>1.2499999999999982</v>
      </c>
      <c r="J102">
        <v>1040.0000000000014</v>
      </c>
      <c r="K102" s="2" t="s">
        <v>3416</v>
      </c>
      <c r="L102" s="2" t="s">
        <v>3417</v>
      </c>
      <c r="M102">
        <v>35</v>
      </c>
      <c r="N102" s="2" t="s">
        <v>248</v>
      </c>
      <c r="O102" s="2" t="s">
        <v>255</v>
      </c>
      <c r="P102" s="2" t="s">
        <v>250</v>
      </c>
      <c r="Q102" s="2" t="s">
        <v>240</v>
      </c>
      <c r="R102" s="2" t="s">
        <v>249</v>
      </c>
      <c r="S102" s="2" t="s">
        <v>79</v>
      </c>
      <c r="T102">
        <v>1300</v>
      </c>
      <c r="U102">
        <v>10</v>
      </c>
      <c r="V102">
        <v>0</v>
      </c>
      <c r="W102">
        <v>1</v>
      </c>
      <c r="X102">
        <v>8</v>
      </c>
      <c r="Z102">
        <v>10400</v>
      </c>
      <c r="AA102">
        <v>10400</v>
      </c>
      <c r="AB102">
        <v>10100</v>
      </c>
      <c r="AC102" s="2" t="s">
        <v>3421</v>
      </c>
      <c r="AD102" s="2" t="s">
        <v>74</v>
      </c>
      <c r="AE102">
        <v>2026</v>
      </c>
      <c r="AF102">
        <v>325</v>
      </c>
      <c r="AG102">
        <v>338</v>
      </c>
      <c r="AH102">
        <v>-13</v>
      </c>
      <c r="AI102">
        <v>341</v>
      </c>
      <c r="AJ102">
        <v>338</v>
      </c>
      <c r="AK102">
        <v>3</v>
      </c>
      <c r="AL102" s="2" t="s">
        <v>72</v>
      </c>
      <c r="AN102" s="2" t="s">
        <v>3419</v>
      </c>
    </row>
    <row r="103" spans="1:40">
      <c r="A103" s="1">
        <v>46049</v>
      </c>
      <c r="B103" s="2" t="s">
        <v>25</v>
      </c>
      <c r="C103" s="2" t="s">
        <v>3414</v>
      </c>
      <c r="D103" s="2" t="s">
        <v>3415</v>
      </c>
      <c r="E103" s="11">
        <v>0.63541666666666674</v>
      </c>
      <c r="F103" s="11">
        <v>0.68055555555555558</v>
      </c>
      <c r="G103">
        <v>1.08</v>
      </c>
      <c r="H103">
        <v>972.22222222222217</v>
      </c>
      <c r="I103">
        <v>1.0833333333333319</v>
      </c>
      <c r="J103">
        <v>969.23076923077019</v>
      </c>
      <c r="K103" s="2" t="s">
        <v>3416</v>
      </c>
      <c r="L103" s="2" t="s">
        <v>3417</v>
      </c>
      <c r="M103">
        <v>127</v>
      </c>
      <c r="N103" s="2" t="s">
        <v>712</v>
      </c>
      <c r="O103" s="2" t="s">
        <v>719</v>
      </c>
      <c r="P103" s="2" t="s">
        <v>714</v>
      </c>
      <c r="Q103" s="2" t="s">
        <v>422</v>
      </c>
      <c r="R103" s="2" t="s">
        <v>713</v>
      </c>
      <c r="S103" s="2" t="s">
        <v>79</v>
      </c>
      <c r="T103">
        <v>1050</v>
      </c>
      <c r="U103">
        <v>10</v>
      </c>
      <c r="V103">
        <v>0</v>
      </c>
      <c r="W103">
        <v>1</v>
      </c>
      <c r="X103">
        <v>8</v>
      </c>
      <c r="Z103">
        <v>8400</v>
      </c>
      <c r="AA103">
        <v>8400</v>
      </c>
      <c r="AB103">
        <v>8100</v>
      </c>
      <c r="AC103" s="2" t="s">
        <v>3421</v>
      </c>
      <c r="AD103" s="2" t="s">
        <v>74</v>
      </c>
      <c r="AE103">
        <v>2026</v>
      </c>
      <c r="AF103">
        <v>263</v>
      </c>
      <c r="AG103">
        <v>260</v>
      </c>
      <c r="AH103">
        <v>3</v>
      </c>
      <c r="AI103">
        <v>263</v>
      </c>
      <c r="AJ103">
        <v>260</v>
      </c>
      <c r="AK103">
        <v>3</v>
      </c>
      <c r="AL103" s="2" t="s">
        <v>72</v>
      </c>
      <c r="AN103" s="2" t="s">
        <v>3419</v>
      </c>
    </row>
    <row r="104" spans="1:40">
      <c r="A104" s="1">
        <v>46049</v>
      </c>
      <c r="B104" s="2" t="s">
        <v>25</v>
      </c>
      <c r="C104" s="2" t="s">
        <v>3414</v>
      </c>
      <c r="D104" s="2" t="s">
        <v>3415</v>
      </c>
      <c r="E104" s="11">
        <v>0.68055555555555558</v>
      </c>
      <c r="F104" s="11">
        <v>0.70833333333333326</v>
      </c>
      <c r="G104">
        <v>0.67</v>
      </c>
      <c r="H104">
        <v>611.94029850746267</v>
      </c>
      <c r="I104">
        <v>0.66666666666666963</v>
      </c>
      <c r="J104">
        <v>614.99999999999727</v>
      </c>
      <c r="K104" s="2" t="s">
        <v>3416</v>
      </c>
      <c r="L104" s="2" t="s">
        <v>3417</v>
      </c>
      <c r="M104">
        <v>120</v>
      </c>
      <c r="N104" s="2" t="s">
        <v>671</v>
      </c>
      <c r="O104" s="2" t="s">
        <v>681</v>
      </c>
      <c r="P104" s="2" t="s">
        <v>673</v>
      </c>
      <c r="Q104" s="2" t="s">
        <v>675</v>
      </c>
      <c r="R104" s="2" t="s">
        <v>672</v>
      </c>
      <c r="S104" s="2" t="s">
        <v>79</v>
      </c>
      <c r="T104">
        <v>410</v>
      </c>
      <c r="U104">
        <v>10</v>
      </c>
      <c r="V104">
        <v>0</v>
      </c>
      <c r="W104">
        <v>1</v>
      </c>
      <c r="X104">
        <v>8</v>
      </c>
      <c r="Z104">
        <v>3280</v>
      </c>
      <c r="AA104">
        <v>3280</v>
      </c>
      <c r="AB104">
        <v>3000</v>
      </c>
      <c r="AC104" s="2" t="s">
        <v>3421</v>
      </c>
      <c r="AD104" s="2" t="s">
        <v>74</v>
      </c>
      <c r="AE104">
        <v>2026</v>
      </c>
      <c r="AF104">
        <v>103</v>
      </c>
      <c r="AG104">
        <v>111</v>
      </c>
      <c r="AH104">
        <v>-8</v>
      </c>
      <c r="AI104">
        <v>114</v>
      </c>
      <c r="AJ104">
        <v>111</v>
      </c>
      <c r="AK104">
        <v>3</v>
      </c>
      <c r="AL104" s="2" t="s">
        <v>72</v>
      </c>
      <c r="AN104" s="2" t="s">
        <v>3419</v>
      </c>
    </row>
    <row r="105" spans="1:40">
      <c r="A105" s="1">
        <v>46049</v>
      </c>
      <c r="B105" s="2" t="s">
        <v>25</v>
      </c>
      <c r="C105" s="2" t="s">
        <v>3414</v>
      </c>
      <c r="D105" s="2" t="s">
        <v>3415</v>
      </c>
      <c r="E105" s="11">
        <v>0.70833333333333326</v>
      </c>
      <c r="F105" s="11">
        <v>0.72916666666666674</v>
      </c>
      <c r="G105">
        <v>0.5</v>
      </c>
      <c r="H105">
        <v>500</v>
      </c>
      <c r="I105">
        <v>0.49999999999999822</v>
      </c>
      <c r="J105">
        <v>500.00000000000176</v>
      </c>
      <c r="K105" s="2" t="s">
        <v>3416</v>
      </c>
      <c r="L105" s="2" t="s">
        <v>3417</v>
      </c>
      <c r="M105">
        <v>72</v>
      </c>
      <c r="N105" s="2" t="s">
        <v>400</v>
      </c>
      <c r="O105" s="2" t="s">
        <v>451</v>
      </c>
      <c r="P105" s="2" t="s">
        <v>402</v>
      </c>
      <c r="Q105" s="2" t="s">
        <v>403</v>
      </c>
      <c r="R105" s="2" t="s">
        <v>401</v>
      </c>
      <c r="S105" s="2" t="s">
        <v>79</v>
      </c>
      <c r="T105">
        <v>250</v>
      </c>
      <c r="U105">
        <v>5</v>
      </c>
      <c r="V105">
        <v>0</v>
      </c>
      <c r="W105">
        <v>1</v>
      </c>
      <c r="X105">
        <v>8</v>
      </c>
      <c r="Z105">
        <v>2000</v>
      </c>
      <c r="AA105">
        <v>2000</v>
      </c>
      <c r="AB105">
        <v>1800</v>
      </c>
      <c r="AC105" s="2" t="s">
        <v>3421</v>
      </c>
      <c r="AD105" s="2" t="s">
        <v>74</v>
      </c>
      <c r="AE105">
        <v>2026</v>
      </c>
      <c r="AF105">
        <v>63</v>
      </c>
      <c r="AG105">
        <v>63</v>
      </c>
      <c r="AH105">
        <v>0</v>
      </c>
      <c r="AI105">
        <v>66</v>
      </c>
      <c r="AJ105">
        <v>63</v>
      </c>
      <c r="AK105">
        <v>3</v>
      </c>
      <c r="AL105" s="2" t="s">
        <v>72</v>
      </c>
      <c r="AN105" s="2" t="s">
        <v>3419</v>
      </c>
    </row>
    <row r="106" spans="1:40">
      <c r="A106" s="1">
        <v>46048</v>
      </c>
      <c r="B106" s="2" t="s">
        <v>26</v>
      </c>
      <c r="C106" s="2" t="s">
        <v>3448</v>
      </c>
      <c r="D106" s="2" t="s">
        <v>3449</v>
      </c>
      <c r="E106" s="11">
        <v>0.4375</v>
      </c>
      <c r="F106" s="11">
        <v>0.44444444444444442</v>
      </c>
      <c r="G106">
        <v>0.17</v>
      </c>
      <c r="H106">
        <v>1176.4705882352941</v>
      </c>
      <c r="I106">
        <v>0.16666666666666674</v>
      </c>
      <c r="J106">
        <v>1200</v>
      </c>
      <c r="K106" s="2" t="s">
        <v>3416</v>
      </c>
      <c r="L106" s="2" t="s">
        <v>3417</v>
      </c>
      <c r="M106">
        <v>11</v>
      </c>
      <c r="N106" s="2" t="s">
        <v>107</v>
      </c>
      <c r="O106" s="2" t="s">
        <v>112</v>
      </c>
      <c r="P106" s="2" t="s">
        <v>109</v>
      </c>
      <c r="Q106" s="2" t="s">
        <v>111</v>
      </c>
      <c r="R106" s="2" t="s">
        <v>108</v>
      </c>
      <c r="S106" s="2" t="s">
        <v>116</v>
      </c>
      <c r="T106">
        <v>200</v>
      </c>
      <c r="U106">
        <v>25</v>
      </c>
      <c r="V106">
        <v>2</v>
      </c>
      <c r="W106">
        <v>1</v>
      </c>
      <c r="X106">
        <v>5</v>
      </c>
      <c r="Z106">
        <v>1000</v>
      </c>
      <c r="AA106">
        <v>1000</v>
      </c>
      <c r="AB106">
        <v>22000</v>
      </c>
      <c r="AC106" s="2" t="s">
        <v>3438</v>
      </c>
      <c r="AD106" s="2" t="s">
        <v>74</v>
      </c>
      <c r="AE106">
        <v>2026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 s="2" t="s">
        <v>72</v>
      </c>
      <c r="AM106" t="s">
        <v>118</v>
      </c>
      <c r="AN106" s="2" t="s">
        <v>3419</v>
      </c>
    </row>
    <row r="107" spans="1:40">
      <c r="A107" s="1">
        <v>46048</v>
      </c>
      <c r="B107" s="2" t="s">
        <v>26</v>
      </c>
      <c r="C107" s="2" t="s">
        <v>3448</v>
      </c>
      <c r="D107" s="2" t="s">
        <v>3449</v>
      </c>
      <c r="E107" s="11">
        <v>0.45138888888888884</v>
      </c>
      <c r="F107" s="11">
        <v>0.54166666666666674</v>
      </c>
      <c r="G107">
        <v>2.17</v>
      </c>
      <c r="H107">
        <v>1941.4746543778801</v>
      </c>
      <c r="I107">
        <v>2.1666666666666665</v>
      </c>
      <c r="J107">
        <v>1944.4615384606482</v>
      </c>
      <c r="K107" s="2" t="s">
        <v>3416</v>
      </c>
      <c r="L107" s="2" t="s">
        <v>3417</v>
      </c>
      <c r="M107">
        <v>11</v>
      </c>
      <c r="N107" s="2" t="s">
        <v>107</v>
      </c>
      <c r="O107" s="2" t="s">
        <v>112</v>
      </c>
      <c r="P107" s="2" t="s">
        <v>109</v>
      </c>
      <c r="Q107" s="2" t="s">
        <v>111</v>
      </c>
      <c r="R107" s="2" t="s">
        <v>108</v>
      </c>
      <c r="S107" s="2" t="s">
        <v>116</v>
      </c>
      <c r="T107">
        <v>4213</v>
      </c>
      <c r="U107">
        <v>0</v>
      </c>
      <c r="V107">
        <v>2</v>
      </c>
      <c r="W107">
        <v>1</v>
      </c>
      <c r="X107">
        <v>5</v>
      </c>
      <c r="Z107">
        <v>21065</v>
      </c>
      <c r="AA107">
        <v>21065</v>
      </c>
      <c r="AB107">
        <v>22000</v>
      </c>
      <c r="AC107" s="2" t="s">
        <v>3450</v>
      </c>
      <c r="AD107" s="2" t="s">
        <v>74</v>
      </c>
      <c r="AE107">
        <v>2026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 s="2" t="s">
        <v>72</v>
      </c>
      <c r="AM107" t="s">
        <v>118</v>
      </c>
      <c r="AN107" s="2" t="s">
        <v>3419</v>
      </c>
    </row>
    <row r="108" spans="1:40">
      <c r="A108" s="1">
        <v>46048</v>
      </c>
      <c r="B108" s="2" t="s">
        <v>26</v>
      </c>
      <c r="C108" s="2" t="s">
        <v>3448</v>
      </c>
      <c r="D108" s="2" t="s">
        <v>3449</v>
      </c>
      <c r="E108" s="11">
        <v>0.625</v>
      </c>
      <c r="F108" s="11">
        <v>0.71875</v>
      </c>
      <c r="G108">
        <v>2.25</v>
      </c>
      <c r="H108">
        <v>1725.7777777777778</v>
      </c>
      <c r="I108">
        <v>2.25</v>
      </c>
      <c r="J108">
        <v>1725.7777777777778</v>
      </c>
      <c r="K108" s="2" t="s">
        <v>3416</v>
      </c>
      <c r="L108" s="2" t="s">
        <v>3417</v>
      </c>
      <c r="M108">
        <v>68</v>
      </c>
      <c r="N108" s="2" t="s">
        <v>430</v>
      </c>
      <c r="O108" s="2" t="s">
        <v>435</v>
      </c>
      <c r="P108" s="2" t="s">
        <v>432</v>
      </c>
      <c r="Q108" s="2" t="s">
        <v>434</v>
      </c>
      <c r="R108" s="2" t="s">
        <v>431</v>
      </c>
      <c r="S108" s="2" t="s">
        <v>64</v>
      </c>
      <c r="T108">
        <v>3883</v>
      </c>
      <c r="U108">
        <v>0</v>
      </c>
      <c r="V108">
        <v>2</v>
      </c>
      <c r="W108">
        <v>1</v>
      </c>
      <c r="X108">
        <v>6</v>
      </c>
      <c r="Z108">
        <v>23298</v>
      </c>
      <c r="AA108">
        <v>23298</v>
      </c>
      <c r="AB108">
        <v>22500</v>
      </c>
      <c r="AC108" s="2" t="s">
        <v>3450</v>
      </c>
      <c r="AD108" s="2" t="s">
        <v>74</v>
      </c>
      <c r="AE108">
        <v>2026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 s="2" t="s">
        <v>72</v>
      </c>
      <c r="AM108" t="s">
        <v>68</v>
      </c>
      <c r="AN108" s="2" t="s">
        <v>3419</v>
      </c>
    </row>
    <row r="109" spans="1:40">
      <c r="A109" s="1">
        <v>46049</v>
      </c>
      <c r="B109" s="2" t="s">
        <v>26</v>
      </c>
      <c r="C109" s="2" t="s">
        <v>3448</v>
      </c>
      <c r="D109" s="2" t="s">
        <v>3449</v>
      </c>
      <c r="E109" s="11">
        <v>0.38541666666666674</v>
      </c>
      <c r="F109" s="11">
        <v>0.39583333333333326</v>
      </c>
      <c r="G109">
        <v>0.25</v>
      </c>
      <c r="H109">
        <v>1400</v>
      </c>
      <c r="I109">
        <v>0.25</v>
      </c>
      <c r="J109">
        <v>1400</v>
      </c>
      <c r="K109" s="2" t="s">
        <v>3416</v>
      </c>
      <c r="L109" s="2" t="s">
        <v>3417</v>
      </c>
      <c r="M109">
        <v>66</v>
      </c>
      <c r="N109" s="2" t="s">
        <v>418</v>
      </c>
      <c r="O109" s="2" t="s">
        <v>423</v>
      </c>
      <c r="P109" s="2" t="s">
        <v>420</v>
      </c>
      <c r="Q109" s="2" t="s">
        <v>422</v>
      </c>
      <c r="R109" s="2" t="s">
        <v>419</v>
      </c>
      <c r="S109" s="2" t="s">
        <v>64</v>
      </c>
      <c r="T109">
        <v>350</v>
      </c>
      <c r="U109">
        <v>4</v>
      </c>
      <c r="V109">
        <v>2</v>
      </c>
      <c r="W109">
        <v>1</v>
      </c>
      <c r="X109">
        <v>3</v>
      </c>
      <c r="Z109">
        <v>1050</v>
      </c>
      <c r="AA109">
        <v>1050</v>
      </c>
      <c r="AB109">
        <v>22500</v>
      </c>
      <c r="AC109" s="2" t="s">
        <v>3438</v>
      </c>
      <c r="AD109" s="2" t="s">
        <v>74</v>
      </c>
      <c r="AE109">
        <v>2026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 s="2" t="s">
        <v>72</v>
      </c>
      <c r="AM109" t="s">
        <v>68</v>
      </c>
      <c r="AN109" s="2" t="s">
        <v>3419</v>
      </c>
    </row>
    <row r="110" spans="1:40">
      <c r="A110" s="1">
        <v>46049</v>
      </c>
      <c r="B110" s="2" t="s">
        <v>26</v>
      </c>
      <c r="C110" s="2" t="s">
        <v>3448</v>
      </c>
      <c r="D110" s="2" t="s">
        <v>3449</v>
      </c>
      <c r="E110" s="11">
        <v>0.39583333333333326</v>
      </c>
      <c r="F110" s="11">
        <v>0.54166666666666674</v>
      </c>
      <c r="G110">
        <v>3.5</v>
      </c>
      <c r="H110">
        <v>2071.4285714285716</v>
      </c>
      <c r="I110">
        <v>3.5</v>
      </c>
      <c r="J110">
        <v>2071.4285714236112</v>
      </c>
      <c r="K110" s="2" t="s">
        <v>3416</v>
      </c>
      <c r="L110" s="2" t="s">
        <v>3417</v>
      </c>
      <c r="M110">
        <v>66</v>
      </c>
      <c r="N110" s="2" t="s">
        <v>418</v>
      </c>
      <c r="O110" s="2" t="s">
        <v>423</v>
      </c>
      <c r="P110" s="2" t="s">
        <v>420</v>
      </c>
      <c r="Q110" s="2" t="s">
        <v>422</v>
      </c>
      <c r="R110" s="2" t="s">
        <v>419</v>
      </c>
      <c r="S110" s="2" t="s">
        <v>64</v>
      </c>
      <c r="T110">
        <v>7250</v>
      </c>
      <c r="U110">
        <v>0</v>
      </c>
      <c r="V110">
        <v>2</v>
      </c>
      <c r="W110">
        <v>1</v>
      </c>
      <c r="X110">
        <v>3</v>
      </c>
      <c r="Z110">
        <v>21750</v>
      </c>
      <c r="AA110">
        <v>21750</v>
      </c>
      <c r="AB110">
        <v>22500</v>
      </c>
      <c r="AC110" s="2" t="s">
        <v>3450</v>
      </c>
      <c r="AD110" s="2" t="s">
        <v>74</v>
      </c>
      <c r="AE110">
        <v>2026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 s="2" t="s">
        <v>72</v>
      </c>
      <c r="AM110" t="s">
        <v>68</v>
      </c>
      <c r="AN110" s="2" t="s">
        <v>3419</v>
      </c>
    </row>
    <row r="111" spans="1:40">
      <c r="A111" s="1">
        <v>46049</v>
      </c>
      <c r="B111" s="2" t="s">
        <v>26</v>
      </c>
      <c r="C111" s="2" t="s">
        <v>3448</v>
      </c>
      <c r="D111" s="2" t="s">
        <v>3449</v>
      </c>
      <c r="E111" s="11">
        <v>0.58333333333333326</v>
      </c>
      <c r="F111" s="11">
        <v>0.71527777777777768</v>
      </c>
      <c r="G111">
        <v>3.17</v>
      </c>
      <c r="H111">
        <v>1650.7886435331231</v>
      </c>
      <c r="I111">
        <v>3.166666666666667</v>
      </c>
      <c r="J111">
        <v>1652.526315787037</v>
      </c>
      <c r="K111" s="2" t="s">
        <v>3416</v>
      </c>
      <c r="L111" s="2" t="s">
        <v>3417</v>
      </c>
      <c r="M111">
        <v>38</v>
      </c>
      <c r="N111" s="2" t="s">
        <v>269</v>
      </c>
      <c r="O111" s="2" t="s">
        <v>273</v>
      </c>
      <c r="P111" s="2" t="s">
        <v>271</v>
      </c>
      <c r="Q111" s="2" t="s">
        <v>97</v>
      </c>
      <c r="R111" s="2" t="s">
        <v>270</v>
      </c>
      <c r="S111" s="2" t="s">
        <v>64</v>
      </c>
      <c r="T111">
        <v>5233</v>
      </c>
      <c r="U111">
        <v>0</v>
      </c>
      <c r="V111">
        <v>2</v>
      </c>
      <c r="W111">
        <v>1</v>
      </c>
      <c r="X111">
        <v>2</v>
      </c>
      <c r="Z111">
        <v>10466</v>
      </c>
      <c r="AA111">
        <v>10466</v>
      </c>
      <c r="AB111">
        <v>10300</v>
      </c>
      <c r="AC111" s="2" t="s">
        <v>3438</v>
      </c>
      <c r="AD111" s="2" t="s">
        <v>74</v>
      </c>
      <c r="AE111">
        <v>2026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 s="2" t="s">
        <v>72</v>
      </c>
      <c r="AM111" t="s">
        <v>68</v>
      </c>
      <c r="AN111" s="2" t="s">
        <v>3419</v>
      </c>
    </row>
    <row r="112" spans="1:40">
      <c r="A112" s="1">
        <v>46048</v>
      </c>
      <c r="B112" s="2" t="s">
        <v>27</v>
      </c>
      <c r="C112" s="2" t="s">
        <v>3453</v>
      </c>
      <c r="D112" s="2" t="s">
        <v>3454</v>
      </c>
      <c r="E112" s="11">
        <v>0.39583333333333326</v>
      </c>
      <c r="F112" s="11">
        <v>0.42708333333333326</v>
      </c>
      <c r="G112">
        <v>0.75</v>
      </c>
      <c r="H112">
        <v>1877.3333333333333</v>
      </c>
      <c r="I112">
        <v>0.75</v>
      </c>
      <c r="J112">
        <v>1877.3333333333333</v>
      </c>
      <c r="K112" s="2" t="s">
        <v>3416</v>
      </c>
      <c r="L112" s="2" t="s">
        <v>3417</v>
      </c>
      <c r="M112">
        <v>53</v>
      </c>
      <c r="N112" s="2" t="s">
        <v>339</v>
      </c>
      <c r="O112" s="2" t="s">
        <v>344</v>
      </c>
      <c r="P112" s="2" t="s">
        <v>341</v>
      </c>
      <c r="Q112" s="2" t="s">
        <v>343</v>
      </c>
      <c r="R112" s="2" t="s">
        <v>340</v>
      </c>
      <c r="S112" s="2" t="s">
        <v>64</v>
      </c>
      <c r="T112">
        <v>1408</v>
      </c>
      <c r="U112">
        <v>8</v>
      </c>
      <c r="V112">
        <v>3</v>
      </c>
      <c r="W112">
        <v>1</v>
      </c>
      <c r="X112">
        <v>2</v>
      </c>
      <c r="Z112">
        <v>2816</v>
      </c>
      <c r="AA112">
        <v>2816</v>
      </c>
      <c r="AB112">
        <v>2500</v>
      </c>
      <c r="AC112" s="2"/>
      <c r="AD112" s="2" t="s">
        <v>74</v>
      </c>
      <c r="AE112">
        <v>2026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 s="2" t="s">
        <v>3431</v>
      </c>
      <c r="AM112" t="s">
        <v>118</v>
      </c>
      <c r="AN112" s="2" t="s">
        <v>3419</v>
      </c>
    </row>
    <row r="113" spans="1:40">
      <c r="A113" s="1">
        <v>46048</v>
      </c>
      <c r="B113" s="2" t="s">
        <v>27</v>
      </c>
      <c r="C113" s="2" t="s">
        <v>3453</v>
      </c>
      <c r="D113" s="2" t="s">
        <v>3454</v>
      </c>
      <c r="E113" s="11">
        <v>0.60763888888888884</v>
      </c>
      <c r="F113" s="11">
        <v>0.72916666666666674</v>
      </c>
      <c r="G113">
        <v>2.92</v>
      </c>
      <c r="H113">
        <v>1609.5890410958905</v>
      </c>
      <c r="I113">
        <v>2.9166666666666665</v>
      </c>
      <c r="J113">
        <v>1611.4285714236112</v>
      </c>
      <c r="K113" s="2" t="s">
        <v>3416</v>
      </c>
      <c r="L113" s="2" t="s">
        <v>3417</v>
      </c>
      <c r="M113">
        <v>91</v>
      </c>
      <c r="N113" s="2" t="s">
        <v>524</v>
      </c>
      <c r="O113" s="2" t="s">
        <v>529</v>
      </c>
      <c r="P113" s="2" t="s">
        <v>526</v>
      </c>
      <c r="Q113" s="2" t="s">
        <v>528</v>
      </c>
      <c r="R113" s="2" t="s">
        <v>525</v>
      </c>
      <c r="S113" s="2" t="s">
        <v>64</v>
      </c>
      <c r="T113">
        <v>4700</v>
      </c>
      <c r="U113">
        <v>10</v>
      </c>
      <c r="V113">
        <v>3</v>
      </c>
      <c r="W113">
        <v>1</v>
      </c>
      <c r="X113">
        <v>1</v>
      </c>
      <c r="Z113">
        <v>4700</v>
      </c>
      <c r="AA113">
        <v>4700</v>
      </c>
      <c r="AB113">
        <v>7800</v>
      </c>
      <c r="AC113" s="2"/>
      <c r="AD113" s="2" t="s">
        <v>74</v>
      </c>
      <c r="AE113">
        <v>2026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 s="2" t="s">
        <v>3431</v>
      </c>
      <c r="AM113" t="s">
        <v>118</v>
      </c>
      <c r="AN113" s="2" t="s">
        <v>3419</v>
      </c>
    </row>
    <row r="114" spans="1:40">
      <c r="A114" s="1">
        <v>46049</v>
      </c>
      <c r="B114" s="2" t="s">
        <v>27</v>
      </c>
      <c r="C114" s="2" t="s">
        <v>3453</v>
      </c>
      <c r="D114" s="2" t="s">
        <v>3454</v>
      </c>
      <c r="E114" s="11">
        <v>0.34027777777777768</v>
      </c>
      <c r="F114" s="11">
        <v>0.41666666666666674</v>
      </c>
      <c r="G114">
        <v>1.83</v>
      </c>
      <c r="H114">
        <v>1707.6502732240438</v>
      </c>
      <c r="I114">
        <v>1.8333333333333335</v>
      </c>
      <c r="J114">
        <v>1704.5454545486111</v>
      </c>
      <c r="K114" s="2" t="s">
        <v>3416</v>
      </c>
      <c r="L114" s="2" t="s">
        <v>3417</v>
      </c>
      <c r="M114">
        <v>91</v>
      </c>
      <c r="N114" s="2" t="s">
        <v>524</v>
      </c>
      <c r="O114" s="2" t="s">
        <v>529</v>
      </c>
      <c r="P114" s="2" t="s">
        <v>526</v>
      </c>
      <c r="Q114" s="2" t="s">
        <v>528</v>
      </c>
      <c r="R114" s="2" t="s">
        <v>525</v>
      </c>
      <c r="S114" s="2" t="s">
        <v>64</v>
      </c>
      <c r="T114">
        <v>3125</v>
      </c>
      <c r="U114">
        <v>5</v>
      </c>
      <c r="V114">
        <v>3</v>
      </c>
      <c r="W114">
        <v>1</v>
      </c>
      <c r="X114">
        <v>1</v>
      </c>
      <c r="Z114">
        <v>3125</v>
      </c>
      <c r="AA114">
        <v>3125</v>
      </c>
      <c r="AB114">
        <v>7800</v>
      </c>
      <c r="AC114" s="2"/>
      <c r="AD114" s="2" t="s">
        <v>74</v>
      </c>
      <c r="AE114">
        <v>2026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 s="2" t="s">
        <v>3431</v>
      </c>
      <c r="AM114" t="s">
        <v>118</v>
      </c>
      <c r="AN114" s="2" t="s">
        <v>3419</v>
      </c>
    </row>
    <row r="115" spans="1:40">
      <c r="A115" s="1">
        <v>46049</v>
      </c>
      <c r="B115" s="2" t="s">
        <v>27</v>
      </c>
      <c r="C115" s="2" t="s">
        <v>3453</v>
      </c>
      <c r="D115" s="2" t="s">
        <v>3454</v>
      </c>
      <c r="E115" s="11">
        <v>0.5625</v>
      </c>
      <c r="F115" s="11">
        <v>0.625</v>
      </c>
      <c r="G115">
        <v>1.5</v>
      </c>
      <c r="H115">
        <v>926.66666666666663</v>
      </c>
      <c r="I115">
        <v>1.5</v>
      </c>
      <c r="J115">
        <v>926.66666666666663</v>
      </c>
      <c r="K115" s="2" t="s">
        <v>3416</v>
      </c>
      <c r="L115" s="2" t="s">
        <v>3417</v>
      </c>
      <c r="M115">
        <v>83</v>
      </c>
      <c r="N115" s="2" t="s">
        <v>492</v>
      </c>
      <c r="O115" s="2" t="s">
        <v>494</v>
      </c>
      <c r="P115" s="2" t="s">
        <v>204</v>
      </c>
      <c r="Q115" s="2" t="s">
        <v>488</v>
      </c>
      <c r="R115" s="2" t="s">
        <v>493</v>
      </c>
      <c r="S115" s="2" t="s">
        <v>64</v>
      </c>
      <c r="T115">
        <v>1390</v>
      </c>
      <c r="U115">
        <v>10</v>
      </c>
      <c r="V115">
        <v>4</v>
      </c>
      <c r="W115">
        <v>1</v>
      </c>
      <c r="X115">
        <v>1</v>
      </c>
      <c r="Z115">
        <v>1390</v>
      </c>
      <c r="AA115">
        <v>1390</v>
      </c>
      <c r="AB115">
        <v>1300</v>
      </c>
      <c r="AC115" s="2"/>
      <c r="AD115" s="2" t="s">
        <v>74</v>
      </c>
      <c r="AE115">
        <v>2026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 s="2" t="s">
        <v>3431</v>
      </c>
      <c r="AM115" t="s">
        <v>211</v>
      </c>
      <c r="AN115" s="2" t="s">
        <v>3419</v>
      </c>
    </row>
    <row r="116" spans="1:40">
      <c r="A116" s="1">
        <v>46049</v>
      </c>
      <c r="B116" s="2" t="s">
        <v>27</v>
      </c>
      <c r="C116" s="2" t="s">
        <v>3453</v>
      </c>
      <c r="D116" s="2" t="s">
        <v>3454</v>
      </c>
      <c r="E116" s="11">
        <v>0.63888888888888884</v>
      </c>
      <c r="F116" s="11">
        <v>0.70138888888888884</v>
      </c>
      <c r="G116">
        <v>1.5</v>
      </c>
      <c r="H116">
        <v>1413.3333333333333</v>
      </c>
      <c r="I116">
        <v>1.5</v>
      </c>
      <c r="J116">
        <v>1413.3333333333333</v>
      </c>
      <c r="K116" s="2" t="s">
        <v>3416</v>
      </c>
      <c r="L116" s="2" t="s">
        <v>3417</v>
      </c>
      <c r="M116">
        <v>63</v>
      </c>
      <c r="N116" s="2" t="s">
        <v>400</v>
      </c>
      <c r="O116" s="2" t="s">
        <v>404</v>
      </c>
      <c r="P116" s="2" t="s">
        <v>402</v>
      </c>
      <c r="Q116" s="2" t="s">
        <v>403</v>
      </c>
      <c r="R116" s="2" t="s">
        <v>401</v>
      </c>
      <c r="S116" s="2" t="s">
        <v>64</v>
      </c>
      <c r="T116">
        <v>2120</v>
      </c>
      <c r="U116">
        <v>10</v>
      </c>
      <c r="V116">
        <v>4</v>
      </c>
      <c r="W116">
        <v>1</v>
      </c>
      <c r="X116">
        <v>1</v>
      </c>
      <c r="Z116">
        <v>2120</v>
      </c>
      <c r="AA116">
        <v>2120</v>
      </c>
      <c r="AB116">
        <v>2000</v>
      </c>
      <c r="AC116" s="2"/>
      <c r="AD116" s="2" t="s">
        <v>74</v>
      </c>
      <c r="AE116">
        <v>2026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 s="2" t="s">
        <v>3431</v>
      </c>
      <c r="AM116" t="s">
        <v>211</v>
      </c>
      <c r="AN116" s="2" t="s">
        <v>3419</v>
      </c>
    </row>
    <row r="117" spans="1:40">
      <c r="A117" s="1">
        <v>46048</v>
      </c>
      <c r="B117" s="2" t="s">
        <v>26</v>
      </c>
      <c r="C117" s="2" t="s">
        <v>3433</v>
      </c>
      <c r="D117" s="2" t="s">
        <v>3434</v>
      </c>
      <c r="E117" s="11">
        <v>0.35416666666666674</v>
      </c>
      <c r="F117" s="11">
        <v>0.40972222222222232</v>
      </c>
      <c r="G117">
        <v>1.33</v>
      </c>
      <c r="H117">
        <v>1812.0300751879697</v>
      </c>
      <c r="I117">
        <v>1.3333333333333335</v>
      </c>
      <c r="J117">
        <v>1807.5</v>
      </c>
      <c r="K117" s="2" t="s">
        <v>3416</v>
      </c>
      <c r="L117" s="2" t="s">
        <v>3417</v>
      </c>
      <c r="M117">
        <v>56</v>
      </c>
      <c r="N117" s="2" t="s">
        <v>359</v>
      </c>
      <c r="O117" s="2" t="s">
        <v>362</v>
      </c>
      <c r="P117" s="2" t="s">
        <v>361</v>
      </c>
      <c r="Q117" s="2" t="s">
        <v>153</v>
      </c>
      <c r="R117" s="2" t="s">
        <v>360</v>
      </c>
      <c r="S117" s="2" t="s">
        <v>64</v>
      </c>
      <c r="T117">
        <v>2410</v>
      </c>
      <c r="U117">
        <v>9</v>
      </c>
      <c r="V117">
        <v>2</v>
      </c>
      <c r="W117">
        <v>1</v>
      </c>
      <c r="X117">
        <v>4</v>
      </c>
      <c r="Z117">
        <v>9640</v>
      </c>
      <c r="AA117">
        <v>9640</v>
      </c>
      <c r="AB117">
        <v>20500</v>
      </c>
      <c r="AC117" s="2" t="s">
        <v>764</v>
      </c>
      <c r="AD117" s="2" t="s">
        <v>74</v>
      </c>
      <c r="AE117">
        <v>2026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 s="2" t="s">
        <v>72</v>
      </c>
      <c r="AM117" t="s">
        <v>68</v>
      </c>
      <c r="AN117" s="2" t="s">
        <v>3419</v>
      </c>
    </row>
    <row r="118" spans="1:40">
      <c r="A118" s="1">
        <v>46048</v>
      </c>
      <c r="B118" s="2" t="s">
        <v>26</v>
      </c>
      <c r="C118" s="2" t="s">
        <v>3433</v>
      </c>
      <c r="D118" s="2" t="s">
        <v>3434</v>
      </c>
      <c r="E118" s="11">
        <v>0.42013888888888884</v>
      </c>
      <c r="F118" s="11">
        <v>0.52777777777777768</v>
      </c>
      <c r="G118">
        <v>2.58</v>
      </c>
      <c r="H118">
        <v>1083.7209302325582</v>
      </c>
      <c r="I118">
        <v>2.5833333333333335</v>
      </c>
      <c r="J118">
        <v>1082.3225806481482</v>
      </c>
      <c r="K118" s="2" t="s">
        <v>3416</v>
      </c>
      <c r="L118" s="2" t="s">
        <v>3417</v>
      </c>
      <c r="M118">
        <v>56</v>
      </c>
      <c r="N118" s="2" t="s">
        <v>359</v>
      </c>
      <c r="O118" s="2" t="s">
        <v>362</v>
      </c>
      <c r="P118" s="2" t="s">
        <v>361</v>
      </c>
      <c r="Q118" s="2" t="s">
        <v>153</v>
      </c>
      <c r="R118" s="2" t="s">
        <v>360</v>
      </c>
      <c r="S118" s="2" t="s">
        <v>64</v>
      </c>
      <c r="T118">
        <v>2796</v>
      </c>
      <c r="U118">
        <v>2</v>
      </c>
      <c r="V118">
        <v>2</v>
      </c>
      <c r="W118">
        <v>1</v>
      </c>
      <c r="X118">
        <v>4</v>
      </c>
      <c r="Z118">
        <v>11184</v>
      </c>
      <c r="AA118">
        <v>11184</v>
      </c>
      <c r="AB118">
        <v>20500</v>
      </c>
      <c r="AC118" s="2" t="s">
        <v>764</v>
      </c>
      <c r="AD118" s="2" t="s">
        <v>74</v>
      </c>
      <c r="AE118">
        <v>2026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 s="2" t="s">
        <v>72</v>
      </c>
      <c r="AM118" t="s">
        <v>68</v>
      </c>
      <c r="AN118" s="2" t="s">
        <v>3419</v>
      </c>
    </row>
    <row r="119" spans="1:40">
      <c r="A119" s="1">
        <v>46048</v>
      </c>
      <c r="B119" s="2" t="s">
        <v>26</v>
      </c>
      <c r="C119" s="2" t="s">
        <v>3433</v>
      </c>
      <c r="D119" s="2" t="s">
        <v>3434</v>
      </c>
      <c r="E119" s="11">
        <v>0.59027777777777768</v>
      </c>
      <c r="F119" s="11">
        <v>0.72569444444444442</v>
      </c>
      <c r="G119">
        <v>3.25</v>
      </c>
      <c r="H119">
        <v>2331.3846153846152</v>
      </c>
      <c r="I119">
        <v>3.25</v>
      </c>
      <c r="J119">
        <v>2331.3846153819445</v>
      </c>
      <c r="K119" s="2" t="s">
        <v>3416</v>
      </c>
      <c r="L119" s="2" t="s">
        <v>3417</v>
      </c>
      <c r="M119">
        <v>91</v>
      </c>
      <c r="N119" s="2" t="s">
        <v>524</v>
      </c>
      <c r="O119" s="2" t="s">
        <v>529</v>
      </c>
      <c r="P119" s="2" t="s">
        <v>526</v>
      </c>
      <c r="Q119" s="2" t="s">
        <v>528</v>
      </c>
      <c r="R119" s="2" t="s">
        <v>525</v>
      </c>
      <c r="S119" s="2" t="s">
        <v>64</v>
      </c>
      <c r="T119">
        <v>7577</v>
      </c>
      <c r="U119">
        <v>8</v>
      </c>
      <c r="V119">
        <v>3</v>
      </c>
      <c r="W119">
        <v>1</v>
      </c>
      <c r="X119">
        <v>1</v>
      </c>
      <c r="Z119">
        <v>7577</v>
      </c>
      <c r="AA119">
        <v>7577</v>
      </c>
      <c r="AB119">
        <v>7800</v>
      </c>
      <c r="AC119" s="2" t="s">
        <v>764</v>
      </c>
      <c r="AD119" s="2" t="s">
        <v>74</v>
      </c>
      <c r="AE119">
        <v>2026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 s="2" t="s">
        <v>72</v>
      </c>
      <c r="AM119" t="s">
        <v>118</v>
      </c>
      <c r="AN119" s="2" t="s">
        <v>3419</v>
      </c>
    </row>
    <row r="120" spans="1:40">
      <c r="A120" s="1">
        <v>46049</v>
      </c>
      <c r="B120" s="2" t="s">
        <v>26</v>
      </c>
      <c r="C120" s="2" t="s">
        <v>3433</v>
      </c>
      <c r="D120" s="2" t="s">
        <v>3434</v>
      </c>
      <c r="E120" s="11">
        <v>0.34375</v>
      </c>
      <c r="F120" s="11">
        <v>0.35763888888888884</v>
      </c>
      <c r="G120">
        <v>0.33</v>
      </c>
      <c r="H120">
        <v>842.42424242424238</v>
      </c>
      <c r="I120">
        <v>0.33333333333333326</v>
      </c>
      <c r="J120">
        <v>834</v>
      </c>
      <c r="K120" s="2" t="s">
        <v>3416</v>
      </c>
      <c r="L120" s="2" t="s">
        <v>3417</v>
      </c>
      <c r="M120">
        <v>91</v>
      </c>
      <c r="N120" s="2" t="s">
        <v>524</v>
      </c>
      <c r="O120" s="2" t="s">
        <v>529</v>
      </c>
      <c r="P120" s="2" t="s">
        <v>526</v>
      </c>
      <c r="Q120" s="2" t="s">
        <v>528</v>
      </c>
      <c r="R120" s="2" t="s">
        <v>525</v>
      </c>
      <c r="S120" s="2" t="s">
        <v>64</v>
      </c>
      <c r="T120">
        <v>278</v>
      </c>
      <c r="U120">
        <v>0</v>
      </c>
      <c r="V120">
        <v>3</v>
      </c>
      <c r="W120">
        <v>1</v>
      </c>
      <c r="X120">
        <v>1</v>
      </c>
      <c r="Z120">
        <v>278</v>
      </c>
      <c r="AA120">
        <v>278</v>
      </c>
      <c r="AB120">
        <v>7800</v>
      </c>
      <c r="AC120" s="2" t="s">
        <v>764</v>
      </c>
      <c r="AD120" s="2" t="s">
        <v>74</v>
      </c>
      <c r="AE120">
        <v>2026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 s="2" t="s">
        <v>72</v>
      </c>
      <c r="AM120" t="s">
        <v>118</v>
      </c>
      <c r="AN120" s="2" t="s">
        <v>3419</v>
      </c>
    </row>
    <row r="121" spans="1:40">
      <c r="A121" s="1">
        <v>46049</v>
      </c>
      <c r="B121" s="2" t="s">
        <v>26</v>
      </c>
      <c r="C121" s="2" t="s">
        <v>3433</v>
      </c>
      <c r="D121" s="2" t="s">
        <v>3434</v>
      </c>
      <c r="E121" s="11">
        <v>0.44097222222222232</v>
      </c>
      <c r="F121" s="11">
        <v>0.47222222222222232</v>
      </c>
      <c r="G121">
        <v>0.75</v>
      </c>
      <c r="H121">
        <v>1873.3333333333333</v>
      </c>
      <c r="I121">
        <v>0.75</v>
      </c>
      <c r="J121">
        <v>1873.3333333333333</v>
      </c>
      <c r="K121" s="2" t="s">
        <v>3416</v>
      </c>
      <c r="L121" s="2" t="s">
        <v>3417</v>
      </c>
      <c r="M121">
        <v>83</v>
      </c>
      <c r="N121" s="2" t="s">
        <v>492</v>
      </c>
      <c r="O121" s="2" t="s">
        <v>494</v>
      </c>
      <c r="P121" s="2" t="s">
        <v>204</v>
      </c>
      <c r="Q121" s="2" t="s">
        <v>488</v>
      </c>
      <c r="R121" s="2" t="s">
        <v>493</v>
      </c>
      <c r="S121" s="2" t="s">
        <v>64</v>
      </c>
      <c r="T121">
        <v>1405</v>
      </c>
      <c r="U121">
        <v>3</v>
      </c>
      <c r="V121">
        <v>4</v>
      </c>
      <c r="W121">
        <v>1</v>
      </c>
      <c r="X121">
        <v>1</v>
      </c>
      <c r="Z121">
        <v>1405</v>
      </c>
      <c r="AA121">
        <v>1405</v>
      </c>
      <c r="AB121">
        <v>1300</v>
      </c>
      <c r="AC121" s="2" t="s">
        <v>764</v>
      </c>
      <c r="AD121" s="2" t="s">
        <v>74</v>
      </c>
      <c r="AE121">
        <v>2026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 s="2" t="s">
        <v>72</v>
      </c>
      <c r="AM121" t="s">
        <v>211</v>
      </c>
      <c r="AN121" s="2" t="s">
        <v>3419</v>
      </c>
    </row>
    <row r="122" spans="1:40">
      <c r="A122" s="1">
        <v>46049</v>
      </c>
      <c r="B122" s="2" t="s">
        <v>26</v>
      </c>
      <c r="C122" s="2" t="s">
        <v>3433</v>
      </c>
      <c r="D122" s="2" t="s">
        <v>3434</v>
      </c>
      <c r="E122" s="11">
        <v>0.47916666666666674</v>
      </c>
      <c r="F122" s="11">
        <v>0.53125</v>
      </c>
      <c r="G122">
        <v>1.25</v>
      </c>
      <c r="H122">
        <v>1708</v>
      </c>
      <c r="I122">
        <v>1.25</v>
      </c>
      <c r="J122">
        <v>1708</v>
      </c>
      <c r="K122" s="2" t="s">
        <v>3416</v>
      </c>
      <c r="L122" s="2" t="s">
        <v>3417</v>
      </c>
      <c r="M122">
        <v>63</v>
      </c>
      <c r="N122" s="2" t="s">
        <v>400</v>
      </c>
      <c r="O122" s="2" t="s">
        <v>404</v>
      </c>
      <c r="P122" s="2" t="s">
        <v>402</v>
      </c>
      <c r="Q122" s="2" t="s">
        <v>403</v>
      </c>
      <c r="R122" s="2" t="s">
        <v>401</v>
      </c>
      <c r="S122" s="2" t="s">
        <v>64</v>
      </c>
      <c r="T122">
        <v>2135</v>
      </c>
      <c r="U122">
        <v>3</v>
      </c>
      <c r="V122">
        <v>4</v>
      </c>
      <c r="W122">
        <v>1</v>
      </c>
      <c r="X122">
        <v>1</v>
      </c>
      <c r="Z122">
        <v>2135</v>
      </c>
      <c r="AA122">
        <v>2135</v>
      </c>
      <c r="AB122">
        <v>2000</v>
      </c>
      <c r="AC122" s="2" t="s">
        <v>764</v>
      </c>
      <c r="AD122" s="2" t="s">
        <v>74</v>
      </c>
      <c r="AE122">
        <v>2026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 s="2" t="s">
        <v>72</v>
      </c>
      <c r="AM122" t="s">
        <v>211</v>
      </c>
      <c r="AN122" s="2" t="s">
        <v>3419</v>
      </c>
    </row>
    <row r="123" spans="1:40">
      <c r="A123" s="1">
        <v>46049</v>
      </c>
      <c r="B123" s="2" t="s">
        <v>26</v>
      </c>
      <c r="C123" s="2" t="s">
        <v>3433</v>
      </c>
      <c r="D123" s="2" t="s">
        <v>3434</v>
      </c>
      <c r="E123" s="11">
        <v>0.63541666666666674</v>
      </c>
      <c r="F123" s="11">
        <v>0.68055555555555558</v>
      </c>
      <c r="G123">
        <v>1.08</v>
      </c>
      <c r="H123">
        <v>2001.8518518518517</v>
      </c>
      <c r="I123">
        <v>1.0833333333333335</v>
      </c>
      <c r="J123">
        <v>1995.6923076967594</v>
      </c>
      <c r="K123" s="2" t="s">
        <v>3416</v>
      </c>
      <c r="L123" s="2" t="s">
        <v>3417</v>
      </c>
      <c r="M123">
        <v>80</v>
      </c>
      <c r="N123" s="2" t="s">
        <v>478</v>
      </c>
      <c r="O123" s="2" t="s">
        <v>482</v>
      </c>
      <c r="P123" s="2" t="s">
        <v>480</v>
      </c>
      <c r="Q123" s="2" t="s">
        <v>481</v>
      </c>
      <c r="R123" s="2" t="s">
        <v>479</v>
      </c>
      <c r="S123" s="2" t="s">
        <v>64</v>
      </c>
      <c r="T123">
        <v>2162</v>
      </c>
      <c r="U123">
        <v>3</v>
      </c>
      <c r="V123">
        <v>7</v>
      </c>
      <c r="W123">
        <v>1</v>
      </c>
      <c r="X123">
        <v>4</v>
      </c>
      <c r="Z123">
        <v>8648</v>
      </c>
      <c r="AA123">
        <v>8648</v>
      </c>
      <c r="AB123">
        <v>8000</v>
      </c>
      <c r="AC123" s="2" t="s">
        <v>764</v>
      </c>
      <c r="AD123" s="2" t="s">
        <v>74</v>
      </c>
      <c r="AE123">
        <v>2026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 s="2" t="s">
        <v>72</v>
      </c>
      <c r="AM123" t="s">
        <v>211</v>
      </c>
      <c r="AN123" s="2" t="s">
        <v>3419</v>
      </c>
    </row>
    <row r="124" spans="1:40">
      <c r="A124" s="1">
        <v>46049</v>
      </c>
      <c r="B124" s="2" t="s">
        <v>27</v>
      </c>
      <c r="C124" s="2" t="s">
        <v>3439</v>
      </c>
      <c r="D124" s="2" t="s">
        <v>3440</v>
      </c>
      <c r="E124" s="11">
        <v>0.33680555555555558</v>
      </c>
      <c r="F124" s="11">
        <v>0.42708333333333326</v>
      </c>
      <c r="G124">
        <v>2.17</v>
      </c>
      <c r="H124">
        <v>1210.1382488479262</v>
      </c>
      <c r="I124">
        <v>2.1666666666666665</v>
      </c>
      <c r="J124">
        <v>1212</v>
      </c>
      <c r="K124" s="2" t="s">
        <v>3416</v>
      </c>
      <c r="L124" s="2" t="s">
        <v>3417</v>
      </c>
      <c r="M124">
        <v>68</v>
      </c>
      <c r="N124" s="2" t="s">
        <v>430</v>
      </c>
      <c r="O124" s="2" t="s">
        <v>435</v>
      </c>
      <c r="P124" s="2" t="s">
        <v>432</v>
      </c>
      <c r="Q124" s="2" t="s">
        <v>434</v>
      </c>
      <c r="R124" s="2" t="s">
        <v>431</v>
      </c>
      <c r="S124" s="2" t="s">
        <v>64</v>
      </c>
      <c r="T124">
        <v>2626</v>
      </c>
      <c r="U124">
        <v>0</v>
      </c>
      <c r="V124">
        <v>2</v>
      </c>
      <c r="W124">
        <v>1</v>
      </c>
      <c r="X124">
        <v>6</v>
      </c>
      <c r="Z124">
        <v>15756</v>
      </c>
      <c r="AA124">
        <v>15756</v>
      </c>
      <c r="AB124">
        <v>22500</v>
      </c>
      <c r="AC124" s="2" t="s">
        <v>3450</v>
      </c>
      <c r="AD124" s="2" t="s">
        <v>74</v>
      </c>
      <c r="AE124">
        <v>2026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 s="2" t="s">
        <v>3419</v>
      </c>
      <c r="AM124" t="s">
        <v>68</v>
      </c>
      <c r="AN124" s="2" t="s">
        <v>3419</v>
      </c>
    </row>
    <row r="125" spans="1:40">
      <c r="A125" s="1">
        <v>46049</v>
      </c>
      <c r="B125" s="2" t="s">
        <v>27</v>
      </c>
      <c r="C125" s="2" t="s">
        <v>3439</v>
      </c>
      <c r="D125" s="2" t="s">
        <v>3440</v>
      </c>
      <c r="E125" s="11">
        <v>0.42708333333333326</v>
      </c>
      <c r="F125" s="11">
        <v>0.46875</v>
      </c>
      <c r="G125">
        <v>1</v>
      </c>
      <c r="H125">
        <v>350</v>
      </c>
      <c r="I125">
        <v>1</v>
      </c>
      <c r="J125">
        <v>350</v>
      </c>
      <c r="K125" s="2" t="s">
        <v>3416</v>
      </c>
      <c r="L125" s="2" t="s">
        <v>3417</v>
      </c>
      <c r="M125">
        <v>66</v>
      </c>
      <c r="N125" s="2" t="s">
        <v>418</v>
      </c>
      <c r="O125" s="2" t="s">
        <v>423</v>
      </c>
      <c r="P125" s="2" t="s">
        <v>420</v>
      </c>
      <c r="Q125" s="2" t="s">
        <v>422</v>
      </c>
      <c r="R125" s="2" t="s">
        <v>419</v>
      </c>
      <c r="S125" s="2" t="s">
        <v>64</v>
      </c>
      <c r="T125">
        <v>350</v>
      </c>
      <c r="U125">
        <v>5</v>
      </c>
      <c r="V125">
        <v>2</v>
      </c>
      <c r="W125">
        <v>1</v>
      </c>
      <c r="X125">
        <v>3</v>
      </c>
      <c r="Z125">
        <v>1050</v>
      </c>
      <c r="AA125">
        <v>1050</v>
      </c>
      <c r="AB125">
        <v>22500</v>
      </c>
      <c r="AC125" s="2" t="s">
        <v>3438</v>
      </c>
      <c r="AD125" s="2" t="s">
        <v>74</v>
      </c>
      <c r="AE125">
        <v>2026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 s="2" t="s">
        <v>3431</v>
      </c>
      <c r="AM125" t="s">
        <v>68</v>
      </c>
      <c r="AN125" s="2" t="s">
        <v>3419</v>
      </c>
    </row>
    <row r="126" spans="1:40">
      <c r="A126" s="1">
        <v>46049</v>
      </c>
      <c r="B126" s="2" t="s">
        <v>27</v>
      </c>
      <c r="C126" s="2" t="s">
        <v>3439</v>
      </c>
      <c r="D126" s="2" t="s">
        <v>3440</v>
      </c>
      <c r="E126" s="11">
        <v>0.46875</v>
      </c>
      <c r="F126" s="11">
        <v>0.73263888888888884</v>
      </c>
      <c r="G126">
        <v>6.33</v>
      </c>
      <c r="H126">
        <v>1148.4992101105845</v>
      </c>
      <c r="I126">
        <v>6.333333333333333</v>
      </c>
      <c r="J126">
        <v>1147.8947368402778</v>
      </c>
      <c r="K126" s="2" t="s">
        <v>3416</v>
      </c>
      <c r="L126" s="2" t="s">
        <v>3417</v>
      </c>
      <c r="M126">
        <v>66</v>
      </c>
      <c r="N126" s="2" t="s">
        <v>418</v>
      </c>
      <c r="O126" s="2" t="s">
        <v>423</v>
      </c>
      <c r="P126" s="2" t="s">
        <v>420</v>
      </c>
      <c r="Q126" s="2" t="s">
        <v>422</v>
      </c>
      <c r="R126" s="2" t="s">
        <v>419</v>
      </c>
      <c r="S126" s="2" t="s">
        <v>64</v>
      </c>
      <c r="T126">
        <v>7270</v>
      </c>
      <c r="U126">
        <v>5</v>
      </c>
      <c r="V126">
        <v>2</v>
      </c>
      <c r="W126">
        <v>1</v>
      </c>
      <c r="X126">
        <v>3</v>
      </c>
      <c r="Z126">
        <v>21810</v>
      </c>
      <c r="AA126">
        <v>21810</v>
      </c>
      <c r="AB126">
        <v>22500</v>
      </c>
      <c r="AC126" s="2" t="s">
        <v>3450</v>
      </c>
      <c r="AD126" s="2" t="s">
        <v>74</v>
      </c>
      <c r="AE126">
        <v>2026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 s="2" t="s">
        <v>3431</v>
      </c>
      <c r="AM126" t="s">
        <v>68</v>
      </c>
      <c r="AN126" s="2" t="s">
        <v>3419</v>
      </c>
    </row>
    <row r="127" spans="1:40">
      <c r="A127" s="1">
        <v>46050</v>
      </c>
      <c r="B127" s="2" t="s">
        <v>27</v>
      </c>
      <c r="C127" s="2" t="s">
        <v>3439</v>
      </c>
      <c r="D127" s="2" t="s">
        <v>3440</v>
      </c>
      <c r="E127" s="11">
        <v>0.4375</v>
      </c>
      <c r="F127" s="11">
        <v>0.73124999999999996</v>
      </c>
      <c r="G127">
        <v>7.05</v>
      </c>
      <c r="H127">
        <v>1295.4609929078015</v>
      </c>
      <c r="I127">
        <v>7.0500000000000007</v>
      </c>
      <c r="J127">
        <v>1295.4609929050926</v>
      </c>
      <c r="K127" s="2" t="s">
        <v>3416</v>
      </c>
      <c r="L127" s="2" t="s">
        <v>3417</v>
      </c>
      <c r="M127">
        <v>1</v>
      </c>
      <c r="N127" s="2" t="s">
        <v>55</v>
      </c>
      <c r="O127" s="2" t="s">
        <v>60</v>
      </c>
      <c r="P127" s="2" t="s">
        <v>57</v>
      </c>
      <c r="Q127" s="2" t="s">
        <v>59</v>
      </c>
      <c r="R127" s="2" t="s">
        <v>56</v>
      </c>
      <c r="S127" s="2" t="s">
        <v>64</v>
      </c>
      <c r="T127">
        <v>9133</v>
      </c>
      <c r="U127">
        <v>10</v>
      </c>
      <c r="V127">
        <v>2</v>
      </c>
      <c r="W127">
        <v>1</v>
      </c>
      <c r="X127">
        <v>1</v>
      </c>
      <c r="Z127">
        <v>9133</v>
      </c>
      <c r="AA127">
        <v>9133</v>
      </c>
      <c r="AB127">
        <v>18000</v>
      </c>
      <c r="AC127" s="2" t="s">
        <v>3438</v>
      </c>
      <c r="AD127" s="2" t="s">
        <v>74</v>
      </c>
      <c r="AE127">
        <v>2026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 s="2" t="s">
        <v>3431</v>
      </c>
      <c r="AM127" t="s">
        <v>68</v>
      </c>
      <c r="AN127" s="2" t="s">
        <v>3419</v>
      </c>
    </row>
    <row r="128" spans="1:40">
      <c r="A128" s="1">
        <v>46050</v>
      </c>
      <c r="B128" s="2" t="s">
        <v>26</v>
      </c>
      <c r="C128" s="2" t="s">
        <v>3448</v>
      </c>
      <c r="D128" s="2" t="s">
        <v>3449</v>
      </c>
      <c r="E128" s="11">
        <v>0.34722222222222232</v>
      </c>
      <c r="F128" s="11">
        <v>0.36111111111111116</v>
      </c>
      <c r="G128">
        <v>0.33</v>
      </c>
      <c r="H128">
        <v>1696.969696969697</v>
      </c>
      <c r="I128">
        <v>0.33333333333333326</v>
      </c>
      <c r="J128">
        <v>1680</v>
      </c>
      <c r="K128" s="2" t="s">
        <v>3416</v>
      </c>
      <c r="L128" s="2" t="s">
        <v>3417</v>
      </c>
      <c r="M128">
        <v>64</v>
      </c>
      <c r="N128" s="2" t="s">
        <v>408</v>
      </c>
      <c r="O128" s="2" t="s">
        <v>411</v>
      </c>
      <c r="P128" s="2" t="s">
        <v>410</v>
      </c>
      <c r="Q128" s="2" t="s">
        <v>97</v>
      </c>
      <c r="R128" s="2" t="s">
        <v>409</v>
      </c>
      <c r="S128" s="2" t="s">
        <v>64</v>
      </c>
      <c r="T128">
        <v>560</v>
      </c>
      <c r="U128">
        <v>0</v>
      </c>
      <c r="V128">
        <v>2</v>
      </c>
      <c r="W128">
        <v>1</v>
      </c>
      <c r="X128">
        <v>2</v>
      </c>
      <c r="Z128">
        <v>1120</v>
      </c>
      <c r="AA128">
        <v>1120</v>
      </c>
      <c r="AB128">
        <v>30500</v>
      </c>
      <c r="AC128" s="2" t="s">
        <v>3438</v>
      </c>
      <c r="AD128" s="2" t="s">
        <v>74</v>
      </c>
      <c r="AE128">
        <v>2026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 s="2" t="s">
        <v>72</v>
      </c>
      <c r="AM128" t="s">
        <v>68</v>
      </c>
      <c r="AN128" s="2" t="s">
        <v>3419</v>
      </c>
    </row>
    <row r="129" spans="1:40">
      <c r="A129" s="1">
        <v>46050</v>
      </c>
      <c r="B129" s="2" t="s">
        <v>26</v>
      </c>
      <c r="C129" s="2" t="s">
        <v>3448</v>
      </c>
      <c r="D129" s="2" t="s">
        <v>3449</v>
      </c>
      <c r="E129" s="11">
        <v>0.36111111111111116</v>
      </c>
      <c r="F129" s="11">
        <v>0.66666666666666674</v>
      </c>
      <c r="G129">
        <v>7.33</v>
      </c>
      <c r="H129">
        <v>2049.1132332878583</v>
      </c>
      <c r="I129">
        <v>7.3333333333333339</v>
      </c>
      <c r="J129">
        <v>2048.1818181828703</v>
      </c>
      <c r="K129" s="2" t="s">
        <v>3416</v>
      </c>
      <c r="L129" s="2" t="s">
        <v>3417</v>
      </c>
      <c r="M129">
        <v>64</v>
      </c>
      <c r="N129" s="2" t="s">
        <v>408</v>
      </c>
      <c r="O129" s="2" t="s">
        <v>411</v>
      </c>
      <c r="P129" s="2" t="s">
        <v>410</v>
      </c>
      <c r="Q129" s="2" t="s">
        <v>97</v>
      </c>
      <c r="R129" s="2" t="s">
        <v>409</v>
      </c>
      <c r="S129" s="2" t="s">
        <v>64</v>
      </c>
      <c r="T129">
        <v>15020</v>
      </c>
      <c r="U129">
        <v>0</v>
      </c>
      <c r="V129">
        <v>2</v>
      </c>
      <c r="W129">
        <v>1</v>
      </c>
      <c r="X129">
        <v>2</v>
      </c>
      <c r="Z129">
        <v>30040</v>
      </c>
      <c r="AA129">
        <v>30040</v>
      </c>
      <c r="AB129">
        <v>30500</v>
      </c>
      <c r="AC129" s="2" t="s">
        <v>3450</v>
      </c>
      <c r="AD129" s="2" t="s">
        <v>74</v>
      </c>
      <c r="AE129">
        <v>2026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 s="2" t="s">
        <v>72</v>
      </c>
      <c r="AM129" t="s">
        <v>68</v>
      </c>
      <c r="AN129" s="2" t="s">
        <v>3419</v>
      </c>
    </row>
    <row r="130" spans="1:40">
      <c r="A130" s="1">
        <v>46050</v>
      </c>
      <c r="B130" s="2" t="s">
        <v>26</v>
      </c>
      <c r="C130" s="2" t="s">
        <v>3448</v>
      </c>
      <c r="D130" s="2" t="s">
        <v>3449</v>
      </c>
      <c r="E130" s="11">
        <v>0.6875</v>
      </c>
      <c r="F130" s="11">
        <v>0.72222222222222232</v>
      </c>
      <c r="G130">
        <v>0.83</v>
      </c>
      <c r="H130">
        <v>1890.3614457831327</v>
      </c>
      <c r="I130">
        <v>0.83333333333333326</v>
      </c>
      <c r="J130">
        <v>1882.8</v>
      </c>
      <c r="K130" s="2" t="s">
        <v>3416</v>
      </c>
      <c r="L130" s="2" t="s">
        <v>3417</v>
      </c>
      <c r="M130">
        <v>9</v>
      </c>
      <c r="N130" s="2" t="s">
        <v>106</v>
      </c>
      <c r="O130" s="2" t="s">
        <v>98</v>
      </c>
      <c r="P130" s="2" t="s">
        <v>95</v>
      </c>
      <c r="Q130" s="2" t="s">
        <v>97</v>
      </c>
      <c r="R130" s="2" t="s">
        <v>94</v>
      </c>
      <c r="S130" s="2" t="s">
        <v>64</v>
      </c>
      <c r="T130">
        <v>1569</v>
      </c>
      <c r="U130">
        <v>0</v>
      </c>
      <c r="V130">
        <v>2</v>
      </c>
      <c r="W130">
        <v>1</v>
      </c>
      <c r="X130">
        <v>2</v>
      </c>
      <c r="Z130">
        <v>3138</v>
      </c>
      <c r="AA130">
        <v>3138</v>
      </c>
      <c r="AB130">
        <v>23000</v>
      </c>
      <c r="AC130" s="2" t="s">
        <v>3450</v>
      </c>
      <c r="AD130" s="2" t="s">
        <v>74</v>
      </c>
      <c r="AE130">
        <v>2026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 s="2" t="s">
        <v>72</v>
      </c>
      <c r="AM130" t="s">
        <v>68</v>
      </c>
      <c r="AN130" s="2" t="s">
        <v>3419</v>
      </c>
    </row>
    <row r="131" spans="1:40">
      <c r="A131" s="1">
        <v>46051</v>
      </c>
      <c r="B131" s="2" t="s">
        <v>26</v>
      </c>
      <c r="C131" s="2" t="s">
        <v>3448</v>
      </c>
      <c r="D131" s="2" t="s">
        <v>3449</v>
      </c>
      <c r="E131" s="11">
        <v>0.34027777777777768</v>
      </c>
      <c r="F131" s="11">
        <v>0.54166666666666674</v>
      </c>
      <c r="G131">
        <v>4.83</v>
      </c>
      <c r="H131">
        <v>2099.3788819875776</v>
      </c>
      <c r="I131">
        <v>4.833333333333333</v>
      </c>
      <c r="J131">
        <v>2097.9310344791666</v>
      </c>
      <c r="K131" s="2" t="s">
        <v>3416</v>
      </c>
      <c r="L131" s="2" t="s">
        <v>3417</v>
      </c>
      <c r="M131">
        <v>9</v>
      </c>
      <c r="N131" s="2" t="s">
        <v>106</v>
      </c>
      <c r="O131" s="2" t="s">
        <v>98</v>
      </c>
      <c r="P131" s="2" t="s">
        <v>95</v>
      </c>
      <c r="Q131" s="2" t="s">
        <v>97</v>
      </c>
      <c r="R131" s="2" t="s">
        <v>94</v>
      </c>
      <c r="S131" s="2" t="s">
        <v>64</v>
      </c>
      <c r="T131">
        <v>10140</v>
      </c>
      <c r="U131">
        <v>3</v>
      </c>
      <c r="V131">
        <v>2</v>
      </c>
      <c r="W131">
        <v>1</v>
      </c>
      <c r="X131">
        <v>2</v>
      </c>
      <c r="Z131">
        <v>20280</v>
      </c>
      <c r="AA131">
        <v>20280</v>
      </c>
      <c r="AB131">
        <v>23000</v>
      </c>
      <c r="AC131" s="2" t="s">
        <v>3450</v>
      </c>
      <c r="AD131" s="2" t="s">
        <v>74</v>
      </c>
      <c r="AE131">
        <v>2026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 s="2" t="s">
        <v>72</v>
      </c>
      <c r="AM131" t="s">
        <v>68</v>
      </c>
      <c r="AN131" s="2" t="s">
        <v>3419</v>
      </c>
    </row>
    <row r="132" spans="1:40">
      <c r="A132" s="1">
        <v>46051</v>
      </c>
      <c r="B132" s="2" t="s">
        <v>26</v>
      </c>
      <c r="C132" s="2" t="s">
        <v>3448</v>
      </c>
      <c r="D132" s="2" t="s">
        <v>3449</v>
      </c>
      <c r="E132" s="11">
        <v>0.54166666666666674</v>
      </c>
      <c r="F132" s="11">
        <v>0.71875</v>
      </c>
      <c r="G132">
        <v>4.25</v>
      </c>
      <c r="H132">
        <v>2053.4117647058824</v>
      </c>
      <c r="I132">
        <v>4.25</v>
      </c>
      <c r="J132">
        <v>2053.4117647106482</v>
      </c>
      <c r="K132" s="2" t="s">
        <v>3416</v>
      </c>
      <c r="L132" s="2" t="s">
        <v>3417</v>
      </c>
      <c r="M132">
        <v>7</v>
      </c>
      <c r="N132" s="2" t="s">
        <v>105</v>
      </c>
      <c r="O132" s="2" t="s">
        <v>98</v>
      </c>
      <c r="P132" s="2" t="s">
        <v>95</v>
      </c>
      <c r="Q132" s="2" t="s">
        <v>97</v>
      </c>
      <c r="R132" s="2" t="s">
        <v>94</v>
      </c>
      <c r="S132" s="2" t="s">
        <v>64</v>
      </c>
      <c r="T132">
        <v>8727</v>
      </c>
      <c r="U132">
        <v>0</v>
      </c>
      <c r="V132">
        <v>2</v>
      </c>
      <c r="W132">
        <v>1</v>
      </c>
      <c r="X132">
        <v>2</v>
      </c>
      <c r="Z132">
        <v>17454</v>
      </c>
      <c r="AA132">
        <v>17454</v>
      </c>
      <c r="AB132">
        <v>23000</v>
      </c>
      <c r="AC132" s="2" t="s">
        <v>3450</v>
      </c>
      <c r="AD132" s="2" t="s">
        <v>74</v>
      </c>
      <c r="AE132">
        <v>2026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 s="2" t="s">
        <v>72</v>
      </c>
      <c r="AM132" t="s">
        <v>68</v>
      </c>
      <c r="AN132" s="2" t="s">
        <v>3419</v>
      </c>
    </row>
    <row r="133" spans="1:40">
      <c r="A133" s="1">
        <v>46050</v>
      </c>
      <c r="B133" s="2" t="s">
        <v>25</v>
      </c>
      <c r="C133" s="2" t="s">
        <v>3422</v>
      </c>
      <c r="D133" s="2" t="s">
        <v>3423</v>
      </c>
      <c r="E133" s="11">
        <v>0.35763888888888884</v>
      </c>
      <c r="F133" s="11">
        <v>0.5</v>
      </c>
      <c r="G133">
        <v>3.42</v>
      </c>
      <c r="H133">
        <v>3399.1228070175439</v>
      </c>
      <c r="I133">
        <v>3.416666666666667</v>
      </c>
      <c r="J133">
        <v>3402.4390243865741</v>
      </c>
      <c r="K133" s="2" t="s">
        <v>3416</v>
      </c>
      <c r="L133" s="2" t="s">
        <v>3417</v>
      </c>
      <c r="M133">
        <v>7</v>
      </c>
      <c r="N133" s="2" t="s">
        <v>105</v>
      </c>
      <c r="O133" s="2" t="s">
        <v>98</v>
      </c>
      <c r="P133" s="2" t="s">
        <v>95</v>
      </c>
      <c r="Q133" s="2" t="s">
        <v>97</v>
      </c>
      <c r="R133" s="2" t="s">
        <v>94</v>
      </c>
      <c r="S133" s="2" t="s">
        <v>64</v>
      </c>
      <c r="T133">
        <v>11625</v>
      </c>
      <c r="U133">
        <v>5</v>
      </c>
      <c r="V133">
        <v>2</v>
      </c>
      <c r="W133">
        <v>1</v>
      </c>
      <c r="X133">
        <v>2</v>
      </c>
      <c r="Z133">
        <v>23250</v>
      </c>
      <c r="AA133">
        <v>23250</v>
      </c>
      <c r="AB133">
        <v>23000</v>
      </c>
      <c r="AC133" s="2"/>
      <c r="AD133" s="2" t="s">
        <v>74</v>
      </c>
      <c r="AE133">
        <v>2026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 s="2" t="s">
        <v>72</v>
      </c>
      <c r="AM133" t="s">
        <v>68</v>
      </c>
      <c r="AN133" s="2" t="s">
        <v>3419</v>
      </c>
    </row>
    <row r="134" spans="1:40">
      <c r="A134" s="1">
        <v>46050</v>
      </c>
      <c r="B134" s="2" t="s">
        <v>25</v>
      </c>
      <c r="C134" s="2" t="s">
        <v>3422</v>
      </c>
      <c r="D134" s="2" t="s">
        <v>3423</v>
      </c>
      <c r="E134" s="11">
        <v>0.50347222222222232</v>
      </c>
      <c r="F134" s="11">
        <v>0.70833333333333326</v>
      </c>
      <c r="G134">
        <v>4.92</v>
      </c>
      <c r="H134">
        <v>2711.3821138211383</v>
      </c>
      <c r="I134">
        <v>4.916666666666667</v>
      </c>
      <c r="J134">
        <v>2713.2203389814813</v>
      </c>
      <c r="K134" s="2" t="s">
        <v>3416</v>
      </c>
      <c r="L134" s="2" t="s">
        <v>3417</v>
      </c>
      <c r="M134">
        <v>5</v>
      </c>
      <c r="N134" s="2" t="s">
        <v>93</v>
      </c>
      <c r="O134" s="2" t="s">
        <v>98</v>
      </c>
      <c r="P134" s="2" t="s">
        <v>95</v>
      </c>
      <c r="Q134" s="2" t="s">
        <v>97</v>
      </c>
      <c r="R134" s="2" t="s">
        <v>94</v>
      </c>
      <c r="S134" s="2" t="s">
        <v>64</v>
      </c>
      <c r="T134">
        <v>13340</v>
      </c>
      <c r="U134">
        <v>5</v>
      </c>
      <c r="V134">
        <v>2</v>
      </c>
      <c r="W134">
        <v>1</v>
      </c>
      <c r="X134">
        <v>2</v>
      </c>
      <c r="Z134">
        <v>26680</v>
      </c>
      <c r="AA134">
        <v>26680</v>
      </c>
      <c r="AB134">
        <v>26000</v>
      </c>
      <c r="AC134" s="2"/>
      <c r="AD134" s="2" t="s">
        <v>74</v>
      </c>
      <c r="AE134">
        <v>2026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 s="2" t="s">
        <v>72</v>
      </c>
      <c r="AM134" t="s">
        <v>68</v>
      </c>
      <c r="AN134" s="2" t="s">
        <v>3419</v>
      </c>
    </row>
    <row r="135" spans="1:40">
      <c r="A135" s="1">
        <v>46051</v>
      </c>
      <c r="B135" s="2" t="s">
        <v>25</v>
      </c>
      <c r="C135" s="2" t="s">
        <v>3422</v>
      </c>
      <c r="D135" s="2" t="s">
        <v>3423</v>
      </c>
      <c r="E135" s="11">
        <v>0.44097222222222232</v>
      </c>
      <c r="F135" s="11">
        <v>0.45833333333333326</v>
      </c>
      <c r="G135">
        <v>0.42</v>
      </c>
      <c r="H135">
        <v>809.52380952380952</v>
      </c>
      <c r="I135">
        <v>0.41666666666666674</v>
      </c>
      <c r="J135">
        <v>816</v>
      </c>
      <c r="K135" s="2" t="s">
        <v>3416</v>
      </c>
      <c r="L135" s="2" t="s">
        <v>3417</v>
      </c>
      <c r="M135">
        <v>100</v>
      </c>
      <c r="N135" s="2" t="s">
        <v>573</v>
      </c>
      <c r="O135" s="2" t="s">
        <v>576</v>
      </c>
      <c r="P135" s="2" t="s">
        <v>575</v>
      </c>
      <c r="Q135" s="2" t="s">
        <v>153</v>
      </c>
      <c r="R135" s="2" t="s">
        <v>574</v>
      </c>
      <c r="S135" s="2" t="s">
        <v>64</v>
      </c>
      <c r="T135">
        <v>340</v>
      </c>
      <c r="U135">
        <v>5</v>
      </c>
      <c r="V135">
        <v>2</v>
      </c>
      <c r="W135">
        <v>1</v>
      </c>
      <c r="X135">
        <v>4</v>
      </c>
      <c r="Z135">
        <v>1360</v>
      </c>
      <c r="AA135">
        <v>1360</v>
      </c>
      <c r="AB135">
        <v>1200</v>
      </c>
      <c r="AC135" s="2"/>
      <c r="AD135" s="2" t="s">
        <v>74</v>
      </c>
      <c r="AE135">
        <v>2026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 s="2" t="s">
        <v>72</v>
      </c>
      <c r="AM135" t="s">
        <v>68</v>
      </c>
      <c r="AN135" s="2" t="s">
        <v>3419</v>
      </c>
    </row>
    <row r="136" spans="1:40">
      <c r="A136" s="1">
        <v>46051</v>
      </c>
      <c r="B136" s="2" t="s">
        <v>25</v>
      </c>
      <c r="C136" s="2" t="s">
        <v>3422</v>
      </c>
      <c r="D136" s="2" t="s">
        <v>3423</v>
      </c>
      <c r="E136" s="11">
        <v>0.46527777777777768</v>
      </c>
      <c r="F136" s="11">
        <v>0.54166666666666674</v>
      </c>
      <c r="G136">
        <v>1.83</v>
      </c>
      <c r="H136">
        <v>2786.8852459016393</v>
      </c>
      <c r="I136">
        <v>1.8333333333333335</v>
      </c>
      <c r="J136">
        <v>2781.8181818171297</v>
      </c>
      <c r="K136" s="2" t="s">
        <v>3416</v>
      </c>
      <c r="L136" s="2" t="s">
        <v>3417</v>
      </c>
      <c r="M136">
        <v>34</v>
      </c>
      <c r="N136" s="2" t="s">
        <v>248</v>
      </c>
      <c r="O136" s="2" t="s">
        <v>251</v>
      </c>
      <c r="P136" s="2" t="s">
        <v>250</v>
      </c>
      <c r="Q136" s="2" t="s">
        <v>240</v>
      </c>
      <c r="R136" s="2" t="s">
        <v>249</v>
      </c>
      <c r="S136" s="2" t="s">
        <v>64</v>
      </c>
      <c r="T136">
        <v>5100</v>
      </c>
      <c r="U136">
        <v>5</v>
      </c>
      <c r="V136">
        <v>2</v>
      </c>
      <c r="W136">
        <v>1</v>
      </c>
      <c r="X136">
        <v>4</v>
      </c>
      <c r="Z136">
        <v>20400</v>
      </c>
      <c r="AA136">
        <v>20400</v>
      </c>
      <c r="AB136">
        <v>20000</v>
      </c>
      <c r="AC136" s="2"/>
      <c r="AD136" s="2" t="s">
        <v>74</v>
      </c>
      <c r="AE136">
        <v>2026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 s="2" t="s">
        <v>72</v>
      </c>
      <c r="AM136" t="s">
        <v>68</v>
      </c>
      <c r="AN136" s="2" t="s">
        <v>3419</v>
      </c>
    </row>
    <row r="137" spans="1:40">
      <c r="A137" s="1">
        <v>46051</v>
      </c>
      <c r="B137" s="2" t="s">
        <v>25</v>
      </c>
      <c r="C137" s="2" t="s">
        <v>3422</v>
      </c>
      <c r="D137" s="2" t="s">
        <v>3423</v>
      </c>
      <c r="E137" s="11">
        <v>0.54513888888888884</v>
      </c>
      <c r="F137" s="11">
        <v>0.64583333333333326</v>
      </c>
      <c r="G137">
        <v>2.42</v>
      </c>
      <c r="H137">
        <v>351.23966942148763</v>
      </c>
      <c r="I137">
        <v>2.4166666666666665</v>
      </c>
      <c r="J137">
        <v>351.72413792824074</v>
      </c>
      <c r="K137" s="2" t="s">
        <v>3416</v>
      </c>
      <c r="L137" s="2" t="s">
        <v>3417</v>
      </c>
      <c r="M137">
        <v>126</v>
      </c>
      <c r="N137" s="2" t="s">
        <v>712</v>
      </c>
      <c r="O137" s="2" t="s">
        <v>715</v>
      </c>
      <c r="P137" s="2" t="s">
        <v>714</v>
      </c>
      <c r="Q137" s="2" t="s">
        <v>422</v>
      </c>
      <c r="R137" s="2" t="s">
        <v>713</v>
      </c>
      <c r="S137" s="2" t="s">
        <v>64</v>
      </c>
      <c r="T137">
        <v>850</v>
      </c>
      <c r="U137">
        <v>5</v>
      </c>
      <c r="V137">
        <v>2</v>
      </c>
      <c r="W137">
        <v>1</v>
      </c>
      <c r="X137">
        <v>6</v>
      </c>
      <c r="Z137">
        <v>5100</v>
      </c>
      <c r="AA137">
        <v>5100</v>
      </c>
      <c r="AB137">
        <v>5000</v>
      </c>
      <c r="AC137" s="2"/>
      <c r="AD137" s="2" t="s">
        <v>74</v>
      </c>
      <c r="AE137">
        <v>2026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 s="2" t="s">
        <v>72</v>
      </c>
      <c r="AM137" t="s">
        <v>68</v>
      </c>
      <c r="AN137" s="2" t="s">
        <v>3419</v>
      </c>
    </row>
    <row r="138" spans="1:40">
      <c r="A138" s="1">
        <v>46050</v>
      </c>
      <c r="B138" s="2" t="s">
        <v>27</v>
      </c>
      <c r="C138" s="2" t="s">
        <v>3453</v>
      </c>
      <c r="D138" s="2" t="s">
        <v>3454</v>
      </c>
      <c r="E138" s="11">
        <v>0.45833333333333326</v>
      </c>
      <c r="F138" s="11">
        <v>0.53472222222222232</v>
      </c>
      <c r="G138">
        <v>1.83</v>
      </c>
      <c r="H138">
        <v>1169.3989071038252</v>
      </c>
      <c r="I138">
        <v>1.8333333333333335</v>
      </c>
      <c r="J138">
        <v>1167.2727272685186</v>
      </c>
      <c r="K138" s="2" t="s">
        <v>3416</v>
      </c>
      <c r="L138" s="2" t="s">
        <v>3417</v>
      </c>
      <c r="M138">
        <v>80</v>
      </c>
      <c r="N138" s="2" t="s">
        <v>478</v>
      </c>
      <c r="O138" s="2" t="s">
        <v>482</v>
      </c>
      <c r="P138" s="2" t="s">
        <v>480</v>
      </c>
      <c r="Q138" s="2" t="s">
        <v>481</v>
      </c>
      <c r="R138" s="2" t="s">
        <v>479</v>
      </c>
      <c r="S138" s="2" t="s">
        <v>64</v>
      </c>
      <c r="T138">
        <v>2140</v>
      </c>
      <c r="U138">
        <v>10</v>
      </c>
      <c r="V138">
        <v>7</v>
      </c>
      <c r="W138">
        <v>1</v>
      </c>
      <c r="X138">
        <v>4</v>
      </c>
      <c r="Z138">
        <v>8560</v>
      </c>
      <c r="AA138">
        <v>8560</v>
      </c>
      <c r="AB138">
        <v>8000</v>
      </c>
      <c r="AC138" s="2" t="s">
        <v>3450</v>
      </c>
      <c r="AD138" s="2" t="s">
        <v>74</v>
      </c>
      <c r="AE138">
        <v>2026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 s="2" t="s">
        <v>3431</v>
      </c>
      <c r="AM138" t="s">
        <v>211</v>
      </c>
      <c r="AN138" s="2" t="s">
        <v>3419</v>
      </c>
    </row>
    <row r="139" spans="1:40">
      <c r="A139" s="1">
        <v>46050</v>
      </c>
      <c r="B139" s="2" t="s">
        <v>27</v>
      </c>
      <c r="C139" s="2" t="s">
        <v>3453</v>
      </c>
      <c r="D139" s="2" t="s">
        <v>3454</v>
      </c>
      <c r="E139" s="11">
        <v>0.625</v>
      </c>
      <c r="F139" s="11">
        <v>0.72916666666666674</v>
      </c>
      <c r="G139">
        <v>2.5</v>
      </c>
      <c r="H139">
        <v>1420</v>
      </c>
      <c r="I139">
        <v>2.5</v>
      </c>
      <c r="J139">
        <v>1420</v>
      </c>
      <c r="K139" s="2" t="s">
        <v>3416</v>
      </c>
      <c r="L139" s="2" t="s">
        <v>3417</v>
      </c>
      <c r="M139">
        <v>38</v>
      </c>
      <c r="N139" s="2" t="s">
        <v>269</v>
      </c>
      <c r="O139" s="2" t="s">
        <v>273</v>
      </c>
      <c r="P139" s="2" t="s">
        <v>271</v>
      </c>
      <c r="Q139" s="2" t="s">
        <v>97</v>
      </c>
      <c r="R139" s="2" t="s">
        <v>270</v>
      </c>
      <c r="S139" s="2" t="s">
        <v>64</v>
      </c>
      <c r="T139">
        <v>3550</v>
      </c>
      <c r="U139">
        <v>10</v>
      </c>
      <c r="V139">
        <v>2</v>
      </c>
      <c r="W139">
        <v>1</v>
      </c>
      <c r="X139">
        <v>2</v>
      </c>
      <c r="Z139">
        <v>7100</v>
      </c>
      <c r="AA139">
        <v>7100</v>
      </c>
      <c r="AB139">
        <v>10300</v>
      </c>
      <c r="AC139" s="2" t="s">
        <v>3457</v>
      </c>
      <c r="AD139" s="2" t="s">
        <v>74</v>
      </c>
      <c r="AE139">
        <v>2026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 s="2" t="s">
        <v>3431</v>
      </c>
      <c r="AM139" t="s">
        <v>68</v>
      </c>
      <c r="AN139" s="2" t="s">
        <v>3419</v>
      </c>
    </row>
    <row r="140" spans="1:40">
      <c r="A140" s="1">
        <v>46051</v>
      </c>
      <c r="B140" s="2" t="s">
        <v>27</v>
      </c>
      <c r="C140" s="2" t="s">
        <v>3453</v>
      </c>
      <c r="D140" s="2" t="s">
        <v>3454</v>
      </c>
      <c r="E140" s="11">
        <v>0.34027777777777768</v>
      </c>
      <c r="F140" s="11">
        <v>0.39236111111111116</v>
      </c>
      <c r="G140">
        <v>1.25</v>
      </c>
      <c r="H140">
        <v>1344</v>
      </c>
      <c r="I140">
        <v>1.25</v>
      </c>
      <c r="J140">
        <v>1344</v>
      </c>
      <c r="K140" s="2" t="s">
        <v>3416</v>
      </c>
      <c r="L140" s="2" t="s">
        <v>3417</v>
      </c>
      <c r="M140">
        <v>38</v>
      </c>
      <c r="N140" s="2" t="s">
        <v>269</v>
      </c>
      <c r="O140" s="2" t="s">
        <v>273</v>
      </c>
      <c r="P140" s="2" t="s">
        <v>271</v>
      </c>
      <c r="Q140" s="2" t="s">
        <v>97</v>
      </c>
      <c r="R140" s="2" t="s">
        <v>270</v>
      </c>
      <c r="S140" s="2" t="s">
        <v>64</v>
      </c>
      <c r="T140">
        <v>1680</v>
      </c>
      <c r="U140">
        <v>10</v>
      </c>
      <c r="V140">
        <v>2</v>
      </c>
      <c r="W140">
        <v>1</v>
      </c>
      <c r="X140">
        <v>2</v>
      </c>
      <c r="Z140">
        <v>3360</v>
      </c>
      <c r="AA140">
        <v>3360</v>
      </c>
      <c r="AB140">
        <v>10300</v>
      </c>
      <c r="AC140" s="2" t="s">
        <v>3458</v>
      </c>
      <c r="AD140" s="2" t="s">
        <v>74</v>
      </c>
      <c r="AE140">
        <v>2026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 s="2" t="s">
        <v>3431</v>
      </c>
      <c r="AM140" t="s">
        <v>68</v>
      </c>
      <c r="AN140" s="2" t="s">
        <v>3419</v>
      </c>
    </row>
    <row r="141" spans="1:40">
      <c r="A141" s="1">
        <v>46051</v>
      </c>
      <c r="B141" s="2" t="s">
        <v>27</v>
      </c>
      <c r="C141" s="2" t="s">
        <v>3453</v>
      </c>
      <c r="D141" s="2" t="s">
        <v>3454</v>
      </c>
      <c r="E141" s="11">
        <v>0.40277777777777768</v>
      </c>
      <c r="F141" s="11">
        <v>0.72916666666666674</v>
      </c>
      <c r="G141">
        <v>7.83</v>
      </c>
      <c r="H141">
        <v>1570.8812260536399</v>
      </c>
      <c r="I141">
        <v>7.8333333333333339</v>
      </c>
      <c r="J141">
        <v>1570.2127659606481</v>
      </c>
      <c r="K141" s="2" t="s">
        <v>3416</v>
      </c>
      <c r="L141" s="2" t="s">
        <v>3417</v>
      </c>
      <c r="M141">
        <v>64</v>
      </c>
      <c r="N141" s="2" t="s">
        <v>408</v>
      </c>
      <c r="O141" s="2" t="s">
        <v>411</v>
      </c>
      <c r="P141" s="2" t="s">
        <v>410</v>
      </c>
      <c r="Q141" s="2" t="s">
        <v>97</v>
      </c>
      <c r="R141" s="2" t="s">
        <v>409</v>
      </c>
      <c r="S141" s="2" t="s">
        <v>64</v>
      </c>
      <c r="T141">
        <v>12300</v>
      </c>
      <c r="U141">
        <v>12</v>
      </c>
      <c r="V141">
        <v>2</v>
      </c>
      <c r="W141">
        <v>1</v>
      </c>
      <c r="X141">
        <v>2</v>
      </c>
      <c r="Z141">
        <v>24600</v>
      </c>
      <c r="AA141">
        <v>24600</v>
      </c>
      <c r="AB141">
        <v>30500</v>
      </c>
      <c r="AC141" s="2" t="s">
        <v>3450</v>
      </c>
      <c r="AD141" s="2" t="s">
        <v>74</v>
      </c>
      <c r="AE141">
        <v>2026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 s="2" t="s">
        <v>3431</v>
      </c>
      <c r="AM141" t="s">
        <v>68</v>
      </c>
      <c r="AN141" s="2" t="s">
        <v>3419</v>
      </c>
    </row>
    <row r="142" spans="1:40">
      <c r="A142" s="1">
        <v>46049</v>
      </c>
      <c r="B142" s="2" t="s">
        <v>27</v>
      </c>
      <c r="C142" s="2" t="s">
        <v>3429</v>
      </c>
      <c r="D142" s="2" t="s">
        <v>3430</v>
      </c>
      <c r="E142" s="11">
        <v>0.59722222222222232</v>
      </c>
      <c r="F142" s="11">
        <v>0.72916666666666674</v>
      </c>
      <c r="G142">
        <v>3.17</v>
      </c>
      <c r="H142">
        <v>766.87697160883283</v>
      </c>
      <c r="I142">
        <v>3.166666666666667</v>
      </c>
      <c r="J142">
        <v>767.68421052083329</v>
      </c>
      <c r="K142" s="2" t="s">
        <v>3416</v>
      </c>
      <c r="L142" s="2" t="s">
        <v>3417</v>
      </c>
      <c r="M142">
        <v>11</v>
      </c>
      <c r="N142" s="2" t="s">
        <v>107</v>
      </c>
      <c r="O142" s="2" t="s">
        <v>112</v>
      </c>
      <c r="P142" s="2" t="s">
        <v>109</v>
      </c>
      <c r="Q142" s="2" t="s">
        <v>111</v>
      </c>
      <c r="R142" s="2" t="s">
        <v>108</v>
      </c>
      <c r="S142" s="2" t="s">
        <v>116</v>
      </c>
      <c r="T142">
        <v>2431</v>
      </c>
      <c r="U142">
        <v>10</v>
      </c>
      <c r="V142">
        <v>2</v>
      </c>
      <c r="W142">
        <v>1</v>
      </c>
      <c r="X142">
        <v>5</v>
      </c>
      <c r="Z142">
        <v>12155</v>
      </c>
      <c r="AA142">
        <v>12155</v>
      </c>
      <c r="AB142">
        <v>22000</v>
      </c>
      <c r="AC142" s="2" t="s">
        <v>3459</v>
      </c>
      <c r="AD142" s="2" t="s">
        <v>74</v>
      </c>
      <c r="AE142">
        <v>2026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 s="2" t="s">
        <v>3431</v>
      </c>
      <c r="AM142" t="s">
        <v>118</v>
      </c>
      <c r="AN142" s="2" t="s">
        <v>3419</v>
      </c>
    </row>
    <row r="143" spans="1:40">
      <c r="A143" s="1">
        <v>46050</v>
      </c>
      <c r="B143" s="2" t="s">
        <v>27</v>
      </c>
      <c r="C143" s="2" t="s">
        <v>3429</v>
      </c>
      <c r="D143" s="2" t="s">
        <v>3430</v>
      </c>
      <c r="E143" s="11">
        <v>0.34027777777777768</v>
      </c>
      <c r="F143" s="11">
        <v>0.42708333333333326</v>
      </c>
      <c r="G143">
        <v>2.08</v>
      </c>
      <c r="H143">
        <v>948.07692307692309</v>
      </c>
      <c r="I143">
        <v>2.0833333333333335</v>
      </c>
      <c r="J143">
        <v>946.56</v>
      </c>
      <c r="K143" s="2" t="s">
        <v>3416</v>
      </c>
      <c r="L143" s="2" t="s">
        <v>3417</v>
      </c>
      <c r="M143">
        <v>11</v>
      </c>
      <c r="N143" s="2" t="s">
        <v>107</v>
      </c>
      <c r="O143" s="2" t="s">
        <v>112</v>
      </c>
      <c r="P143" s="2" t="s">
        <v>109</v>
      </c>
      <c r="Q143" s="2" t="s">
        <v>111</v>
      </c>
      <c r="R143" s="2" t="s">
        <v>108</v>
      </c>
      <c r="S143" s="2" t="s">
        <v>116</v>
      </c>
      <c r="T143">
        <v>1972</v>
      </c>
      <c r="U143">
        <v>0</v>
      </c>
      <c r="V143">
        <v>2</v>
      </c>
      <c r="W143">
        <v>1</v>
      </c>
      <c r="X143">
        <v>5</v>
      </c>
      <c r="Z143">
        <v>9860</v>
      </c>
      <c r="AA143">
        <v>9860</v>
      </c>
      <c r="AB143">
        <v>22000</v>
      </c>
      <c r="AC143" s="2" t="s">
        <v>3460</v>
      </c>
      <c r="AD143" s="2" t="s">
        <v>74</v>
      </c>
      <c r="AE143">
        <v>2026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 s="2" t="s">
        <v>3431</v>
      </c>
      <c r="AM143" t="s">
        <v>118</v>
      </c>
      <c r="AN143" s="2" t="s">
        <v>3419</v>
      </c>
    </row>
    <row r="144" spans="1:40">
      <c r="A144" s="1">
        <v>46051</v>
      </c>
      <c r="B144" s="2" t="s">
        <v>27</v>
      </c>
      <c r="C144" s="2" t="s">
        <v>3439</v>
      </c>
      <c r="D144" s="2" t="s">
        <v>3440</v>
      </c>
      <c r="E144" s="11">
        <v>0.33680555555555558</v>
      </c>
      <c r="F144" s="11">
        <v>0.64236111111111116</v>
      </c>
      <c r="G144">
        <v>7.33</v>
      </c>
      <c r="H144">
        <v>1224.4201909959072</v>
      </c>
      <c r="I144">
        <v>7.3333333333333339</v>
      </c>
      <c r="J144">
        <v>1223.8636363657408</v>
      </c>
      <c r="K144" s="2" t="s">
        <v>3416</v>
      </c>
      <c r="L144" s="2" t="s">
        <v>3417</v>
      </c>
      <c r="M144">
        <v>1</v>
      </c>
      <c r="N144" s="2" t="s">
        <v>55</v>
      </c>
      <c r="O144" s="2" t="s">
        <v>60</v>
      </c>
      <c r="P144" s="2" t="s">
        <v>57</v>
      </c>
      <c r="Q144" s="2" t="s">
        <v>59</v>
      </c>
      <c r="R144" s="2" t="s">
        <v>56</v>
      </c>
      <c r="S144" s="2" t="s">
        <v>64</v>
      </c>
      <c r="T144">
        <v>8975</v>
      </c>
      <c r="U144">
        <v>10</v>
      </c>
      <c r="V144">
        <v>2</v>
      </c>
      <c r="W144">
        <v>1</v>
      </c>
      <c r="X144">
        <v>1</v>
      </c>
      <c r="Z144">
        <v>8975</v>
      </c>
      <c r="AA144">
        <v>8975</v>
      </c>
      <c r="AB144">
        <v>18000</v>
      </c>
      <c r="AC144" s="2" t="s">
        <v>3438</v>
      </c>
      <c r="AD144" s="2" t="s">
        <v>74</v>
      </c>
      <c r="AE144">
        <v>2026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 s="2" t="s">
        <v>3431</v>
      </c>
      <c r="AM144" t="s">
        <v>68</v>
      </c>
      <c r="AN144" s="2" t="s">
        <v>3419</v>
      </c>
    </row>
    <row r="145" spans="1:40">
      <c r="A145" s="1">
        <v>46050</v>
      </c>
      <c r="B145" s="2" t="s">
        <v>25</v>
      </c>
      <c r="C145" s="2" t="s">
        <v>3414</v>
      </c>
      <c r="D145" s="2" t="s">
        <v>3415</v>
      </c>
      <c r="E145" s="11">
        <v>0.36805555555555558</v>
      </c>
      <c r="F145" s="11">
        <v>0.41666666666666674</v>
      </c>
      <c r="G145">
        <v>1.17</v>
      </c>
      <c r="H145">
        <v>1111.1111111111111</v>
      </c>
      <c r="I145">
        <v>1.1666666666666663</v>
      </c>
      <c r="J145">
        <v>1114.2857142857144</v>
      </c>
      <c r="K145" s="2" t="s">
        <v>3416</v>
      </c>
      <c r="L145" s="2" t="s">
        <v>3417</v>
      </c>
      <c r="M145">
        <v>74</v>
      </c>
      <c r="N145" s="2" t="s">
        <v>236</v>
      </c>
      <c r="O145" s="2" t="s">
        <v>442</v>
      </c>
      <c r="P145" s="2" t="s">
        <v>238</v>
      </c>
      <c r="Q145" s="2" t="s">
        <v>240</v>
      </c>
      <c r="R145" s="2" t="s">
        <v>237</v>
      </c>
      <c r="S145" s="2" t="s">
        <v>445</v>
      </c>
      <c r="T145">
        <v>1300</v>
      </c>
      <c r="U145">
        <v>10</v>
      </c>
      <c r="V145">
        <v>0</v>
      </c>
      <c r="W145">
        <v>1</v>
      </c>
      <c r="X145">
        <v>0</v>
      </c>
      <c r="Y145">
        <v>8</v>
      </c>
      <c r="Z145">
        <v>10400</v>
      </c>
      <c r="AA145">
        <v>10400</v>
      </c>
      <c r="AB145">
        <v>10100</v>
      </c>
      <c r="AC145" s="2" t="s">
        <v>3461</v>
      </c>
      <c r="AD145" s="2" t="s">
        <v>74</v>
      </c>
      <c r="AE145">
        <v>2026</v>
      </c>
      <c r="AF145">
        <v>325</v>
      </c>
      <c r="AG145">
        <v>313</v>
      </c>
      <c r="AH145">
        <v>12</v>
      </c>
      <c r="AI145">
        <v>325</v>
      </c>
      <c r="AJ145">
        <v>313</v>
      </c>
      <c r="AK145">
        <v>12</v>
      </c>
      <c r="AL145" s="2" t="s">
        <v>72</v>
      </c>
      <c r="AN145" s="2" t="s">
        <v>3419</v>
      </c>
    </row>
    <row r="146" spans="1:40">
      <c r="A146" s="1">
        <v>46050</v>
      </c>
      <c r="B146" s="2" t="s">
        <v>25</v>
      </c>
      <c r="C146" s="2" t="s">
        <v>3414</v>
      </c>
      <c r="D146" s="2" t="s">
        <v>3415</v>
      </c>
      <c r="E146" s="11">
        <v>0.41666666666666674</v>
      </c>
      <c r="F146" s="11">
        <v>0.47916666666666674</v>
      </c>
      <c r="G146">
        <v>1.5</v>
      </c>
      <c r="H146">
        <v>2066.6666666666665</v>
      </c>
      <c r="I146">
        <v>1.5</v>
      </c>
      <c r="J146">
        <v>2066.6666666666665</v>
      </c>
      <c r="K146" s="2" t="s">
        <v>3416</v>
      </c>
      <c r="L146" s="2" t="s">
        <v>3417</v>
      </c>
      <c r="M146">
        <v>79</v>
      </c>
      <c r="N146" s="2" t="s">
        <v>471</v>
      </c>
      <c r="O146" s="2" t="s">
        <v>442</v>
      </c>
      <c r="P146" s="2" t="s">
        <v>217</v>
      </c>
      <c r="Q146" s="2" t="s">
        <v>473</v>
      </c>
      <c r="R146" s="2" t="s">
        <v>472</v>
      </c>
      <c r="S146" s="2" t="s">
        <v>445</v>
      </c>
      <c r="T146">
        <v>3100</v>
      </c>
      <c r="U146">
        <v>30</v>
      </c>
      <c r="V146">
        <v>0</v>
      </c>
      <c r="W146">
        <v>1</v>
      </c>
      <c r="X146">
        <v>0</v>
      </c>
      <c r="Y146">
        <v>8</v>
      </c>
      <c r="Z146">
        <v>24800</v>
      </c>
      <c r="AA146">
        <v>24800</v>
      </c>
      <c r="AB146">
        <v>24500</v>
      </c>
      <c r="AC146" s="2" t="s">
        <v>3461</v>
      </c>
      <c r="AD146" s="2" t="s">
        <v>74</v>
      </c>
      <c r="AE146">
        <v>2026</v>
      </c>
      <c r="AF146">
        <v>775</v>
      </c>
      <c r="AG146">
        <v>766</v>
      </c>
      <c r="AH146">
        <v>9</v>
      </c>
      <c r="AI146">
        <v>775</v>
      </c>
      <c r="AJ146">
        <v>766</v>
      </c>
      <c r="AK146">
        <v>9</v>
      </c>
      <c r="AL146" s="2" t="s">
        <v>72</v>
      </c>
      <c r="AN146" s="2" t="s">
        <v>3419</v>
      </c>
    </row>
    <row r="147" spans="1:40">
      <c r="A147" s="1">
        <v>46050</v>
      </c>
      <c r="B147" s="2" t="s">
        <v>25</v>
      </c>
      <c r="C147" s="2" t="s">
        <v>3414</v>
      </c>
      <c r="D147" s="2" t="s">
        <v>3415</v>
      </c>
      <c r="E147" s="11">
        <v>0.47916666666666674</v>
      </c>
      <c r="F147" s="11">
        <v>0.54166666666666674</v>
      </c>
      <c r="G147">
        <v>1.5</v>
      </c>
      <c r="H147">
        <v>1033.3333333333333</v>
      </c>
      <c r="I147">
        <v>1.4999999999999989</v>
      </c>
      <c r="J147">
        <v>1033.3333333333342</v>
      </c>
      <c r="K147" s="2" t="s">
        <v>3416</v>
      </c>
      <c r="L147" s="2" t="s">
        <v>3417</v>
      </c>
      <c r="M147">
        <v>2</v>
      </c>
      <c r="N147" s="2" t="s">
        <v>55</v>
      </c>
      <c r="O147" s="2" t="s">
        <v>76</v>
      </c>
      <c r="P147" s="2" t="s">
        <v>57</v>
      </c>
      <c r="Q147" s="2" t="s">
        <v>59</v>
      </c>
      <c r="R147" s="2" t="s">
        <v>56</v>
      </c>
      <c r="S147" s="2" t="s">
        <v>79</v>
      </c>
      <c r="T147">
        <v>1550</v>
      </c>
      <c r="U147">
        <v>10</v>
      </c>
      <c r="V147">
        <v>0</v>
      </c>
      <c r="W147">
        <v>1</v>
      </c>
      <c r="X147">
        <v>8</v>
      </c>
      <c r="Z147">
        <v>12400</v>
      </c>
      <c r="AA147">
        <v>12400</v>
      </c>
      <c r="AB147">
        <v>12100</v>
      </c>
      <c r="AC147" s="2" t="s">
        <v>3421</v>
      </c>
      <c r="AD147" s="2" t="s">
        <v>74</v>
      </c>
      <c r="AE147">
        <v>2026</v>
      </c>
      <c r="AF147">
        <v>388</v>
      </c>
      <c r="AG147">
        <v>387</v>
      </c>
      <c r="AH147">
        <v>1</v>
      </c>
      <c r="AI147">
        <v>392</v>
      </c>
      <c r="AJ147">
        <v>387</v>
      </c>
      <c r="AK147">
        <v>5</v>
      </c>
      <c r="AL147" s="2" t="s">
        <v>72</v>
      </c>
      <c r="AN147" s="2" t="s">
        <v>3419</v>
      </c>
    </row>
    <row r="148" spans="1:40">
      <c r="A148" s="1">
        <v>46050</v>
      </c>
      <c r="B148" s="2" t="s">
        <v>25</v>
      </c>
      <c r="C148" s="2" t="s">
        <v>3414</v>
      </c>
      <c r="D148" s="2" t="s">
        <v>3415</v>
      </c>
      <c r="E148" s="11">
        <v>0.54166666666666674</v>
      </c>
      <c r="F148" s="11">
        <v>0.60416666666666674</v>
      </c>
      <c r="G148">
        <v>1.5</v>
      </c>
      <c r="H148">
        <v>446.66666666666669</v>
      </c>
      <c r="I148">
        <v>1.5</v>
      </c>
      <c r="J148">
        <v>446.66666666666674</v>
      </c>
      <c r="K148" s="2" t="s">
        <v>3416</v>
      </c>
      <c r="L148" s="2" t="s">
        <v>3417</v>
      </c>
      <c r="M148">
        <v>130</v>
      </c>
      <c r="N148" s="2" t="s">
        <v>731</v>
      </c>
      <c r="O148" s="2" t="s">
        <v>738</v>
      </c>
      <c r="P148" s="2" t="s">
        <v>733</v>
      </c>
      <c r="Q148" s="2" t="s">
        <v>97</v>
      </c>
      <c r="R148" s="2" t="s">
        <v>732</v>
      </c>
      <c r="S148" s="2" t="s">
        <v>79</v>
      </c>
      <c r="T148">
        <v>670</v>
      </c>
      <c r="U148">
        <v>10</v>
      </c>
      <c r="V148">
        <v>0</v>
      </c>
      <c r="W148">
        <v>1</v>
      </c>
      <c r="X148">
        <v>8</v>
      </c>
      <c r="Z148">
        <v>5360</v>
      </c>
      <c r="AA148">
        <v>5360</v>
      </c>
      <c r="AB148">
        <v>5100</v>
      </c>
      <c r="AC148" s="2" t="s">
        <v>3421</v>
      </c>
      <c r="AD148" s="2" t="s">
        <v>74</v>
      </c>
      <c r="AE148">
        <v>2026</v>
      </c>
      <c r="AF148">
        <v>168</v>
      </c>
      <c r="AG148">
        <v>157</v>
      </c>
      <c r="AH148">
        <v>11</v>
      </c>
      <c r="AI148">
        <v>168</v>
      </c>
      <c r="AJ148">
        <v>157</v>
      </c>
      <c r="AK148">
        <v>11</v>
      </c>
      <c r="AL148" s="2" t="s">
        <v>72</v>
      </c>
      <c r="AN148" s="2" t="s">
        <v>3419</v>
      </c>
    </row>
    <row r="149" spans="1:40">
      <c r="A149" s="1">
        <v>46050</v>
      </c>
      <c r="B149" s="2" t="s">
        <v>25</v>
      </c>
      <c r="C149" s="2" t="s">
        <v>3414</v>
      </c>
      <c r="D149" s="2" t="s">
        <v>3415</v>
      </c>
      <c r="E149" s="11">
        <v>0.60416666666666674</v>
      </c>
      <c r="F149" s="11">
        <v>0.66666666666666674</v>
      </c>
      <c r="G149">
        <v>1.5</v>
      </c>
      <c r="H149">
        <v>866.66666666666663</v>
      </c>
      <c r="I149">
        <v>1.5</v>
      </c>
      <c r="J149">
        <v>866.66666666666652</v>
      </c>
      <c r="K149" s="2" t="s">
        <v>3416</v>
      </c>
      <c r="L149" s="2" t="s">
        <v>3417</v>
      </c>
      <c r="M149">
        <v>39</v>
      </c>
      <c r="N149" s="2" t="s">
        <v>269</v>
      </c>
      <c r="O149" s="2" t="s">
        <v>277</v>
      </c>
      <c r="P149" s="2" t="s">
        <v>271</v>
      </c>
      <c r="Q149" s="2" t="s">
        <v>97</v>
      </c>
      <c r="R149" s="2" t="s">
        <v>270</v>
      </c>
      <c r="S149" s="2" t="s">
        <v>79</v>
      </c>
      <c r="T149">
        <v>1300</v>
      </c>
      <c r="U149">
        <v>0</v>
      </c>
      <c r="V149">
        <v>0</v>
      </c>
      <c r="W149">
        <v>1</v>
      </c>
      <c r="X149">
        <v>8</v>
      </c>
      <c r="Z149">
        <v>10400</v>
      </c>
      <c r="AA149">
        <v>10400</v>
      </c>
      <c r="AB149">
        <v>10100</v>
      </c>
      <c r="AC149" s="2" t="s">
        <v>3421</v>
      </c>
      <c r="AD149" s="2" t="s">
        <v>74</v>
      </c>
      <c r="AE149">
        <v>2026</v>
      </c>
      <c r="AF149">
        <v>325</v>
      </c>
      <c r="AG149">
        <v>333</v>
      </c>
      <c r="AH149">
        <v>-8</v>
      </c>
      <c r="AI149">
        <v>336</v>
      </c>
      <c r="AJ149">
        <v>333</v>
      </c>
      <c r="AK149">
        <v>3</v>
      </c>
      <c r="AL149" s="2" t="s">
        <v>72</v>
      </c>
      <c r="AN149" s="2" t="s">
        <v>3419</v>
      </c>
    </row>
    <row r="150" spans="1:40">
      <c r="A150" s="1">
        <v>46051</v>
      </c>
      <c r="B150" s="2" t="s">
        <v>25</v>
      </c>
      <c r="C150" s="2" t="s">
        <v>3414</v>
      </c>
      <c r="D150" s="2" t="s">
        <v>3415</v>
      </c>
      <c r="E150" s="11">
        <v>0.33333333333333326</v>
      </c>
      <c r="F150" s="11">
        <v>0.42361111111111116</v>
      </c>
      <c r="G150">
        <v>2.17</v>
      </c>
      <c r="H150">
        <v>308.75576036866363</v>
      </c>
      <c r="I150">
        <v>2.166666666666667</v>
      </c>
      <c r="J150">
        <v>309.23076923076917</v>
      </c>
      <c r="K150" s="2" t="s">
        <v>3416</v>
      </c>
      <c r="L150" s="2" t="s">
        <v>3417</v>
      </c>
      <c r="M150">
        <v>97</v>
      </c>
      <c r="N150" s="2" t="s">
        <v>553</v>
      </c>
      <c r="O150" s="2" t="s">
        <v>560</v>
      </c>
      <c r="P150" s="2" t="s">
        <v>555</v>
      </c>
      <c r="Q150" s="2" t="s">
        <v>153</v>
      </c>
      <c r="R150" s="2" t="s">
        <v>554</v>
      </c>
      <c r="S150" s="2" t="s">
        <v>79</v>
      </c>
      <c r="T150">
        <v>670</v>
      </c>
      <c r="U150">
        <v>10</v>
      </c>
      <c r="V150">
        <v>0</v>
      </c>
      <c r="W150">
        <v>1</v>
      </c>
      <c r="X150">
        <v>8</v>
      </c>
      <c r="Z150">
        <v>5360</v>
      </c>
      <c r="AA150">
        <v>5360</v>
      </c>
      <c r="AB150">
        <v>5100</v>
      </c>
      <c r="AC150" s="2" t="s">
        <v>3421</v>
      </c>
      <c r="AD150" s="2" t="s">
        <v>74</v>
      </c>
      <c r="AE150">
        <v>2026</v>
      </c>
      <c r="AF150">
        <v>168</v>
      </c>
      <c r="AG150">
        <v>191</v>
      </c>
      <c r="AH150">
        <v>-23</v>
      </c>
      <c r="AI150">
        <v>194</v>
      </c>
      <c r="AJ150">
        <v>191</v>
      </c>
      <c r="AK150">
        <v>3</v>
      </c>
      <c r="AL150" s="2" t="s">
        <v>72</v>
      </c>
      <c r="AN150" s="2" t="s">
        <v>3419</v>
      </c>
    </row>
    <row r="151" spans="1:40">
      <c r="A151" s="1">
        <v>46052</v>
      </c>
      <c r="B151" s="2" t="s">
        <v>25</v>
      </c>
      <c r="C151" s="2" t="s">
        <v>3445</v>
      </c>
      <c r="D151" s="2" t="s">
        <v>3446</v>
      </c>
      <c r="E151" s="11">
        <v>0.40763888888888888</v>
      </c>
      <c r="F151" s="11">
        <v>0.45833333333333326</v>
      </c>
      <c r="G151">
        <v>1.22</v>
      </c>
      <c r="H151">
        <v>2049.1803278688526</v>
      </c>
      <c r="I151">
        <v>1.2166666666666668</v>
      </c>
      <c r="J151">
        <v>2054.7945205439814</v>
      </c>
      <c r="K151" s="2" t="s">
        <v>3416</v>
      </c>
      <c r="L151" s="2" t="s">
        <v>3417</v>
      </c>
      <c r="M151">
        <v>128</v>
      </c>
      <c r="N151" s="2" t="s">
        <v>722</v>
      </c>
      <c r="O151" s="2" t="s">
        <v>726</v>
      </c>
      <c r="P151" s="2" t="s">
        <v>724</v>
      </c>
      <c r="Q151" s="2" t="s">
        <v>725</v>
      </c>
      <c r="R151" s="2" t="s">
        <v>723</v>
      </c>
      <c r="S151" s="2" t="s">
        <v>64</v>
      </c>
      <c r="T151">
        <v>2500</v>
      </c>
      <c r="U151">
        <v>50</v>
      </c>
      <c r="V151">
        <v>4</v>
      </c>
      <c r="W151">
        <v>2</v>
      </c>
      <c r="X151">
        <v>2</v>
      </c>
      <c r="Z151">
        <v>5000</v>
      </c>
      <c r="AA151">
        <v>2500</v>
      </c>
      <c r="AB151">
        <v>4500</v>
      </c>
      <c r="AC151" s="2" t="s">
        <v>3462</v>
      </c>
      <c r="AD151" s="2" t="s">
        <v>74</v>
      </c>
      <c r="AE151">
        <v>2026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 s="2" t="s">
        <v>72</v>
      </c>
      <c r="AM151" t="s">
        <v>730</v>
      </c>
      <c r="AN151" s="2" t="s">
        <v>3419</v>
      </c>
    </row>
    <row r="152" spans="1:40">
      <c r="A152" s="1">
        <v>46052</v>
      </c>
      <c r="B152" s="2" t="s">
        <v>25</v>
      </c>
      <c r="C152" s="2" t="s">
        <v>3445</v>
      </c>
      <c r="D152" s="2" t="s">
        <v>3446</v>
      </c>
      <c r="E152" s="11">
        <v>0.6875</v>
      </c>
      <c r="F152" s="11">
        <v>0.72222222222222232</v>
      </c>
      <c r="G152">
        <v>0.83</v>
      </c>
      <c r="H152">
        <v>2891.5662650602412</v>
      </c>
      <c r="I152">
        <v>0.83333333333333326</v>
      </c>
      <c r="J152">
        <v>2880</v>
      </c>
      <c r="K152" s="2" t="s">
        <v>3416</v>
      </c>
      <c r="L152" s="2" t="s">
        <v>3417</v>
      </c>
      <c r="M152">
        <v>128</v>
      </c>
      <c r="N152" s="2" t="s">
        <v>722</v>
      </c>
      <c r="O152" s="2" t="s">
        <v>726</v>
      </c>
      <c r="P152" s="2" t="s">
        <v>724</v>
      </c>
      <c r="Q152" s="2" t="s">
        <v>725</v>
      </c>
      <c r="R152" s="2" t="s">
        <v>723</v>
      </c>
      <c r="S152" s="2" t="s">
        <v>64</v>
      </c>
      <c r="T152">
        <v>2400</v>
      </c>
      <c r="U152">
        <v>100</v>
      </c>
      <c r="V152">
        <v>4</v>
      </c>
      <c r="W152">
        <v>2</v>
      </c>
      <c r="X152">
        <v>2</v>
      </c>
      <c r="Z152">
        <v>4800</v>
      </c>
      <c r="AA152">
        <v>2400</v>
      </c>
      <c r="AB152">
        <v>4500</v>
      </c>
      <c r="AC152" s="2" t="s">
        <v>3463</v>
      </c>
      <c r="AD152" s="2" t="s">
        <v>74</v>
      </c>
      <c r="AE152">
        <v>2026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 s="2" t="s">
        <v>72</v>
      </c>
      <c r="AM152" t="s">
        <v>730</v>
      </c>
      <c r="AN152" s="2" t="s">
        <v>3419</v>
      </c>
    </row>
    <row r="153" spans="1:40">
      <c r="A153" s="1">
        <v>46052</v>
      </c>
      <c r="B153" s="2" t="s">
        <v>27</v>
      </c>
      <c r="C153" s="2" t="s">
        <v>3429</v>
      </c>
      <c r="D153" s="2" t="s">
        <v>3454</v>
      </c>
      <c r="E153" s="11">
        <v>0.65277777777777768</v>
      </c>
      <c r="F153" s="11">
        <v>0.67361111111111116</v>
      </c>
      <c r="G153">
        <v>0.5</v>
      </c>
      <c r="H153">
        <v>700</v>
      </c>
      <c r="I153">
        <v>0.5</v>
      </c>
      <c r="J153">
        <v>700</v>
      </c>
      <c r="K153" s="2" t="s">
        <v>3416</v>
      </c>
      <c r="L153" s="2" t="s">
        <v>3417</v>
      </c>
      <c r="M153">
        <v>100</v>
      </c>
      <c r="N153" s="2" t="s">
        <v>573</v>
      </c>
      <c r="O153" s="2" t="s">
        <v>576</v>
      </c>
      <c r="P153" s="2" t="s">
        <v>575</v>
      </c>
      <c r="Q153" s="2" t="s">
        <v>153</v>
      </c>
      <c r="R153" s="2" t="s">
        <v>574</v>
      </c>
      <c r="S153" s="2" t="s">
        <v>64</v>
      </c>
      <c r="T153">
        <v>350</v>
      </c>
      <c r="U153">
        <v>5</v>
      </c>
      <c r="V153">
        <v>2</v>
      </c>
      <c r="W153">
        <v>1</v>
      </c>
      <c r="X153">
        <v>4</v>
      </c>
      <c r="Z153">
        <v>1400</v>
      </c>
      <c r="AA153">
        <v>1400</v>
      </c>
      <c r="AB153">
        <v>1200</v>
      </c>
      <c r="AC153" s="2"/>
      <c r="AD153" s="2" t="s">
        <v>74</v>
      </c>
      <c r="AE153">
        <v>2026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 s="2" t="s">
        <v>3431</v>
      </c>
      <c r="AM153" t="s">
        <v>68</v>
      </c>
      <c r="AN153" s="2" t="s">
        <v>3419</v>
      </c>
    </row>
    <row r="154" spans="1:40">
      <c r="A154" s="1">
        <v>46052</v>
      </c>
      <c r="B154" s="2" t="s">
        <v>27</v>
      </c>
      <c r="C154" s="2" t="s">
        <v>3429</v>
      </c>
      <c r="D154" s="2" t="s">
        <v>3454</v>
      </c>
      <c r="E154" s="11">
        <v>0.68055555555555558</v>
      </c>
      <c r="F154" s="11">
        <v>0.69791666666666674</v>
      </c>
      <c r="G154">
        <v>0.42</v>
      </c>
      <c r="H154">
        <v>535.71428571428578</v>
      </c>
      <c r="I154">
        <v>0.41666666666666674</v>
      </c>
      <c r="J154">
        <v>540</v>
      </c>
      <c r="K154" s="2" t="s">
        <v>3416</v>
      </c>
      <c r="L154" s="2" t="s">
        <v>3417</v>
      </c>
      <c r="M154">
        <v>98</v>
      </c>
      <c r="N154" s="2" t="s">
        <v>563</v>
      </c>
      <c r="O154" s="2" t="s">
        <v>566</v>
      </c>
      <c r="P154" s="2" t="s">
        <v>565</v>
      </c>
      <c r="Q154" s="2" t="s">
        <v>153</v>
      </c>
      <c r="R154" s="2" t="s">
        <v>564</v>
      </c>
      <c r="S154" s="2" t="s">
        <v>64</v>
      </c>
      <c r="T154">
        <v>225</v>
      </c>
      <c r="U154">
        <v>5</v>
      </c>
      <c r="V154">
        <v>2</v>
      </c>
      <c r="W154">
        <v>1</v>
      </c>
      <c r="X154">
        <v>4</v>
      </c>
      <c r="Z154">
        <v>900</v>
      </c>
      <c r="AA154">
        <v>900</v>
      </c>
      <c r="AB154">
        <v>270</v>
      </c>
      <c r="AC154" s="2"/>
      <c r="AD154" s="2" t="s">
        <v>74</v>
      </c>
      <c r="AE154">
        <v>2026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 s="2" t="s">
        <v>3431</v>
      </c>
      <c r="AM154" t="s">
        <v>68</v>
      </c>
      <c r="AN154" s="2" t="s">
        <v>3419</v>
      </c>
    </row>
    <row r="155" spans="1:40">
      <c r="A155" s="1">
        <v>46052</v>
      </c>
      <c r="B155" s="2" t="s">
        <v>25</v>
      </c>
      <c r="C155" s="2" t="s">
        <v>3424</v>
      </c>
      <c r="D155" s="2" t="s">
        <v>3425</v>
      </c>
      <c r="E155" s="11">
        <v>0.48472222222222228</v>
      </c>
      <c r="F155" s="11">
        <v>0.63888888888888884</v>
      </c>
      <c r="G155">
        <v>3.7</v>
      </c>
      <c r="H155">
        <v>913.51351351351343</v>
      </c>
      <c r="I155">
        <v>3.7</v>
      </c>
      <c r="J155">
        <v>913.51351351851849</v>
      </c>
      <c r="K155" s="2" t="s">
        <v>3416</v>
      </c>
      <c r="L155" s="2" t="s">
        <v>3417</v>
      </c>
      <c r="M155">
        <v>13</v>
      </c>
      <c r="N155" s="2" t="s">
        <v>128</v>
      </c>
      <c r="O155" s="2" t="s">
        <v>133</v>
      </c>
      <c r="P155" s="2" t="s">
        <v>130</v>
      </c>
      <c r="Q155" s="2" t="s">
        <v>132</v>
      </c>
      <c r="R155" s="2" t="s">
        <v>129</v>
      </c>
      <c r="S155" s="2" t="s">
        <v>64</v>
      </c>
      <c r="T155">
        <v>3380</v>
      </c>
      <c r="U155">
        <v>40</v>
      </c>
      <c r="V155">
        <v>3</v>
      </c>
      <c r="W155">
        <v>1</v>
      </c>
      <c r="X155">
        <v>2</v>
      </c>
      <c r="Z155">
        <v>6760</v>
      </c>
      <c r="AA155">
        <v>6760</v>
      </c>
      <c r="AB155">
        <v>6500</v>
      </c>
      <c r="AC155" s="2"/>
      <c r="AD155" s="2" t="s">
        <v>74</v>
      </c>
      <c r="AE155">
        <v>2026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 s="2" t="s">
        <v>72</v>
      </c>
      <c r="AM155" t="s">
        <v>118</v>
      </c>
      <c r="AN155" s="2" t="s">
        <v>3419</v>
      </c>
    </row>
    <row r="156" spans="1:40">
      <c r="A156" s="1">
        <v>46052</v>
      </c>
      <c r="B156" s="2" t="s">
        <v>25</v>
      </c>
      <c r="C156" s="2" t="s">
        <v>3424</v>
      </c>
      <c r="D156" s="2" t="s">
        <v>3425</v>
      </c>
      <c r="E156" s="11">
        <v>0.63958333333333339</v>
      </c>
      <c r="F156" s="11">
        <v>0.66666666666666674</v>
      </c>
      <c r="G156">
        <v>0.65</v>
      </c>
      <c r="H156">
        <v>0</v>
      </c>
      <c r="I156">
        <v>0.64999999999999991</v>
      </c>
      <c r="J156">
        <v>0</v>
      </c>
      <c r="K156" s="2" t="s">
        <v>3416</v>
      </c>
      <c r="L156" s="2" t="s">
        <v>3464</v>
      </c>
      <c r="M156" t="s">
        <v>764</v>
      </c>
      <c r="N156" s="2" t="s">
        <v>764</v>
      </c>
      <c r="O156" s="2" t="s">
        <v>764</v>
      </c>
      <c r="P156" s="2" t="s">
        <v>764</v>
      </c>
      <c r="Q156" s="2" t="s">
        <v>764</v>
      </c>
      <c r="R156" s="2" t="s">
        <v>764</v>
      </c>
      <c r="S156" s="2" t="s">
        <v>764</v>
      </c>
      <c r="T156">
        <v>0</v>
      </c>
      <c r="U156">
        <v>0</v>
      </c>
      <c r="V156">
        <v>0</v>
      </c>
      <c r="W156">
        <v>0</v>
      </c>
      <c r="X156">
        <v>0</v>
      </c>
      <c r="Z156">
        <v>0</v>
      </c>
      <c r="AA156" t="s">
        <v>764</v>
      </c>
      <c r="AB156" t="s">
        <v>764</v>
      </c>
      <c r="AC156" s="2" t="s">
        <v>3465</v>
      </c>
      <c r="AD156" s="2" t="s">
        <v>74</v>
      </c>
      <c r="AE156">
        <v>2026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 s="2" t="s">
        <v>72</v>
      </c>
      <c r="AN156" s="2" t="s">
        <v>3419</v>
      </c>
    </row>
    <row r="157" spans="1:40">
      <c r="A157" s="1">
        <v>46052</v>
      </c>
      <c r="B157" s="2" t="s">
        <v>25</v>
      </c>
      <c r="C157" s="2" t="s">
        <v>3424</v>
      </c>
      <c r="D157" s="2" t="s">
        <v>3426</v>
      </c>
      <c r="E157" s="11">
        <v>0.70833333333333326</v>
      </c>
      <c r="F157" s="11">
        <v>0.89583333333333326</v>
      </c>
      <c r="G157">
        <v>4.5</v>
      </c>
      <c r="H157">
        <v>3066.6666666666665</v>
      </c>
      <c r="I157">
        <v>4.5</v>
      </c>
      <c r="J157">
        <v>3066.6666666666665</v>
      </c>
      <c r="K157" s="2" t="s">
        <v>3427</v>
      </c>
      <c r="L157" s="2" t="s">
        <v>3417</v>
      </c>
      <c r="M157">
        <v>92</v>
      </c>
      <c r="N157" s="2" t="s">
        <v>524</v>
      </c>
      <c r="O157" s="2" t="s">
        <v>533</v>
      </c>
      <c r="P157" s="2" t="s">
        <v>526</v>
      </c>
      <c r="Q157" s="2" t="s">
        <v>528</v>
      </c>
      <c r="R157" s="2" t="s">
        <v>525</v>
      </c>
      <c r="S157" s="2" t="s">
        <v>116</v>
      </c>
      <c r="T157">
        <v>13800</v>
      </c>
      <c r="U157">
        <v>30</v>
      </c>
      <c r="V157">
        <v>3</v>
      </c>
      <c r="W157">
        <v>2</v>
      </c>
      <c r="X157">
        <v>3</v>
      </c>
      <c r="Z157">
        <v>41400</v>
      </c>
      <c r="AA157">
        <v>20700</v>
      </c>
      <c r="AB157">
        <v>41000</v>
      </c>
      <c r="AC157" s="2" t="s">
        <v>3466</v>
      </c>
      <c r="AD157" s="2" t="s">
        <v>74</v>
      </c>
      <c r="AE157">
        <v>2026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 s="2" t="s">
        <v>72</v>
      </c>
      <c r="AM157" t="s">
        <v>118</v>
      </c>
      <c r="AN157" s="2" t="s">
        <v>3419</v>
      </c>
    </row>
    <row r="158" spans="1:40">
      <c r="A158" s="1">
        <v>46052</v>
      </c>
      <c r="B158" s="2" t="s">
        <v>25</v>
      </c>
      <c r="C158" s="2" t="s">
        <v>3424</v>
      </c>
      <c r="D158" s="2" t="s">
        <v>3425</v>
      </c>
      <c r="E158" s="11">
        <v>0.89583333333333326</v>
      </c>
      <c r="F158" s="11">
        <v>0.94791666666666674</v>
      </c>
      <c r="G158">
        <v>1.25</v>
      </c>
      <c r="H158">
        <v>0</v>
      </c>
      <c r="I158">
        <v>1.25</v>
      </c>
      <c r="J158">
        <v>0</v>
      </c>
      <c r="K158" s="2" t="s">
        <v>3427</v>
      </c>
      <c r="L158" s="2" t="s">
        <v>3464</v>
      </c>
      <c r="M158" t="s">
        <v>764</v>
      </c>
      <c r="N158" s="2" t="s">
        <v>764</v>
      </c>
      <c r="O158" s="2" t="s">
        <v>764</v>
      </c>
      <c r="P158" s="2" t="s">
        <v>764</v>
      </c>
      <c r="Q158" s="2" t="s">
        <v>764</v>
      </c>
      <c r="R158" s="2" t="s">
        <v>764</v>
      </c>
      <c r="S158" s="2" t="s">
        <v>764</v>
      </c>
      <c r="T158">
        <v>0</v>
      </c>
      <c r="U158">
        <v>0</v>
      </c>
      <c r="V158">
        <v>0</v>
      </c>
      <c r="W158">
        <v>0</v>
      </c>
      <c r="X158">
        <v>0</v>
      </c>
      <c r="Z158">
        <v>0</v>
      </c>
      <c r="AA158" t="s">
        <v>764</v>
      </c>
      <c r="AB158" t="s">
        <v>764</v>
      </c>
      <c r="AC158" s="2" t="s">
        <v>3467</v>
      </c>
      <c r="AD158" s="2" t="s">
        <v>74</v>
      </c>
      <c r="AE158">
        <v>2026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 s="2" t="s">
        <v>72</v>
      </c>
      <c r="AN158" s="2" t="s">
        <v>3419</v>
      </c>
    </row>
    <row r="159" spans="1:40">
      <c r="A159" s="1">
        <v>46055</v>
      </c>
      <c r="B159" s="2" t="s">
        <v>25</v>
      </c>
      <c r="C159" s="2" t="s">
        <v>3424</v>
      </c>
      <c r="D159" s="2" t="s">
        <v>3425</v>
      </c>
      <c r="E159" s="11">
        <v>0.35416666666666674</v>
      </c>
      <c r="F159" s="11">
        <v>0.61458333333333326</v>
      </c>
      <c r="G159">
        <v>6.25</v>
      </c>
      <c r="H159">
        <v>2211.1999999999998</v>
      </c>
      <c r="I159">
        <v>6.25</v>
      </c>
      <c r="J159">
        <v>2211.1999999999998</v>
      </c>
      <c r="K159" s="2" t="s">
        <v>3416</v>
      </c>
      <c r="L159" s="2" t="s">
        <v>3417</v>
      </c>
      <c r="M159">
        <v>92</v>
      </c>
      <c r="N159" s="2" t="s">
        <v>524</v>
      </c>
      <c r="O159" s="2" t="s">
        <v>533</v>
      </c>
      <c r="P159" s="2" t="s">
        <v>526</v>
      </c>
      <c r="Q159" s="2" t="s">
        <v>528</v>
      </c>
      <c r="R159" s="2" t="s">
        <v>525</v>
      </c>
      <c r="S159" s="2" t="s">
        <v>116</v>
      </c>
      <c r="T159">
        <v>13820</v>
      </c>
      <c r="U159">
        <v>40</v>
      </c>
      <c r="V159">
        <v>3</v>
      </c>
      <c r="W159">
        <v>2</v>
      </c>
      <c r="X159">
        <v>3</v>
      </c>
      <c r="Z159">
        <v>41460</v>
      </c>
      <c r="AA159">
        <v>20730</v>
      </c>
      <c r="AB159">
        <v>41000</v>
      </c>
      <c r="AC159" s="2" t="s">
        <v>3468</v>
      </c>
      <c r="AD159" s="2" t="s">
        <v>92</v>
      </c>
      <c r="AE159">
        <v>2026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 s="2" t="s">
        <v>72</v>
      </c>
      <c r="AM159" t="s">
        <v>118</v>
      </c>
      <c r="AN159" s="2" t="s">
        <v>3419</v>
      </c>
    </row>
    <row r="160" spans="1:40">
      <c r="A160" s="1">
        <v>46055</v>
      </c>
      <c r="B160" s="2" t="s">
        <v>25</v>
      </c>
      <c r="C160" s="2" t="s">
        <v>3424</v>
      </c>
      <c r="D160" s="2" t="s">
        <v>3426</v>
      </c>
      <c r="E160" s="11">
        <v>0.65277777777777768</v>
      </c>
      <c r="F160" s="11">
        <v>0.71527777777777768</v>
      </c>
      <c r="G160">
        <v>1.5</v>
      </c>
      <c r="H160">
        <v>506.66666666666669</v>
      </c>
      <c r="I160">
        <v>1.5</v>
      </c>
      <c r="J160">
        <v>506.66666666666669</v>
      </c>
      <c r="K160" s="2" t="s">
        <v>3416</v>
      </c>
      <c r="L160" s="2" t="s">
        <v>3417</v>
      </c>
      <c r="M160">
        <v>105</v>
      </c>
      <c r="N160" s="2" t="s">
        <v>600</v>
      </c>
      <c r="O160" s="2" t="s">
        <v>603</v>
      </c>
      <c r="P160" s="2" t="s">
        <v>602</v>
      </c>
      <c r="Q160" s="2" t="s">
        <v>343</v>
      </c>
      <c r="R160" s="2" t="s">
        <v>601</v>
      </c>
      <c r="S160" s="2" t="s">
        <v>64</v>
      </c>
      <c r="T160">
        <v>760</v>
      </c>
      <c r="U160">
        <v>30</v>
      </c>
      <c r="V160">
        <v>3</v>
      </c>
      <c r="W160">
        <v>1</v>
      </c>
      <c r="X160">
        <v>3</v>
      </c>
      <c r="Z160">
        <v>2280</v>
      </c>
      <c r="AA160">
        <v>2280</v>
      </c>
      <c r="AB160">
        <v>1900</v>
      </c>
      <c r="AC160" s="2"/>
      <c r="AD160" s="2" t="s">
        <v>92</v>
      </c>
      <c r="AE160">
        <v>2026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 s="2" t="s">
        <v>72</v>
      </c>
      <c r="AM160" t="s">
        <v>118</v>
      </c>
      <c r="AN160" s="2" t="s">
        <v>3419</v>
      </c>
    </row>
    <row r="161" spans="1:40">
      <c r="A161" s="1">
        <v>46055</v>
      </c>
      <c r="B161" s="2" t="s">
        <v>25</v>
      </c>
      <c r="C161" s="2" t="s">
        <v>3424</v>
      </c>
      <c r="D161" s="2" t="s">
        <v>3426</v>
      </c>
      <c r="E161" s="11">
        <v>0.72916666666666674</v>
      </c>
      <c r="F161" s="11">
        <v>0.84375</v>
      </c>
      <c r="G161">
        <v>2.75</v>
      </c>
      <c r="H161">
        <v>698.18181818181813</v>
      </c>
      <c r="I161">
        <v>2.75</v>
      </c>
      <c r="J161">
        <v>698.18181818287042</v>
      </c>
      <c r="K161" s="2" t="s">
        <v>3427</v>
      </c>
      <c r="L161" s="2" t="s">
        <v>3417</v>
      </c>
      <c r="M161">
        <v>103</v>
      </c>
      <c r="N161" s="2" t="s">
        <v>590</v>
      </c>
      <c r="O161" s="2" t="s">
        <v>593</v>
      </c>
      <c r="P161" s="2" t="s">
        <v>592</v>
      </c>
      <c r="Q161" s="2" t="s">
        <v>343</v>
      </c>
      <c r="R161" s="2" t="s">
        <v>591</v>
      </c>
      <c r="S161" s="2" t="s">
        <v>64</v>
      </c>
      <c r="T161">
        <v>1920</v>
      </c>
      <c r="U161">
        <v>30</v>
      </c>
      <c r="V161">
        <v>3</v>
      </c>
      <c r="W161">
        <v>1</v>
      </c>
      <c r="X161">
        <v>3</v>
      </c>
      <c r="Z161">
        <v>5760</v>
      </c>
      <c r="AA161">
        <v>5760</v>
      </c>
      <c r="AB161">
        <v>5300</v>
      </c>
      <c r="AC161" s="2"/>
      <c r="AD161" s="2" t="s">
        <v>92</v>
      </c>
      <c r="AE161">
        <v>2026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 s="2" t="s">
        <v>72</v>
      </c>
      <c r="AM161" t="s">
        <v>118</v>
      </c>
      <c r="AN161" s="2" t="s">
        <v>3419</v>
      </c>
    </row>
    <row r="162" spans="1:40">
      <c r="A162" s="1">
        <v>46055</v>
      </c>
      <c r="B162" s="2" t="s">
        <v>25</v>
      </c>
      <c r="C162" s="2" t="s">
        <v>3424</v>
      </c>
      <c r="D162" s="2" t="s">
        <v>3425</v>
      </c>
      <c r="E162" s="11">
        <v>0.85416666666666674</v>
      </c>
      <c r="F162" s="11">
        <v>0.875</v>
      </c>
      <c r="G162">
        <v>0.5</v>
      </c>
      <c r="H162">
        <v>0</v>
      </c>
      <c r="I162">
        <v>0.5</v>
      </c>
      <c r="J162">
        <v>0</v>
      </c>
      <c r="K162" s="2" t="s">
        <v>3427</v>
      </c>
      <c r="L162" s="2" t="s">
        <v>3362</v>
      </c>
      <c r="M162" t="s">
        <v>764</v>
      </c>
      <c r="N162" s="2" t="s">
        <v>764</v>
      </c>
      <c r="O162" s="2" t="s">
        <v>764</v>
      </c>
      <c r="P162" s="2" t="s">
        <v>764</v>
      </c>
      <c r="Q162" s="2" t="s">
        <v>764</v>
      </c>
      <c r="R162" s="2" t="s">
        <v>764</v>
      </c>
      <c r="S162" s="2" t="s">
        <v>764</v>
      </c>
      <c r="T162">
        <v>0</v>
      </c>
      <c r="U162">
        <v>0</v>
      </c>
      <c r="V162">
        <v>0</v>
      </c>
      <c r="W162">
        <v>0</v>
      </c>
      <c r="X162">
        <v>0</v>
      </c>
      <c r="Z162">
        <v>0</v>
      </c>
      <c r="AA162" t="s">
        <v>764</v>
      </c>
      <c r="AB162" t="s">
        <v>764</v>
      </c>
      <c r="AC162" s="2" t="s">
        <v>3469</v>
      </c>
      <c r="AD162" s="2" t="s">
        <v>92</v>
      </c>
      <c r="AE162">
        <v>2026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 s="2" t="s">
        <v>72</v>
      </c>
      <c r="AN162" s="2" t="s">
        <v>3419</v>
      </c>
    </row>
    <row r="163" spans="1:40">
      <c r="A163" s="1">
        <v>46052</v>
      </c>
      <c r="B163" s="2" t="s">
        <v>26</v>
      </c>
      <c r="C163" s="2" t="s">
        <v>3448</v>
      </c>
      <c r="D163" s="2" t="s">
        <v>3449</v>
      </c>
      <c r="E163" s="11">
        <v>0.34375</v>
      </c>
      <c r="F163" s="11">
        <v>0.40277777777777768</v>
      </c>
      <c r="G163">
        <v>1.42</v>
      </c>
      <c r="H163">
        <v>2061.9718309859154</v>
      </c>
      <c r="I163">
        <v>1.4166666666666665</v>
      </c>
      <c r="J163">
        <v>2066.8235294097221</v>
      </c>
      <c r="K163" s="2" t="s">
        <v>3416</v>
      </c>
      <c r="L163" s="2" t="s">
        <v>3417</v>
      </c>
      <c r="M163">
        <v>7</v>
      </c>
      <c r="N163" s="2" t="s">
        <v>105</v>
      </c>
      <c r="O163" s="2" t="s">
        <v>98</v>
      </c>
      <c r="P163" s="2" t="s">
        <v>95</v>
      </c>
      <c r="Q163" s="2" t="s">
        <v>97</v>
      </c>
      <c r="R163" s="2" t="s">
        <v>94</v>
      </c>
      <c r="S163" s="2" t="s">
        <v>64</v>
      </c>
      <c r="T163">
        <v>2928</v>
      </c>
      <c r="U163">
        <v>0</v>
      </c>
      <c r="V163">
        <v>2</v>
      </c>
      <c r="W163">
        <v>1</v>
      </c>
      <c r="X163">
        <v>2</v>
      </c>
      <c r="Z163">
        <v>5856</v>
      </c>
      <c r="AA163">
        <v>5856</v>
      </c>
      <c r="AB163">
        <v>23000</v>
      </c>
      <c r="AC163" s="2" t="s">
        <v>3450</v>
      </c>
      <c r="AD163" s="2" t="s">
        <v>74</v>
      </c>
      <c r="AE163">
        <v>2026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 s="2" t="s">
        <v>72</v>
      </c>
      <c r="AM163" t="s">
        <v>68</v>
      </c>
      <c r="AN163" s="2" t="s">
        <v>3419</v>
      </c>
    </row>
    <row r="164" spans="1:40">
      <c r="A164" s="1">
        <v>46052</v>
      </c>
      <c r="B164" s="2" t="s">
        <v>26</v>
      </c>
      <c r="C164" s="2" t="s">
        <v>3448</v>
      </c>
      <c r="D164" s="2" t="s">
        <v>3449</v>
      </c>
      <c r="E164" s="11">
        <v>0.40972222222222232</v>
      </c>
      <c r="F164" s="11">
        <v>0.44444444444444442</v>
      </c>
      <c r="G164">
        <v>0.83</v>
      </c>
      <c r="H164">
        <v>1953.0120481927711</v>
      </c>
      <c r="I164">
        <v>0.83333333333333326</v>
      </c>
      <c r="J164">
        <v>1945.2</v>
      </c>
      <c r="K164" s="2" t="s">
        <v>3416</v>
      </c>
      <c r="L164" s="2" t="s">
        <v>3417</v>
      </c>
      <c r="M164">
        <v>5</v>
      </c>
      <c r="N164" s="2" t="s">
        <v>93</v>
      </c>
      <c r="O164" s="2" t="s">
        <v>98</v>
      </c>
      <c r="P164" s="2" t="s">
        <v>95</v>
      </c>
      <c r="Q164" s="2" t="s">
        <v>97</v>
      </c>
      <c r="R164" s="2" t="s">
        <v>94</v>
      </c>
      <c r="S164" s="2" t="s">
        <v>64</v>
      </c>
      <c r="T164">
        <v>1621</v>
      </c>
      <c r="U164">
        <v>0</v>
      </c>
      <c r="V164">
        <v>2</v>
      </c>
      <c r="W164">
        <v>1</v>
      </c>
      <c r="X164">
        <v>2</v>
      </c>
      <c r="Z164">
        <v>3242</v>
      </c>
      <c r="AA164">
        <v>3242</v>
      </c>
      <c r="AB164">
        <v>26000</v>
      </c>
      <c r="AC164" s="2" t="s">
        <v>3470</v>
      </c>
      <c r="AD164" s="2" t="s">
        <v>74</v>
      </c>
      <c r="AE164">
        <v>2026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 s="2" t="s">
        <v>72</v>
      </c>
      <c r="AM164" t="s">
        <v>68</v>
      </c>
      <c r="AN164" s="2" t="s">
        <v>3419</v>
      </c>
    </row>
    <row r="165" spans="1:40">
      <c r="A165" s="1">
        <v>46052</v>
      </c>
      <c r="B165" s="2" t="s">
        <v>26</v>
      </c>
      <c r="C165" s="2" t="s">
        <v>3448</v>
      </c>
      <c r="D165" s="2" t="s">
        <v>3449</v>
      </c>
      <c r="E165" s="11">
        <v>0.44444444444444442</v>
      </c>
      <c r="F165" s="11">
        <v>0.6875</v>
      </c>
      <c r="G165">
        <v>5.83</v>
      </c>
      <c r="H165">
        <v>2009.7770154373927</v>
      </c>
      <c r="I165">
        <v>5.833333333333333</v>
      </c>
      <c r="J165">
        <v>2008.6285714236112</v>
      </c>
      <c r="K165" s="2" t="s">
        <v>3416</v>
      </c>
      <c r="L165" s="2" t="s">
        <v>3417</v>
      </c>
      <c r="M165">
        <v>5</v>
      </c>
      <c r="N165" s="2" t="s">
        <v>93</v>
      </c>
      <c r="O165" s="2" t="s">
        <v>98</v>
      </c>
      <c r="P165" s="2" t="s">
        <v>95</v>
      </c>
      <c r="Q165" s="2" t="s">
        <v>97</v>
      </c>
      <c r="R165" s="2" t="s">
        <v>94</v>
      </c>
      <c r="S165" s="2" t="s">
        <v>64</v>
      </c>
      <c r="T165">
        <v>11717</v>
      </c>
      <c r="U165">
        <v>0</v>
      </c>
      <c r="V165">
        <v>2</v>
      </c>
      <c r="W165">
        <v>1</v>
      </c>
      <c r="X165">
        <v>2</v>
      </c>
      <c r="Z165">
        <v>23434</v>
      </c>
      <c r="AA165">
        <v>23434</v>
      </c>
      <c r="AB165">
        <v>26000</v>
      </c>
      <c r="AC165" s="2" t="s">
        <v>3450</v>
      </c>
      <c r="AD165" s="2" t="s">
        <v>74</v>
      </c>
      <c r="AE165">
        <v>2026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 s="2" t="s">
        <v>72</v>
      </c>
      <c r="AM165" t="s">
        <v>68</v>
      </c>
      <c r="AN165" s="2" t="s">
        <v>3419</v>
      </c>
    </row>
    <row r="166" spans="1:40">
      <c r="A166" s="1">
        <v>46055</v>
      </c>
      <c r="B166" s="2" t="s">
        <v>26</v>
      </c>
      <c r="C166" s="2" t="s">
        <v>3448</v>
      </c>
      <c r="D166" s="2" t="s">
        <v>3449</v>
      </c>
      <c r="E166" s="11">
        <v>0.38888888888888884</v>
      </c>
      <c r="F166" s="11">
        <v>0.45833333333333326</v>
      </c>
      <c r="G166">
        <v>1.67</v>
      </c>
      <c r="H166">
        <v>1989.2215568862275</v>
      </c>
      <c r="I166">
        <v>1.6666666666666665</v>
      </c>
      <c r="J166">
        <v>1993.2</v>
      </c>
      <c r="K166" s="2" t="s">
        <v>3416</v>
      </c>
      <c r="L166" s="2" t="s">
        <v>3417</v>
      </c>
      <c r="M166">
        <v>13</v>
      </c>
      <c r="N166" s="2" t="s">
        <v>128</v>
      </c>
      <c r="O166" s="2" t="s">
        <v>133</v>
      </c>
      <c r="P166" s="2" t="s">
        <v>130</v>
      </c>
      <c r="Q166" s="2" t="s">
        <v>132</v>
      </c>
      <c r="R166" s="2" t="s">
        <v>129</v>
      </c>
      <c r="S166" s="2" t="s">
        <v>64</v>
      </c>
      <c r="T166">
        <v>3322</v>
      </c>
      <c r="U166">
        <v>18</v>
      </c>
      <c r="V166">
        <v>3</v>
      </c>
      <c r="W166">
        <v>1</v>
      </c>
      <c r="X166">
        <v>2</v>
      </c>
      <c r="Z166">
        <v>6644</v>
      </c>
      <c r="AA166">
        <v>6644</v>
      </c>
      <c r="AB166">
        <v>6500</v>
      </c>
      <c r="AC166" s="2" t="s">
        <v>3470</v>
      </c>
      <c r="AD166" s="2" t="s">
        <v>92</v>
      </c>
      <c r="AE166">
        <v>2026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 s="2" t="s">
        <v>72</v>
      </c>
      <c r="AM166" t="s">
        <v>118</v>
      </c>
      <c r="AN166" s="2" t="s">
        <v>3419</v>
      </c>
    </row>
    <row r="167" spans="1:40">
      <c r="A167" s="1">
        <v>46052</v>
      </c>
      <c r="B167" s="2" t="s">
        <v>26</v>
      </c>
      <c r="C167" s="2" t="s">
        <v>3433</v>
      </c>
      <c r="D167" s="2" t="s">
        <v>3415</v>
      </c>
      <c r="E167" s="11">
        <v>0.58333333333333326</v>
      </c>
      <c r="F167" s="11">
        <v>0.63888888888888884</v>
      </c>
      <c r="G167">
        <v>1.33</v>
      </c>
      <c r="H167">
        <v>259.3984962406015</v>
      </c>
      <c r="I167">
        <v>1.3333333333333335</v>
      </c>
      <c r="J167">
        <v>258.75</v>
      </c>
      <c r="K167" s="2" t="s">
        <v>3416</v>
      </c>
      <c r="L167" s="2" t="s">
        <v>3417</v>
      </c>
      <c r="M167">
        <v>100</v>
      </c>
      <c r="N167" s="2" t="s">
        <v>573</v>
      </c>
      <c r="O167" s="2" t="s">
        <v>576</v>
      </c>
      <c r="P167" s="2" t="s">
        <v>575</v>
      </c>
      <c r="Q167" s="2" t="s">
        <v>153</v>
      </c>
      <c r="R167" s="2" t="s">
        <v>574</v>
      </c>
      <c r="S167" s="2" t="s">
        <v>64</v>
      </c>
      <c r="T167">
        <v>345</v>
      </c>
      <c r="U167">
        <v>10</v>
      </c>
      <c r="V167">
        <v>2</v>
      </c>
      <c r="W167">
        <v>1</v>
      </c>
      <c r="X167">
        <v>4</v>
      </c>
      <c r="Z167">
        <v>1380</v>
      </c>
      <c r="AA167">
        <v>1380</v>
      </c>
      <c r="AB167">
        <v>1200</v>
      </c>
      <c r="AC167" s="2" t="s">
        <v>764</v>
      </c>
      <c r="AD167" s="2" t="s">
        <v>74</v>
      </c>
      <c r="AE167">
        <v>2026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 s="2" t="s">
        <v>72</v>
      </c>
      <c r="AM167" t="s">
        <v>68</v>
      </c>
      <c r="AN167" s="2" t="s">
        <v>3419</v>
      </c>
    </row>
    <row r="168" spans="1:40">
      <c r="A168" s="1">
        <v>46052</v>
      </c>
      <c r="B168" s="2" t="s">
        <v>26</v>
      </c>
      <c r="C168" s="2" t="s">
        <v>3433</v>
      </c>
      <c r="D168" s="2" t="s">
        <v>3415</v>
      </c>
      <c r="E168" s="11">
        <v>0.63888888888888884</v>
      </c>
      <c r="F168" s="11">
        <v>0.65625</v>
      </c>
      <c r="G168">
        <v>0.42</v>
      </c>
      <c r="H168">
        <v>547.61904761904759</v>
      </c>
      <c r="I168">
        <v>0.41666666666666674</v>
      </c>
      <c r="J168">
        <v>552</v>
      </c>
      <c r="K168" s="2" t="s">
        <v>3416</v>
      </c>
      <c r="L168" s="2" t="s">
        <v>3417</v>
      </c>
      <c r="M168">
        <v>98</v>
      </c>
      <c r="N168" s="2" t="s">
        <v>563</v>
      </c>
      <c r="O168" s="2" t="s">
        <v>566</v>
      </c>
      <c r="P168" s="2" t="s">
        <v>565</v>
      </c>
      <c r="Q168" s="2" t="s">
        <v>153</v>
      </c>
      <c r="R168" s="2" t="s">
        <v>564</v>
      </c>
      <c r="S168" s="2" t="s">
        <v>64</v>
      </c>
      <c r="T168">
        <v>230</v>
      </c>
      <c r="U168">
        <v>0</v>
      </c>
      <c r="V168">
        <v>2</v>
      </c>
      <c r="W168">
        <v>1</v>
      </c>
      <c r="X168">
        <v>4</v>
      </c>
      <c r="Z168">
        <v>920</v>
      </c>
      <c r="AA168">
        <v>920</v>
      </c>
      <c r="AB168">
        <v>270</v>
      </c>
      <c r="AC168" s="2" t="s">
        <v>764</v>
      </c>
      <c r="AD168" s="2" t="s">
        <v>74</v>
      </c>
      <c r="AE168">
        <v>2026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 s="2" t="s">
        <v>72</v>
      </c>
      <c r="AM168" t="s">
        <v>68</v>
      </c>
      <c r="AN168" s="2" t="s">
        <v>3419</v>
      </c>
    </row>
    <row r="169" spans="1:40">
      <c r="A169" s="1">
        <v>46055</v>
      </c>
      <c r="B169" s="2" t="s">
        <v>26</v>
      </c>
      <c r="C169" s="2" t="s">
        <v>3433</v>
      </c>
      <c r="D169" s="2" t="s">
        <v>3415</v>
      </c>
      <c r="E169" s="11">
        <v>0.41666666666666674</v>
      </c>
      <c r="F169" s="11">
        <v>0.5</v>
      </c>
      <c r="G169">
        <v>2</v>
      </c>
      <c r="H169">
        <v>1395</v>
      </c>
      <c r="I169">
        <v>2</v>
      </c>
      <c r="J169">
        <v>1395</v>
      </c>
      <c r="K169" s="2" t="s">
        <v>3416</v>
      </c>
      <c r="L169" s="2" t="s">
        <v>3417</v>
      </c>
      <c r="M169">
        <v>96</v>
      </c>
      <c r="N169" s="2" t="s">
        <v>553</v>
      </c>
      <c r="O169" s="2" t="s">
        <v>556</v>
      </c>
      <c r="P169" s="2" t="s">
        <v>555</v>
      </c>
      <c r="Q169" s="2" t="s">
        <v>153</v>
      </c>
      <c r="R169" s="2" t="s">
        <v>554</v>
      </c>
      <c r="S169" s="2" t="s">
        <v>64</v>
      </c>
      <c r="T169">
        <v>2790</v>
      </c>
      <c r="U169">
        <v>5</v>
      </c>
      <c r="V169">
        <v>2</v>
      </c>
      <c r="W169">
        <v>1</v>
      </c>
      <c r="X169">
        <v>4</v>
      </c>
      <c r="Z169">
        <v>11160</v>
      </c>
      <c r="AA169">
        <v>11160</v>
      </c>
      <c r="AB169">
        <v>10500</v>
      </c>
      <c r="AC169" s="2" t="s">
        <v>764</v>
      </c>
      <c r="AD169" s="2" t="s">
        <v>92</v>
      </c>
      <c r="AE169">
        <v>2026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 s="2" t="s">
        <v>72</v>
      </c>
      <c r="AM169" t="s">
        <v>68</v>
      </c>
      <c r="AN169" s="2" t="s">
        <v>3419</v>
      </c>
    </row>
    <row r="170" spans="1:40">
      <c r="A170" s="1">
        <v>46052</v>
      </c>
      <c r="B170" s="2" t="s">
        <v>25</v>
      </c>
      <c r="C170" s="2" t="s">
        <v>3422</v>
      </c>
      <c r="D170" s="2" t="s">
        <v>3423</v>
      </c>
      <c r="E170" s="11">
        <v>0.3354166666666667</v>
      </c>
      <c r="F170" s="11">
        <v>0.40625</v>
      </c>
      <c r="G170">
        <v>1.7</v>
      </c>
      <c r="H170">
        <v>0</v>
      </c>
      <c r="I170">
        <v>1.7000000000000002</v>
      </c>
      <c r="J170">
        <v>0</v>
      </c>
      <c r="K170" s="2" t="s">
        <v>3416</v>
      </c>
      <c r="L170" s="2" t="s">
        <v>3471</v>
      </c>
      <c r="M170" t="s">
        <v>764</v>
      </c>
      <c r="N170" s="2" t="s">
        <v>764</v>
      </c>
      <c r="O170" s="2" t="s">
        <v>764</v>
      </c>
      <c r="P170" s="2" t="s">
        <v>764</v>
      </c>
      <c r="Q170" s="2" t="s">
        <v>764</v>
      </c>
      <c r="R170" s="2" t="s">
        <v>764</v>
      </c>
      <c r="S170" s="2" t="s">
        <v>764</v>
      </c>
      <c r="T170">
        <v>0</v>
      </c>
      <c r="U170">
        <v>0</v>
      </c>
      <c r="V170">
        <v>0</v>
      </c>
      <c r="W170">
        <v>0</v>
      </c>
      <c r="X170">
        <v>0</v>
      </c>
      <c r="Z170">
        <v>0</v>
      </c>
      <c r="AA170" t="s">
        <v>764</v>
      </c>
      <c r="AB170" t="s">
        <v>764</v>
      </c>
      <c r="AC170" s="2" t="s">
        <v>3472</v>
      </c>
      <c r="AD170" s="2" t="s">
        <v>74</v>
      </c>
      <c r="AE170">
        <v>2026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 s="2" t="s">
        <v>72</v>
      </c>
      <c r="AN170" s="2" t="s">
        <v>3419</v>
      </c>
    </row>
    <row r="171" spans="1:40">
      <c r="A171" s="1">
        <v>46052</v>
      </c>
      <c r="B171" s="2" t="s">
        <v>25</v>
      </c>
      <c r="C171" s="2" t="s">
        <v>3422</v>
      </c>
      <c r="D171" s="2" t="s">
        <v>3423</v>
      </c>
      <c r="E171" s="11">
        <v>0.40763888888888888</v>
      </c>
      <c r="F171" s="11">
        <v>0.47916666666666674</v>
      </c>
      <c r="G171">
        <v>1.72</v>
      </c>
      <c r="H171">
        <v>3636.6279069767443</v>
      </c>
      <c r="I171">
        <v>1.7166666666666668</v>
      </c>
      <c r="J171">
        <v>3643.6893203935183</v>
      </c>
      <c r="K171" s="2" t="s">
        <v>3416</v>
      </c>
      <c r="L171" s="2" t="s">
        <v>3417</v>
      </c>
      <c r="M171">
        <v>119</v>
      </c>
      <c r="N171" s="2" t="s">
        <v>671</v>
      </c>
      <c r="O171" s="2" t="s">
        <v>676</v>
      </c>
      <c r="P171" s="2" t="s">
        <v>673</v>
      </c>
      <c r="Q171" s="2" t="s">
        <v>675</v>
      </c>
      <c r="R171" s="2" t="s">
        <v>672</v>
      </c>
      <c r="S171" s="2" t="s">
        <v>64</v>
      </c>
      <c r="T171">
        <v>6255</v>
      </c>
      <c r="U171">
        <v>5</v>
      </c>
      <c r="V171">
        <v>2</v>
      </c>
      <c r="W171">
        <v>1</v>
      </c>
      <c r="X171">
        <v>1</v>
      </c>
      <c r="Z171">
        <v>6255</v>
      </c>
      <c r="AA171">
        <v>6255</v>
      </c>
      <c r="AB171">
        <v>6000</v>
      </c>
      <c r="AC171" s="2"/>
      <c r="AD171" s="2" t="s">
        <v>74</v>
      </c>
      <c r="AE171">
        <v>2026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 s="2" t="s">
        <v>72</v>
      </c>
      <c r="AM171" t="s">
        <v>68</v>
      </c>
      <c r="AN171" s="2" t="s">
        <v>3419</v>
      </c>
    </row>
    <row r="172" spans="1:40">
      <c r="A172" s="1">
        <v>46052</v>
      </c>
      <c r="B172" s="2" t="s">
        <v>25</v>
      </c>
      <c r="C172" s="2" t="s">
        <v>3422</v>
      </c>
      <c r="D172" s="2" t="s">
        <v>3423</v>
      </c>
      <c r="E172" s="11">
        <v>0.48263888888888884</v>
      </c>
      <c r="F172" s="11">
        <v>0.59027777777777768</v>
      </c>
      <c r="G172">
        <v>2.58</v>
      </c>
      <c r="H172">
        <v>709.30232558139528</v>
      </c>
      <c r="I172">
        <v>2.5833333333333335</v>
      </c>
      <c r="J172">
        <v>708.3870967708333</v>
      </c>
      <c r="K172" s="2" t="s">
        <v>3416</v>
      </c>
      <c r="L172" s="2" t="s">
        <v>3417</v>
      </c>
      <c r="M172">
        <v>132</v>
      </c>
      <c r="N172" s="2" t="s">
        <v>747</v>
      </c>
      <c r="O172" s="2" t="s">
        <v>750</v>
      </c>
      <c r="P172" s="2" t="s">
        <v>749</v>
      </c>
      <c r="Q172" s="2" t="s">
        <v>744</v>
      </c>
      <c r="R172" s="2" t="s">
        <v>748</v>
      </c>
      <c r="S172" s="2" t="s">
        <v>64</v>
      </c>
      <c r="T172">
        <v>1830</v>
      </c>
      <c r="U172">
        <v>5</v>
      </c>
      <c r="V172">
        <v>2</v>
      </c>
      <c r="W172">
        <v>1</v>
      </c>
      <c r="X172">
        <v>2</v>
      </c>
      <c r="Z172">
        <v>3660</v>
      </c>
      <c r="AA172">
        <v>3660</v>
      </c>
      <c r="AB172">
        <v>3500</v>
      </c>
      <c r="AC172" s="2"/>
      <c r="AD172" s="2" t="s">
        <v>74</v>
      </c>
      <c r="AE172">
        <v>2026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 s="2" t="s">
        <v>72</v>
      </c>
      <c r="AM172" t="s">
        <v>68</v>
      </c>
      <c r="AN172" s="2" t="s">
        <v>3419</v>
      </c>
    </row>
    <row r="173" spans="1:40">
      <c r="A173" s="1">
        <v>46052</v>
      </c>
      <c r="B173" s="2" t="s">
        <v>25</v>
      </c>
      <c r="C173" s="2" t="s">
        <v>3422</v>
      </c>
      <c r="D173" s="2" t="s">
        <v>3423</v>
      </c>
      <c r="E173" s="11">
        <v>0.59375</v>
      </c>
      <c r="F173" s="11">
        <v>0.625</v>
      </c>
      <c r="G173">
        <v>0.75</v>
      </c>
      <c r="H173">
        <v>306.66666666666669</v>
      </c>
      <c r="I173">
        <v>0.75</v>
      </c>
      <c r="J173">
        <v>306.66666666666669</v>
      </c>
      <c r="K173" s="2" t="s">
        <v>3416</v>
      </c>
      <c r="L173" s="2" t="s">
        <v>3417</v>
      </c>
      <c r="M173">
        <v>98</v>
      </c>
      <c r="N173" s="2" t="s">
        <v>563</v>
      </c>
      <c r="O173" s="2" t="s">
        <v>566</v>
      </c>
      <c r="P173" s="2" t="s">
        <v>565</v>
      </c>
      <c r="Q173" s="2" t="s">
        <v>153</v>
      </c>
      <c r="R173" s="2" t="s">
        <v>564</v>
      </c>
      <c r="S173" s="2" t="s">
        <v>64</v>
      </c>
      <c r="T173">
        <v>230</v>
      </c>
      <c r="U173">
        <v>5</v>
      </c>
      <c r="V173">
        <v>2</v>
      </c>
      <c r="W173">
        <v>1</v>
      </c>
      <c r="X173">
        <v>4</v>
      </c>
      <c r="Z173">
        <v>920</v>
      </c>
      <c r="AA173">
        <v>920</v>
      </c>
      <c r="AB173">
        <v>270</v>
      </c>
      <c r="AC173" s="2"/>
      <c r="AD173" s="2" t="s">
        <v>74</v>
      </c>
      <c r="AE173">
        <v>2026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 s="2" t="s">
        <v>72</v>
      </c>
      <c r="AM173" t="s">
        <v>68</v>
      </c>
      <c r="AN173" s="2" t="s">
        <v>3419</v>
      </c>
    </row>
    <row r="174" spans="1:40">
      <c r="A174" s="1">
        <v>46052</v>
      </c>
      <c r="B174" s="2" t="s">
        <v>25</v>
      </c>
      <c r="C174" s="2" t="s">
        <v>3422</v>
      </c>
      <c r="D174" s="2" t="s">
        <v>3423</v>
      </c>
      <c r="E174" s="11">
        <v>0.62847222222222232</v>
      </c>
      <c r="F174" s="11">
        <v>0.69444444444444442</v>
      </c>
      <c r="G174">
        <v>1.58</v>
      </c>
      <c r="H174">
        <v>1772.1518987341772</v>
      </c>
      <c r="I174">
        <v>1.5833333333333335</v>
      </c>
      <c r="J174">
        <v>1768.4210526273148</v>
      </c>
      <c r="K174" s="2" t="s">
        <v>3416</v>
      </c>
      <c r="L174" s="2" t="s">
        <v>3417</v>
      </c>
      <c r="M174">
        <v>96</v>
      </c>
      <c r="N174" s="2" t="s">
        <v>553</v>
      </c>
      <c r="O174" s="2" t="s">
        <v>556</v>
      </c>
      <c r="P174" s="2" t="s">
        <v>555</v>
      </c>
      <c r="Q174" s="2" t="s">
        <v>153</v>
      </c>
      <c r="R174" s="2" t="s">
        <v>554</v>
      </c>
      <c r="S174" s="2" t="s">
        <v>64</v>
      </c>
      <c r="T174">
        <v>2800</v>
      </c>
      <c r="U174">
        <v>9</v>
      </c>
      <c r="V174">
        <v>2</v>
      </c>
      <c r="W174">
        <v>1</v>
      </c>
      <c r="X174">
        <v>4</v>
      </c>
      <c r="Z174">
        <v>11200</v>
      </c>
      <c r="AA174">
        <v>11200</v>
      </c>
      <c r="AB174">
        <v>10500</v>
      </c>
      <c r="AC174" s="2"/>
      <c r="AD174" s="2" t="s">
        <v>74</v>
      </c>
      <c r="AE174">
        <v>2026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 s="2" t="s">
        <v>72</v>
      </c>
      <c r="AM174" t="s">
        <v>68</v>
      </c>
      <c r="AN174" s="2" t="s">
        <v>3419</v>
      </c>
    </row>
    <row r="175" spans="1:40">
      <c r="A175" s="1">
        <v>46052</v>
      </c>
      <c r="B175" s="2" t="s">
        <v>25</v>
      </c>
      <c r="C175" s="2" t="s">
        <v>3422</v>
      </c>
      <c r="D175" s="2" t="s">
        <v>3423</v>
      </c>
      <c r="E175" s="11">
        <v>0.69791666666666674</v>
      </c>
      <c r="F175" s="11">
        <v>0.72916666666666674</v>
      </c>
      <c r="G175">
        <v>0.75</v>
      </c>
      <c r="H175">
        <v>0</v>
      </c>
      <c r="I175">
        <v>0.75</v>
      </c>
      <c r="J175">
        <v>0</v>
      </c>
      <c r="K175" s="2" t="s">
        <v>3416</v>
      </c>
      <c r="L175" s="2" t="s">
        <v>3464</v>
      </c>
      <c r="M175" t="s">
        <v>764</v>
      </c>
      <c r="N175" s="2" t="s">
        <v>764</v>
      </c>
      <c r="O175" s="2" t="s">
        <v>764</v>
      </c>
      <c r="P175" s="2" t="s">
        <v>764</v>
      </c>
      <c r="Q175" s="2" t="s">
        <v>764</v>
      </c>
      <c r="R175" s="2" t="s">
        <v>764</v>
      </c>
      <c r="S175" s="2" t="s">
        <v>764</v>
      </c>
      <c r="T175">
        <v>0</v>
      </c>
      <c r="U175">
        <v>0</v>
      </c>
      <c r="V175">
        <v>0</v>
      </c>
      <c r="W175">
        <v>0</v>
      </c>
      <c r="X175">
        <v>0</v>
      </c>
      <c r="Z175">
        <v>0</v>
      </c>
      <c r="AA175" t="s">
        <v>764</v>
      </c>
      <c r="AB175" t="s">
        <v>764</v>
      </c>
      <c r="AC175" s="2" t="s">
        <v>3473</v>
      </c>
      <c r="AD175" s="2" t="s">
        <v>74</v>
      </c>
      <c r="AE175">
        <v>2026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 s="2" t="s">
        <v>72</v>
      </c>
      <c r="AN175" s="2" t="s">
        <v>3419</v>
      </c>
    </row>
    <row r="176" spans="1:40">
      <c r="A176" s="1">
        <v>46056</v>
      </c>
      <c r="B176" s="2" t="s">
        <v>25</v>
      </c>
      <c r="C176" s="2" t="s">
        <v>3422</v>
      </c>
      <c r="D176" s="2" t="s">
        <v>3423</v>
      </c>
      <c r="E176" s="11">
        <v>0.33333333333333326</v>
      </c>
      <c r="F176" s="11">
        <v>0.45486111111111116</v>
      </c>
      <c r="G176">
        <v>2.92</v>
      </c>
      <c r="H176">
        <v>0</v>
      </c>
      <c r="I176">
        <v>2.9166666666666665</v>
      </c>
      <c r="J176">
        <v>0</v>
      </c>
      <c r="K176" s="2" t="s">
        <v>3416</v>
      </c>
      <c r="L176" s="2" t="s">
        <v>3464</v>
      </c>
      <c r="M176" t="s">
        <v>764</v>
      </c>
      <c r="N176" s="2" t="s">
        <v>764</v>
      </c>
      <c r="O176" s="2" t="s">
        <v>764</v>
      </c>
      <c r="P176" s="2" t="s">
        <v>764</v>
      </c>
      <c r="Q176" s="2" t="s">
        <v>764</v>
      </c>
      <c r="R176" s="2" t="s">
        <v>764</v>
      </c>
      <c r="S176" s="2" t="s">
        <v>764</v>
      </c>
      <c r="T176">
        <v>0</v>
      </c>
      <c r="U176">
        <v>0</v>
      </c>
      <c r="V176">
        <v>0</v>
      </c>
      <c r="W176">
        <v>0</v>
      </c>
      <c r="X176">
        <v>0</v>
      </c>
      <c r="Z176">
        <v>0</v>
      </c>
      <c r="AA176" t="s">
        <v>764</v>
      </c>
      <c r="AB176" t="s">
        <v>764</v>
      </c>
      <c r="AC176" s="2" t="s">
        <v>3474</v>
      </c>
      <c r="AD176" s="2" t="s">
        <v>92</v>
      </c>
      <c r="AE176">
        <v>2026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 s="2" t="s">
        <v>72</v>
      </c>
      <c r="AN176" s="2" t="s">
        <v>3419</v>
      </c>
    </row>
    <row r="177" spans="1:40">
      <c r="A177" s="1">
        <v>46056</v>
      </c>
      <c r="B177" s="2" t="s">
        <v>25</v>
      </c>
      <c r="C177" s="2" t="s">
        <v>3422</v>
      </c>
      <c r="D177" s="2" t="s">
        <v>3423</v>
      </c>
      <c r="E177" s="11">
        <v>0.45486111111111116</v>
      </c>
      <c r="F177" s="11">
        <v>0.54861111111111116</v>
      </c>
      <c r="G177">
        <v>2.25</v>
      </c>
      <c r="H177">
        <v>622.22222222222217</v>
      </c>
      <c r="I177">
        <v>2.25</v>
      </c>
      <c r="J177">
        <v>622.22222222222217</v>
      </c>
      <c r="K177" s="2" t="s">
        <v>3416</v>
      </c>
      <c r="L177" s="2" t="s">
        <v>3417</v>
      </c>
      <c r="M177">
        <v>107</v>
      </c>
      <c r="N177" s="2" t="s">
        <v>610</v>
      </c>
      <c r="O177" s="2" t="s">
        <v>614</v>
      </c>
      <c r="P177" s="2" t="s">
        <v>612</v>
      </c>
      <c r="Q177" s="2" t="s">
        <v>153</v>
      </c>
      <c r="R177" s="2" t="s">
        <v>611</v>
      </c>
      <c r="S177" s="2" t="s">
        <v>64</v>
      </c>
      <c r="T177">
        <v>1400</v>
      </c>
      <c r="U177">
        <v>5</v>
      </c>
      <c r="V177">
        <v>2</v>
      </c>
      <c r="W177">
        <v>1</v>
      </c>
      <c r="X177">
        <v>2</v>
      </c>
      <c r="Z177">
        <v>2800</v>
      </c>
      <c r="AA177">
        <v>2800</v>
      </c>
      <c r="AB177">
        <v>2500</v>
      </c>
      <c r="AC177" s="2"/>
      <c r="AD177" s="2" t="s">
        <v>92</v>
      </c>
      <c r="AE177">
        <v>2026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 s="2" t="s">
        <v>72</v>
      </c>
      <c r="AM177" t="s">
        <v>618</v>
      </c>
      <c r="AN177" s="2" t="s">
        <v>3419</v>
      </c>
    </row>
    <row r="178" spans="1:40">
      <c r="A178" s="1">
        <v>46056</v>
      </c>
      <c r="B178" s="2" t="s">
        <v>25</v>
      </c>
      <c r="C178" s="2" t="s">
        <v>3422</v>
      </c>
      <c r="D178" s="2" t="s">
        <v>3423</v>
      </c>
      <c r="E178" s="11">
        <v>0.55555555555555558</v>
      </c>
      <c r="F178" s="11">
        <v>0.70138888888888884</v>
      </c>
      <c r="G178">
        <v>3.5</v>
      </c>
      <c r="H178">
        <v>571.42857142857144</v>
      </c>
      <c r="I178">
        <v>3.5</v>
      </c>
      <c r="J178">
        <v>571.42857142361106</v>
      </c>
      <c r="K178" s="2" t="s">
        <v>3416</v>
      </c>
      <c r="L178" s="2" t="s">
        <v>3417</v>
      </c>
      <c r="M178">
        <v>109</v>
      </c>
      <c r="N178" s="2" t="s">
        <v>622</v>
      </c>
      <c r="O178" s="2" t="s">
        <v>625</v>
      </c>
      <c r="P178" s="2" t="s">
        <v>624</v>
      </c>
      <c r="Q178" s="2" t="s">
        <v>192</v>
      </c>
      <c r="R178" s="2" t="s">
        <v>623</v>
      </c>
      <c r="S178" s="2" t="s">
        <v>64</v>
      </c>
      <c r="T178">
        <v>2000</v>
      </c>
      <c r="U178">
        <v>43</v>
      </c>
      <c r="V178">
        <v>2</v>
      </c>
      <c r="W178">
        <v>1</v>
      </c>
      <c r="X178">
        <v>2</v>
      </c>
      <c r="Z178">
        <v>4000</v>
      </c>
      <c r="AA178">
        <v>4000</v>
      </c>
      <c r="AB178">
        <v>3500</v>
      </c>
      <c r="AC178" s="2"/>
      <c r="AD178" s="2" t="s">
        <v>92</v>
      </c>
      <c r="AE178">
        <v>2026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 s="2" t="s">
        <v>72</v>
      </c>
      <c r="AM178" t="s">
        <v>618</v>
      </c>
      <c r="AN178" s="2" t="s">
        <v>3419</v>
      </c>
    </row>
    <row r="179" spans="1:40">
      <c r="A179" s="1">
        <v>46056</v>
      </c>
      <c r="B179" s="2" t="s">
        <v>25</v>
      </c>
      <c r="C179" s="2" t="s">
        <v>3422</v>
      </c>
      <c r="D179" s="2" t="s">
        <v>3423</v>
      </c>
      <c r="E179" s="11">
        <v>0.70138888888888884</v>
      </c>
      <c r="F179" s="11">
        <v>0.72222222222222232</v>
      </c>
      <c r="G179">
        <v>0.5</v>
      </c>
      <c r="H179">
        <v>2540</v>
      </c>
      <c r="I179">
        <v>0.5</v>
      </c>
      <c r="J179">
        <v>2540</v>
      </c>
      <c r="K179" s="2" t="s">
        <v>3416</v>
      </c>
      <c r="L179" s="2" t="s">
        <v>3417</v>
      </c>
      <c r="M179">
        <v>94</v>
      </c>
      <c r="N179" s="2" t="s">
        <v>543</v>
      </c>
      <c r="O179" s="2" t="s">
        <v>546</v>
      </c>
      <c r="P179" s="2" t="s">
        <v>545</v>
      </c>
      <c r="Q179" s="2" t="s">
        <v>153</v>
      </c>
      <c r="R179" s="2" t="s">
        <v>544</v>
      </c>
      <c r="S179" s="2" t="s">
        <v>64</v>
      </c>
      <c r="T179">
        <v>1270</v>
      </c>
      <c r="U179">
        <v>10</v>
      </c>
      <c r="V179">
        <v>2</v>
      </c>
      <c r="W179">
        <v>1</v>
      </c>
      <c r="X179">
        <v>4</v>
      </c>
      <c r="Z179">
        <v>5080</v>
      </c>
      <c r="AA179">
        <v>5080</v>
      </c>
      <c r="AB179">
        <v>4500</v>
      </c>
      <c r="AC179" s="2"/>
      <c r="AD179" s="2" t="s">
        <v>92</v>
      </c>
      <c r="AE179">
        <v>2026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 s="2" t="s">
        <v>72</v>
      </c>
      <c r="AM179" t="s">
        <v>68</v>
      </c>
      <c r="AN179" s="2" t="s">
        <v>3419</v>
      </c>
    </row>
    <row r="180" spans="1:40">
      <c r="A180" s="1">
        <v>46055</v>
      </c>
      <c r="B180" s="2" t="s">
        <v>25</v>
      </c>
      <c r="C180" s="2" t="s">
        <v>3445</v>
      </c>
      <c r="D180" s="2" t="s">
        <v>3446</v>
      </c>
      <c r="E180" s="11">
        <v>0.34722222222222232</v>
      </c>
      <c r="F180" s="11">
        <v>0.40625</v>
      </c>
      <c r="G180">
        <v>1.42</v>
      </c>
      <c r="H180">
        <v>0</v>
      </c>
      <c r="I180">
        <v>1.4166666666666665</v>
      </c>
      <c r="J180">
        <v>0</v>
      </c>
      <c r="K180" s="2" t="s">
        <v>3416</v>
      </c>
      <c r="L180" s="2" t="s">
        <v>3471</v>
      </c>
      <c r="M180" t="s">
        <v>764</v>
      </c>
      <c r="N180" s="2" t="s">
        <v>764</v>
      </c>
      <c r="O180" s="2" t="s">
        <v>764</v>
      </c>
      <c r="P180" s="2" t="s">
        <v>764</v>
      </c>
      <c r="Q180" s="2" t="s">
        <v>764</v>
      </c>
      <c r="R180" s="2" t="s">
        <v>764</v>
      </c>
      <c r="S180" s="2" t="s">
        <v>764</v>
      </c>
      <c r="T180">
        <v>0</v>
      </c>
      <c r="U180">
        <v>0</v>
      </c>
      <c r="V180">
        <v>0</v>
      </c>
      <c r="W180">
        <v>0</v>
      </c>
      <c r="X180">
        <v>0</v>
      </c>
      <c r="Z180">
        <v>0</v>
      </c>
      <c r="AA180" t="s">
        <v>764</v>
      </c>
      <c r="AB180" t="s">
        <v>764</v>
      </c>
      <c r="AC180" s="2" t="s">
        <v>3475</v>
      </c>
      <c r="AD180" s="2" t="s">
        <v>92</v>
      </c>
      <c r="AE180">
        <v>2026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 s="2" t="s">
        <v>72</v>
      </c>
      <c r="AN180" s="2" t="s">
        <v>3419</v>
      </c>
    </row>
    <row r="181" spans="1:40">
      <c r="A181" s="1">
        <v>46055</v>
      </c>
      <c r="B181" s="2" t="s">
        <v>25</v>
      </c>
      <c r="C181" s="2" t="s">
        <v>3445</v>
      </c>
      <c r="D181" s="2" t="s">
        <v>3446</v>
      </c>
      <c r="E181" s="11">
        <v>0.40972222222222232</v>
      </c>
      <c r="F181" s="11">
        <v>0.47916666666666674</v>
      </c>
      <c r="G181">
        <v>1.67</v>
      </c>
      <c r="H181">
        <v>0</v>
      </c>
      <c r="I181">
        <v>1.6666666666666665</v>
      </c>
      <c r="J181">
        <v>0</v>
      </c>
      <c r="K181" s="2" t="s">
        <v>3416</v>
      </c>
      <c r="L181" s="2" t="s">
        <v>3476</v>
      </c>
      <c r="M181" t="s">
        <v>764</v>
      </c>
      <c r="N181" s="2" t="s">
        <v>764</v>
      </c>
      <c r="O181" s="2" t="s">
        <v>764</v>
      </c>
      <c r="P181" s="2" t="s">
        <v>764</v>
      </c>
      <c r="Q181" s="2" t="s">
        <v>764</v>
      </c>
      <c r="R181" s="2" t="s">
        <v>764</v>
      </c>
      <c r="S181" s="2" t="s">
        <v>764</v>
      </c>
      <c r="T181">
        <v>0</v>
      </c>
      <c r="U181">
        <v>0</v>
      </c>
      <c r="V181">
        <v>0</v>
      </c>
      <c r="W181">
        <v>0</v>
      </c>
      <c r="X181">
        <v>0</v>
      </c>
      <c r="Z181">
        <v>0</v>
      </c>
      <c r="AA181" t="s">
        <v>764</v>
      </c>
      <c r="AB181" t="s">
        <v>764</v>
      </c>
      <c r="AC181" s="2" t="s">
        <v>3477</v>
      </c>
      <c r="AD181" s="2" t="s">
        <v>92</v>
      </c>
      <c r="AE181">
        <v>2026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 s="2" t="s">
        <v>72</v>
      </c>
      <c r="AN181" s="2" t="s">
        <v>3419</v>
      </c>
    </row>
    <row r="182" spans="1:40">
      <c r="A182" s="1">
        <v>46055</v>
      </c>
      <c r="B182" s="2" t="s">
        <v>25</v>
      </c>
      <c r="C182" s="2" t="s">
        <v>3445</v>
      </c>
      <c r="D182" s="2" t="s">
        <v>3446</v>
      </c>
      <c r="E182" s="11">
        <v>0.49652777777777768</v>
      </c>
      <c r="F182" s="11">
        <v>0.66666666666666674</v>
      </c>
      <c r="G182">
        <v>4.08</v>
      </c>
      <c r="H182">
        <v>2512.2549019607841</v>
      </c>
      <c r="I182">
        <v>4.083333333333333</v>
      </c>
      <c r="J182">
        <v>2510.2040816319445</v>
      </c>
      <c r="K182" s="2" t="s">
        <v>3416</v>
      </c>
      <c r="L182" s="2" t="s">
        <v>3417</v>
      </c>
      <c r="M182">
        <v>32</v>
      </c>
      <c r="N182" s="2" t="s">
        <v>236</v>
      </c>
      <c r="O182" s="2" t="s">
        <v>241</v>
      </c>
      <c r="P182" s="2" t="s">
        <v>238</v>
      </c>
      <c r="Q182" s="2" t="s">
        <v>240</v>
      </c>
      <c r="R182" s="2" t="s">
        <v>237</v>
      </c>
      <c r="S182" s="2" t="s">
        <v>64</v>
      </c>
      <c r="T182">
        <v>10250</v>
      </c>
      <c r="U182">
        <v>16</v>
      </c>
      <c r="V182">
        <v>6</v>
      </c>
      <c r="W182">
        <v>3</v>
      </c>
      <c r="X182">
        <v>2</v>
      </c>
      <c r="Z182">
        <v>20500</v>
      </c>
      <c r="AA182">
        <v>6833</v>
      </c>
      <c r="AB182">
        <v>18500</v>
      </c>
      <c r="AC182" s="2" t="s">
        <v>3478</v>
      </c>
      <c r="AD182" s="2" t="s">
        <v>92</v>
      </c>
      <c r="AE182">
        <v>2026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 s="2" t="s">
        <v>72</v>
      </c>
      <c r="AM182" t="s">
        <v>197</v>
      </c>
      <c r="AN182" s="2" t="s">
        <v>3419</v>
      </c>
    </row>
    <row r="183" spans="1:40">
      <c r="A183" s="1">
        <v>46055</v>
      </c>
      <c r="B183" s="2" t="s">
        <v>25</v>
      </c>
      <c r="C183" s="2" t="s">
        <v>3445</v>
      </c>
      <c r="D183" s="2" t="s">
        <v>3446</v>
      </c>
      <c r="E183" s="11">
        <v>0.68402777777777768</v>
      </c>
      <c r="F183" s="11">
        <v>0.72569444444444442</v>
      </c>
      <c r="G183">
        <v>1</v>
      </c>
      <c r="H183">
        <v>3000</v>
      </c>
      <c r="I183">
        <v>1</v>
      </c>
      <c r="J183">
        <v>3000</v>
      </c>
      <c r="K183" s="2" t="s">
        <v>3416</v>
      </c>
      <c r="L183" s="2" t="s">
        <v>3417</v>
      </c>
      <c r="M183">
        <v>24</v>
      </c>
      <c r="N183" s="2" t="s">
        <v>189</v>
      </c>
      <c r="O183" s="2" t="s">
        <v>193</v>
      </c>
      <c r="P183" s="2" t="s">
        <v>191</v>
      </c>
      <c r="Q183" s="2" t="s">
        <v>192</v>
      </c>
      <c r="R183" s="2" t="s">
        <v>190</v>
      </c>
      <c r="S183" s="2" t="s">
        <v>64</v>
      </c>
      <c r="T183">
        <v>3000</v>
      </c>
      <c r="U183">
        <v>14</v>
      </c>
      <c r="V183">
        <v>6</v>
      </c>
      <c r="W183">
        <v>3</v>
      </c>
      <c r="X183">
        <v>2</v>
      </c>
      <c r="Z183">
        <v>6000</v>
      </c>
      <c r="AA183">
        <v>2000</v>
      </c>
      <c r="AB183">
        <v>8000</v>
      </c>
      <c r="AC183" s="2" t="s">
        <v>3478</v>
      </c>
      <c r="AD183" s="2" t="s">
        <v>92</v>
      </c>
      <c r="AE183">
        <v>2026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 s="2" t="s">
        <v>72</v>
      </c>
      <c r="AM183" t="s">
        <v>197</v>
      </c>
      <c r="AN183" s="2" t="s">
        <v>3419</v>
      </c>
    </row>
    <row r="184" spans="1:40">
      <c r="A184" s="1">
        <v>46056</v>
      </c>
      <c r="B184" s="2" t="s">
        <v>25</v>
      </c>
      <c r="C184" s="2" t="s">
        <v>3445</v>
      </c>
      <c r="D184" s="2" t="s">
        <v>3446</v>
      </c>
      <c r="E184" s="11">
        <v>0.33333333333333326</v>
      </c>
      <c r="F184" s="11">
        <v>0.5</v>
      </c>
      <c r="G184">
        <v>4</v>
      </c>
      <c r="H184">
        <v>0</v>
      </c>
      <c r="I184">
        <v>4</v>
      </c>
      <c r="J184">
        <v>0</v>
      </c>
      <c r="K184" s="2" t="s">
        <v>3416</v>
      </c>
      <c r="L184" s="2" t="s">
        <v>3442</v>
      </c>
      <c r="M184" t="s">
        <v>764</v>
      </c>
      <c r="N184" s="2" t="s">
        <v>764</v>
      </c>
      <c r="O184" s="2" t="s">
        <v>764</v>
      </c>
      <c r="P184" s="2" t="s">
        <v>764</v>
      </c>
      <c r="Q184" s="2" t="s">
        <v>764</v>
      </c>
      <c r="R184" s="2" t="s">
        <v>764</v>
      </c>
      <c r="S184" s="2" t="s">
        <v>764</v>
      </c>
      <c r="T184">
        <v>0</v>
      </c>
      <c r="U184">
        <v>0</v>
      </c>
      <c r="V184">
        <v>0</v>
      </c>
      <c r="W184">
        <v>0</v>
      </c>
      <c r="X184">
        <v>0</v>
      </c>
      <c r="Z184">
        <v>0</v>
      </c>
      <c r="AA184" t="s">
        <v>764</v>
      </c>
      <c r="AB184" t="s">
        <v>764</v>
      </c>
      <c r="AC184" s="2" t="s">
        <v>3479</v>
      </c>
      <c r="AD184" s="2" t="s">
        <v>92</v>
      </c>
      <c r="AE184">
        <v>2026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 s="2" t="s">
        <v>72</v>
      </c>
      <c r="AN184" s="2" t="s">
        <v>3419</v>
      </c>
    </row>
    <row r="185" spans="1:40">
      <c r="A185" s="1">
        <v>46056</v>
      </c>
      <c r="B185" s="2" t="s">
        <v>25</v>
      </c>
      <c r="C185" s="2" t="s">
        <v>3445</v>
      </c>
      <c r="D185" s="2" t="s">
        <v>3446</v>
      </c>
      <c r="E185" s="11">
        <v>0.5</v>
      </c>
      <c r="F185" s="11">
        <v>0.51388888888888884</v>
      </c>
      <c r="G185">
        <v>0.33</v>
      </c>
      <c r="H185">
        <v>3787.8787878787875</v>
      </c>
      <c r="I185">
        <v>0.33333333333333326</v>
      </c>
      <c r="J185">
        <v>3750</v>
      </c>
      <c r="K185" s="2" t="s">
        <v>3416</v>
      </c>
      <c r="L185" s="2" t="s">
        <v>3417</v>
      </c>
      <c r="M185">
        <v>24</v>
      </c>
      <c r="N185" s="2" t="s">
        <v>189</v>
      </c>
      <c r="O185" s="2" t="s">
        <v>193</v>
      </c>
      <c r="P185" s="2" t="s">
        <v>191</v>
      </c>
      <c r="Q185" s="2" t="s">
        <v>192</v>
      </c>
      <c r="R185" s="2" t="s">
        <v>190</v>
      </c>
      <c r="S185" s="2" t="s">
        <v>64</v>
      </c>
      <c r="T185">
        <v>1250</v>
      </c>
      <c r="U185">
        <v>0</v>
      </c>
      <c r="V185">
        <v>6</v>
      </c>
      <c r="W185">
        <v>3</v>
      </c>
      <c r="X185">
        <v>2</v>
      </c>
      <c r="Z185">
        <v>2500</v>
      </c>
      <c r="AA185">
        <v>833</v>
      </c>
      <c r="AB185">
        <v>8000</v>
      </c>
      <c r="AC185" s="2" t="s">
        <v>3478</v>
      </c>
      <c r="AD185" s="2" t="s">
        <v>92</v>
      </c>
      <c r="AE185">
        <v>2026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 s="2" t="s">
        <v>72</v>
      </c>
      <c r="AM185" t="s">
        <v>197</v>
      </c>
      <c r="AN185" s="2" t="s">
        <v>3419</v>
      </c>
    </row>
    <row r="186" spans="1:40">
      <c r="A186" s="1">
        <v>46056</v>
      </c>
      <c r="B186" s="2" t="s">
        <v>25</v>
      </c>
      <c r="C186" s="2" t="s">
        <v>3445</v>
      </c>
      <c r="D186" s="2" t="s">
        <v>3446</v>
      </c>
      <c r="E186" s="11">
        <v>0.53125</v>
      </c>
      <c r="F186" s="11">
        <v>0.6875</v>
      </c>
      <c r="G186">
        <v>3.75</v>
      </c>
      <c r="H186">
        <v>2400</v>
      </c>
      <c r="I186">
        <v>3.75</v>
      </c>
      <c r="J186">
        <v>2400</v>
      </c>
      <c r="K186" s="2" t="s">
        <v>3416</v>
      </c>
      <c r="L186" s="2" t="s">
        <v>3417</v>
      </c>
      <c r="M186">
        <v>36</v>
      </c>
      <c r="N186" s="2" t="s">
        <v>258</v>
      </c>
      <c r="O186" s="2" t="s">
        <v>262</v>
      </c>
      <c r="P186" s="2" t="s">
        <v>260</v>
      </c>
      <c r="Q186" s="2" t="s">
        <v>261</v>
      </c>
      <c r="R186" s="2" t="s">
        <v>259</v>
      </c>
      <c r="S186" s="2" t="s">
        <v>64</v>
      </c>
      <c r="T186">
        <v>9000</v>
      </c>
      <c r="U186">
        <v>16</v>
      </c>
      <c r="V186">
        <v>6</v>
      </c>
      <c r="W186">
        <v>3</v>
      </c>
      <c r="X186">
        <v>2</v>
      </c>
      <c r="Z186">
        <v>18000</v>
      </c>
      <c r="AA186">
        <v>6000</v>
      </c>
      <c r="AB186">
        <v>17500</v>
      </c>
      <c r="AC186" s="2" t="s">
        <v>3478</v>
      </c>
      <c r="AD186" s="2" t="s">
        <v>92</v>
      </c>
      <c r="AE186">
        <v>2026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 s="2" t="s">
        <v>72</v>
      </c>
      <c r="AM186" t="s">
        <v>197</v>
      </c>
      <c r="AN186" s="2" t="s">
        <v>3419</v>
      </c>
    </row>
    <row r="187" spans="1:40">
      <c r="A187" s="1">
        <v>46056</v>
      </c>
      <c r="B187" s="2" t="s">
        <v>25</v>
      </c>
      <c r="C187" s="2" t="s">
        <v>3445</v>
      </c>
      <c r="D187" s="2" t="s">
        <v>3446</v>
      </c>
      <c r="E187" s="11">
        <v>0.6875</v>
      </c>
      <c r="F187" s="11">
        <v>0.73263888888888884</v>
      </c>
      <c r="G187">
        <v>1.08</v>
      </c>
      <c r="H187">
        <v>0</v>
      </c>
      <c r="I187">
        <v>1.0833333333333335</v>
      </c>
      <c r="J187">
        <v>0</v>
      </c>
      <c r="K187" s="2" t="s">
        <v>3416</v>
      </c>
      <c r="L187" s="2" t="s">
        <v>3464</v>
      </c>
      <c r="M187" t="s">
        <v>764</v>
      </c>
      <c r="N187" s="2" t="s">
        <v>764</v>
      </c>
      <c r="O187" s="2" t="s">
        <v>764</v>
      </c>
      <c r="P187" s="2" t="s">
        <v>764</v>
      </c>
      <c r="Q187" s="2" t="s">
        <v>764</v>
      </c>
      <c r="R187" s="2" t="s">
        <v>764</v>
      </c>
      <c r="S187" s="2" t="s">
        <v>764</v>
      </c>
      <c r="T187">
        <v>0</v>
      </c>
      <c r="U187">
        <v>0</v>
      </c>
      <c r="V187">
        <v>0</v>
      </c>
      <c r="W187">
        <v>0</v>
      </c>
      <c r="X187">
        <v>0</v>
      </c>
      <c r="Z187">
        <v>0</v>
      </c>
      <c r="AA187" t="s">
        <v>764</v>
      </c>
      <c r="AB187" t="s">
        <v>764</v>
      </c>
      <c r="AC187" s="2" t="s">
        <v>3480</v>
      </c>
      <c r="AD187" s="2" t="s">
        <v>92</v>
      </c>
      <c r="AE187">
        <v>2026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 s="2" t="s">
        <v>72</v>
      </c>
      <c r="AN187" s="2" t="s">
        <v>3419</v>
      </c>
    </row>
    <row r="188" spans="1:40">
      <c r="A188" s="1">
        <v>46055</v>
      </c>
      <c r="B188" s="2" t="s">
        <v>27</v>
      </c>
      <c r="C188" s="2" t="s">
        <v>3439</v>
      </c>
      <c r="D188" s="2" t="s">
        <v>3440</v>
      </c>
      <c r="E188" s="11">
        <v>0.42361111111111116</v>
      </c>
      <c r="F188" s="11">
        <v>0.55902777777777768</v>
      </c>
      <c r="G188">
        <v>3.25</v>
      </c>
      <c r="H188">
        <v>1015.3846153846154</v>
      </c>
      <c r="I188">
        <v>3.25</v>
      </c>
      <c r="J188">
        <v>1015.3846153819444</v>
      </c>
      <c r="K188" s="2" t="s">
        <v>3416</v>
      </c>
      <c r="L188" s="2" t="s">
        <v>3417</v>
      </c>
      <c r="M188">
        <v>13</v>
      </c>
      <c r="N188" s="2" t="s">
        <v>128</v>
      </c>
      <c r="O188" s="2" t="s">
        <v>133</v>
      </c>
      <c r="P188" s="2" t="s">
        <v>130</v>
      </c>
      <c r="Q188" s="2" t="s">
        <v>132</v>
      </c>
      <c r="R188" s="2" t="s">
        <v>129</v>
      </c>
      <c r="S188" s="2" t="s">
        <v>64</v>
      </c>
      <c r="T188">
        <v>3300</v>
      </c>
      <c r="U188">
        <v>5</v>
      </c>
      <c r="V188">
        <v>3</v>
      </c>
      <c r="W188">
        <v>1</v>
      </c>
      <c r="X188">
        <v>2</v>
      </c>
      <c r="Z188">
        <v>6600</v>
      </c>
      <c r="AA188">
        <v>6600</v>
      </c>
      <c r="AB188">
        <v>6500</v>
      </c>
      <c r="AC188" s="2" t="s">
        <v>3438</v>
      </c>
      <c r="AD188" s="2" t="s">
        <v>92</v>
      </c>
      <c r="AE188">
        <v>2026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 s="2" t="s">
        <v>3431</v>
      </c>
      <c r="AM188" t="s">
        <v>118</v>
      </c>
      <c r="AN188" s="2" t="s">
        <v>3419</v>
      </c>
    </row>
    <row r="189" spans="1:40">
      <c r="A189" s="1">
        <v>46056</v>
      </c>
      <c r="B189" s="2" t="s">
        <v>27</v>
      </c>
      <c r="C189" s="2" t="s">
        <v>3439</v>
      </c>
      <c r="D189" s="2" t="s">
        <v>3440</v>
      </c>
      <c r="E189" s="11">
        <v>0.40277777777777768</v>
      </c>
      <c r="F189" s="11">
        <v>0.60416666666666674</v>
      </c>
      <c r="G189">
        <v>4.83</v>
      </c>
      <c r="H189">
        <v>1297.7225672877846</v>
      </c>
      <c r="I189">
        <v>4.833333333333333</v>
      </c>
      <c r="J189">
        <v>1296.8275862037037</v>
      </c>
      <c r="K189" s="2" t="s">
        <v>3416</v>
      </c>
      <c r="L189" s="2" t="s">
        <v>3417</v>
      </c>
      <c r="M189">
        <v>119</v>
      </c>
      <c r="N189" s="2" t="s">
        <v>671</v>
      </c>
      <c r="O189" s="2" t="s">
        <v>676</v>
      </c>
      <c r="P189" s="2" t="s">
        <v>673</v>
      </c>
      <c r="Q189" s="2" t="s">
        <v>675</v>
      </c>
      <c r="R189" s="2" t="s">
        <v>672</v>
      </c>
      <c r="S189" s="2" t="s">
        <v>64</v>
      </c>
      <c r="T189">
        <v>6268</v>
      </c>
      <c r="U189">
        <v>8</v>
      </c>
      <c r="V189">
        <v>2</v>
      </c>
      <c r="W189">
        <v>1</v>
      </c>
      <c r="X189">
        <v>1</v>
      </c>
      <c r="Z189">
        <v>6268</v>
      </c>
      <c r="AA189">
        <v>6268</v>
      </c>
      <c r="AB189">
        <v>6000</v>
      </c>
      <c r="AC189" s="2" t="s">
        <v>3438</v>
      </c>
      <c r="AD189" s="2" t="s">
        <v>92</v>
      </c>
      <c r="AE189">
        <v>2026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 s="2" t="s">
        <v>3431</v>
      </c>
      <c r="AM189" t="s">
        <v>68</v>
      </c>
      <c r="AN189" s="2" t="s">
        <v>3419</v>
      </c>
    </row>
    <row r="190" spans="1:40">
      <c r="A190" s="1">
        <v>46052</v>
      </c>
      <c r="B190" s="2" t="s">
        <v>27</v>
      </c>
      <c r="C190" s="2" t="s">
        <v>3453</v>
      </c>
      <c r="D190" s="2" t="s">
        <v>3454</v>
      </c>
      <c r="E190" s="11">
        <v>0.34027777777777768</v>
      </c>
      <c r="F190" s="11">
        <v>0.51388888888888884</v>
      </c>
      <c r="G190">
        <v>4.17</v>
      </c>
      <c r="H190">
        <v>767.38609112709833</v>
      </c>
      <c r="I190">
        <v>4.166666666666667</v>
      </c>
      <c r="J190">
        <v>768</v>
      </c>
      <c r="K190" s="2" t="s">
        <v>3416</v>
      </c>
      <c r="L190" s="2" t="s">
        <v>3417</v>
      </c>
      <c r="M190">
        <v>64</v>
      </c>
      <c r="N190" s="2" t="s">
        <v>408</v>
      </c>
      <c r="O190" s="2" t="s">
        <v>411</v>
      </c>
      <c r="P190" s="2" t="s">
        <v>410</v>
      </c>
      <c r="Q190" s="2" t="s">
        <v>97</v>
      </c>
      <c r="R190" s="2" t="s">
        <v>409</v>
      </c>
      <c r="S190" s="2" t="s">
        <v>64</v>
      </c>
      <c r="T190">
        <v>3200</v>
      </c>
      <c r="U190">
        <v>10</v>
      </c>
      <c r="V190">
        <v>2</v>
      </c>
      <c r="W190">
        <v>1</v>
      </c>
      <c r="X190">
        <v>2</v>
      </c>
      <c r="Z190">
        <v>6400</v>
      </c>
      <c r="AA190">
        <v>6400</v>
      </c>
      <c r="AB190">
        <v>30500</v>
      </c>
      <c r="AC190" s="2" t="s">
        <v>3450</v>
      </c>
      <c r="AD190" s="2" t="s">
        <v>74</v>
      </c>
      <c r="AE190">
        <v>2026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 s="2" t="s">
        <v>3431</v>
      </c>
      <c r="AM190" t="s">
        <v>68</v>
      </c>
      <c r="AN190" s="2" t="s">
        <v>3419</v>
      </c>
    </row>
    <row r="191" spans="1:40">
      <c r="A191" s="1">
        <v>46052</v>
      </c>
      <c r="B191" s="2" t="s">
        <v>27</v>
      </c>
      <c r="C191" s="2" t="s">
        <v>3453</v>
      </c>
      <c r="D191" s="2" t="s">
        <v>3454</v>
      </c>
      <c r="E191" s="11">
        <v>0.54861111111111116</v>
      </c>
      <c r="F191" s="11">
        <v>0.625</v>
      </c>
      <c r="G191">
        <v>1.83</v>
      </c>
      <c r="H191">
        <v>1912.5683060109288</v>
      </c>
      <c r="I191">
        <v>1.8333333333333335</v>
      </c>
      <c r="J191">
        <v>1909.090909085648</v>
      </c>
      <c r="K191" s="2" t="s">
        <v>3416</v>
      </c>
      <c r="L191" s="2" t="s">
        <v>3417</v>
      </c>
      <c r="M191">
        <v>9</v>
      </c>
      <c r="N191" s="2" t="s">
        <v>106</v>
      </c>
      <c r="O191" s="2" t="s">
        <v>98</v>
      </c>
      <c r="P191" s="2" t="s">
        <v>95</v>
      </c>
      <c r="Q191" s="2" t="s">
        <v>97</v>
      </c>
      <c r="R191" s="2" t="s">
        <v>94</v>
      </c>
      <c r="S191" s="2" t="s">
        <v>64</v>
      </c>
      <c r="T191">
        <v>3500</v>
      </c>
      <c r="U191">
        <v>10</v>
      </c>
      <c r="V191">
        <v>2</v>
      </c>
      <c r="W191">
        <v>1</v>
      </c>
      <c r="X191">
        <v>2</v>
      </c>
      <c r="Z191">
        <v>7000</v>
      </c>
      <c r="AA191">
        <v>7000</v>
      </c>
      <c r="AB191">
        <v>23000</v>
      </c>
      <c r="AC191" s="2" t="s">
        <v>3450</v>
      </c>
      <c r="AD191" s="2" t="s">
        <v>74</v>
      </c>
      <c r="AE191">
        <v>2026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 s="2" t="s">
        <v>3431</v>
      </c>
      <c r="AM191" t="s">
        <v>68</v>
      </c>
      <c r="AN191" s="2" t="s">
        <v>3419</v>
      </c>
    </row>
    <row r="192" spans="1:40">
      <c r="A192" s="1">
        <v>46055</v>
      </c>
      <c r="B192" s="2" t="s">
        <v>27</v>
      </c>
      <c r="C192" s="2" t="s">
        <v>3453</v>
      </c>
      <c r="D192" s="2" t="s">
        <v>3454</v>
      </c>
      <c r="E192" s="11">
        <v>0.34027777777777768</v>
      </c>
      <c r="F192" s="11">
        <v>0.625</v>
      </c>
      <c r="G192">
        <v>6.83</v>
      </c>
      <c r="H192">
        <v>1200.5856515373353</v>
      </c>
      <c r="I192">
        <v>6.833333333333333</v>
      </c>
      <c r="J192">
        <v>1200</v>
      </c>
      <c r="K192" s="2" t="s">
        <v>3416</v>
      </c>
      <c r="L192" s="2" t="s">
        <v>3417</v>
      </c>
      <c r="M192">
        <v>9</v>
      </c>
      <c r="N192" s="2" t="s">
        <v>106</v>
      </c>
      <c r="O192" s="2" t="s">
        <v>98</v>
      </c>
      <c r="P192" s="2" t="s">
        <v>95</v>
      </c>
      <c r="Q192" s="2" t="s">
        <v>97</v>
      </c>
      <c r="R192" s="2" t="s">
        <v>94</v>
      </c>
      <c r="S192" s="2" t="s">
        <v>64</v>
      </c>
      <c r="T192">
        <v>8200</v>
      </c>
      <c r="U192">
        <v>9</v>
      </c>
      <c r="V192">
        <v>2</v>
      </c>
      <c r="W192">
        <v>1</v>
      </c>
      <c r="X192">
        <v>2</v>
      </c>
      <c r="Z192">
        <v>16400</v>
      </c>
      <c r="AA192">
        <v>16400</v>
      </c>
      <c r="AB192">
        <v>23000</v>
      </c>
      <c r="AC192" s="2" t="s">
        <v>3450</v>
      </c>
      <c r="AD192" s="2" t="s">
        <v>92</v>
      </c>
      <c r="AE192">
        <v>2026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 s="2" t="s">
        <v>3431</v>
      </c>
      <c r="AM192" t="s">
        <v>68</v>
      </c>
      <c r="AN192" s="2" t="s">
        <v>3419</v>
      </c>
    </row>
    <row r="193" spans="1:40">
      <c r="A193" s="1">
        <v>46055</v>
      </c>
      <c r="B193" s="2" t="s">
        <v>27</v>
      </c>
      <c r="C193" s="2" t="s">
        <v>3453</v>
      </c>
      <c r="D193" s="2" t="s">
        <v>3454</v>
      </c>
      <c r="E193" s="11">
        <v>0.65277777777777768</v>
      </c>
      <c r="F193" s="11">
        <v>0.72222222222222232</v>
      </c>
      <c r="G193">
        <v>1.67</v>
      </c>
      <c r="H193">
        <v>1586.8263473053894</v>
      </c>
      <c r="I193">
        <v>1.6666666666666665</v>
      </c>
      <c r="J193">
        <v>1590</v>
      </c>
      <c r="K193" s="2" t="s">
        <v>3416</v>
      </c>
      <c r="L193" s="2" t="s">
        <v>3417</v>
      </c>
      <c r="M193">
        <v>7</v>
      </c>
      <c r="N193" s="2" t="s">
        <v>105</v>
      </c>
      <c r="O193" s="2" t="s">
        <v>98</v>
      </c>
      <c r="P193" s="2" t="s">
        <v>95</v>
      </c>
      <c r="Q193" s="2" t="s">
        <v>97</v>
      </c>
      <c r="R193" s="2" t="s">
        <v>94</v>
      </c>
      <c r="S193" s="2" t="s">
        <v>64</v>
      </c>
      <c r="T193">
        <v>2650</v>
      </c>
      <c r="U193">
        <v>10</v>
      </c>
      <c r="V193">
        <v>2</v>
      </c>
      <c r="W193">
        <v>1</v>
      </c>
      <c r="X193">
        <v>2</v>
      </c>
      <c r="Z193">
        <v>5300</v>
      </c>
      <c r="AA193">
        <v>5300</v>
      </c>
      <c r="AB193">
        <v>23000</v>
      </c>
      <c r="AC193" s="2" t="s">
        <v>3450</v>
      </c>
      <c r="AD193" s="2" t="s">
        <v>92</v>
      </c>
      <c r="AE193">
        <v>2026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 s="2" t="s">
        <v>3431</v>
      </c>
      <c r="AM193" t="s">
        <v>68</v>
      </c>
      <c r="AN193" s="2" t="s">
        <v>3419</v>
      </c>
    </row>
    <row r="194" spans="1:40">
      <c r="A194" s="1">
        <v>46050</v>
      </c>
      <c r="B194" s="2" t="s">
        <v>27</v>
      </c>
      <c r="C194" s="2" t="s">
        <v>3481</v>
      </c>
      <c r="D194" s="2" t="s">
        <v>3454</v>
      </c>
      <c r="E194" s="11">
        <v>0.35416666666666674</v>
      </c>
      <c r="F194" s="11">
        <v>0.45138888888888884</v>
      </c>
      <c r="G194">
        <v>2.33</v>
      </c>
      <c r="H194">
        <v>1094.420600858369</v>
      </c>
      <c r="I194">
        <v>2.3333333333333335</v>
      </c>
      <c r="J194">
        <v>1092.8571428587964</v>
      </c>
      <c r="K194" s="2" t="s">
        <v>3416</v>
      </c>
      <c r="L194" s="2" t="s">
        <v>3370</v>
      </c>
      <c r="M194" t="s">
        <v>764</v>
      </c>
      <c r="N194" s="2" t="s">
        <v>764</v>
      </c>
      <c r="O194" s="2" t="s">
        <v>764</v>
      </c>
      <c r="P194" s="2" t="s">
        <v>764</v>
      </c>
      <c r="Q194" s="2" t="s">
        <v>764</v>
      </c>
      <c r="R194" s="2" t="s">
        <v>764</v>
      </c>
      <c r="S194" s="2" t="s">
        <v>764</v>
      </c>
      <c r="T194">
        <v>2550</v>
      </c>
      <c r="U194">
        <v>5</v>
      </c>
      <c r="V194">
        <v>0</v>
      </c>
      <c r="W194">
        <v>0</v>
      </c>
      <c r="X194">
        <v>0</v>
      </c>
      <c r="Z194">
        <v>0</v>
      </c>
      <c r="AA194" t="s">
        <v>764</v>
      </c>
      <c r="AB194" t="s">
        <v>764</v>
      </c>
      <c r="AC194" s="2" t="s">
        <v>3482</v>
      </c>
      <c r="AD194" s="2" t="s">
        <v>74</v>
      </c>
      <c r="AE194">
        <v>2026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 s="2" t="s">
        <v>3419</v>
      </c>
      <c r="AN194" s="2" t="s">
        <v>3419</v>
      </c>
    </row>
    <row r="195" spans="1:40">
      <c r="A195" s="1">
        <v>46050</v>
      </c>
      <c r="B195" s="2" t="s">
        <v>27</v>
      </c>
      <c r="C195" s="2" t="s">
        <v>3481</v>
      </c>
      <c r="D195" s="2" t="s">
        <v>3454</v>
      </c>
      <c r="E195" s="11">
        <v>0.625</v>
      </c>
      <c r="F195" s="11">
        <v>0.72916666666666674</v>
      </c>
      <c r="G195">
        <v>2.5</v>
      </c>
      <c r="H195">
        <v>1000</v>
      </c>
      <c r="I195">
        <v>2.5</v>
      </c>
      <c r="J195">
        <v>1000</v>
      </c>
      <c r="K195" s="2" t="s">
        <v>3416</v>
      </c>
      <c r="L195" s="2" t="s">
        <v>3370</v>
      </c>
      <c r="M195" t="s">
        <v>764</v>
      </c>
      <c r="N195" s="2" t="s">
        <v>764</v>
      </c>
      <c r="O195" s="2" t="s">
        <v>764</v>
      </c>
      <c r="P195" s="2" t="s">
        <v>764</v>
      </c>
      <c r="Q195" s="2" t="s">
        <v>764</v>
      </c>
      <c r="R195" s="2" t="s">
        <v>764</v>
      </c>
      <c r="S195" s="2" t="s">
        <v>764</v>
      </c>
      <c r="T195">
        <v>2500</v>
      </c>
      <c r="U195">
        <v>2</v>
      </c>
      <c r="V195">
        <v>0</v>
      </c>
      <c r="W195">
        <v>0</v>
      </c>
      <c r="X195">
        <v>0</v>
      </c>
      <c r="Z195">
        <v>0</v>
      </c>
      <c r="AA195" t="s">
        <v>764</v>
      </c>
      <c r="AB195" t="s">
        <v>764</v>
      </c>
      <c r="AC195" s="2" t="s">
        <v>3482</v>
      </c>
      <c r="AD195" s="2" t="s">
        <v>74</v>
      </c>
      <c r="AE195">
        <v>2026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 s="2" t="s">
        <v>3419</v>
      </c>
      <c r="AN195" s="2" t="s">
        <v>3419</v>
      </c>
    </row>
    <row r="196" spans="1:40">
      <c r="A196" s="1">
        <v>46056</v>
      </c>
      <c r="B196" s="2" t="s">
        <v>27</v>
      </c>
      <c r="C196" s="2" t="s">
        <v>3481</v>
      </c>
      <c r="D196" s="2" t="s">
        <v>3454</v>
      </c>
      <c r="E196" s="11">
        <v>0.63194444444444442</v>
      </c>
      <c r="F196" s="11">
        <v>0.72916666666666674</v>
      </c>
      <c r="G196">
        <v>2.33</v>
      </c>
      <c r="H196">
        <v>1944.2060085836908</v>
      </c>
      <c r="I196">
        <v>2.3333333333333335</v>
      </c>
      <c r="J196">
        <v>1941.4285714236112</v>
      </c>
      <c r="K196" s="2" t="s">
        <v>3416</v>
      </c>
      <c r="L196" s="2" t="s">
        <v>3370</v>
      </c>
      <c r="M196" t="s">
        <v>764</v>
      </c>
      <c r="N196" s="2" t="s">
        <v>764</v>
      </c>
      <c r="O196" s="2" t="s">
        <v>764</v>
      </c>
      <c r="P196" s="2" t="s">
        <v>764</v>
      </c>
      <c r="Q196" s="2" t="s">
        <v>764</v>
      </c>
      <c r="R196" s="2" t="s">
        <v>764</v>
      </c>
      <c r="S196" s="2" t="s">
        <v>764</v>
      </c>
      <c r="T196">
        <v>4530</v>
      </c>
      <c r="U196">
        <v>10</v>
      </c>
      <c r="V196">
        <v>0</v>
      </c>
      <c r="W196">
        <v>0</v>
      </c>
      <c r="X196">
        <v>0</v>
      </c>
      <c r="Z196">
        <v>0</v>
      </c>
      <c r="AA196" t="s">
        <v>764</v>
      </c>
      <c r="AB196" t="s">
        <v>764</v>
      </c>
      <c r="AC196" s="2" t="s">
        <v>3482</v>
      </c>
      <c r="AD196" s="2" t="s">
        <v>92</v>
      </c>
      <c r="AE196">
        <v>2026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 s="2" t="s">
        <v>3419</v>
      </c>
      <c r="AN196" s="2" t="s">
        <v>3419</v>
      </c>
    </row>
    <row r="197" spans="1:40">
      <c r="A197" s="1">
        <v>46056</v>
      </c>
      <c r="B197" s="2" t="s">
        <v>25</v>
      </c>
      <c r="C197" s="2" t="s">
        <v>3424</v>
      </c>
      <c r="D197" s="2" t="s">
        <v>3425</v>
      </c>
      <c r="E197" s="11">
        <v>0.29236111111111107</v>
      </c>
      <c r="F197" s="11">
        <v>0.3125</v>
      </c>
      <c r="G197">
        <v>0.48</v>
      </c>
      <c r="H197">
        <v>83.333333333333343</v>
      </c>
      <c r="I197">
        <v>0.48333333333333339</v>
      </c>
      <c r="J197">
        <v>82.758620694444446</v>
      </c>
      <c r="K197" s="2" t="s">
        <v>3427</v>
      </c>
      <c r="L197" s="2" t="s">
        <v>3417</v>
      </c>
      <c r="M197">
        <v>55</v>
      </c>
      <c r="N197" s="2" t="s">
        <v>351</v>
      </c>
      <c r="O197" s="2" t="s">
        <v>355</v>
      </c>
      <c r="P197" s="2" t="s">
        <v>353</v>
      </c>
      <c r="Q197" s="2" t="s">
        <v>354</v>
      </c>
      <c r="R197" s="2" t="s">
        <v>352</v>
      </c>
      <c r="S197" s="2" t="s">
        <v>64</v>
      </c>
      <c r="T197">
        <v>40</v>
      </c>
      <c r="U197">
        <v>20</v>
      </c>
      <c r="V197">
        <v>2</v>
      </c>
      <c r="W197">
        <v>1</v>
      </c>
      <c r="X197">
        <v>6</v>
      </c>
      <c r="Z197">
        <v>240</v>
      </c>
      <c r="AA197">
        <v>240</v>
      </c>
      <c r="AB197">
        <v>24000</v>
      </c>
      <c r="AC197" s="2" t="s">
        <v>3483</v>
      </c>
      <c r="AD197" s="2" t="s">
        <v>92</v>
      </c>
      <c r="AE197">
        <v>2026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 s="2" t="s">
        <v>72</v>
      </c>
      <c r="AM197" t="s">
        <v>118</v>
      </c>
      <c r="AN197" s="2" t="s">
        <v>3419</v>
      </c>
    </row>
    <row r="198" spans="1:40">
      <c r="A198" s="1">
        <v>46056</v>
      </c>
      <c r="B198" s="2" t="s">
        <v>25</v>
      </c>
      <c r="C198" s="2" t="s">
        <v>3424</v>
      </c>
      <c r="D198" s="2" t="s">
        <v>3425</v>
      </c>
      <c r="E198" s="11">
        <v>0.33402777777777781</v>
      </c>
      <c r="F198" s="11">
        <v>0.47916666666666674</v>
      </c>
      <c r="G198">
        <v>3.48</v>
      </c>
      <c r="H198">
        <v>0</v>
      </c>
      <c r="I198">
        <v>3.4833333333333334</v>
      </c>
      <c r="J198">
        <v>0</v>
      </c>
      <c r="K198" s="2" t="s">
        <v>3416</v>
      </c>
      <c r="L198" s="2" t="s">
        <v>3442</v>
      </c>
      <c r="M198" t="s">
        <v>764</v>
      </c>
      <c r="N198" s="2" t="s">
        <v>764</v>
      </c>
      <c r="O198" s="2" t="s">
        <v>764</v>
      </c>
      <c r="P198" s="2" t="s">
        <v>764</v>
      </c>
      <c r="Q198" s="2" t="s">
        <v>764</v>
      </c>
      <c r="R198" s="2" t="s">
        <v>764</v>
      </c>
      <c r="S198" s="2" t="s">
        <v>764</v>
      </c>
      <c r="T198">
        <v>0</v>
      </c>
      <c r="U198">
        <v>0</v>
      </c>
      <c r="V198">
        <v>0</v>
      </c>
      <c r="W198">
        <v>0</v>
      </c>
      <c r="X198">
        <v>0</v>
      </c>
      <c r="Z198">
        <v>0</v>
      </c>
      <c r="AA198" t="s">
        <v>764</v>
      </c>
      <c r="AB198" t="s">
        <v>764</v>
      </c>
      <c r="AC198" s="2" t="s">
        <v>3484</v>
      </c>
      <c r="AD198" s="2" t="s">
        <v>92</v>
      </c>
      <c r="AE198">
        <v>2026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 s="2" t="s">
        <v>72</v>
      </c>
      <c r="AN198" s="2" t="s">
        <v>3419</v>
      </c>
    </row>
    <row r="199" spans="1:40">
      <c r="A199" s="1">
        <v>46056</v>
      </c>
      <c r="B199" s="2" t="s">
        <v>25</v>
      </c>
      <c r="C199" s="2" t="s">
        <v>3424</v>
      </c>
      <c r="D199" s="2" t="s">
        <v>3425</v>
      </c>
      <c r="E199" s="11">
        <v>0.47986111111111107</v>
      </c>
      <c r="F199" s="11">
        <v>0.57638888888888884</v>
      </c>
      <c r="G199">
        <v>2.3199999999999998</v>
      </c>
      <c r="H199">
        <v>1801.7241379310346</v>
      </c>
      <c r="I199">
        <v>2.3166666666666669</v>
      </c>
      <c r="J199">
        <v>1804.3165467592592</v>
      </c>
      <c r="K199" s="2" t="s">
        <v>3416</v>
      </c>
      <c r="L199" s="2" t="s">
        <v>3417</v>
      </c>
      <c r="M199">
        <v>55</v>
      </c>
      <c r="N199" s="2" t="s">
        <v>351</v>
      </c>
      <c r="O199" s="2" t="s">
        <v>355</v>
      </c>
      <c r="P199" s="2" t="s">
        <v>353</v>
      </c>
      <c r="Q199" s="2" t="s">
        <v>354</v>
      </c>
      <c r="R199" s="2" t="s">
        <v>352</v>
      </c>
      <c r="S199" s="2" t="s">
        <v>64</v>
      </c>
      <c r="T199">
        <v>4180</v>
      </c>
      <c r="U199">
        <v>20</v>
      </c>
      <c r="V199">
        <v>2</v>
      </c>
      <c r="W199">
        <v>1</v>
      </c>
      <c r="X199">
        <v>6</v>
      </c>
      <c r="Z199">
        <v>25080</v>
      </c>
      <c r="AA199">
        <v>25080</v>
      </c>
      <c r="AB199">
        <v>24000</v>
      </c>
      <c r="AC199" s="2" t="s">
        <v>3485</v>
      </c>
      <c r="AD199" s="2" t="s">
        <v>92</v>
      </c>
      <c r="AE199">
        <v>2026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 s="2" t="s">
        <v>72</v>
      </c>
      <c r="AM199" t="s">
        <v>118</v>
      </c>
      <c r="AN199" s="2" t="s">
        <v>3419</v>
      </c>
    </row>
    <row r="200" spans="1:40">
      <c r="A200" s="1">
        <v>46056</v>
      </c>
      <c r="B200" s="2" t="s">
        <v>25</v>
      </c>
      <c r="C200" s="2" t="s">
        <v>3424</v>
      </c>
      <c r="D200" s="2" t="s">
        <v>3426</v>
      </c>
      <c r="E200" s="11">
        <v>0.58333333333333326</v>
      </c>
      <c r="F200" s="11">
        <v>0.75</v>
      </c>
      <c r="G200">
        <v>4</v>
      </c>
      <c r="H200">
        <v>2037.5</v>
      </c>
      <c r="I200">
        <v>4</v>
      </c>
      <c r="J200">
        <v>2037.5</v>
      </c>
      <c r="K200" s="2" t="s">
        <v>3416</v>
      </c>
      <c r="L200" s="2" t="s">
        <v>3417</v>
      </c>
      <c r="M200">
        <v>124</v>
      </c>
      <c r="N200" s="2" t="s">
        <v>706</v>
      </c>
      <c r="O200" s="2" t="s">
        <v>709</v>
      </c>
      <c r="P200" s="2" t="s">
        <v>695</v>
      </c>
      <c r="Q200" s="2" t="s">
        <v>708</v>
      </c>
      <c r="R200" s="2" t="s">
        <v>707</v>
      </c>
      <c r="S200" s="2" t="s">
        <v>64</v>
      </c>
      <c r="T200">
        <v>8150</v>
      </c>
      <c r="U200">
        <v>40</v>
      </c>
      <c r="V200">
        <v>3</v>
      </c>
      <c r="W200">
        <v>1</v>
      </c>
      <c r="X200">
        <v>3</v>
      </c>
      <c r="Z200">
        <v>24450</v>
      </c>
      <c r="AA200">
        <v>24450</v>
      </c>
      <c r="AB200">
        <v>24000</v>
      </c>
      <c r="AC200" s="2" t="s">
        <v>3486</v>
      </c>
      <c r="AD200" s="2" t="s">
        <v>92</v>
      </c>
      <c r="AE200">
        <v>2026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 s="2" t="s">
        <v>72</v>
      </c>
      <c r="AM200" t="s">
        <v>118</v>
      </c>
      <c r="AN200" s="2" t="s">
        <v>3419</v>
      </c>
    </row>
    <row r="201" spans="1:40">
      <c r="A201" s="1">
        <v>46056</v>
      </c>
      <c r="B201" s="2" t="s">
        <v>25</v>
      </c>
      <c r="C201" s="2" t="s">
        <v>3424</v>
      </c>
      <c r="D201" s="2" t="s">
        <v>3426</v>
      </c>
      <c r="E201" s="11">
        <v>0.77083333333333326</v>
      </c>
      <c r="F201" s="11">
        <v>0.90972222222222232</v>
      </c>
      <c r="G201">
        <v>3.33</v>
      </c>
      <c r="H201">
        <v>1846.8468468468468</v>
      </c>
      <c r="I201">
        <v>3.333333333333333</v>
      </c>
      <c r="J201">
        <v>1845</v>
      </c>
      <c r="K201" s="2" t="s">
        <v>3427</v>
      </c>
      <c r="L201" s="2" t="s">
        <v>3417</v>
      </c>
      <c r="M201">
        <v>123</v>
      </c>
      <c r="N201" s="2" t="s">
        <v>701</v>
      </c>
      <c r="O201" s="2" t="s">
        <v>702</v>
      </c>
      <c r="P201" s="2" t="s">
        <v>695</v>
      </c>
      <c r="Q201" s="2" t="s">
        <v>687</v>
      </c>
      <c r="R201" s="2" t="s">
        <v>694</v>
      </c>
      <c r="S201" s="2" t="s">
        <v>64</v>
      </c>
      <c r="T201">
        <v>6150</v>
      </c>
      <c r="U201">
        <v>30</v>
      </c>
      <c r="V201">
        <v>3</v>
      </c>
      <c r="W201">
        <v>1</v>
      </c>
      <c r="X201">
        <v>1</v>
      </c>
      <c r="Z201">
        <v>6150</v>
      </c>
      <c r="AA201">
        <v>6150</v>
      </c>
      <c r="AB201">
        <v>6000</v>
      </c>
      <c r="AC201" s="2" t="s">
        <v>3486</v>
      </c>
      <c r="AD201" s="2" t="s">
        <v>92</v>
      </c>
      <c r="AE201">
        <v>2026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 s="2" t="s">
        <v>72</v>
      </c>
      <c r="AM201" t="s">
        <v>118</v>
      </c>
      <c r="AN201" s="2" t="s">
        <v>3419</v>
      </c>
    </row>
    <row r="202" spans="1:40">
      <c r="A202" s="1">
        <v>46056</v>
      </c>
      <c r="B202" s="2" t="s">
        <v>25</v>
      </c>
      <c r="C202" s="2" t="s">
        <v>3424</v>
      </c>
      <c r="D202" s="2" t="s">
        <v>3425</v>
      </c>
      <c r="E202" s="11">
        <v>0.90972222222222232</v>
      </c>
      <c r="F202" s="11">
        <v>0.91666666666666674</v>
      </c>
      <c r="G202">
        <v>0.17</v>
      </c>
      <c r="H202">
        <v>0</v>
      </c>
      <c r="I202">
        <v>0.16666666666666674</v>
      </c>
      <c r="J202">
        <v>0</v>
      </c>
      <c r="K202" s="2" t="s">
        <v>3427</v>
      </c>
      <c r="L202" s="2" t="s">
        <v>3464</v>
      </c>
      <c r="M202" t="s">
        <v>764</v>
      </c>
      <c r="N202" s="2" t="s">
        <v>764</v>
      </c>
      <c r="O202" s="2" t="s">
        <v>764</v>
      </c>
      <c r="P202" s="2" t="s">
        <v>764</v>
      </c>
      <c r="Q202" s="2" t="s">
        <v>764</v>
      </c>
      <c r="R202" s="2" t="s">
        <v>764</v>
      </c>
      <c r="S202" s="2" t="s">
        <v>764</v>
      </c>
      <c r="T202">
        <v>0</v>
      </c>
      <c r="U202">
        <v>0</v>
      </c>
      <c r="V202">
        <v>0</v>
      </c>
      <c r="W202">
        <v>0</v>
      </c>
      <c r="X202">
        <v>0</v>
      </c>
      <c r="Z202">
        <v>0</v>
      </c>
      <c r="AA202" t="s">
        <v>764</v>
      </c>
      <c r="AB202" t="s">
        <v>764</v>
      </c>
      <c r="AC202" s="2" t="s">
        <v>3487</v>
      </c>
      <c r="AD202" s="2" t="s">
        <v>92</v>
      </c>
      <c r="AE202">
        <v>2026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 s="2" t="s">
        <v>72</v>
      </c>
      <c r="AN202" s="2" t="s">
        <v>3419</v>
      </c>
    </row>
    <row r="203" spans="1:40">
      <c r="A203" s="1">
        <v>46057</v>
      </c>
      <c r="B203" s="2" t="s">
        <v>25</v>
      </c>
      <c r="C203" s="2" t="s">
        <v>3424</v>
      </c>
      <c r="D203" s="2" t="s">
        <v>3425</v>
      </c>
      <c r="E203" s="11">
        <v>0.29930555555555549</v>
      </c>
      <c r="F203" s="11">
        <v>0.375</v>
      </c>
      <c r="G203">
        <v>1.82</v>
      </c>
      <c r="H203">
        <v>1406.5934065934066</v>
      </c>
      <c r="I203">
        <v>1.8166666666666669</v>
      </c>
      <c r="J203">
        <v>1409.1743119212963</v>
      </c>
      <c r="K203" s="2" t="s">
        <v>3416</v>
      </c>
      <c r="L203" s="2" t="s">
        <v>3417</v>
      </c>
      <c r="M203">
        <v>45</v>
      </c>
      <c r="N203" s="2" t="s">
        <v>316</v>
      </c>
      <c r="O203" s="2" t="s">
        <v>319</v>
      </c>
      <c r="P203" s="2" t="s">
        <v>318</v>
      </c>
      <c r="Q203" s="2" t="s">
        <v>240</v>
      </c>
      <c r="R203" s="2" t="s">
        <v>317</v>
      </c>
      <c r="S203" s="2" t="s">
        <v>64</v>
      </c>
      <c r="T203">
        <v>2560</v>
      </c>
      <c r="U203">
        <v>40</v>
      </c>
      <c r="V203">
        <v>2</v>
      </c>
      <c r="W203">
        <v>1</v>
      </c>
      <c r="X203">
        <v>6</v>
      </c>
      <c r="Z203">
        <v>15360</v>
      </c>
      <c r="AA203">
        <v>15360</v>
      </c>
      <c r="AB203">
        <v>14800</v>
      </c>
      <c r="AC203" s="2" t="s">
        <v>3488</v>
      </c>
      <c r="AD203" s="2" t="s">
        <v>92</v>
      </c>
      <c r="AE203">
        <v>2026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 s="2" t="s">
        <v>72</v>
      </c>
      <c r="AM203" t="s">
        <v>118</v>
      </c>
      <c r="AN203" s="2" t="s">
        <v>3419</v>
      </c>
    </row>
    <row r="204" spans="1:40">
      <c r="A204" s="1">
        <v>46057</v>
      </c>
      <c r="B204" s="2" t="s">
        <v>25</v>
      </c>
      <c r="C204" s="2" t="s">
        <v>3424</v>
      </c>
      <c r="D204" s="2" t="s">
        <v>3425</v>
      </c>
      <c r="E204" s="11">
        <v>0.38541666666666674</v>
      </c>
      <c r="F204" s="11">
        <v>0.44791666666666674</v>
      </c>
      <c r="G204">
        <v>1.5</v>
      </c>
      <c r="H204">
        <v>1720</v>
      </c>
      <c r="I204">
        <v>1.5</v>
      </c>
      <c r="J204">
        <v>1720</v>
      </c>
      <c r="K204" s="2" t="s">
        <v>3416</v>
      </c>
      <c r="L204" s="2" t="s">
        <v>3417</v>
      </c>
      <c r="M204">
        <v>47</v>
      </c>
      <c r="N204" s="2" t="s">
        <v>326</v>
      </c>
      <c r="O204" s="2" t="s">
        <v>319</v>
      </c>
      <c r="P204" s="2" t="s">
        <v>318</v>
      </c>
      <c r="Q204" s="2" t="s">
        <v>240</v>
      </c>
      <c r="R204" s="2" t="s">
        <v>317</v>
      </c>
      <c r="S204" s="2" t="s">
        <v>64</v>
      </c>
      <c r="T204">
        <v>2580</v>
      </c>
      <c r="U204">
        <v>20</v>
      </c>
      <c r="V204">
        <v>2</v>
      </c>
      <c r="W204">
        <v>1</v>
      </c>
      <c r="X204">
        <v>6</v>
      </c>
      <c r="Z204">
        <v>15480</v>
      </c>
      <c r="AA204">
        <v>15480</v>
      </c>
      <c r="AB204">
        <v>14800</v>
      </c>
      <c r="AC204" s="2" t="s">
        <v>3488</v>
      </c>
      <c r="AD204" s="2" t="s">
        <v>92</v>
      </c>
      <c r="AE204">
        <v>2026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 s="2" t="s">
        <v>72</v>
      </c>
      <c r="AM204" t="s">
        <v>118</v>
      </c>
      <c r="AN204" s="2" t="s">
        <v>3419</v>
      </c>
    </row>
    <row r="205" spans="1:40">
      <c r="A205" s="1">
        <v>46057</v>
      </c>
      <c r="B205" s="2" t="s">
        <v>25</v>
      </c>
      <c r="C205" s="2" t="s">
        <v>3424</v>
      </c>
      <c r="D205" s="2" t="s">
        <v>3425</v>
      </c>
      <c r="E205" s="11">
        <v>0.46180555555555558</v>
      </c>
      <c r="F205" s="11">
        <v>0.65625</v>
      </c>
      <c r="G205">
        <v>4.67</v>
      </c>
      <c r="H205">
        <v>1850.1070663811563</v>
      </c>
      <c r="I205">
        <v>4.666666666666667</v>
      </c>
      <c r="J205">
        <v>1851.4285714236112</v>
      </c>
      <c r="K205" s="2" t="s">
        <v>3416</v>
      </c>
      <c r="L205" s="2" t="s">
        <v>3417</v>
      </c>
      <c r="M205">
        <v>144</v>
      </c>
      <c r="N205" s="2" t="s">
        <v>797</v>
      </c>
      <c r="O205" s="2" t="s">
        <v>792</v>
      </c>
      <c r="P205" s="2" t="s">
        <v>790</v>
      </c>
      <c r="Q205" s="2" t="s">
        <v>791</v>
      </c>
      <c r="R205" s="2" t="s">
        <v>789</v>
      </c>
      <c r="S205" s="2" t="s">
        <v>64</v>
      </c>
      <c r="T205">
        <v>8640</v>
      </c>
      <c r="U205">
        <v>40</v>
      </c>
      <c r="V205">
        <v>3</v>
      </c>
      <c r="W205">
        <v>1</v>
      </c>
      <c r="X205">
        <v>2</v>
      </c>
      <c r="Z205">
        <v>17280</v>
      </c>
      <c r="AA205">
        <v>17280</v>
      </c>
      <c r="AB205">
        <v>17000</v>
      </c>
      <c r="AC205" s="2" t="s">
        <v>3435</v>
      </c>
      <c r="AD205" s="2" t="s">
        <v>92</v>
      </c>
      <c r="AE205">
        <v>2026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 s="2" t="s">
        <v>72</v>
      </c>
      <c r="AM205" t="s">
        <v>118</v>
      </c>
      <c r="AN205" s="2" t="s">
        <v>3419</v>
      </c>
    </row>
    <row r="206" spans="1:40">
      <c r="A206" s="1">
        <v>46057</v>
      </c>
      <c r="B206" s="2" t="s">
        <v>25</v>
      </c>
      <c r="C206" s="2" t="s">
        <v>3424</v>
      </c>
      <c r="D206" s="2" t="s">
        <v>3426</v>
      </c>
      <c r="E206" s="11">
        <v>0.66666666666666674</v>
      </c>
      <c r="F206" s="11">
        <v>0.84375</v>
      </c>
      <c r="G206">
        <v>4.25</v>
      </c>
      <c r="H206">
        <v>2534.1176470588234</v>
      </c>
      <c r="I206">
        <v>4.25</v>
      </c>
      <c r="J206">
        <v>2534.1176470601854</v>
      </c>
      <c r="K206" s="2" t="s">
        <v>3427</v>
      </c>
      <c r="L206" s="2" t="s">
        <v>3417</v>
      </c>
      <c r="M206">
        <v>143</v>
      </c>
      <c r="N206" s="2" t="s">
        <v>796</v>
      </c>
      <c r="O206" s="2" t="s">
        <v>792</v>
      </c>
      <c r="P206" s="2" t="s">
        <v>790</v>
      </c>
      <c r="Q206" s="2" t="s">
        <v>791</v>
      </c>
      <c r="R206" s="2" t="s">
        <v>789</v>
      </c>
      <c r="S206" s="2" t="s">
        <v>64</v>
      </c>
      <c r="T206">
        <v>10770</v>
      </c>
      <c r="U206">
        <v>30</v>
      </c>
      <c r="V206">
        <v>3</v>
      </c>
      <c r="W206">
        <v>1</v>
      </c>
      <c r="X206">
        <v>2</v>
      </c>
      <c r="Z206">
        <v>21540</v>
      </c>
      <c r="AA206">
        <v>21540</v>
      </c>
      <c r="AB206">
        <v>21300</v>
      </c>
      <c r="AC206" s="2" t="s">
        <v>3435</v>
      </c>
      <c r="AD206" s="2" t="s">
        <v>92</v>
      </c>
      <c r="AE206">
        <v>2026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 s="2" t="s">
        <v>72</v>
      </c>
      <c r="AM206" t="s">
        <v>118</v>
      </c>
      <c r="AN206" s="2" t="s">
        <v>3419</v>
      </c>
    </row>
    <row r="207" spans="1:40">
      <c r="A207" s="1">
        <v>46057</v>
      </c>
      <c r="B207" s="2" t="s">
        <v>25</v>
      </c>
      <c r="C207" s="2" t="s">
        <v>3424</v>
      </c>
      <c r="D207" s="2" t="s">
        <v>3426</v>
      </c>
      <c r="E207" s="11">
        <v>0.85416666666666674</v>
      </c>
      <c r="F207" s="11">
        <v>0.90972222222222232</v>
      </c>
      <c r="G207">
        <v>1.33</v>
      </c>
      <c r="H207">
        <v>2706.7669172932328</v>
      </c>
      <c r="I207">
        <v>1.3333333333333335</v>
      </c>
      <c r="J207">
        <v>2700</v>
      </c>
      <c r="K207" s="2" t="s">
        <v>3427</v>
      </c>
      <c r="L207" s="2" t="s">
        <v>3417</v>
      </c>
      <c r="M207">
        <v>142</v>
      </c>
      <c r="N207" s="2" t="s">
        <v>788</v>
      </c>
      <c r="O207" s="2" t="s">
        <v>792</v>
      </c>
      <c r="P207" s="2" t="s">
        <v>790</v>
      </c>
      <c r="Q207" s="2" t="s">
        <v>791</v>
      </c>
      <c r="R207" s="2" t="s">
        <v>789</v>
      </c>
      <c r="S207" s="2" t="s">
        <v>64</v>
      </c>
      <c r="T207">
        <v>3600</v>
      </c>
      <c r="U207">
        <v>0</v>
      </c>
      <c r="V207">
        <v>3</v>
      </c>
      <c r="W207">
        <v>1</v>
      </c>
      <c r="X207">
        <v>2</v>
      </c>
      <c r="Z207">
        <v>7200</v>
      </c>
      <c r="AA207">
        <v>7200</v>
      </c>
      <c r="AB207">
        <v>21300</v>
      </c>
      <c r="AC207" s="2" t="s">
        <v>3435</v>
      </c>
      <c r="AD207" s="2" t="s">
        <v>92</v>
      </c>
      <c r="AE207">
        <v>2026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 s="2" t="s">
        <v>72</v>
      </c>
      <c r="AM207" t="s">
        <v>118</v>
      </c>
      <c r="AN207" s="2" t="s">
        <v>3419</v>
      </c>
    </row>
    <row r="208" spans="1:40">
      <c r="A208" s="1">
        <v>46057</v>
      </c>
      <c r="B208" s="2" t="s">
        <v>26</v>
      </c>
      <c r="C208" s="2" t="s">
        <v>3433</v>
      </c>
      <c r="D208" s="2" t="s">
        <v>3415</v>
      </c>
      <c r="E208" s="11">
        <v>0.39583333333333326</v>
      </c>
      <c r="F208" s="11">
        <v>0.45833333333333326</v>
      </c>
      <c r="G208">
        <v>1.5</v>
      </c>
      <c r="H208">
        <v>913.33333333333337</v>
      </c>
      <c r="I208">
        <v>1.5</v>
      </c>
      <c r="J208">
        <v>913.33333333333337</v>
      </c>
      <c r="K208" s="2" t="s">
        <v>3416</v>
      </c>
      <c r="L208" s="2" t="s">
        <v>3417</v>
      </c>
      <c r="M208">
        <v>107</v>
      </c>
      <c r="N208" s="2" t="s">
        <v>610</v>
      </c>
      <c r="O208" s="2" t="s">
        <v>614</v>
      </c>
      <c r="P208" s="2" t="s">
        <v>612</v>
      </c>
      <c r="Q208" s="2" t="s">
        <v>153</v>
      </c>
      <c r="R208" s="2" t="s">
        <v>611</v>
      </c>
      <c r="S208" s="2" t="s">
        <v>64</v>
      </c>
      <c r="T208">
        <v>1370</v>
      </c>
      <c r="U208">
        <v>0</v>
      </c>
      <c r="V208">
        <v>2</v>
      </c>
      <c r="W208">
        <v>1</v>
      </c>
      <c r="X208">
        <v>2</v>
      </c>
      <c r="Z208">
        <v>2740</v>
      </c>
      <c r="AA208">
        <v>2740</v>
      </c>
      <c r="AB208">
        <v>2500</v>
      </c>
      <c r="AC208" s="2" t="s">
        <v>764</v>
      </c>
      <c r="AD208" s="2" t="s">
        <v>92</v>
      </c>
      <c r="AE208">
        <v>2026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 s="2" t="s">
        <v>72</v>
      </c>
      <c r="AM208" t="s">
        <v>618</v>
      </c>
      <c r="AN208" s="2" t="s">
        <v>3419</v>
      </c>
    </row>
    <row r="209" spans="1:40">
      <c r="A209" s="1">
        <v>46057</v>
      </c>
      <c r="B209" s="2" t="s">
        <v>26</v>
      </c>
      <c r="C209" s="2" t="s">
        <v>3433</v>
      </c>
      <c r="D209" s="2" t="s">
        <v>3415</v>
      </c>
      <c r="E209" s="11">
        <v>0.45833333333333326</v>
      </c>
      <c r="F209" s="11">
        <v>0.51388888888888884</v>
      </c>
      <c r="G209">
        <v>1.33</v>
      </c>
      <c r="H209">
        <v>947.36842105263156</v>
      </c>
      <c r="I209">
        <v>1.3333333333333335</v>
      </c>
      <c r="J209">
        <v>945</v>
      </c>
      <c r="K209" s="2" t="s">
        <v>3416</v>
      </c>
      <c r="L209" s="2" t="s">
        <v>3417</v>
      </c>
      <c r="M209">
        <v>94</v>
      </c>
      <c r="N209" s="2" t="s">
        <v>543</v>
      </c>
      <c r="O209" s="2" t="s">
        <v>546</v>
      </c>
      <c r="P209" s="2" t="s">
        <v>545</v>
      </c>
      <c r="Q209" s="2" t="s">
        <v>153</v>
      </c>
      <c r="R209" s="2" t="s">
        <v>544</v>
      </c>
      <c r="S209" s="2" t="s">
        <v>64</v>
      </c>
      <c r="T209">
        <v>1260</v>
      </c>
      <c r="U209">
        <v>0</v>
      </c>
      <c r="V209">
        <v>2</v>
      </c>
      <c r="W209">
        <v>1</v>
      </c>
      <c r="X209">
        <v>4</v>
      </c>
      <c r="Z209">
        <v>5040</v>
      </c>
      <c r="AA209">
        <v>5040</v>
      </c>
      <c r="AB209">
        <v>4500</v>
      </c>
      <c r="AC209" s="2" t="s">
        <v>764</v>
      </c>
      <c r="AD209" s="2" t="s">
        <v>92</v>
      </c>
      <c r="AE209">
        <v>2026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 s="2" t="s">
        <v>72</v>
      </c>
      <c r="AM209" t="s">
        <v>68</v>
      </c>
      <c r="AN209" s="2" t="s">
        <v>3419</v>
      </c>
    </row>
    <row r="210" spans="1:40">
      <c r="A210" s="1">
        <v>46057</v>
      </c>
      <c r="B210" s="2" t="s">
        <v>26</v>
      </c>
      <c r="C210" s="2" t="s">
        <v>3433</v>
      </c>
      <c r="D210" s="2" t="s">
        <v>3415</v>
      </c>
      <c r="E210" s="11">
        <v>0.51388888888888884</v>
      </c>
      <c r="F210" s="11">
        <v>0.60416666666666674</v>
      </c>
      <c r="G210">
        <v>2.17</v>
      </c>
      <c r="H210">
        <v>907.83410138248848</v>
      </c>
      <c r="I210">
        <v>2.1666666666666665</v>
      </c>
      <c r="J210">
        <v>909.23076923611109</v>
      </c>
      <c r="K210" s="2" t="s">
        <v>3416</v>
      </c>
      <c r="L210" s="2" t="s">
        <v>3417</v>
      </c>
      <c r="M210">
        <v>109</v>
      </c>
      <c r="N210" s="2" t="s">
        <v>622</v>
      </c>
      <c r="O210" s="2" t="s">
        <v>625</v>
      </c>
      <c r="P210" s="2" t="s">
        <v>624</v>
      </c>
      <c r="Q210" s="2" t="s">
        <v>192</v>
      </c>
      <c r="R210" s="2" t="s">
        <v>623</v>
      </c>
      <c r="S210" s="2" t="s">
        <v>64</v>
      </c>
      <c r="T210">
        <v>1970</v>
      </c>
      <c r="U210">
        <v>10</v>
      </c>
      <c r="V210">
        <v>2</v>
      </c>
      <c r="W210">
        <v>1</v>
      </c>
      <c r="X210">
        <v>2</v>
      </c>
      <c r="Z210">
        <v>3940</v>
      </c>
      <c r="AA210">
        <v>3940</v>
      </c>
      <c r="AB210">
        <v>3500</v>
      </c>
      <c r="AC210" s="2" t="s">
        <v>764</v>
      </c>
      <c r="AD210" s="2" t="s">
        <v>92</v>
      </c>
      <c r="AE210">
        <v>2026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 s="2" t="s">
        <v>72</v>
      </c>
      <c r="AM210" t="s">
        <v>618</v>
      </c>
      <c r="AN210" s="2" t="s">
        <v>3419</v>
      </c>
    </row>
    <row r="211" spans="1:40">
      <c r="A211" s="1">
        <v>46057</v>
      </c>
      <c r="B211" s="2" t="s">
        <v>26</v>
      </c>
      <c r="C211" s="2" t="s">
        <v>3433</v>
      </c>
      <c r="D211" s="2" t="s">
        <v>3415</v>
      </c>
      <c r="E211" s="11">
        <v>0.60416666666666674</v>
      </c>
      <c r="F211" s="11">
        <v>0.70833333333333326</v>
      </c>
      <c r="G211">
        <v>2.5</v>
      </c>
      <c r="H211">
        <v>642</v>
      </c>
      <c r="I211">
        <v>2.5</v>
      </c>
      <c r="J211">
        <v>642</v>
      </c>
      <c r="K211" s="2" t="s">
        <v>3416</v>
      </c>
      <c r="L211" s="2" t="s">
        <v>3417</v>
      </c>
      <c r="M211">
        <v>92</v>
      </c>
      <c r="N211" s="2" t="s">
        <v>524</v>
      </c>
      <c r="O211" s="2" t="s">
        <v>533</v>
      </c>
      <c r="P211" s="2" t="s">
        <v>526</v>
      </c>
      <c r="Q211" s="2" t="s">
        <v>528</v>
      </c>
      <c r="R211" s="2" t="s">
        <v>525</v>
      </c>
      <c r="S211" s="2" t="s">
        <v>116</v>
      </c>
      <c r="T211">
        <v>1605</v>
      </c>
      <c r="U211">
        <v>0</v>
      </c>
      <c r="V211">
        <v>3</v>
      </c>
      <c r="W211">
        <v>1</v>
      </c>
      <c r="X211">
        <v>3</v>
      </c>
      <c r="Z211">
        <v>4815</v>
      </c>
      <c r="AA211">
        <v>4815</v>
      </c>
      <c r="AB211">
        <v>41000</v>
      </c>
      <c r="AC211" s="2" t="s">
        <v>3489</v>
      </c>
      <c r="AD211" s="2" t="s">
        <v>92</v>
      </c>
      <c r="AE211">
        <v>2026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 s="2" t="s">
        <v>72</v>
      </c>
      <c r="AM211" t="s">
        <v>118</v>
      </c>
      <c r="AN211" s="2" t="s">
        <v>3419</v>
      </c>
    </row>
    <row r="212" spans="1:40">
      <c r="A212" s="1">
        <v>46057</v>
      </c>
      <c r="B212" s="2" t="s">
        <v>27</v>
      </c>
      <c r="C212" s="2" t="s">
        <v>3439</v>
      </c>
      <c r="D212" s="2" t="s">
        <v>3440</v>
      </c>
      <c r="E212" s="11">
        <v>0.41666666666666674</v>
      </c>
      <c r="F212" s="11">
        <v>0.5</v>
      </c>
      <c r="G212">
        <v>2</v>
      </c>
      <c r="H212">
        <v>1395</v>
      </c>
      <c r="I212">
        <v>2</v>
      </c>
      <c r="J212">
        <v>1395</v>
      </c>
      <c r="K212" s="2" t="s">
        <v>3416</v>
      </c>
      <c r="L212" s="2" t="s">
        <v>3417</v>
      </c>
      <c r="M212">
        <v>96</v>
      </c>
      <c r="N212" s="2" t="s">
        <v>553</v>
      </c>
      <c r="O212" s="2" t="s">
        <v>556</v>
      </c>
      <c r="P212" s="2" t="s">
        <v>555</v>
      </c>
      <c r="Q212" s="2" t="s">
        <v>153</v>
      </c>
      <c r="R212" s="2" t="s">
        <v>554</v>
      </c>
      <c r="S212" s="2" t="s">
        <v>64</v>
      </c>
      <c r="T212">
        <v>2790</v>
      </c>
      <c r="U212">
        <v>0</v>
      </c>
      <c r="V212">
        <v>2</v>
      </c>
      <c r="W212">
        <v>1</v>
      </c>
      <c r="X212">
        <v>4</v>
      </c>
      <c r="Z212">
        <v>11160</v>
      </c>
      <c r="AA212">
        <v>11160</v>
      </c>
      <c r="AB212">
        <v>10500</v>
      </c>
      <c r="AC212" s="2"/>
      <c r="AD212" s="2" t="s">
        <v>92</v>
      </c>
      <c r="AE212">
        <v>2026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 s="2" t="s">
        <v>3431</v>
      </c>
      <c r="AM212" t="s">
        <v>68</v>
      </c>
      <c r="AN212" s="2" t="s">
        <v>3419</v>
      </c>
    </row>
    <row r="213" spans="1:40">
      <c r="A213" s="1">
        <v>46057</v>
      </c>
      <c r="B213" s="2" t="s">
        <v>25</v>
      </c>
      <c r="C213" s="2" t="s">
        <v>3445</v>
      </c>
      <c r="D213" s="2" t="s">
        <v>3446</v>
      </c>
      <c r="E213" s="11">
        <v>0.375</v>
      </c>
      <c r="F213" s="11">
        <v>0.51736111111111116</v>
      </c>
      <c r="G213">
        <v>3.42</v>
      </c>
      <c r="H213">
        <v>2631.5789473684213</v>
      </c>
      <c r="I213">
        <v>3.416666666666667</v>
      </c>
      <c r="J213">
        <v>2634.1463414583332</v>
      </c>
      <c r="K213" s="2" t="s">
        <v>3416</v>
      </c>
      <c r="L213" s="2" t="s">
        <v>3417</v>
      </c>
      <c r="M213">
        <v>36</v>
      </c>
      <c r="N213" s="2" t="s">
        <v>258</v>
      </c>
      <c r="O213" s="2" t="s">
        <v>262</v>
      </c>
      <c r="P213" s="2" t="s">
        <v>260</v>
      </c>
      <c r="Q213" s="2" t="s">
        <v>261</v>
      </c>
      <c r="R213" s="2" t="s">
        <v>259</v>
      </c>
      <c r="S213" s="2" t="s">
        <v>64</v>
      </c>
      <c r="T213">
        <v>9000</v>
      </c>
      <c r="U213">
        <v>30</v>
      </c>
      <c r="V213">
        <v>6</v>
      </c>
      <c r="W213">
        <v>3</v>
      </c>
      <c r="X213">
        <v>2</v>
      </c>
      <c r="Z213">
        <v>18000</v>
      </c>
      <c r="AA213">
        <v>6000</v>
      </c>
      <c r="AB213">
        <v>17500</v>
      </c>
      <c r="AC213" s="2" t="s">
        <v>3490</v>
      </c>
      <c r="AD213" s="2" t="s">
        <v>92</v>
      </c>
      <c r="AE213">
        <v>2026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 s="2" t="s">
        <v>72</v>
      </c>
      <c r="AM213" t="s">
        <v>197</v>
      </c>
      <c r="AN213" s="2" t="s">
        <v>3419</v>
      </c>
    </row>
    <row r="214" spans="1:40">
      <c r="A214" s="1">
        <v>46057</v>
      </c>
      <c r="B214" s="2" t="s">
        <v>25</v>
      </c>
      <c r="C214" s="2" t="s">
        <v>3445</v>
      </c>
      <c r="D214" s="2" t="s">
        <v>3446</v>
      </c>
      <c r="E214" s="11">
        <v>0.53819444444444442</v>
      </c>
      <c r="F214" s="11">
        <v>0.62152777777777768</v>
      </c>
      <c r="G214">
        <v>2</v>
      </c>
      <c r="H214">
        <v>2125</v>
      </c>
      <c r="I214">
        <v>2</v>
      </c>
      <c r="J214">
        <v>2125</v>
      </c>
      <c r="K214" s="2" t="s">
        <v>3416</v>
      </c>
      <c r="L214" s="2" t="s">
        <v>3417</v>
      </c>
      <c r="M214">
        <v>24</v>
      </c>
      <c r="N214" s="2" t="s">
        <v>189</v>
      </c>
      <c r="O214" s="2" t="s">
        <v>193</v>
      </c>
      <c r="P214" s="2" t="s">
        <v>191</v>
      </c>
      <c r="Q214" s="2" t="s">
        <v>192</v>
      </c>
      <c r="R214" s="2" t="s">
        <v>190</v>
      </c>
      <c r="S214" s="2" t="s">
        <v>64</v>
      </c>
      <c r="T214">
        <v>4250</v>
      </c>
      <c r="U214">
        <v>15</v>
      </c>
      <c r="V214">
        <v>6</v>
      </c>
      <c r="W214">
        <v>3</v>
      </c>
      <c r="X214">
        <v>2</v>
      </c>
      <c r="Z214">
        <v>8500</v>
      </c>
      <c r="AA214">
        <v>2833</v>
      </c>
      <c r="AB214">
        <v>8000</v>
      </c>
      <c r="AC214" s="2" t="s">
        <v>3490</v>
      </c>
      <c r="AD214" s="2" t="s">
        <v>92</v>
      </c>
      <c r="AE214">
        <v>2026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 s="2" t="s">
        <v>72</v>
      </c>
      <c r="AM214" t="s">
        <v>197</v>
      </c>
      <c r="AN214" s="2" t="s">
        <v>3419</v>
      </c>
    </row>
    <row r="215" spans="1:40">
      <c r="A215" s="1">
        <v>46057</v>
      </c>
      <c r="B215" s="2" t="s">
        <v>25</v>
      </c>
      <c r="C215" s="2" t="s">
        <v>3445</v>
      </c>
      <c r="D215" s="2" t="s">
        <v>3446</v>
      </c>
      <c r="E215" s="11">
        <v>0.63541666666666674</v>
      </c>
      <c r="F215" s="11">
        <v>0.72569444444444442</v>
      </c>
      <c r="G215">
        <v>2.17</v>
      </c>
      <c r="H215">
        <v>2304.147465437788</v>
      </c>
      <c r="I215">
        <v>2.1666666666666665</v>
      </c>
      <c r="J215">
        <v>2307.6923076967591</v>
      </c>
      <c r="K215" s="2" t="s">
        <v>3416</v>
      </c>
      <c r="L215" s="2" t="s">
        <v>3417</v>
      </c>
      <c r="M215">
        <v>32</v>
      </c>
      <c r="N215" s="2" t="s">
        <v>236</v>
      </c>
      <c r="O215" s="2" t="s">
        <v>241</v>
      </c>
      <c r="P215" s="2" t="s">
        <v>238</v>
      </c>
      <c r="Q215" s="2" t="s">
        <v>240</v>
      </c>
      <c r="R215" s="2" t="s">
        <v>237</v>
      </c>
      <c r="S215" s="2" t="s">
        <v>64</v>
      </c>
      <c r="T215">
        <v>5000</v>
      </c>
      <c r="U215">
        <v>15</v>
      </c>
      <c r="V215">
        <v>6</v>
      </c>
      <c r="W215">
        <v>3</v>
      </c>
      <c r="X215">
        <v>2</v>
      </c>
      <c r="Z215">
        <v>10000</v>
      </c>
      <c r="AA215">
        <v>3333</v>
      </c>
      <c r="AB215">
        <v>18500</v>
      </c>
      <c r="AC215" s="2" t="s">
        <v>3490</v>
      </c>
      <c r="AD215" s="2" t="s">
        <v>92</v>
      </c>
      <c r="AE215">
        <v>2026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 s="2" t="s">
        <v>72</v>
      </c>
      <c r="AM215" t="s">
        <v>197</v>
      </c>
      <c r="AN215" s="2" t="s">
        <v>3419</v>
      </c>
    </row>
    <row r="216" spans="1:40">
      <c r="A216" s="1">
        <v>46058</v>
      </c>
      <c r="B216" s="2" t="s">
        <v>25</v>
      </c>
      <c r="C216" s="2" t="s">
        <v>3445</v>
      </c>
      <c r="D216" s="2" t="s">
        <v>3446</v>
      </c>
      <c r="E216" s="11">
        <v>0.375</v>
      </c>
      <c r="F216" s="11">
        <v>0.43055555555555558</v>
      </c>
      <c r="G216">
        <v>1.33</v>
      </c>
      <c r="H216">
        <v>3759.3984962406012</v>
      </c>
      <c r="I216">
        <v>1.3333333333333335</v>
      </c>
      <c r="J216">
        <v>3750</v>
      </c>
      <c r="K216" s="2" t="s">
        <v>3416</v>
      </c>
      <c r="L216" s="2" t="s">
        <v>3417</v>
      </c>
      <c r="M216">
        <v>32</v>
      </c>
      <c r="N216" s="2" t="s">
        <v>236</v>
      </c>
      <c r="O216" s="2" t="s">
        <v>241</v>
      </c>
      <c r="P216" s="2" t="s">
        <v>238</v>
      </c>
      <c r="Q216" s="2" t="s">
        <v>240</v>
      </c>
      <c r="R216" s="2" t="s">
        <v>237</v>
      </c>
      <c r="S216" s="2" t="s">
        <v>64</v>
      </c>
      <c r="T216">
        <v>5000</v>
      </c>
      <c r="U216">
        <v>15</v>
      </c>
      <c r="V216">
        <v>6</v>
      </c>
      <c r="W216">
        <v>3</v>
      </c>
      <c r="X216">
        <v>2</v>
      </c>
      <c r="Z216">
        <v>10000</v>
      </c>
      <c r="AA216">
        <v>3333</v>
      </c>
      <c r="AB216">
        <v>18500</v>
      </c>
      <c r="AC216" s="2" t="s">
        <v>3491</v>
      </c>
      <c r="AD216" s="2" t="s">
        <v>92</v>
      </c>
      <c r="AE216">
        <v>2026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 s="2" t="s">
        <v>72</v>
      </c>
      <c r="AM216" t="s">
        <v>197</v>
      </c>
      <c r="AN216" s="2" t="s">
        <v>3419</v>
      </c>
    </row>
    <row r="217" spans="1:40">
      <c r="A217" s="1">
        <v>46058</v>
      </c>
      <c r="B217" s="2" t="s">
        <v>25</v>
      </c>
      <c r="C217" s="2" t="s">
        <v>3445</v>
      </c>
      <c r="D217" s="2" t="s">
        <v>3446</v>
      </c>
      <c r="E217" s="11">
        <v>0.43333333333333335</v>
      </c>
      <c r="F217" s="11">
        <v>0.47222222222222232</v>
      </c>
      <c r="G217">
        <v>0.93</v>
      </c>
      <c r="H217">
        <v>0</v>
      </c>
      <c r="I217">
        <v>0.93333333333333335</v>
      </c>
      <c r="J217">
        <v>0</v>
      </c>
      <c r="K217" s="2" t="s">
        <v>3416</v>
      </c>
      <c r="L217" s="2" t="s">
        <v>3464</v>
      </c>
      <c r="M217" t="s">
        <v>764</v>
      </c>
      <c r="N217" s="2" t="s">
        <v>764</v>
      </c>
      <c r="O217" s="2" t="s">
        <v>764</v>
      </c>
      <c r="P217" s="2" t="s">
        <v>764</v>
      </c>
      <c r="Q217" s="2" t="s">
        <v>764</v>
      </c>
      <c r="R217" s="2" t="s">
        <v>764</v>
      </c>
      <c r="S217" s="2" t="s">
        <v>764</v>
      </c>
      <c r="T217">
        <v>0</v>
      </c>
      <c r="U217">
        <v>0</v>
      </c>
      <c r="V217">
        <v>0</v>
      </c>
      <c r="W217">
        <v>0</v>
      </c>
      <c r="X217">
        <v>0</v>
      </c>
      <c r="Z217">
        <v>0</v>
      </c>
      <c r="AA217" t="s">
        <v>764</v>
      </c>
      <c r="AB217" t="s">
        <v>764</v>
      </c>
      <c r="AC217" s="2" t="s">
        <v>3492</v>
      </c>
      <c r="AD217" s="2" t="s">
        <v>92</v>
      </c>
      <c r="AE217">
        <v>2026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 s="2" t="s">
        <v>72</v>
      </c>
      <c r="AN217" s="2" t="s">
        <v>3419</v>
      </c>
    </row>
    <row r="218" spans="1:40">
      <c r="A218" s="1">
        <v>46058</v>
      </c>
      <c r="B218" s="2" t="s">
        <v>25</v>
      </c>
      <c r="C218" s="2" t="s">
        <v>3445</v>
      </c>
      <c r="D218" s="2" t="s">
        <v>3446</v>
      </c>
      <c r="E218" s="11">
        <v>0.48888888888888893</v>
      </c>
      <c r="F218" s="11">
        <v>0.64236111111111116</v>
      </c>
      <c r="G218">
        <v>3.68</v>
      </c>
      <c r="H218">
        <v>2788.0434782608695</v>
      </c>
      <c r="I218">
        <v>3.6833333333333336</v>
      </c>
      <c r="J218">
        <v>2785.5203619907406</v>
      </c>
      <c r="K218" s="2" t="s">
        <v>3416</v>
      </c>
      <c r="L218" s="2" t="s">
        <v>3417</v>
      </c>
      <c r="M218">
        <v>32</v>
      </c>
      <c r="N218" s="2" t="s">
        <v>236</v>
      </c>
      <c r="O218" s="2" t="s">
        <v>241</v>
      </c>
      <c r="P218" s="2" t="s">
        <v>238</v>
      </c>
      <c r="Q218" s="2" t="s">
        <v>240</v>
      </c>
      <c r="R218" s="2" t="s">
        <v>237</v>
      </c>
      <c r="S218" s="2" t="s">
        <v>64</v>
      </c>
      <c r="T218">
        <v>10260</v>
      </c>
      <c r="U218">
        <v>20</v>
      </c>
      <c r="V218">
        <v>6</v>
      </c>
      <c r="W218">
        <v>3</v>
      </c>
      <c r="X218">
        <v>2</v>
      </c>
      <c r="Z218">
        <v>20520</v>
      </c>
      <c r="AA218">
        <v>6840</v>
      </c>
      <c r="AB218">
        <v>18500</v>
      </c>
      <c r="AC218" s="2" t="s">
        <v>3493</v>
      </c>
      <c r="AD218" s="2" t="s">
        <v>92</v>
      </c>
      <c r="AE218">
        <v>2026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 s="2" t="s">
        <v>72</v>
      </c>
      <c r="AM218" t="s">
        <v>197</v>
      </c>
      <c r="AN218" s="2" t="s">
        <v>3419</v>
      </c>
    </row>
    <row r="219" spans="1:40">
      <c r="A219" s="1">
        <v>46058</v>
      </c>
      <c r="B219" s="2" t="s">
        <v>25</v>
      </c>
      <c r="C219" s="2" t="s">
        <v>3445</v>
      </c>
      <c r="D219" s="2" t="s">
        <v>3446</v>
      </c>
      <c r="E219" s="11">
        <v>0.65972222222222232</v>
      </c>
      <c r="F219" s="11">
        <v>0.72222222222222232</v>
      </c>
      <c r="G219">
        <v>1.5</v>
      </c>
      <c r="H219">
        <v>2820</v>
      </c>
      <c r="I219">
        <v>1.5</v>
      </c>
      <c r="J219">
        <v>2820</v>
      </c>
      <c r="K219" s="2" t="s">
        <v>3416</v>
      </c>
      <c r="L219" s="2" t="s">
        <v>3417</v>
      </c>
      <c r="M219">
        <v>24</v>
      </c>
      <c r="N219" s="2" t="s">
        <v>189</v>
      </c>
      <c r="O219" s="2" t="s">
        <v>193</v>
      </c>
      <c r="P219" s="2" t="s">
        <v>191</v>
      </c>
      <c r="Q219" s="2" t="s">
        <v>192</v>
      </c>
      <c r="R219" s="2" t="s">
        <v>190</v>
      </c>
      <c r="S219" s="2" t="s">
        <v>64</v>
      </c>
      <c r="T219">
        <v>4230</v>
      </c>
      <c r="U219">
        <v>20</v>
      </c>
      <c r="V219">
        <v>6</v>
      </c>
      <c r="W219">
        <v>3</v>
      </c>
      <c r="X219">
        <v>2</v>
      </c>
      <c r="Z219">
        <v>8460</v>
      </c>
      <c r="AA219">
        <v>2820</v>
      </c>
      <c r="AB219">
        <v>8000</v>
      </c>
      <c r="AC219" s="2" t="s">
        <v>3493</v>
      </c>
      <c r="AD219" s="2" t="s">
        <v>92</v>
      </c>
      <c r="AE219">
        <v>2026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 s="2" t="s">
        <v>72</v>
      </c>
      <c r="AM219" t="s">
        <v>197</v>
      </c>
      <c r="AN219" s="2" t="s">
        <v>3419</v>
      </c>
    </row>
    <row r="220" spans="1:40">
      <c r="A220" s="1">
        <v>46057</v>
      </c>
      <c r="B220" s="2" t="s">
        <v>25</v>
      </c>
      <c r="C220" s="2" t="s">
        <v>3422</v>
      </c>
      <c r="D220" s="2" t="s">
        <v>3423</v>
      </c>
      <c r="E220" s="11">
        <v>0.33333333333333326</v>
      </c>
      <c r="F220" s="11">
        <v>0.47916666666666674</v>
      </c>
      <c r="G220">
        <v>3.5</v>
      </c>
      <c r="H220">
        <v>0</v>
      </c>
      <c r="I220">
        <v>3.5</v>
      </c>
      <c r="J220">
        <v>0</v>
      </c>
      <c r="K220" s="2" t="s">
        <v>3416</v>
      </c>
      <c r="L220" s="2" t="s">
        <v>3442</v>
      </c>
      <c r="M220" t="s">
        <v>764</v>
      </c>
      <c r="N220" s="2" t="s">
        <v>764</v>
      </c>
      <c r="O220" s="2" t="s">
        <v>764</v>
      </c>
      <c r="P220" s="2" t="s">
        <v>764</v>
      </c>
      <c r="Q220" s="2" t="s">
        <v>764</v>
      </c>
      <c r="R220" s="2" t="s">
        <v>764</v>
      </c>
      <c r="S220" s="2" t="s">
        <v>764</v>
      </c>
      <c r="T220">
        <v>0</v>
      </c>
      <c r="U220">
        <v>0</v>
      </c>
      <c r="V220">
        <v>0</v>
      </c>
      <c r="W220">
        <v>0</v>
      </c>
      <c r="X220">
        <v>0</v>
      </c>
      <c r="Z220">
        <v>0</v>
      </c>
      <c r="AA220" t="s">
        <v>764</v>
      </c>
      <c r="AB220" t="s">
        <v>764</v>
      </c>
      <c r="AC220" s="2" t="s">
        <v>3494</v>
      </c>
      <c r="AD220" s="2" t="s">
        <v>92</v>
      </c>
      <c r="AE220">
        <v>2026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 s="2" t="s">
        <v>72</v>
      </c>
      <c r="AN220" s="2" t="s">
        <v>3419</v>
      </c>
    </row>
    <row r="221" spans="1:40">
      <c r="A221" s="1">
        <v>46057</v>
      </c>
      <c r="B221" s="2" t="s">
        <v>25</v>
      </c>
      <c r="C221" s="2" t="s">
        <v>3422</v>
      </c>
      <c r="D221" s="2" t="s">
        <v>3423</v>
      </c>
      <c r="E221" s="11">
        <v>0.48263888888888884</v>
      </c>
      <c r="F221" s="11">
        <v>0.68402777777777768</v>
      </c>
      <c r="G221">
        <v>4.83</v>
      </c>
      <c r="H221">
        <v>1987.5776397515529</v>
      </c>
      <c r="I221">
        <v>4.833333333333333</v>
      </c>
      <c r="J221">
        <v>1986.2068965509259</v>
      </c>
      <c r="K221" s="2" t="s">
        <v>3416</v>
      </c>
      <c r="L221" s="2" t="s">
        <v>3417</v>
      </c>
      <c r="M221">
        <v>3</v>
      </c>
      <c r="N221" s="2" t="s">
        <v>82</v>
      </c>
      <c r="O221" s="2" t="s">
        <v>87</v>
      </c>
      <c r="P221" s="2" t="s">
        <v>84</v>
      </c>
      <c r="Q221" s="2" t="s">
        <v>86</v>
      </c>
      <c r="R221" s="2" t="s">
        <v>83</v>
      </c>
      <c r="S221" s="2" t="s">
        <v>64</v>
      </c>
      <c r="T221">
        <v>9600</v>
      </c>
      <c r="U221">
        <v>5</v>
      </c>
      <c r="V221">
        <v>2</v>
      </c>
      <c r="W221">
        <v>1</v>
      </c>
      <c r="X221">
        <v>6</v>
      </c>
      <c r="Z221">
        <v>57600</v>
      </c>
      <c r="AA221">
        <v>57600</v>
      </c>
      <c r="AB221">
        <v>57000</v>
      </c>
      <c r="AC221" s="2"/>
      <c r="AD221" s="2" t="s">
        <v>92</v>
      </c>
      <c r="AE221">
        <v>2026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 s="2" t="s">
        <v>72</v>
      </c>
      <c r="AM221" t="s">
        <v>68</v>
      </c>
      <c r="AN221" s="2" t="s">
        <v>3419</v>
      </c>
    </row>
    <row r="222" spans="1:40">
      <c r="A222" s="1">
        <v>46057</v>
      </c>
      <c r="B222" s="2" t="s">
        <v>25</v>
      </c>
      <c r="C222" s="2" t="s">
        <v>3422</v>
      </c>
      <c r="D222" s="2" t="s">
        <v>3423</v>
      </c>
      <c r="E222" s="11">
        <v>0.6875</v>
      </c>
      <c r="F222" s="11">
        <v>0.72569444444444442</v>
      </c>
      <c r="G222">
        <v>0.92</v>
      </c>
      <c r="H222">
        <v>489.13043478260869</v>
      </c>
      <c r="I222">
        <v>0.91666666666666674</v>
      </c>
      <c r="J222">
        <v>490.90909091435185</v>
      </c>
      <c r="K222" s="2" t="s">
        <v>3416</v>
      </c>
      <c r="L222" s="2" t="s">
        <v>3417</v>
      </c>
      <c r="M222">
        <v>114</v>
      </c>
      <c r="N222" s="2" t="s">
        <v>644</v>
      </c>
      <c r="O222" s="2" t="s">
        <v>647</v>
      </c>
      <c r="P222" s="2" t="s">
        <v>646</v>
      </c>
      <c r="Q222" s="2" t="s">
        <v>153</v>
      </c>
      <c r="R222" s="2" t="s">
        <v>645</v>
      </c>
      <c r="S222" s="2" t="s">
        <v>64</v>
      </c>
      <c r="T222">
        <v>450</v>
      </c>
      <c r="U222">
        <v>5</v>
      </c>
      <c r="V222">
        <v>2</v>
      </c>
      <c r="W222">
        <v>1</v>
      </c>
      <c r="X222">
        <v>4</v>
      </c>
      <c r="Z222">
        <v>1800</v>
      </c>
      <c r="AA222">
        <v>1800</v>
      </c>
      <c r="AB222">
        <v>1600</v>
      </c>
      <c r="AC222" s="2"/>
      <c r="AD222" s="2" t="s">
        <v>92</v>
      </c>
      <c r="AE222">
        <v>2026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 s="2" t="s">
        <v>72</v>
      </c>
      <c r="AM222" t="s">
        <v>68</v>
      </c>
      <c r="AN222" s="2" t="s">
        <v>3419</v>
      </c>
    </row>
    <row r="223" spans="1:40">
      <c r="A223" s="1">
        <v>46058</v>
      </c>
      <c r="B223" s="2" t="s">
        <v>25</v>
      </c>
      <c r="C223" s="2" t="s">
        <v>3422</v>
      </c>
      <c r="D223" s="2" t="s">
        <v>3423</v>
      </c>
      <c r="E223" s="11">
        <v>0.33680555555555558</v>
      </c>
      <c r="F223" s="11">
        <v>0.41666666666666674</v>
      </c>
      <c r="G223">
        <v>1.92</v>
      </c>
      <c r="H223">
        <v>0</v>
      </c>
      <c r="I223">
        <v>1.9166666666666665</v>
      </c>
      <c r="J223">
        <v>0</v>
      </c>
      <c r="K223" s="2" t="s">
        <v>3416</v>
      </c>
      <c r="L223" s="2" t="s">
        <v>3471</v>
      </c>
      <c r="M223" t="s">
        <v>764</v>
      </c>
      <c r="N223" s="2" t="s">
        <v>764</v>
      </c>
      <c r="O223" s="2" t="s">
        <v>764</v>
      </c>
      <c r="P223" s="2" t="s">
        <v>764</v>
      </c>
      <c r="Q223" s="2" t="s">
        <v>764</v>
      </c>
      <c r="R223" s="2" t="s">
        <v>764</v>
      </c>
      <c r="S223" s="2" t="s">
        <v>764</v>
      </c>
      <c r="T223">
        <v>0</v>
      </c>
      <c r="U223">
        <v>0</v>
      </c>
      <c r="V223">
        <v>0</v>
      </c>
      <c r="W223">
        <v>0</v>
      </c>
      <c r="X223">
        <v>0</v>
      </c>
      <c r="Z223">
        <v>0</v>
      </c>
      <c r="AA223" t="s">
        <v>764</v>
      </c>
      <c r="AB223" t="s">
        <v>764</v>
      </c>
      <c r="AC223" s="2" t="s">
        <v>3495</v>
      </c>
      <c r="AD223" s="2" t="s">
        <v>92</v>
      </c>
      <c r="AE223">
        <v>2026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 s="2" t="s">
        <v>72</v>
      </c>
      <c r="AN223" s="2" t="s">
        <v>3419</v>
      </c>
    </row>
    <row r="224" spans="1:40">
      <c r="A224" s="1">
        <v>46058</v>
      </c>
      <c r="B224" s="2" t="s">
        <v>25</v>
      </c>
      <c r="C224" s="2" t="s">
        <v>3422</v>
      </c>
      <c r="D224" s="2" t="s">
        <v>3423</v>
      </c>
      <c r="E224" s="11">
        <v>0.44444444444444442</v>
      </c>
      <c r="F224" s="11">
        <v>0.55902777777777768</v>
      </c>
      <c r="G224">
        <v>2.75</v>
      </c>
      <c r="H224">
        <v>2381.818181818182</v>
      </c>
      <c r="I224">
        <v>2.75</v>
      </c>
      <c r="J224">
        <v>2381.8181818171297</v>
      </c>
      <c r="K224" s="2" t="s">
        <v>3416</v>
      </c>
      <c r="L224" s="2" t="s">
        <v>3417</v>
      </c>
      <c r="M224">
        <v>43</v>
      </c>
      <c r="N224" s="2" t="s">
        <v>304</v>
      </c>
      <c r="O224" s="2" t="s">
        <v>307</v>
      </c>
      <c r="P224" s="2" t="s">
        <v>306</v>
      </c>
      <c r="Q224" s="2" t="s">
        <v>59</v>
      </c>
      <c r="R224" s="2" t="s">
        <v>305</v>
      </c>
      <c r="S224" s="2" t="s">
        <v>64</v>
      </c>
      <c r="T224">
        <v>6550</v>
      </c>
      <c r="U224">
        <v>5</v>
      </c>
      <c r="V224">
        <v>2</v>
      </c>
      <c r="W224">
        <v>1</v>
      </c>
      <c r="X224">
        <v>1</v>
      </c>
      <c r="Z224">
        <v>6550</v>
      </c>
      <c r="AA224">
        <v>6550</v>
      </c>
      <c r="AB224">
        <v>6500</v>
      </c>
      <c r="AC224" s="2"/>
      <c r="AD224" s="2" t="s">
        <v>92</v>
      </c>
      <c r="AE224">
        <v>2026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 s="2" t="s">
        <v>72</v>
      </c>
      <c r="AM224" t="s">
        <v>68</v>
      </c>
      <c r="AN224" s="2" t="s">
        <v>3419</v>
      </c>
    </row>
    <row r="225" spans="1:40">
      <c r="A225" s="1">
        <v>46058</v>
      </c>
      <c r="B225" s="2" t="s">
        <v>25</v>
      </c>
      <c r="C225" s="2" t="s">
        <v>3422</v>
      </c>
      <c r="D225" s="2" t="s">
        <v>3423</v>
      </c>
      <c r="E225" s="11">
        <v>0.5625</v>
      </c>
      <c r="F225" s="11">
        <v>0.72222222222222232</v>
      </c>
      <c r="G225">
        <v>3.83</v>
      </c>
      <c r="H225">
        <v>1644.9086161879895</v>
      </c>
      <c r="I225">
        <v>3.833333333333333</v>
      </c>
      <c r="J225">
        <v>1643.4782608680555</v>
      </c>
      <c r="K225" s="2" t="s">
        <v>3416</v>
      </c>
      <c r="L225" s="2" t="s">
        <v>3417</v>
      </c>
      <c r="M225">
        <v>75</v>
      </c>
      <c r="N225" s="2" t="s">
        <v>464</v>
      </c>
      <c r="O225" s="2" t="s">
        <v>467</v>
      </c>
      <c r="P225" s="2" t="s">
        <v>466</v>
      </c>
      <c r="Q225" s="2" t="s">
        <v>97</v>
      </c>
      <c r="R225" s="2" t="s">
        <v>465</v>
      </c>
      <c r="S225" s="2" t="s">
        <v>64</v>
      </c>
      <c r="T225">
        <v>6300</v>
      </c>
      <c r="U225">
        <v>5</v>
      </c>
      <c r="V225">
        <v>2</v>
      </c>
      <c r="W225">
        <v>1</v>
      </c>
      <c r="X225">
        <v>2</v>
      </c>
      <c r="Z225">
        <v>12600</v>
      </c>
      <c r="AA225">
        <v>12600</v>
      </c>
      <c r="AB225">
        <v>12500</v>
      </c>
      <c r="AC225" s="2"/>
      <c r="AD225" s="2" t="s">
        <v>92</v>
      </c>
      <c r="AE225">
        <v>2026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 s="2" t="s">
        <v>72</v>
      </c>
      <c r="AM225" t="s">
        <v>68</v>
      </c>
      <c r="AN225" s="2" t="s">
        <v>3419</v>
      </c>
    </row>
    <row r="226" spans="1:40">
      <c r="A226" s="1">
        <v>46056</v>
      </c>
      <c r="B226" s="2" t="s">
        <v>26</v>
      </c>
      <c r="C226" s="2" t="s">
        <v>3448</v>
      </c>
      <c r="D226" s="2" t="s">
        <v>3449</v>
      </c>
      <c r="E226" s="11">
        <v>0.35416666666666674</v>
      </c>
      <c r="F226" s="11">
        <v>0.47916666666666674</v>
      </c>
      <c r="G226">
        <v>3</v>
      </c>
      <c r="H226">
        <v>1700</v>
      </c>
      <c r="I226">
        <v>3</v>
      </c>
      <c r="J226">
        <v>1700</v>
      </c>
      <c r="K226" s="2" t="s">
        <v>3416</v>
      </c>
      <c r="L226" s="2" t="s">
        <v>3417</v>
      </c>
      <c r="M226">
        <v>34</v>
      </c>
      <c r="N226" s="2" t="s">
        <v>248</v>
      </c>
      <c r="O226" s="2" t="s">
        <v>251</v>
      </c>
      <c r="P226" s="2" t="s">
        <v>250</v>
      </c>
      <c r="Q226" s="2" t="s">
        <v>240</v>
      </c>
      <c r="R226" s="2" t="s">
        <v>249</v>
      </c>
      <c r="S226" s="2" t="s">
        <v>64</v>
      </c>
      <c r="T226">
        <v>5100</v>
      </c>
      <c r="U226">
        <v>10</v>
      </c>
      <c r="V226">
        <v>2</v>
      </c>
      <c r="W226">
        <v>1</v>
      </c>
      <c r="X226">
        <v>4</v>
      </c>
      <c r="Z226">
        <v>20400</v>
      </c>
      <c r="AA226">
        <v>20400</v>
      </c>
      <c r="AB226">
        <v>20000</v>
      </c>
      <c r="AC226" s="2" t="s">
        <v>3438</v>
      </c>
      <c r="AD226" s="2" t="s">
        <v>92</v>
      </c>
      <c r="AE226">
        <v>2026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 s="2" t="s">
        <v>72</v>
      </c>
      <c r="AM226" t="s">
        <v>68</v>
      </c>
      <c r="AN226" s="2" t="s">
        <v>3419</v>
      </c>
    </row>
    <row r="227" spans="1:40">
      <c r="A227" s="1">
        <v>46056</v>
      </c>
      <c r="B227" s="2" t="s">
        <v>26</v>
      </c>
      <c r="C227" s="2" t="s">
        <v>3448</v>
      </c>
      <c r="D227" s="2" t="s">
        <v>3449</v>
      </c>
      <c r="E227" s="11">
        <v>0.58333333333333326</v>
      </c>
      <c r="F227" s="11">
        <v>0.60416666666666674</v>
      </c>
      <c r="G227">
        <v>0.5</v>
      </c>
      <c r="H227">
        <v>1740</v>
      </c>
      <c r="I227">
        <v>0.5</v>
      </c>
      <c r="J227">
        <v>1740</v>
      </c>
      <c r="K227" s="2" t="s">
        <v>3416</v>
      </c>
      <c r="L227" s="2" t="s">
        <v>3417</v>
      </c>
      <c r="M227">
        <v>126</v>
      </c>
      <c r="N227" s="2" t="s">
        <v>712</v>
      </c>
      <c r="O227" s="2" t="s">
        <v>715</v>
      </c>
      <c r="P227" s="2" t="s">
        <v>714</v>
      </c>
      <c r="Q227" s="2" t="s">
        <v>422</v>
      </c>
      <c r="R227" s="2" t="s">
        <v>713</v>
      </c>
      <c r="S227" s="2" t="s">
        <v>64</v>
      </c>
      <c r="T227">
        <v>870</v>
      </c>
      <c r="U227">
        <v>0</v>
      </c>
      <c r="V227">
        <v>2</v>
      </c>
      <c r="W227">
        <v>1</v>
      </c>
      <c r="X227">
        <v>6</v>
      </c>
      <c r="Z227">
        <v>5220</v>
      </c>
      <c r="AA227">
        <v>5220</v>
      </c>
      <c r="AB227">
        <v>5000</v>
      </c>
      <c r="AC227" s="2" t="s">
        <v>3438</v>
      </c>
      <c r="AD227" s="2" t="s">
        <v>92</v>
      </c>
      <c r="AE227">
        <v>2026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 s="2" t="s">
        <v>72</v>
      </c>
      <c r="AM227" t="s">
        <v>68</v>
      </c>
      <c r="AN227" s="2" t="s">
        <v>3419</v>
      </c>
    </row>
    <row r="228" spans="1:40">
      <c r="A228" s="1">
        <v>46056</v>
      </c>
      <c r="B228" s="2" t="s">
        <v>26</v>
      </c>
      <c r="C228" s="2" t="s">
        <v>3448</v>
      </c>
      <c r="D228" s="2" t="s">
        <v>3449</v>
      </c>
      <c r="E228" s="11">
        <v>0.63888888888888884</v>
      </c>
      <c r="F228" s="11">
        <v>0.68055555555555558</v>
      </c>
      <c r="G228">
        <v>1</v>
      </c>
      <c r="H228">
        <v>1860</v>
      </c>
      <c r="I228">
        <v>1</v>
      </c>
      <c r="J228">
        <v>1860</v>
      </c>
      <c r="K228" s="2" t="s">
        <v>3416</v>
      </c>
      <c r="L228" s="2" t="s">
        <v>3417</v>
      </c>
      <c r="M228">
        <v>132</v>
      </c>
      <c r="N228" s="2" t="s">
        <v>747</v>
      </c>
      <c r="O228" s="2" t="s">
        <v>750</v>
      </c>
      <c r="P228" s="2" t="s">
        <v>749</v>
      </c>
      <c r="Q228" s="2" t="s">
        <v>744</v>
      </c>
      <c r="R228" s="2" t="s">
        <v>748</v>
      </c>
      <c r="S228" s="2" t="s">
        <v>64</v>
      </c>
      <c r="T228">
        <v>1860</v>
      </c>
      <c r="U228">
        <v>0</v>
      </c>
      <c r="V228">
        <v>2</v>
      </c>
      <c r="W228">
        <v>1</v>
      </c>
      <c r="X228">
        <v>2</v>
      </c>
      <c r="Z228">
        <v>3720</v>
      </c>
      <c r="AA228">
        <v>3720</v>
      </c>
      <c r="AB228">
        <v>3500</v>
      </c>
      <c r="AC228" s="2" t="s">
        <v>3438</v>
      </c>
      <c r="AD228" s="2" t="s">
        <v>92</v>
      </c>
      <c r="AE228">
        <v>2026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 s="2" t="s">
        <v>72</v>
      </c>
      <c r="AM228" t="s">
        <v>68</v>
      </c>
      <c r="AN228" s="2" t="s">
        <v>3419</v>
      </c>
    </row>
    <row r="229" spans="1:40">
      <c r="A229" s="1">
        <v>46058</v>
      </c>
      <c r="B229" s="2" t="s">
        <v>26</v>
      </c>
      <c r="C229" s="2" t="s">
        <v>3448</v>
      </c>
      <c r="D229" s="2" t="s">
        <v>3449</v>
      </c>
      <c r="E229" s="11">
        <v>0.35416666666666674</v>
      </c>
      <c r="F229" s="11">
        <v>0.36111111111111116</v>
      </c>
      <c r="G229">
        <v>0.17</v>
      </c>
      <c r="H229">
        <v>1176.4705882352941</v>
      </c>
      <c r="I229">
        <v>0.16666666666666674</v>
      </c>
      <c r="J229">
        <v>1200</v>
      </c>
      <c r="K229" s="2" t="s">
        <v>3416</v>
      </c>
      <c r="L229" s="2" t="s">
        <v>3417</v>
      </c>
      <c r="M229">
        <v>3</v>
      </c>
      <c r="N229" s="2" t="s">
        <v>82</v>
      </c>
      <c r="O229" s="2" t="s">
        <v>87</v>
      </c>
      <c r="P229" s="2" t="s">
        <v>84</v>
      </c>
      <c r="Q229" s="2" t="s">
        <v>86</v>
      </c>
      <c r="R229" s="2" t="s">
        <v>83</v>
      </c>
      <c r="S229" s="2" t="s">
        <v>64</v>
      </c>
      <c r="T229">
        <v>200</v>
      </c>
      <c r="U229">
        <v>0</v>
      </c>
      <c r="V229">
        <v>2</v>
      </c>
      <c r="W229">
        <v>1</v>
      </c>
      <c r="X229">
        <v>6</v>
      </c>
      <c r="Z229">
        <v>1200</v>
      </c>
      <c r="AA229">
        <v>1200</v>
      </c>
      <c r="AB229">
        <v>57000</v>
      </c>
      <c r="AC229" s="2" t="s">
        <v>3438</v>
      </c>
      <c r="AD229" s="2" t="s">
        <v>92</v>
      </c>
      <c r="AE229">
        <v>2026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 s="2" t="s">
        <v>72</v>
      </c>
      <c r="AM229" t="s">
        <v>68</v>
      </c>
      <c r="AN229" s="2" t="s">
        <v>3419</v>
      </c>
    </row>
    <row r="230" spans="1:40">
      <c r="A230" s="1">
        <v>46058</v>
      </c>
      <c r="B230" s="2" t="s">
        <v>26</v>
      </c>
      <c r="C230" s="2" t="s">
        <v>3448</v>
      </c>
      <c r="D230" s="2" t="s">
        <v>3449</v>
      </c>
      <c r="E230" s="11">
        <v>0.36805555555555558</v>
      </c>
      <c r="F230" s="11">
        <v>0.625</v>
      </c>
      <c r="G230">
        <v>6.17</v>
      </c>
      <c r="H230">
        <v>1523.5008103727714</v>
      </c>
      <c r="I230">
        <v>6.166666666666667</v>
      </c>
      <c r="J230">
        <v>1524.3243243287036</v>
      </c>
      <c r="K230" s="2" t="s">
        <v>3416</v>
      </c>
      <c r="L230" s="2" t="s">
        <v>3417</v>
      </c>
      <c r="M230">
        <v>3</v>
      </c>
      <c r="N230" s="2" t="s">
        <v>82</v>
      </c>
      <c r="O230" s="2" t="s">
        <v>87</v>
      </c>
      <c r="P230" s="2" t="s">
        <v>84</v>
      </c>
      <c r="Q230" s="2" t="s">
        <v>86</v>
      </c>
      <c r="R230" s="2" t="s">
        <v>83</v>
      </c>
      <c r="S230" s="2" t="s">
        <v>64</v>
      </c>
      <c r="T230">
        <v>9400</v>
      </c>
      <c r="U230">
        <v>4</v>
      </c>
      <c r="V230">
        <v>2</v>
      </c>
      <c r="W230">
        <v>1</v>
      </c>
      <c r="X230">
        <v>6</v>
      </c>
      <c r="Z230">
        <v>56400</v>
      </c>
      <c r="AA230">
        <v>56400</v>
      </c>
      <c r="AB230">
        <v>57000</v>
      </c>
      <c r="AC230" s="2" t="s">
        <v>3450</v>
      </c>
      <c r="AD230" s="2" t="s">
        <v>92</v>
      </c>
      <c r="AE230">
        <v>2026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 s="2" t="s">
        <v>72</v>
      </c>
      <c r="AM230" t="s">
        <v>68</v>
      </c>
      <c r="AN230" s="2" t="s">
        <v>3419</v>
      </c>
    </row>
    <row r="231" spans="1:40">
      <c r="A231" s="1">
        <v>46058</v>
      </c>
      <c r="B231" s="2" t="s">
        <v>26</v>
      </c>
      <c r="C231" s="2" t="s">
        <v>3448</v>
      </c>
      <c r="D231" s="2" t="s">
        <v>3449</v>
      </c>
      <c r="E231" s="11">
        <v>0.70833333333333326</v>
      </c>
      <c r="F231" s="11">
        <v>0.72222222222222232</v>
      </c>
      <c r="G231">
        <v>0.33</v>
      </c>
      <c r="H231">
        <v>2430.30303030303</v>
      </c>
      <c r="I231">
        <v>0.33333333333333326</v>
      </c>
      <c r="J231">
        <v>2406</v>
      </c>
      <c r="K231" s="2" t="s">
        <v>3416</v>
      </c>
      <c r="L231" s="2" t="s">
        <v>3417</v>
      </c>
      <c r="M231">
        <v>41</v>
      </c>
      <c r="N231" s="2" t="s">
        <v>289</v>
      </c>
      <c r="O231" s="2" t="s">
        <v>290</v>
      </c>
      <c r="P231" s="2" t="s">
        <v>282</v>
      </c>
      <c r="Q231" s="2" t="s">
        <v>97</v>
      </c>
      <c r="R231" s="2" t="s">
        <v>281</v>
      </c>
      <c r="S231" s="2" t="s">
        <v>64</v>
      </c>
      <c r="T231">
        <v>802</v>
      </c>
      <c r="U231">
        <v>0</v>
      </c>
      <c r="V231">
        <v>2</v>
      </c>
      <c r="W231">
        <v>1</v>
      </c>
      <c r="X231">
        <v>2</v>
      </c>
      <c r="Z231">
        <v>1604</v>
      </c>
      <c r="AA231">
        <v>1604</v>
      </c>
      <c r="AB231">
        <v>19500</v>
      </c>
      <c r="AC231" s="2" t="s">
        <v>3438</v>
      </c>
      <c r="AD231" s="2" t="s">
        <v>92</v>
      </c>
      <c r="AE231">
        <v>2026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 s="2" t="s">
        <v>72</v>
      </c>
      <c r="AM231" t="s">
        <v>118</v>
      </c>
      <c r="AN231" s="2" t="s">
        <v>3419</v>
      </c>
    </row>
    <row r="232" spans="1:40">
      <c r="A232" s="1">
        <v>46056</v>
      </c>
      <c r="B232" s="2" t="s">
        <v>27</v>
      </c>
      <c r="C232" s="2" t="s">
        <v>3453</v>
      </c>
      <c r="D232" s="2" t="s">
        <v>3454</v>
      </c>
      <c r="E232" s="11">
        <v>0.34027777777777768</v>
      </c>
      <c r="F232" s="11">
        <v>0.625</v>
      </c>
      <c r="G232">
        <v>6.83</v>
      </c>
      <c r="H232">
        <v>1317.7159590043923</v>
      </c>
      <c r="I232">
        <v>6.833333333333333</v>
      </c>
      <c r="J232">
        <v>1317.0731707291666</v>
      </c>
      <c r="K232" s="2" t="s">
        <v>3416</v>
      </c>
      <c r="L232" s="2" t="s">
        <v>3417</v>
      </c>
      <c r="M232">
        <v>7</v>
      </c>
      <c r="N232" s="2" t="s">
        <v>105</v>
      </c>
      <c r="O232" s="2" t="s">
        <v>98</v>
      </c>
      <c r="P232" s="2" t="s">
        <v>95</v>
      </c>
      <c r="Q232" s="2" t="s">
        <v>97</v>
      </c>
      <c r="R232" s="2" t="s">
        <v>94</v>
      </c>
      <c r="S232" s="2" t="s">
        <v>64</v>
      </c>
      <c r="T232">
        <v>9000</v>
      </c>
      <c r="U232">
        <v>10</v>
      </c>
      <c r="V232">
        <v>2</v>
      </c>
      <c r="W232">
        <v>1</v>
      </c>
      <c r="X232">
        <v>2</v>
      </c>
      <c r="Z232">
        <v>18000</v>
      </c>
      <c r="AA232">
        <v>18000</v>
      </c>
      <c r="AB232">
        <v>23000</v>
      </c>
      <c r="AC232" s="2" t="s">
        <v>3450</v>
      </c>
      <c r="AD232" s="2" t="s">
        <v>92</v>
      </c>
      <c r="AE232">
        <v>2026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 s="2" t="s">
        <v>3431</v>
      </c>
      <c r="AM232" t="s">
        <v>68</v>
      </c>
      <c r="AN232" s="2" t="s">
        <v>3419</v>
      </c>
    </row>
    <row r="233" spans="1:40">
      <c r="A233" s="1">
        <v>46058</v>
      </c>
      <c r="B233" s="2" t="s">
        <v>27</v>
      </c>
      <c r="C233" s="2" t="s">
        <v>3453</v>
      </c>
      <c r="D233" s="2" t="s">
        <v>3454</v>
      </c>
      <c r="E233" s="11">
        <v>0.61111111111111116</v>
      </c>
      <c r="F233" s="11">
        <v>0.72916666666666674</v>
      </c>
      <c r="G233">
        <v>2.83</v>
      </c>
      <c r="H233">
        <v>1766.7844522968198</v>
      </c>
      <c r="I233">
        <v>2.8333333333333335</v>
      </c>
      <c r="J233">
        <v>1764.705882349537</v>
      </c>
      <c r="K233" s="2" t="s">
        <v>3416</v>
      </c>
      <c r="L233" s="2" t="s">
        <v>3417</v>
      </c>
      <c r="M233">
        <v>5</v>
      </c>
      <c r="N233" s="2" t="s">
        <v>93</v>
      </c>
      <c r="O233" s="2" t="s">
        <v>98</v>
      </c>
      <c r="P233" s="2" t="s">
        <v>95</v>
      </c>
      <c r="Q233" s="2" t="s">
        <v>97</v>
      </c>
      <c r="R233" s="2" t="s">
        <v>94</v>
      </c>
      <c r="S233" s="2" t="s">
        <v>64</v>
      </c>
      <c r="T233">
        <v>5000</v>
      </c>
      <c r="U233">
        <v>10</v>
      </c>
      <c r="V233">
        <v>2</v>
      </c>
      <c r="W233">
        <v>1</v>
      </c>
      <c r="X233">
        <v>2</v>
      </c>
      <c r="Z233">
        <v>10000</v>
      </c>
      <c r="AA233">
        <v>10000</v>
      </c>
      <c r="AB233">
        <v>26000</v>
      </c>
      <c r="AC233" s="2" t="s">
        <v>3450</v>
      </c>
      <c r="AD233" s="2" t="s">
        <v>92</v>
      </c>
      <c r="AE233">
        <v>2026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 s="2" t="s">
        <v>3431</v>
      </c>
      <c r="AM233" t="s">
        <v>68</v>
      </c>
      <c r="AN233" s="2" t="s">
        <v>3419</v>
      </c>
    </row>
    <row r="234" spans="1:40">
      <c r="A234" s="1">
        <v>46057</v>
      </c>
      <c r="B234" s="2" t="s">
        <v>27</v>
      </c>
      <c r="C234" s="2" t="s">
        <v>3481</v>
      </c>
      <c r="D234" s="2" t="s">
        <v>3454</v>
      </c>
      <c r="E234" s="11">
        <v>0.34027777777777768</v>
      </c>
      <c r="F234" s="11">
        <v>0.375</v>
      </c>
      <c r="G234">
        <v>0.83</v>
      </c>
      <c r="H234">
        <v>1807.2289156626507</v>
      </c>
      <c r="I234">
        <v>0.83333333333333326</v>
      </c>
      <c r="J234">
        <v>1800</v>
      </c>
      <c r="K234" s="2" t="s">
        <v>3416</v>
      </c>
      <c r="L234" s="2" t="s">
        <v>3370</v>
      </c>
      <c r="M234" t="s">
        <v>764</v>
      </c>
      <c r="N234" s="2" t="s">
        <v>764</v>
      </c>
      <c r="O234" s="2" t="s">
        <v>764</v>
      </c>
      <c r="P234" s="2" t="s">
        <v>764</v>
      </c>
      <c r="Q234" s="2" t="s">
        <v>764</v>
      </c>
      <c r="R234" s="2" t="s">
        <v>764</v>
      </c>
      <c r="S234" s="2" t="s">
        <v>764</v>
      </c>
      <c r="T234">
        <v>1500</v>
      </c>
      <c r="U234">
        <v>5</v>
      </c>
      <c r="V234">
        <v>0</v>
      </c>
      <c r="W234">
        <v>0</v>
      </c>
      <c r="X234">
        <v>0</v>
      </c>
      <c r="Z234">
        <v>0</v>
      </c>
      <c r="AA234" t="s">
        <v>764</v>
      </c>
      <c r="AB234" t="s">
        <v>764</v>
      </c>
      <c r="AC234" s="2" t="s">
        <v>3482</v>
      </c>
      <c r="AD234" s="2" t="s">
        <v>92</v>
      </c>
      <c r="AE234">
        <v>2026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 s="2" t="s">
        <v>3419</v>
      </c>
      <c r="AN234" s="2" t="s">
        <v>3419</v>
      </c>
    </row>
    <row r="235" spans="1:40">
      <c r="A235" s="1">
        <v>46057</v>
      </c>
      <c r="B235" s="2" t="s">
        <v>27</v>
      </c>
      <c r="C235" s="2" t="s">
        <v>3481</v>
      </c>
      <c r="D235" s="2" t="s">
        <v>3454</v>
      </c>
      <c r="E235" s="11">
        <v>0.38888888888888884</v>
      </c>
      <c r="F235" s="11">
        <v>0.72916666666666674</v>
      </c>
      <c r="G235">
        <v>8.17</v>
      </c>
      <c r="H235">
        <v>1468.7882496940024</v>
      </c>
      <c r="I235">
        <v>8.1666666666666661</v>
      </c>
      <c r="J235">
        <v>1469.3877551041667</v>
      </c>
      <c r="K235" s="2" t="s">
        <v>3416</v>
      </c>
      <c r="L235" s="2" t="s">
        <v>3370</v>
      </c>
      <c r="M235" t="s">
        <v>764</v>
      </c>
      <c r="N235" s="2" t="s">
        <v>764</v>
      </c>
      <c r="O235" s="2" t="s">
        <v>764</v>
      </c>
      <c r="P235" s="2" t="s">
        <v>764</v>
      </c>
      <c r="Q235" s="2" t="s">
        <v>764</v>
      </c>
      <c r="R235" s="2" t="s">
        <v>764</v>
      </c>
      <c r="S235" s="2" t="s">
        <v>764</v>
      </c>
      <c r="T235">
        <v>12000</v>
      </c>
      <c r="U235">
        <v>0</v>
      </c>
      <c r="V235">
        <v>0</v>
      </c>
      <c r="W235">
        <v>0</v>
      </c>
      <c r="X235">
        <v>0</v>
      </c>
      <c r="Z235">
        <v>0</v>
      </c>
      <c r="AA235" t="s">
        <v>764</v>
      </c>
      <c r="AB235" t="s">
        <v>764</v>
      </c>
      <c r="AC235" s="2" t="s">
        <v>3496</v>
      </c>
      <c r="AD235" s="2" t="s">
        <v>92</v>
      </c>
      <c r="AE235">
        <v>2026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 s="2" t="s">
        <v>3419</v>
      </c>
      <c r="AN235" s="2" t="s">
        <v>3419</v>
      </c>
    </row>
    <row r="236" spans="1:40">
      <c r="A236" s="1">
        <v>46058</v>
      </c>
      <c r="B236" s="2" t="s">
        <v>27</v>
      </c>
      <c r="C236" s="2" t="s">
        <v>3481</v>
      </c>
      <c r="D236" s="2" t="s">
        <v>3454</v>
      </c>
      <c r="E236" s="11">
        <v>0.34027777777777768</v>
      </c>
      <c r="F236" s="11">
        <v>0.54166666666666674</v>
      </c>
      <c r="G236">
        <v>4.83</v>
      </c>
      <c r="H236">
        <v>1656.3146997929607</v>
      </c>
      <c r="I236">
        <v>4.833333333333333</v>
      </c>
      <c r="J236">
        <v>1655.1724137962963</v>
      </c>
      <c r="K236" s="2" t="s">
        <v>3416</v>
      </c>
      <c r="L236" s="2" t="s">
        <v>3370</v>
      </c>
      <c r="M236" t="s">
        <v>764</v>
      </c>
      <c r="N236" s="2" t="s">
        <v>764</v>
      </c>
      <c r="O236" s="2" t="s">
        <v>764</v>
      </c>
      <c r="P236" s="2" t="s">
        <v>764</v>
      </c>
      <c r="Q236" s="2" t="s">
        <v>764</v>
      </c>
      <c r="R236" s="2" t="s">
        <v>764</v>
      </c>
      <c r="S236" s="2" t="s">
        <v>764</v>
      </c>
      <c r="T236">
        <v>8000</v>
      </c>
      <c r="U236">
        <v>10</v>
      </c>
      <c r="V236">
        <v>0</v>
      </c>
      <c r="W236">
        <v>0</v>
      </c>
      <c r="X236">
        <v>0</v>
      </c>
      <c r="Z236">
        <v>0</v>
      </c>
      <c r="AA236" t="s">
        <v>764</v>
      </c>
      <c r="AB236" t="s">
        <v>764</v>
      </c>
      <c r="AC236" s="2" t="s">
        <v>3496</v>
      </c>
      <c r="AD236" s="2" t="s">
        <v>92</v>
      </c>
      <c r="AE236">
        <v>2026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 s="2" t="s">
        <v>3419</v>
      </c>
      <c r="AN236" s="2" t="s">
        <v>3419</v>
      </c>
    </row>
    <row r="237" spans="1:40">
      <c r="A237" s="1">
        <v>46058</v>
      </c>
      <c r="B237" s="2" t="s">
        <v>25</v>
      </c>
      <c r="C237" s="2" t="s">
        <v>3414</v>
      </c>
      <c r="D237" s="2" t="s">
        <v>3415</v>
      </c>
      <c r="E237" s="11">
        <v>0.375</v>
      </c>
      <c r="F237" s="11">
        <v>0.41666666666666674</v>
      </c>
      <c r="G237">
        <v>1</v>
      </c>
      <c r="H237">
        <v>1150</v>
      </c>
      <c r="I237">
        <v>1.0000000000000004</v>
      </c>
      <c r="J237">
        <v>1149.9999999999995</v>
      </c>
      <c r="K237" s="2" t="s">
        <v>3416</v>
      </c>
      <c r="L237" s="2" t="s">
        <v>3417</v>
      </c>
      <c r="M237">
        <v>131</v>
      </c>
      <c r="N237" s="2" t="s">
        <v>741</v>
      </c>
      <c r="O237" s="2" t="s">
        <v>640</v>
      </c>
      <c r="P237" s="2" t="s">
        <v>639</v>
      </c>
      <c r="Q237" s="2" t="s">
        <v>744</v>
      </c>
      <c r="R237" s="2" t="s">
        <v>742</v>
      </c>
      <c r="S237" s="2" t="s">
        <v>79</v>
      </c>
      <c r="T237">
        <v>1150</v>
      </c>
      <c r="U237">
        <v>10</v>
      </c>
      <c r="V237">
        <v>0</v>
      </c>
      <c r="W237">
        <v>1</v>
      </c>
      <c r="X237">
        <v>8</v>
      </c>
      <c r="Z237">
        <v>9200</v>
      </c>
      <c r="AA237">
        <v>9200</v>
      </c>
      <c r="AB237">
        <v>9000</v>
      </c>
      <c r="AC237" s="2"/>
      <c r="AD237" s="2" t="s">
        <v>92</v>
      </c>
      <c r="AE237">
        <v>2026</v>
      </c>
      <c r="AF237">
        <v>288</v>
      </c>
      <c r="AG237">
        <v>290</v>
      </c>
      <c r="AH237">
        <v>-2</v>
      </c>
      <c r="AI237">
        <v>293</v>
      </c>
      <c r="AJ237">
        <v>290</v>
      </c>
      <c r="AK237">
        <v>3</v>
      </c>
      <c r="AL237" s="2" t="s">
        <v>72</v>
      </c>
      <c r="AN237" s="2" t="s">
        <v>3419</v>
      </c>
    </row>
    <row r="238" spans="1:40">
      <c r="A238" s="1">
        <v>46058</v>
      </c>
      <c r="B238" s="2" t="s">
        <v>25</v>
      </c>
      <c r="C238" s="2" t="s">
        <v>3414</v>
      </c>
      <c r="D238" s="2" t="s">
        <v>3415</v>
      </c>
      <c r="E238" s="11">
        <v>0.41666666666666674</v>
      </c>
      <c r="F238" s="11">
        <v>0.44444444444444442</v>
      </c>
      <c r="G238">
        <v>0.67</v>
      </c>
      <c r="H238">
        <v>223.88059701492537</v>
      </c>
      <c r="I238">
        <v>0.66666666666666563</v>
      </c>
      <c r="J238">
        <v>225.00000000000031</v>
      </c>
      <c r="K238" s="2" t="s">
        <v>3416</v>
      </c>
      <c r="L238" s="2" t="s">
        <v>3417</v>
      </c>
      <c r="M238">
        <v>113</v>
      </c>
      <c r="N238" s="2" t="s">
        <v>637</v>
      </c>
      <c r="O238" s="2" t="s">
        <v>640</v>
      </c>
      <c r="P238" s="2" t="s">
        <v>639</v>
      </c>
      <c r="Q238" s="2" t="s">
        <v>153</v>
      </c>
      <c r="R238" s="2" t="s">
        <v>638</v>
      </c>
      <c r="S238" s="2" t="s">
        <v>79</v>
      </c>
      <c r="T238">
        <v>150</v>
      </c>
      <c r="U238">
        <v>0</v>
      </c>
      <c r="V238">
        <v>0</v>
      </c>
      <c r="W238">
        <v>1</v>
      </c>
      <c r="X238">
        <v>8</v>
      </c>
      <c r="Z238">
        <v>1200</v>
      </c>
      <c r="AA238">
        <v>1200</v>
      </c>
      <c r="AB238">
        <v>900</v>
      </c>
      <c r="AC238" s="2"/>
      <c r="AD238" s="2" t="s">
        <v>92</v>
      </c>
      <c r="AE238">
        <v>2026</v>
      </c>
      <c r="AF238">
        <v>38</v>
      </c>
      <c r="AG238">
        <v>37</v>
      </c>
      <c r="AH238">
        <v>1</v>
      </c>
      <c r="AI238">
        <v>42</v>
      </c>
      <c r="AJ238">
        <v>37</v>
      </c>
      <c r="AK238">
        <v>5</v>
      </c>
      <c r="AL238" s="2" t="s">
        <v>72</v>
      </c>
      <c r="AN238" s="2" t="s">
        <v>3419</v>
      </c>
    </row>
    <row r="239" spans="1:40">
      <c r="A239" s="1">
        <v>46058</v>
      </c>
      <c r="B239" s="2" t="s">
        <v>25</v>
      </c>
      <c r="C239" s="2" t="s">
        <v>3414</v>
      </c>
      <c r="D239" s="2" t="s">
        <v>3415</v>
      </c>
      <c r="E239" s="11">
        <v>0.54166666666666674</v>
      </c>
      <c r="F239" s="11">
        <v>0.6875</v>
      </c>
      <c r="G239">
        <v>3.5</v>
      </c>
      <c r="H239">
        <v>1080</v>
      </c>
      <c r="I239">
        <v>3.5000000000000009</v>
      </c>
      <c r="J239">
        <v>1079.9999999999998</v>
      </c>
      <c r="K239" s="2" t="s">
        <v>3416</v>
      </c>
      <c r="L239" s="2" t="s">
        <v>3417</v>
      </c>
      <c r="M239">
        <v>65</v>
      </c>
      <c r="N239" s="2" t="s">
        <v>408</v>
      </c>
      <c r="O239" s="2" t="s">
        <v>415</v>
      </c>
      <c r="P239" s="2" t="s">
        <v>410</v>
      </c>
      <c r="Q239" s="2" t="s">
        <v>97</v>
      </c>
      <c r="R239" s="2" t="s">
        <v>409</v>
      </c>
      <c r="S239" s="2" t="s">
        <v>79</v>
      </c>
      <c r="T239">
        <v>3780</v>
      </c>
      <c r="U239">
        <v>0</v>
      </c>
      <c r="V239">
        <v>0</v>
      </c>
      <c r="W239">
        <v>1</v>
      </c>
      <c r="X239">
        <v>8</v>
      </c>
      <c r="Z239">
        <v>30240</v>
      </c>
      <c r="AA239">
        <v>30240</v>
      </c>
      <c r="AB239">
        <v>29850</v>
      </c>
      <c r="AC239" s="2"/>
      <c r="AD239" s="2" t="s">
        <v>92</v>
      </c>
      <c r="AE239">
        <v>2026</v>
      </c>
      <c r="AF239">
        <v>945</v>
      </c>
      <c r="AG239">
        <v>789</v>
      </c>
      <c r="AH239">
        <v>156</v>
      </c>
      <c r="AI239">
        <v>945</v>
      </c>
      <c r="AJ239">
        <v>789</v>
      </c>
      <c r="AK239">
        <v>156</v>
      </c>
      <c r="AL239" s="2" t="s">
        <v>72</v>
      </c>
      <c r="AN239" s="2" t="s">
        <v>3419</v>
      </c>
    </row>
    <row r="240" spans="1:40">
      <c r="A240" s="1">
        <v>46059</v>
      </c>
      <c r="B240" s="2" t="s">
        <v>25</v>
      </c>
      <c r="C240" s="2" t="s">
        <v>3414</v>
      </c>
      <c r="D240" s="2" t="s">
        <v>3415</v>
      </c>
      <c r="E240" s="11">
        <v>0.33333333333333326</v>
      </c>
      <c r="F240" s="11">
        <v>0.45833333333333326</v>
      </c>
      <c r="G240">
        <v>3</v>
      </c>
      <c r="H240">
        <v>0</v>
      </c>
      <c r="I240">
        <v>3</v>
      </c>
      <c r="J240">
        <v>0</v>
      </c>
      <c r="K240" s="2" t="s">
        <v>3416</v>
      </c>
      <c r="L240" s="2" t="s">
        <v>3442</v>
      </c>
      <c r="M240" t="s">
        <v>764</v>
      </c>
      <c r="N240" s="2" t="s">
        <v>764</v>
      </c>
      <c r="O240" s="2" t="s">
        <v>764</v>
      </c>
      <c r="P240" s="2" t="s">
        <v>764</v>
      </c>
      <c r="Q240" s="2" t="s">
        <v>764</v>
      </c>
      <c r="R240" s="2" t="s">
        <v>764</v>
      </c>
      <c r="S240" s="2" t="s">
        <v>764</v>
      </c>
      <c r="T240">
        <v>0</v>
      </c>
      <c r="U240">
        <v>0</v>
      </c>
      <c r="V240">
        <v>0</v>
      </c>
      <c r="W240">
        <v>0</v>
      </c>
      <c r="X240">
        <v>0</v>
      </c>
      <c r="Z240">
        <v>0</v>
      </c>
      <c r="AA240" t="s">
        <v>764</v>
      </c>
      <c r="AB240" t="s">
        <v>764</v>
      </c>
      <c r="AC240" s="2" t="s">
        <v>3497</v>
      </c>
      <c r="AD240" s="2" t="s">
        <v>92</v>
      </c>
      <c r="AE240">
        <v>2026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 s="2" t="s">
        <v>72</v>
      </c>
      <c r="AN240" s="2" t="s">
        <v>3419</v>
      </c>
    </row>
    <row r="241" spans="1:40">
      <c r="A241" s="1">
        <v>46059</v>
      </c>
      <c r="B241" s="2" t="s">
        <v>25</v>
      </c>
      <c r="C241" s="2" t="s">
        <v>3414</v>
      </c>
      <c r="D241" s="2" t="s">
        <v>3415</v>
      </c>
      <c r="E241" s="11">
        <v>0.58333333333333326</v>
      </c>
      <c r="F241" s="11">
        <v>0.66666666666666674</v>
      </c>
      <c r="G241">
        <v>2</v>
      </c>
      <c r="H241">
        <v>1250</v>
      </c>
      <c r="I241">
        <v>1.9999999999999984</v>
      </c>
      <c r="J241">
        <v>1250.0000000000011</v>
      </c>
      <c r="K241" s="2" t="s">
        <v>3416</v>
      </c>
      <c r="L241" s="2" t="s">
        <v>3417</v>
      </c>
      <c r="M241">
        <v>172</v>
      </c>
      <c r="N241" s="2" t="s">
        <v>760</v>
      </c>
      <c r="O241" s="2" t="s">
        <v>760</v>
      </c>
      <c r="P241" s="2" t="s">
        <v>762</v>
      </c>
      <c r="Q241" s="2" t="s">
        <v>763</v>
      </c>
      <c r="R241" s="2" t="s">
        <v>761</v>
      </c>
      <c r="S241" s="2" t="s">
        <v>765</v>
      </c>
      <c r="T241">
        <v>2500</v>
      </c>
      <c r="U241">
        <v>10</v>
      </c>
      <c r="V241">
        <v>0</v>
      </c>
      <c r="W241">
        <v>1</v>
      </c>
      <c r="X241">
        <v>0</v>
      </c>
      <c r="Y241">
        <v>2</v>
      </c>
      <c r="Z241">
        <v>5000</v>
      </c>
      <c r="AA241">
        <v>5000</v>
      </c>
      <c r="AB241">
        <v>5000</v>
      </c>
      <c r="AC241" s="2" t="s">
        <v>3498</v>
      </c>
      <c r="AD241" s="2" t="s">
        <v>92</v>
      </c>
      <c r="AE241">
        <v>2026</v>
      </c>
      <c r="AF241">
        <v>0</v>
      </c>
      <c r="AG241">
        <v>606</v>
      </c>
      <c r="AH241">
        <v>-606</v>
      </c>
      <c r="AI241">
        <v>609</v>
      </c>
      <c r="AJ241">
        <v>606</v>
      </c>
      <c r="AK241">
        <v>3</v>
      </c>
      <c r="AL241" s="2" t="s">
        <v>72</v>
      </c>
      <c r="AN241" s="2" t="s">
        <v>3419</v>
      </c>
    </row>
    <row r="242" spans="1:40">
      <c r="A242" s="1">
        <v>46058</v>
      </c>
      <c r="B242" s="2" t="s">
        <v>26</v>
      </c>
      <c r="C242" s="2" t="s">
        <v>3433</v>
      </c>
      <c r="D242" s="2" t="s">
        <v>3415</v>
      </c>
      <c r="E242" s="11">
        <v>0.33333333333333326</v>
      </c>
      <c r="F242" s="11">
        <v>0.64583333333333326</v>
      </c>
      <c r="G242">
        <v>7.5</v>
      </c>
      <c r="H242">
        <v>1786.6666666666667</v>
      </c>
      <c r="I242">
        <v>7.5</v>
      </c>
      <c r="J242">
        <v>1786.6666666666667</v>
      </c>
      <c r="K242" s="2" t="s">
        <v>3416</v>
      </c>
      <c r="L242" s="2" t="s">
        <v>3417</v>
      </c>
      <c r="M242">
        <v>92</v>
      </c>
      <c r="N242" s="2" t="s">
        <v>524</v>
      </c>
      <c r="O242" s="2" t="s">
        <v>533</v>
      </c>
      <c r="P242" s="2" t="s">
        <v>526</v>
      </c>
      <c r="Q242" s="2" t="s">
        <v>528</v>
      </c>
      <c r="R242" s="2" t="s">
        <v>525</v>
      </c>
      <c r="S242" s="2" t="s">
        <v>116</v>
      </c>
      <c r="T242">
        <v>13400</v>
      </c>
      <c r="U242">
        <v>5</v>
      </c>
      <c r="V242">
        <v>3</v>
      </c>
      <c r="W242">
        <v>1</v>
      </c>
      <c r="X242">
        <v>3</v>
      </c>
      <c r="Z242">
        <v>40200</v>
      </c>
      <c r="AA242">
        <v>40200</v>
      </c>
      <c r="AB242">
        <v>41000</v>
      </c>
      <c r="AC242" s="2" t="s">
        <v>764</v>
      </c>
      <c r="AD242" s="2" t="s">
        <v>92</v>
      </c>
      <c r="AE242">
        <v>2026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 s="2" t="s">
        <v>72</v>
      </c>
      <c r="AM242" t="s">
        <v>118</v>
      </c>
      <c r="AN242" s="2" t="s">
        <v>3419</v>
      </c>
    </row>
    <row r="243" spans="1:40">
      <c r="A243" s="1">
        <v>46058</v>
      </c>
      <c r="B243" s="2" t="s">
        <v>26</v>
      </c>
      <c r="C243" s="2" t="s">
        <v>3433</v>
      </c>
      <c r="D243" s="2" t="s">
        <v>3415</v>
      </c>
      <c r="E243" s="11">
        <v>0.6875</v>
      </c>
      <c r="F243" s="11">
        <v>0.70138888888888884</v>
      </c>
      <c r="G243">
        <v>0.33</v>
      </c>
      <c r="H243">
        <v>1342.4242424242423</v>
      </c>
      <c r="I243">
        <v>0.33333333333333326</v>
      </c>
      <c r="J243">
        <v>1329</v>
      </c>
      <c r="K243" s="2" t="s">
        <v>3416</v>
      </c>
      <c r="L243" s="2" t="s">
        <v>3417</v>
      </c>
      <c r="M243">
        <v>114</v>
      </c>
      <c r="N243" s="2" t="s">
        <v>644</v>
      </c>
      <c r="O243" s="2" t="s">
        <v>647</v>
      </c>
      <c r="P243" s="2" t="s">
        <v>646</v>
      </c>
      <c r="Q243" s="2" t="s">
        <v>153</v>
      </c>
      <c r="R243" s="2" t="s">
        <v>645</v>
      </c>
      <c r="S243" s="2" t="s">
        <v>64</v>
      </c>
      <c r="T243">
        <v>443</v>
      </c>
      <c r="U243">
        <v>14</v>
      </c>
      <c r="V243">
        <v>2</v>
      </c>
      <c r="W243">
        <v>1</v>
      </c>
      <c r="X243">
        <v>4</v>
      </c>
      <c r="Z243">
        <v>1772</v>
      </c>
      <c r="AA243">
        <v>1772</v>
      </c>
      <c r="AB243">
        <v>1600</v>
      </c>
      <c r="AC243" s="2" t="s">
        <v>764</v>
      </c>
      <c r="AD243" s="2" t="s">
        <v>92</v>
      </c>
      <c r="AE243">
        <v>2026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 s="2" t="s">
        <v>72</v>
      </c>
      <c r="AM243" t="s">
        <v>68</v>
      </c>
      <c r="AN243" s="2" t="s">
        <v>3419</v>
      </c>
    </row>
    <row r="244" spans="1:40">
      <c r="A244" s="1">
        <v>46059</v>
      </c>
      <c r="B244" s="2" t="s">
        <v>26</v>
      </c>
      <c r="C244" s="2" t="s">
        <v>3433</v>
      </c>
      <c r="D244" s="2" t="s">
        <v>3415</v>
      </c>
      <c r="E244" s="11">
        <v>0.39583333333333326</v>
      </c>
      <c r="F244" s="11">
        <v>0.45833333333333326</v>
      </c>
      <c r="G244">
        <v>1.5</v>
      </c>
      <c r="H244">
        <v>1640</v>
      </c>
      <c r="I244">
        <v>1.5</v>
      </c>
      <c r="J244">
        <v>1640</v>
      </c>
      <c r="K244" s="2" t="s">
        <v>3416</v>
      </c>
      <c r="L244" s="2" t="s">
        <v>3417</v>
      </c>
      <c r="M244">
        <v>45</v>
      </c>
      <c r="N244" s="2" t="s">
        <v>316</v>
      </c>
      <c r="O244" s="2" t="s">
        <v>319</v>
      </c>
      <c r="P244" s="2" t="s">
        <v>318</v>
      </c>
      <c r="Q244" s="2" t="s">
        <v>240</v>
      </c>
      <c r="R244" s="2" t="s">
        <v>317</v>
      </c>
      <c r="S244" s="2" t="s">
        <v>64</v>
      </c>
      <c r="T244">
        <v>2460</v>
      </c>
      <c r="U244">
        <v>10</v>
      </c>
      <c r="V244">
        <v>2</v>
      </c>
      <c r="W244">
        <v>1</v>
      </c>
      <c r="X244">
        <v>6</v>
      </c>
      <c r="Z244">
        <v>14760</v>
      </c>
      <c r="AA244">
        <v>14760</v>
      </c>
      <c r="AB244">
        <v>14800</v>
      </c>
      <c r="AC244" s="2" t="s">
        <v>764</v>
      </c>
      <c r="AD244" s="2" t="s">
        <v>92</v>
      </c>
      <c r="AE244">
        <v>2026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 s="2" t="s">
        <v>72</v>
      </c>
      <c r="AM244" t="s">
        <v>118</v>
      </c>
      <c r="AN244" s="2" t="s">
        <v>3419</v>
      </c>
    </row>
    <row r="245" spans="1:40">
      <c r="A245" s="1">
        <v>46059</v>
      </c>
      <c r="B245" s="2" t="s">
        <v>26</v>
      </c>
      <c r="C245" s="2" t="s">
        <v>3433</v>
      </c>
      <c r="D245" s="2" t="s">
        <v>3415</v>
      </c>
      <c r="E245" s="11">
        <v>0.47916666666666674</v>
      </c>
      <c r="F245" s="11">
        <v>0.54166666666666674</v>
      </c>
      <c r="G245">
        <v>1.5</v>
      </c>
      <c r="H245">
        <v>1706.6666666666667</v>
      </c>
      <c r="I245">
        <v>1.5</v>
      </c>
      <c r="J245">
        <v>1706.6666666666667</v>
      </c>
      <c r="K245" s="2" t="s">
        <v>3416</v>
      </c>
      <c r="L245" s="2" t="s">
        <v>3417</v>
      </c>
      <c r="M245">
        <v>47</v>
      </c>
      <c r="N245" s="2" t="s">
        <v>326</v>
      </c>
      <c r="O245" s="2" t="s">
        <v>319</v>
      </c>
      <c r="P245" s="2" t="s">
        <v>318</v>
      </c>
      <c r="Q245" s="2" t="s">
        <v>240</v>
      </c>
      <c r="R245" s="2" t="s">
        <v>317</v>
      </c>
      <c r="S245" s="2" t="s">
        <v>64</v>
      </c>
      <c r="T245">
        <v>2560</v>
      </c>
      <c r="U245">
        <v>0</v>
      </c>
      <c r="V245">
        <v>2</v>
      </c>
      <c r="W245">
        <v>1</v>
      </c>
      <c r="X245">
        <v>6</v>
      </c>
      <c r="Z245">
        <v>15360</v>
      </c>
      <c r="AA245">
        <v>15360</v>
      </c>
      <c r="AB245">
        <v>14800</v>
      </c>
      <c r="AC245" s="2" t="s">
        <v>764</v>
      </c>
      <c r="AD245" s="2" t="s">
        <v>92</v>
      </c>
      <c r="AE245">
        <v>2026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 s="2" t="s">
        <v>72</v>
      </c>
      <c r="AM245" t="s">
        <v>118</v>
      </c>
      <c r="AN245" s="2" t="s">
        <v>3419</v>
      </c>
    </row>
    <row r="246" spans="1:40">
      <c r="A246" s="1">
        <v>46059</v>
      </c>
      <c r="B246" s="2" t="s">
        <v>26</v>
      </c>
      <c r="C246" s="2" t="s">
        <v>3433</v>
      </c>
      <c r="D246" s="2" t="s">
        <v>3415</v>
      </c>
      <c r="E246" s="11">
        <v>0.61111111111111116</v>
      </c>
      <c r="F246" s="11">
        <v>0.6875</v>
      </c>
      <c r="G246">
        <v>1.83</v>
      </c>
      <c r="H246">
        <v>1637.7049180327867</v>
      </c>
      <c r="I246">
        <v>1.8333333333333335</v>
      </c>
      <c r="J246">
        <v>1634.7272727314814</v>
      </c>
      <c r="K246" s="2" t="s">
        <v>3416</v>
      </c>
      <c r="L246" s="2" t="s">
        <v>3417</v>
      </c>
      <c r="M246">
        <v>32</v>
      </c>
      <c r="N246" s="2" t="s">
        <v>236</v>
      </c>
      <c r="O246" s="2" t="s">
        <v>241</v>
      </c>
      <c r="P246" s="2" t="s">
        <v>238</v>
      </c>
      <c r="Q246" s="2" t="s">
        <v>240</v>
      </c>
      <c r="R246" s="2" t="s">
        <v>237</v>
      </c>
      <c r="S246" s="2" t="s">
        <v>64</v>
      </c>
      <c r="T246">
        <v>2997</v>
      </c>
      <c r="U246">
        <v>8</v>
      </c>
      <c r="V246">
        <v>6</v>
      </c>
      <c r="W246">
        <v>1</v>
      </c>
      <c r="X246">
        <v>2</v>
      </c>
      <c r="Z246">
        <v>5994</v>
      </c>
      <c r="AA246">
        <v>5994</v>
      </c>
      <c r="AB246">
        <v>18500</v>
      </c>
      <c r="AC246" s="2" t="s">
        <v>3459</v>
      </c>
      <c r="AD246" s="2" t="s">
        <v>92</v>
      </c>
      <c r="AE246">
        <v>2026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 s="2" t="s">
        <v>72</v>
      </c>
      <c r="AM246" t="s">
        <v>197</v>
      </c>
      <c r="AN246" s="2" t="s">
        <v>3419</v>
      </c>
    </row>
    <row r="247" spans="1:40">
      <c r="A247" s="1">
        <v>46058</v>
      </c>
      <c r="B247" s="2" t="s">
        <v>25</v>
      </c>
      <c r="C247" s="2" t="s">
        <v>3424</v>
      </c>
      <c r="D247" s="2" t="s">
        <v>3426</v>
      </c>
      <c r="E247" s="11">
        <v>0.54166666666666674</v>
      </c>
      <c r="F247" s="11">
        <v>0.63888888888888884</v>
      </c>
      <c r="G247">
        <v>2.33</v>
      </c>
      <c r="H247">
        <v>2905.5793991416308</v>
      </c>
      <c r="I247">
        <v>2.3333333333333335</v>
      </c>
      <c r="J247">
        <v>2901.4285714236112</v>
      </c>
      <c r="K247" s="2" t="s">
        <v>3416</v>
      </c>
      <c r="L247" s="2" t="s">
        <v>3417</v>
      </c>
      <c r="M247">
        <v>142</v>
      </c>
      <c r="N247" s="2" t="s">
        <v>788</v>
      </c>
      <c r="O247" s="2" t="s">
        <v>792</v>
      </c>
      <c r="P247" s="2" t="s">
        <v>790</v>
      </c>
      <c r="Q247" s="2" t="s">
        <v>791</v>
      </c>
      <c r="R247" s="2" t="s">
        <v>789</v>
      </c>
      <c r="S247" s="2" t="s">
        <v>64</v>
      </c>
      <c r="T247">
        <v>6770</v>
      </c>
      <c r="U247">
        <v>30</v>
      </c>
      <c r="V247">
        <v>3</v>
      </c>
      <c r="W247">
        <v>1</v>
      </c>
      <c r="X247">
        <v>2</v>
      </c>
      <c r="Z247">
        <v>13540</v>
      </c>
      <c r="AA247">
        <v>13540</v>
      </c>
      <c r="AB247">
        <v>21300</v>
      </c>
      <c r="AC247" s="2"/>
      <c r="AD247" s="2" t="s">
        <v>92</v>
      </c>
      <c r="AE247">
        <v>2026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 s="2" t="s">
        <v>72</v>
      </c>
      <c r="AM247" t="s">
        <v>118</v>
      </c>
      <c r="AN247" s="2" t="s">
        <v>3419</v>
      </c>
    </row>
    <row r="248" spans="1:40">
      <c r="A248" s="1">
        <v>46058</v>
      </c>
      <c r="B248" s="2" t="s">
        <v>25</v>
      </c>
      <c r="C248" s="2" t="s">
        <v>3424</v>
      </c>
      <c r="D248" s="2" t="s">
        <v>3426</v>
      </c>
      <c r="E248" s="11">
        <v>0.65277777777777768</v>
      </c>
      <c r="F248" s="11">
        <v>0.90972222222222232</v>
      </c>
      <c r="G248">
        <v>6.17</v>
      </c>
      <c r="H248">
        <v>1361.4262560777959</v>
      </c>
      <c r="I248">
        <v>6.166666666666667</v>
      </c>
      <c r="J248">
        <v>1362.1621621643519</v>
      </c>
      <c r="K248" s="2" t="s">
        <v>3427</v>
      </c>
      <c r="L248" s="2" t="s">
        <v>3417</v>
      </c>
      <c r="M248">
        <v>160</v>
      </c>
      <c r="N248" s="2" t="s">
        <v>866</v>
      </c>
      <c r="O248" s="2" t="s">
        <v>869</v>
      </c>
      <c r="P248" s="2" t="s">
        <v>526</v>
      </c>
      <c r="Q248" s="2" t="s">
        <v>868</v>
      </c>
      <c r="R248" s="2" t="s">
        <v>867</v>
      </c>
      <c r="S248" s="2" t="s">
        <v>116</v>
      </c>
      <c r="T248">
        <v>8400</v>
      </c>
      <c r="U248">
        <v>35</v>
      </c>
      <c r="V248">
        <v>0</v>
      </c>
      <c r="W248">
        <v>2</v>
      </c>
      <c r="X248">
        <v>0</v>
      </c>
      <c r="Y248">
        <v>3</v>
      </c>
      <c r="Z248">
        <v>25200</v>
      </c>
      <c r="AA248">
        <v>12600</v>
      </c>
      <c r="AB248">
        <v>41500</v>
      </c>
      <c r="AC248" s="2" t="s">
        <v>3459</v>
      </c>
      <c r="AD248" s="2" t="s">
        <v>92</v>
      </c>
      <c r="AE248">
        <v>2026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 s="2" t="s">
        <v>72</v>
      </c>
      <c r="AN248" s="2" t="s">
        <v>3419</v>
      </c>
    </row>
    <row r="249" spans="1:40">
      <c r="A249" s="1">
        <v>46059</v>
      </c>
      <c r="B249" s="2" t="s">
        <v>25</v>
      </c>
      <c r="C249" s="2" t="s">
        <v>3424</v>
      </c>
      <c r="D249" s="2" t="s">
        <v>3426</v>
      </c>
      <c r="E249" s="11">
        <v>0.29513888888888884</v>
      </c>
      <c r="F249" s="11">
        <v>0.4013888888888888</v>
      </c>
      <c r="G249">
        <v>2.5499999999999998</v>
      </c>
      <c r="H249">
        <v>1815.686274509804</v>
      </c>
      <c r="I249">
        <v>2.5499999999999998</v>
      </c>
      <c r="J249">
        <v>1815.686274513889</v>
      </c>
      <c r="K249" s="2" t="s">
        <v>3416</v>
      </c>
      <c r="L249" s="2" t="s">
        <v>3417</v>
      </c>
      <c r="M249">
        <v>160</v>
      </c>
      <c r="N249" s="2" t="s">
        <v>866</v>
      </c>
      <c r="O249" s="2" t="s">
        <v>869</v>
      </c>
      <c r="P249" s="2" t="s">
        <v>526</v>
      </c>
      <c r="Q249" s="2" t="s">
        <v>868</v>
      </c>
      <c r="R249" s="2" t="s">
        <v>867</v>
      </c>
      <c r="S249" s="2" t="s">
        <v>116</v>
      </c>
      <c r="T249">
        <v>4630</v>
      </c>
      <c r="U249">
        <v>10</v>
      </c>
      <c r="V249">
        <v>0</v>
      </c>
      <c r="W249">
        <v>2</v>
      </c>
      <c r="X249">
        <v>0</v>
      </c>
      <c r="Y249">
        <v>3</v>
      </c>
      <c r="Z249">
        <v>13890</v>
      </c>
      <c r="AA249">
        <v>6945</v>
      </c>
      <c r="AB249">
        <v>41500</v>
      </c>
      <c r="AC249" s="2"/>
      <c r="AD249" s="2" t="s">
        <v>92</v>
      </c>
      <c r="AE249">
        <v>2026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 s="2" t="s">
        <v>72</v>
      </c>
      <c r="AN249" s="2" t="s">
        <v>3419</v>
      </c>
    </row>
    <row r="250" spans="1:40">
      <c r="A250" s="1">
        <v>46059</v>
      </c>
      <c r="B250" s="2" t="s">
        <v>25</v>
      </c>
      <c r="C250" s="2" t="s">
        <v>3424</v>
      </c>
      <c r="D250" s="2" t="s">
        <v>3426</v>
      </c>
      <c r="E250" s="11">
        <v>0.41666666666666674</v>
      </c>
      <c r="F250" s="11">
        <v>0.6875</v>
      </c>
      <c r="G250">
        <v>6.5</v>
      </c>
      <c r="H250">
        <v>2246.1538461538462</v>
      </c>
      <c r="I250">
        <v>6.5</v>
      </c>
      <c r="J250">
        <v>2246.1538461574073</v>
      </c>
      <c r="K250" s="2" t="s">
        <v>3416</v>
      </c>
      <c r="L250" s="2" t="s">
        <v>3417</v>
      </c>
      <c r="M250">
        <v>49</v>
      </c>
      <c r="N250" s="2" t="s">
        <v>327</v>
      </c>
      <c r="O250" s="2" t="s">
        <v>331</v>
      </c>
      <c r="P250" s="2" t="s">
        <v>329</v>
      </c>
      <c r="Q250" s="2" t="s">
        <v>330</v>
      </c>
      <c r="R250" s="2" t="s">
        <v>328</v>
      </c>
      <c r="S250" s="2" t="s">
        <v>64</v>
      </c>
      <c r="T250">
        <v>14600</v>
      </c>
      <c r="U250">
        <v>40</v>
      </c>
      <c r="V250">
        <v>6</v>
      </c>
      <c r="W250">
        <v>2</v>
      </c>
      <c r="X250">
        <v>2</v>
      </c>
      <c r="Z250">
        <v>29200</v>
      </c>
      <c r="AA250">
        <v>14600</v>
      </c>
      <c r="AB250">
        <v>30500</v>
      </c>
      <c r="AC250" s="2"/>
      <c r="AD250" s="2" t="s">
        <v>92</v>
      </c>
      <c r="AE250">
        <v>2026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 s="2" t="s">
        <v>72</v>
      </c>
      <c r="AM250" t="s">
        <v>197</v>
      </c>
      <c r="AN250" s="2" t="s">
        <v>3419</v>
      </c>
    </row>
    <row r="251" spans="1:40">
      <c r="A251" s="1">
        <v>46059</v>
      </c>
      <c r="B251" s="2" t="s">
        <v>25</v>
      </c>
      <c r="C251" s="2" t="s">
        <v>3424</v>
      </c>
      <c r="D251" s="2" t="s">
        <v>3426</v>
      </c>
      <c r="E251" s="11">
        <v>0.69097222222222232</v>
      </c>
      <c r="F251" s="11">
        <v>0.71527777777777768</v>
      </c>
      <c r="G251">
        <v>0.57999999999999996</v>
      </c>
      <c r="H251">
        <v>1431.0344827586207</v>
      </c>
      <c r="I251">
        <v>0.58333333333333326</v>
      </c>
      <c r="J251">
        <v>1422.8571428587964</v>
      </c>
      <c r="K251" s="2" t="s">
        <v>3416</v>
      </c>
      <c r="L251" s="2" t="s">
        <v>3417</v>
      </c>
      <c r="M251">
        <v>49</v>
      </c>
      <c r="N251" s="2" t="s">
        <v>327</v>
      </c>
      <c r="O251" s="2" t="s">
        <v>331</v>
      </c>
      <c r="P251" s="2" t="s">
        <v>329</v>
      </c>
      <c r="Q251" s="2" t="s">
        <v>330</v>
      </c>
      <c r="R251" s="2" t="s">
        <v>328</v>
      </c>
      <c r="S251" s="2" t="s">
        <v>64</v>
      </c>
      <c r="T251">
        <v>830</v>
      </c>
      <c r="U251">
        <v>10</v>
      </c>
      <c r="V251">
        <v>6</v>
      </c>
      <c r="W251">
        <v>2</v>
      </c>
      <c r="X251">
        <v>2</v>
      </c>
      <c r="Z251">
        <v>1660</v>
      </c>
      <c r="AA251">
        <v>830</v>
      </c>
      <c r="AB251">
        <v>30500</v>
      </c>
      <c r="AC251" s="2"/>
      <c r="AD251" s="2" t="s">
        <v>92</v>
      </c>
      <c r="AE251">
        <v>2026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 s="2" t="s">
        <v>72</v>
      </c>
      <c r="AM251" t="s">
        <v>197</v>
      </c>
      <c r="AN251" s="2" t="s">
        <v>3419</v>
      </c>
    </row>
    <row r="252" spans="1:40">
      <c r="A252" s="1">
        <v>46059</v>
      </c>
      <c r="B252" s="2" t="s">
        <v>25</v>
      </c>
      <c r="C252" s="2" t="s">
        <v>3424</v>
      </c>
      <c r="D252" s="2" t="s">
        <v>3426</v>
      </c>
      <c r="E252" s="11">
        <v>0.73263888888888884</v>
      </c>
      <c r="F252" s="11">
        <v>0.875</v>
      </c>
      <c r="G252">
        <v>3.42</v>
      </c>
      <c r="H252">
        <v>2192.9824561403511</v>
      </c>
      <c r="I252">
        <v>3.416666666666667</v>
      </c>
      <c r="J252">
        <v>2195.1219512152779</v>
      </c>
      <c r="K252" s="2" t="s">
        <v>3427</v>
      </c>
      <c r="L252" s="2" t="s">
        <v>3417</v>
      </c>
      <c r="M252">
        <v>51</v>
      </c>
      <c r="N252" s="2" t="s">
        <v>338</v>
      </c>
      <c r="O252" s="2" t="s">
        <v>331</v>
      </c>
      <c r="P252" s="2" t="s">
        <v>329</v>
      </c>
      <c r="Q252" s="2" t="s">
        <v>330</v>
      </c>
      <c r="R252" s="2" t="s">
        <v>328</v>
      </c>
      <c r="S252" s="2" t="s">
        <v>64</v>
      </c>
      <c r="T252">
        <v>7500</v>
      </c>
      <c r="U252">
        <v>10</v>
      </c>
      <c r="V252">
        <v>6</v>
      </c>
      <c r="W252">
        <v>2</v>
      </c>
      <c r="X252">
        <v>2</v>
      </c>
      <c r="Z252">
        <v>15000</v>
      </c>
      <c r="AA252">
        <v>7500</v>
      </c>
      <c r="AB252">
        <v>29600</v>
      </c>
      <c r="AC252" s="2"/>
      <c r="AD252" s="2" t="s">
        <v>92</v>
      </c>
      <c r="AE252">
        <v>2026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 s="2" t="s">
        <v>72</v>
      </c>
      <c r="AM252" t="s">
        <v>197</v>
      </c>
      <c r="AN252" s="2" t="s">
        <v>3419</v>
      </c>
    </row>
    <row r="253" spans="1:40">
      <c r="A253" s="1">
        <v>46059</v>
      </c>
      <c r="B253" s="2" t="s">
        <v>25</v>
      </c>
      <c r="C253" s="2" t="s">
        <v>3424</v>
      </c>
      <c r="D253" s="2" t="s">
        <v>3426</v>
      </c>
      <c r="E253" s="11">
        <v>0.87847222222222232</v>
      </c>
      <c r="F253" s="11">
        <v>0.91666666666666674</v>
      </c>
      <c r="G253">
        <v>0.92</v>
      </c>
      <c r="H253">
        <v>0</v>
      </c>
      <c r="I253">
        <v>0.91666666666666674</v>
      </c>
      <c r="J253">
        <v>0</v>
      </c>
      <c r="K253" s="2" t="s">
        <v>3427</v>
      </c>
      <c r="L253" s="2" t="s">
        <v>3464</v>
      </c>
      <c r="M253" t="s">
        <v>764</v>
      </c>
      <c r="N253" s="2" t="s">
        <v>764</v>
      </c>
      <c r="O253" s="2" t="s">
        <v>764</v>
      </c>
      <c r="P253" s="2" t="s">
        <v>764</v>
      </c>
      <c r="Q253" s="2" t="s">
        <v>764</v>
      </c>
      <c r="R253" s="2" t="s">
        <v>764</v>
      </c>
      <c r="S253" s="2" t="s">
        <v>764</v>
      </c>
      <c r="T253">
        <v>0</v>
      </c>
      <c r="U253">
        <v>0</v>
      </c>
      <c r="V253">
        <v>0</v>
      </c>
      <c r="W253">
        <v>0</v>
      </c>
      <c r="X253">
        <v>0</v>
      </c>
      <c r="Z253">
        <v>0</v>
      </c>
      <c r="AA253" t="s">
        <v>764</v>
      </c>
      <c r="AB253" t="s">
        <v>764</v>
      </c>
      <c r="AC253" s="2" t="s">
        <v>3499</v>
      </c>
      <c r="AD253" s="2" t="s">
        <v>92</v>
      </c>
      <c r="AE253">
        <v>2026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 s="2" t="s">
        <v>72</v>
      </c>
      <c r="AN253" s="2" t="s">
        <v>3419</v>
      </c>
    </row>
    <row r="254" spans="1:40">
      <c r="A254" s="1">
        <v>46059</v>
      </c>
      <c r="B254" s="2" t="s">
        <v>26</v>
      </c>
      <c r="C254" s="2" t="s">
        <v>3448</v>
      </c>
      <c r="D254" s="2" t="s">
        <v>3449</v>
      </c>
      <c r="E254" s="11">
        <v>0.35416666666666674</v>
      </c>
      <c r="F254" s="11">
        <v>0.53472222222222232</v>
      </c>
      <c r="G254">
        <v>4.33</v>
      </c>
      <c r="H254">
        <v>2096.3048498845264</v>
      </c>
      <c r="I254">
        <v>4.333333333333333</v>
      </c>
      <c r="J254">
        <v>2094.6923076967591</v>
      </c>
      <c r="K254" s="2" t="s">
        <v>3416</v>
      </c>
      <c r="L254" s="2" t="s">
        <v>3417</v>
      </c>
      <c r="M254">
        <v>41</v>
      </c>
      <c r="N254" s="2" t="s">
        <v>289</v>
      </c>
      <c r="O254" s="2" t="s">
        <v>290</v>
      </c>
      <c r="P254" s="2" t="s">
        <v>282</v>
      </c>
      <c r="Q254" s="2" t="s">
        <v>97</v>
      </c>
      <c r="R254" s="2" t="s">
        <v>281</v>
      </c>
      <c r="S254" s="2" t="s">
        <v>64</v>
      </c>
      <c r="T254">
        <v>9077</v>
      </c>
      <c r="U254">
        <v>3</v>
      </c>
      <c r="V254">
        <v>2</v>
      </c>
      <c r="W254">
        <v>1</v>
      </c>
      <c r="X254">
        <v>2</v>
      </c>
      <c r="Z254">
        <v>18154</v>
      </c>
      <c r="AA254">
        <v>18154</v>
      </c>
      <c r="AB254">
        <v>19500</v>
      </c>
      <c r="AC254" s="2" t="s">
        <v>3438</v>
      </c>
      <c r="AD254" s="2" t="s">
        <v>92</v>
      </c>
      <c r="AE254">
        <v>2026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 s="2" t="s">
        <v>72</v>
      </c>
      <c r="AM254" t="s">
        <v>118</v>
      </c>
      <c r="AN254" s="2" t="s">
        <v>3419</v>
      </c>
    </row>
    <row r="255" spans="1:40">
      <c r="A255" s="1">
        <v>46059</v>
      </c>
      <c r="B255" s="2" t="s">
        <v>26</v>
      </c>
      <c r="C255" s="2" t="s">
        <v>3448</v>
      </c>
      <c r="D255" s="2" t="s">
        <v>3449</v>
      </c>
      <c r="E255" s="11">
        <v>0.55555555555555558</v>
      </c>
      <c r="F255" s="11">
        <v>0.69444444444444442</v>
      </c>
      <c r="G255">
        <v>3.33</v>
      </c>
      <c r="H255">
        <v>1459.1591591591591</v>
      </c>
      <c r="I255">
        <v>3.333333333333333</v>
      </c>
      <c r="J255">
        <v>1457.7</v>
      </c>
      <c r="K255" s="2" t="s">
        <v>3416</v>
      </c>
      <c r="L255" s="2" t="s">
        <v>3417</v>
      </c>
      <c r="M255">
        <v>129</v>
      </c>
      <c r="N255" s="2" t="s">
        <v>731</v>
      </c>
      <c r="O255" s="2" t="s">
        <v>734</v>
      </c>
      <c r="P255" s="2" t="s">
        <v>733</v>
      </c>
      <c r="Q255" s="2" t="s">
        <v>97</v>
      </c>
      <c r="R255" s="2" t="s">
        <v>732</v>
      </c>
      <c r="S255" s="2" t="s">
        <v>64</v>
      </c>
      <c r="T255">
        <v>4859</v>
      </c>
      <c r="U255">
        <v>4</v>
      </c>
      <c r="V255">
        <v>2</v>
      </c>
      <c r="W255">
        <v>1</v>
      </c>
      <c r="X255">
        <v>2</v>
      </c>
      <c r="Z255">
        <v>9718</v>
      </c>
      <c r="AA255">
        <v>9718</v>
      </c>
      <c r="AB255">
        <v>9500</v>
      </c>
      <c r="AC255" s="2" t="s">
        <v>3438</v>
      </c>
      <c r="AD255" s="2" t="s">
        <v>92</v>
      </c>
      <c r="AE255">
        <v>2026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 s="2" t="s">
        <v>72</v>
      </c>
      <c r="AM255" t="s">
        <v>68</v>
      </c>
      <c r="AN255" s="2" t="s">
        <v>3419</v>
      </c>
    </row>
    <row r="256" spans="1:40">
      <c r="A256" s="1">
        <v>46062</v>
      </c>
      <c r="B256" s="2" t="s">
        <v>26</v>
      </c>
      <c r="C256" s="2" t="s">
        <v>3448</v>
      </c>
      <c r="D256" s="2" t="s">
        <v>3449</v>
      </c>
      <c r="E256" s="11">
        <v>0.375</v>
      </c>
      <c r="F256" s="11">
        <v>0.38541666666666674</v>
      </c>
      <c r="G256">
        <v>0.25</v>
      </c>
      <c r="H256">
        <v>1160</v>
      </c>
      <c r="I256">
        <v>0.25</v>
      </c>
      <c r="J256">
        <v>1160</v>
      </c>
      <c r="K256" s="2" t="s">
        <v>3416</v>
      </c>
      <c r="L256" s="2" t="s">
        <v>3417</v>
      </c>
      <c r="M256">
        <v>55</v>
      </c>
      <c r="N256" s="2" t="s">
        <v>351</v>
      </c>
      <c r="O256" s="2" t="s">
        <v>355</v>
      </c>
      <c r="P256" s="2" t="s">
        <v>353</v>
      </c>
      <c r="Q256" s="2" t="s">
        <v>354</v>
      </c>
      <c r="R256" s="2" t="s">
        <v>352</v>
      </c>
      <c r="S256" s="2" t="s">
        <v>64</v>
      </c>
      <c r="T256">
        <v>290</v>
      </c>
      <c r="U256">
        <v>0</v>
      </c>
      <c r="V256">
        <v>2</v>
      </c>
      <c r="W256">
        <v>1</v>
      </c>
      <c r="X256">
        <v>6</v>
      </c>
      <c r="Z256">
        <v>1740</v>
      </c>
      <c r="AA256">
        <v>1740</v>
      </c>
      <c r="AB256">
        <v>24000</v>
      </c>
      <c r="AC256" s="2" t="s">
        <v>3438</v>
      </c>
      <c r="AD256" s="2" t="s">
        <v>92</v>
      </c>
      <c r="AE256">
        <v>2026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 s="2" t="s">
        <v>72</v>
      </c>
      <c r="AM256" t="s">
        <v>118</v>
      </c>
      <c r="AN256" s="2" t="s">
        <v>3419</v>
      </c>
    </row>
    <row r="257" spans="1:40">
      <c r="A257" s="1">
        <v>46062</v>
      </c>
      <c r="B257" s="2" t="s">
        <v>26</v>
      </c>
      <c r="C257" s="2" t="s">
        <v>3448</v>
      </c>
      <c r="D257" s="2" t="s">
        <v>3449</v>
      </c>
      <c r="E257" s="11">
        <v>0.38888888888888884</v>
      </c>
      <c r="F257" s="11">
        <v>0.47222222222222232</v>
      </c>
      <c r="G257">
        <v>2</v>
      </c>
      <c r="H257">
        <v>1910</v>
      </c>
      <c r="I257">
        <v>2</v>
      </c>
      <c r="J257">
        <v>1910</v>
      </c>
      <c r="K257" s="2" t="s">
        <v>3416</v>
      </c>
      <c r="L257" s="2" t="s">
        <v>3417</v>
      </c>
      <c r="M257">
        <v>55</v>
      </c>
      <c r="N257" s="2" t="s">
        <v>351</v>
      </c>
      <c r="O257" s="2" t="s">
        <v>355</v>
      </c>
      <c r="P257" s="2" t="s">
        <v>353</v>
      </c>
      <c r="Q257" s="2" t="s">
        <v>354</v>
      </c>
      <c r="R257" s="2" t="s">
        <v>352</v>
      </c>
      <c r="S257" s="2" t="s">
        <v>64</v>
      </c>
      <c r="T257">
        <v>3820</v>
      </c>
      <c r="U257">
        <v>3</v>
      </c>
      <c r="V257">
        <v>2</v>
      </c>
      <c r="W257">
        <v>1</v>
      </c>
      <c r="X257">
        <v>6</v>
      </c>
      <c r="Z257">
        <v>22920</v>
      </c>
      <c r="AA257">
        <v>22920</v>
      </c>
      <c r="AB257">
        <v>24000</v>
      </c>
      <c r="AC257" s="2" t="s">
        <v>3450</v>
      </c>
      <c r="AD257" s="2" t="s">
        <v>92</v>
      </c>
      <c r="AE257">
        <v>2026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 s="2" t="s">
        <v>72</v>
      </c>
      <c r="AM257" t="s">
        <v>118</v>
      </c>
      <c r="AN257" s="2" t="s">
        <v>3419</v>
      </c>
    </row>
    <row r="258" spans="1:40">
      <c r="A258" s="1">
        <v>46062</v>
      </c>
      <c r="B258" s="2" t="s">
        <v>26</v>
      </c>
      <c r="C258" s="2" t="s">
        <v>3448</v>
      </c>
      <c r="D258" s="2" t="s">
        <v>3449</v>
      </c>
      <c r="E258" s="11">
        <v>0.5</v>
      </c>
      <c r="F258" s="11">
        <v>0.70833333333333326</v>
      </c>
      <c r="G258">
        <v>5</v>
      </c>
      <c r="H258">
        <v>1388</v>
      </c>
      <c r="I258">
        <v>5</v>
      </c>
      <c r="J258">
        <v>1388</v>
      </c>
      <c r="K258" s="2" t="s">
        <v>3416</v>
      </c>
      <c r="L258" s="2" t="s">
        <v>3417</v>
      </c>
      <c r="M258">
        <v>43</v>
      </c>
      <c r="N258" s="2" t="s">
        <v>304</v>
      </c>
      <c r="O258" s="2" t="s">
        <v>307</v>
      </c>
      <c r="P258" s="2" t="s">
        <v>306</v>
      </c>
      <c r="Q258" s="2" t="s">
        <v>59</v>
      </c>
      <c r="R258" s="2" t="s">
        <v>305</v>
      </c>
      <c r="S258" s="2" t="s">
        <v>64</v>
      </c>
      <c r="T258">
        <v>6940</v>
      </c>
      <c r="U258">
        <v>7</v>
      </c>
      <c r="V258">
        <v>2</v>
      </c>
      <c r="W258">
        <v>1</v>
      </c>
      <c r="X258">
        <v>1</v>
      </c>
      <c r="Z258">
        <v>6940</v>
      </c>
      <c r="AA258">
        <v>6940</v>
      </c>
      <c r="AB258">
        <v>6500</v>
      </c>
      <c r="AC258" s="2" t="s">
        <v>3438</v>
      </c>
      <c r="AD258" s="2" t="s">
        <v>92</v>
      </c>
      <c r="AE258">
        <v>2026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 s="2" t="s">
        <v>72</v>
      </c>
      <c r="AM258" t="s">
        <v>68</v>
      </c>
      <c r="AN258" s="2" t="s">
        <v>3419</v>
      </c>
    </row>
    <row r="259" spans="1:40">
      <c r="A259" s="1">
        <v>46059</v>
      </c>
      <c r="B259" s="2" t="s">
        <v>25</v>
      </c>
      <c r="C259" s="2" t="s">
        <v>3422</v>
      </c>
      <c r="D259" s="2" t="s">
        <v>3423</v>
      </c>
      <c r="E259" s="11">
        <v>0.33680555555555558</v>
      </c>
      <c r="F259" s="11">
        <v>0.39583333333333326</v>
      </c>
      <c r="G259">
        <v>1.42</v>
      </c>
      <c r="H259">
        <v>0</v>
      </c>
      <c r="I259">
        <v>1.4166666666666665</v>
      </c>
      <c r="J259">
        <v>0</v>
      </c>
      <c r="K259" s="2" t="s">
        <v>3416</v>
      </c>
      <c r="L259" s="2" t="s">
        <v>3471</v>
      </c>
      <c r="M259" t="s">
        <v>764</v>
      </c>
      <c r="N259" s="2" t="s">
        <v>764</v>
      </c>
      <c r="O259" s="2" t="s">
        <v>764</v>
      </c>
      <c r="P259" s="2" t="s">
        <v>764</v>
      </c>
      <c r="Q259" s="2" t="s">
        <v>764</v>
      </c>
      <c r="R259" s="2" t="s">
        <v>764</v>
      </c>
      <c r="S259" s="2" t="s">
        <v>764</v>
      </c>
      <c r="T259">
        <v>0</v>
      </c>
      <c r="U259">
        <v>0</v>
      </c>
      <c r="V259">
        <v>0</v>
      </c>
      <c r="W259">
        <v>0</v>
      </c>
      <c r="X259">
        <v>0</v>
      </c>
      <c r="Z259">
        <v>0</v>
      </c>
      <c r="AA259" t="s">
        <v>764</v>
      </c>
      <c r="AB259" t="s">
        <v>764</v>
      </c>
      <c r="AC259" s="2" t="s">
        <v>3500</v>
      </c>
      <c r="AD259" s="2" t="s">
        <v>92</v>
      </c>
      <c r="AE259">
        <v>2026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 s="2" t="s">
        <v>72</v>
      </c>
      <c r="AN259" s="2" t="s">
        <v>3419</v>
      </c>
    </row>
    <row r="260" spans="1:40">
      <c r="A260" s="1">
        <v>46059</v>
      </c>
      <c r="B260" s="2" t="s">
        <v>25</v>
      </c>
      <c r="C260" s="2" t="s">
        <v>3422</v>
      </c>
      <c r="D260" s="2" t="s">
        <v>3423</v>
      </c>
      <c r="E260" s="11">
        <v>0.39930555555555558</v>
      </c>
      <c r="F260" s="11">
        <v>0.47916666666666674</v>
      </c>
      <c r="G260">
        <v>1.92</v>
      </c>
      <c r="H260">
        <v>2500</v>
      </c>
      <c r="I260">
        <v>1.9166666666666665</v>
      </c>
      <c r="J260">
        <v>2504.3478260879629</v>
      </c>
      <c r="K260" s="2" t="s">
        <v>3416</v>
      </c>
      <c r="L260" s="2" t="s">
        <v>3417</v>
      </c>
      <c r="M260">
        <v>129</v>
      </c>
      <c r="N260" s="2" t="s">
        <v>731</v>
      </c>
      <c r="O260" s="2" t="s">
        <v>734</v>
      </c>
      <c r="P260" s="2" t="s">
        <v>733</v>
      </c>
      <c r="Q260" s="2" t="s">
        <v>97</v>
      </c>
      <c r="R260" s="2" t="s">
        <v>732</v>
      </c>
      <c r="S260" s="2" t="s">
        <v>64</v>
      </c>
      <c r="T260">
        <v>4800</v>
      </c>
      <c r="U260">
        <v>5</v>
      </c>
      <c r="V260">
        <v>2</v>
      </c>
      <c r="W260">
        <v>1</v>
      </c>
      <c r="X260">
        <v>2</v>
      </c>
      <c r="Z260">
        <v>9600</v>
      </c>
      <c r="AA260">
        <v>9600</v>
      </c>
      <c r="AB260">
        <v>9500</v>
      </c>
      <c r="AC260" s="2"/>
      <c r="AD260" s="2" t="s">
        <v>92</v>
      </c>
      <c r="AE260">
        <v>2026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 s="2" t="s">
        <v>72</v>
      </c>
      <c r="AM260" t="s">
        <v>68</v>
      </c>
      <c r="AN260" s="2" t="s">
        <v>3419</v>
      </c>
    </row>
    <row r="261" spans="1:40">
      <c r="A261" s="1">
        <v>46059</v>
      </c>
      <c r="B261" s="2" t="s">
        <v>25</v>
      </c>
      <c r="C261" s="2" t="s">
        <v>3422</v>
      </c>
      <c r="D261" s="2" t="s">
        <v>3423</v>
      </c>
      <c r="E261" s="11">
        <v>0.48263888888888884</v>
      </c>
      <c r="F261" s="11">
        <v>0.59722222222222232</v>
      </c>
      <c r="G261">
        <v>2.75</v>
      </c>
      <c r="H261">
        <v>0</v>
      </c>
      <c r="I261">
        <v>2.75</v>
      </c>
      <c r="J261">
        <v>0</v>
      </c>
      <c r="K261" s="2" t="s">
        <v>3416</v>
      </c>
      <c r="L261" s="2" t="s">
        <v>3362</v>
      </c>
      <c r="M261" t="s">
        <v>764</v>
      </c>
      <c r="N261" s="2" t="s">
        <v>764</v>
      </c>
      <c r="O261" s="2" t="s">
        <v>764</v>
      </c>
      <c r="P261" s="2" t="s">
        <v>764</v>
      </c>
      <c r="Q261" s="2" t="s">
        <v>764</v>
      </c>
      <c r="R261" s="2" t="s">
        <v>764</v>
      </c>
      <c r="S261" s="2" t="s">
        <v>764</v>
      </c>
      <c r="T261">
        <v>0</v>
      </c>
      <c r="U261">
        <v>0</v>
      </c>
      <c r="V261">
        <v>0</v>
      </c>
      <c r="W261">
        <v>0</v>
      </c>
      <c r="X261">
        <v>0</v>
      </c>
      <c r="Z261">
        <v>0</v>
      </c>
      <c r="AA261" t="s">
        <v>764</v>
      </c>
      <c r="AB261" t="s">
        <v>764</v>
      </c>
      <c r="AC261" s="2" t="s">
        <v>3501</v>
      </c>
      <c r="AD261" s="2" t="s">
        <v>92</v>
      </c>
      <c r="AE261">
        <v>2026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 s="2" t="s">
        <v>72</v>
      </c>
      <c r="AN261" s="2" t="s">
        <v>3419</v>
      </c>
    </row>
    <row r="262" spans="1:40">
      <c r="A262" s="1">
        <v>46059</v>
      </c>
      <c r="B262" s="2" t="s">
        <v>25</v>
      </c>
      <c r="C262" s="2" t="s">
        <v>3422</v>
      </c>
      <c r="D262" s="2" t="s">
        <v>3423</v>
      </c>
      <c r="E262" s="11">
        <v>0.61111111111111116</v>
      </c>
      <c r="F262" s="11">
        <v>0.6875</v>
      </c>
      <c r="G262">
        <v>1.83</v>
      </c>
      <c r="H262">
        <v>2267.7595628415302</v>
      </c>
      <c r="I262">
        <v>1.8333333333333335</v>
      </c>
      <c r="J262">
        <v>2263.6363636342594</v>
      </c>
      <c r="K262" s="2" t="s">
        <v>3416</v>
      </c>
      <c r="L262" s="2" t="s">
        <v>3417</v>
      </c>
      <c r="M262">
        <v>58</v>
      </c>
      <c r="N262" s="2" t="s">
        <v>369</v>
      </c>
      <c r="O262" s="2" t="s">
        <v>372</v>
      </c>
      <c r="P262" s="2" t="s">
        <v>371</v>
      </c>
      <c r="Q262" s="2" t="s">
        <v>343</v>
      </c>
      <c r="R262" s="2" t="s">
        <v>370</v>
      </c>
      <c r="S262" s="2" t="s">
        <v>64</v>
      </c>
      <c r="T262">
        <v>4150</v>
      </c>
      <c r="U262">
        <v>5</v>
      </c>
      <c r="V262">
        <v>2</v>
      </c>
      <c r="W262">
        <v>1</v>
      </c>
      <c r="X262">
        <v>4</v>
      </c>
      <c r="Z262">
        <v>16600</v>
      </c>
      <c r="AA262">
        <v>16600</v>
      </c>
      <c r="AB262">
        <v>17000</v>
      </c>
      <c r="AC262" s="2"/>
      <c r="AD262" s="2" t="s">
        <v>92</v>
      </c>
      <c r="AE262">
        <v>2026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 s="2" t="s">
        <v>72</v>
      </c>
      <c r="AM262" t="s">
        <v>68</v>
      </c>
      <c r="AN262" s="2" t="s">
        <v>3419</v>
      </c>
    </row>
    <row r="263" spans="1:40">
      <c r="A263" s="1">
        <v>46059</v>
      </c>
      <c r="B263" s="2" t="s">
        <v>25</v>
      </c>
      <c r="C263" s="2" t="s">
        <v>3422</v>
      </c>
      <c r="D263" s="2" t="s">
        <v>3423</v>
      </c>
      <c r="E263" s="11">
        <v>0.6875</v>
      </c>
      <c r="F263" s="11">
        <v>0.72222222222222232</v>
      </c>
      <c r="G263">
        <v>0.83</v>
      </c>
      <c r="H263">
        <v>0</v>
      </c>
      <c r="I263">
        <v>0.83333333333333326</v>
      </c>
      <c r="J263">
        <v>0</v>
      </c>
      <c r="K263" s="2" t="s">
        <v>3416</v>
      </c>
      <c r="L263" s="2" t="s">
        <v>3464</v>
      </c>
      <c r="M263" t="s">
        <v>764</v>
      </c>
      <c r="N263" s="2" t="s">
        <v>764</v>
      </c>
      <c r="O263" s="2" t="s">
        <v>764</v>
      </c>
      <c r="P263" s="2" t="s">
        <v>764</v>
      </c>
      <c r="Q263" s="2" t="s">
        <v>764</v>
      </c>
      <c r="R263" s="2" t="s">
        <v>764</v>
      </c>
      <c r="S263" s="2" t="s">
        <v>764</v>
      </c>
      <c r="T263">
        <v>0</v>
      </c>
      <c r="U263">
        <v>0</v>
      </c>
      <c r="V263">
        <v>0</v>
      </c>
      <c r="W263">
        <v>0</v>
      </c>
      <c r="X263">
        <v>0</v>
      </c>
      <c r="Z263">
        <v>0</v>
      </c>
      <c r="AA263" t="s">
        <v>764</v>
      </c>
      <c r="AB263" t="s">
        <v>764</v>
      </c>
      <c r="AC263" s="2" t="s">
        <v>3502</v>
      </c>
      <c r="AD263" s="2" t="s">
        <v>92</v>
      </c>
      <c r="AE263">
        <v>2026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 s="2" t="s">
        <v>72</v>
      </c>
      <c r="AN263" s="2" t="s">
        <v>3419</v>
      </c>
    </row>
    <row r="264" spans="1:40">
      <c r="A264" s="1">
        <v>46062</v>
      </c>
      <c r="B264" s="2" t="s">
        <v>25</v>
      </c>
      <c r="C264" s="2" t="s">
        <v>3422</v>
      </c>
      <c r="D264" s="2" t="s">
        <v>3423</v>
      </c>
      <c r="E264" s="11">
        <v>0.38194444444444442</v>
      </c>
      <c r="F264" s="11">
        <v>0.52083333333333326</v>
      </c>
      <c r="G264">
        <v>3.33</v>
      </c>
      <c r="H264">
        <v>390.39039039039039</v>
      </c>
      <c r="I264">
        <v>3.333333333333333</v>
      </c>
      <c r="J264">
        <v>390</v>
      </c>
      <c r="K264" s="2" t="s">
        <v>3416</v>
      </c>
      <c r="L264" s="2" t="s">
        <v>3417</v>
      </c>
      <c r="M264">
        <v>164</v>
      </c>
      <c r="N264" s="2" t="s">
        <v>877</v>
      </c>
      <c r="O264" s="2" t="s">
        <v>880</v>
      </c>
      <c r="P264" s="2" t="s">
        <v>879</v>
      </c>
      <c r="Q264" s="2" t="s">
        <v>153</v>
      </c>
      <c r="R264" s="2" t="s">
        <v>878</v>
      </c>
      <c r="S264" s="2" t="s">
        <v>64</v>
      </c>
      <c r="T264">
        <v>1300</v>
      </c>
      <c r="U264">
        <v>5</v>
      </c>
      <c r="V264">
        <v>2</v>
      </c>
      <c r="W264">
        <v>1</v>
      </c>
      <c r="X264">
        <v>4</v>
      </c>
      <c r="Z264">
        <v>5200</v>
      </c>
      <c r="AA264">
        <v>5200</v>
      </c>
      <c r="AB264">
        <v>5000</v>
      </c>
      <c r="AC264" s="2"/>
      <c r="AD264" s="2" t="s">
        <v>92</v>
      </c>
      <c r="AE264">
        <v>2026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 s="2" t="s">
        <v>72</v>
      </c>
      <c r="AM264" t="s">
        <v>68</v>
      </c>
      <c r="AN264" s="2" t="s">
        <v>3419</v>
      </c>
    </row>
    <row r="265" spans="1:40">
      <c r="A265" s="1">
        <v>46062</v>
      </c>
      <c r="B265" s="2" t="s">
        <v>25</v>
      </c>
      <c r="C265" s="2" t="s">
        <v>3422</v>
      </c>
      <c r="D265" s="2" t="s">
        <v>3423</v>
      </c>
      <c r="E265" s="11">
        <v>0.52083333333333326</v>
      </c>
      <c r="F265" s="11">
        <v>0.72916666666666674</v>
      </c>
      <c r="G265">
        <v>5</v>
      </c>
      <c r="H265">
        <v>0</v>
      </c>
      <c r="I265">
        <v>5</v>
      </c>
      <c r="J265">
        <v>0</v>
      </c>
      <c r="K265" s="2" t="s">
        <v>3416</v>
      </c>
      <c r="L265" s="2" t="s">
        <v>3476</v>
      </c>
      <c r="M265" t="s">
        <v>764</v>
      </c>
      <c r="N265" s="2" t="s">
        <v>764</v>
      </c>
      <c r="O265" s="2" t="s">
        <v>764</v>
      </c>
      <c r="P265" s="2" t="s">
        <v>764</v>
      </c>
      <c r="Q265" s="2" t="s">
        <v>764</v>
      </c>
      <c r="R265" s="2" t="s">
        <v>764</v>
      </c>
      <c r="S265" s="2" t="s">
        <v>764</v>
      </c>
      <c r="T265">
        <v>0</v>
      </c>
      <c r="U265">
        <v>0</v>
      </c>
      <c r="V265">
        <v>0</v>
      </c>
      <c r="W265">
        <v>0</v>
      </c>
      <c r="X265">
        <v>0</v>
      </c>
      <c r="Z265">
        <v>0</v>
      </c>
      <c r="AA265" t="s">
        <v>764</v>
      </c>
      <c r="AB265" t="s">
        <v>764</v>
      </c>
      <c r="AC265" s="2" t="s">
        <v>3503</v>
      </c>
      <c r="AD265" s="2" t="s">
        <v>92</v>
      </c>
      <c r="AE265">
        <v>2026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 s="2" t="s">
        <v>72</v>
      </c>
      <c r="AN265" s="2" t="s">
        <v>3419</v>
      </c>
    </row>
    <row r="266" spans="1:40">
      <c r="A266" s="1">
        <v>46059</v>
      </c>
      <c r="B266" s="2" t="s">
        <v>27</v>
      </c>
      <c r="C266" s="2" t="s">
        <v>3439</v>
      </c>
      <c r="D266" s="2" t="s">
        <v>3440</v>
      </c>
      <c r="E266" s="11">
        <v>0.63194444444444442</v>
      </c>
      <c r="F266" s="11">
        <v>0.68402777777777768</v>
      </c>
      <c r="G266">
        <v>1.25</v>
      </c>
      <c r="H266">
        <v>1096</v>
      </c>
      <c r="I266">
        <v>1.25</v>
      </c>
      <c r="J266">
        <v>1096</v>
      </c>
      <c r="K266" s="2" t="s">
        <v>3416</v>
      </c>
      <c r="L266" s="2" t="s">
        <v>3417</v>
      </c>
      <c r="M266">
        <v>107</v>
      </c>
      <c r="N266" s="2" t="s">
        <v>610</v>
      </c>
      <c r="O266" s="2" t="s">
        <v>614</v>
      </c>
      <c r="P266" s="2" t="s">
        <v>612</v>
      </c>
      <c r="Q266" s="2" t="s">
        <v>153</v>
      </c>
      <c r="R266" s="2" t="s">
        <v>611</v>
      </c>
      <c r="S266" s="2" t="s">
        <v>64</v>
      </c>
      <c r="T266">
        <v>1370</v>
      </c>
      <c r="U266">
        <v>5</v>
      </c>
      <c r="V266">
        <v>2</v>
      </c>
      <c r="W266">
        <v>1</v>
      </c>
      <c r="X266">
        <v>2</v>
      </c>
      <c r="Z266">
        <v>2740</v>
      </c>
      <c r="AA266">
        <v>2740</v>
      </c>
      <c r="AB266">
        <v>2500</v>
      </c>
      <c r="AC266" s="2" t="s">
        <v>3438</v>
      </c>
      <c r="AD266" s="2" t="s">
        <v>92</v>
      </c>
      <c r="AE266">
        <v>2026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 s="2" t="s">
        <v>3431</v>
      </c>
      <c r="AM266" t="s">
        <v>618</v>
      </c>
      <c r="AN266" s="2" t="s">
        <v>3419</v>
      </c>
    </row>
    <row r="267" spans="1:40">
      <c r="A267" s="1">
        <v>46059</v>
      </c>
      <c r="B267" s="2" t="s">
        <v>27</v>
      </c>
      <c r="C267" s="2" t="s">
        <v>3439</v>
      </c>
      <c r="D267" s="2" t="s">
        <v>3440</v>
      </c>
      <c r="E267" s="11">
        <v>0.6875</v>
      </c>
      <c r="F267" s="11">
        <v>0.72916666666666674</v>
      </c>
      <c r="G267">
        <v>1</v>
      </c>
      <c r="H267">
        <v>0</v>
      </c>
      <c r="I267">
        <v>1</v>
      </c>
      <c r="J267">
        <v>0</v>
      </c>
      <c r="K267" s="2" t="s">
        <v>3416</v>
      </c>
      <c r="L267" s="2" t="s">
        <v>3471</v>
      </c>
      <c r="M267" t="s">
        <v>764</v>
      </c>
      <c r="N267" s="2" t="s">
        <v>764</v>
      </c>
      <c r="O267" s="2" t="s">
        <v>764</v>
      </c>
      <c r="P267" s="2" t="s">
        <v>764</v>
      </c>
      <c r="Q267" s="2" t="s">
        <v>764</v>
      </c>
      <c r="R267" s="2" t="s">
        <v>764</v>
      </c>
      <c r="S267" s="2" t="s">
        <v>764</v>
      </c>
      <c r="T267">
        <v>0</v>
      </c>
      <c r="U267">
        <v>0</v>
      </c>
      <c r="V267">
        <v>0</v>
      </c>
      <c r="W267">
        <v>0</v>
      </c>
      <c r="X267">
        <v>0</v>
      </c>
      <c r="Z267">
        <v>0</v>
      </c>
      <c r="AA267" t="s">
        <v>764</v>
      </c>
      <c r="AB267" t="s">
        <v>764</v>
      </c>
      <c r="AC267" s="2" t="s">
        <v>3504</v>
      </c>
      <c r="AD267" s="2" t="s">
        <v>92</v>
      </c>
      <c r="AE267">
        <v>2026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 s="2" t="s">
        <v>3419</v>
      </c>
      <c r="AN267" s="2" t="s">
        <v>3419</v>
      </c>
    </row>
    <row r="268" spans="1:40">
      <c r="A268" s="1">
        <v>46062</v>
      </c>
      <c r="B268" s="2" t="s">
        <v>27</v>
      </c>
      <c r="C268" s="2" t="s">
        <v>3439</v>
      </c>
      <c r="D268" s="2" t="s">
        <v>3440</v>
      </c>
      <c r="E268" s="11">
        <v>0.35416666666666674</v>
      </c>
      <c r="F268" s="11">
        <v>0.42708333333333326</v>
      </c>
      <c r="G268">
        <v>1.75</v>
      </c>
      <c r="H268">
        <v>1133.1428571428571</v>
      </c>
      <c r="I268">
        <v>1.75</v>
      </c>
      <c r="J268">
        <v>1133.1428571412036</v>
      </c>
      <c r="K268" s="2" t="s">
        <v>3416</v>
      </c>
      <c r="L268" s="2" t="s">
        <v>3417</v>
      </c>
      <c r="M268">
        <v>109</v>
      </c>
      <c r="N268" s="2" t="s">
        <v>622</v>
      </c>
      <c r="O268" s="2" t="s">
        <v>625</v>
      </c>
      <c r="P268" s="2" t="s">
        <v>624</v>
      </c>
      <c r="Q268" s="2" t="s">
        <v>192</v>
      </c>
      <c r="R268" s="2" t="s">
        <v>623</v>
      </c>
      <c r="S268" s="2" t="s">
        <v>64</v>
      </c>
      <c r="T268">
        <v>1983</v>
      </c>
      <c r="U268">
        <v>10</v>
      </c>
      <c r="V268">
        <v>2</v>
      </c>
      <c r="W268">
        <v>1</v>
      </c>
      <c r="X268">
        <v>2</v>
      </c>
      <c r="Z268">
        <v>3966</v>
      </c>
      <c r="AA268">
        <v>3966</v>
      </c>
      <c r="AB268">
        <v>3500</v>
      </c>
      <c r="AC268" s="2" t="s">
        <v>3438</v>
      </c>
      <c r="AD268" s="2" t="s">
        <v>92</v>
      </c>
      <c r="AE268">
        <v>2026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 s="2" t="s">
        <v>3431</v>
      </c>
      <c r="AM268" t="s">
        <v>618</v>
      </c>
      <c r="AN268" s="2" t="s">
        <v>3419</v>
      </c>
    </row>
    <row r="269" spans="1:40">
      <c r="A269" s="1">
        <v>46062</v>
      </c>
      <c r="B269" s="2" t="s">
        <v>27</v>
      </c>
      <c r="C269" s="2" t="s">
        <v>3439</v>
      </c>
      <c r="D269" s="2" t="s">
        <v>3440</v>
      </c>
      <c r="E269" s="11">
        <v>0.52777777777777768</v>
      </c>
      <c r="F269" s="11">
        <v>0.72916666666666674</v>
      </c>
      <c r="G269">
        <v>4.83</v>
      </c>
      <c r="H269">
        <v>1418.4265010351967</v>
      </c>
      <c r="I269">
        <v>4.833333333333333</v>
      </c>
      <c r="J269">
        <v>1417.4482758564816</v>
      </c>
      <c r="K269" s="2" t="s">
        <v>3416</v>
      </c>
      <c r="L269" s="2" t="s">
        <v>3417</v>
      </c>
      <c r="M269">
        <v>3</v>
      </c>
      <c r="N269" s="2" t="s">
        <v>82</v>
      </c>
      <c r="O269" s="2" t="s">
        <v>87</v>
      </c>
      <c r="P269" s="2" t="s">
        <v>84</v>
      </c>
      <c r="Q269" s="2" t="s">
        <v>86</v>
      </c>
      <c r="R269" s="2" t="s">
        <v>83</v>
      </c>
      <c r="S269" s="2" t="s">
        <v>64</v>
      </c>
      <c r="T269">
        <v>6851</v>
      </c>
      <c r="U269">
        <v>5</v>
      </c>
      <c r="V269">
        <v>2</v>
      </c>
      <c r="W269">
        <v>1</v>
      </c>
      <c r="X269">
        <v>6</v>
      </c>
      <c r="Z269">
        <v>41106</v>
      </c>
      <c r="AA269">
        <v>41106</v>
      </c>
      <c r="AB269">
        <v>57000</v>
      </c>
      <c r="AC269" s="2" t="s">
        <v>3505</v>
      </c>
      <c r="AD269" s="2" t="s">
        <v>92</v>
      </c>
      <c r="AE269">
        <v>2026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 s="2" t="s">
        <v>3419</v>
      </c>
      <c r="AM269" t="s">
        <v>68</v>
      </c>
      <c r="AN269" s="2" t="s">
        <v>3419</v>
      </c>
    </row>
    <row r="270" spans="1:40">
      <c r="A270" s="1">
        <v>46059</v>
      </c>
      <c r="B270" s="2" t="s">
        <v>27</v>
      </c>
      <c r="C270" s="2" t="s">
        <v>3453</v>
      </c>
      <c r="D270" s="2" t="s">
        <v>3454</v>
      </c>
      <c r="E270" s="11">
        <v>0.34027777777777768</v>
      </c>
      <c r="F270" s="11">
        <v>0.5625</v>
      </c>
      <c r="G270">
        <v>5.33</v>
      </c>
      <c r="H270">
        <v>1562.8517823639775</v>
      </c>
      <c r="I270">
        <v>5.333333333333333</v>
      </c>
      <c r="J270">
        <v>1561.875</v>
      </c>
      <c r="K270" s="2" t="s">
        <v>3416</v>
      </c>
      <c r="L270" s="2" t="s">
        <v>3417</v>
      </c>
      <c r="M270">
        <v>5</v>
      </c>
      <c r="N270" s="2" t="s">
        <v>93</v>
      </c>
      <c r="O270" s="2" t="s">
        <v>98</v>
      </c>
      <c r="P270" s="2" t="s">
        <v>95</v>
      </c>
      <c r="Q270" s="2" t="s">
        <v>97</v>
      </c>
      <c r="R270" s="2" t="s">
        <v>94</v>
      </c>
      <c r="S270" s="2" t="s">
        <v>64</v>
      </c>
      <c r="T270">
        <v>8330</v>
      </c>
      <c r="U270">
        <v>5</v>
      </c>
      <c r="V270">
        <v>2</v>
      </c>
      <c r="W270">
        <v>1</v>
      </c>
      <c r="X270">
        <v>2</v>
      </c>
      <c r="Z270">
        <v>16660</v>
      </c>
      <c r="AA270">
        <v>16660</v>
      </c>
      <c r="AB270">
        <v>26000</v>
      </c>
      <c r="AC270" s="2" t="s">
        <v>3450</v>
      </c>
      <c r="AD270" s="2" t="s">
        <v>92</v>
      </c>
      <c r="AE270">
        <v>2026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 s="2" t="s">
        <v>3431</v>
      </c>
      <c r="AM270" t="s">
        <v>68</v>
      </c>
      <c r="AN270" s="2" t="s">
        <v>3419</v>
      </c>
    </row>
    <row r="271" spans="1:40">
      <c r="A271" s="1">
        <v>46059</v>
      </c>
      <c r="B271" s="2" t="s">
        <v>27</v>
      </c>
      <c r="C271" s="2" t="s">
        <v>3453</v>
      </c>
      <c r="D271" s="2" t="s">
        <v>3454</v>
      </c>
      <c r="E271" s="11">
        <v>0.6875</v>
      </c>
      <c r="F271" s="11">
        <v>0.72916666666666674</v>
      </c>
      <c r="G271">
        <v>1</v>
      </c>
      <c r="H271">
        <v>1700</v>
      </c>
      <c r="I271">
        <v>1</v>
      </c>
      <c r="J271">
        <v>1700</v>
      </c>
      <c r="K271" s="2" t="s">
        <v>3416</v>
      </c>
      <c r="L271" s="2" t="s">
        <v>3417</v>
      </c>
      <c r="M271">
        <v>34</v>
      </c>
      <c r="N271" s="2" t="s">
        <v>248</v>
      </c>
      <c r="O271" s="2" t="s">
        <v>251</v>
      </c>
      <c r="P271" s="2" t="s">
        <v>250</v>
      </c>
      <c r="Q271" s="2" t="s">
        <v>240</v>
      </c>
      <c r="R271" s="2" t="s">
        <v>249</v>
      </c>
      <c r="S271" s="2" t="s">
        <v>64</v>
      </c>
      <c r="T271">
        <v>1700</v>
      </c>
      <c r="U271">
        <v>10</v>
      </c>
      <c r="V271">
        <v>2</v>
      </c>
      <c r="W271">
        <v>1</v>
      </c>
      <c r="X271">
        <v>4</v>
      </c>
      <c r="Z271">
        <v>6800</v>
      </c>
      <c r="AA271">
        <v>6800</v>
      </c>
      <c r="AB271">
        <v>20000</v>
      </c>
      <c r="AC271" s="2" t="s">
        <v>3450</v>
      </c>
      <c r="AD271" s="2" t="s">
        <v>92</v>
      </c>
      <c r="AE271">
        <v>2026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 s="2" t="s">
        <v>3431</v>
      </c>
      <c r="AM271" t="s">
        <v>68</v>
      </c>
      <c r="AN271" s="2" t="s">
        <v>3419</v>
      </c>
    </row>
    <row r="272" spans="1:40">
      <c r="A272" s="1">
        <v>46062</v>
      </c>
      <c r="B272" s="2" t="s">
        <v>27</v>
      </c>
      <c r="C272" s="2" t="s">
        <v>3453</v>
      </c>
      <c r="D272" s="2" t="s">
        <v>3454</v>
      </c>
      <c r="E272" s="11">
        <v>0.34027777777777768</v>
      </c>
      <c r="F272" s="11">
        <v>0.45833333333333326</v>
      </c>
      <c r="G272">
        <v>2.83</v>
      </c>
      <c r="H272">
        <v>1204.9469964664311</v>
      </c>
      <c r="I272">
        <v>2.8333333333333335</v>
      </c>
      <c r="J272">
        <v>1203.5294117592593</v>
      </c>
      <c r="K272" s="2" t="s">
        <v>3416</v>
      </c>
      <c r="L272" s="2" t="s">
        <v>3417</v>
      </c>
      <c r="M272">
        <v>34</v>
      </c>
      <c r="N272" s="2" t="s">
        <v>248</v>
      </c>
      <c r="O272" s="2" t="s">
        <v>251</v>
      </c>
      <c r="P272" s="2" t="s">
        <v>250</v>
      </c>
      <c r="Q272" s="2" t="s">
        <v>240</v>
      </c>
      <c r="R272" s="2" t="s">
        <v>249</v>
      </c>
      <c r="S272" s="2" t="s">
        <v>64</v>
      </c>
      <c r="T272">
        <v>3410</v>
      </c>
      <c r="U272">
        <v>5</v>
      </c>
      <c r="V272">
        <v>2</v>
      </c>
      <c r="W272">
        <v>1</v>
      </c>
      <c r="X272">
        <v>4</v>
      </c>
      <c r="Z272">
        <v>13640</v>
      </c>
      <c r="AA272">
        <v>13640</v>
      </c>
      <c r="AB272">
        <v>20000</v>
      </c>
      <c r="AC272" s="2" t="s">
        <v>3450</v>
      </c>
      <c r="AD272" s="2" t="s">
        <v>92</v>
      </c>
      <c r="AE272">
        <v>2026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 s="2" t="s">
        <v>3431</v>
      </c>
      <c r="AM272" t="s">
        <v>68</v>
      </c>
      <c r="AN272" s="2" t="s">
        <v>3419</v>
      </c>
    </row>
    <row r="273" spans="1:40">
      <c r="A273" s="1">
        <v>46062</v>
      </c>
      <c r="B273" s="2" t="s">
        <v>27</v>
      </c>
      <c r="C273" s="2" t="s">
        <v>3453</v>
      </c>
      <c r="D273" s="2" t="s">
        <v>3454</v>
      </c>
      <c r="E273" s="11">
        <v>0.54166666666666674</v>
      </c>
      <c r="F273" s="11">
        <v>0.72916666666666674</v>
      </c>
      <c r="G273">
        <v>4.5</v>
      </c>
      <c r="H273">
        <v>1555.5555555555557</v>
      </c>
      <c r="I273">
        <v>4.5</v>
      </c>
      <c r="J273">
        <v>1555.5555555555557</v>
      </c>
      <c r="K273" s="2" t="s">
        <v>3416</v>
      </c>
      <c r="L273" s="2" t="s">
        <v>3417</v>
      </c>
      <c r="M273">
        <v>32</v>
      </c>
      <c r="N273" s="2" t="s">
        <v>236</v>
      </c>
      <c r="O273" s="2" t="s">
        <v>241</v>
      </c>
      <c r="P273" s="2" t="s">
        <v>238</v>
      </c>
      <c r="Q273" s="2" t="s">
        <v>240</v>
      </c>
      <c r="R273" s="2" t="s">
        <v>237</v>
      </c>
      <c r="S273" s="2" t="s">
        <v>64</v>
      </c>
      <c r="T273">
        <v>7000</v>
      </c>
      <c r="U273">
        <v>10</v>
      </c>
      <c r="V273">
        <v>6</v>
      </c>
      <c r="W273">
        <v>1</v>
      </c>
      <c r="X273">
        <v>2</v>
      </c>
      <c r="Z273">
        <v>14000</v>
      </c>
      <c r="AA273">
        <v>14000</v>
      </c>
      <c r="AB273">
        <v>18500</v>
      </c>
      <c r="AC273" s="2" t="s">
        <v>3450</v>
      </c>
      <c r="AD273" s="2" t="s">
        <v>92</v>
      </c>
      <c r="AE273">
        <v>2026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 s="2" t="s">
        <v>3431</v>
      </c>
      <c r="AM273" t="s">
        <v>197</v>
      </c>
      <c r="AN273" s="2" t="s">
        <v>3419</v>
      </c>
    </row>
    <row r="274" spans="1:40">
      <c r="A274" s="1">
        <v>46062</v>
      </c>
      <c r="B274" s="2" t="s">
        <v>26</v>
      </c>
      <c r="C274" s="2" t="s">
        <v>3433</v>
      </c>
      <c r="D274" s="2" t="s">
        <v>3415</v>
      </c>
      <c r="E274" s="11">
        <v>0.34375</v>
      </c>
      <c r="F274" s="11">
        <v>0.5</v>
      </c>
      <c r="G274">
        <v>3.75</v>
      </c>
      <c r="H274">
        <v>1941.3333333333333</v>
      </c>
      <c r="I274">
        <v>3.75</v>
      </c>
      <c r="J274">
        <v>1941.3333333333333</v>
      </c>
      <c r="K274" s="2" t="s">
        <v>3416</v>
      </c>
      <c r="L274" s="2" t="s">
        <v>3417</v>
      </c>
      <c r="M274">
        <v>32</v>
      </c>
      <c r="N274" s="2" t="s">
        <v>236</v>
      </c>
      <c r="O274" s="2" t="s">
        <v>241</v>
      </c>
      <c r="P274" s="2" t="s">
        <v>238</v>
      </c>
      <c r="Q274" s="2" t="s">
        <v>240</v>
      </c>
      <c r="R274" s="2" t="s">
        <v>237</v>
      </c>
      <c r="S274" s="2" t="s">
        <v>64</v>
      </c>
      <c r="T274">
        <v>7280</v>
      </c>
      <c r="U274">
        <v>2</v>
      </c>
      <c r="V274">
        <v>6</v>
      </c>
      <c r="W274">
        <v>1</v>
      </c>
      <c r="X274">
        <v>2</v>
      </c>
      <c r="Z274">
        <v>14560</v>
      </c>
      <c r="AA274">
        <v>14560</v>
      </c>
      <c r="AB274">
        <v>18500</v>
      </c>
      <c r="AC274" s="2" t="s">
        <v>3460</v>
      </c>
      <c r="AD274" s="2" t="s">
        <v>92</v>
      </c>
      <c r="AE274">
        <v>2026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 s="2" t="s">
        <v>72</v>
      </c>
      <c r="AM274" t="s">
        <v>197</v>
      </c>
      <c r="AN274" s="2" t="s">
        <v>3419</v>
      </c>
    </row>
    <row r="275" spans="1:40">
      <c r="A275" s="1">
        <v>46062</v>
      </c>
      <c r="B275" s="2" t="s">
        <v>26</v>
      </c>
      <c r="C275" s="2" t="s">
        <v>3433</v>
      </c>
      <c r="D275" s="2" t="s">
        <v>3415</v>
      </c>
      <c r="E275" s="11">
        <v>0.61111111111111116</v>
      </c>
      <c r="F275" s="11">
        <v>0.67708333333333326</v>
      </c>
      <c r="G275">
        <v>1.58</v>
      </c>
      <c r="H275">
        <v>819.62025316455697</v>
      </c>
      <c r="I275">
        <v>1.5833333333333335</v>
      </c>
      <c r="J275">
        <v>817.8947368402778</v>
      </c>
      <c r="K275" s="2" t="s">
        <v>3416</v>
      </c>
      <c r="L275" s="2" t="s">
        <v>3417</v>
      </c>
      <c r="M275">
        <v>164</v>
      </c>
      <c r="N275" s="2" t="s">
        <v>877</v>
      </c>
      <c r="O275" s="2" t="s">
        <v>880</v>
      </c>
      <c r="P275" s="2" t="s">
        <v>879</v>
      </c>
      <c r="Q275" s="2" t="s">
        <v>153</v>
      </c>
      <c r="R275" s="2" t="s">
        <v>878</v>
      </c>
      <c r="S275" s="2" t="s">
        <v>64</v>
      </c>
      <c r="T275">
        <v>1295</v>
      </c>
      <c r="U275">
        <v>5</v>
      </c>
      <c r="V275">
        <v>2</v>
      </c>
      <c r="W275">
        <v>1</v>
      </c>
      <c r="X275">
        <v>4</v>
      </c>
      <c r="Z275">
        <v>5180</v>
      </c>
      <c r="AA275">
        <v>5180</v>
      </c>
      <c r="AB275">
        <v>5000</v>
      </c>
      <c r="AC275" s="2" t="s">
        <v>764</v>
      </c>
      <c r="AD275" s="2" t="s">
        <v>92</v>
      </c>
      <c r="AE275">
        <v>2026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 s="2" t="s">
        <v>72</v>
      </c>
      <c r="AM275" t="s">
        <v>68</v>
      </c>
      <c r="AN275" s="2" t="s">
        <v>3419</v>
      </c>
    </row>
    <row r="276" spans="1:40">
      <c r="A276" s="1">
        <v>46063</v>
      </c>
      <c r="B276" s="2" t="s">
        <v>26</v>
      </c>
      <c r="C276" s="2" t="s">
        <v>3433</v>
      </c>
      <c r="D276" s="2" t="s">
        <v>3415</v>
      </c>
      <c r="E276" s="11">
        <v>0.36111111111111116</v>
      </c>
      <c r="F276" s="11">
        <v>0.45138888888888884</v>
      </c>
      <c r="G276">
        <v>2.17</v>
      </c>
      <c r="H276">
        <v>1944.7004608294931</v>
      </c>
      <c r="I276">
        <v>2.1666666666666665</v>
      </c>
      <c r="J276">
        <v>1947.6923076967594</v>
      </c>
      <c r="K276" s="2" t="s">
        <v>3416</v>
      </c>
      <c r="L276" s="2" t="s">
        <v>3417</v>
      </c>
      <c r="M276">
        <v>24</v>
      </c>
      <c r="N276" s="2" t="s">
        <v>189</v>
      </c>
      <c r="O276" s="2" t="s">
        <v>193</v>
      </c>
      <c r="P276" s="2" t="s">
        <v>191</v>
      </c>
      <c r="Q276" s="2" t="s">
        <v>192</v>
      </c>
      <c r="R276" s="2" t="s">
        <v>190</v>
      </c>
      <c r="S276" s="2" t="s">
        <v>64</v>
      </c>
      <c r="T276">
        <v>4220</v>
      </c>
      <c r="U276">
        <v>10</v>
      </c>
      <c r="V276">
        <v>6</v>
      </c>
      <c r="W276">
        <v>1</v>
      </c>
      <c r="X276">
        <v>2</v>
      </c>
      <c r="Z276">
        <v>8440</v>
      </c>
      <c r="AA276">
        <v>8440</v>
      </c>
      <c r="AB276">
        <v>8000</v>
      </c>
      <c r="AC276" s="2" t="s">
        <v>764</v>
      </c>
      <c r="AD276" s="2" t="s">
        <v>92</v>
      </c>
      <c r="AE276">
        <v>2026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 s="2" t="s">
        <v>72</v>
      </c>
      <c r="AM276" t="s">
        <v>197</v>
      </c>
      <c r="AN276" s="2" t="s">
        <v>3419</v>
      </c>
    </row>
    <row r="277" spans="1:40">
      <c r="A277" s="1">
        <v>46063</v>
      </c>
      <c r="B277" s="2" t="s">
        <v>26</v>
      </c>
      <c r="C277" s="2" t="s">
        <v>3433</v>
      </c>
      <c r="D277" s="2" t="s">
        <v>3415</v>
      </c>
      <c r="E277" s="11">
        <v>0.47222222222222232</v>
      </c>
      <c r="F277" s="11">
        <v>0.68055555555555558</v>
      </c>
      <c r="G277">
        <v>5</v>
      </c>
      <c r="H277">
        <v>1800</v>
      </c>
      <c r="I277">
        <v>5</v>
      </c>
      <c r="J277">
        <v>1800</v>
      </c>
      <c r="K277" s="2" t="s">
        <v>3416</v>
      </c>
      <c r="L277" s="2" t="s">
        <v>3417</v>
      </c>
      <c r="M277">
        <v>36</v>
      </c>
      <c r="N277" s="2" t="s">
        <v>258</v>
      </c>
      <c r="O277" s="2" t="s">
        <v>262</v>
      </c>
      <c r="P277" s="2" t="s">
        <v>260</v>
      </c>
      <c r="Q277" s="2" t="s">
        <v>261</v>
      </c>
      <c r="R277" s="2" t="s">
        <v>259</v>
      </c>
      <c r="S277" s="2" t="s">
        <v>64</v>
      </c>
      <c r="T277">
        <v>9000</v>
      </c>
      <c r="U277">
        <v>0</v>
      </c>
      <c r="V277">
        <v>6</v>
      </c>
      <c r="W277">
        <v>1</v>
      </c>
      <c r="X277">
        <v>2</v>
      </c>
      <c r="Z277">
        <v>18000</v>
      </c>
      <c r="AA277">
        <v>18000</v>
      </c>
      <c r="AB277">
        <v>17500</v>
      </c>
      <c r="AC277" s="2" t="s">
        <v>764</v>
      </c>
      <c r="AD277" s="2" t="s">
        <v>92</v>
      </c>
      <c r="AE277">
        <v>2026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 s="2" t="s">
        <v>72</v>
      </c>
      <c r="AM277" t="s">
        <v>197</v>
      </c>
      <c r="AN277" s="2" t="s">
        <v>3419</v>
      </c>
    </row>
    <row r="278" spans="1:40">
      <c r="A278" s="1">
        <v>46062</v>
      </c>
      <c r="B278" s="2" t="s">
        <v>25</v>
      </c>
      <c r="C278" s="2" t="s">
        <v>3424</v>
      </c>
      <c r="D278" s="2" t="s">
        <v>3425</v>
      </c>
      <c r="E278" s="11">
        <v>0.34791666666666665</v>
      </c>
      <c r="F278" s="11">
        <v>0.47222222222222232</v>
      </c>
      <c r="G278">
        <v>2.98</v>
      </c>
      <c r="H278">
        <v>2510.0671140939598</v>
      </c>
      <c r="I278">
        <v>2.9833333333333334</v>
      </c>
      <c r="J278">
        <v>2507.2625698379629</v>
      </c>
      <c r="K278" s="2" t="s">
        <v>3416</v>
      </c>
      <c r="L278" s="2" t="s">
        <v>3417</v>
      </c>
      <c r="M278">
        <v>51</v>
      </c>
      <c r="N278" s="2" t="s">
        <v>338</v>
      </c>
      <c r="O278" s="2" t="s">
        <v>331</v>
      </c>
      <c r="P278" s="2" t="s">
        <v>329</v>
      </c>
      <c r="Q278" s="2" t="s">
        <v>330</v>
      </c>
      <c r="R278" s="2" t="s">
        <v>328</v>
      </c>
      <c r="S278" s="2" t="s">
        <v>64</v>
      </c>
      <c r="T278">
        <v>7480</v>
      </c>
      <c r="U278">
        <v>10</v>
      </c>
      <c r="V278">
        <v>6</v>
      </c>
      <c r="W278">
        <v>2</v>
      </c>
      <c r="X278">
        <v>2</v>
      </c>
      <c r="Z278">
        <v>14960</v>
      </c>
      <c r="AA278">
        <v>7480</v>
      </c>
      <c r="AB278">
        <v>29600</v>
      </c>
      <c r="AC278" s="2"/>
      <c r="AD278" s="2" t="s">
        <v>92</v>
      </c>
      <c r="AE278">
        <v>2026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 s="2" t="s">
        <v>72</v>
      </c>
      <c r="AM278" t="s">
        <v>197</v>
      </c>
      <c r="AN278" s="2" t="s">
        <v>3419</v>
      </c>
    </row>
    <row r="279" spans="1:40">
      <c r="A279" s="1">
        <v>46062</v>
      </c>
      <c r="B279" s="2" t="s">
        <v>25</v>
      </c>
      <c r="C279" s="2" t="s">
        <v>3424</v>
      </c>
      <c r="D279" s="2" t="s">
        <v>3425</v>
      </c>
      <c r="E279" s="11">
        <v>0.47916666666666674</v>
      </c>
      <c r="F279" s="11">
        <v>0.49652777777777768</v>
      </c>
      <c r="G279">
        <v>0.42</v>
      </c>
      <c r="H279">
        <v>47.61904761904762</v>
      </c>
      <c r="I279">
        <v>0.41666666666666674</v>
      </c>
      <c r="J279">
        <v>48</v>
      </c>
      <c r="K279" s="2" t="s">
        <v>3416</v>
      </c>
      <c r="L279" s="2" t="s">
        <v>3362</v>
      </c>
      <c r="M279" t="s">
        <v>764</v>
      </c>
      <c r="N279" s="2" t="s">
        <v>764</v>
      </c>
      <c r="O279" s="2" t="s">
        <v>764</v>
      </c>
      <c r="P279" s="2" t="s">
        <v>764</v>
      </c>
      <c r="Q279" s="2" t="s">
        <v>764</v>
      </c>
      <c r="R279" s="2" t="s">
        <v>764</v>
      </c>
      <c r="S279" s="2" t="s">
        <v>764</v>
      </c>
      <c r="T279">
        <v>20</v>
      </c>
      <c r="U279">
        <v>20</v>
      </c>
      <c r="V279">
        <v>0</v>
      </c>
      <c r="W279">
        <v>0</v>
      </c>
      <c r="X279">
        <v>0</v>
      </c>
      <c r="Z279">
        <v>0</v>
      </c>
      <c r="AA279" t="s">
        <v>764</v>
      </c>
      <c r="AB279" t="s">
        <v>764</v>
      </c>
      <c r="AC279" s="2" t="s">
        <v>3506</v>
      </c>
      <c r="AD279" s="2" t="s">
        <v>92</v>
      </c>
      <c r="AE279">
        <v>2026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 s="2" t="s">
        <v>72</v>
      </c>
      <c r="AN279" s="2" t="s">
        <v>3419</v>
      </c>
    </row>
    <row r="280" spans="1:40">
      <c r="A280" s="1">
        <v>46062</v>
      </c>
      <c r="B280" s="2" t="s">
        <v>25</v>
      </c>
      <c r="C280" s="2" t="s">
        <v>3424</v>
      </c>
      <c r="D280" s="2" t="s">
        <v>3425</v>
      </c>
      <c r="E280" s="11">
        <v>0.58402777777777781</v>
      </c>
      <c r="F280" s="11">
        <v>0.72916666666666674</v>
      </c>
      <c r="G280">
        <v>3.48</v>
      </c>
      <c r="H280">
        <v>2160.9195402298851</v>
      </c>
      <c r="I280">
        <v>3.4833333333333334</v>
      </c>
      <c r="J280">
        <v>2158.8516746412038</v>
      </c>
      <c r="K280" s="2" t="s">
        <v>3416</v>
      </c>
      <c r="L280" s="2" t="s">
        <v>3417</v>
      </c>
      <c r="M280">
        <v>77</v>
      </c>
      <c r="N280" s="2" t="s">
        <v>471</v>
      </c>
      <c r="O280" s="2" t="s">
        <v>474</v>
      </c>
      <c r="P280" s="2" t="s">
        <v>217</v>
      </c>
      <c r="Q280" s="2" t="s">
        <v>473</v>
      </c>
      <c r="R280" s="2" t="s">
        <v>472</v>
      </c>
      <c r="S280" s="2" t="s">
        <v>64</v>
      </c>
      <c r="T280">
        <v>7520</v>
      </c>
      <c r="U280">
        <v>20</v>
      </c>
      <c r="V280">
        <v>6</v>
      </c>
      <c r="W280">
        <v>2</v>
      </c>
      <c r="X280">
        <v>2</v>
      </c>
      <c r="Z280">
        <v>15040</v>
      </c>
      <c r="AA280">
        <v>7520</v>
      </c>
      <c r="AB280">
        <v>23000</v>
      </c>
      <c r="AC280" s="2"/>
      <c r="AD280" s="2" t="s">
        <v>92</v>
      </c>
      <c r="AE280">
        <v>2026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 s="2" t="s">
        <v>72</v>
      </c>
      <c r="AM280" t="s">
        <v>197</v>
      </c>
      <c r="AN280" s="2" t="s">
        <v>3419</v>
      </c>
    </row>
    <row r="281" spans="1:40">
      <c r="A281" s="1">
        <v>46062</v>
      </c>
      <c r="B281" s="2" t="s">
        <v>25</v>
      </c>
      <c r="C281" s="2" t="s">
        <v>3424</v>
      </c>
      <c r="D281" s="2" t="s">
        <v>3426</v>
      </c>
      <c r="E281" s="11">
        <v>0.79513888888888884</v>
      </c>
      <c r="F281" s="11">
        <v>0.87152777777777768</v>
      </c>
      <c r="G281">
        <v>1.83</v>
      </c>
      <c r="H281">
        <v>2404.3715846994533</v>
      </c>
      <c r="I281">
        <v>1.8333333333333335</v>
      </c>
      <c r="J281">
        <v>2400</v>
      </c>
      <c r="K281" s="2" t="s">
        <v>3427</v>
      </c>
      <c r="L281" s="2" t="s">
        <v>3417</v>
      </c>
      <c r="M281">
        <v>77</v>
      </c>
      <c r="N281" s="2" t="s">
        <v>471</v>
      </c>
      <c r="O281" s="2" t="s">
        <v>474</v>
      </c>
      <c r="P281" s="2" t="s">
        <v>217</v>
      </c>
      <c r="Q281" s="2" t="s">
        <v>473</v>
      </c>
      <c r="R281" s="2" t="s">
        <v>472</v>
      </c>
      <c r="S281" s="2" t="s">
        <v>64</v>
      </c>
      <c r="T281">
        <v>4400</v>
      </c>
      <c r="U281">
        <v>18</v>
      </c>
      <c r="V281">
        <v>6</v>
      </c>
      <c r="W281">
        <v>2</v>
      </c>
      <c r="X281">
        <v>2</v>
      </c>
      <c r="Z281">
        <v>8800</v>
      </c>
      <c r="AA281">
        <v>4400</v>
      </c>
      <c r="AB281">
        <v>23000</v>
      </c>
      <c r="AC281" s="2" t="s">
        <v>3507</v>
      </c>
      <c r="AD281" s="2" t="s">
        <v>92</v>
      </c>
      <c r="AE281">
        <v>2026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 s="2" t="s">
        <v>72</v>
      </c>
      <c r="AM281" t="s">
        <v>197</v>
      </c>
      <c r="AN281" s="2" t="s">
        <v>3419</v>
      </c>
    </row>
    <row r="282" spans="1:40">
      <c r="A282" s="1">
        <v>46062</v>
      </c>
      <c r="B282" s="2" t="s">
        <v>25</v>
      </c>
      <c r="C282" s="2" t="s">
        <v>3424</v>
      </c>
      <c r="D282" s="2" t="s">
        <v>3426</v>
      </c>
      <c r="E282" s="11">
        <v>0.875</v>
      </c>
      <c r="F282" s="11">
        <v>0.93402777777777768</v>
      </c>
      <c r="G282">
        <v>1.42</v>
      </c>
      <c r="H282">
        <v>0</v>
      </c>
      <c r="I282">
        <v>1.4166666666666665</v>
      </c>
      <c r="J282">
        <v>0</v>
      </c>
      <c r="K282" s="2" t="s">
        <v>3427</v>
      </c>
      <c r="L282" s="2" t="s">
        <v>3464</v>
      </c>
      <c r="M282" t="s">
        <v>764</v>
      </c>
      <c r="N282" s="2" t="s">
        <v>764</v>
      </c>
      <c r="O282" s="2" t="s">
        <v>764</v>
      </c>
      <c r="P282" s="2" t="s">
        <v>764</v>
      </c>
      <c r="Q282" s="2" t="s">
        <v>764</v>
      </c>
      <c r="R282" s="2" t="s">
        <v>764</v>
      </c>
      <c r="S282" s="2" t="s">
        <v>764</v>
      </c>
      <c r="T282">
        <v>0</v>
      </c>
      <c r="U282">
        <v>0</v>
      </c>
      <c r="V282">
        <v>0</v>
      </c>
      <c r="W282">
        <v>0</v>
      </c>
      <c r="X282">
        <v>0</v>
      </c>
      <c r="Z282">
        <v>0</v>
      </c>
      <c r="AA282" t="s">
        <v>764</v>
      </c>
      <c r="AB282" t="s">
        <v>764</v>
      </c>
      <c r="AC282" s="2" t="s">
        <v>3508</v>
      </c>
      <c r="AD282" s="2" t="s">
        <v>92</v>
      </c>
      <c r="AE282">
        <v>2026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 s="2" t="s">
        <v>72</v>
      </c>
      <c r="AN282" s="2" t="s">
        <v>3419</v>
      </c>
    </row>
    <row r="283" spans="1:40">
      <c r="A283" s="1">
        <v>46062</v>
      </c>
      <c r="B283" s="2" t="s">
        <v>25</v>
      </c>
      <c r="C283" s="2" t="s">
        <v>3424</v>
      </c>
      <c r="D283" s="2" t="s">
        <v>3426</v>
      </c>
      <c r="E283" s="11">
        <v>0.9375</v>
      </c>
      <c r="F283" s="11">
        <v>0.98958333333333326</v>
      </c>
      <c r="G283">
        <v>1.25</v>
      </c>
      <c r="H283">
        <v>0</v>
      </c>
      <c r="I283">
        <v>1.25</v>
      </c>
      <c r="J283">
        <v>0</v>
      </c>
      <c r="K283" s="2" t="s">
        <v>3427</v>
      </c>
      <c r="L283" s="2" t="s">
        <v>3471</v>
      </c>
      <c r="M283" t="s">
        <v>764</v>
      </c>
      <c r="N283" s="2" t="s">
        <v>764</v>
      </c>
      <c r="O283" s="2" t="s">
        <v>764</v>
      </c>
      <c r="P283" s="2" t="s">
        <v>764</v>
      </c>
      <c r="Q283" s="2" t="s">
        <v>764</v>
      </c>
      <c r="R283" s="2" t="s">
        <v>764</v>
      </c>
      <c r="S283" s="2" t="s">
        <v>764</v>
      </c>
      <c r="T283">
        <v>0</v>
      </c>
      <c r="U283">
        <v>0</v>
      </c>
      <c r="V283">
        <v>0</v>
      </c>
      <c r="W283">
        <v>0</v>
      </c>
      <c r="X283">
        <v>0</v>
      </c>
      <c r="Z283">
        <v>0</v>
      </c>
      <c r="AA283" t="s">
        <v>764</v>
      </c>
      <c r="AB283" t="s">
        <v>764</v>
      </c>
      <c r="AC283" s="2" t="s">
        <v>3509</v>
      </c>
      <c r="AD283" s="2" t="s">
        <v>92</v>
      </c>
      <c r="AE283">
        <v>2026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 s="2" t="s">
        <v>72</v>
      </c>
      <c r="AN283" s="2" t="s">
        <v>3419</v>
      </c>
    </row>
    <row r="284" spans="1:40">
      <c r="A284" s="1">
        <v>46062</v>
      </c>
      <c r="B284" s="2" t="s">
        <v>25</v>
      </c>
      <c r="C284" s="2" t="s">
        <v>3424</v>
      </c>
      <c r="D284" s="2" t="s">
        <v>3426</v>
      </c>
      <c r="E284" s="11">
        <v>1.0416666666666741E-2</v>
      </c>
      <c r="F284" s="11">
        <v>0.22916666666666674</v>
      </c>
      <c r="G284">
        <v>5.25</v>
      </c>
      <c r="H284">
        <v>1676.1904761904761</v>
      </c>
      <c r="I284">
        <v>5.25</v>
      </c>
      <c r="J284">
        <v>1676.1904761921296</v>
      </c>
      <c r="K284" s="2" t="s">
        <v>3427</v>
      </c>
      <c r="L284" s="2" t="s">
        <v>3417</v>
      </c>
      <c r="M284">
        <v>51</v>
      </c>
      <c r="N284" s="2" t="s">
        <v>338</v>
      </c>
      <c r="O284" s="2" t="s">
        <v>331</v>
      </c>
      <c r="P284" s="2" t="s">
        <v>329</v>
      </c>
      <c r="Q284" s="2" t="s">
        <v>330</v>
      </c>
      <c r="R284" s="2" t="s">
        <v>328</v>
      </c>
      <c r="S284" s="2" t="s">
        <v>64</v>
      </c>
      <c r="T284">
        <v>8800</v>
      </c>
      <c r="U284">
        <v>25</v>
      </c>
      <c r="V284">
        <v>6</v>
      </c>
      <c r="W284">
        <v>2</v>
      </c>
      <c r="X284">
        <v>2</v>
      </c>
      <c r="Z284">
        <v>17600</v>
      </c>
      <c r="AA284">
        <v>8800</v>
      </c>
      <c r="AB284">
        <v>29600</v>
      </c>
      <c r="AC284" s="2"/>
      <c r="AD284" s="2" t="s">
        <v>92</v>
      </c>
      <c r="AE284">
        <v>2026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 s="2" t="s">
        <v>72</v>
      </c>
      <c r="AM284" t="s">
        <v>197</v>
      </c>
      <c r="AN284" s="2" t="s">
        <v>3419</v>
      </c>
    </row>
    <row r="285" spans="1:40">
      <c r="A285" s="1">
        <v>46062</v>
      </c>
      <c r="B285" s="2" t="s">
        <v>25</v>
      </c>
      <c r="C285" s="2" t="s">
        <v>3424</v>
      </c>
      <c r="D285" s="2" t="s">
        <v>3426</v>
      </c>
      <c r="E285" s="11">
        <v>0.23263888888888884</v>
      </c>
      <c r="F285" s="11">
        <v>0.25</v>
      </c>
      <c r="G285">
        <v>0.42</v>
      </c>
      <c r="H285">
        <v>0</v>
      </c>
      <c r="I285">
        <v>0.41666666666666674</v>
      </c>
      <c r="J285">
        <v>0</v>
      </c>
      <c r="K285" s="2" t="s">
        <v>3427</v>
      </c>
      <c r="L285" s="2" t="s">
        <v>3464</v>
      </c>
      <c r="M285" t="s">
        <v>764</v>
      </c>
      <c r="N285" s="2" t="s">
        <v>764</v>
      </c>
      <c r="O285" s="2" t="s">
        <v>764</v>
      </c>
      <c r="P285" s="2" t="s">
        <v>764</v>
      </c>
      <c r="Q285" s="2" t="s">
        <v>764</v>
      </c>
      <c r="R285" s="2" t="s">
        <v>764</v>
      </c>
      <c r="S285" s="2" t="s">
        <v>764</v>
      </c>
      <c r="T285">
        <v>0</v>
      </c>
      <c r="U285">
        <v>0</v>
      </c>
      <c r="V285">
        <v>0</v>
      </c>
      <c r="W285">
        <v>0</v>
      </c>
      <c r="X285">
        <v>0</v>
      </c>
      <c r="Z285">
        <v>0</v>
      </c>
      <c r="AA285" t="s">
        <v>764</v>
      </c>
      <c r="AB285" t="s">
        <v>764</v>
      </c>
      <c r="AC285" s="2" t="s">
        <v>3510</v>
      </c>
      <c r="AD285" s="2" t="s">
        <v>92</v>
      </c>
      <c r="AE285">
        <v>2026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 s="2" t="s">
        <v>72</v>
      </c>
      <c r="AN285" s="2" t="s">
        <v>3419</v>
      </c>
    </row>
    <row r="286" spans="1:40">
      <c r="A286" s="1">
        <v>46063</v>
      </c>
      <c r="B286" s="2" t="s">
        <v>25</v>
      </c>
      <c r="C286" s="2" t="s">
        <v>3424</v>
      </c>
      <c r="D286" s="2" t="s">
        <v>3426</v>
      </c>
      <c r="E286" s="11">
        <v>0.78819444444444442</v>
      </c>
      <c r="F286" s="11">
        <v>0.84027777777777768</v>
      </c>
      <c r="G286">
        <v>1.25</v>
      </c>
      <c r="H286">
        <v>4864</v>
      </c>
      <c r="I286">
        <v>1.25</v>
      </c>
      <c r="J286">
        <v>4864</v>
      </c>
      <c r="K286" s="2" t="s">
        <v>3427</v>
      </c>
      <c r="L286" s="2" t="s">
        <v>3417</v>
      </c>
      <c r="M286">
        <v>51</v>
      </c>
      <c r="N286" s="2" t="s">
        <v>338</v>
      </c>
      <c r="O286" s="2" t="s">
        <v>331</v>
      </c>
      <c r="P286" s="2" t="s">
        <v>329</v>
      </c>
      <c r="Q286" s="2" t="s">
        <v>330</v>
      </c>
      <c r="R286" s="2" t="s">
        <v>328</v>
      </c>
      <c r="S286" s="2" t="s">
        <v>64</v>
      </c>
      <c r="T286">
        <v>6080</v>
      </c>
      <c r="U286">
        <v>10</v>
      </c>
      <c r="V286">
        <v>6</v>
      </c>
      <c r="W286">
        <v>2</v>
      </c>
      <c r="X286">
        <v>2</v>
      </c>
      <c r="Z286">
        <v>12160</v>
      </c>
      <c r="AA286">
        <v>6080</v>
      </c>
      <c r="AB286">
        <v>29600</v>
      </c>
      <c r="AC286" s="2"/>
      <c r="AD286" s="2" t="s">
        <v>92</v>
      </c>
      <c r="AE286">
        <v>2026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 s="2" t="s">
        <v>72</v>
      </c>
      <c r="AM286" t="s">
        <v>197</v>
      </c>
      <c r="AN286" s="2" t="s">
        <v>3419</v>
      </c>
    </row>
    <row r="287" spans="1:40">
      <c r="A287" s="1">
        <v>46063</v>
      </c>
      <c r="B287" s="2" t="s">
        <v>25</v>
      </c>
      <c r="C287" s="2" t="s">
        <v>3424</v>
      </c>
      <c r="D287" s="2" t="s">
        <v>3426</v>
      </c>
      <c r="E287" s="11">
        <v>0.85416666666666674</v>
      </c>
      <c r="F287" s="11">
        <v>0.92708333333333326</v>
      </c>
      <c r="G287">
        <v>1.75</v>
      </c>
      <c r="H287">
        <v>1714.2857142857142</v>
      </c>
      <c r="I287">
        <v>1.75</v>
      </c>
      <c r="J287">
        <v>1714.2857142824073</v>
      </c>
      <c r="K287" s="2" t="s">
        <v>3427</v>
      </c>
      <c r="L287" s="2" t="s">
        <v>3417</v>
      </c>
      <c r="M287">
        <v>49</v>
      </c>
      <c r="N287" s="2" t="s">
        <v>327</v>
      </c>
      <c r="O287" s="2" t="s">
        <v>331</v>
      </c>
      <c r="P287" s="2" t="s">
        <v>329</v>
      </c>
      <c r="Q287" s="2" t="s">
        <v>330</v>
      </c>
      <c r="R287" s="2" t="s">
        <v>328</v>
      </c>
      <c r="S287" s="2" t="s">
        <v>64</v>
      </c>
      <c r="T287">
        <v>3000</v>
      </c>
      <c r="U287">
        <v>28</v>
      </c>
      <c r="V287">
        <v>6</v>
      </c>
      <c r="W287">
        <v>2</v>
      </c>
      <c r="X287">
        <v>2</v>
      </c>
      <c r="Z287">
        <v>6000</v>
      </c>
      <c r="AA287">
        <v>3000</v>
      </c>
      <c r="AB287">
        <v>30500</v>
      </c>
      <c r="AC287" s="2" t="s">
        <v>3511</v>
      </c>
      <c r="AD287" s="2" t="s">
        <v>92</v>
      </c>
      <c r="AE287">
        <v>2026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 s="2" t="s">
        <v>72</v>
      </c>
      <c r="AM287" t="s">
        <v>197</v>
      </c>
      <c r="AN287" s="2" t="s">
        <v>3419</v>
      </c>
    </row>
    <row r="288" spans="1:40">
      <c r="A288" s="1">
        <v>46063</v>
      </c>
      <c r="B288" s="2" t="s">
        <v>25</v>
      </c>
      <c r="C288" s="2" t="s">
        <v>3424</v>
      </c>
      <c r="D288" s="2" t="s">
        <v>3426</v>
      </c>
      <c r="E288" s="11">
        <v>0.93055555555555558</v>
      </c>
      <c r="F288" s="11">
        <v>0.96527777777777768</v>
      </c>
      <c r="G288">
        <v>0.83</v>
      </c>
      <c r="H288">
        <v>975.9036144578314</v>
      </c>
      <c r="I288">
        <v>0.83333333333333326</v>
      </c>
      <c r="J288">
        <v>972</v>
      </c>
      <c r="K288" s="2" t="s">
        <v>3427</v>
      </c>
      <c r="L288" s="2" t="s">
        <v>3417</v>
      </c>
      <c r="M288">
        <v>49</v>
      </c>
      <c r="N288" s="2" t="s">
        <v>327</v>
      </c>
      <c r="O288" s="2" t="s">
        <v>331</v>
      </c>
      <c r="P288" s="2" t="s">
        <v>329</v>
      </c>
      <c r="Q288" s="2" t="s">
        <v>330</v>
      </c>
      <c r="R288" s="2" t="s">
        <v>328</v>
      </c>
      <c r="S288" s="2" t="s">
        <v>64</v>
      </c>
      <c r="T288">
        <v>810</v>
      </c>
      <c r="U288">
        <v>10</v>
      </c>
      <c r="V288">
        <v>6</v>
      </c>
      <c r="W288">
        <v>2</v>
      </c>
      <c r="X288">
        <v>2</v>
      </c>
      <c r="Z288">
        <v>1620</v>
      </c>
      <c r="AA288">
        <v>810</v>
      </c>
      <c r="AB288">
        <v>30500</v>
      </c>
      <c r="AC288" s="2"/>
      <c r="AD288" s="2" t="s">
        <v>92</v>
      </c>
      <c r="AE288">
        <v>2026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 s="2" t="s">
        <v>72</v>
      </c>
      <c r="AM288" t="s">
        <v>197</v>
      </c>
      <c r="AN288" s="2" t="s">
        <v>3419</v>
      </c>
    </row>
    <row r="289" spans="1:40">
      <c r="A289" s="1">
        <v>46063</v>
      </c>
      <c r="B289" s="2" t="s">
        <v>25</v>
      </c>
      <c r="C289" s="2" t="s">
        <v>3424</v>
      </c>
      <c r="D289" s="2" t="s">
        <v>3426</v>
      </c>
      <c r="E289" s="11">
        <v>1.736111111111116E-2</v>
      </c>
      <c r="F289" s="11">
        <v>0.21527777777777768</v>
      </c>
      <c r="G289">
        <v>4.75</v>
      </c>
      <c r="H289">
        <v>2505.2631578947367</v>
      </c>
      <c r="I289">
        <v>4.75</v>
      </c>
      <c r="J289">
        <v>2505.2631578935184</v>
      </c>
      <c r="K289" s="2" t="s">
        <v>3427</v>
      </c>
      <c r="L289" s="2" t="s">
        <v>3417</v>
      </c>
      <c r="M289">
        <v>77</v>
      </c>
      <c r="N289" s="2" t="s">
        <v>471</v>
      </c>
      <c r="O289" s="2" t="s">
        <v>474</v>
      </c>
      <c r="P289" s="2" t="s">
        <v>217</v>
      </c>
      <c r="Q289" s="2" t="s">
        <v>473</v>
      </c>
      <c r="R289" s="2" t="s">
        <v>472</v>
      </c>
      <c r="S289" s="2" t="s">
        <v>64</v>
      </c>
      <c r="T289">
        <v>11900</v>
      </c>
      <c r="U289">
        <v>30</v>
      </c>
      <c r="V289">
        <v>6</v>
      </c>
      <c r="W289">
        <v>2</v>
      </c>
      <c r="X289">
        <v>2</v>
      </c>
      <c r="Z289">
        <v>23800</v>
      </c>
      <c r="AA289">
        <v>11900</v>
      </c>
      <c r="AB289">
        <v>23000</v>
      </c>
      <c r="AC289" s="2"/>
      <c r="AD289" s="2" t="s">
        <v>92</v>
      </c>
      <c r="AE289">
        <v>2026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 s="2" t="s">
        <v>72</v>
      </c>
      <c r="AM289" t="s">
        <v>197</v>
      </c>
      <c r="AN289" s="2" t="s">
        <v>3419</v>
      </c>
    </row>
    <row r="290" spans="1:40">
      <c r="A290" s="1">
        <v>46062</v>
      </c>
      <c r="B290" s="2" t="s">
        <v>25</v>
      </c>
      <c r="C290" s="2" t="s">
        <v>3414</v>
      </c>
      <c r="D290" s="2" t="s">
        <v>3415</v>
      </c>
      <c r="E290" s="11">
        <v>0.40625</v>
      </c>
      <c r="F290" s="11">
        <v>0.42361111111111116</v>
      </c>
      <c r="G290">
        <v>0.42</v>
      </c>
      <c r="H290">
        <v>595.2380952380953</v>
      </c>
      <c r="I290">
        <v>0.41666666666666657</v>
      </c>
      <c r="J290">
        <v>600.00000000000023</v>
      </c>
      <c r="K290" s="2" t="s">
        <v>3416</v>
      </c>
      <c r="L290" s="2" t="s">
        <v>3417</v>
      </c>
      <c r="M290">
        <v>110</v>
      </c>
      <c r="N290" s="2" t="s">
        <v>622</v>
      </c>
      <c r="O290" s="2" t="s">
        <v>629</v>
      </c>
      <c r="P290" s="2" t="s">
        <v>624</v>
      </c>
      <c r="Q290" s="2" t="s">
        <v>192</v>
      </c>
      <c r="R290" s="2" t="s">
        <v>623</v>
      </c>
      <c r="S290" s="2" t="s">
        <v>79</v>
      </c>
      <c r="T290">
        <v>250</v>
      </c>
      <c r="U290">
        <v>0</v>
      </c>
      <c r="V290">
        <v>0</v>
      </c>
      <c r="W290">
        <v>1</v>
      </c>
      <c r="X290">
        <v>8</v>
      </c>
      <c r="Z290">
        <v>2000</v>
      </c>
      <c r="AA290">
        <v>2000</v>
      </c>
      <c r="AB290">
        <v>1600</v>
      </c>
      <c r="AC290" s="2" t="s">
        <v>3421</v>
      </c>
      <c r="AD290" s="2" t="s">
        <v>92</v>
      </c>
      <c r="AE290">
        <v>2026</v>
      </c>
      <c r="AF290">
        <v>63</v>
      </c>
      <c r="AG290">
        <v>73</v>
      </c>
      <c r="AH290">
        <v>-10</v>
      </c>
      <c r="AI290">
        <v>76</v>
      </c>
      <c r="AJ290">
        <v>73</v>
      </c>
      <c r="AK290">
        <v>3</v>
      </c>
      <c r="AL290" s="2" t="s">
        <v>72</v>
      </c>
      <c r="AN290" s="2" t="s">
        <v>3419</v>
      </c>
    </row>
    <row r="291" spans="1:40">
      <c r="A291" s="1">
        <v>46062</v>
      </c>
      <c r="B291" s="2" t="s">
        <v>25</v>
      </c>
      <c r="C291" s="2" t="s">
        <v>3414</v>
      </c>
      <c r="D291" s="2" t="s">
        <v>3415</v>
      </c>
      <c r="E291" s="11">
        <v>0.42361111111111116</v>
      </c>
      <c r="F291" s="11">
        <v>0.5625</v>
      </c>
      <c r="G291">
        <v>3.33</v>
      </c>
      <c r="H291">
        <v>897.89789789789791</v>
      </c>
      <c r="I291">
        <v>3.3333333333333335</v>
      </c>
      <c r="J291">
        <v>897</v>
      </c>
      <c r="K291" s="2" t="s">
        <v>3416</v>
      </c>
      <c r="L291" s="2" t="s">
        <v>3417</v>
      </c>
      <c r="M291">
        <v>6</v>
      </c>
      <c r="N291" s="2" t="s">
        <v>93</v>
      </c>
      <c r="O291" s="2" t="s">
        <v>102</v>
      </c>
      <c r="P291" s="2" t="s">
        <v>95</v>
      </c>
      <c r="Q291" s="2" t="s">
        <v>97</v>
      </c>
      <c r="R291" s="2" t="s">
        <v>94</v>
      </c>
      <c r="S291" s="2" t="s">
        <v>79</v>
      </c>
      <c r="T291">
        <v>2990</v>
      </c>
      <c r="U291">
        <v>10</v>
      </c>
      <c r="V291">
        <v>0</v>
      </c>
      <c r="W291">
        <v>1</v>
      </c>
      <c r="X291">
        <v>8</v>
      </c>
      <c r="Z291">
        <v>23920</v>
      </c>
      <c r="AA291">
        <v>23920</v>
      </c>
      <c r="AB291">
        <v>23700</v>
      </c>
      <c r="AC291" s="2" t="s">
        <v>3421</v>
      </c>
      <c r="AD291" s="2" t="s">
        <v>92</v>
      </c>
      <c r="AE291">
        <v>2026</v>
      </c>
      <c r="AF291">
        <v>748</v>
      </c>
      <c r="AG291">
        <v>736</v>
      </c>
      <c r="AH291">
        <v>12</v>
      </c>
      <c r="AI291">
        <v>748</v>
      </c>
      <c r="AJ291">
        <v>736</v>
      </c>
      <c r="AK291">
        <v>12</v>
      </c>
      <c r="AL291" s="2" t="s">
        <v>72</v>
      </c>
      <c r="AN291" s="2" t="s">
        <v>3419</v>
      </c>
    </row>
    <row r="292" spans="1:40">
      <c r="A292" s="1">
        <v>46062</v>
      </c>
      <c r="B292" s="2" t="s">
        <v>25</v>
      </c>
      <c r="C292" s="2" t="s">
        <v>3414</v>
      </c>
      <c r="D292" s="2" t="s">
        <v>3415</v>
      </c>
      <c r="E292" s="11">
        <v>0.58333333333333326</v>
      </c>
      <c r="F292" s="11">
        <v>0.70833333333333326</v>
      </c>
      <c r="G292">
        <v>3</v>
      </c>
      <c r="H292">
        <v>996.66666666666663</v>
      </c>
      <c r="I292">
        <v>3</v>
      </c>
      <c r="J292">
        <v>996.66666666666652</v>
      </c>
      <c r="K292" s="2" t="s">
        <v>3416</v>
      </c>
      <c r="L292" s="2" t="s">
        <v>3417</v>
      </c>
      <c r="M292">
        <v>8</v>
      </c>
      <c r="N292" s="2" t="s">
        <v>105</v>
      </c>
      <c r="O292" s="2" t="s">
        <v>102</v>
      </c>
      <c r="P292" s="2" t="s">
        <v>95</v>
      </c>
      <c r="Q292" s="2" t="s">
        <v>97</v>
      </c>
      <c r="R292" s="2" t="s">
        <v>94</v>
      </c>
      <c r="S292" s="2" t="s">
        <v>79</v>
      </c>
      <c r="T292">
        <v>2990</v>
      </c>
      <c r="U292">
        <v>0</v>
      </c>
      <c r="V292">
        <v>0</v>
      </c>
      <c r="W292">
        <v>1</v>
      </c>
      <c r="X292">
        <v>8</v>
      </c>
      <c r="Z292">
        <v>23920</v>
      </c>
      <c r="AA292">
        <v>23920</v>
      </c>
      <c r="AB292">
        <v>23700</v>
      </c>
      <c r="AC292" s="2" t="s">
        <v>3421</v>
      </c>
      <c r="AD292" s="2" t="s">
        <v>92</v>
      </c>
      <c r="AE292">
        <v>2026</v>
      </c>
      <c r="AF292">
        <v>748</v>
      </c>
      <c r="AG292">
        <v>751</v>
      </c>
      <c r="AH292">
        <v>-3</v>
      </c>
      <c r="AI292">
        <v>754</v>
      </c>
      <c r="AJ292">
        <v>751</v>
      </c>
      <c r="AK292">
        <v>3</v>
      </c>
      <c r="AL292" s="2" t="s">
        <v>72</v>
      </c>
      <c r="AN292" s="2" t="s">
        <v>3419</v>
      </c>
    </row>
    <row r="293" spans="1:40">
      <c r="A293" s="1">
        <v>46063</v>
      </c>
      <c r="B293" s="2" t="s">
        <v>25</v>
      </c>
      <c r="C293" s="2" t="s">
        <v>3414</v>
      </c>
      <c r="D293" s="2" t="s">
        <v>3415</v>
      </c>
      <c r="E293" s="11">
        <v>0.33333333333333326</v>
      </c>
      <c r="F293" s="11">
        <v>0.5</v>
      </c>
      <c r="G293">
        <v>4</v>
      </c>
      <c r="H293">
        <v>1775</v>
      </c>
      <c r="I293">
        <v>4</v>
      </c>
      <c r="J293">
        <v>1775</v>
      </c>
      <c r="K293" s="2" t="s">
        <v>3416</v>
      </c>
      <c r="L293" s="2" t="s">
        <v>3417</v>
      </c>
      <c r="M293">
        <v>4</v>
      </c>
      <c r="N293" s="2" t="s">
        <v>82</v>
      </c>
      <c r="O293" s="2" t="s">
        <v>76</v>
      </c>
      <c r="P293" s="2" t="s">
        <v>84</v>
      </c>
      <c r="Q293" s="2" t="s">
        <v>86</v>
      </c>
      <c r="R293" s="2" t="s">
        <v>83</v>
      </c>
      <c r="S293" s="2" t="s">
        <v>79</v>
      </c>
      <c r="T293">
        <v>7100</v>
      </c>
      <c r="U293">
        <v>30</v>
      </c>
      <c r="V293">
        <v>0</v>
      </c>
      <c r="W293">
        <v>1</v>
      </c>
      <c r="X293">
        <v>8</v>
      </c>
      <c r="Z293">
        <v>56800</v>
      </c>
      <c r="AA293">
        <v>56800</v>
      </c>
      <c r="AB293">
        <v>56350</v>
      </c>
      <c r="AC293" s="2" t="s">
        <v>3421</v>
      </c>
      <c r="AD293" s="2" t="s">
        <v>92</v>
      </c>
      <c r="AE293">
        <v>2026</v>
      </c>
      <c r="AF293">
        <v>1775</v>
      </c>
      <c r="AG293">
        <v>1758</v>
      </c>
      <c r="AH293">
        <v>17</v>
      </c>
      <c r="AI293">
        <v>1775</v>
      </c>
      <c r="AJ293">
        <v>1758</v>
      </c>
      <c r="AK293">
        <v>17</v>
      </c>
      <c r="AL293" s="2" t="s">
        <v>72</v>
      </c>
      <c r="AN293" s="2" t="s">
        <v>3419</v>
      </c>
    </row>
    <row r="294" spans="1:40">
      <c r="A294" s="1">
        <v>46064</v>
      </c>
      <c r="B294" s="2" t="s">
        <v>25</v>
      </c>
      <c r="C294" s="2" t="s">
        <v>3414</v>
      </c>
      <c r="D294" s="2" t="s">
        <v>3415</v>
      </c>
      <c r="E294" s="11">
        <v>0.33333333333333326</v>
      </c>
      <c r="F294" s="11">
        <v>0.375</v>
      </c>
      <c r="G294">
        <v>1</v>
      </c>
      <c r="H294">
        <v>350</v>
      </c>
      <c r="I294">
        <v>1.0000000000000004</v>
      </c>
      <c r="J294">
        <v>349.99999999999983</v>
      </c>
      <c r="K294" s="2" t="s">
        <v>3416</v>
      </c>
      <c r="L294" s="2" t="s">
        <v>3417</v>
      </c>
      <c r="M294">
        <v>115</v>
      </c>
      <c r="N294" s="2" t="s">
        <v>644</v>
      </c>
      <c r="O294" s="2" t="s">
        <v>651</v>
      </c>
      <c r="P294" s="2" t="s">
        <v>646</v>
      </c>
      <c r="Q294" s="2" t="s">
        <v>153</v>
      </c>
      <c r="R294" s="2" t="s">
        <v>645</v>
      </c>
      <c r="S294" s="2" t="s">
        <v>79</v>
      </c>
      <c r="T294">
        <v>350</v>
      </c>
      <c r="U294">
        <v>0</v>
      </c>
      <c r="V294">
        <v>0</v>
      </c>
      <c r="W294">
        <v>1</v>
      </c>
      <c r="X294">
        <v>8</v>
      </c>
      <c r="Z294">
        <v>2800</v>
      </c>
      <c r="AA294">
        <v>2800</v>
      </c>
      <c r="AB294">
        <v>2500</v>
      </c>
      <c r="AC294" s="2"/>
      <c r="AD294" s="2" t="s">
        <v>92</v>
      </c>
      <c r="AE294">
        <v>2026</v>
      </c>
      <c r="AF294">
        <v>88</v>
      </c>
      <c r="AG294">
        <v>85</v>
      </c>
      <c r="AH294">
        <v>3</v>
      </c>
      <c r="AI294">
        <v>88</v>
      </c>
      <c r="AJ294">
        <v>85</v>
      </c>
      <c r="AK294">
        <v>3</v>
      </c>
      <c r="AL294" s="2" t="s">
        <v>72</v>
      </c>
      <c r="AN294" s="2" t="s">
        <v>3419</v>
      </c>
    </row>
    <row r="295" spans="1:40">
      <c r="A295" s="1">
        <v>46063</v>
      </c>
      <c r="B295" s="2" t="s">
        <v>25</v>
      </c>
      <c r="C295" s="2" t="s">
        <v>3414</v>
      </c>
      <c r="D295" s="2" t="s">
        <v>3415</v>
      </c>
      <c r="E295" s="11">
        <v>0.68055555555555558</v>
      </c>
      <c r="F295" s="11">
        <v>0.70833333333333326</v>
      </c>
      <c r="G295">
        <v>0.67</v>
      </c>
      <c r="H295">
        <v>462.68656716417905</v>
      </c>
      <c r="I295">
        <v>0.66666666666666963</v>
      </c>
      <c r="J295">
        <v>464.9999999999979</v>
      </c>
      <c r="K295" s="2" t="s">
        <v>3416</v>
      </c>
      <c r="L295" s="2" t="s">
        <v>3417</v>
      </c>
      <c r="M295">
        <v>165</v>
      </c>
      <c r="N295" s="2" t="s">
        <v>877</v>
      </c>
      <c r="O295" s="2" t="s">
        <v>884</v>
      </c>
      <c r="P295" s="2" t="s">
        <v>879</v>
      </c>
      <c r="Q295" s="2" t="s">
        <v>153</v>
      </c>
      <c r="R295" s="2" t="s">
        <v>878</v>
      </c>
      <c r="S295" s="2" t="s">
        <v>79</v>
      </c>
      <c r="T295">
        <v>310</v>
      </c>
      <c r="U295">
        <v>10</v>
      </c>
      <c r="V295">
        <v>0</v>
      </c>
      <c r="W295">
        <v>1</v>
      </c>
      <c r="X295">
        <v>8</v>
      </c>
      <c r="Z295">
        <v>2480</v>
      </c>
      <c r="AA295">
        <v>2480</v>
      </c>
      <c r="AB295">
        <v>2000</v>
      </c>
      <c r="AC295" s="2" t="s">
        <v>3421</v>
      </c>
      <c r="AD295" s="2" t="s">
        <v>92</v>
      </c>
      <c r="AE295">
        <v>2026</v>
      </c>
      <c r="AF295">
        <v>78</v>
      </c>
      <c r="AG295">
        <v>88</v>
      </c>
      <c r="AH295">
        <v>-10</v>
      </c>
      <c r="AI295">
        <v>91</v>
      </c>
      <c r="AJ295">
        <v>88</v>
      </c>
      <c r="AK295">
        <v>3</v>
      </c>
      <c r="AL295" s="2" t="s">
        <v>72</v>
      </c>
      <c r="AN295" s="2" t="s">
        <v>3419</v>
      </c>
    </row>
    <row r="296" spans="1:40">
      <c r="A296" s="1">
        <v>46063</v>
      </c>
      <c r="B296" s="2" t="s">
        <v>25</v>
      </c>
      <c r="C296" s="2" t="s">
        <v>3422</v>
      </c>
      <c r="D296" s="2" t="s">
        <v>3423</v>
      </c>
      <c r="E296" s="11">
        <v>0.33472222222222214</v>
      </c>
      <c r="F296" s="11">
        <v>0.52777777777777768</v>
      </c>
      <c r="G296">
        <v>4.63</v>
      </c>
      <c r="H296">
        <v>0</v>
      </c>
      <c r="I296">
        <v>4.6333333333333337</v>
      </c>
      <c r="J296">
        <v>0</v>
      </c>
      <c r="K296" s="2" t="s">
        <v>3416</v>
      </c>
      <c r="L296" s="2" t="s">
        <v>3442</v>
      </c>
      <c r="M296" t="s">
        <v>764</v>
      </c>
      <c r="N296" s="2" t="s">
        <v>764</v>
      </c>
      <c r="O296" s="2" t="s">
        <v>764</v>
      </c>
      <c r="P296" s="2" t="s">
        <v>764</v>
      </c>
      <c r="Q296" s="2" t="s">
        <v>764</v>
      </c>
      <c r="R296" s="2" t="s">
        <v>764</v>
      </c>
      <c r="S296" s="2" t="s">
        <v>764</v>
      </c>
      <c r="T296">
        <v>0</v>
      </c>
      <c r="U296">
        <v>0</v>
      </c>
      <c r="V296">
        <v>0</v>
      </c>
      <c r="W296">
        <v>0</v>
      </c>
      <c r="X296">
        <v>0</v>
      </c>
      <c r="Z296">
        <v>0</v>
      </c>
      <c r="AA296" t="s">
        <v>764</v>
      </c>
      <c r="AB296" t="s">
        <v>764</v>
      </c>
      <c r="AC296" s="2" t="s">
        <v>3512</v>
      </c>
      <c r="AD296" s="2" t="s">
        <v>92</v>
      </c>
      <c r="AE296">
        <v>2026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 s="2" t="s">
        <v>72</v>
      </c>
      <c r="AN296" s="2" t="s">
        <v>3419</v>
      </c>
    </row>
    <row r="297" spans="1:40">
      <c r="A297" s="1">
        <v>46063</v>
      </c>
      <c r="B297" s="2" t="s">
        <v>25</v>
      </c>
      <c r="C297" s="2" t="s">
        <v>3422</v>
      </c>
      <c r="D297" s="2" t="s">
        <v>3423</v>
      </c>
      <c r="E297" s="11">
        <v>0.53125</v>
      </c>
      <c r="F297" s="11">
        <v>0.64583333333333326</v>
      </c>
      <c r="G297">
        <v>2.75</v>
      </c>
      <c r="H297">
        <v>1549.090909090909</v>
      </c>
      <c r="I297">
        <v>2.75</v>
      </c>
      <c r="J297">
        <v>1549.090909085648</v>
      </c>
      <c r="K297" s="2" t="s">
        <v>3416</v>
      </c>
      <c r="L297" s="2" t="s">
        <v>3417</v>
      </c>
      <c r="M297">
        <v>147</v>
      </c>
      <c r="N297" s="2" t="s">
        <v>801</v>
      </c>
      <c r="O297" s="2" t="s">
        <v>806</v>
      </c>
      <c r="P297" s="2" t="s">
        <v>803</v>
      </c>
      <c r="Q297" s="2" t="s">
        <v>805</v>
      </c>
      <c r="R297" s="2" t="s">
        <v>802</v>
      </c>
      <c r="S297" s="2" t="s">
        <v>64</v>
      </c>
      <c r="T297">
        <v>4260</v>
      </c>
      <c r="U297">
        <v>10</v>
      </c>
      <c r="V297">
        <v>2</v>
      </c>
      <c r="W297">
        <v>1</v>
      </c>
      <c r="X297">
        <v>4</v>
      </c>
      <c r="Z297">
        <v>17040</v>
      </c>
      <c r="AA297">
        <v>17040</v>
      </c>
      <c r="AB297">
        <v>16800</v>
      </c>
      <c r="AC297" s="2"/>
      <c r="AD297" s="2" t="s">
        <v>92</v>
      </c>
      <c r="AE297">
        <v>2026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 s="2" t="s">
        <v>72</v>
      </c>
      <c r="AM297" t="s">
        <v>68</v>
      </c>
      <c r="AN297" s="2" t="s">
        <v>3419</v>
      </c>
    </row>
    <row r="298" spans="1:40">
      <c r="A298" s="1">
        <v>46064</v>
      </c>
      <c r="B298" s="2" t="s">
        <v>25</v>
      </c>
      <c r="C298" s="2" t="s">
        <v>3422</v>
      </c>
      <c r="D298" s="2" t="s">
        <v>3423</v>
      </c>
      <c r="E298" s="11">
        <v>0.3354166666666667</v>
      </c>
      <c r="F298" s="11">
        <v>0.42708333333333326</v>
      </c>
      <c r="G298">
        <v>2.2000000000000002</v>
      </c>
      <c r="H298">
        <v>0</v>
      </c>
      <c r="I298">
        <v>2.2000000000000002</v>
      </c>
      <c r="J298">
        <v>0</v>
      </c>
      <c r="K298" s="2" t="s">
        <v>3416</v>
      </c>
      <c r="L298" s="2" t="s">
        <v>3476</v>
      </c>
      <c r="M298" t="s">
        <v>764</v>
      </c>
      <c r="N298" s="2" t="s">
        <v>764</v>
      </c>
      <c r="O298" s="2" t="s">
        <v>764</v>
      </c>
      <c r="P298" s="2" t="s">
        <v>764</v>
      </c>
      <c r="Q298" s="2" t="s">
        <v>764</v>
      </c>
      <c r="R298" s="2" t="s">
        <v>764</v>
      </c>
      <c r="S298" s="2" t="s">
        <v>764</v>
      </c>
      <c r="T298">
        <v>0</v>
      </c>
      <c r="U298">
        <v>0</v>
      </c>
      <c r="V298">
        <v>0</v>
      </c>
      <c r="W298">
        <v>0</v>
      </c>
      <c r="X298">
        <v>0</v>
      </c>
      <c r="Z298">
        <v>0</v>
      </c>
      <c r="AA298" t="s">
        <v>764</v>
      </c>
      <c r="AB298" t="s">
        <v>764</v>
      </c>
      <c r="AC298" s="2" t="s">
        <v>3513</v>
      </c>
      <c r="AD298" s="2" t="s">
        <v>92</v>
      </c>
      <c r="AE298">
        <v>2026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 s="2" t="s">
        <v>72</v>
      </c>
      <c r="AN298" s="2" t="s">
        <v>3419</v>
      </c>
    </row>
    <row r="299" spans="1:40">
      <c r="A299" s="1">
        <v>46064</v>
      </c>
      <c r="B299" s="2" t="s">
        <v>25</v>
      </c>
      <c r="C299" s="2" t="s">
        <v>3422</v>
      </c>
      <c r="D299" s="2" t="s">
        <v>3423</v>
      </c>
      <c r="E299" s="11">
        <v>0.43055555555555558</v>
      </c>
      <c r="F299" s="11">
        <v>0.52083333333333326</v>
      </c>
      <c r="G299">
        <v>2.17</v>
      </c>
      <c r="H299">
        <v>2857.1428571428573</v>
      </c>
      <c r="I299">
        <v>2.1666666666666665</v>
      </c>
      <c r="J299">
        <v>2861.5384615393518</v>
      </c>
      <c r="K299" s="2" t="s">
        <v>3416</v>
      </c>
      <c r="L299" s="2" t="s">
        <v>3417</v>
      </c>
      <c r="M299">
        <v>173</v>
      </c>
      <c r="N299" s="2" t="s">
        <v>925</v>
      </c>
      <c r="O299" s="2" t="s">
        <v>930</v>
      </c>
      <c r="P299" s="2" t="s">
        <v>927</v>
      </c>
      <c r="Q299" s="2" t="s">
        <v>929</v>
      </c>
      <c r="R299" s="2" t="s">
        <v>926</v>
      </c>
      <c r="S299" s="2" t="s">
        <v>64</v>
      </c>
      <c r="T299">
        <v>6200</v>
      </c>
      <c r="U299">
        <v>5</v>
      </c>
      <c r="V299">
        <v>2</v>
      </c>
      <c r="W299">
        <v>1</v>
      </c>
      <c r="X299">
        <v>2</v>
      </c>
      <c r="Z299">
        <v>12400</v>
      </c>
      <c r="AA299">
        <v>12400</v>
      </c>
      <c r="AB299">
        <v>12300</v>
      </c>
      <c r="AC299" s="2"/>
      <c r="AD299" s="2" t="s">
        <v>92</v>
      </c>
      <c r="AE299">
        <v>2026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 s="2" t="s">
        <v>72</v>
      </c>
      <c r="AM299" t="s">
        <v>68</v>
      </c>
      <c r="AN299" s="2" t="s">
        <v>3419</v>
      </c>
    </row>
    <row r="300" spans="1:40">
      <c r="A300" s="1">
        <v>46064</v>
      </c>
      <c r="B300" s="2" t="s">
        <v>25</v>
      </c>
      <c r="C300" s="2" t="s">
        <v>3422</v>
      </c>
      <c r="D300" s="2" t="s">
        <v>3423</v>
      </c>
      <c r="E300" s="11">
        <v>0.52083333333333326</v>
      </c>
      <c r="F300" s="11">
        <v>0.73263888888888884</v>
      </c>
      <c r="G300">
        <v>5.08</v>
      </c>
      <c r="H300">
        <v>0</v>
      </c>
      <c r="I300">
        <v>5.083333333333333</v>
      </c>
      <c r="J300">
        <v>0</v>
      </c>
      <c r="K300" s="2" t="s">
        <v>3416</v>
      </c>
      <c r="L300" s="2" t="s">
        <v>3464</v>
      </c>
      <c r="M300" t="s">
        <v>764</v>
      </c>
      <c r="N300" s="2" t="s">
        <v>764</v>
      </c>
      <c r="O300" s="2" t="s">
        <v>764</v>
      </c>
      <c r="P300" s="2" t="s">
        <v>764</v>
      </c>
      <c r="Q300" s="2" t="s">
        <v>764</v>
      </c>
      <c r="R300" s="2" t="s">
        <v>764</v>
      </c>
      <c r="S300" s="2" t="s">
        <v>764</v>
      </c>
      <c r="T300">
        <v>0</v>
      </c>
      <c r="U300">
        <v>0</v>
      </c>
      <c r="V300">
        <v>0</v>
      </c>
      <c r="W300">
        <v>0</v>
      </c>
      <c r="X300">
        <v>0</v>
      </c>
      <c r="Z300">
        <v>0</v>
      </c>
      <c r="AA300" t="s">
        <v>764</v>
      </c>
      <c r="AB300" t="s">
        <v>764</v>
      </c>
      <c r="AC300" s="2" t="s">
        <v>3514</v>
      </c>
      <c r="AD300" s="2" t="s">
        <v>92</v>
      </c>
      <c r="AE300">
        <v>2026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 s="2" t="s">
        <v>72</v>
      </c>
      <c r="AN300" s="2" t="s">
        <v>3419</v>
      </c>
    </row>
    <row r="301" spans="1:40">
      <c r="A301" s="1">
        <v>46059</v>
      </c>
      <c r="B301" s="2" t="s">
        <v>25</v>
      </c>
      <c r="C301" s="2" t="s">
        <v>3445</v>
      </c>
      <c r="D301" s="2" t="s">
        <v>3446</v>
      </c>
      <c r="E301" s="11">
        <v>0.375</v>
      </c>
      <c r="F301" s="11">
        <v>0.55208333333333326</v>
      </c>
      <c r="G301">
        <v>4.25</v>
      </c>
      <c r="H301">
        <v>2117.6470588235293</v>
      </c>
      <c r="I301">
        <v>4.25</v>
      </c>
      <c r="J301">
        <v>2117.6470588194443</v>
      </c>
      <c r="K301" s="2" t="s">
        <v>3416</v>
      </c>
      <c r="L301" s="2" t="s">
        <v>3417</v>
      </c>
      <c r="M301">
        <v>36</v>
      </c>
      <c r="N301" s="2" t="s">
        <v>258</v>
      </c>
      <c r="O301" s="2" t="s">
        <v>262</v>
      </c>
      <c r="P301" s="2" t="s">
        <v>260</v>
      </c>
      <c r="Q301" s="2" t="s">
        <v>261</v>
      </c>
      <c r="R301" s="2" t="s">
        <v>259</v>
      </c>
      <c r="S301" s="2" t="s">
        <v>64</v>
      </c>
      <c r="T301">
        <v>9000</v>
      </c>
      <c r="U301">
        <v>20</v>
      </c>
      <c r="V301">
        <v>6</v>
      </c>
      <c r="W301">
        <v>3</v>
      </c>
      <c r="X301">
        <v>2</v>
      </c>
      <c r="Z301">
        <v>18000</v>
      </c>
      <c r="AA301">
        <v>6000</v>
      </c>
      <c r="AB301">
        <v>17500</v>
      </c>
      <c r="AC301" s="2" t="s">
        <v>3493</v>
      </c>
      <c r="AD301" s="2" t="s">
        <v>92</v>
      </c>
      <c r="AE301">
        <v>2026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 s="2" t="s">
        <v>72</v>
      </c>
      <c r="AM301" t="s">
        <v>197</v>
      </c>
      <c r="AN301" s="2" t="s">
        <v>3419</v>
      </c>
    </row>
    <row r="302" spans="1:40">
      <c r="A302" s="1">
        <v>46062</v>
      </c>
      <c r="B302" s="2" t="s">
        <v>25</v>
      </c>
      <c r="C302" s="2" t="s">
        <v>3445</v>
      </c>
      <c r="D302" s="2" t="s">
        <v>3446</v>
      </c>
      <c r="E302" s="11">
        <v>0.33333333333333326</v>
      </c>
      <c r="F302" s="11">
        <v>0.73263888888888884</v>
      </c>
      <c r="G302">
        <v>9.58</v>
      </c>
      <c r="H302">
        <v>0</v>
      </c>
      <c r="I302">
        <v>9.5833333333333339</v>
      </c>
      <c r="J302">
        <v>0</v>
      </c>
      <c r="K302" s="2" t="s">
        <v>3416</v>
      </c>
      <c r="L302" s="2" t="s">
        <v>3442</v>
      </c>
      <c r="M302" t="s">
        <v>764</v>
      </c>
      <c r="N302" s="2" t="s">
        <v>764</v>
      </c>
      <c r="O302" s="2" t="s">
        <v>764</v>
      </c>
      <c r="P302" s="2" t="s">
        <v>764</v>
      </c>
      <c r="Q302" s="2" t="s">
        <v>764</v>
      </c>
      <c r="R302" s="2" t="s">
        <v>764</v>
      </c>
      <c r="S302" s="2" t="s">
        <v>764</v>
      </c>
      <c r="T302">
        <v>0</v>
      </c>
      <c r="U302">
        <v>0</v>
      </c>
      <c r="V302">
        <v>0</v>
      </c>
      <c r="W302">
        <v>0</v>
      </c>
      <c r="X302">
        <v>0</v>
      </c>
      <c r="Z302">
        <v>0</v>
      </c>
      <c r="AA302" t="s">
        <v>764</v>
      </c>
      <c r="AB302" t="s">
        <v>764</v>
      </c>
      <c r="AC302" s="2"/>
      <c r="AD302" s="2" t="s">
        <v>92</v>
      </c>
      <c r="AE302">
        <v>2026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 s="2" t="s">
        <v>72</v>
      </c>
      <c r="AN302" s="2" t="s">
        <v>3419</v>
      </c>
    </row>
    <row r="303" spans="1:40">
      <c r="A303" s="1">
        <v>46063</v>
      </c>
      <c r="B303" s="2" t="s">
        <v>25</v>
      </c>
      <c r="C303" s="2" t="s">
        <v>3445</v>
      </c>
      <c r="D303" s="2" t="s">
        <v>3446</v>
      </c>
      <c r="E303" s="11">
        <v>0.33333333333333326</v>
      </c>
      <c r="F303" s="11">
        <v>0.73263888888888884</v>
      </c>
      <c r="G303">
        <v>9.58</v>
      </c>
      <c r="H303">
        <v>0</v>
      </c>
      <c r="I303">
        <v>9.5833333333333339</v>
      </c>
      <c r="J303">
        <v>0</v>
      </c>
      <c r="K303" s="2" t="s">
        <v>3416</v>
      </c>
      <c r="L303" s="2" t="s">
        <v>3442</v>
      </c>
      <c r="M303" t="s">
        <v>764</v>
      </c>
      <c r="N303" s="2" t="s">
        <v>764</v>
      </c>
      <c r="O303" s="2" t="s">
        <v>764</v>
      </c>
      <c r="P303" s="2" t="s">
        <v>764</v>
      </c>
      <c r="Q303" s="2" t="s">
        <v>764</v>
      </c>
      <c r="R303" s="2" t="s">
        <v>764</v>
      </c>
      <c r="S303" s="2" t="s">
        <v>764</v>
      </c>
      <c r="T303">
        <v>0</v>
      </c>
      <c r="U303">
        <v>0</v>
      </c>
      <c r="V303">
        <v>0</v>
      </c>
      <c r="W303">
        <v>0</v>
      </c>
      <c r="X303">
        <v>0</v>
      </c>
      <c r="Z303">
        <v>0</v>
      </c>
      <c r="AA303" t="s">
        <v>764</v>
      </c>
      <c r="AB303" t="s">
        <v>764</v>
      </c>
      <c r="AC303" s="2"/>
      <c r="AD303" s="2" t="s">
        <v>92</v>
      </c>
      <c r="AE303">
        <v>2026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 s="2" t="s">
        <v>72</v>
      </c>
      <c r="AN303" s="2" t="s">
        <v>3419</v>
      </c>
    </row>
    <row r="304" spans="1:40">
      <c r="A304" s="1">
        <v>46064</v>
      </c>
      <c r="B304" s="2" t="s">
        <v>25</v>
      </c>
      <c r="C304" s="2" t="s">
        <v>3445</v>
      </c>
      <c r="D304" s="2" t="s">
        <v>3446</v>
      </c>
      <c r="E304" s="11">
        <v>0.39583333333333326</v>
      </c>
      <c r="F304" s="11">
        <v>0.5</v>
      </c>
      <c r="G304">
        <v>2.5</v>
      </c>
      <c r="H304">
        <v>1840</v>
      </c>
      <c r="I304">
        <v>2.5</v>
      </c>
      <c r="J304">
        <v>1840</v>
      </c>
      <c r="K304" s="2" t="s">
        <v>3416</v>
      </c>
      <c r="L304" s="2" t="s">
        <v>3417</v>
      </c>
      <c r="M304">
        <v>170</v>
      </c>
      <c r="N304" s="2" t="s">
        <v>911</v>
      </c>
      <c r="O304" s="2" t="s">
        <v>915</v>
      </c>
      <c r="P304" s="2" t="s">
        <v>913</v>
      </c>
      <c r="Q304" s="2" t="s">
        <v>914</v>
      </c>
      <c r="R304" s="2" t="s">
        <v>912</v>
      </c>
      <c r="S304" s="2" t="s">
        <v>64</v>
      </c>
      <c r="T304">
        <v>4600</v>
      </c>
      <c r="U304">
        <v>10</v>
      </c>
      <c r="V304">
        <v>2</v>
      </c>
      <c r="W304">
        <v>1</v>
      </c>
      <c r="X304">
        <v>2</v>
      </c>
      <c r="Z304">
        <v>9200</v>
      </c>
      <c r="AA304">
        <v>9200</v>
      </c>
      <c r="AB304">
        <v>9000</v>
      </c>
      <c r="AC304" s="2" t="s">
        <v>3515</v>
      </c>
      <c r="AD304" s="2" t="s">
        <v>92</v>
      </c>
      <c r="AE304">
        <v>2026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 s="2" t="s">
        <v>72</v>
      </c>
      <c r="AM304" t="s">
        <v>68</v>
      </c>
      <c r="AN304" s="2" t="s">
        <v>3419</v>
      </c>
    </row>
    <row r="305" spans="1:40">
      <c r="A305" s="1">
        <v>46064</v>
      </c>
      <c r="B305" s="2" t="s">
        <v>25</v>
      </c>
      <c r="C305" s="2" t="s">
        <v>3445</v>
      </c>
      <c r="D305" s="2" t="s">
        <v>3446</v>
      </c>
      <c r="E305" s="11">
        <v>0.5</v>
      </c>
      <c r="F305" s="11">
        <v>0.73263888888888884</v>
      </c>
      <c r="G305">
        <v>5.58</v>
      </c>
      <c r="H305">
        <v>0</v>
      </c>
      <c r="I305">
        <v>5.583333333333333</v>
      </c>
      <c r="J305">
        <v>0</v>
      </c>
      <c r="K305" s="2" t="s">
        <v>3416</v>
      </c>
      <c r="L305" s="2" t="s">
        <v>3476</v>
      </c>
      <c r="M305" t="s">
        <v>764</v>
      </c>
      <c r="N305" s="2" t="s">
        <v>764</v>
      </c>
      <c r="O305" s="2" t="s">
        <v>764</v>
      </c>
      <c r="P305" s="2" t="s">
        <v>764</v>
      </c>
      <c r="Q305" s="2" t="s">
        <v>764</v>
      </c>
      <c r="R305" s="2" t="s">
        <v>764</v>
      </c>
      <c r="S305" s="2" t="s">
        <v>764</v>
      </c>
      <c r="T305">
        <v>0</v>
      </c>
      <c r="U305">
        <v>0</v>
      </c>
      <c r="V305">
        <v>0</v>
      </c>
      <c r="W305">
        <v>0</v>
      </c>
      <c r="X305">
        <v>0</v>
      </c>
      <c r="Z305">
        <v>0</v>
      </c>
      <c r="AA305" t="s">
        <v>764</v>
      </c>
      <c r="AB305" t="s">
        <v>764</v>
      </c>
      <c r="AC305" s="2"/>
      <c r="AD305" s="2" t="s">
        <v>92</v>
      </c>
      <c r="AE305">
        <v>2026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 s="2" t="s">
        <v>72</v>
      </c>
      <c r="AN305" s="2" t="s">
        <v>3419</v>
      </c>
    </row>
    <row r="306" spans="1:40">
      <c r="A306" s="1">
        <v>46063</v>
      </c>
      <c r="B306" s="2" t="s">
        <v>26</v>
      </c>
      <c r="C306" s="2" t="s">
        <v>3448</v>
      </c>
      <c r="D306" s="2" t="s">
        <v>3449</v>
      </c>
      <c r="E306" s="11">
        <v>0.35416666666666674</v>
      </c>
      <c r="F306" s="11">
        <v>0.40625</v>
      </c>
      <c r="G306">
        <v>1.25</v>
      </c>
      <c r="H306">
        <v>1535.2</v>
      </c>
      <c r="I306">
        <v>1.25</v>
      </c>
      <c r="J306">
        <v>1535.2</v>
      </c>
      <c r="K306" s="2" t="s">
        <v>3416</v>
      </c>
      <c r="L306" s="2" t="s">
        <v>3417</v>
      </c>
      <c r="M306">
        <v>103</v>
      </c>
      <c r="N306" s="2" t="s">
        <v>590</v>
      </c>
      <c r="O306" s="2" t="s">
        <v>593</v>
      </c>
      <c r="P306" s="2" t="s">
        <v>592</v>
      </c>
      <c r="Q306" s="2" t="s">
        <v>343</v>
      </c>
      <c r="R306" s="2" t="s">
        <v>591</v>
      </c>
      <c r="S306" s="2" t="s">
        <v>64</v>
      </c>
      <c r="T306">
        <v>1919</v>
      </c>
      <c r="U306">
        <v>0</v>
      </c>
      <c r="V306">
        <v>3</v>
      </c>
      <c r="W306">
        <v>1</v>
      </c>
      <c r="X306">
        <v>3</v>
      </c>
      <c r="Z306">
        <v>5757</v>
      </c>
      <c r="AA306">
        <v>5757</v>
      </c>
      <c r="AB306">
        <v>5300</v>
      </c>
      <c r="AC306" s="2" t="s">
        <v>3438</v>
      </c>
      <c r="AD306" s="2" t="s">
        <v>92</v>
      </c>
      <c r="AE306">
        <v>2026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 s="2" t="s">
        <v>72</v>
      </c>
      <c r="AM306" t="s">
        <v>118</v>
      </c>
      <c r="AN306" s="2" t="s">
        <v>3419</v>
      </c>
    </row>
    <row r="307" spans="1:40">
      <c r="A307" s="1">
        <v>46063</v>
      </c>
      <c r="B307" s="2" t="s">
        <v>26</v>
      </c>
      <c r="C307" s="2" t="s">
        <v>3448</v>
      </c>
      <c r="D307" s="2" t="s">
        <v>3449</v>
      </c>
      <c r="E307" s="11">
        <v>0.41666666666666674</v>
      </c>
      <c r="F307" s="11">
        <v>0.4375</v>
      </c>
      <c r="G307">
        <v>0.5</v>
      </c>
      <c r="H307">
        <v>1594</v>
      </c>
      <c r="I307">
        <v>0.5</v>
      </c>
      <c r="J307">
        <v>1594</v>
      </c>
      <c r="K307" s="2" t="s">
        <v>3416</v>
      </c>
      <c r="L307" s="2" t="s">
        <v>3417</v>
      </c>
      <c r="M307">
        <v>105</v>
      </c>
      <c r="N307" s="2" t="s">
        <v>600</v>
      </c>
      <c r="O307" s="2" t="s">
        <v>603</v>
      </c>
      <c r="P307" s="2" t="s">
        <v>602</v>
      </c>
      <c r="Q307" s="2" t="s">
        <v>343</v>
      </c>
      <c r="R307" s="2" t="s">
        <v>601</v>
      </c>
      <c r="S307" s="2" t="s">
        <v>64</v>
      </c>
      <c r="T307">
        <v>797</v>
      </c>
      <c r="U307">
        <v>0</v>
      </c>
      <c r="V307">
        <v>3</v>
      </c>
      <c r="W307">
        <v>1</v>
      </c>
      <c r="X307">
        <v>3</v>
      </c>
      <c r="Z307">
        <v>2391</v>
      </c>
      <c r="AA307">
        <v>2391</v>
      </c>
      <c r="AB307">
        <v>1900</v>
      </c>
      <c r="AC307" s="2" t="s">
        <v>3438</v>
      </c>
      <c r="AD307" s="2" t="s">
        <v>92</v>
      </c>
      <c r="AE307">
        <v>2026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 s="2" t="s">
        <v>72</v>
      </c>
      <c r="AM307" t="s">
        <v>118</v>
      </c>
      <c r="AN307" s="2" t="s">
        <v>3419</v>
      </c>
    </row>
    <row r="308" spans="1:40">
      <c r="A308" s="1">
        <v>46063</v>
      </c>
      <c r="B308" s="2" t="s">
        <v>26</v>
      </c>
      <c r="C308" s="2" t="s">
        <v>3448</v>
      </c>
      <c r="D308" s="2" t="s">
        <v>3449</v>
      </c>
      <c r="E308" s="11">
        <v>0.44444444444444442</v>
      </c>
      <c r="F308" s="11">
        <v>0.56111111111111112</v>
      </c>
      <c r="G308">
        <v>2.8</v>
      </c>
      <c r="H308">
        <v>2250</v>
      </c>
      <c r="I308">
        <v>2.8</v>
      </c>
      <c r="J308">
        <v>2250</v>
      </c>
      <c r="K308" s="2" t="s">
        <v>3416</v>
      </c>
      <c r="L308" s="2" t="s">
        <v>3417</v>
      </c>
      <c r="M308">
        <v>75</v>
      </c>
      <c r="N308" s="2" t="s">
        <v>464</v>
      </c>
      <c r="O308" s="2" t="s">
        <v>467</v>
      </c>
      <c r="P308" s="2" t="s">
        <v>466</v>
      </c>
      <c r="Q308" s="2" t="s">
        <v>97</v>
      </c>
      <c r="R308" s="2" t="s">
        <v>465</v>
      </c>
      <c r="S308" s="2" t="s">
        <v>64</v>
      </c>
      <c r="T308">
        <v>6300</v>
      </c>
      <c r="U308">
        <v>10</v>
      </c>
      <c r="V308">
        <v>2</v>
      </c>
      <c r="W308">
        <v>1</v>
      </c>
      <c r="X308">
        <v>2</v>
      </c>
      <c r="Z308">
        <v>12600</v>
      </c>
      <c r="AA308">
        <v>12600</v>
      </c>
      <c r="AB308">
        <v>12500</v>
      </c>
      <c r="AC308" s="2" t="s">
        <v>3450</v>
      </c>
      <c r="AD308" s="2" t="s">
        <v>92</v>
      </c>
      <c r="AE308">
        <v>2026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 s="2" t="s">
        <v>72</v>
      </c>
      <c r="AM308" t="s">
        <v>68</v>
      </c>
      <c r="AN308" s="2" t="s">
        <v>3419</v>
      </c>
    </row>
    <row r="309" spans="1:40">
      <c r="A309" s="1">
        <v>46063</v>
      </c>
      <c r="B309" s="2" t="s">
        <v>26</v>
      </c>
      <c r="C309" s="2" t="s">
        <v>3448</v>
      </c>
      <c r="D309" s="2" t="s">
        <v>3449</v>
      </c>
      <c r="E309" s="11">
        <v>0.625</v>
      </c>
      <c r="F309" s="11">
        <v>0.63194444444444442</v>
      </c>
      <c r="G309">
        <v>0.17</v>
      </c>
      <c r="H309">
        <v>999.99999999999989</v>
      </c>
      <c r="I309">
        <v>0.16666666666666674</v>
      </c>
      <c r="J309">
        <v>1020</v>
      </c>
      <c r="K309" s="2" t="s">
        <v>3416</v>
      </c>
      <c r="L309" s="2" t="s">
        <v>3417</v>
      </c>
      <c r="M309">
        <v>58</v>
      </c>
      <c r="N309" s="2" t="s">
        <v>369</v>
      </c>
      <c r="O309" s="2" t="s">
        <v>372</v>
      </c>
      <c r="P309" s="2" t="s">
        <v>371</v>
      </c>
      <c r="Q309" s="2" t="s">
        <v>343</v>
      </c>
      <c r="R309" s="2" t="s">
        <v>370</v>
      </c>
      <c r="S309" s="2" t="s">
        <v>64</v>
      </c>
      <c r="T309">
        <v>170</v>
      </c>
      <c r="U309">
        <v>3</v>
      </c>
      <c r="V309">
        <v>2</v>
      </c>
      <c r="W309">
        <v>1</v>
      </c>
      <c r="X309">
        <v>4</v>
      </c>
      <c r="Z309">
        <v>680</v>
      </c>
      <c r="AA309">
        <v>680</v>
      </c>
      <c r="AB309">
        <v>17000</v>
      </c>
      <c r="AC309" s="2" t="s">
        <v>3438</v>
      </c>
      <c r="AD309" s="2" t="s">
        <v>92</v>
      </c>
      <c r="AE309">
        <v>2026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 s="2" t="s">
        <v>72</v>
      </c>
      <c r="AM309" t="s">
        <v>68</v>
      </c>
      <c r="AN309" s="2" t="s">
        <v>3419</v>
      </c>
    </row>
    <row r="310" spans="1:40">
      <c r="A310" s="1">
        <v>46063</v>
      </c>
      <c r="B310" s="2" t="s">
        <v>26</v>
      </c>
      <c r="C310" s="2" t="s">
        <v>3448</v>
      </c>
      <c r="D310" s="2" t="s">
        <v>3449</v>
      </c>
      <c r="E310" s="11">
        <v>0.63194444444444442</v>
      </c>
      <c r="F310" s="11">
        <v>0.72222222222222232</v>
      </c>
      <c r="G310">
        <v>2.17</v>
      </c>
      <c r="H310">
        <v>1912.442396313364</v>
      </c>
      <c r="I310">
        <v>2.1666666666666665</v>
      </c>
      <c r="J310">
        <v>1915.3846153819445</v>
      </c>
      <c r="K310" s="2" t="s">
        <v>3416</v>
      </c>
      <c r="L310" s="2" t="s">
        <v>3417</v>
      </c>
      <c r="M310">
        <v>58</v>
      </c>
      <c r="N310" s="2" t="s">
        <v>369</v>
      </c>
      <c r="O310" s="2" t="s">
        <v>372</v>
      </c>
      <c r="P310" s="2" t="s">
        <v>371</v>
      </c>
      <c r="Q310" s="2" t="s">
        <v>343</v>
      </c>
      <c r="R310" s="2" t="s">
        <v>370</v>
      </c>
      <c r="S310" s="2" t="s">
        <v>64</v>
      </c>
      <c r="T310">
        <v>4150</v>
      </c>
      <c r="U310">
        <v>7</v>
      </c>
      <c r="V310">
        <v>2</v>
      </c>
      <c r="W310">
        <v>1</v>
      </c>
      <c r="X310">
        <v>4</v>
      </c>
      <c r="Z310">
        <v>16600</v>
      </c>
      <c r="AA310">
        <v>16600</v>
      </c>
      <c r="AB310">
        <v>17000</v>
      </c>
      <c r="AC310" s="2" t="s">
        <v>3450</v>
      </c>
      <c r="AD310" s="2" t="s">
        <v>92</v>
      </c>
      <c r="AE310">
        <v>2026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 s="2" t="s">
        <v>72</v>
      </c>
      <c r="AM310" t="s">
        <v>68</v>
      </c>
      <c r="AN310" s="2" t="s">
        <v>3419</v>
      </c>
    </row>
    <row r="311" spans="1:40">
      <c r="A311" s="1">
        <v>46064</v>
      </c>
      <c r="B311" s="2" t="s">
        <v>26</v>
      </c>
      <c r="C311" s="2" t="s">
        <v>3448</v>
      </c>
      <c r="D311" s="2" t="s">
        <v>3449</v>
      </c>
      <c r="E311" s="11">
        <v>0.36458333333333326</v>
      </c>
      <c r="F311" s="11">
        <v>0.47916666666666674</v>
      </c>
      <c r="G311">
        <v>2.75</v>
      </c>
      <c r="H311">
        <v>1555.2727272727273</v>
      </c>
      <c r="I311">
        <v>2.75</v>
      </c>
      <c r="J311">
        <v>1555.2727272685186</v>
      </c>
      <c r="K311" s="2" t="s">
        <v>3416</v>
      </c>
      <c r="L311" s="2" t="s">
        <v>3417</v>
      </c>
      <c r="M311">
        <v>147</v>
      </c>
      <c r="N311" s="2" t="s">
        <v>801</v>
      </c>
      <c r="O311" s="2" t="s">
        <v>806</v>
      </c>
      <c r="P311" s="2" t="s">
        <v>803</v>
      </c>
      <c r="Q311" s="2" t="s">
        <v>805</v>
      </c>
      <c r="R311" s="2" t="s">
        <v>802</v>
      </c>
      <c r="S311" s="2" t="s">
        <v>64</v>
      </c>
      <c r="T311">
        <v>4277</v>
      </c>
      <c r="U311">
        <v>3</v>
      </c>
      <c r="V311">
        <v>2</v>
      </c>
      <c r="W311">
        <v>1</v>
      </c>
      <c r="X311">
        <v>4</v>
      </c>
      <c r="Z311">
        <v>17108</v>
      </c>
      <c r="AA311">
        <v>17108</v>
      </c>
      <c r="AB311">
        <v>16800</v>
      </c>
      <c r="AC311" s="2" t="s">
        <v>3450</v>
      </c>
      <c r="AD311" s="2" t="s">
        <v>92</v>
      </c>
      <c r="AE311">
        <v>2026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 s="2" t="s">
        <v>72</v>
      </c>
      <c r="AM311" t="s">
        <v>68</v>
      </c>
      <c r="AN311" s="2" t="s">
        <v>3419</v>
      </c>
    </row>
    <row r="312" spans="1:40">
      <c r="A312" s="1">
        <v>46064</v>
      </c>
      <c r="B312" s="2" t="s">
        <v>26</v>
      </c>
      <c r="C312" s="2" t="s">
        <v>3448</v>
      </c>
      <c r="D312" s="2" t="s">
        <v>3449</v>
      </c>
      <c r="E312" s="11">
        <v>0.5</v>
      </c>
      <c r="F312" s="11">
        <v>0.69791666666666674</v>
      </c>
      <c r="G312">
        <v>4.75</v>
      </c>
      <c r="H312">
        <v>1804.2105263157894</v>
      </c>
      <c r="I312">
        <v>4.75</v>
      </c>
      <c r="J312">
        <v>1804.2105263194444</v>
      </c>
      <c r="K312" s="2" t="s">
        <v>3416</v>
      </c>
      <c r="L312" s="2" t="s">
        <v>3417</v>
      </c>
      <c r="M312">
        <v>144</v>
      </c>
      <c r="N312" s="2" t="s">
        <v>797</v>
      </c>
      <c r="O312" s="2" t="s">
        <v>792</v>
      </c>
      <c r="P312" s="2" t="s">
        <v>790</v>
      </c>
      <c r="Q312" s="2" t="s">
        <v>791</v>
      </c>
      <c r="R312" s="2" t="s">
        <v>789</v>
      </c>
      <c r="S312" s="2" t="s">
        <v>64</v>
      </c>
      <c r="T312">
        <v>8570</v>
      </c>
      <c r="U312">
        <v>3</v>
      </c>
      <c r="V312">
        <v>3</v>
      </c>
      <c r="W312">
        <v>1</v>
      </c>
      <c r="X312">
        <v>2</v>
      </c>
      <c r="Z312">
        <v>17140</v>
      </c>
      <c r="AA312">
        <v>17140</v>
      </c>
      <c r="AB312">
        <v>17000</v>
      </c>
      <c r="AC312" s="2" t="s">
        <v>3450</v>
      </c>
      <c r="AD312" s="2" t="s">
        <v>92</v>
      </c>
      <c r="AE312">
        <v>2026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 s="2" t="s">
        <v>72</v>
      </c>
      <c r="AM312" t="s">
        <v>118</v>
      </c>
      <c r="AN312" s="2" t="s">
        <v>3419</v>
      </c>
    </row>
    <row r="313" spans="1:40">
      <c r="A313" s="1">
        <v>46064</v>
      </c>
      <c r="B313" s="2" t="s">
        <v>26</v>
      </c>
      <c r="C313" s="2" t="s">
        <v>3448</v>
      </c>
      <c r="D313" s="2" t="s">
        <v>3449</v>
      </c>
      <c r="E313" s="11">
        <v>0.70138888888888884</v>
      </c>
      <c r="F313" s="11">
        <v>0.72222222222222232</v>
      </c>
      <c r="G313">
        <v>0.5</v>
      </c>
      <c r="H313">
        <v>1610</v>
      </c>
      <c r="I313">
        <v>0.5</v>
      </c>
      <c r="J313">
        <v>1610</v>
      </c>
      <c r="K313" s="2" t="s">
        <v>3416</v>
      </c>
      <c r="L313" s="2" t="s">
        <v>3417</v>
      </c>
      <c r="M313">
        <v>143</v>
      </c>
      <c r="N313" s="2" t="s">
        <v>796</v>
      </c>
      <c r="O313" s="2" t="s">
        <v>792</v>
      </c>
      <c r="P313" s="2" t="s">
        <v>790</v>
      </c>
      <c r="Q313" s="2" t="s">
        <v>791</v>
      </c>
      <c r="R313" s="2" t="s">
        <v>789</v>
      </c>
      <c r="S313" s="2" t="s">
        <v>64</v>
      </c>
      <c r="T313">
        <v>805</v>
      </c>
      <c r="U313">
        <v>0</v>
      </c>
      <c r="V313">
        <v>3</v>
      </c>
      <c r="W313">
        <v>1</v>
      </c>
      <c r="X313">
        <v>2</v>
      </c>
      <c r="Z313">
        <v>1610</v>
      </c>
      <c r="AA313">
        <v>1610</v>
      </c>
      <c r="AB313">
        <v>21300</v>
      </c>
      <c r="AC313" s="2" t="s">
        <v>3450</v>
      </c>
      <c r="AD313" s="2" t="s">
        <v>92</v>
      </c>
      <c r="AE313">
        <v>2026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 s="2" t="s">
        <v>72</v>
      </c>
      <c r="AM313" t="s">
        <v>118</v>
      </c>
      <c r="AN313" s="2" t="s">
        <v>3419</v>
      </c>
    </row>
    <row r="314" spans="1:40">
      <c r="A314" s="1">
        <v>46063</v>
      </c>
      <c r="B314" s="2" t="s">
        <v>27</v>
      </c>
      <c r="C314" s="2" t="s">
        <v>3439</v>
      </c>
      <c r="D314" s="2" t="s">
        <v>3440</v>
      </c>
      <c r="E314" s="11">
        <v>0.33680555555555558</v>
      </c>
      <c r="F314" s="11">
        <v>0.41666666666666674</v>
      </c>
      <c r="G314">
        <v>1.92</v>
      </c>
      <c r="H314">
        <v>1336.4583333333335</v>
      </c>
      <c r="I314">
        <v>1.9166666666666665</v>
      </c>
      <c r="J314">
        <v>1338.7826086921295</v>
      </c>
      <c r="K314" s="2" t="s">
        <v>3416</v>
      </c>
      <c r="L314" s="2" t="s">
        <v>3417</v>
      </c>
      <c r="M314">
        <v>3</v>
      </c>
      <c r="N314" s="2" t="s">
        <v>82</v>
      </c>
      <c r="O314" s="2" t="s">
        <v>87</v>
      </c>
      <c r="P314" s="2" t="s">
        <v>84</v>
      </c>
      <c r="Q314" s="2" t="s">
        <v>86</v>
      </c>
      <c r="R314" s="2" t="s">
        <v>83</v>
      </c>
      <c r="S314" s="2" t="s">
        <v>64</v>
      </c>
      <c r="T314">
        <v>2566</v>
      </c>
      <c r="U314">
        <v>7</v>
      </c>
      <c r="V314">
        <v>2</v>
      </c>
      <c r="W314">
        <v>1</v>
      </c>
      <c r="X314">
        <v>6</v>
      </c>
      <c r="Z314">
        <v>15396</v>
      </c>
      <c r="AA314">
        <v>15396</v>
      </c>
      <c r="AB314">
        <v>57000</v>
      </c>
      <c r="AC314" s="2" t="s">
        <v>3450</v>
      </c>
      <c r="AD314" s="2" t="s">
        <v>92</v>
      </c>
      <c r="AE314">
        <v>2026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 s="2" t="s">
        <v>3419</v>
      </c>
      <c r="AM314" t="s">
        <v>68</v>
      </c>
      <c r="AN314" s="2" t="s">
        <v>3419</v>
      </c>
    </row>
    <row r="315" spans="1:40">
      <c r="A315" s="1">
        <v>46063</v>
      </c>
      <c r="B315" s="2" t="s">
        <v>27</v>
      </c>
      <c r="C315" s="2" t="s">
        <v>3439</v>
      </c>
      <c r="D315" s="2" t="s">
        <v>3440</v>
      </c>
      <c r="E315" s="11">
        <v>0.41666666666666674</v>
      </c>
      <c r="F315" s="11">
        <v>0.43402777777777768</v>
      </c>
      <c r="G315">
        <v>0.42</v>
      </c>
      <c r="H315">
        <v>497.61904761904765</v>
      </c>
      <c r="I315">
        <v>0.41666666666666674</v>
      </c>
      <c r="J315">
        <v>501.6</v>
      </c>
      <c r="K315" s="2" t="s">
        <v>3416</v>
      </c>
      <c r="L315" s="2" t="s">
        <v>3417</v>
      </c>
      <c r="M315">
        <v>3</v>
      </c>
      <c r="N315" s="2" t="s">
        <v>82</v>
      </c>
      <c r="O315" s="2" t="s">
        <v>87</v>
      </c>
      <c r="P315" s="2" t="s">
        <v>84</v>
      </c>
      <c r="Q315" s="2" t="s">
        <v>86</v>
      </c>
      <c r="R315" s="2" t="s">
        <v>83</v>
      </c>
      <c r="S315" s="2" t="s">
        <v>64</v>
      </c>
      <c r="T315">
        <v>209</v>
      </c>
      <c r="U315">
        <v>0</v>
      </c>
      <c r="V315">
        <v>2</v>
      </c>
      <c r="W315">
        <v>1</v>
      </c>
      <c r="X315">
        <v>6</v>
      </c>
      <c r="Z315">
        <v>1254</v>
      </c>
      <c r="AA315">
        <v>1254</v>
      </c>
      <c r="AB315">
        <v>57000</v>
      </c>
      <c r="AC315" s="2" t="s">
        <v>3438</v>
      </c>
      <c r="AD315" s="2" t="s">
        <v>92</v>
      </c>
      <c r="AE315">
        <v>2026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 s="2" t="s">
        <v>3419</v>
      </c>
      <c r="AM315" t="s">
        <v>68</v>
      </c>
      <c r="AN315" s="2" t="s">
        <v>3419</v>
      </c>
    </row>
    <row r="316" spans="1:40">
      <c r="A316" s="1">
        <v>46063</v>
      </c>
      <c r="B316" s="2" t="s">
        <v>27</v>
      </c>
      <c r="C316" s="2" t="s">
        <v>3439</v>
      </c>
      <c r="D316" s="2" t="s">
        <v>3440</v>
      </c>
      <c r="E316" s="11">
        <v>0.5</v>
      </c>
      <c r="F316" s="11">
        <v>0.625</v>
      </c>
      <c r="G316">
        <v>3</v>
      </c>
      <c r="H316">
        <v>1409</v>
      </c>
      <c r="I316">
        <v>3</v>
      </c>
      <c r="J316">
        <v>1409</v>
      </c>
      <c r="K316" s="2" t="s">
        <v>3416</v>
      </c>
      <c r="L316" s="2" t="s">
        <v>3417</v>
      </c>
      <c r="M316">
        <v>24</v>
      </c>
      <c r="N316" s="2" t="s">
        <v>189</v>
      </c>
      <c r="O316" s="2" t="s">
        <v>193</v>
      </c>
      <c r="P316" s="2" t="s">
        <v>191</v>
      </c>
      <c r="Q316" s="2" t="s">
        <v>192</v>
      </c>
      <c r="R316" s="2" t="s">
        <v>190</v>
      </c>
      <c r="S316" s="2" t="s">
        <v>64</v>
      </c>
      <c r="T316">
        <v>4227</v>
      </c>
      <c r="U316">
        <v>5</v>
      </c>
      <c r="V316">
        <v>6</v>
      </c>
      <c r="W316">
        <v>1</v>
      </c>
      <c r="X316">
        <v>2</v>
      </c>
      <c r="Z316">
        <v>8454</v>
      </c>
      <c r="AA316">
        <v>8454</v>
      </c>
      <c r="AB316">
        <v>8000</v>
      </c>
      <c r="AC316" s="2" t="s">
        <v>3438</v>
      </c>
      <c r="AD316" s="2" t="s">
        <v>92</v>
      </c>
      <c r="AE316">
        <v>2026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 s="2" t="s">
        <v>3431</v>
      </c>
      <c r="AM316" t="s">
        <v>197</v>
      </c>
      <c r="AN316" s="2" t="s">
        <v>3419</v>
      </c>
    </row>
    <row r="317" spans="1:40">
      <c r="A317" s="1">
        <v>46063</v>
      </c>
      <c r="B317" s="2" t="s">
        <v>27</v>
      </c>
      <c r="C317" s="2" t="s">
        <v>3439</v>
      </c>
      <c r="D317" s="2" t="s">
        <v>3440</v>
      </c>
      <c r="E317" s="11">
        <v>0.625</v>
      </c>
      <c r="F317" s="11">
        <v>0.72916666666666674</v>
      </c>
      <c r="G317">
        <v>2.5</v>
      </c>
      <c r="H317">
        <v>1088.8</v>
      </c>
      <c r="I317">
        <v>2.5</v>
      </c>
      <c r="J317">
        <v>1088.8</v>
      </c>
      <c r="K317" s="2" t="s">
        <v>3416</v>
      </c>
      <c r="L317" s="2" t="s">
        <v>3417</v>
      </c>
      <c r="M317">
        <v>36</v>
      </c>
      <c r="N317" s="2" t="s">
        <v>258</v>
      </c>
      <c r="O317" s="2" t="s">
        <v>262</v>
      </c>
      <c r="P317" s="2" t="s">
        <v>260</v>
      </c>
      <c r="Q317" s="2" t="s">
        <v>261</v>
      </c>
      <c r="R317" s="2" t="s">
        <v>259</v>
      </c>
      <c r="S317" s="2" t="s">
        <v>64</v>
      </c>
      <c r="T317">
        <v>2722</v>
      </c>
      <c r="U317">
        <v>0</v>
      </c>
      <c r="V317">
        <v>6</v>
      </c>
      <c r="W317">
        <v>1</v>
      </c>
      <c r="X317">
        <v>2</v>
      </c>
      <c r="Z317">
        <v>5444</v>
      </c>
      <c r="AA317">
        <v>5444</v>
      </c>
      <c r="AB317">
        <v>17500</v>
      </c>
      <c r="AC317" s="2" t="s">
        <v>3438</v>
      </c>
      <c r="AD317" s="2" t="s">
        <v>92</v>
      </c>
      <c r="AE317">
        <v>2026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 s="2" t="s">
        <v>3431</v>
      </c>
      <c r="AM317" t="s">
        <v>197</v>
      </c>
      <c r="AN317" s="2" t="s">
        <v>3419</v>
      </c>
    </row>
    <row r="318" spans="1:40">
      <c r="A318" s="1">
        <v>46064</v>
      </c>
      <c r="B318" s="2" t="s">
        <v>27</v>
      </c>
      <c r="C318" s="2" t="s">
        <v>3439</v>
      </c>
      <c r="D318" s="2" t="s">
        <v>3440</v>
      </c>
      <c r="E318" s="11">
        <v>0.33680555555555558</v>
      </c>
      <c r="F318" s="11">
        <v>0.51736111111111116</v>
      </c>
      <c r="G318">
        <v>4.33</v>
      </c>
      <c r="H318">
        <v>1454.272517321016</v>
      </c>
      <c r="I318">
        <v>4.333333333333333</v>
      </c>
      <c r="J318">
        <v>1453.1538461574073</v>
      </c>
      <c r="K318" s="2" t="s">
        <v>3416</v>
      </c>
      <c r="L318" s="2" t="s">
        <v>3417</v>
      </c>
      <c r="M318">
        <v>36</v>
      </c>
      <c r="N318" s="2" t="s">
        <v>258</v>
      </c>
      <c r="O318" s="2" t="s">
        <v>262</v>
      </c>
      <c r="P318" s="2" t="s">
        <v>260</v>
      </c>
      <c r="Q318" s="2" t="s">
        <v>261</v>
      </c>
      <c r="R318" s="2" t="s">
        <v>259</v>
      </c>
      <c r="S318" s="2" t="s">
        <v>64</v>
      </c>
      <c r="T318">
        <v>6297</v>
      </c>
      <c r="U318">
        <v>5</v>
      </c>
      <c r="V318">
        <v>6</v>
      </c>
      <c r="W318">
        <v>1</v>
      </c>
      <c r="X318">
        <v>2</v>
      </c>
      <c r="Z318">
        <v>12594</v>
      </c>
      <c r="AA318">
        <v>12594</v>
      </c>
      <c r="AB318">
        <v>17500</v>
      </c>
      <c r="AC318" s="2" t="s">
        <v>3438</v>
      </c>
      <c r="AD318" s="2" t="s">
        <v>92</v>
      </c>
      <c r="AE318">
        <v>2026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 s="2" t="s">
        <v>3431</v>
      </c>
      <c r="AM318" t="s">
        <v>197</v>
      </c>
      <c r="AN318" s="2" t="s">
        <v>3419</v>
      </c>
    </row>
    <row r="319" spans="1:40">
      <c r="A319" s="1">
        <v>46064</v>
      </c>
      <c r="B319" s="2" t="s">
        <v>27</v>
      </c>
      <c r="C319" s="2" t="s">
        <v>3439</v>
      </c>
      <c r="D319" s="2" t="s">
        <v>3440</v>
      </c>
      <c r="E319" s="11">
        <v>0.62152777777777768</v>
      </c>
      <c r="F319" s="11">
        <v>0.72916666666666674</v>
      </c>
      <c r="G319">
        <v>2.58</v>
      </c>
      <c r="H319">
        <v>1550.3875968992247</v>
      </c>
      <c r="I319">
        <v>2.5833333333333335</v>
      </c>
      <c r="J319">
        <v>1548.3870967708333</v>
      </c>
      <c r="K319" s="2" t="s">
        <v>3416</v>
      </c>
      <c r="L319" s="2" t="s">
        <v>3417</v>
      </c>
      <c r="M319">
        <v>51</v>
      </c>
      <c r="N319" s="2" t="s">
        <v>338</v>
      </c>
      <c r="O319" s="2" t="s">
        <v>331</v>
      </c>
      <c r="P319" s="2" t="s">
        <v>329</v>
      </c>
      <c r="Q319" s="2" t="s">
        <v>330</v>
      </c>
      <c r="R319" s="2" t="s">
        <v>328</v>
      </c>
      <c r="S319" s="2" t="s">
        <v>64</v>
      </c>
      <c r="T319">
        <v>4000</v>
      </c>
      <c r="U319">
        <v>8</v>
      </c>
      <c r="V319">
        <v>6</v>
      </c>
      <c r="W319">
        <v>1</v>
      </c>
      <c r="X319">
        <v>2</v>
      </c>
      <c r="Z319">
        <v>8000</v>
      </c>
      <c r="AA319">
        <v>8000</v>
      </c>
      <c r="AB319">
        <v>29600</v>
      </c>
      <c r="AC319" s="2" t="s">
        <v>3450</v>
      </c>
      <c r="AD319" s="2" t="s">
        <v>92</v>
      </c>
      <c r="AE319">
        <v>2026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 s="2" t="s">
        <v>3431</v>
      </c>
      <c r="AM319" t="s">
        <v>197</v>
      </c>
      <c r="AN319" s="2" t="s">
        <v>3419</v>
      </c>
    </row>
    <row r="320" spans="1:40">
      <c r="A320" s="1">
        <v>46063</v>
      </c>
      <c r="B320" s="2" t="s">
        <v>27</v>
      </c>
      <c r="C320" s="2" t="s">
        <v>3453</v>
      </c>
      <c r="D320" s="2" t="s">
        <v>3454</v>
      </c>
      <c r="E320" s="11">
        <v>0.34027777777777768</v>
      </c>
      <c r="F320" s="11">
        <v>0.4375</v>
      </c>
      <c r="G320">
        <v>2.33</v>
      </c>
      <c r="H320">
        <v>1373.3905579399141</v>
      </c>
      <c r="I320">
        <v>2.3333333333333335</v>
      </c>
      <c r="J320">
        <v>1371.4285714236112</v>
      </c>
      <c r="K320" s="2" t="s">
        <v>3416</v>
      </c>
      <c r="L320" s="2" t="s">
        <v>3417</v>
      </c>
      <c r="M320">
        <v>32</v>
      </c>
      <c r="N320" s="2" t="s">
        <v>236</v>
      </c>
      <c r="O320" s="2" t="s">
        <v>241</v>
      </c>
      <c r="P320" s="2" t="s">
        <v>238</v>
      </c>
      <c r="Q320" s="2" t="s">
        <v>240</v>
      </c>
      <c r="R320" s="2" t="s">
        <v>237</v>
      </c>
      <c r="S320" s="2" t="s">
        <v>64</v>
      </c>
      <c r="T320">
        <v>3200</v>
      </c>
      <c r="U320">
        <v>5</v>
      </c>
      <c r="V320">
        <v>6</v>
      </c>
      <c r="W320">
        <v>1</v>
      </c>
      <c r="X320">
        <v>2</v>
      </c>
      <c r="Z320">
        <v>6400</v>
      </c>
      <c r="AA320">
        <v>6400</v>
      </c>
      <c r="AB320">
        <v>18500</v>
      </c>
      <c r="AC320" s="2" t="s">
        <v>3450</v>
      </c>
      <c r="AD320" s="2" t="s">
        <v>92</v>
      </c>
      <c r="AE320">
        <v>2026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 s="2" t="s">
        <v>3431</v>
      </c>
      <c r="AM320" t="s">
        <v>197</v>
      </c>
      <c r="AN320" s="2" t="s">
        <v>3419</v>
      </c>
    </row>
    <row r="321" spans="1:40">
      <c r="A321" s="1">
        <v>46064</v>
      </c>
      <c r="B321" s="2" t="s">
        <v>27</v>
      </c>
      <c r="C321" s="2" t="s">
        <v>3453</v>
      </c>
      <c r="D321" s="2" t="s">
        <v>3454</v>
      </c>
      <c r="E321" s="11">
        <v>0.375</v>
      </c>
      <c r="F321" s="11">
        <v>0.39583333333333326</v>
      </c>
      <c r="G321">
        <v>0.5</v>
      </c>
      <c r="H321">
        <v>880</v>
      </c>
      <c r="I321">
        <v>0.5</v>
      </c>
      <c r="J321">
        <v>880</v>
      </c>
      <c r="K321" s="2" t="s">
        <v>3416</v>
      </c>
      <c r="L321" s="2" t="s">
        <v>3417</v>
      </c>
      <c r="M321">
        <v>114</v>
      </c>
      <c r="N321" s="2" t="s">
        <v>644</v>
      </c>
      <c r="O321" s="2" t="s">
        <v>647</v>
      </c>
      <c r="P321" s="2" t="s">
        <v>646</v>
      </c>
      <c r="Q321" s="2" t="s">
        <v>153</v>
      </c>
      <c r="R321" s="2" t="s">
        <v>645</v>
      </c>
      <c r="S321" s="2" t="s">
        <v>64</v>
      </c>
      <c r="T321">
        <v>440</v>
      </c>
      <c r="U321">
        <v>10</v>
      </c>
      <c r="V321">
        <v>2</v>
      </c>
      <c r="W321">
        <v>1</v>
      </c>
      <c r="X321">
        <v>4</v>
      </c>
      <c r="Z321">
        <v>1760</v>
      </c>
      <c r="AA321">
        <v>1760</v>
      </c>
      <c r="AB321">
        <v>1600</v>
      </c>
      <c r="AC321" s="2" t="s">
        <v>3450</v>
      </c>
      <c r="AD321" s="2" t="s">
        <v>92</v>
      </c>
      <c r="AE321">
        <v>2026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 s="2" t="s">
        <v>3431</v>
      </c>
      <c r="AM321" t="s">
        <v>68</v>
      </c>
      <c r="AN321" s="2" t="s">
        <v>3419</v>
      </c>
    </row>
    <row r="322" spans="1:40">
      <c r="A322" s="1">
        <v>46064</v>
      </c>
      <c r="B322" s="2" t="s">
        <v>27</v>
      </c>
      <c r="C322" s="2" t="s">
        <v>3453</v>
      </c>
      <c r="D322" s="2" t="s">
        <v>3454</v>
      </c>
      <c r="E322" s="11">
        <v>0.5</v>
      </c>
      <c r="F322" s="11">
        <v>0.52083333333333326</v>
      </c>
      <c r="G322">
        <v>0.5</v>
      </c>
      <c r="H322">
        <v>1740</v>
      </c>
      <c r="I322">
        <v>0.5</v>
      </c>
      <c r="J322">
        <v>1740</v>
      </c>
      <c r="K322" s="2" t="s">
        <v>3416</v>
      </c>
      <c r="L322" s="2" t="s">
        <v>3417</v>
      </c>
      <c r="M322">
        <v>126</v>
      </c>
      <c r="N322" s="2" t="s">
        <v>712</v>
      </c>
      <c r="O322" s="2" t="s">
        <v>715</v>
      </c>
      <c r="P322" s="2" t="s">
        <v>714</v>
      </c>
      <c r="Q322" s="2" t="s">
        <v>422</v>
      </c>
      <c r="R322" s="2" t="s">
        <v>713</v>
      </c>
      <c r="S322" s="2" t="s">
        <v>64</v>
      </c>
      <c r="T322">
        <v>870</v>
      </c>
      <c r="U322">
        <v>10</v>
      </c>
      <c r="V322">
        <v>2</v>
      </c>
      <c r="W322">
        <v>1</v>
      </c>
      <c r="X322">
        <v>6</v>
      </c>
      <c r="Z322">
        <v>5220</v>
      </c>
      <c r="AA322">
        <v>5220</v>
      </c>
      <c r="AB322">
        <v>5000</v>
      </c>
      <c r="AC322" s="2" t="s">
        <v>3450</v>
      </c>
      <c r="AD322" s="2" t="s">
        <v>92</v>
      </c>
      <c r="AE322">
        <v>2026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 s="2" t="s">
        <v>3419</v>
      </c>
      <c r="AM322" t="s">
        <v>68</v>
      </c>
      <c r="AN322" s="2" t="s">
        <v>3419</v>
      </c>
    </row>
    <row r="323" spans="1:40">
      <c r="A323" s="1">
        <v>46064</v>
      </c>
      <c r="B323" s="2" t="s">
        <v>27</v>
      </c>
      <c r="C323" s="2" t="s">
        <v>3453</v>
      </c>
      <c r="D323" s="2" t="s">
        <v>3454</v>
      </c>
      <c r="E323" s="11">
        <v>0.63888888888888884</v>
      </c>
      <c r="F323" s="11">
        <v>0.72916666666666674</v>
      </c>
      <c r="G323">
        <v>2.17</v>
      </c>
      <c r="H323">
        <v>806.45161290322585</v>
      </c>
      <c r="I323">
        <v>2.1666666666666665</v>
      </c>
      <c r="J323">
        <v>807.69230769675926</v>
      </c>
      <c r="K323" s="2" t="s">
        <v>3416</v>
      </c>
      <c r="L323" s="2" t="s">
        <v>3417</v>
      </c>
      <c r="M323">
        <v>129</v>
      </c>
      <c r="N323" s="2" t="s">
        <v>731</v>
      </c>
      <c r="O323" s="2" t="s">
        <v>734</v>
      </c>
      <c r="P323" s="2" t="s">
        <v>733</v>
      </c>
      <c r="Q323" s="2" t="s">
        <v>97</v>
      </c>
      <c r="R323" s="2" t="s">
        <v>732</v>
      </c>
      <c r="S323" s="2" t="s">
        <v>64</v>
      </c>
      <c r="T323">
        <v>1750</v>
      </c>
      <c r="U323">
        <v>10</v>
      </c>
      <c r="V323">
        <v>2</v>
      </c>
      <c r="W323">
        <v>1</v>
      </c>
      <c r="X323">
        <v>2</v>
      </c>
      <c r="Z323">
        <v>3500</v>
      </c>
      <c r="AA323">
        <v>3500</v>
      </c>
      <c r="AB323">
        <v>9500</v>
      </c>
      <c r="AC323" s="2" t="s">
        <v>3450</v>
      </c>
      <c r="AD323" s="2" t="s">
        <v>92</v>
      </c>
      <c r="AE323">
        <v>2026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 s="2" t="s">
        <v>3431</v>
      </c>
      <c r="AM323" t="s">
        <v>68</v>
      </c>
      <c r="AN323" s="2" t="s">
        <v>3419</v>
      </c>
    </row>
    <row r="324" spans="1:40">
      <c r="A324" s="1">
        <v>46062</v>
      </c>
      <c r="B324" s="2" t="s">
        <v>27</v>
      </c>
      <c r="C324" s="2" t="s">
        <v>3453</v>
      </c>
      <c r="D324" s="2" t="s">
        <v>3454</v>
      </c>
      <c r="E324" s="11">
        <v>0.33333333333333326</v>
      </c>
      <c r="F324" s="11">
        <v>0.39583333333333326</v>
      </c>
      <c r="G324">
        <v>1.5</v>
      </c>
      <c r="H324">
        <v>860</v>
      </c>
      <c r="I324">
        <v>1.5</v>
      </c>
      <c r="J324">
        <v>860</v>
      </c>
      <c r="K324" s="2" t="s">
        <v>3416</v>
      </c>
      <c r="L324" s="2" t="s">
        <v>3417</v>
      </c>
      <c r="M324">
        <v>164</v>
      </c>
      <c r="N324" s="2" t="s">
        <v>877</v>
      </c>
      <c r="O324" s="2" t="s">
        <v>880</v>
      </c>
      <c r="P324" s="2" t="s">
        <v>879</v>
      </c>
      <c r="Q324" s="2" t="s">
        <v>153</v>
      </c>
      <c r="R324" s="2" t="s">
        <v>878</v>
      </c>
      <c r="S324" s="2" t="s">
        <v>64</v>
      </c>
      <c r="T324">
        <v>1290</v>
      </c>
      <c r="U324">
        <v>0</v>
      </c>
      <c r="V324">
        <v>2</v>
      </c>
      <c r="W324">
        <v>1</v>
      </c>
      <c r="X324">
        <v>4</v>
      </c>
      <c r="Z324">
        <v>5160</v>
      </c>
      <c r="AA324">
        <v>5160</v>
      </c>
      <c r="AB324">
        <v>5000</v>
      </c>
      <c r="AC324" s="2"/>
      <c r="AD324" s="2" t="s">
        <v>92</v>
      </c>
      <c r="AE324">
        <v>2026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 s="2" t="s">
        <v>3431</v>
      </c>
      <c r="AM324" t="s">
        <v>68</v>
      </c>
      <c r="AN324" s="2" t="s">
        <v>3419</v>
      </c>
    </row>
    <row r="325" spans="1:40">
      <c r="A325" s="1">
        <v>46064</v>
      </c>
      <c r="B325" s="2" t="s">
        <v>25</v>
      </c>
      <c r="C325" s="2" t="s">
        <v>3424</v>
      </c>
      <c r="D325" s="2" t="s">
        <v>3425</v>
      </c>
      <c r="E325" s="11">
        <v>0.33402777777777781</v>
      </c>
      <c r="F325" s="11">
        <v>0.38888888888888884</v>
      </c>
      <c r="G325">
        <v>1.32</v>
      </c>
      <c r="H325">
        <v>0</v>
      </c>
      <c r="I325">
        <v>1.3166666666666669</v>
      </c>
      <c r="J325">
        <v>0</v>
      </c>
      <c r="K325" s="2" t="s">
        <v>3416</v>
      </c>
      <c r="L325" s="2" t="s">
        <v>3464</v>
      </c>
      <c r="M325" t="s">
        <v>764</v>
      </c>
      <c r="N325" s="2" t="s">
        <v>764</v>
      </c>
      <c r="O325" s="2" t="s">
        <v>764</v>
      </c>
      <c r="P325" s="2" t="s">
        <v>764</v>
      </c>
      <c r="Q325" s="2" t="s">
        <v>764</v>
      </c>
      <c r="R325" s="2" t="s">
        <v>764</v>
      </c>
      <c r="S325" s="2" t="s">
        <v>764</v>
      </c>
      <c r="T325">
        <v>0</v>
      </c>
      <c r="U325">
        <v>0</v>
      </c>
      <c r="V325">
        <v>0</v>
      </c>
      <c r="W325">
        <v>0</v>
      </c>
      <c r="X325">
        <v>0</v>
      </c>
      <c r="Z325">
        <v>0</v>
      </c>
      <c r="AA325" t="s">
        <v>764</v>
      </c>
      <c r="AB325" t="s">
        <v>764</v>
      </c>
      <c r="AC325" s="2" t="s">
        <v>3516</v>
      </c>
      <c r="AD325" s="2" t="s">
        <v>92</v>
      </c>
      <c r="AE325">
        <v>2026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 s="2" t="s">
        <v>72</v>
      </c>
      <c r="AN325" s="2" t="s">
        <v>3419</v>
      </c>
    </row>
    <row r="326" spans="1:40">
      <c r="A326" s="1">
        <v>46064</v>
      </c>
      <c r="B326" s="2" t="s">
        <v>25</v>
      </c>
      <c r="C326" s="2" t="s">
        <v>3424</v>
      </c>
      <c r="D326" s="2" t="s">
        <v>3425</v>
      </c>
      <c r="E326" s="11">
        <v>0.39583333333333326</v>
      </c>
      <c r="F326" s="11">
        <v>0.61458333333333326</v>
      </c>
      <c r="G326">
        <v>5.25</v>
      </c>
      <c r="H326">
        <v>2057.1428571428573</v>
      </c>
      <c r="I326">
        <v>5.25</v>
      </c>
      <c r="J326">
        <v>2057.1428571412039</v>
      </c>
      <c r="K326" s="2" t="s">
        <v>3416</v>
      </c>
      <c r="L326" s="2" t="s">
        <v>3417</v>
      </c>
      <c r="M326">
        <v>49</v>
      </c>
      <c r="N326" s="2" t="s">
        <v>327</v>
      </c>
      <c r="O326" s="2" t="s">
        <v>331</v>
      </c>
      <c r="P326" s="2" t="s">
        <v>329</v>
      </c>
      <c r="Q326" s="2" t="s">
        <v>330</v>
      </c>
      <c r="R326" s="2" t="s">
        <v>328</v>
      </c>
      <c r="S326" s="2" t="s">
        <v>64</v>
      </c>
      <c r="T326">
        <v>10800</v>
      </c>
      <c r="U326">
        <v>20</v>
      </c>
      <c r="V326">
        <v>6</v>
      </c>
      <c r="W326">
        <v>2</v>
      </c>
      <c r="X326">
        <v>2</v>
      </c>
      <c r="Z326">
        <v>21600</v>
      </c>
      <c r="AA326">
        <v>10800</v>
      </c>
      <c r="AB326">
        <v>30500</v>
      </c>
      <c r="AC326" s="2"/>
      <c r="AD326" s="2" t="s">
        <v>92</v>
      </c>
      <c r="AE326">
        <v>2026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 s="2" t="s">
        <v>72</v>
      </c>
      <c r="AM326" t="s">
        <v>197</v>
      </c>
      <c r="AN326" s="2" t="s">
        <v>3419</v>
      </c>
    </row>
    <row r="327" spans="1:40">
      <c r="A327" s="1">
        <v>46064</v>
      </c>
      <c r="B327" s="2" t="s">
        <v>25</v>
      </c>
      <c r="C327" s="2" t="s">
        <v>3424</v>
      </c>
      <c r="D327" s="2" t="s">
        <v>3425</v>
      </c>
      <c r="E327" s="11">
        <v>0.62569444444444455</v>
      </c>
      <c r="F327" s="11">
        <v>0.70833333333333326</v>
      </c>
      <c r="G327">
        <v>1.98</v>
      </c>
      <c r="H327">
        <v>1070.7070707070707</v>
      </c>
      <c r="I327">
        <v>1.9833333333333334</v>
      </c>
      <c r="J327">
        <v>1068.9075630208333</v>
      </c>
      <c r="K327" s="2" t="s">
        <v>3416</v>
      </c>
      <c r="L327" s="2" t="s">
        <v>3417</v>
      </c>
      <c r="M327">
        <v>186</v>
      </c>
      <c r="N327" s="2" t="s">
        <v>983</v>
      </c>
      <c r="O327" s="2" t="s">
        <v>987</v>
      </c>
      <c r="P327" s="2" t="s">
        <v>985</v>
      </c>
      <c r="Q327" s="2" t="s">
        <v>986</v>
      </c>
      <c r="R327" s="2" t="s">
        <v>984</v>
      </c>
      <c r="S327" s="2" t="s">
        <v>64</v>
      </c>
      <c r="T327">
        <v>2120</v>
      </c>
      <c r="U327">
        <v>20</v>
      </c>
      <c r="V327">
        <v>6</v>
      </c>
      <c r="W327">
        <v>2</v>
      </c>
      <c r="X327">
        <v>2</v>
      </c>
      <c r="Z327">
        <v>4240</v>
      </c>
      <c r="AA327">
        <v>2120</v>
      </c>
      <c r="AB327">
        <v>3800</v>
      </c>
      <c r="AC327" s="2"/>
      <c r="AD327" s="2" t="s">
        <v>92</v>
      </c>
      <c r="AE327">
        <v>2026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 s="2" t="s">
        <v>72</v>
      </c>
      <c r="AM327" t="s">
        <v>197</v>
      </c>
      <c r="AN327" s="2" t="s">
        <v>3419</v>
      </c>
    </row>
    <row r="328" spans="1:40">
      <c r="A328" s="1">
        <v>46064</v>
      </c>
      <c r="B328" s="2" t="s">
        <v>25</v>
      </c>
      <c r="C328" s="2" t="s">
        <v>3424</v>
      </c>
      <c r="D328" s="2" t="s">
        <v>3426</v>
      </c>
      <c r="E328" s="11">
        <v>0.80208333333333326</v>
      </c>
      <c r="F328" s="11">
        <v>0.97916666666666674</v>
      </c>
      <c r="G328">
        <v>4.25</v>
      </c>
      <c r="H328">
        <v>1905.8823529411766</v>
      </c>
      <c r="I328">
        <v>4.25</v>
      </c>
      <c r="J328">
        <v>1905.8823529398148</v>
      </c>
      <c r="K328" s="2" t="s">
        <v>3427</v>
      </c>
      <c r="L328" s="2" t="s">
        <v>3417</v>
      </c>
      <c r="M328">
        <v>210</v>
      </c>
      <c r="N328" s="2" t="s">
        <v>1092</v>
      </c>
      <c r="O328" s="2" t="s">
        <v>1095</v>
      </c>
      <c r="P328" s="2" t="s">
        <v>1094</v>
      </c>
      <c r="Q328" s="2" t="s">
        <v>192</v>
      </c>
      <c r="R328" s="2" t="s">
        <v>1093</v>
      </c>
      <c r="S328" s="2" t="s">
        <v>64</v>
      </c>
      <c r="T328">
        <v>8100</v>
      </c>
      <c r="U328">
        <v>20</v>
      </c>
      <c r="V328">
        <v>6</v>
      </c>
      <c r="W328">
        <v>2</v>
      </c>
      <c r="X328">
        <v>2</v>
      </c>
      <c r="Z328">
        <v>16200</v>
      </c>
      <c r="AA328">
        <v>8100</v>
      </c>
      <c r="AB328">
        <v>15000</v>
      </c>
      <c r="AC328" s="2"/>
      <c r="AD328" s="2" t="s">
        <v>92</v>
      </c>
      <c r="AE328">
        <v>2026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 s="2" t="s">
        <v>72</v>
      </c>
      <c r="AM328" t="s">
        <v>197</v>
      </c>
      <c r="AN328" s="2" t="s">
        <v>3419</v>
      </c>
    </row>
    <row r="329" spans="1:40">
      <c r="A329" s="1">
        <v>46064</v>
      </c>
      <c r="B329" s="2" t="s">
        <v>25</v>
      </c>
      <c r="C329" s="2" t="s">
        <v>3424</v>
      </c>
      <c r="D329" s="2" t="s">
        <v>3426</v>
      </c>
      <c r="E329" s="11">
        <v>0.98958333333333326</v>
      </c>
      <c r="F329" s="11">
        <v>2.7777777777777679E-2</v>
      </c>
      <c r="G329">
        <v>0.92</v>
      </c>
      <c r="H329">
        <v>0</v>
      </c>
      <c r="I329">
        <v>-23.083333333333332</v>
      </c>
      <c r="J329">
        <v>0</v>
      </c>
      <c r="K329" s="2" t="s">
        <v>3427</v>
      </c>
      <c r="L329" s="2" t="s">
        <v>3464</v>
      </c>
      <c r="M329" t="s">
        <v>764</v>
      </c>
      <c r="N329" s="2" t="s">
        <v>764</v>
      </c>
      <c r="O329" s="2" t="s">
        <v>764</v>
      </c>
      <c r="P329" s="2" t="s">
        <v>764</v>
      </c>
      <c r="Q329" s="2" t="s">
        <v>764</v>
      </c>
      <c r="R329" s="2" t="s">
        <v>764</v>
      </c>
      <c r="S329" s="2" t="s">
        <v>764</v>
      </c>
      <c r="T329">
        <v>0</v>
      </c>
      <c r="U329">
        <v>0</v>
      </c>
      <c r="V329">
        <v>0</v>
      </c>
      <c r="W329">
        <v>0</v>
      </c>
      <c r="X329">
        <v>0</v>
      </c>
      <c r="Z329">
        <v>0</v>
      </c>
      <c r="AA329" t="s">
        <v>764</v>
      </c>
      <c r="AB329" t="s">
        <v>764</v>
      </c>
      <c r="AC329" s="2" t="s">
        <v>3499</v>
      </c>
      <c r="AD329" s="2" t="s">
        <v>92</v>
      </c>
      <c r="AE329">
        <v>2026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 s="2" t="s">
        <v>72</v>
      </c>
      <c r="AN329" s="2" t="s">
        <v>3419</v>
      </c>
    </row>
    <row r="330" spans="1:40">
      <c r="A330" s="1">
        <v>46065</v>
      </c>
      <c r="B330" s="2" t="s">
        <v>25</v>
      </c>
      <c r="C330" s="2" t="s">
        <v>3424</v>
      </c>
      <c r="D330" s="2" t="s">
        <v>3426</v>
      </c>
      <c r="E330" s="11">
        <v>5.555555555555558E-2</v>
      </c>
      <c r="F330" s="11">
        <v>0.20833333333333326</v>
      </c>
      <c r="G330">
        <v>3.67</v>
      </c>
      <c r="H330">
        <v>2207.0844686648502</v>
      </c>
      <c r="I330">
        <v>3.666666666666667</v>
      </c>
      <c r="J330">
        <v>2209.090909085648</v>
      </c>
      <c r="K330" s="2" t="s">
        <v>3427</v>
      </c>
      <c r="L330" s="2" t="s">
        <v>3417</v>
      </c>
      <c r="M330">
        <v>210</v>
      </c>
      <c r="N330" s="2" t="s">
        <v>1092</v>
      </c>
      <c r="O330" s="2" t="s">
        <v>1095</v>
      </c>
      <c r="P330" s="2" t="s">
        <v>1094</v>
      </c>
      <c r="Q330" s="2" t="s">
        <v>192</v>
      </c>
      <c r="R330" s="2" t="s">
        <v>1093</v>
      </c>
      <c r="S330" s="2" t="s">
        <v>64</v>
      </c>
      <c r="T330">
        <v>8100</v>
      </c>
      <c r="U330">
        <v>20</v>
      </c>
      <c r="V330">
        <v>6</v>
      </c>
      <c r="W330">
        <v>2</v>
      </c>
      <c r="X330">
        <v>2</v>
      </c>
      <c r="Z330">
        <v>16200</v>
      </c>
      <c r="AA330">
        <v>8100</v>
      </c>
      <c r="AB330">
        <v>15000</v>
      </c>
      <c r="AC330" s="2"/>
      <c r="AD330" s="2" t="s">
        <v>92</v>
      </c>
      <c r="AE330">
        <v>2026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 s="2" t="s">
        <v>72</v>
      </c>
      <c r="AM330" t="s">
        <v>197</v>
      </c>
      <c r="AN330" s="2" t="s">
        <v>3419</v>
      </c>
    </row>
    <row r="331" spans="1:40">
      <c r="A331" s="1">
        <v>46065</v>
      </c>
      <c r="B331" s="2" t="s">
        <v>25</v>
      </c>
      <c r="C331" s="2" t="s">
        <v>3424</v>
      </c>
      <c r="D331" s="2" t="s">
        <v>3425</v>
      </c>
      <c r="E331" s="11">
        <v>0.34791666666666665</v>
      </c>
      <c r="F331" s="11">
        <v>0.41666666666666674</v>
      </c>
      <c r="G331">
        <v>1.65</v>
      </c>
      <c r="H331">
        <v>1200</v>
      </c>
      <c r="I331">
        <v>1.65</v>
      </c>
      <c r="J331">
        <v>1200</v>
      </c>
      <c r="K331" s="2" t="s">
        <v>3416</v>
      </c>
      <c r="L331" s="2" t="s">
        <v>3417</v>
      </c>
      <c r="M331">
        <v>186</v>
      </c>
      <c r="N331" s="2" t="s">
        <v>983</v>
      </c>
      <c r="O331" s="2" t="s">
        <v>987</v>
      </c>
      <c r="P331" s="2" t="s">
        <v>985</v>
      </c>
      <c r="Q331" s="2" t="s">
        <v>986</v>
      </c>
      <c r="R331" s="2" t="s">
        <v>984</v>
      </c>
      <c r="S331" s="2" t="s">
        <v>64</v>
      </c>
      <c r="T331">
        <v>1980</v>
      </c>
      <c r="U331">
        <v>60</v>
      </c>
      <c r="V331">
        <v>6</v>
      </c>
      <c r="W331">
        <v>2</v>
      </c>
      <c r="X331">
        <v>2</v>
      </c>
      <c r="Z331">
        <v>3960</v>
      </c>
      <c r="AA331">
        <v>1980</v>
      </c>
      <c r="AB331">
        <v>3800</v>
      </c>
      <c r="AC331" s="2"/>
      <c r="AD331" s="2" t="s">
        <v>92</v>
      </c>
      <c r="AE331">
        <v>2026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 s="2" t="s">
        <v>72</v>
      </c>
      <c r="AM331" t="s">
        <v>197</v>
      </c>
      <c r="AN331" s="2" t="s">
        <v>3419</v>
      </c>
    </row>
    <row r="332" spans="1:40">
      <c r="A332" s="1">
        <v>46065</v>
      </c>
      <c r="B332" s="2" t="s">
        <v>25</v>
      </c>
      <c r="C332" s="2" t="s">
        <v>3424</v>
      </c>
      <c r="D332" s="2" t="s">
        <v>3425</v>
      </c>
      <c r="E332" s="11">
        <v>0.48958333333333326</v>
      </c>
      <c r="F332" s="11">
        <v>0.67708333333333326</v>
      </c>
      <c r="G332">
        <v>4.5</v>
      </c>
      <c r="H332">
        <v>1391.1111111111111</v>
      </c>
      <c r="I332">
        <v>4.5</v>
      </c>
      <c r="J332">
        <v>1391.1111111111111</v>
      </c>
      <c r="K332" s="2" t="s">
        <v>3416</v>
      </c>
      <c r="L332" s="2" t="s">
        <v>3417</v>
      </c>
      <c r="M332">
        <v>161</v>
      </c>
      <c r="N332" s="2" t="s">
        <v>872</v>
      </c>
      <c r="O332" s="2" t="s">
        <v>874</v>
      </c>
      <c r="P332" s="2" t="s">
        <v>191</v>
      </c>
      <c r="Q332" s="2" t="s">
        <v>473</v>
      </c>
      <c r="R332" s="2" t="s">
        <v>873</v>
      </c>
      <c r="S332" s="2" t="s">
        <v>64</v>
      </c>
      <c r="T332">
        <v>6260</v>
      </c>
      <c r="U332">
        <v>40</v>
      </c>
      <c r="V332">
        <v>6</v>
      </c>
      <c r="W332">
        <v>2</v>
      </c>
      <c r="X332">
        <v>2</v>
      </c>
      <c r="Z332">
        <v>12520</v>
      </c>
      <c r="AA332">
        <v>6260</v>
      </c>
      <c r="AB332">
        <v>12000</v>
      </c>
      <c r="AC332" s="2"/>
      <c r="AD332" s="2" t="s">
        <v>92</v>
      </c>
      <c r="AE332">
        <v>2026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 s="2" t="s">
        <v>72</v>
      </c>
      <c r="AM332" t="s">
        <v>197</v>
      </c>
      <c r="AN332" s="2" t="s">
        <v>3419</v>
      </c>
    </row>
    <row r="333" spans="1:40">
      <c r="A333" s="1">
        <v>46065</v>
      </c>
      <c r="B333" s="2" t="s">
        <v>25</v>
      </c>
      <c r="C333" s="2" t="s">
        <v>3424</v>
      </c>
      <c r="D333" s="2" t="s">
        <v>3425</v>
      </c>
      <c r="E333" s="11">
        <v>0.68124999999999991</v>
      </c>
      <c r="F333" s="11">
        <v>0.72916666666666674</v>
      </c>
      <c r="G333">
        <v>1.1499999999999999</v>
      </c>
      <c r="H333">
        <v>0</v>
      </c>
      <c r="I333">
        <v>1.1499999999999999</v>
      </c>
      <c r="J333">
        <v>0</v>
      </c>
      <c r="K333" s="2" t="s">
        <v>3416</v>
      </c>
      <c r="L333" s="2" t="s">
        <v>3464</v>
      </c>
      <c r="M333" t="s">
        <v>764</v>
      </c>
      <c r="N333" s="2" t="s">
        <v>764</v>
      </c>
      <c r="O333" s="2" t="s">
        <v>764</v>
      </c>
      <c r="P333" s="2" t="s">
        <v>764</v>
      </c>
      <c r="Q333" s="2" t="s">
        <v>764</v>
      </c>
      <c r="R333" s="2" t="s">
        <v>764</v>
      </c>
      <c r="S333" s="2" t="s">
        <v>764</v>
      </c>
      <c r="T333">
        <v>0</v>
      </c>
      <c r="U333">
        <v>0</v>
      </c>
      <c r="V333">
        <v>0</v>
      </c>
      <c r="W333">
        <v>0</v>
      </c>
      <c r="X333">
        <v>0</v>
      </c>
      <c r="Z333">
        <v>0</v>
      </c>
      <c r="AA333" t="s">
        <v>764</v>
      </c>
      <c r="AB333" t="s">
        <v>764</v>
      </c>
      <c r="AC333" s="2" t="s">
        <v>3517</v>
      </c>
      <c r="AD333" s="2" t="s">
        <v>92</v>
      </c>
      <c r="AE333">
        <v>2026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 s="2" t="s">
        <v>72</v>
      </c>
      <c r="AN333" s="2" t="s">
        <v>3419</v>
      </c>
    </row>
    <row r="334" spans="1:40">
      <c r="A334" s="1">
        <v>46065</v>
      </c>
      <c r="B334" s="2" t="s">
        <v>25</v>
      </c>
      <c r="C334" s="2" t="s">
        <v>3424</v>
      </c>
      <c r="D334" s="2" t="s">
        <v>3426</v>
      </c>
      <c r="E334" s="11">
        <v>0.80208333333333326</v>
      </c>
      <c r="F334" s="11">
        <v>1.388888888888884E-2</v>
      </c>
      <c r="G334">
        <v>5.08</v>
      </c>
      <c r="H334">
        <v>1214.5669291338581</v>
      </c>
      <c r="I334">
        <v>-18.916666666666668</v>
      </c>
      <c r="J334">
        <v>-326.16740087962961</v>
      </c>
      <c r="K334" s="2" t="s">
        <v>3427</v>
      </c>
      <c r="L334" s="2" t="s">
        <v>3417</v>
      </c>
      <c r="M334">
        <v>161</v>
      </c>
      <c r="N334" s="2" t="s">
        <v>872</v>
      </c>
      <c r="O334" s="2" t="s">
        <v>874</v>
      </c>
      <c r="P334" s="2" t="s">
        <v>191</v>
      </c>
      <c r="Q334" s="2" t="s">
        <v>473</v>
      </c>
      <c r="R334" s="2" t="s">
        <v>873</v>
      </c>
      <c r="S334" s="2" t="s">
        <v>64</v>
      </c>
      <c r="T334">
        <v>6170</v>
      </c>
      <c r="U334">
        <v>35</v>
      </c>
      <c r="V334">
        <v>6</v>
      </c>
      <c r="W334">
        <v>2</v>
      </c>
      <c r="X334">
        <v>2</v>
      </c>
      <c r="Z334">
        <v>12340</v>
      </c>
      <c r="AA334">
        <v>6170</v>
      </c>
      <c r="AB334">
        <v>12000</v>
      </c>
      <c r="AC334" s="2"/>
      <c r="AD334" s="2" t="s">
        <v>92</v>
      </c>
      <c r="AE334">
        <v>2026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 s="2" t="s">
        <v>72</v>
      </c>
      <c r="AM334" t="s">
        <v>197</v>
      </c>
      <c r="AN334" s="2" t="s">
        <v>3419</v>
      </c>
    </row>
    <row r="335" spans="1:40">
      <c r="A335" s="1">
        <v>46066</v>
      </c>
      <c r="B335" s="2" t="s">
        <v>25</v>
      </c>
      <c r="C335" s="2" t="s">
        <v>3424</v>
      </c>
      <c r="D335" s="2" t="s">
        <v>3426</v>
      </c>
      <c r="E335" s="11">
        <v>5.2083333333333259E-2</v>
      </c>
      <c r="F335" s="11">
        <v>0.13749999999999996</v>
      </c>
      <c r="G335">
        <v>2.0499999999999998</v>
      </c>
      <c r="H335">
        <v>0</v>
      </c>
      <c r="I335">
        <v>2.0499999999999998</v>
      </c>
      <c r="J335">
        <v>0</v>
      </c>
      <c r="K335" s="2" t="s">
        <v>3427</v>
      </c>
      <c r="L335" s="2" t="s">
        <v>3471</v>
      </c>
      <c r="M335" t="s">
        <v>764</v>
      </c>
      <c r="N335" s="2" t="s">
        <v>764</v>
      </c>
      <c r="O335" s="2" t="s">
        <v>764</v>
      </c>
      <c r="P335" s="2" t="s">
        <v>764</v>
      </c>
      <c r="Q335" s="2" t="s">
        <v>764</v>
      </c>
      <c r="R335" s="2" t="s">
        <v>764</v>
      </c>
      <c r="S335" s="2" t="s">
        <v>764</v>
      </c>
      <c r="T335">
        <v>0</v>
      </c>
      <c r="U335">
        <v>0</v>
      </c>
      <c r="V335">
        <v>0</v>
      </c>
      <c r="W335">
        <v>0</v>
      </c>
      <c r="X335">
        <v>0</v>
      </c>
      <c r="Z335">
        <v>0</v>
      </c>
      <c r="AA335" t="s">
        <v>764</v>
      </c>
      <c r="AB335" t="s">
        <v>764</v>
      </c>
      <c r="AC335" s="2" t="s">
        <v>3518</v>
      </c>
      <c r="AD335" s="2" t="s">
        <v>92</v>
      </c>
      <c r="AE335">
        <v>2026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 s="2" t="s">
        <v>72</v>
      </c>
      <c r="AN335" s="2" t="s">
        <v>3419</v>
      </c>
    </row>
    <row r="336" spans="1:40">
      <c r="A336" s="1">
        <v>46066</v>
      </c>
      <c r="B336" s="2" t="s">
        <v>25</v>
      </c>
      <c r="C336" s="2" t="s">
        <v>3424</v>
      </c>
      <c r="D336" s="2" t="s">
        <v>3426</v>
      </c>
      <c r="E336" s="11">
        <v>0.1875</v>
      </c>
      <c r="F336" s="11">
        <v>0.21527777777777768</v>
      </c>
      <c r="G336">
        <v>0.67</v>
      </c>
      <c r="H336">
        <v>1492.5373134328358</v>
      </c>
      <c r="I336">
        <v>0.66666666666666674</v>
      </c>
      <c r="J336">
        <v>1500</v>
      </c>
      <c r="K336" s="2" t="s">
        <v>3427</v>
      </c>
      <c r="L336" s="2" t="s">
        <v>3417</v>
      </c>
      <c r="M336">
        <v>160</v>
      </c>
      <c r="N336" s="2" t="s">
        <v>866</v>
      </c>
      <c r="O336" s="2" t="s">
        <v>869</v>
      </c>
      <c r="P336" s="2" t="s">
        <v>526</v>
      </c>
      <c r="Q336" s="2" t="s">
        <v>868</v>
      </c>
      <c r="R336" s="2" t="s">
        <v>867</v>
      </c>
      <c r="S336" s="2" t="s">
        <v>116</v>
      </c>
      <c r="T336">
        <v>1000</v>
      </c>
      <c r="U336">
        <v>10</v>
      </c>
      <c r="V336">
        <v>0</v>
      </c>
      <c r="W336">
        <v>2</v>
      </c>
      <c r="X336">
        <v>0</v>
      </c>
      <c r="Y336">
        <v>3</v>
      </c>
      <c r="Z336">
        <v>3000</v>
      </c>
      <c r="AA336">
        <v>1500</v>
      </c>
      <c r="AB336">
        <v>41500</v>
      </c>
      <c r="AC336" s="2"/>
      <c r="AD336" s="2" t="s">
        <v>92</v>
      </c>
      <c r="AE336">
        <v>2026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 s="2" t="s">
        <v>72</v>
      </c>
      <c r="AN336" s="2" t="s">
        <v>3419</v>
      </c>
    </row>
    <row r="337" spans="1:40">
      <c r="A337" s="1">
        <v>46064</v>
      </c>
      <c r="B337" s="2" t="s">
        <v>26</v>
      </c>
      <c r="C337" s="2" t="s">
        <v>3433</v>
      </c>
      <c r="D337" s="2" t="s">
        <v>3415</v>
      </c>
      <c r="E337" s="11">
        <v>0.38541666666666674</v>
      </c>
      <c r="F337" s="11">
        <v>0.69791666666666674</v>
      </c>
      <c r="G337">
        <v>7.5</v>
      </c>
      <c r="H337">
        <v>1916.4</v>
      </c>
      <c r="I337">
        <v>7.5</v>
      </c>
      <c r="J337">
        <v>1916.4</v>
      </c>
      <c r="K337" s="2" t="s">
        <v>3416</v>
      </c>
      <c r="L337" s="2" t="s">
        <v>3417</v>
      </c>
      <c r="M337">
        <v>51</v>
      </c>
      <c r="N337" s="2" t="s">
        <v>338</v>
      </c>
      <c r="O337" s="2" t="s">
        <v>331</v>
      </c>
      <c r="P337" s="2" t="s">
        <v>329</v>
      </c>
      <c r="Q337" s="2" t="s">
        <v>330</v>
      </c>
      <c r="R337" s="2" t="s">
        <v>328</v>
      </c>
      <c r="S337" s="2" t="s">
        <v>64</v>
      </c>
      <c r="T337">
        <v>14373</v>
      </c>
      <c r="U337">
        <v>20</v>
      </c>
      <c r="V337">
        <v>6</v>
      </c>
      <c r="W337">
        <v>1</v>
      </c>
      <c r="X337">
        <v>2</v>
      </c>
      <c r="Z337">
        <v>28746</v>
      </c>
      <c r="AA337">
        <v>28746</v>
      </c>
      <c r="AB337">
        <v>29600</v>
      </c>
      <c r="AC337" s="2" t="s">
        <v>3519</v>
      </c>
      <c r="AD337" s="2" t="s">
        <v>92</v>
      </c>
      <c r="AE337">
        <v>2026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 s="2" t="s">
        <v>72</v>
      </c>
      <c r="AM337" t="s">
        <v>197</v>
      </c>
      <c r="AN337" s="2" t="s">
        <v>3419</v>
      </c>
    </row>
    <row r="338" spans="1:40">
      <c r="A338" s="1">
        <v>46065</v>
      </c>
      <c r="B338" s="2" t="s">
        <v>26</v>
      </c>
      <c r="C338" s="2" t="s">
        <v>3433</v>
      </c>
      <c r="D338" s="2" t="s">
        <v>3415</v>
      </c>
      <c r="E338" s="11">
        <v>0.33333333333333326</v>
      </c>
      <c r="F338" s="11">
        <v>0.34722222222222232</v>
      </c>
      <c r="G338">
        <v>0.33</v>
      </c>
      <c r="H338">
        <v>1212.121212121212</v>
      </c>
      <c r="I338">
        <v>0.33333333333333326</v>
      </c>
      <c r="J338">
        <v>1200</v>
      </c>
      <c r="K338" s="2" t="s">
        <v>3416</v>
      </c>
      <c r="L338" s="2" t="s">
        <v>3417</v>
      </c>
      <c r="M338">
        <v>51</v>
      </c>
      <c r="N338" s="2" t="s">
        <v>338</v>
      </c>
      <c r="O338" s="2" t="s">
        <v>331</v>
      </c>
      <c r="P338" s="2" t="s">
        <v>329</v>
      </c>
      <c r="Q338" s="2" t="s">
        <v>330</v>
      </c>
      <c r="R338" s="2" t="s">
        <v>328</v>
      </c>
      <c r="S338" s="2" t="s">
        <v>64</v>
      </c>
      <c r="T338">
        <v>400</v>
      </c>
      <c r="U338">
        <v>1</v>
      </c>
      <c r="V338">
        <v>6</v>
      </c>
      <c r="W338">
        <v>1</v>
      </c>
      <c r="X338">
        <v>2</v>
      </c>
      <c r="Z338">
        <v>800</v>
      </c>
      <c r="AA338">
        <v>800</v>
      </c>
      <c r="AB338">
        <v>29600</v>
      </c>
      <c r="AC338" s="2" t="s">
        <v>3520</v>
      </c>
      <c r="AD338" s="2" t="s">
        <v>92</v>
      </c>
      <c r="AE338">
        <v>2026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 s="2" t="s">
        <v>72</v>
      </c>
      <c r="AM338" t="s">
        <v>197</v>
      </c>
      <c r="AN338" s="2" t="s">
        <v>3419</v>
      </c>
    </row>
    <row r="339" spans="1:40">
      <c r="A339" s="1">
        <v>46065</v>
      </c>
      <c r="B339" s="2" t="s">
        <v>26</v>
      </c>
      <c r="C339" s="2" t="s">
        <v>3433</v>
      </c>
      <c r="D339" s="2" t="s">
        <v>3415</v>
      </c>
      <c r="E339" s="11">
        <v>0.36111111111111116</v>
      </c>
      <c r="F339" s="11">
        <v>0.67361111111111116</v>
      </c>
      <c r="G339">
        <v>7.5</v>
      </c>
      <c r="H339">
        <v>1944.1333333333334</v>
      </c>
      <c r="I339">
        <v>7.5</v>
      </c>
      <c r="J339">
        <v>1944.1333333333334</v>
      </c>
      <c r="K339" s="2" t="s">
        <v>3416</v>
      </c>
      <c r="L339" s="2" t="s">
        <v>3417</v>
      </c>
      <c r="M339">
        <v>49</v>
      </c>
      <c r="N339" s="2" t="s">
        <v>327</v>
      </c>
      <c r="O339" s="2" t="s">
        <v>331</v>
      </c>
      <c r="P339" s="2" t="s">
        <v>329</v>
      </c>
      <c r="Q339" s="2" t="s">
        <v>330</v>
      </c>
      <c r="R339" s="2" t="s">
        <v>328</v>
      </c>
      <c r="S339" s="2" t="s">
        <v>64</v>
      </c>
      <c r="T339">
        <v>14581</v>
      </c>
      <c r="U339">
        <v>0</v>
      </c>
      <c r="V339">
        <v>6</v>
      </c>
      <c r="W339">
        <v>1</v>
      </c>
      <c r="X339">
        <v>2</v>
      </c>
      <c r="Z339">
        <v>29162</v>
      </c>
      <c r="AA339">
        <v>29162</v>
      </c>
      <c r="AB339">
        <v>30500</v>
      </c>
      <c r="AC339" s="2" t="s">
        <v>3521</v>
      </c>
      <c r="AD339" s="2" t="s">
        <v>92</v>
      </c>
      <c r="AE339">
        <v>2026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 s="2" t="s">
        <v>72</v>
      </c>
      <c r="AM339" t="s">
        <v>197</v>
      </c>
      <c r="AN339" s="2" t="s">
        <v>3419</v>
      </c>
    </row>
    <row r="340" spans="1:40">
      <c r="A340" s="1">
        <v>46065</v>
      </c>
      <c r="B340" s="2" t="s">
        <v>26</v>
      </c>
      <c r="C340" s="2" t="s">
        <v>3433</v>
      </c>
      <c r="D340" s="2" t="s">
        <v>3415</v>
      </c>
      <c r="E340" s="11">
        <v>0.68055555555555558</v>
      </c>
      <c r="F340" s="11">
        <v>0.69791666666666674</v>
      </c>
      <c r="G340">
        <v>0.42</v>
      </c>
      <c r="H340">
        <v>2045.2380952380954</v>
      </c>
      <c r="I340">
        <v>0.41666666666666674</v>
      </c>
      <c r="J340">
        <v>2061.6</v>
      </c>
      <c r="K340" s="2" t="s">
        <v>3416</v>
      </c>
      <c r="L340" s="2" t="s">
        <v>3417</v>
      </c>
      <c r="M340">
        <v>49</v>
      </c>
      <c r="N340" s="2" t="s">
        <v>327</v>
      </c>
      <c r="O340" s="2" t="s">
        <v>331</v>
      </c>
      <c r="P340" s="2" t="s">
        <v>329</v>
      </c>
      <c r="Q340" s="2" t="s">
        <v>330</v>
      </c>
      <c r="R340" s="2" t="s">
        <v>328</v>
      </c>
      <c r="S340" s="2" t="s">
        <v>64</v>
      </c>
      <c r="T340">
        <v>859</v>
      </c>
      <c r="U340">
        <v>0</v>
      </c>
      <c r="V340">
        <v>6</v>
      </c>
      <c r="W340">
        <v>1</v>
      </c>
      <c r="X340">
        <v>2</v>
      </c>
      <c r="Z340">
        <v>1718</v>
      </c>
      <c r="AA340">
        <v>1718</v>
      </c>
      <c r="AB340">
        <v>30500</v>
      </c>
      <c r="AC340" s="2" t="s">
        <v>3470</v>
      </c>
      <c r="AD340" s="2" t="s">
        <v>92</v>
      </c>
      <c r="AE340">
        <v>2026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 s="2" t="s">
        <v>72</v>
      </c>
      <c r="AM340" t="s">
        <v>197</v>
      </c>
      <c r="AN340" s="2" t="s">
        <v>3419</v>
      </c>
    </row>
    <row r="341" spans="1:40">
      <c r="A341" s="1">
        <v>46064</v>
      </c>
      <c r="B341" s="2" t="s">
        <v>25</v>
      </c>
      <c r="C341" s="2" t="s">
        <v>3414</v>
      </c>
      <c r="D341" s="2" t="s">
        <v>3415</v>
      </c>
      <c r="E341" s="11">
        <v>0.33333333333333326</v>
      </c>
      <c r="F341" s="11">
        <v>0.35763888888888884</v>
      </c>
      <c r="G341">
        <v>0.57999999999999996</v>
      </c>
      <c r="H341">
        <v>603.44827586206895</v>
      </c>
      <c r="I341">
        <v>0.58333333333333393</v>
      </c>
      <c r="J341">
        <v>599.99999999999943</v>
      </c>
      <c r="K341" s="2" t="s">
        <v>3416</v>
      </c>
      <c r="L341" s="2" t="s">
        <v>3417</v>
      </c>
      <c r="M341">
        <v>115</v>
      </c>
      <c r="N341" s="2" t="s">
        <v>644</v>
      </c>
      <c r="O341" s="2" t="s">
        <v>651</v>
      </c>
      <c r="P341" s="2" t="s">
        <v>646</v>
      </c>
      <c r="Q341" s="2" t="s">
        <v>153</v>
      </c>
      <c r="R341" s="2" t="s">
        <v>645</v>
      </c>
      <c r="S341" s="2" t="s">
        <v>79</v>
      </c>
      <c r="T341">
        <v>350</v>
      </c>
      <c r="U341">
        <v>10</v>
      </c>
      <c r="V341">
        <v>0</v>
      </c>
      <c r="W341">
        <v>1</v>
      </c>
      <c r="X341">
        <v>8</v>
      </c>
      <c r="Z341">
        <v>2800</v>
      </c>
      <c r="AA341">
        <v>2800</v>
      </c>
      <c r="AB341">
        <v>2500</v>
      </c>
      <c r="AC341" s="2"/>
      <c r="AD341" s="2" t="s">
        <v>92</v>
      </c>
      <c r="AE341">
        <v>2026</v>
      </c>
      <c r="AF341">
        <v>88</v>
      </c>
      <c r="AG341">
        <v>85</v>
      </c>
      <c r="AH341">
        <v>3</v>
      </c>
      <c r="AI341">
        <v>88</v>
      </c>
      <c r="AJ341">
        <v>85</v>
      </c>
      <c r="AK341">
        <v>3</v>
      </c>
      <c r="AL341" s="2" t="s">
        <v>72</v>
      </c>
      <c r="AN341" s="2" t="s">
        <v>3419</v>
      </c>
    </row>
    <row r="342" spans="1:40">
      <c r="A342" s="1">
        <v>46064</v>
      </c>
      <c r="B342" s="2" t="s">
        <v>25</v>
      </c>
      <c r="C342" s="2" t="s">
        <v>3414</v>
      </c>
      <c r="D342" s="2" t="s">
        <v>3415</v>
      </c>
      <c r="E342" s="11">
        <v>0.35763888888888884</v>
      </c>
      <c r="F342" s="11">
        <v>0.39930555555555558</v>
      </c>
      <c r="G342">
        <v>1</v>
      </c>
      <c r="H342">
        <v>670</v>
      </c>
      <c r="I342">
        <v>1.0000000000000004</v>
      </c>
      <c r="J342">
        <v>669.99999999999966</v>
      </c>
      <c r="K342" s="2" t="s">
        <v>3416</v>
      </c>
      <c r="L342" s="2" t="s">
        <v>3417</v>
      </c>
      <c r="M342">
        <v>95</v>
      </c>
      <c r="N342" s="2" t="s">
        <v>543</v>
      </c>
      <c r="O342" s="2" t="s">
        <v>550</v>
      </c>
      <c r="P342" s="2" t="s">
        <v>545</v>
      </c>
      <c r="Q342" s="2" t="s">
        <v>153</v>
      </c>
      <c r="R342" s="2" t="s">
        <v>544</v>
      </c>
      <c r="S342" s="2" t="s">
        <v>79</v>
      </c>
      <c r="T342">
        <v>670</v>
      </c>
      <c r="U342">
        <v>5</v>
      </c>
      <c r="V342">
        <v>0</v>
      </c>
      <c r="W342">
        <v>1</v>
      </c>
      <c r="X342">
        <v>8</v>
      </c>
      <c r="Z342">
        <v>5360</v>
      </c>
      <c r="AA342">
        <v>5360</v>
      </c>
      <c r="AB342">
        <v>5100</v>
      </c>
      <c r="AC342" s="2"/>
      <c r="AD342" s="2" t="s">
        <v>92</v>
      </c>
      <c r="AE342">
        <v>2026</v>
      </c>
      <c r="AF342">
        <v>168</v>
      </c>
      <c r="AG342">
        <v>167</v>
      </c>
      <c r="AH342">
        <v>1</v>
      </c>
      <c r="AI342">
        <v>172</v>
      </c>
      <c r="AJ342">
        <v>167</v>
      </c>
      <c r="AK342">
        <v>5</v>
      </c>
      <c r="AL342" s="2" t="s">
        <v>72</v>
      </c>
      <c r="AN342" s="2" t="s">
        <v>3419</v>
      </c>
    </row>
    <row r="343" spans="1:40">
      <c r="A343" s="1">
        <v>46064</v>
      </c>
      <c r="B343" s="2" t="s">
        <v>25</v>
      </c>
      <c r="C343" s="2" t="s">
        <v>3414</v>
      </c>
      <c r="D343" s="2" t="s">
        <v>3415</v>
      </c>
      <c r="E343" s="11">
        <v>0.39930555555555558</v>
      </c>
      <c r="F343" s="11">
        <v>0.5625</v>
      </c>
      <c r="G343">
        <v>3.92</v>
      </c>
      <c r="H343">
        <v>961.73469387755108</v>
      </c>
      <c r="I343">
        <v>3.9166666666666665</v>
      </c>
      <c r="J343">
        <v>962.55319148936189</v>
      </c>
      <c r="K343" s="2" t="s">
        <v>3416</v>
      </c>
      <c r="L343" s="2" t="s">
        <v>3417</v>
      </c>
      <c r="M343">
        <v>50</v>
      </c>
      <c r="N343" s="2" t="s">
        <v>327</v>
      </c>
      <c r="O343" s="2" t="s">
        <v>335</v>
      </c>
      <c r="P343" s="2" t="s">
        <v>329</v>
      </c>
      <c r="Q343" s="2" t="s">
        <v>330</v>
      </c>
      <c r="R343" s="2" t="s">
        <v>328</v>
      </c>
      <c r="S343" s="2" t="s">
        <v>79</v>
      </c>
      <c r="T343">
        <v>3770</v>
      </c>
      <c r="U343">
        <v>10</v>
      </c>
      <c r="V343">
        <v>0</v>
      </c>
      <c r="W343">
        <v>1</v>
      </c>
      <c r="X343">
        <v>8</v>
      </c>
      <c r="Z343">
        <v>30160</v>
      </c>
      <c r="AA343">
        <v>30160</v>
      </c>
      <c r="AB343">
        <v>30000</v>
      </c>
      <c r="AC343" s="2"/>
      <c r="AD343" s="2" t="s">
        <v>92</v>
      </c>
      <c r="AE343">
        <v>2026</v>
      </c>
      <c r="AF343">
        <v>943</v>
      </c>
      <c r="AG343">
        <v>952</v>
      </c>
      <c r="AH343">
        <v>-9</v>
      </c>
      <c r="AI343">
        <v>955</v>
      </c>
      <c r="AJ343">
        <v>952</v>
      </c>
      <c r="AK343">
        <v>3</v>
      </c>
      <c r="AL343" s="2" t="s">
        <v>72</v>
      </c>
      <c r="AN343" s="2" t="s">
        <v>3419</v>
      </c>
    </row>
    <row r="344" spans="1:40">
      <c r="A344" s="1">
        <v>46064</v>
      </c>
      <c r="B344" s="2" t="s">
        <v>25</v>
      </c>
      <c r="C344" s="2" t="s">
        <v>3414</v>
      </c>
      <c r="D344" s="2" t="s">
        <v>3415</v>
      </c>
      <c r="E344" s="11">
        <v>0.58333333333333326</v>
      </c>
      <c r="F344" s="11">
        <v>0.72916666666666674</v>
      </c>
      <c r="G344">
        <v>3.5</v>
      </c>
      <c r="H344">
        <v>1071.4285714285713</v>
      </c>
      <c r="I344">
        <v>3.4999999999999982</v>
      </c>
      <c r="J344">
        <v>1071.428571428572</v>
      </c>
      <c r="K344" s="2" t="s">
        <v>3416</v>
      </c>
      <c r="L344" s="2" t="s">
        <v>3417</v>
      </c>
      <c r="M344">
        <v>52</v>
      </c>
      <c r="N344" s="2" t="s">
        <v>338</v>
      </c>
      <c r="O344" s="2" t="s">
        <v>335</v>
      </c>
      <c r="P344" s="2" t="s">
        <v>329</v>
      </c>
      <c r="Q344" s="2" t="s">
        <v>330</v>
      </c>
      <c r="R344" s="2" t="s">
        <v>328</v>
      </c>
      <c r="S344" s="2" t="s">
        <v>79</v>
      </c>
      <c r="T344">
        <v>3750</v>
      </c>
      <c r="U344">
        <v>10</v>
      </c>
      <c r="V344">
        <v>0</v>
      </c>
      <c r="W344">
        <v>1</v>
      </c>
      <c r="X344">
        <v>8</v>
      </c>
      <c r="Z344">
        <v>30000</v>
      </c>
      <c r="AA344">
        <v>30000</v>
      </c>
      <c r="AB344">
        <v>29700</v>
      </c>
      <c r="AC344" s="2"/>
      <c r="AD344" s="2" t="s">
        <v>92</v>
      </c>
      <c r="AE344">
        <v>2026</v>
      </c>
      <c r="AF344">
        <v>938</v>
      </c>
      <c r="AG344">
        <v>929</v>
      </c>
      <c r="AH344">
        <v>9</v>
      </c>
      <c r="AI344">
        <v>938</v>
      </c>
      <c r="AJ344">
        <v>929</v>
      </c>
      <c r="AK344">
        <v>9</v>
      </c>
      <c r="AL344" s="2" t="s">
        <v>72</v>
      </c>
      <c r="AN344" s="2" t="s">
        <v>3419</v>
      </c>
    </row>
    <row r="345" spans="1:40">
      <c r="A345" s="1">
        <v>46065</v>
      </c>
      <c r="B345" s="2" t="s">
        <v>25</v>
      </c>
      <c r="C345" s="2" t="s">
        <v>3414</v>
      </c>
      <c r="D345" s="2" t="s">
        <v>3415</v>
      </c>
      <c r="E345" s="11">
        <v>0.39583333333333326</v>
      </c>
      <c r="F345" s="11">
        <v>0.4375</v>
      </c>
      <c r="G345">
        <v>1</v>
      </c>
      <c r="H345">
        <v>1300</v>
      </c>
      <c r="I345">
        <v>1.0000000000000004</v>
      </c>
      <c r="J345">
        <v>1299.9999999999991</v>
      </c>
      <c r="K345" s="2" t="s">
        <v>3416</v>
      </c>
      <c r="L345" s="2" t="s">
        <v>3417</v>
      </c>
      <c r="M345">
        <v>37</v>
      </c>
      <c r="N345" s="2" t="s">
        <v>258</v>
      </c>
      <c r="O345" s="2" t="s">
        <v>266</v>
      </c>
      <c r="P345" s="2" t="s">
        <v>260</v>
      </c>
      <c r="Q345" s="2" t="s">
        <v>261</v>
      </c>
      <c r="R345" s="2" t="s">
        <v>259</v>
      </c>
      <c r="S345" s="2" t="s">
        <v>79</v>
      </c>
      <c r="T345">
        <v>1300</v>
      </c>
      <c r="U345">
        <v>10</v>
      </c>
      <c r="V345">
        <v>0</v>
      </c>
      <c r="W345">
        <v>1</v>
      </c>
      <c r="X345">
        <v>8</v>
      </c>
      <c r="Z345">
        <v>10400</v>
      </c>
      <c r="AA345">
        <v>10400</v>
      </c>
      <c r="AB345">
        <v>10100</v>
      </c>
      <c r="AC345" s="2"/>
      <c r="AD345" s="2" t="s">
        <v>92</v>
      </c>
      <c r="AE345">
        <v>2026</v>
      </c>
      <c r="AF345">
        <v>325</v>
      </c>
      <c r="AG345">
        <v>307</v>
      </c>
      <c r="AH345">
        <v>18</v>
      </c>
      <c r="AI345">
        <v>325</v>
      </c>
      <c r="AJ345">
        <v>307</v>
      </c>
      <c r="AK345">
        <v>18</v>
      </c>
      <c r="AL345" s="2" t="s">
        <v>72</v>
      </c>
      <c r="AN345" s="2" t="s">
        <v>3419</v>
      </c>
    </row>
    <row r="346" spans="1:40">
      <c r="A346" s="1">
        <v>46065</v>
      </c>
      <c r="B346" s="2" t="s">
        <v>25</v>
      </c>
      <c r="C346" s="2" t="s">
        <v>3414</v>
      </c>
      <c r="D346" s="2" t="s">
        <v>3415</v>
      </c>
      <c r="E346" s="11">
        <v>0.4375</v>
      </c>
      <c r="F346" s="11">
        <v>0.46527777777777768</v>
      </c>
      <c r="G346">
        <v>0.67</v>
      </c>
      <c r="H346">
        <v>1074.6268656716418</v>
      </c>
      <c r="I346">
        <v>0.66666666666666563</v>
      </c>
      <c r="J346">
        <v>1080.0000000000016</v>
      </c>
      <c r="K346" s="2" t="s">
        <v>3416</v>
      </c>
      <c r="L346" s="2" t="s">
        <v>3417</v>
      </c>
      <c r="M346">
        <v>163</v>
      </c>
      <c r="N346" s="2" t="s">
        <v>872</v>
      </c>
      <c r="O346" s="2" t="s">
        <v>442</v>
      </c>
      <c r="P346" s="2" t="s">
        <v>191</v>
      </c>
      <c r="Q346" s="2" t="s">
        <v>473</v>
      </c>
      <c r="R346" s="2" t="s">
        <v>873</v>
      </c>
      <c r="S346" s="2" t="s">
        <v>445</v>
      </c>
      <c r="T346">
        <v>720</v>
      </c>
      <c r="U346">
        <v>10</v>
      </c>
      <c r="V346">
        <v>0</v>
      </c>
      <c r="W346">
        <v>1</v>
      </c>
      <c r="X346">
        <v>0</v>
      </c>
      <c r="Y346">
        <v>18</v>
      </c>
      <c r="Z346">
        <v>12960</v>
      </c>
      <c r="AA346">
        <v>12960</v>
      </c>
      <c r="AB346">
        <v>12300</v>
      </c>
      <c r="AC346" s="2"/>
      <c r="AD346" s="2" t="s">
        <v>92</v>
      </c>
      <c r="AE346">
        <v>2026</v>
      </c>
      <c r="AF346">
        <v>180</v>
      </c>
      <c r="AG346">
        <v>170</v>
      </c>
      <c r="AH346">
        <v>10</v>
      </c>
      <c r="AI346">
        <v>180</v>
      </c>
      <c r="AJ346">
        <v>170</v>
      </c>
      <c r="AK346">
        <v>10</v>
      </c>
      <c r="AL346" s="2" t="s">
        <v>72</v>
      </c>
      <c r="AN346" s="2" t="s">
        <v>3419</v>
      </c>
    </row>
    <row r="347" spans="1:40">
      <c r="A347" s="1">
        <v>46065</v>
      </c>
      <c r="B347" s="2" t="s">
        <v>25</v>
      </c>
      <c r="C347" s="2" t="s">
        <v>3414</v>
      </c>
      <c r="D347" s="2" t="s">
        <v>3415</v>
      </c>
      <c r="E347" s="11">
        <v>0.46527777777777768</v>
      </c>
      <c r="F347" s="11">
        <v>0.54861111111111116</v>
      </c>
      <c r="G347">
        <v>2</v>
      </c>
      <c r="H347">
        <v>1925</v>
      </c>
      <c r="I347">
        <v>1.9999999999999996</v>
      </c>
      <c r="J347">
        <v>1925.0000000000005</v>
      </c>
      <c r="K347" s="2" t="s">
        <v>3416</v>
      </c>
      <c r="L347" s="2" t="s">
        <v>3417</v>
      </c>
      <c r="M347">
        <v>71</v>
      </c>
      <c r="N347" s="2" t="s">
        <v>326</v>
      </c>
      <c r="O347" s="2" t="s">
        <v>447</v>
      </c>
      <c r="P347" s="2" t="s">
        <v>318</v>
      </c>
      <c r="Q347" s="2" t="s">
        <v>240</v>
      </c>
      <c r="R347" s="2" t="s">
        <v>317</v>
      </c>
      <c r="S347" s="2" t="s">
        <v>445</v>
      </c>
      <c r="T347">
        <v>3850</v>
      </c>
      <c r="U347">
        <v>10</v>
      </c>
      <c r="V347">
        <v>0</v>
      </c>
      <c r="W347">
        <v>1</v>
      </c>
      <c r="X347">
        <v>0</v>
      </c>
      <c r="Y347">
        <v>8</v>
      </c>
      <c r="Z347">
        <v>30800</v>
      </c>
      <c r="AA347">
        <v>30800</v>
      </c>
      <c r="AB347">
        <v>30500</v>
      </c>
      <c r="AC347" s="2"/>
      <c r="AD347" s="2" t="s">
        <v>92</v>
      </c>
      <c r="AE347">
        <v>2026</v>
      </c>
      <c r="AF347">
        <v>963</v>
      </c>
      <c r="AG347">
        <v>981</v>
      </c>
      <c r="AH347">
        <v>-18</v>
      </c>
      <c r="AI347">
        <v>984</v>
      </c>
      <c r="AJ347">
        <v>981</v>
      </c>
      <c r="AK347">
        <v>3</v>
      </c>
      <c r="AL347" s="2" t="s">
        <v>72</v>
      </c>
      <c r="AN347" s="2" t="s">
        <v>3419</v>
      </c>
    </row>
    <row r="348" spans="1:40">
      <c r="A348" s="1">
        <v>46065</v>
      </c>
      <c r="B348" s="2" t="s">
        <v>25</v>
      </c>
      <c r="C348" s="2" t="s">
        <v>3414</v>
      </c>
      <c r="D348" s="2" t="s">
        <v>3415</v>
      </c>
      <c r="E348" s="11">
        <v>0.58333333333333326</v>
      </c>
      <c r="F348" s="11">
        <v>0.66666666666666674</v>
      </c>
      <c r="G348">
        <v>2</v>
      </c>
      <c r="H348">
        <v>960</v>
      </c>
      <c r="I348">
        <v>1.9999999999999984</v>
      </c>
      <c r="J348">
        <v>960.00000000000091</v>
      </c>
      <c r="K348" s="2" t="s">
        <v>3416</v>
      </c>
      <c r="L348" s="2" t="s">
        <v>3417</v>
      </c>
      <c r="M348">
        <v>46</v>
      </c>
      <c r="N348" s="2" t="s">
        <v>316</v>
      </c>
      <c r="O348" s="2" t="s">
        <v>323</v>
      </c>
      <c r="P348" s="2" t="s">
        <v>318</v>
      </c>
      <c r="Q348" s="2" t="s">
        <v>240</v>
      </c>
      <c r="R348" s="2" t="s">
        <v>317</v>
      </c>
      <c r="S348" s="2" t="s">
        <v>79</v>
      </c>
      <c r="T348">
        <v>1920</v>
      </c>
      <c r="U348">
        <v>10</v>
      </c>
      <c r="V348">
        <v>0</v>
      </c>
      <c r="W348">
        <v>1</v>
      </c>
      <c r="X348">
        <v>8</v>
      </c>
      <c r="Z348">
        <v>15360</v>
      </c>
      <c r="AA348">
        <v>15360</v>
      </c>
      <c r="AB348">
        <v>15100</v>
      </c>
      <c r="AC348" s="2"/>
      <c r="AD348" s="2" t="s">
        <v>92</v>
      </c>
      <c r="AE348">
        <v>2026</v>
      </c>
      <c r="AF348">
        <v>480</v>
      </c>
      <c r="AG348">
        <v>469</v>
      </c>
      <c r="AH348">
        <v>11</v>
      </c>
      <c r="AI348">
        <v>480</v>
      </c>
      <c r="AJ348">
        <v>469</v>
      </c>
      <c r="AK348">
        <v>11</v>
      </c>
      <c r="AL348" s="2" t="s">
        <v>72</v>
      </c>
      <c r="AN348" s="2" t="s">
        <v>3419</v>
      </c>
    </row>
    <row r="349" spans="1:40">
      <c r="A349" s="1">
        <v>46065</v>
      </c>
      <c r="B349" s="2" t="s">
        <v>25</v>
      </c>
      <c r="C349" s="2" t="s">
        <v>3414</v>
      </c>
      <c r="D349" s="2" t="s">
        <v>3415</v>
      </c>
      <c r="E349" s="11">
        <v>0.66666666666666674</v>
      </c>
      <c r="F349" s="11">
        <v>0.74305555555555558</v>
      </c>
      <c r="G349">
        <v>1.83</v>
      </c>
      <c r="H349">
        <v>808.74316939890707</v>
      </c>
      <c r="I349">
        <v>1.8333333333333319</v>
      </c>
      <c r="J349">
        <v>807.27272727272782</v>
      </c>
      <c r="K349" s="2" t="s">
        <v>3416</v>
      </c>
      <c r="L349" s="2" t="s">
        <v>3417</v>
      </c>
      <c r="M349">
        <v>48</v>
      </c>
      <c r="N349" s="2" t="s">
        <v>326</v>
      </c>
      <c r="O349" s="2" t="s">
        <v>323</v>
      </c>
      <c r="P349" s="2" t="s">
        <v>318</v>
      </c>
      <c r="Q349" s="2" t="s">
        <v>240</v>
      </c>
      <c r="R349" s="2" t="s">
        <v>317</v>
      </c>
      <c r="S349" s="2" t="s">
        <v>79</v>
      </c>
      <c r="T349">
        <v>1480</v>
      </c>
      <c r="U349">
        <v>10</v>
      </c>
      <c r="V349">
        <v>0</v>
      </c>
      <c r="W349">
        <v>1</v>
      </c>
      <c r="X349">
        <v>8</v>
      </c>
      <c r="Z349">
        <v>11840</v>
      </c>
      <c r="AA349">
        <v>11840</v>
      </c>
      <c r="AB349">
        <v>15100</v>
      </c>
      <c r="AC349" s="2" t="s">
        <v>3459</v>
      </c>
      <c r="AD349" s="2" t="s">
        <v>92</v>
      </c>
      <c r="AE349">
        <v>2026</v>
      </c>
      <c r="AF349">
        <v>370</v>
      </c>
      <c r="AG349">
        <v>497</v>
      </c>
      <c r="AH349">
        <v>-127</v>
      </c>
      <c r="AI349">
        <v>500</v>
      </c>
      <c r="AJ349">
        <v>497</v>
      </c>
      <c r="AK349">
        <v>3</v>
      </c>
      <c r="AL349" s="2" t="s">
        <v>72</v>
      </c>
      <c r="AN349" s="2" t="s">
        <v>3419</v>
      </c>
    </row>
    <row r="350" spans="1:40">
      <c r="A350" s="1">
        <v>46065</v>
      </c>
      <c r="B350" s="2" t="s">
        <v>25</v>
      </c>
      <c r="C350" s="2" t="s">
        <v>3445</v>
      </c>
      <c r="D350" s="2" t="s">
        <v>3446</v>
      </c>
      <c r="E350" s="11">
        <v>0.35486111111111107</v>
      </c>
      <c r="F350" s="11">
        <v>0.40625</v>
      </c>
      <c r="G350">
        <v>1.23</v>
      </c>
      <c r="H350">
        <v>2113.8211382113823</v>
      </c>
      <c r="I350">
        <v>1.2333333333333334</v>
      </c>
      <c r="J350">
        <v>2108.1081081134257</v>
      </c>
      <c r="K350" s="2" t="s">
        <v>3416</v>
      </c>
      <c r="L350" s="2" t="s">
        <v>3417</v>
      </c>
      <c r="M350">
        <v>217</v>
      </c>
      <c r="N350" s="2" t="s">
        <v>1112</v>
      </c>
      <c r="O350" s="2" t="s">
        <v>1107</v>
      </c>
      <c r="P350" s="2" t="s">
        <v>1104</v>
      </c>
      <c r="Q350" s="2" t="s">
        <v>1106</v>
      </c>
      <c r="R350" s="2" t="s">
        <v>1103</v>
      </c>
      <c r="S350" s="2" t="s">
        <v>64</v>
      </c>
      <c r="T350">
        <v>2600</v>
      </c>
      <c r="U350">
        <v>10</v>
      </c>
      <c r="V350">
        <v>2</v>
      </c>
      <c r="W350">
        <v>1</v>
      </c>
      <c r="X350">
        <v>4</v>
      </c>
      <c r="Z350">
        <v>10400</v>
      </c>
      <c r="AA350">
        <v>10400</v>
      </c>
      <c r="AB350">
        <v>10000</v>
      </c>
      <c r="AC350" s="2" t="s">
        <v>3447</v>
      </c>
      <c r="AD350" s="2" t="s">
        <v>92</v>
      </c>
      <c r="AE350">
        <v>2026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 s="2" t="s">
        <v>72</v>
      </c>
      <c r="AM350" t="s">
        <v>68</v>
      </c>
      <c r="AN350" s="2" t="s">
        <v>3419</v>
      </c>
    </row>
    <row r="351" spans="1:40">
      <c r="A351" s="1">
        <v>46066</v>
      </c>
      <c r="B351" s="2" t="s">
        <v>25</v>
      </c>
      <c r="C351" s="2" t="s">
        <v>3445</v>
      </c>
      <c r="D351" s="2" t="s">
        <v>3446</v>
      </c>
      <c r="E351" s="11">
        <v>0.35416666666666674</v>
      </c>
      <c r="F351" s="11">
        <v>0.39583333333333326</v>
      </c>
      <c r="G351">
        <v>1</v>
      </c>
      <c r="H351">
        <v>3850</v>
      </c>
      <c r="I351">
        <v>1</v>
      </c>
      <c r="J351">
        <v>3850</v>
      </c>
      <c r="K351" s="2" t="s">
        <v>3416</v>
      </c>
      <c r="L351" s="2" t="s">
        <v>3417</v>
      </c>
      <c r="M351">
        <v>215</v>
      </c>
      <c r="N351" s="2" t="s">
        <v>1111</v>
      </c>
      <c r="O351" s="2" t="s">
        <v>1107</v>
      </c>
      <c r="P351" s="2" t="s">
        <v>1104</v>
      </c>
      <c r="Q351" s="2" t="s">
        <v>1106</v>
      </c>
      <c r="R351" s="2" t="s">
        <v>1103</v>
      </c>
      <c r="S351" s="2" t="s">
        <v>64</v>
      </c>
      <c r="T351">
        <v>3850</v>
      </c>
      <c r="U351">
        <v>10</v>
      </c>
      <c r="V351">
        <v>2</v>
      </c>
      <c r="W351">
        <v>1</v>
      </c>
      <c r="X351">
        <v>4</v>
      </c>
      <c r="Z351">
        <v>15400</v>
      </c>
      <c r="AA351">
        <v>15400</v>
      </c>
      <c r="AB351">
        <v>15000</v>
      </c>
      <c r="AC351" s="2" t="s">
        <v>3447</v>
      </c>
      <c r="AD351" s="2" t="s">
        <v>92</v>
      </c>
      <c r="AE351">
        <v>2026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 s="2" t="s">
        <v>72</v>
      </c>
      <c r="AM351" t="s">
        <v>68</v>
      </c>
      <c r="AN351" s="2" t="s">
        <v>3419</v>
      </c>
    </row>
    <row r="352" spans="1:40">
      <c r="A352" s="1">
        <v>46066</v>
      </c>
      <c r="B352" s="2" t="s">
        <v>25</v>
      </c>
      <c r="C352" s="2" t="s">
        <v>3445</v>
      </c>
      <c r="D352" s="2" t="s">
        <v>3446</v>
      </c>
      <c r="E352" s="11">
        <v>0.40277777777777768</v>
      </c>
      <c r="F352" s="11">
        <v>0.45138888888888884</v>
      </c>
      <c r="G352">
        <v>1.17</v>
      </c>
      <c r="H352">
        <v>3299.1452991452993</v>
      </c>
      <c r="I352">
        <v>1.1666666666666665</v>
      </c>
      <c r="J352">
        <v>3308.5714285763888</v>
      </c>
      <c r="K352" s="2" t="s">
        <v>3416</v>
      </c>
      <c r="L352" s="2" t="s">
        <v>3417</v>
      </c>
      <c r="M352">
        <v>213</v>
      </c>
      <c r="N352" s="2" t="s">
        <v>1102</v>
      </c>
      <c r="O352" s="2" t="s">
        <v>1107</v>
      </c>
      <c r="P352" s="2" t="s">
        <v>1104</v>
      </c>
      <c r="Q352" s="2" t="s">
        <v>1106</v>
      </c>
      <c r="R352" s="2" t="s">
        <v>1103</v>
      </c>
      <c r="S352" s="2" t="s">
        <v>64</v>
      </c>
      <c r="T352">
        <v>3860</v>
      </c>
      <c r="U352">
        <v>10</v>
      </c>
      <c r="V352">
        <v>2</v>
      </c>
      <c r="W352">
        <v>1</v>
      </c>
      <c r="X352">
        <v>4</v>
      </c>
      <c r="Z352">
        <v>15440</v>
      </c>
      <c r="AA352">
        <v>15440</v>
      </c>
      <c r="AB352">
        <v>15000</v>
      </c>
      <c r="AC352" s="2" t="s">
        <v>3447</v>
      </c>
      <c r="AD352" s="2" t="s">
        <v>92</v>
      </c>
      <c r="AE352">
        <v>2026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 s="2" t="s">
        <v>72</v>
      </c>
      <c r="AM352" t="s">
        <v>68</v>
      </c>
      <c r="AN352" s="2" t="s">
        <v>3419</v>
      </c>
    </row>
    <row r="353" spans="1:40">
      <c r="A353" s="1">
        <v>46066</v>
      </c>
      <c r="B353" s="2" t="s">
        <v>25</v>
      </c>
      <c r="C353" s="2" t="s">
        <v>3445</v>
      </c>
      <c r="D353" s="2" t="s">
        <v>3446</v>
      </c>
      <c r="E353" s="11">
        <v>0.48263888888888884</v>
      </c>
      <c r="F353" s="11">
        <v>0.55555555555555558</v>
      </c>
      <c r="G353">
        <v>1.75</v>
      </c>
      <c r="H353">
        <v>2705.7142857142858</v>
      </c>
      <c r="I353">
        <v>1.75</v>
      </c>
      <c r="J353">
        <v>2705.7142857175927</v>
      </c>
      <c r="K353" s="2" t="s">
        <v>3416</v>
      </c>
      <c r="L353" s="2" t="s">
        <v>3417</v>
      </c>
      <c r="M353">
        <v>138</v>
      </c>
      <c r="N353" s="2" t="s">
        <v>776</v>
      </c>
      <c r="O353" s="2" t="s">
        <v>780</v>
      </c>
      <c r="P353" s="2" t="s">
        <v>778</v>
      </c>
      <c r="Q353" s="2" t="s">
        <v>779</v>
      </c>
      <c r="R353" s="2" t="s">
        <v>777</v>
      </c>
      <c r="S353" s="2" t="s">
        <v>64</v>
      </c>
      <c r="T353">
        <v>4735</v>
      </c>
      <c r="U353">
        <v>10</v>
      </c>
      <c r="V353">
        <v>2</v>
      </c>
      <c r="W353">
        <v>1</v>
      </c>
      <c r="X353">
        <v>6</v>
      </c>
      <c r="Z353">
        <v>28410</v>
      </c>
      <c r="AA353">
        <v>28410</v>
      </c>
      <c r="AB353">
        <v>27800</v>
      </c>
      <c r="AC353" s="2" t="s">
        <v>3447</v>
      </c>
      <c r="AD353" s="2" t="s">
        <v>92</v>
      </c>
      <c r="AE353">
        <v>2026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 s="2" t="s">
        <v>72</v>
      </c>
      <c r="AM353" t="s">
        <v>68</v>
      </c>
      <c r="AN353" s="2" t="s">
        <v>3419</v>
      </c>
    </row>
    <row r="354" spans="1:40">
      <c r="A354" s="1">
        <v>46066</v>
      </c>
      <c r="B354" s="2" t="s">
        <v>25</v>
      </c>
      <c r="C354" s="2" t="s">
        <v>3445</v>
      </c>
      <c r="D354" s="2" t="s">
        <v>3446</v>
      </c>
      <c r="E354" s="11">
        <v>0.55555555555555558</v>
      </c>
      <c r="F354" s="11">
        <v>0.625</v>
      </c>
      <c r="G354">
        <v>1.67</v>
      </c>
      <c r="H354">
        <v>0</v>
      </c>
      <c r="I354">
        <v>1.6666666666666665</v>
      </c>
      <c r="J354">
        <v>0</v>
      </c>
      <c r="K354" s="2" t="s">
        <v>3416</v>
      </c>
      <c r="L354" s="2" t="s">
        <v>3464</v>
      </c>
      <c r="M354" t="s">
        <v>764</v>
      </c>
      <c r="N354" s="2" t="s">
        <v>764</v>
      </c>
      <c r="O354" s="2" t="s">
        <v>764</v>
      </c>
      <c r="P354" s="2" t="s">
        <v>764</v>
      </c>
      <c r="Q354" s="2" t="s">
        <v>764</v>
      </c>
      <c r="R354" s="2" t="s">
        <v>764</v>
      </c>
      <c r="S354" s="2" t="s">
        <v>764</v>
      </c>
      <c r="T354">
        <v>0</v>
      </c>
      <c r="U354">
        <v>0</v>
      </c>
      <c r="V354">
        <v>0</v>
      </c>
      <c r="W354">
        <v>0</v>
      </c>
      <c r="X354">
        <v>0</v>
      </c>
      <c r="Z354">
        <v>0</v>
      </c>
      <c r="AA354" t="s">
        <v>764</v>
      </c>
      <c r="AB354" t="s">
        <v>764</v>
      </c>
      <c r="AC354" s="2" t="s">
        <v>3522</v>
      </c>
      <c r="AD354" s="2" t="s">
        <v>92</v>
      </c>
      <c r="AE354">
        <v>2026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 s="2" t="s">
        <v>72</v>
      </c>
      <c r="AN354" s="2" t="s">
        <v>3419</v>
      </c>
    </row>
    <row r="355" spans="1:40">
      <c r="A355" s="1">
        <v>46065</v>
      </c>
      <c r="B355" s="2" t="s">
        <v>26</v>
      </c>
      <c r="C355" s="2" t="s">
        <v>3448</v>
      </c>
      <c r="D355" s="2" t="s">
        <v>3449</v>
      </c>
      <c r="E355" s="11">
        <v>0.33333333333333326</v>
      </c>
      <c r="F355" s="11">
        <v>0.5</v>
      </c>
      <c r="G355">
        <v>4</v>
      </c>
      <c r="H355">
        <v>2500</v>
      </c>
      <c r="I355">
        <v>4</v>
      </c>
      <c r="J355">
        <v>2500</v>
      </c>
      <c r="K355" s="2" t="s">
        <v>3416</v>
      </c>
      <c r="L355" s="2" t="s">
        <v>3417</v>
      </c>
      <c r="M355">
        <v>143</v>
      </c>
      <c r="N355" s="2" t="s">
        <v>796</v>
      </c>
      <c r="O355" s="2" t="s">
        <v>792</v>
      </c>
      <c r="P355" s="2" t="s">
        <v>790</v>
      </c>
      <c r="Q355" s="2" t="s">
        <v>791</v>
      </c>
      <c r="R355" s="2" t="s">
        <v>789</v>
      </c>
      <c r="S355" s="2" t="s">
        <v>64</v>
      </c>
      <c r="T355">
        <v>10000</v>
      </c>
      <c r="U355">
        <v>50</v>
      </c>
      <c r="V355">
        <v>3</v>
      </c>
      <c r="W355">
        <v>1</v>
      </c>
      <c r="X355">
        <v>2</v>
      </c>
      <c r="Z355">
        <v>20000</v>
      </c>
      <c r="AA355">
        <v>20000</v>
      </c>
      <c r="AB355">
        <v>21300</v>
      </c>
      <c r="AC355" s="2" t="s">
        <v>3450</v>
      </c>
      <c r="AD355" s="2" t="s">
        <v>92</v>
      </c>
      <c r="AE355">
        <v>2026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 s="2" t="s">
        <v>72</v>
      </c>
      <c r="AM355" t="s">
        <v>118</v>
      </c>
      <c r="AN355" s="2" t="s">
        <v>3419</v>
      </c>
    </row>
    <row r="356" spans="1:40">
      <c r="A356" s="1">
        <v>46065</v>
      </c>
      <c r="B356" s="2" t="s">
        <v>26</v>
      </c>
      <c r="C356" s="2" t="s">
        <v>3448</v>
      </c>
      <c r="D356" s="2" t="s">
        <v>3449</v>
      </c>
      <c r="E356" s="11">
        <v>0.52083333333333326</v>
      </c>
      <c r="F356" s="11">
        <v>0.72222222222222232</v>
      </c>
      <c r="G356">
        <v>4.83</v>
      </c>
      <c r="H356">
        <v>2282.4016563146997</v>
      </c>
      <c r="I356">
        <v>4.833333333333333</v>
      </c>
      <c r="J356">
        <v>2280.8275862037035</v>
      </c>
      <c r="K356" s="2" t="s">
        <v>3416</v>
      </c>
      <c r="L356" s="2" t="s">
        <v>3417</v>
      </c>
      <c r="M356">
        <v>142</v>
      </c>
      <c r="N356" s="2" t="s">
        <v>788</v>
      </c>
      <c r="O356" s="2" t="s">
        <v>792</v>
      </c>
      <c r="P356" s="2" t="s">
        <v>790</v>
      </c>
      <c r="Q356" s="2" t="s">
        <v>791</v>
      </c>
      <c r="R356" s="2" t="s">
        <v>789</v>
      </c>
      <c r="S356" s="2" t="s">
        <v>64</v>
      </c>
      <c r="T356">
        <v>11024</v>
      </c>
      <c r="U356">
        <v>0</v>
      </c>
      <c r="V356">
        <v>3</v>
      </c>
      <c r="W356">
        <v>1</v>
      </c>
      <c r="X356">
        <v>2</v>
      </c>
      <c r="Z356">
        <v>22048</v>
      </c>
      <c r="AA356">
        <v>22048</v>
      </c>
      <c r="AB356">
        <v>21300</v>
      </c>
      <c r="AC356" s="2" t="s">
        <v>3450</v>
      </c>
      <c r="AD356" s="2" t="s">
        <v>92</v>
      </c>
      <c r="AE356">
        <v>2026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 s="2" t="s">
        <v>72</v>
      </c>
      <c r="AM356" t="s">
        <v>118</v>
      </c>
      <c r="AN356" s="2" t="s">
        <v>3419</v>
      </c>
    </row>
    <row r="357" spans="1:40">
      <c r="A357" s="1">
        <v>46066</v>
      </c>
      <c r="B357" s="2" t="s">
        <v>26</v>
      </c>
      <c r="C357" s="2" t="s">
        <v>3448</v>
      </c>
      <c r="D357" s="2" t="s">
        <v>3449</v>
      </c>
      <c r="E357" s="11">
        <v>0.35416666666666674</v>
      </c>
      <c r="F357" s="11">
        <v>0.54166666666666674</v>
      </c>
      <c r="G357">
        <v>4.5</v>
      </c>
      <c r="H357">
        <v>2364.4444444444443</v>
      </c>
      <c r="I357">
        <v>4.5</v>
      </c>
      <c r="J357">
        <v>2364.4444444444443</v>
      </c>
      <c r="K357" s="2" t="s">
        <v>3416</v>
      </c>
      <c r="L357" s="2" t="s">
        <v>3417</v>
      </c>
      <c r="M357">
        <v>137</v>
      </c>
      <c r="N357" s="2" t="s">
        <v>775</v>
      </c>
      <c r="O357" s="2" t="s">
        <v>771</v>
      </c>
      <c r="P357" s="2" t="s">
        <v>768</v>
      </c>
      <c r="Q357" s="2" t="s">
        <v>770</v>
      </c>
      <c r="R357" s="2" t="s">
        <v>767</v>
      </c>
      <c r="S357" s="2" t="s">
        <v>79</v>
      </c>
      <c r="T357">
        <v>10640</v>
      </c>
      <c r="U357">
        <v>6</v>
      </c>
      <c r="V357">
        <v>0</v>
      </c>
      <c r="W357">
        <v>1</v>
      </c>
      <c r="X357">
        <v>8</v>
      </c>
      <c r="Z357">
        <v>85120</v>
      </c>
      <c r="AA357">
        <v>85120</v>
      </c>
      <c r="AB357">
        <v>21000</v>
      </c>
      <c r="AC357" s="2" t="s">
        <v>3438</v>
      </c>
      <c r="AD357" s="2" t="s">
        <v>92</v>
      </c>
      <c r="AE357">
        <v>2026</v>
      </c>
      <c r="AF357">
        <v>2660</v>
      </c>
      <c r="AG357">
        <v>661</v>
      </c>
      <c r="AH357">
        <v>1999</v>
      </c>
      <c r="AI357">
        <v>2660</v>
      </c>
      <c r="AJ357">
        <v>661</v>
      </c>
      <c r="AK357">
        <v>1999</v>
      </c>
      <c r="AL357" s="2" t="s">
        <v>72</v>
      </c>
      <c r="AN357" s="2" t="s">
        <v>3419</v>
      </c>
    </row>
    <row r="358" spans="1:40">
      <c r="A358" s="1">
        <v>46065</v>
      </c>
      <c r="B358" s="2" t="s">
        <v>25</v>
      </c>
      <c r="C358" s="2" t="s">
        <v>3422</v>
      </c>
      <c r="D358" s="2" t="s">
        <v>3423</v>
      </c>
      <c r="E358" s="11">
        <v>0.38541666666666674</v>
      </c>
      <c r="F358" s="11">
        <v>0.66666666666666674</v>
      </c>
      <c r="G358">
        <v>6.75</v>
      </c>
      <c r="H358">
        <v>1571.851851851852</v>
      </c>
      <c r="I358">
        <v>6.75</v>
      </c>
      <c r="J358">
        <v>1571.851851851852</v>
      </c>
      <c r="K358" s="2" t="s">
        <v>3416</v>
      </c>
      <c r="L358" s="2" t="s">
        <v>3417</v>
      </c>
      <c r="M358">
        <v>137</v>
      </c>
      <c r="N358" s="2" t="s">
        <v>775</v>
      </c>
      <c r="O358" s="2" t="s">
        <v>771</v>
      </c>
      <c r="P358" s="2" t="s">
        <v>768</v>
      </c>
      <c r="Q358" s="2" t="s">
        <v>770</v>
      </c>
      <c r="R358" s="2" t="s">
        <v>767</v>
      </c>
      <c r="S358" s="2" t="s">
        <v>79</v>
      </c>
      <c r="T358">
        <v>10610</v>
      </c>
      <c r="U358">
        <v>10</v>
      </c>
      <c r="V358">
        <v>0</v>
      </c>
      <c r="W358">
        <v>1</v>
      </c>
      <c r="X358">
        <v>8</v>
      </c>
      <c r="Z358">
        <v>84880</v>
      </c>
      <c r="AA358">
        <v>84880</v>
      </c>
      <c r="AB358">
        <v>21000</v>
      </c>
      <c r="AC358" s="2"/>
      <c r="AD358" s="2" t="s">
        <v>92</v>
      </c>
      <c r="AE358">
        <v>2026</v>
      </c>
      <c r="AF358">
        <v>2653</v>
      </c>
      <c r="AG358">
        <v>661</v>
      </c>
      <c r="AH358">
        <v>1992</v>
      </c>
      <c r="AI358">
        <v>2653</v>
      </c>
      <c r="AJ358">
        <v>661</v>
      </c>
      <c r="AK358">
        <v>1992</v>
      </c>
      <c r="AL358" s="2" t="s">
        <v>72</v>
      </c>
      <c r="AN358" s="2" t="s">
        <v>3419</v>
      </c>
    </row>
    <row r="359" spans="1:40">
      <c r="A359" s="1">
        <v>46066</v>
      </c>
      <c r="B359" s="2" t="s">
        <v>25</v>
      </c>
      <c r="C359" s="2" t="s">
        <v>3422</v>
      </c>
      <c r="D359" s="2" t="s">
        <v>3423</v>
      </c>
      <c r="E359" s="11">
        <v>0.41319444444444442</v>
      </c>
      <c r="F359" s="11">
        <v>0.5</v>
      </c>
      <c r="G359">
        <v>2.08</v>
      </c>
      <c r="H359">
        <v>1153.8461538461538</v>
      </c>
      <c r="I359">
        <v>2.0833333333333335</v>
      </c>
      <c r="J359">
        <v>1152</v>
      </c>
      <c r="K359" s="2" t="s">
        <v>3416</v>
      </c>
      <c r="L359" s="2" t="s">
        <v>3417</v>
      </c>
      <c r="M359">
        <v>256</v>
      </c>
      <c r="N359" s="2" t="s">
        <v>1261</v>
      </c>
      <c r="O359" s="2" t="s">
        <v>1265</v>
      </c>
      <c r="P359" s="2" t="s">
        <v>1263</v>
      </c>
      <c r="Q359" s="2" t="s">
        <v>97</v>
      </c>
      <c r="R359" s="2" t="s">
        <v>1262</v>
      </c>
      <c r="S359" s="2" t="s">
        <v>64</v>
      </c>
      <c r="T359">
        <v>2400</v>
      </c>
      <c r="U359">
        <v>15</v>
      </c>
      <c r="V359">
        <v>2</v>
      </c>
      <c r="W359">
        <v>1</v>
      </c>
      <c r="X359">
        <v>2</v>
      </c>
      <c r="Z359">
        <v>4800</v>
      </c>
      <c r="AA359">
        <v>4800</v>
      </c>
      <c r="AB359">
        <v>4500</v>
      </c>
      <c r="AC359" s="2"/>
      <c r="AD359" s="2" t="s">
        <v>92</v>
      </c>
      <c r="AE359">
        <v>2026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 s="2" t="s">
        <v>72</v>
      </c>
      <c r="AM359" t="s">
        <v>618</v>
      </c>
      <c r="AN359" s="2" t="s">
        <v>3419</v>
      </c>
    </row>
    <row r="360" spans="1:40">
      <c r="A360" s="1">
        <v>46065</v>
      </c>
      <c r="B360" s="2" t="s">
        <v>27</v>
      </c>
      <c r="C360" s="2" t="s">
        <v>3439</v>
      </c>
      <c r="D360" s="2" t="s">
        <v>3440</v>
      </c>
      <c r="E360" s="11">
        <v>0.33680555555555558</v>
      </c>
      <c r="F360" s="11">
        <v>0.64583333333333326</v>
      </c>
      <c r="G360">
        <v>7.42</v>
      </c>
      <c r="H360">
        <v>1456.8733153638814</v>
      </c>
      <c r="I360">
        <v>7.4166666666666661</v>
      </c>
      <c r="J360">
        <v>1457.5280898842593</v>
      </c>
      <c r="K360" s="2" t="s">
        <v>3416</v>
      </c>
      <c r="L360" s="2" t="s">
        <v>3417</v>
      </c>
      <c r="M360">
        <v>51</v>
      </c>
      <c r="N360" s="2" t="s">
        <v>338</v>
      </c>
      <c r="O360" s="2" t="s">
        <v>331</v>
      </c>
      <c r="P360" s="2" t="s">
        <v>329</v>
      </c>
      <c r="Q360" s="2" t="s">
        <v>330</v>
      </c>
      <c r="R360" s="2" t="s">
        <v>328</v>
      </c>
      <c r="S360" s="2" t="s">
        <v>64</v>
      </c>
      <c r="T360">
        <v>10810</v>
      </c>
      <c r="U360">
        <v>10</v>
      </c>
      <c r="V360">
        <v>6</v>
      </c>
      <c r="W360">
        <v>1</v>
      </c>
      <c r="X360">
        <v>2</v>
      </c>
      <c r="Z360">
        <v>21620</v>
      </c>
      <c r="AA360">
        <v>21620</v>
      </c>
      <c r="AB360">
        <v>29600</v>
      </c>
      <c r="AC360" s="2" t="s">
        <v>3450</v>
      </c>
      <c r="AD360" s="2" t="s">
        <v>92</v>
      </c>
      <c r="AE360">
        <v>2026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 s="2" t="s">
        <v>3431</v>
      </c>
      <c r="AM360" t="s">
        <v>197</v>
      </c>
      <c r="AN360" s="2" t="s">
        <v>3419</v>
      </c>
    </row>
    <row r="361" spans="1:40">
      <c r="A361" s="1">
        <v>46066</v>
      </c>
      <c r="B361" s="2" t="s">
        <v>27</v>
      </c>
      <c r="C361" s="2" t="s">
        <v>3439</v>
      </c>
      <c r="D361" s="2" t="s">
        <v>3440</v>
      </c>
      <c r="E361" s="11">
        <v>0.41666666666666674</v>
      </c>
      <c r="F361" s="11">
        <v>0.72916666666666674</v>
      </c>
      <c r="G361">
        <v>7.5</v>
      </c>
      <c r="H361">
        <v>1391.6</v>
      </c>
      <c r="I361">
        <v>7.5</v>
      </c>
      <c r="J361">
        <v>1391.6</v>
      </c>
      <c r="K361" s="2" t="s">
        <v>3416</v>
      </c>
      <c r="L361" s="2" t="s">
        <v>3417</v>
      </c>
      <c r="M361">
        <v>49</v>
      </c>
      <c r="N361" s="2" t="s">
        <v>327</v>
      </c>
      <c r="O361" s="2" t="s">
        <v>331</v>
      </c>
      <c r="P361" s="2" t="s">
        <v>329</v>
      </c>
      <c r="Q361" s="2" t="s">
        <v>330</v>
      </c>
      <c r="R361" s="2" t="s">
        <v>328</v>
      </c>
      <c r="S361" s="2" t="s">
        <v>64</v>
      </c>
      <c r="T361">
        <v>10437</v>
      </c>
      <c r="U361">
        <v>10</v>
      </c>
      <c r="V361">
        <v>6</v>
      </c>
      <c r="W361">
        <v>1</v>
      </c>
      <c r="X361">
        <v>2</v>
      </c>
      <c r="Z361">
        <v>20874</v>
      </c>
      <c r="AA361">
        <v>20874</v>
      </c>
      <c r="AB361">
        <v>30500</v>
      </c>
      <c r="AC361" s="2" t="s">
        <v>3450</v>
      </c>
      <c r="AD361" s="2" t="s">
        <v>92</v>
      </c>
      <c r="AE361">
        <v>2026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 s="2" t="s">
        <v>3431</v>
      </c>
      <c r="AM361" t="s">
        <v>197</v>
      </c>
      <c r="AN361" s="2" t="s">
        <v>3419</v>
      </c>
    </row>
    <row r="362" spans="1:40">
      <c r="A362" s="1">
        <v>46065</v>
      </c>
      <c r="B362" s="2" t="s">
        <v>27</v>
      </c>
      <c r="C362" s="2" t="s">
        <v>3453</v>
      </c>
      <c r="D362" s="2" t="s">
        <v>3454</v>
      </c>
      <c r="E362" s="11">
        <v>0.34027777777777768</v>
      </c>
      <c r="F362" s="11">
        <v>0.375</v>
      </c>
      <c r="G362">
        <v>0.83</v>
      </c>
      <c r="H362">
        <v>1650.6024096385543</v>
      </c>
      <c r="I362">
        <v>0.83333333333333326</v>
      </c>
      <c r="J362">
        <v>1644</v>
      </c>
      <c r="K362" s="2" t="s">
        <v>3416</v>
      </c>
      <c r="L362" s="2" t="s">
        <v>3417</v>
      </c>
      <c r="M362">
        <v>129</v>
      </c>
      <c r="N362" s="2" t="s">
        <v>731</v>
      </c>
      <c r="O362" s="2" t="s">
        <v>734</v>
      </c>
      <c r="P362" s="2" t="s">
        <v>733</v>
      </c>
      <c r="Q362" s="2" t="s">
        <v>97</v>
      </c>
      <c r="R362" s="2" t="s">
        <v>732</v>
      </c>
      <c r="S362" s="2" t="s">
        <v>64</v>
      </c>
      <c r="T362">
        <v>1370</v>
      </c>
      <c r="U362">
        <v>5</v>
      </c>
      <c r="V362">
        <v>2</v>
      </c>
      <c r="W362">
        <v>1</v>
      </c>
      <c r="X362">
        <v>2</v>
      </c>
      <c r="Z362">
        <v>2740</v>
      </c>
      <c r="AA362">
        <v>2740</v>
      </c>
      <c r="AB362">
        <v>9500</v>
      </c>
      <c r="AC362" s="2" t="s">
        <v>3450</v>
      </c>
      <c r="AD362" s="2" t="s">
        <v>92</v>
      </c>
      <c r="AE362">
        <v>2026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 s="2" t="s">
        <v>3431</v>
      </c>
      <c r="AM362" t="s">
        <v>68</v>
      </c>
      <c r="AN362" s="2" t="s">
        <v>3419</v>
      </c>
    </row>
    <row r="363" spans="1:40">
      <c r="A363" s="1">
        <v>46065</v>
      </c>
      <c r="B363" s="2" t="s">
        <v>27</v>
      </c>
      <c r="C363" s="2" t="s">
        <v>3453</v>
      </c>
      <c r="D363" s="2" t="s">
        <v>3454</v>
      </c>
      <c r="E363" s="11">
        <v>0.38888888888888884</v>
      </c>
      <c r="F363" s="11">
        <v>0.54166666666666674</v>
      </c>
      <c r="G363">
        <v>3.67</v>
      </c>
      <c r="H363">
        <v>1716.6212534059946</v>
      </c>
      <c r="I363">
        <v>3.666666666666667</v>
      </c>
      <c r="J363">
        <v>1718.1818181828703</v>
      </c>
      <c r="K363" s="2" t="s">
        <v>3416</v>
      </c>
      <c r="L363" s="2" t="s">
        <v>3417</v>
      </c>
      <c r="M363">
        <v>75</v>
      </c>
      <c r="N363" s="2" t="s">
        <v>464</v>
      </c>
      <c r="O363" s="2" t="s">
        <v>467</v>
      </c>
      <c r="P363" s="2" t="s">
        <v>466</v>
      </c>
      <c r="Q363" s="2" t="s">
        <v>97</v>
      </c>
      <c r="R363" s="2" t="s">
        <v>465</v>
      </c>
      <c r="S363" s="2" t="s">
        <v>64</v>
      </c>
      <c r="T363">
        <v>6300</v>
      </c>
      <c r="U363">
        <v>10</v>
      </c>
      <c r="V363">
        <v>2</v>
      </c>
      <c r="W363">
        <v>1</v>
      </c>
      <c r="X363">
        <v>2</v>
      </c>
      <c r="Z363">
        <v>12600</v>
      </c>
      <c r="AA363">
        <v>12600</v>
      </c>
      <c r="AB363">
        <v>12500</v>
      </c>
      <c r="AC363" s="2" t="s">
        <v>3450</v>
      </c>
      <c r="AD363" s="2" t="s">
        <v>92</v>
      </c>
      <c r="AE363">
        <v>2026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 s="2" t="s">
        <v>3431</v>
      </c>
      <c r="AM363" t="s">
        <v>68</v>
      </c>
      <c r="AN363" s="2" t="s">
        <v>3419</v>
      </c>
    </row>
    <row r="364" spans="1:40">
      <c r="A364" s="1">
        <v>46065</v>
      </c>
      <c r="B364" s="2" t="s">
        <v>27</v>
      </c>
      <c r="C364" s="2" t="s">
        <v>3453</v>
      </c>
      <c r="D364" s="2" t="s">
        <v>3454</v>
      </c>
      <c r="E364" s="11">
        <v>0.625</v>
      </c>
      <c r="F364" s="11">
        <v>0.70833333333333326</v>
      </c>
      <c r="G364">
        <v>2</v>
      </c>
      <c r="H364">
        <v>1225</v>
      </c>
      <c r="I364">
        <v>2</v>
      </c>
      <c r="J364">
        <v>1225</v>
      </c>
      <c r="K364" s="2" t="s">
        <v>3416</v>
      </c>
      <c r="L364" s="2" t="s">
        <v>3417</v>
      </c>
      <c r="M364">
        <v>45</v>
      </c>
      <c r="N364" s="2" t="s">
        <v>316</v>
      </c>
      <c r="O364" s="2" t="s">
        <v>319</v>
      </c>
      <c r="P364" s="2" t="s">
        <v>318</v>
      </c>
      <c r="Q364" s="2" t="s">
        <v>240</v>
      </c>
      <c r="R364" s="2" t="s">
        <v>317</v>
      </c>
      <c r="S364" s="2" t="s">
        <v>64</v>
      </c>
      <c r="T364">
        <v>2450</v>
      </c>
      <c r="U364">
        <v>10</v>
      </c>
      <c r="V364">
        <v>2</v>
      </c>
      <c r="W364">
        <v>1</v>
      </c>
      <c r="X364">
        <v>6</v>
      </c>
      <c r="Z364">
        <v>14700</v>
      </c>
      <c r="AA364">
        <v>14700</v>
      </c>
      <c r="AB364">
        <v>14800</v>
      </c>
      <c r="AC364" s="2" t="s">
        <v>3450</v>
      </c>
      <c r="AD364" s="2" t="s">
        <v>92</v>
      </c>
      <c r="AE364">
        <v>2026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 s="2" t="s">
        <v>3419</v>
      </c>
      <c r="AM364" t="s">
        <v>118</v>
      </c>
      <c r="AN364" s="2" t="s">
        <v>3419</v>
      </c>
    </row>
    <row r="365" spans="1:40">
      <c r="A365" s="1">
        <v>46065</v>
      </c>
      <c r="B365" s="2" t="s">
        <v>27</v>
      </c>
      <c r="C365" s="2" t="s">
        <v>3453</v>
      </c>
      <c r="D365" s="2" t="s">
        <v>3454</v>
      </c>
      <c r="E365" s="11">
        <v>0.71527777777777768</v>
      </c>
      <c r="F365" s="11">
        <v>0.72916666666666674</v>
      </c>
      <c r="G365">
        <v>0.33</v>
      </c>
      <c r="H365">
        <v>909.09090909090901</v>
      </c>
      <c r="I365">
        <v>0.33333333333333326</v>
      </c>
      <c r="J365">
        <v>900</v>
      </c>
      <c r="K365" s="2" t="s">
        <v>3416</v>
      </c>
      <c r="L365" s="2" t="s">
        <v>3417</v>
      </c>
      <c r="M365">
        <v>47</v>
      </c>
      <c r="N365" s="2" t="s">
        <v>326</v>
      </c>
      <c r="O365" s="2" t="s">
        <v>319</v>
      </c>
      <c r="P365" s="2" t="s">
        <v>318</v>
      </c>
      <c r="Q365" s="2" t="s">
        <v>240</v>
      </c>
      <c r="R365" s="2" t="s">
        <v>317</v>
      </c>
      <c r="S365" s="2" t="s">
        <v>64</v>
      </c>
      <c r="T365">
        <v>300</v>
      </c>
      <c r="U365">
        <v>10</v>
      </c>
      <c r="V365">
        <v>2</v>
      </c>
      <c r="W365">
        <v>1</v>
      </c>
      <c r="X365">
        <v>6</v>
      </c>
      <c r="Z365">
        <v>1800</v>
      </c>
      <c r="AA365">
        <v>1800</v>
      </c>
      <c r="AB365">
        <v>14800</v>
      </c>
      <c r="AC365" s="2" t="s">
        <v>3450</v>
      </c>
      <c r="AD365" s="2" t="s">
        <v>92</v>
      </c>
      <c r="AE365">
        <v>2026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 s="2" t="s">
        <v>3419</v>
      </c>
      <c r="AM365" t="s">
        <v>118</v>
      </c>
      <c r="AN365" s="2" t="s">
        <v>3419</v>
      </c>
    </row>
    <row r="366" spans="1:40">
      <c r="A366" s="1">
        <v>46066</v>
      </c>
      <c r="B366" s="2" t="s">
        <v>27</v>
      </c>
      <c r="C366" s="2" t="s">
        <v>3453</v>
      </c>
      <c r="D366" s="2" t="s">
        <v>3454</v>
      </c>
      <c r="E366" s="11">
        <v>0.34027777777777768</v>
      </c>
      <c r="F366" s="11">
        <v>0.41666666666666674</v>
      </c>
      <c r="G366">
        <v>1.83</v>
      </c>
      <c r="H366">
        <v>1229.5081967213114</v>
      </c>
      <c r="I366">
        <v>1.8333333333333335</v>
      </c>
      <c r="J366">
        <v>1227.2727272685186</v>
      </c>
      <c r="K366" s="2" t="s">
        <v>3416</v>
      </c>
      <c r="L366" s="2" t="s">
        <v>3417</v>
      </c>
      <c r="M366">
        <v>47</v>
      </c>
      <c r="N366" s="2" t="s">
        <v>326</v>
      </c>
      <c r="O366" s="2" t="s">
        <v>319</v>
      </c>
      <c r="P366" s="2" t="s">
        <v>318</v>
      </c>
      <c r="Q366" s="2" t="s">
        <v>240</v>
      </c>
      <c r="R366" s="2" t="s">
        <v>317</v>
      </c>
      <c r="S366" s="2" t="s">
        <v>64</v>
      </c>
      <c r="T366">
        <v>2250</v>
      </c>
      <c r="U366">
        <v>5</v>
      </c>
      <c r="V366">
        <v>2</v>
      </c>
      <c r="W366">
        <v>1</v>
      </c>
      <c r="X366">
        <v>6</v>
      </c>
      <c r="Z366">
        <v>13500</v>
      </c>
      <c r="AA366">
        <v>13500</v>
      </c>
      <c r="AB366">
        <v>14800</v>
      </c>
      <c r="AC366" s="2" t="s">
        <v>3450</v>
      </c>
      <c r="AD366" s="2" t="s">
        <v>92</v>
      </c>
      <c r="AE366">
        <v>2026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 s="2" t="s">
        <v>3419</v>
      </c>
      <c r="AM366" t="s">
        <v>118</v>
      </c>
      <c r="AN366" s="2" t="s">
        <v>3419</v>
      </c>
    </row>
    <row r="367" spans="1:40">
      <c r="A367" s="1">
        <v>46066</v>
      </c>
      <c r="B367" s="2" t="s">
        <v>27</v>
      </c>
      <c r="C367" s="2" t="s">
        <v>3453</v>
      </c>
      <c r="D367" s="2" t="s">
        <v>3454</v>
      </c>
      <c r="E367" s="11">
        <v>0.47916666666666674</v>
      </c>
      <c r="F367" s="11">
        <v>0.625</v>
      </c>
      <c r="G367">
        <v>3.5</v>
      </c>
      <c r="H367">
        <v>1714.2857142857142</v>
      </c>
      <c r="I367">
        <v>3.5</v>
      </c>
      <c r="J367">
        <v>1714.2857142824073</v>
      </c>
      <c r="K367" s="2" t="s">
        <v>3416</v>
      </c>
      <c r="L367" s="2" t="s">
        <v>3417</v>
      </c>
      <c r="M367">
        <v>137</v>
      </c>
      <c r="N367" s="2" t="s">
        <v>775</v>
      </c>
      <c r="O367" s="2" t="s">
        <v>771</v>
      </c>
      <c r="P367" s="2" t="s">
        <v>768</v>
      </c>
      <c r="Q367" s="2" t="s">
        <v>770</v>
      </c>
      <c r="R367" s="2" t="s">
        <v>767</v>
      </c>
      <c r="S367" s="2" t="s">
        <v>79</v>
      </c>
      <c r="T367">
        <v>6000</v>
      </c>
      <c r="U367">
        <v>10</v>
      </c>
      <c r="V367">
        <v>0</v>
      </c>
      <c r="W367">
        <v>1</v>
      </c>
      <c r="X367">
        <v>8</v>
      </c>
      <c r="Z367">
        <v>48000</v>
      </c>
      <c r="AA367">
        <v>48000</v>
      </c>
      <c r="AB367">
        <v>21000</v>
      </c>
      <c r="AC367" s="2" t="s">
        <v>3450</v>
      </c>
      <c r="AD367" s="2" t="s">
        <v>92</v>
      </c>
      <c r="AE367">
        <v>2026</v>
      </c>
      <c r="AF367">
        <v>1500</v>
      </c>
      <c r="AG367">
        <v>661</v>
      </c>
      <c r="AH367">
        <v>839</v>
      </c>
      <c r="AI367">
        <v>1500</v>
      </c>
      <c r="AJ367">
        <v>661</v>
      </c>
      <c r="AK367">
        <v>839</v>
      </c>
      <c r="AL367" s="2" t="s">
        <v>3431</v>
      </c>
      <c r="AN367" s="2" t="s">
        <v>3419</v>
      </c>
    </row>
    <row r="368" spans="1:40">
      <c r="A368" s="1">
        <v>46063</v>
      </c>
      <c r="B368" s="2" t="s">
        <v>27</v>
      </c>
      <c r="C368" s="2" t="s">
        <v>3453</v>
      </c>
      <c r="D368" s="2" t="s">
        <v>3454</v>
      </c>
      <c r="E368" s="11">
        <v>0.45833333333333326</v>
      </c>
      <c r="F368" s="11">
        <v>0.51041666666666674</v>
      </c>
      <c r="G368">
        <v>1.25</v>
      </c>
      <c r="H368">
        <v>1032</v>
      </c>
      <c r="I368">
        <v>1.25</v>
      </c>
      <c r="J368">
        <v>1032</v>
      </c>
      <c r="K368" s="2" t="s">
        <v>3416</v>
      </c>
      <c r="L368" s="2" t="s">
        <v>3417</v>
      </c>
      <c r="M368">
        <v>164</v>
      </c>
      <c r="N368" s="2" t="s">
        <v>877</v>
      </c>
      <c r="O368" s="2" t="s">
        <v>880</v>
      </c>
      <c r="P368" s="2" t="s">
        <v>879</v>
      </c>
      <c r="Q368" s="2" t="s">
        <v>153</v>
      </c>
      <c r="R368" s="2" t="s">
        <v>878</v>
      </c>
      <c r="S368" s="2" t="s">
        <v>64</v>
      </c>
      <c r="T368">
        <v>1290</v>
      </c>
      <c r="U368">
        <v>10</v>
      </c>
      <c r="V368">
        <v>2</v>
      </c>
      <c r="W368">
        <v>1</v>
      </c>
      <c r="X368">
        <v>4</v>
      </c>
      <c r="Z368">
        <v>5160</v>
      </c>
      <c r="AA368">
        <v>5160</v>
      </c>
      <c r="AB368">
        <v>5000</v>
      </c>
      <c r="AC368" s="2" t="s">
        <v>3450</v>
      </c>
      <c r="AD368" s="2" t="s">
        <v>92</v>
      </c>
      <c r="AE368">
        <v>2026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 s="2" t="s">
        <v>3431</v>
      </c>
      <c r="AM368" t="s">
        <v>68</v>
      </c>
      <c r="AN368" s="2" t="s">
        <v>3419</v>
      </c>
    </row>
    <row r="369" spans="1:40">
      <c r="A369" s="1">
        <v>46063</v>
      </c>
      <c r="B369" s="2" t="s">
        <v>27</v>
      </c>
      <c r="C369" s="2" t="s">
        <v>3453</v>
      </c>
      <c r="D369" s="2" t="s">
        <v>3454</v>
      </c>
      <c r="E369" s="11">
        <v>0.52083333333333326</v>
      </c>
      <c r="F369" s="11">
        <v>0.5625</v>
      </c>
      <c r="G369">
        <v>1</v>
      </c>
      <c r="H369">
        <v>1260</v>
      </c>
      <c r="I369">
        <v>1</v>
      </c>
      <c r="J369">
        <v>1260</v>
      </c>
      <c r="K369" s="2" t="s">
        <v>3416</v>
      </c>
      <c r="L369" s="2" t="s">
        <v>3417</v>
      </c>
      <c r="M369">
        <v>94</v>
      </c>
      <c r="N369" s="2" t="s">
        <v>543</v>
      </c>
      <c r="O369" s="2" t="s">
        <v>546</v>
      </c>
      <c r="P369" s="2" t="s">
        <v>545</v>
      </c>
      <c r="Q369" s="2" t="s">
        <v>153</v>
      </c>
      <c r="R369" s="2" t="s">
        <v>544</v>
      </c>
      <c r="S369" s="2" t="s">
        <v>64</v>
      </c>
      <c r="T369">
        <v>1260</v>
      </c>
      <c r="U369">
        <v>10</v>
      </c>
      <c r="V369">
        <v>2</v>
      </c>
      <c r="W369">
        <v>1</v>
      </c>
      <c r="X369">
        <v>4</v>
      </c>
      <c r="Z369">
        <v>5040</v>
      </c>
      <c r="AA369">
        <v>5040</v>
      </c>
      <c r="AB369">
        <v>4500</v>
      </c>
      <c r="AC369" s="2" t="s">
        <v>3450</v>
      </c>
      <c r="AD369" s="2" t="s">
        <v>92</v>
      </c>
      <c r="AE369">
        <v>2026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 s="2" t="s">
        <v>3431</v>
      </c>
      <c r="AM369" t="s">
        <v>68</v>
      </c>
      <c r="AN369" s="2" t="s">
        <v>3419</v>
      </c>
    </row>
    <row r="370" spans="1:40">
      <c r="A370" s="1">
        <v>46072</v>
      </c>
      <c r="B370" s="2" t="s">
        <v>27</v>
      </c>
      <c r="C370" s="2" t="s">
        <v>3453</v>
      </c>
      <c r="D370" s="2" t="s">
        <v>3523</v>
      </c>
      <c r="E370" s="11">
        <v>0.33333333333333326</v>
      </c>
      <c r="F370" s="11">
        <v>0.45833333333333326</v>
      </c>
      <c r="G370">
        <v>3</v>
      </c>
      <c r="H370">
        <v>1370</v>
      </c>
      <c r="I370">
        <v>3</v>
      </c>
      <c r="J370">
        <v>1370</v>
      </c>
      <c r="K370" s="2" t="s">
        <v>3416</v>
      </c>
      <c r="L370" s="2" t="s">
        <v>3417</v>
      </c>
      <c r="M370">
        <v>55</v>
      </c>
      <c r="N370" s="2" t="s">
        <v>351</v>
      </c>
      <c r="O370" s="2" t="s">
        <v>355</v>
      </c>
      <c r="P370" s="2" t="s">
        <v>353</v>
      </c>
      <c r="Q370" s="2" t="s">
        <v>354</v>
      </c>
      <c r="R370" s="2" t="s">
        <v>352</v>
      </c>
      <c r="S370" s="2" t="s">
        <v>64</v>
      </c>
      <c r="T370">
        <v>4110</v>
      </c>
      <c r="U370">
        <v>0</v>
      </c>
      <c r="V370">
        <v>2</v>
      </c>
      <c r="W370">
        <v>1</v>
      </c>
      <c r="X370">
        <v>6</v>
      </c>
      <c r="Z370">
        <v>24660</v>
      </c>
      <c r="AA370">
        <v>24660</v>
      </c>
      <c r="AB370">
        <v>24000</v>
      </c>
      <c r="AC370" s="2" t="s">
        <v>3450</v>
      </c>
      <c r="AD370" s="2" t="s">
        <v>92</v>
      </c>
      <c r="AE370">
        <v>2026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 s="2" t="s">
        <v>3419</v>
      </c>
      <c r="AM370" t="s">
        <v>118</v>
      </c>
      <c r="AN370" s="2" t="s">
        <v>3419</v>
      </c>
    </row>
    <row r="371" spans="1:40">
      <c r="A371" s="1">
        <v>46072</v>
      </c>
      <c r="B371" s="2" t="s">
        <v>27</v>
      </c>
      <c r="C371" s="2" t="s">
        <v>3453</v>
      </c>
      <c r="D371" s="2" t="s">
        <v>3523</v>
      </c>
      <c r="E371" s="11">
        <v>0.47222222222222232</v>
      </c>
      <c r="F371" s="11">
        <v>0.57291666666666674</v>
      </c>
      <c r="G371">
        <v>2.42</v>
      </c>
      <c r="H371">
        <v>329.3388429752066</v>
      </c>
      <c r="I371">
        <v>2.4166666666666665</v>
      </c>
      <c r="J371">
        <v>329.79310344907407</v>
      </c>
      <c r="K371" s="2" t="s">
        <v>3416</v>
      </c>
      <c r="L371" s="2" t="s">
        <v>3417</v>
      </c>
      <c r="M371">
        <v>105</v>
      </c>
      <c r="N371" s="2" t="s">
        <v>600</v>
      </c>
      <c r="O371" s="2" t="s">
        <v>603</v>
      </c>
      <c r="P371" s="2" t="s">
        <v>602</v>
      </c>
      <c r="Q371" s="2" t="s">
        <v>343</v>
      </c>
      <c r="R371" s="2" t="s">
        <v>601</v>
      </c>
      <c r="S371" s="2" t="s">
        <v>64</v>
      </c>
      <c r="T371">
        <v>797</v>
      </c>
      <c r="U371">
        <v>0</v>
      </c>
      <c r="V371">
        <v>3</v>
      </c>
      <c r="W371">
        <v>1</v>
      </c>
      <c r="X371">
        <v>3</v>
      </c>
      <c r="Z371">
        <v>2391</v>
      </c>
      <c r="AA371">
        <v>2391</v>
      </c>
      <c r="AB371">
        <v>1900</v>
      </c>
      <c r="AC371" s="2" t="s">
        <v>3470</v>
      </c>
      <c r="AD371" s="2" t="s">
        <v>92</v>
      </c>
      <c r="AE371">
        <v>2026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 s="2" t="s">
        <v>3431</v>
      </c>
      <c r="AM371" t="s">
        <v>118</v>
      </c>
      <c r="AN371" s="2" t="s">
        <v>3419</v>
      </c>
    </row>
    <row r="372" spans="1:40">
      <c r="A372" s="1">
        <v>46072</v>
      </c>
      <c r="B372" s="2" t="s">
        <v>27</v>
      </c>
      <c r="C372" s="2" t="s">
        <v>3453</v>
      </c>
      <c r="D372" s="2" t="s">
        <v>3523</v>
      </c>
      <c r="E372" s="11">
        <v>0.625</v>
      </c>
      <c r="F372" s="11">
        <v>0.66666666666666674</v>
      </c>
      <c r="G372">
        <v>1</v>
      </c>
      <c r="H372">
        <v>1917</v>
      </c>
      <c r="I372">
        <v>1</v>
      </c>
      <c r="J372">
        <v>1917</v>
      </c>
      <c r="K372" s="2" t="s">
        <v>3416</v>
      </c>
      <c r="L372" s="2" t="s">
        <v>3417</v>
      </c>
      <c r="M372">
        <v>103</v>
      </c>
      <c r="N372" s="2" t="s">
        <v>590</v>
      </c>
      <c r="O372" s="2" t="s">
        <v>593</v>
      </c>
      <c r="P372" s="2" t="s">
        <v>592</v>
      </c>
      <c r="Q372" s="2" t="s">
        <v>343</v>
      </c>
      <c r="R372" s="2" t="s">
        <v>591</v>
      </c>
      <c r="S372" s="2" t="s">
        <v>64</v>
      </c>
      <c r="T372">
        <v>1917</v>
      </c>
      <c r="U372">
        <v>2</v>
      </c>
      <c r="V372">
        <v>3</v>
      </c>
      <c r="W372">
        <v>1</v>
      </c>
      <c r="X372">
        <v>3</v>
      </c>
      <c r="Z372">
        <v>5751</v>
      </c>
      <c r="AA372">
        <v>5751</v>
      </c>
      <c r="AB372">
        <v>5300</v>
      </c>
      <c r="AC372" s="2" t="s">
        <v>3470</v>
      </c>
      <c r="AD372" s="2" t="s">
        <v>92</v>
      </c>
      <c r="AE372">
        <v>2026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 s="2" t="s">
        <v>3431</v>
      </c>
      <c r="AM372" t="s">
        <v>118</v>
      </c>
      <c r="AN372" s="2" t="s">
        <v>3419</v>
      </c>
    </row>
    <row r="373" spans="1:40">
      <c r="A373" s="1">
        <v>46071</v>
      </c>
      <c r="B373" s="2" t="s">
        <v>26</v>
      </c>
      <c r="C373" s="2" t="s">
        <v>3448</v>
      </c>
      <c r="D373" s="2" t="s">
        <v>3449</v>
      </c>
      <c r="E373" s="11">
        <v>0.34375</v>
      </c>
      <c r="F373" s="11">
        <v>0.5</v>
      </c>
      <c r="G373">
        <v>3.75</v>
      </c>
      <c r="H373">
        <v>2176</v>
      </c>
      <c r="I373">
        <v>3.75</v>
      </c>
      <c r="J373">
        <v>2176</v>
      </c>
      <c r="K373" s="2" t="s">
        <v>3416</v>
      </c>
      <c r="L373" s="2" t="s">
        <v>3417</v>
      </c>
      <c r="M373">
        <v>124</v>
      </c>
      <c r="N373" s="2" t="s">
        <v>706</v>
      </c>
      <c r="O373" s="2" t="s">
        <v>709</v>
      </c>
      <c r="P373" s="2" t="s">
        <v>695</v>
      </c>
      <c r="Q373" s="2" t="s">
        <v>708</v>
      </c>
      <c r="R373" s="2" t="s">
        <v>707</v>
      </c>
      <c r="S373" s="2" t="s">
        <v>64</v>
      </c>
      <c r="T373">
        <v>8160</v>
      </c>
      <c r="U373">
        <v>7</v>
      </c>
      <c r="V373">
        <v>3</v>
      </c>
      <c r="W373">
        <v>1</v>
      </c>
      <c r="X373">
        <v>3</v>
      </c>
      <c r="Z373">
        <v>24480</v>
      </c>
      <c r="AA373">
        <v>24480</v>
      </c>
      <c r="AB373">
        <v>24000</v>
      </c>
      <c r="AC373" s="2" t="s">
        <v>3450</v>
      </c>
      <c r="AD373" s="2" t="s">
        <v>92</v>
      </c>
      <c r="AE373">
        <v>2026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 s="2" t="s">
        <v>72</v>
      </c>
      <c r="AM373" t="s">
        <v>118</v>
      </c>
      <c r="AN373" s="2" t="s">
        <v>3419</v>
      </c>
    </row>
    <row r="374" spans="1:40">
      <c r="A374" s="1">
        <v>46071</v>
      </c>
      <c r="B374" s="2" t="s">
        <v>26</v>
      </c>
      <c r="C374" s="2" t="s">
        <v>3448</v>
      </c>
      <c r="D374" s="2" t="s">
        <v>3449</v>
      </c>
      <c r="E374" s="11">
        <v>0.50347222222222232</v>
      </c>
      <c r="F374" s="11">
        <v>0.54861111111111116</v>
      </c>
      <c r="G374">
        <v>1.08</v>
      </c>
      <c r="H374">
        <v>1893.5185185185185</v>
      </c>
      <c r="I374">
        <v>1.0833333333333335</v>
      </c>
      <c r="J374">
        <v>1887.6923076967594</v>
      </c>
      <c r="K374" s="2" t="s">
        <v>3416</v>
      </c>
      <c r="L374" s="2" t="s">
        <v>3417</v>
      </c>
      <c r="M374">
        <v>186</v>
      </c>
      <c r="N374" s="2" t="s">
        <v>983</v>
      </c>
      <c r="O374" s="2" t="s">
        <v>987</v>
      </c>
      <c r="P374" s="2" t="s">
        <v>985</v>
      </c>
      <c r="Q374" s="2" t="s">
        <v>986</v>
      </c>
      <c r="R374" s="2" t="s">
        <v>984</v>
      </c>
      <c r="S374" s="2" t="s">
        <v>64</v>
      </c>
      <c r="T374">
        <v>2045</v>
      </c>
      <c r="U374">
        <v>3</v>
      </c>
      <c r="V374">
        <v>6</v>
      </c>
      <c r="W374">
        <v>1</v>
      </c>
      <c r="X374">
        <v>2</v>
      </c>
      <c r="Z374">
        <v>4090</v>
      </c>
      <c r="AA374">
        <v>4090</v>
      </c>
      <c r="AB374">
        <v>3800</v>
      </c>
      <c r="AC374" s="2" t="s">
        <v>3470</v>
      </c>
      <c r="AD374" s="2" t="s">
        <v>92</v>
      </c>
      <c r="AE374">
        <v>2026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 s="2" t="s">
        <v>72</v>
      </c>
      <c r="AM374" t="s">
        <v>197</v>
      </c>
      <c r="AN374" s="2" t="s">
        <v>3419</v>
      </c>
    </row>
    <row r="375" spans="1:40">
      <c r="A375" s="1">
        <v>46071</v>
      </c>
      <c r="B375" s="2" t="s">
        <v>26</v>
      </c>
      <c r="C375" s="2" t="s">
        <v>3448</v>
      </c>
      <c r="D375" s="2" t="s">
        <v>3449</v>
      </c>
      <c r="E375" s="11">
        <v>0.55208333333333326</v>
      </c>
      <c r="F375" s="11">
        <v>0.71875</v>
      </c>
      <c r="G375">
        <v>4</v>
      </c>
      <c r="H375">
        <v>2022.75</v>
      </c>
      <c r="I375">
        <v>4</v>
      </c>
      <c r="J375">
        <v>2022.75</v>
      </c>
      <c r="K375" s="2" t="s">
        <v>3416</v>
      </c>
      <c r="L375" s="2" t="s">
        <v>3417</v>
      </c>
      <c r="M375">
        <v>210</v>
      </c>
      <c r="N375" s="2" t="s">
        <v>1092</v>
      </c>
      <c r="O375" s="2" t="s">
        <v>1095</v>
      </c>
      <c r="P375" s="2" t="s">
        <v>1094</v>
      </c>
      <c r="Q375" s="2" t="s">
        <v>192</v>
      </c>
      <c r="R375" s="2" t="s">
        <v>1093</v>
      </c>
      <c r="S375" s="2" t="s">
        <v>64</v>
      </c>
      <c r="T375">
        <v>8091</v>
      </c>
      <c r="U375">
        <v>0</v>
      </c>
      <c r="V375">
        <v>6</v>
      </c>
      <c r="W375">
        <v>1</v>
      </c>
      <c r="X375">
        <v>2</v>
      </c>
      <c r="Z375">
        <v>16182</v>
      </c>
      <c r="AA375">
        <v>16182</v>
      </c>
      <c r="AB375">
        <v>15000</v>
      </c>
      <c r="AC375" s="2" t="s">
        <v>3470</v>
      </c>
      <c r="AD375" s="2" t="s">
        <v>92</v>
      </c>
      <c r="AE375">
        <v>2026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 s="2" t="s">
        <v>72</v>
      </c>
      <c r="AM375" t="s">
        <v>197</v>
      </c>
      <c r="AN375" s="2" t="s">
        <v>3419</v>
      </c>
    </row>
    <row r="376" spans="1:40">
      <c r="A376" s="1">
        <v>46072</v>
      </c>
      <c r="B376" s="2" t="s">
        <v>26</v>
      </c>
      <c r="C376" s="2" t="s">
        <v>3448</v>
      </c>
      <c r="D376" s="2" t="s">
        <v>3449</v>
      </c>
      <c r="E376" s="11">
        <v>0.34027777777777768</v>
      </c>
      <c r="F376" s="11">
        <v>0.35416666666666674</v>
      </c>
      <c r="G376">
        <v>0.33</v>
      </c>
      <c r="H376">
        <v>2484.8484848484845</v>
      </c>
      <c r="I376">
        <v>0.33333333333333326</v>
      </c>
      <c r="J376">
        <v>2460</v>
      </c>
      <c r="K376" s="2" t="s">
        <v>3416</v>
      </c>
      <c r="L376" s="2" t="s">
        <v>3417</v>
      </c>
      <c r="M376">
        <v>160</v>
      </c>
      <c r="N376" s="2" t="s">
        <v>866</v>
      </c>
      <c r="O376" s="2" t="s">
        <v>869</v>
      </c>
      <c r="P376" s="2" t="s">
        <v>526</v>
      </c>
      <c r="Q376" s="2" t="s">
        <v>868</v>
      </c>
      <c r="R376" s="2" t="s">
        <v>867</v>
      </c>
      <c r="S376" s="2" t="s">
        <v>116</v>
      </c>
      <c r="T376">
        <v>820</v>
      </c>
      <c r="U376">
        <v>10</v>
      </c>
      <c r="V376">
        <v>0</v>
      </c>
      <c r="W376">
        <v>1</v>
      </c>
      <c r="X376">
        <v>0</v>
      </c>
      <c r="Y376">
        <v>3</v>
      </c>
      <c r="Z376">
        <v>2460</v>
      </c>
      <c r="AA376">
        <v>2460</v>
      </c>
      <c r="AB376">
        <v>41500</v>
      </c>
      <c r="AC376" s="2" t="s">
        <v>3524</v>
      </c>
      <c r="AD376" s="2" t="s">
        <v>92</v>
      </c>
      <c r="AE376">
        <v>2026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 s="2" t="s">
        <v>72</v>
      </c>
      <c r="AN376" s="2" t="s">
        <v>3419</v>
      </c>
    </row>
    <row r="377" spans="1:40">
      <c r="A377" s="1">
        <v>46072</v>
      </c>
      <c r="B377" s="2" t="s">
        <v>26</v>
      </c>
      <c r="C377" s="2" t="s">
        <v>3448</v>
      </c>
      <c r="D377" s="2" t="s">
        <v>3449</v>
      </c>
      <c r="E377" s="11">
        <v>0.35416666666666674</v>
      </c>
      <c r="F377" s="11">
        <v>0.61805555555555558</v>
      </c>
      <c r="G377">
        <v>6.33</v>
      </c>
      <c r="H377">
        <v>2077.4091627172197</v>
      </c>
      <c r="I377">
        <v>6.333333333333333</v>
      </c>
      <c r="J377">
        <v>2076.3157894791666</v>
      </c>
      <c r="K377" s="2" t="s">
        <v>3416</v>
      </c>
      <c r="L377" s="2" t="s">
        <v>3417</v>
      </c>
      <c r="M377">
        <v>160</v>
      </c>
      <c r="N377" s="2" t="s">
        <v>866</v>
      </c>
      <c r="O377" s="2" t="s">
        <v>869</v>
      </c>
      <c r="P377" s="2" t="s">
        <v>526</v>
      </c>
      <c r="Q377" s="2" t="s">
        <v>868</v>
      </c>
      <c r="R377" s="2" t="s">
        <v>867</v>
      </c>
      <c r="S377" s="2" t="s">
        <v>116</v>
      </c>
      <c r="T377">
        <v>13150</v>
      </c>
      <c r="U377">
        <v>10</v>
      </c>
      <c r="V377">
        <v>0</v>
      </c>
      <c r="W377">
        <v>1</v>
      </c>
      <c r="X377">
        <v>0</v>
      </c>
      <c r="Y377">
        <v>3</v>
      </c>
      <c r="Z377">
        <v>39450</v>
      </c>
      <c r="AA377">
        <v>39450</v>
      </c>
      <c r="AB377">
        <v>41500</v>
      </c>
      <c r="AC377" s="2" t="s">
        <v>3524</v>
      </c>
      <c r="AD377" s="2" t="s">
        <v>92</v>
      </c>
      <c r="AE377">
        <v>2026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 s="2" t="s">
        <v>72</v>
      </c>
      <c r="AN377" s="2" t="s">
        <v>3419</v>
      </c>
    </row>
    <row r="378" spans="1:40">
      <c r="A378" s="1">
        <v>46072</v>
      </c>
      <c r="B378" s="2" t="s">
        <v>26</v>
      </c>
      <c r="C378" s="2" t="s">
        <v>3448</v>
      </c>
      <c r="D378" s="2" t="s">
        <v>3449</v>
      </c>
      <c r="E378" s="11">
        <v>0.625</v>
      </c>
      <c r="F378" s="11">
        <v>0.72222222222222232</v>
      </c>
      <c r="G378">
        <v>2.33</v>
      </c>
      <c r="H378">
        <v>2231.7596566523603</v>
      </c>
      <c r="I378">
        <v>2.3333333333333335</v>
      </c>
      <c r="J378">
        <v>2228.5714285763888</v>
      </c>
      <c r="K378" s="2" t="s">
        <v>3416</v>
      </c>
      <c r="L378" s="2" t="s">
        <v>3417</v>
      </c>
      <c r="M378">
        <v>184</v>
      </c>
      <c r="N378" s="2" t="s">
        <v>973</v>
      </c>
      <c r="O378" s="2" t="s">
        <v>976</v>
      </c>
      <c r="P378" s="2" t="s">
        <v>975</v>
      </c>
      <c r="Q378" s="2" t="s">
        <v>97</v>
      </c>
      <c r="R378" s="2" t="s">
        <v>974</v>
      </c>
      <c r="S378" s="2" t="s">
        <v>64</v>
      </c>
      <c r="T378">
        <v>5200</v>
      </c>
      <c r="U378">
        <v>0</v>
      </c>
      <c r="V378">
        <v>3</v>
      </c>
      <c r="W378">
        <v>1</v>
      </c>
      <c r="X378">
        <v>2</v>
      </c>
      <c r="Z378">
        <v>10400</v>
      </c>
      <c r="AA378">
        <v>10400</v>
      </c>
      <c r="AB378">
        <v>11000</v>
      </c>
      <c r="AC378" s="2" t="s">
        <v>3470</v>
      </c>
      <c r="AD378" s="2" t="s">
        <v>92</v>
      </c>
      <c r="AE378">
        <v>2026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 s="2" t="s">
        <v>72</v>
      </c>
      <c r="AM378" t="s">
        <v>118</v>
      </c>
      <c r="AN378" s="2" t="s">
        <v>3419</v>
      </c>
    </row>
    <row r="379" spans="1:40">
      <c r="A379" s="1">
        <v>46066</v>
      </c>
      <c r="B379" s="2" t="s">
        <v>25</v>
      </c>
      <c r="C379" s="2" t="s">
        <v>3424</v>
      </c>
      <c r="D379" s="2" t="s">
        <v>3425</v>
      </c>
      <c r="E379" s="11">
        <v>0.34097222222222223</v>
      </c>
      <c r="F379" s="11">
        <v>0.5625</v>
      </c>
      <c r="G379">
        <v>5.32</v>
      </c>
      <c r="H379">
        <v>2312.0300751879699</v>
      </c>
      <c r="I379">
        <v>5.3166666666666664</v>
      </c>
      <c r="J379">
        <v>2313.4796238194444</v>
      </c>
      <c r="K379" s="2" t="s">
        <v>3416</v>
      </c>
      <c r="L379" s="2" t="s">
        <v>3417</v>
      </c>
      <c r="M379">
        <v>160</v>
      </c>
      <c r="N379" s="2" t="s">
        <v>866</v>
      </c>
      <c r="O379" s="2" t="s">
        <v>869</v>
      </c>
      <c r="P379" s="2" t="s">
        <v>526</v>
      </c>
      <c r="Q379" s="2" t="s">
        <v>868</v>
      </c>
      <c r="R379" s="2" t="s">
        <v>867</v>
      </c>
      <c r="S379" s="2" t="s">
        <v>116</v>
      </c>
      <c r="T379">
        <v>12300</v>
      </c>
      <c r="U379">
        <v>20</v>
      </c>
      <c r="V379">
        <v>0</v>
      </c>
      <c r="W379">
        <v>2</v>
      </c>
      <c r="X379">
        <v>0</v>
      </c>
      <c r="Y379">
        <v>3</v>
      </c>
      <c r="Z379">
        <v>36900</v>
      </c>
      <c r="AA379">
        <v>18450</v>
      </c>
      <c r="AB379">
        <v>41500</v>
      </c>
      <c r="AC379" s="2" t="s">
        <v>3525</v>
      </c>
      <c r="AD379" s="2" t="s">
        <v>92</v>
      </c>
      <c r="AE379">
        <v>2026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 s="2" t="s">
        <v>72</v>
      </c>
      <c r="AN379" s="2" t="s">
        <v>3419</v>
      </c>
    </row>
    <row r="380" spans="1:40">
      <c r="A380" s="1">
        <v>46066</v>
      </c>
      <c r="B380" s="2" t="s">
        <v>25</v>
      </c>
      <c r="C380" s="2" t="s">
        <v>3424</v>
      </c>
      <c r="D380" s="2" t="s">
        <v>3425</v>
      </c>
      <c r="E380" s="11">
        <v>0.56319444444444455</v>
      </c>
      <c r="F380" s="11">
        <v>0.625</v>
      </c>
      <c r="G380">
        <v>1.48</v>
      </c>
      <c r="H380">
        <v>0</v>
      </c>
      <c r="I380">
        <v>1.4833333333333334</v>
      </c>
      <c r="J380">
        <v>0</v>
      </c>
      <c r="K380" s="2" t="s">
        <v>3416</v>
      </c>
      <c r="L380" s="2" t="s">
        <v>3464</v>
      </c>
      <c r="M380" t="s">
        <v>764</v>
      </c>
      <c r="N380" s="2" t="s">
        <v>764</v>
      </c>
      <c r="O380" s="2" t="s">
        <v>764</v>
      </c>
      <c r="P380" s="2" t="s">
        <v>764</v>
      </c>
      <c r="Q380" s="2" t="s">
        <v>764</v>
      </c>
      <c r="R380" s="2" t="s">
        <v>764</v>
      </c>
      <c r="S380" s="2" t="s">
        <v>764</v>
      </c>
      <c r="T380">
        <v>0</v>
      </c>
      <c r="U380">
        <v>0</v>
      </c>
      <c r="V380">
        <v>0</v>
      </c>
      <c r="W380">
        <v>0</v>
      </c>
      <c r="X380">
        <v>0</v>
      </c>
      <c r="Z380">
        <v>0</v>
      </c>
      <c r="AA380" t="s">
        <v>764</v>
      </c>
      <c r="AB380" t="s">
        <v>764</v>
      </c>
      <c r="AC380" s="2"/>
      <c r="AD380" s="2" t="s">
        <v>92</v>
      </c>
      <c r="AE380">
        <v>2026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 s="2" t="s">
        <v>72</v>
      </c>
      <c r="AN380" s="2" t="s">
        <v>3419</v>
      </c>
    </row>
    <row r="381" spans="1:40">
      <c r="A381" s="1">
        <v>46071</v>
      </c>
      <c r="B381" s="2" t="s">
        <v>25</v>
      </c>
      <c r="C381" s="2" t="s">
        <v>3424</v>
      </c>
      <c r="D381" s="2" t="s">
        <v>3425</v>
      </c>
      <c r="E381" s="11">
        <v>0.33402777777777781</v>
      </c>
      <c r="F381" s="11">
        <v>0.45138888888888884</v>
      </c>
      <c r="G381">
        <v>2.82</v>
      </c>
      <c r="H381">
        <v>0</v>
      </c>
      <c r="I381">
        <v>2.8166666666666669</v>
      </c>
      <c r="J381">
        <v>0</v>
      </c>
      <c r="K381" s="2" t="s">
        <v>3416</v>
      </c>
      <c r="L381" s="2" t="s">
        <v>3464</v>
      </c>
      <c r="M381" t="s">
        <v>764</v>
      </c>
      <c r="N381" s="2" t="s">
        <v>764</v>
      </c>
      <c r="O381" s="2" t="s">
        <v>764</v>
      </c>
      <c r="P381" s="2" t="s">
        <v>764</v>
      </c>
      <c r="Q381" s="2" t="s">
        <v>764</v>
      </c>
      <c r="R381" s="2" t="s">
        <v>764</v>
      </c>
      <c r="S381" s="2" t="s">
        <v>764</v>
      </c>
      <c r="T381">
        <v>0</v>
      </c>
      <c r="U381">
        <v>0</v>
      </c>
      <c r="V381">
        <v>0</v>
      </c>
      <c r="W381">
        <v>0</v>
      </c>
      <c r="X381">
        <v>0</v>
      </c>
      <c r="Z381">
        <v>0</v>
      </c>
      <c r="AA381" t="s">
        <v>764</v>
      </c>
      <c r="AB381" t="s">
        <v>764</v>
      </c>
      <c r="AC381" s="2"/>
      <c r="AD381" s="2" t="s">
        <v>92</v>
      </c>
      <c r="AE381">
        <v>2026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 s="2" t="s">
        <v>72</v>
      </c>
      <c r="AN381" s="2" t="s">
        <v>3419</v>
      </c>
    </row>
    <row r="382" spans="1:40">
      <c r="A382" s="1">
        <v>46071</v>
      </c>
      <c r="B382" s="2" t="s">
        <v>25</v>
      </c>
      <c r="C382" s="2" t="s">
        <v>3424</v>
      </c>
      <c r="D382" s="2" t="s">
        <v>3425</v>
      </c>
      <c r="E382" s="11">
        <v>0.43402777777777768</v>
      </c>
      <c r="F382" s="11">
        <v>0.45486111111111116</v>
      </c>
      <c r="G382">
        <v>0.5</v>
      </c>
      <c r="H382">
        <v>1800</v>
      </c>
      <c r="I382">
        <v>0.5</v>
      </c>
      <c r="J382">
        <v>1800</v>
      </c>
      <c r="K382" s="2" t="s">
        <v>3416</v>
      </c>
      <c r="L382" s="2" t="s">
        <v>3417</v>
      </c>
      <c r="M382">
        <v>160</v>
      </c>
      <c r="N382" s="2" t="s">
        <v>866</v>
      </c>
      <c r="O382" s="2" t="s">
        <v>869</v>
      </c>
      <c r="P382" s="2" t="s">
        <v>526</v>
      </c>
      <c r="Q382" s="2" t="s">
        <v>868</v>
      </c>
      <c r="R382" s="2" t="s">
        <v>867</v>
      </c>
      <c r="S382" s="2" t="s">
        <v>116</v>
      </c>
      <c r="T382">
        <v>900</v>
      </c>
      <c r="U382">
        <v>10</v>
      </c>
      <c r="V382">
        <v>0</v>
      </c>
      <c r="W382">
        <v>2</v>
      </c>
      <c r="X382">
        <v>0</v>
      </c>
      <c r="Y382">
        <v>3</v>
      </c>
      <c r="Z382">
        <v>2700</v>
      </c>
      <c r="AA382">
        <v>1350</v>
      </c>
      <c r="AB382">
        <v>41500</v>
      </c>
      <c r="AC382" s="2" t="s">
        <v>3525</v>
      </c>
      <c r="AD382" s="2" t="s">
        <v>92</v>
      </c>
      <c r="AE382">
        <v>2026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 s="2" t="s">
        <v>72</v>
      </c>
      <c r="AN382" s="2" t="s">
        <v>3419</v>
      </c>
    </row>
    <row r="383" spans="1:40">
      <c r="A383" s="1">
        <v>46071</v>
      </c>
      <c r="B383" s="2" t="s">
        <v>25</v>
      </c>
      <c r="C383" s="2" t="s">
        <v>3424</v>
      </c>
      <c r="D383" s="2" t="s">
        <v>3425</v>
      </c>
      <c r="E383" s="11">
        <v>0.53125</v>
      </c>
      <c r="F383" s="11">
        <v>0.53541666666666665</v>
      </c>
      <c r="G383">
        <v>0.1</v>
      </c>
      <c r="H383">
        <v>8200</v>
      </c>
      <c r="I383">
        <v>0.10000000000000009</v>
      </c>
      <c r="J383">
        <v>8200</v>
      </c>
      <c r="K383" s="2" t="s">
        <v>3416</v>
      </c>
      <c r="L383" s="2" t="s">
        <v>3417</v>
      </c>
      <c r="M383">
        <v>160</v>
      </c>
      <c r="N383" s="2" t="s">
        <v>866</v>
      </c>
      <c r="O383" s="2" t="s">
        <v>869</v>
      </c>
      <c r="P383" s="2" t="s">
        <v>526</v>
      </c>
      <c r="Q383" s="2" t="s">
        <v>868</v>
      </c>
      <c r="R383" s="2" t="s">
        <v>867</v>
      </c>
      <c r="S383" s="2" t="s">
        <v>116</v>
      </c>
      <c r="T383">
        <v>820</v>
      </c>
      <c r="U383">
        <v>2</v>
      </c>
      <c r="V383">
        <v>0</v>
      </c>
      <c r="W383">
        <v>2</v>
      </c>
      <c r="X383">
        <v>0</v>
      </c>
      <c r="Y383">
        <v>3</v>
      </c>
      <c r="Z383">
        <v>2460</v>
      </c>
      <c r="AA383">
        <v>1230</v>
      </c>
      <c r="AB383">
        <v>41500</v>
      </c>
      <c r="AC383" s="2" t="s">
        <v>3525</v>
      </c>
      <c r="AD383" s="2" t="s">
        <v>92</v>
      </c>
      <c r="AE383">
        <v>2026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 s="2" t="s">
        <v>72</v>
      </c>
      <c r="AN383" s="2" t="s">
        <v>3419</v>
      </c>
    </row>
    <row r="384" spans="1:40">
      <c r="A384" s="1">
        <v>46071</v>
      </c>
      <c r="B384" s="2" t="s">
        <v>25</v>
      </c>
      <c r="C384" s="2" t="s">
        <v>3424</v>
      </c>
      <c r="D384" s="2" t="s">
        <v>3425</v>
      </c>
      <c r="E384" s="11">
        <v>0.59791666666666665</v>
      </c>
      <c r="F384" s="11">
        <v>0.72222222222222232</v>
      </c>
      <c r="G384">
        <v>2.98</v>
      </c>
      <c r="H384">
        <v>1912.7516778523491</v>
      </c>
      <c r="I384">
        <v>2.9833333333333334</v>
      </c>
      <c r="J384">
        <v>1910.6145251388889</v>
      </c>
      <c r="K384" s="2" t="s">
        <v>3416</v>
      </c>
      <c r="L384" s="2" t="s">
        <v>3417</v>
      </c>
      <c r="M384">
        <v>184</v>
      </c>
      <c r="N384" s="2" t="s">
        <v>973</v>
      </c>
      <c r="O384" s="2" t="s">
        <v>976</v>
      </c>
      <c r="P384" s="2" t="s">
        <v>975</v>
      </c>
      <c r="Q384" s="2" t="s">
        <v>97</v>
      </c>
      <c r="R384" s="2" t="s">
        <v>974</v>
      </c>
      <c r="S384" s="2" t="s">
        <v>64</v>
      </c>
      <c r="T384">
        <v>5700</v>
      </c>
      <c r="U384">
        <v>60</v>
      </c>
      <c r="V384">
        <v>3</v>
      </c>
      <c r="W384">
        <v>1</v>
      </c>
      <c r="X384">
        <v>2</v>
      </c>
      <c r="Z384">
        <v>11400</v>
      </c>
      <c r="AA384">
        <v>11400</v>
      </c>
      <c r="AB384">
        <v>11000</v>
      </c>
      <c r="AC384" s="2" t="s">
        <v>3525</v>
      </c>
      <c r="AD384" s="2" t="s">
        <v>92</v>
      </c>
      <c r="AE384">
        <v>2026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 s="2" t="s">
        <v>72</v>
      </c>
      <c r="AM384" t="s">
        <v>118</v>
      </c>
      <c r="AN384" s="2" t="s">
        <v>3419</v>
      </c>
    </row>
    <row r="385" spans="1:40">
      <c r="A385" s="1">
        <v>46071</v>
      </c>
      <c r="B385" s="2" t="s">
        <v>27</v>
      </c>
      <c r="C385" s="2" t="s">
        <v>3453</v>
      </c>
      <c r="D385" s="2" t="s">
        <v>3454</v>
      </c>
      <c r="E385" s="11">
        <v>0.34027777777777768</v>
      </c>
      <c r="F385" s="11">
        <v>0.46527777777777768</v>
      </c>
      <c r="G385">
        <v>3</v>
      </c>
      <c r="H385">
        <v>1543.3333333333333</v>
      </c>
      <c r="I385">
        <v>3</v>
      </c>
      <c r="J385">
        <v>1543.3333333333333</v>
      </c>
      <c r="K385" s="2" t="s">
        <v>3416</v>
      </c>
      <c r="L385" s="2" t="s">
        <v>3417</v>
      </c>
      <c r="M385">
        <v>137</v>
      </c>
      <c r="N385" s="2" t="s">
        <v>775</v>
      </c>
      <c r="O385" s="2" t="s">
        <v>771</v>
      </c>
      <c r="P385" s="2" t="s">
        <v>768</v>
      </c>
      <c r="Q385" s="2" t="s">
        <v>770</v>
      </c>
      <c r="R385" s="2" t="s">
        <v>767</v>
      </c>
      <c r="S385" s="2" t="s">
        <v>79</v>
      </c>
      <c r="T385">
        <v>4630</v>
      </c>
      <c r="U385">
        <v>5</v>
      </c>
      <c r="V385">
        <v>0</v>
      </c>
      <c r="W385">
        <v>1</v>
      </c>
      <c r="X385">
        <v>8</v>
      </c>
      <c r="Z385">
        <v>37040</v>
      </c>
      <c r="AA385">
        <v>37040</v>
      </c>
      <c r="AB385">
        <v>21000</v>
      </c>
      <c r="AC385" s="2" t="s">
        <v>3438</v>
      </c>
      <c r="AD385" s="2" t="s">
        <v>92</v>
      </c>
      <c r="AE385">
        <v>2026</v>
      </c>
      <c r="AF385">
        <v>1158</v>
      </c>
      <c r="AG385">
        <v>661</v>
      </c>
      <c r="AH385">
        <v>497</v>
      </c>
      <c r="AI385">
        <v>1158</v>
      </c>
      <c r="AJ385">
        <v>661</v>
      </c>
      <c r="AK385">
        <v>497</v>
      </c>
      <c r="AL385" s="2" t="s">
        <v>3431</v>
      </c>
      <c r="AN385" s="2" t="s">
        <v>3419</v>
      </c>
    </row>
    <row r="386" spans="1:40">
      <c r="A386" s="1">
        <v>46071</v>
      </c>
      <c r="B386" s="2" t="s">
        <v>27</v>
      </c>
      <c r="C386" s="2" t="s">
        <v>3453</v>
      </c>
      <c r="D386" s="2" t="s">
        <v>3454</v>
      </c>
      <c r="E386" s="11">
        <v>0.54166666666666674</v>
      </c>
      <c r="F386" s="11">
        <v>0.59722222222222232</v>
      </c>
      <c r="G386">
        <v>1.33</v>
      </c>
      <c r="H386">
        <v>1390.9774436090224</v>
      </c>
      <c r="I386">
        <v>1.3333333333333335</v>
      </c>
      <c r="J386">
        <v>1387.5</v>
      </c>
      <c r="K386" s="2" t="s">
        <v>3416</v>
      </c>
      <c r="L386" s="2" t="s">
        <v>3417</v>
      </c>
      <c r="M386">
        <v>132</v>
      </c>
      <c r="N386" s="2" t="s">
        <v>747</v>
      </c>
      <c r="O386" s="2" t="s">
        <v>750</v>
      </c>
      <c r="P386" s="2" t="s">
        <v>749</v>
      </c>
      <c r="Q386" s="2" t="s">
        <v>744</v>
      </c>
      <c r="R386" s="2" t="s">
        <v>748</v>
      </c>
      <c r="S386" s="2" t="s">
        <v>64</v>
      </c>
      <c r="T386">
        <v>1850</v>
      </c>
      <c r="U386">
        <v>10</v>
      </c>
      <c r="V386">
        <v>2</v>
      </c>
      <c r="W386">
        <v>1</v>
      </c>
      <c r="X386">
        <v>2</v>
      </c>
      <c r="Z386">
        <v>3700</v>
      </c>
      <c r="AA386">
        <v>3700</v>
      </c>
      <c r="AB386">
        <v>3500</v>
      </c>
      <c r="AC386" s="2" t="s">
        <v>3450</v>
      </c>
      <c r="AD386" s="2" t="s">
        <v>92</v>
      </c>
      <c r="AE386">
        <v>2026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 s="2" t="s">
        <v>3431</v>
      </c>
      <c r="AM386" t="s">
        <v>68</v>
      </c>
      <c r="AN386" s="2" t="s">
        <v>3419</v>
      </c>
    </row>
    <row r="387" spans="1:40">
      <c r="A387" s="1">
        <v>46071</v>
      </c>
      <c r="B387" s="2" t="s">
        <v>27</v>
      </c>
      <c r="C387" s="2" t="s">
        <v>3453</v>
      </c>
      <c r="D387" s="2" t="s">
        <v>3454</v>
      </c>
      <c r="E387" s="11">
        <v>0.64583333333333326</v>
      </c>
      <c r="F387" s="11">
        <v>0.72916666666666674</v>
      </c>
      <c r="G387">
        <v>2</v>
      </c>
      <c r="H387">
        <v>1750</v>
      </c>
      <c r="I387">
        <v>2</v>
      </c>
      <c r="J387">
        <v>1750</v>
      </c>
      <c r="K387" s="2" t="s">
        <v>3416</v>
      </c>
      <c r="L387" s="2" t="s">
        <v>3417</v>
      </c>
      <c r="M387">
        <v>123</v>
      </c>
      <c r="N387" s="2" t="s">
        <v>701</v>
      </c>
      <c r="O387" s="2" t="s">
        <v>702</v>
      </c>
      <c r="P387" s="2" t="s">
        <v>695</v>
      </c>
      <c r="Q387" s="2" t="s">
        <v>687</v>
      </c>
      <c r="R387" s="2" t="s">
        <v>694</v>
      </c>
      <c r="S387" s="2" t="s">
        <v>64</v>
      </c>
      <c r="T387">
        <v>3500</v>
      </c>
      <c r="U387">
        <v>10</v>
      </c>
      <c r="V387">
        <v>3</v>
      </c>
      <c r="W387">
        <v>1</v>
      </c>
      <c r="X387">
        <v>1</v>
      </c>
      <c r="Z387">
        <v>3500</v>
      </c>
      <c r="AA387">
        <v>3500</v>
      </c>
      <c r="AB387">
        <v>6000</v>
      </c>
      <c r="AC387" s="2" t="s">
        <v>3450</v>
      </c>
      <c r="AD387" s="2" t="s">
        <v>92</v>
      </c>
      <c r="AE387">
        <v>2026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 s="2" t="s">
        <v>3431</v>
      </c>
      <c r="AM387" t="s">
        <v>118</v>
      </c>
      <c r="AN387" s="2" t="s">
        <v>3419</v>
      </c>
    </row>
    <row r="388" spans="1:40">
      <c r="A388" s="1">
        <v>46072</v>
      </c>
      <c r="B388" s="2" t="s">
        <v>27</v>
      </c>
      <c r="C388" s="2" t="s">
        <v>3453</v>
      </c>
      <c r="D388" s="2" t="s">
        <v>3454</v>
      </c>
      <c r="E388" s="11">
        <v>0.34027777777777768</v>
      </c>
      <c r="F388" s="11">
        <v>0.40972222222222232</v>
      </c>
      <c r="G388">
        <v>1.67</v>
      </c>
      <c r="H388">
        <v>1616.7664670658683</v>
      </c>
      <c r="I388">
        <v>1.6666666666666665</v>
      </c>
      <c r="J388">
        <v>1620</v>
      </c>
      <c r="K388" s="2" t="s">
        <v>3416</v>
      </c>
      <c r="L388" s="2" t="s">
        <v>3417</v>
      </c>
      <c r="M388">
        <v>123</v>
      </c>
      <c r="N388" s="2" t="s">
        <v>701</v>
      </c>
      <c r="O388" s="2" t="s">
        <v>702</v>
      </c>
      <c r="P388" s="2" t="s">
        <v>695</v>
      </c>
      <c r="Q388" s="2" t="s">
        <v>687</v>
      </c>
      <c r="R388" s="2" t="s">
        <v>694</v>
      </c>
      <c r="S388" s="2" t="s">
        <v>64</v>
      </c>
      <c r="T388">
        <v>2700</v>
      </c>
      <c r="U388">
        <v>5</v>
      </c>
      <c r="V388">
        <v>3</v>
      </c>
      <c r="W388">
        <v>1</v>
      </c>
      <c r="X388">
        <v>1</v>
      </c>
      <c r="Z388">
        <v>2700</v>
      </c>
      <c r="AA388">
        <v>2700</v>
      </c>
      <c r="AB388">
        <v>6000</v>
      </c>
      <c r="AC388" s="2" t="s">
        <v>3450</v>
      </c>
      <c r="AD388" s="2" t="s">
        <v>92</v>
      </c>
      <c r="AE388">
        <v>2026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 s="2" t="s">
        <v>3431</v>
      </c>
      <c r="AM388" t="s">
        <v>118</v>
      </c>
      <c r="AN388" s="2" t="s">
        <v>3419</v>
      </c>
    </row>
    <row r="389" spans="1:40">
      <c r="A389" s="1">
        <v>46072</v>
      </c>
      <c r="B389" s="2" t="s">
        <v>27</v>
      </c>
      <c r="C389" s="2" t="s">
        <v>3453</v>
      </c>
      <c r="D389" s="2" t="s">
        <v>3454</v>
      </c>
      <c r="E389" s="11">
        <v>0.66666666666666674</v>
      </c>
      <c r="F389" s="11">
        <v>0.72916666666666674</v>
      </c>
      <c r="G389">
        <v>1.5</v>
      </c>
      <c r="H389">
        <v>1533.3333333333333</v>
      </c>
      <c r="I389">
        <v>1.5</v>
      </c>
      <c r="J389">
        <v>1533.3333333333333</v>
      </c>
      <c r="K389" s="2" t="s">
        <v>3416</v>
      </c>
      <c r="L389" s="2" t="s">
        <v>3417</v>
      </c>
      <c r="M389">
        <v>92</v>
      </c>
      <c r="N389" s="2" t="s">
        <v>524</v>
      </c>
      <c r="O389" s="2" t="s">
        <v>533</v>
      </c>
      <c r="P389" s="2" t="s">
        <v>526</v>
      </c>
      <c r="Q389" s="2" t="s">
        <v>528</v>
      </c>
      <c r="R389" s="2" t="s">
        <v>525</v>
      </c>
      <c r="S389" s="2" t="s">
        <v>116</v>
      </c>
      <c r="T389">
        <v>2300</v>
      </c>
      <c r="U389">
        <v>10</v>
      </c>
      <c r="V389">
        <v>3</v>
      </c>
      <c r="W389">
        <v>1</v>
      </c>
      <c r="X389">
        <v>3</v>
      </c>
      <c r="Z389">
        <v>6900</v>
      </c>
      <c r="AA389">
        <v>6900</v>
      </c>
      <c r="AB389">
        <v>41000</v>
      </c>
      <c r="AC389" s="2" t="s">
        <v>3459</v>
      </c>
      <c r="AD389" s="2" t="s">
        <v>92</v>
      </c>
      <c r="AE389">
        <v>2026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 s="2" t="s">
        <v>3431</v>
      </c>
      <c r="AM389" t="s">
        <v>118</v>
      </c>
      <c r="AN389" s="2" t="s">
        <v>3419</v>
      </c>
    </row>
    <row r="390" spans="1:40">
      <c r="A390" s="1">
        <v>46071</v>
      </c>
      <c r="B390" s="2" t="s">
        <v>27</v>
      </c>
      <c r="C390" s="2" t="s">
        <v>3439</v>
      </c>
      <c r="D390" s="2" t="s">
        <v>3440</v>
      </c>
      <c r="E390" s="11">
        <v>0.33680555555555558</v>
      </c>
      <c r="F390" s="11">
        <v>0.45833333333333326</v>
      </c>
      <c r="G390">
        <v>2.92</v>
      </c>
      <c r="H390">
        <v>1383.9041095890411</v>
      </c>
      <c r="I390">
        <v>2.9166666666666665</v>
      </c>
      <c r="J390">
        <v>1385.4857142824073</v>
      </c>
      <c r="K390" s="2" t="s">
        <v>3416</v>
      </c>
      <c r="L390" s="2" t="s">
        <v>3417</v>
      </c>
      <c r="M390">
        <v>49</v>
      </c>
      <c r="N390" s="2" t="s">
        <v>327</v>
      </c>
      <c r="O390" s="2" t="s">
        <v>331</v>
      </c>
      <c r="P390" s="2" t="s">
        <v>329</v>
      </c>
      <c r="Q390" s="2" t="s">
        <v>330</v>
      </c>
      <c r="R390" s="2" t="s">
        <v>328</v>
      </c>
      <c r="S390" s="2" t="s">
        <v>64</v>
      </c>
      <c r="T390">
        <v>4041</v>
      </c>
      <c r="U390">
        <v>10</v>
      </c>
      <c r="V390">
        <v>6</v>
      </c>
      <c r="W390">
        <v>1</v>
      </c>
      <c r="X390">
        <v>2</v>
      </c>
      <c r="Z390">
        <v>8082</v>
      </c>
      <c r="AA390">
        <v>8082</v>
      </c>
      <c r="AB390">
        <v>30500</v>
      </c>
      <c r="AC390" s="2" t="s">
        <v>3450</v>
      </c>
      <c r="AD390" s="2" t="s">
        <v>92</v>
      </c>
      <c r="AE390">
        <v>2026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 s="2" t="s">
        <v>3431</v>
      </c>
      <c r="AM390" t="s">
        <v>197</v>
      </c>
      <c r="AN390" s="2" t="s">
        <v>3419</v>
      </c>
    </row>
    <row r="391" spans="1:40">
      <c r="A391" s="1">
        <v>46071</v>
      </c>
      <c r="B391" s="2" t="s">
        <v>27</v>
      </c>
      <c r="C391" s="2" t="s">
        <v>3439</v>
      </c>
      <c r="D391" s="2" t="s">
        <v>3440</v>
      </c>
      <c r="E391" s="11">
        <v>0.45833333333333326</v>
      </c>
      <c r="F391" s="11">
        <v>0.5</v>
      </c>
      <c r="G391">
        <v>1</v>
      </c>
      <c r="H391">
        <v>878</v>
      </c>
      <c r="I391">
        <v>1</v>
      </c>
      <c r="J391">
        <v>878</v>
      </c>
      <c r="K391" s="2" t="s">
        <v>3416</v>
      </c>
      <c r="L391" s="2" t="s">
        <v>3417</v>
      </c>
      <c r="M391">
        <v>49</v>
      </c>
      <c r="N391" s="2" t="s">
        <v>327</v>
      </c>
      <c r="O391" s="2" t="s">
        <v>331</v>
      </c>
      <c r="P391" s="2" t="s">
        <v>329</v>
      </c>
      <c r="Q391" s="2" t="s">
        <v>330</v>
      </c>
      <c r="R391" s="2" t="s">
        <v>328</v>
      </c>
      <c r="S391" s="2" t="s">
        <v>64</v>
      </c>
      <c r="T391">
        <v>878</v>
      </c>
      <c r="U391">
        <v>0</v>
      </c>
      <c r="V391">
        <v>6</v>
      </c>
      <c r="W391">
        <v>1</v>
      </c>
      <c r="X391">
        <v>2</v>
      </c>
      <c r="Z391">
        <v>1756</v>
      </c>
      <c r="AA391">
        <v>1756</v>
      </c>
      <c r="AB391">
        <v>30500</v>
      </c>
      <c r="AC391" s="2" t="s">
        <v>3438</v>
      </c>
      <c r="AD391" s="2" t="s">
        <v>92</v>
      </c>
      <c r="AE391">
        <v>2026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 s="2" t="s">
        <v>3431</v>
      </c>
      <c r="AM391" t="s">
        <v>197</v>
      </c>
      <c r="AN391" s="2" t="s">
        <v>3419</v>
      </c>
    </row>
    <row r="392" spans="1:40">
      <c r="A392" s="1">
        <v>46071</v>
      </c>
      <c r="B392" s="2" t="s">
        <v>27</v>
      </c>
      <c r="C392" s="2" t="s">
        <v>3439</v>
      </c>
      <c r="D392" s="2" t="s">
        <v>3440</v>
      </c>
      <c r="E392" s="11">
        <v>0.60416666666666674</v>
      </c>
      <c r="F392" s="11">
        <v>0.73124999999999996</v>
      </c>
      <c r="G392">
        <v>3.05</v>
      </c>
      <c r="H392">
        <v>1403.2786885245903</v>
      </c>
      <c r="I392">
        <v>3.05</v>
      </c>
      <c r="J392">
        <v>1403.2786885300925</v>
      </c>
      <c r="K392" s="2" t="s">
        <v>3416</v>
      </c>
      <c r="L392" s="2" t="s">
        <v>3417</v>
      </c>
      <c r="M392">
        <v>147</v>
      </c>
      <c r="N392" s="2" t="s">
        <v>801</v>
      </c>
      <c r="O392" s="2" t="s">
        <v>806</v>
      </c>
      <c r="P392" s="2" t="s">
        <v>803</v>
      </c>
      <c r="Q392" s="2" t="s">
        <v>805</v>
      </c>
      <c r="R392" s="2" t="s">
        <v>802</v>
      </c>
      <c r="S392" s="2" t="s">
        <v>64</v>
      </c>
      <c r="T392">
        <v>4280</v>
      </c>
      <c r="U392">
        <v>5</v>
      </c>
      <c r="V392">
        <v>2</v>
      </c>
      <c r="W392">
        <v>1</v>
      </c>
      <c r="X392">
        <v>4</v>
      </c>
      <c r="Z392">
        <v>17120</v>
      </c>
      <c r="AA392">
        <v>17120</v>
      </c>
      <c r="AB392">
        <v>16800</v>
      </c>
      <c r="AC392" s="2" t="s">
        <v>3450</v>
      </c>
      <c r="AD392" s="2" t="s">
        <v>92</v>
      </c>
      <c r="AE392">
        <v>2026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 s="2" t="s">
        <v>3431</v>
      </c>
      <c r="AM392" t="s">
        <v>68</v>
      </c>
      <c r="AN392" s="2" t="s">
        <v>3419</v>
      </c>
    </row>
    <row r="393" spans="1:40">
      <c r="A393" s="1">
        <v>46072</v>
      </c>
      <c r="B393" s="2" t="s">
        <v>27</v>
      </c>
      <c r="C393" s="2" t="s">
        <v>3439</v>
      </c>
      <c r="D393" s="2" t="s">
        <v>3440</v>
      </c>
      <c r="E393" s="11">
        <v>0.39583333333333326</v>
      </c>
      <c r="F393" s="11">
        <v>0.66666666666666674</v>
      </c>
      <c r="G393">
        <v>6.5</v>
      </c>
      <c r="H393">
        <v>1521.5384615384614</v>
      </c>
      <c r="I393">
        <v>6.5</v>
      </c>
      <c r="J393">
        <v>1521.5384615393518</v>
      </c>
      <c r="K393" s="2" t="s">
        <v>3416</v>
      </c>
      <c r="L393" s="2" t="s">
        <v>3417</v>
      </c>
      <c r="M393">
        <v>41</v>
      </c>
      <c r="N393" s="2" t="s">
        <v>289</v>
      </c>
      <c r="O393" s="2" t="s">
        <v>290</v>
      </c>
      <c r="P393" s="2" t="s">
        <v>282</v>
      </c>
      <c r="Q393" s="2" t="s">
        <v>97</v>
      </c>
      <c r="R393" s="2" t="s">
        <v>281</v>
      </c>
      <c r="S393" s="2" t="s">
        <v>64</v>
      </c>
      <c r="T393">
        <v>9890</v>
      </c>
      <c r="U393">
        <v>10</v>
      </c>
      <c r="V393">
        <v>2</v>
      </c>
      <c r="W393">
        <v>1</v>
      </c>
      <c r="X393">
        <v>2</v>
      </c>
      <c r="Z393">
        <v>19780</v>
      </c>
      <c r="AA393">
        <v>19780</v>
      </c>
      <c r="AB393">
        <v>19500</v>
      </c>
      <c r="AC393" s="2" t="s">
        <v>3438</v>
      </c>
      <c r="AD393" s="2" t="s">
        <v>92</v>
      </c>
      <c r="AE393">
        <v>2026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 s="2" t="s">
        <v>3431</v>
      </c>
      <c r="AM393" t="s">
        <v>118</v>
      </c>
      <c r="AN393" s="2" t="s">
        <v>3419</v>
      </c>
    </row>
    <row r="394" spans="1:40">
      <c r="A394" s="1">
        <v>46072</v>
      </c>
      <c r="B394" s="2" t="s">
        <v>27</v>
      </c>
      <c r="C394" s="2" t="s">
        <v>3439</v>
      </c>
      <c r="D394" s="2" t="s">
        <v>3440</v>
      </c>
      <c r="E394" s="11">
        <v>0.66666666666666674</v>
      </c>
      <c r="F394" s="11">
        <v>0.73124999999999996</v>
      </c>
      <c r="G394">
        <v>1.55</v>
      </c>
      <c r="H394">
        <v>1157.4193548387098</v>
      </c>
      <c r="I394">
        <v>1.5499999999999998</v>
      </c>
      <c r="J394">
        <v>1157.4193548379631</v>
      </c>
      <c r="K394" s="2" t="s">
        <v>3416</v>
      </c>
      <c r="L394" s="2" t="s">
        <v>3417</v>
      </c>
      <c r="M394">
        <v>184</v>
      </c>
      <c r="N394" s="2" t="s">
        <v>973</v>
      </c>
      <c r="O394" s="2" t="s">
        <v>976</v>
      </c>
      <c r="P394" s="2" t="s">
        <v>975</v>
      </c>
      <c r="Q394" s="2" t="s">
        <v>97</v>
      </c>
      <c r="R394" s="2" t="s">
        <v>974</v>
      </c>
      <c r="S394" s="2" t="s">
        <v>64</v>
      </c>
      <c r="T394">
        <v>1794</v>
      </c>
      <c r="U394">
        <v>2</v>
      </c>
      <c r="V394">
        <v>3</v>
      </c>
      <c r="W394">
        <v>1</v>
      </c>
      <c r="X394">
        <v>2</v>
      </c>
      <c r="Z394">
        <v>3588</v>
      </c>
      <c r="AA394">
        <v>3588</v>
      </c>
      <c r="AB394">
        <v>11000</v>
      </c>
      <c r="AC394" s="2" t="s">
        <v>3438</v>
      </c>
      <c r="AD394" s="2" t="s">
        <v>92</v>
      </c>
      <c r="AE394">
        <v>2026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 s="2" t="s">
        <v>3431</v>
      </c>
      <c r="AM394" t="s">
        <v>118</v>
      </c>
      <c r="AN394" s="2" t="s">
        <v>3419</v>
      </c>
    </row>
    <row r="395" spans="1:40">
      <c r="A395" s="1">
        <v>46071</v>
      </c>
      <c r="B395" s="2" t="s">
        <v>25</v>
      </c>
      <c r="C395" s="2" t="s">
        <v>3414</v>
      </c>
      <c r="D395" s="2" t="s">
        <v>3426</v>
      </c>
      <c r="E395" s="11">
        <v>0.33333333333333326</v>
      </c>
      <c r="F395" s="11">
        <v>0.39930555555555558</v>
      </c>
      <c r="G395">
        <v>1.58</v>
      </c>
      <c r="H395">
        <v>284.81012658227849</v>
      </c>
      <c r="I395">
        <v>1.5833333333333344</v>
      </c>
      <c r="J395">
        <v>284.21052631578931</v>
      </c>
      <c r="K395" s="2" t="s">
        <v>3416</v>
      </c>
      <c r="L395" s="2" t="s">
        <v>3417</v>
      </c>
      <c r="M395">
        <v>48</v>
      </c>
      <c r="N395" s="2" t="s">
        <v>326</v>
      </c>
      <c r="O395" s="2" t="s">
        <v>323</v>
      </c>
      <c r="P395" s="2" t="s">
        <v>318</v>
      </c>
      <c r="Q395" s="2" t="s">
        <v>240</v>
      </c>
      <c r="R395" s="2" t="s">
        <v>317</v>
      </c>
      <c r="S395" s="2" t="s">
        <v>79</v>
      </c>
      <c r="T395">
        <v>450</v>
      </c>
      <c r="U395">
        <v>0</v>
      </c>
      <c r="V395">
        <v>0</v>
      </c>
      <c r="W395">
        <v>1</v>
      </c>
      <c r="X395">
        <v>8</v>
      </c>
      <c r="Z395">
        <v>3600</v>
      </c>
      <c r="AA395">
        <v>3600</v>
      </c>
      <c r="AB395">
        <v>15100</v>
      </c>
      <c r="AC395" s="2" t="s">
        <v>3460</v>
      </c>
      <c r="AD395" s="2" t="s">
        <v>92</v>
      </c>
      <c r="AE395">
        <v>2026</v>
      </c>
      <c r="AF395">
        <v>113</v>
      </c>
      <c r="AG395">
        <v>497</v>
      </c>
      <c r="AH395">
        <v>-384</v>
      </c>
      <c r="AI395">
        <v>500</v>
      </c>
      <c r="AJ395">
        <v>497</v>
      </c>
      <c r="AK395">
        <v>3</v>
      </c>
      <c r="AL395" s="2" t="s">
        <v>72</v>
      </c>
      <c r="AN395" s="2" t="s">
        <v>3419</v>
      </c>
    </row>
    <row r="396" spans="1:40">
      <c r="A396" s="1">
        <v>46071</v>
      </c>
      <c r="B396" s="2" t="s">
        <v>25</v>
      </c>
      <c r="C396" s="2" t="s">
        <v>3414</v>
      </c>
      <c r="D396" s="2" t="s">
        <v>3426</v>
      </c>
      <c r="E396" s="11">
        <v>0.42013888888888884</v>
      </c>
      <c r="F396" s="11">
        <v>0.54166666666666674</v>
      </c>
      <c r="G396">
        <v>2.92</v>
      </c>
      <c r="H396">
        <v>909.2465753424658</v>
      </c>
      <c r="I396">
        <v>2.9166666666666656</v>
      </c>
      <c r="J396">
        <v>910.28571428571456</v>
      </c>
      <c r="K396" s="2" t="s">
        <v>3416</v>
      </c>
      <c r="L396" s="2" t="s">
        <v>3417</v>
      </c>
      <c r="M396">
        <v>136</v>
      </c>
      <c r="N396" s="2" t="s">
        <v>766</v>
      </c>
      <c r="O396" s="2" t="s">
        <v>771</v>
      </c>
      <c r="P396" s="2" t="s">
        <v>768</v>
      </c>
      <c r="Q396" s="2" t="s">
        <v>770</v>
      </c>
      <c r="R396" s="2" t="s">
        <v>767</v>
      </c>
      <c r="S396" s="2" t="s">
        <v>79</v>
      </c>
      <c r="T396">
        <v>2655</v>
      </c>
      <c r="U396">
        <v>18</v>
      </c>
      <c r="V396">
        <v>0</v>
      </c>
      <c r="W396">
        <v>1</v>
      </c>
      <c r="X396">
        <v>8</v>
      </c>
      <c r="Z396">
        <v>21240</v>
      </c>
      <c r="AA396">
        <v>21240</v>
      </c>
      <c r="AB396">
        <v>21000</v>
      </c>
      <c r="AC396" s="2"/>
      <c r="AD396" s="2" t="s">
        <v>92</v>
      </c>
      <c r="AE396">
        <v>2026</v>
      </c>
      <c r="AF396">
        <v>664</v>
      </c>
      <c r="AG396">
        <v>655</v>
      </c>
      <c r="AH396">
        <v>9</v>
      </c>
      <c r="AI396">
        <v>664</v>
      </c>
      <c r="AJ396">
        <v>655</v>
      </c>
      <c r="AK396">
        <v>9</v>
      </c>
      <c r="AL396" s="2" t="s">
        <v>72</v>
      </c>
      <c r="AN396" s="2" t="s">
        <v>3419</v>
      </c>
    </row>
    <row r="397" spans="1:40">
      <c r="A397" s="1">
        <v>46071</v>
      </c>
      <c r="B397" s="2" t="s">
        <v>25</v>
      </c>
      <c r="C397" s="2" t="s">
        <v>3414</v>
      </c>
      <c r="D397" s="2" t="s">
        <v>3426</v>
      </c>
      <c r="E397" s="11">
        <v>0.59375</v>
      </c>
      <c r="F397" s="11">
        <v>0.62152777777777768</v>
      </c>
      <c r="G397">
        <v>0.67</v>
      </c>
      <c r="H397">
        <v>305.97014925373134</v>
      </c>
      <c r="I397">
        <v>0.66666666666666696</v>
      </c>
      <c r="J397">
        <v>307.49999999999989</v>
      </c>
      <c r="K397" s="2" t="s">
        <v>3416</v>
      </c>
      <c r="L397" s="2" t="s">
        <v>3417</v>
      </c>
      <c r="M397">
        <v>133</v>
      </c>
      <c r="N397" s="2" t="s">
        <v>747</v>
      </c>
      <c r="O397" s="2" t="s">
        <v>754</v>
      </c>
      <c r="P397" s="2" t="s">
        <v>749</v>
      </c>
      <c r="Q397" s="2" t="s">
        <v>744</v>
      </c>
      <c r="R397" s="2" t="s">
        <v>748</v>
      </c>
      <c r="S397" s="2" t="s">
        <v>79</v>
      </c>
      <c r="T397">
        <v>205</v>
      </c>
      <c r="U397">
        <v>15</v>
      </c>
      <c r="V397">
        <v>0</v>
      </c>
      <c r="W397">
        <v>1</v>
      </c>
      <c r="X397">
        <v>8</v>
      </c>
      <c r="Z397">
        <v>1640</v>
      </c>
      <c r="AA397">
        <v>1640</v>
      </c>
      <c r="AB397">
        <v>1400</v>
      </c>
      <c r="AC397" s="2"/>
      <c r="AD397" s="2" t="s">
        <v>92</v>
      </c>
      <c r="AE397">
        <v>2026</v>
      </c>
      <c r="AF397">
        <v>52</v>
      </c>
      <c r="AG397">
        <v>54</v>
      </c>
      <c r="AH397">
        <v>-2</v>
      </c>
      <c r="AI397">
        <v>57</v>
      </c>
      <c r="AJ397">
        <v>54</v>
      </c>
      <c r="AK397">
        <v>3</v>
      </c>
      <c r="AL397" s="2" t="s">
        <v>72</v>
      </c>
      <c r="AN397" s="2" t="s">
        <v>3419</v>
      </c>
    </row>
    <row r="398" spans="1:40">
      <c r="A398" s="1">
        <v>46071</v>
      </c>
      <c r="B398" s="2" t="s">
        <v>25</v>
      </c>
      <c r="C398" s="2" t="s">
        <v>3414</v>
      </c>
      <c r="D398" s="2" t="s">
        <v>3426</v>
      </c>
      <c r="E398" s="11">
        <v>0.63888888888888884</v>
      </c>
      <c r="F398" s="11">
        <v>0.66666666666666674</v>
      </c>
      <c r="G398">
        <v>0.67</v>
      </c>
      <c r="H398">
        <v>813.43283582089543</v>
      </c>
      <c r="I398">
        <v>0.6666666666666643</v>
      </c>
      <c r="J398">
        <v>817.50000000000284</v>
      </c>
      <c r="K398" s="2" t="s">
        <v>3416</v>
      </c>
      <c r="L398" s="2" t="s">
        <v>3417</v>
      </c>
      <c r="M398">
        <v>122</v>
      </c>
      <c r="N398" s="2" t="s">
        <v>693</v>
      </c>
      <c r="O398" s="2" t="s">
        <v>696</v>
      </c>
      <c r="P398" s="2" t="s">
        <v>695</v>
      </c>
      <c r="Q398" s="2" t="s">
        <v>687</v>
      </c>
      <c r="R398" s="2" t="s">
        <v>694</v>
      </c>
      <c r="S398" s="2" t="s">
        <v>79</v>
      </c>
      <c r="T398">
        <v>545</v>
      </c>
      <c r="U398">
        <v>16</v>
      </c>
      <c r="V398">
        <v>0</v>
      </c>
      <c r="W398">
        <v>1</v>
      </c>
      <c r="X398">
        <v>8</v>
      </c>
      <c r="Z398">
        <v>4360</v>
      </c>
      <c r="AA398">
        <v>4360</v>
      </c>
      <c r="AB398">
        <v>4100</v>
      </c>
      <c r="AC398" s="2"/>
      <c r="AD398" s="2" t="s">
        <v>92</v>
      </c>
      <c r="AE398">
        <v>2026</v>
      </c>
      <c r="AF398">
        <v>137</v>
      </c>
      <c r="AG398">
        <v>140</v>
      </c>
      <c r="AH398">
        <v>-3</v>
      </c>
      <c r="AI398">
        <v>143</v>
      </c>
      <c r="AJ398">
        <v>140</v>
      </c>
      <c r="AK398">
        <v>3</v>
      </c>
      <c r="AL398" s="2" t="s">
        <v>72</v>
      </c>
      <c r="AN398" s="2" t="s">
        <v>3419</v>
      </c>
    </row>
    <row r="399" spans="1:40">
      <c r="A399" s="1">
        <v>46072</v>
      </c>
      <c r="B399" s="2" t="s">
        <v>25</v>
      </c>
      <c r="C399" s="2" t="s">
        <v>3414</v>
      </c>
      <c r="D399" s="2" t="s">
        <v>3426</v>
      </c>
      <c r="E399" s="11">
        <v>0.41666666666666674</v>
      </c>
      <c r="F399" s="11">
        <v>0.45833333333333326</v>
      </c>
      <c r="G399">
        <v>1</v>
      </c>
      <c r="H399">
        <v>2910</v>
      </c>
      <c r="I399">
        <v>0.999999999999999</v>
      </c>
      <c r="J399">
        <v>2910.0000000000027</v>
      </c>
      <c r="K399" s="2" t="s">
        <v>3416</v>
      </c>
      <c r="L399" s="2" t="s">
        <v>3417</v>
      </c>
      <c r="M399">
        <v>134</v>
      </c>
      <c r="N399" s="2" t="s">
        <v>351</v>
      </c>
      <c r="O399" s="2" t="s">
        <v>757</v>
      </c>
      <c r="P399" s="2" t="s">
        <v>353</v>
      </c>
      <c r="Q399" s="2" t="s">
        <v>354</v>
      </c>
      <c r="R399" s="2" t="s">
        <v>352</v>
      </c>
      <c r="S399" s="2" t="s">
        <v>79</v>
      </c>
      <c r="T399">
        <v>2910</v>
      </c>
      <c r="U399">
        <v>17</v>
      </c>
      <c r="V399">
        <v>0</v>
      </c>
      <c r="W399">
        <v>1</v>
      </c>
      <c r="X399">
        <v>8</v>
      </c>
      <c r="Z399">
        <v>23280</v>
      </c>
      <c r="AA399">
        <v>23280</v>
      </c>
      <c r="AB399">
        <v>23100</v>
      </c>
      <c r="AC399" s="2"/>
      <c r="AD399" s="2" t="s">
        <v>92</v>
      </c>
      <c r="AE399">
        <v>2026</v>
      </c>
      <c r="AF399">
        <v>728</v>
      </c>
      <c r="AG399">
        <v>773</v>
      </c>
      <c r="AH399">
        <v>-45</v>
      </c>
      <c r="AI399">
        <v>776</v>
      </c>
      <c r="AJ399">
        <v>773</v>
      </c>
      <c r="AK399">
        <v>3</v>
      </c>
      <c r="AL399" s="2" t="s">
        <v>72</v>
      </c>
      <c r="AN399" s="2" t="s">
        <v>3419</v>
      </c>
    </row>
    <row r="400" spans="1:40">
      <c r="A400" s="1">
        <v>46072</v>
      </c>
      <c r="B400" s="2" t="s">
        <v>25</v>
      </c>
      <c r="C400" s="2" t="s">
        <v>3414</v>
      </c>
      <c r="D400" s="2" t="s">
        <v>3426</v>
      </c>
      <c r="E400" s="11">
        <v>0.47916666666666674</v>
      </c>
      <c r="F400" s="11">
        <v>0.55555555555555558</v>
      </c>
      <c r="G400">
        <v>1.83</v>
      </c>
      <c r="H400">
        <v>1207.6502732240438</v>
      </c>
      <c r="I400">
        <v>1.8333333333333337</v>
      </c>
      <c r="J400">
        <v>1205.4545454545453</v>
      </c>
      <c r="K400" s="2" t="s">
        <v>3416</v>
      </c>
      <c r="L400" s="2" t="s">
        <v>3417</v>
      </c>
      <c r="M400">
        <v>148</v>
      </c>
      <c r="N400" s="2" t="s">
        <v>801</v>
      </c>
      <c r="O400" s="2" t="s">
        <v>810</v>
      </c>
      <c r="P400" s="2" t="s">
        <v>803</v>
      </c>
      <c r="Q400" s="2" t="s">
        <v>805</v>
      </c>
      <c r="R400" s="2" t="s">
        <v>802</v>
      </c>
      <c r="S400" s="2" t="s">
        <v>79</v>
      </c>
      <c r="T400">
        <v>2210</v>
      </c>
      <c r="U400">
        <v>15</v>
      </c>
      <c r="V400">
        <v>0</v>
      </c>
      <c r="W400">
        <v>1</v>
      </c>
      <c r="X400">
        <v>8</v>
      </c>
      <c r="Z400">
        <v>17680</v>
      </c>
      <c r="AA400">
        <v>17680</v>
      </c>
      <c r="AB400">
        <v>17500</v>
      </c>
      <c r="AC400" s="2"/>
      <c r="AD400" s="2" t="s">
        <v>92</v>
      </c>
      <c r="AE400">
        <v>2026</v>
      </c>
      <c r="AF400">
        <v>553</v>
      </c>
      <c r="AG400">
        <v>559</v>
      </c>
      <c r="AH400">
        <v>-6</v>
      </c>
      <c r="AI400">
        <v>562</v>
      </c>
      <c r="AJ400">
        <v>559</v>
      </c>
      <c r="AK400">
        <v>3</v>
      </c>
      <c r="AL400" s="2" t="s">
        <v>72</v>
      </c>
      <c r="AN400" s="2" t="s">
        <v>3419</v>
      </c>
    </row>
    <row r="401" spans="1:40">
      <c r="A401" s="1">
        <v>46072</v>
      </c>
      <c r="B401" s="2" t="s">
        <v>25</v>
      </c>
      <c r="C401" s="2" t="s">
        <v>3414</v>
      </c>
      <c r="D401" s="2" t="s">
        <v>3426</v>
      </c>
      <c r="E401" s="11">
        <v>0.58680555555555558</v>
      </c>
      <c r="F401" s="11">
        <v>0.69097222222222232</v>
      </c>
      <c r="G401">
        <v>2.5</v>
      </c>
      <c r="H401">
        <v>1018</v>
      </c>
      <c r="I401">
        <v>2.4999999999999991</v>
      </c>
      <c r="J401">
        <v>1018.0000000000005</v>
      </c>
      <c r="K401" s="2" t="s">
        <v>3416</v>
      </c>
      <c r="L401" s="2" t="s">
        <v>3417</v>
      </c>
      <c r="M401">
        <v>40</v>
      </c>
      <c r="N401" s="2" t="s">
        <v>280</v>
      </c>
      <c r="O401" s="2" t="s">
        <v>284</v>
      </c>
      <c r="P401" s="2" t="s">
        <v>282</v>
      </c>
      <c r="Q401" s="2" t="s">
        <v>97</v>
      </c>
      <c r="R401" s="2" t="s">
        <v>281</v>
      </c>
      <c r="S401" s="2" t="s">
        <v>79</v>
      </c>
      <c r="T401">
        <v>2545</v>
      </c>
      <c r="U401">
        <v>15</v>
      </c>
      <c r="V401">
        <v>0</v>
      </c>
      <c r="W401">
        <v>1</v>
      </c>
      <c r="X401">
        <v>8</v>
      </c>
      <c r="Z401">
        <v>20360</v>
      </c>
      <c r="AA401">
        <v>20360</v>
      </c>
      <c r="AB401">
        <v>20200</v>
      </c>
      <c r="AC401" s="2"/>
      <c r="AD401" s="2" t="s">
        <v>92</v>
      </c>
      <c r="AE401">
        <v>2026</v>
      </c>
      <c r="AF401">
        <v>637</v>
      </c>
      <c r="AG401">
        <v>637</v>
      </c>
      <c r="AH401">
        <v>0</v>
      </c>
      <c r="AI401">
        <v>640</v>
      </c>
      <c r="AJ401">
        <v>637</v>
      </c>
      <c r="AK401">
        <v>3</v>
      </c>
      <c r="AL401" s="2" t="s">
        <v>72</v>
      </c>
      <c r="AN401" s="2" t="s">
        <v>3419</v>
      </c>
    </row>
    <row r="402" spans="1:40">
      <c r="A402" s="1">
        <v>46066</v>
      </c>
      <c r="B402" s="2" t="s">
        <v>26</v>
      </c>
      <c r="C402" s="2" t="s">
        <v>3433</v>
      </c>
      <c r="D402" s="2" t="s">
        <v>3415</v>
      </c>
      <c r="E402" s="11">
        <v>0.375</v>
      </c>
      <c r="F402" s="11">
        <v>0.51041666666666674</v>
      </c>
      <c r="G402">
        <v>3.25</v>
      </c>
      <c r="H402">
        <v>1900.3076923076924</v>
      </c>
      <c r="I402">
        <v>3.25</v>
      </c>
      <c r="J402">
        <v>1900.3076923032406</v>
      </c>
      <c r="K402" s="2" t="s">
        <v>3416</v>
      </c>
      <c r="L402" s="2" t="s">
        <v>3417</v>
      </c>
      <c r="M402">
        <v>173</v>
      </c>
      <c r="N402" s="2" t="s">
        <v>925</v>
      </c>
      <c r="O402" s="2" t="s">
        <v>930</v>
      </c>
      <c r="P402" s="2" t="s">
        <v>927</v>
      </c>
      <c r="Q402" s="2" t="s">
        <v>929</v>
      </c>
      <c r="R402" s="2" t="s">
        <v>926</v>
      </c>
      <c r="S402" s="2" t="s">
        <v>64</v>
      </c>
      <c r="T402">
        <v>6176</v>
      </c>
      <c r="U402">
        <v>19</v>
      </c>
      <c r="V402">
        <v>2</v>
      </c>
      <c r="W402">
        <v>1</v>
      </c>
      <c r="X402">
        <v>2</v>
      </c>
      <c r="Z402">
        <v>12352</v>
      </c>
      <c r="AA402">
        <v>12352</v>
      </c>
      <c r="AB402">
        <v>12300</v>
      </c>
      <c r="AC402" s="2" t="s">
        <v>764</v>
      </c>
      <c r="AD402" s="2" t="s">
        <v>92</v>
      </c>
      <c r="AE402">
        <v>2026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 s="2" t="s">
        <v>72</v>
      </c>
      <c r="AM402" t="s">
        <v>68</v>
      </c>
      <c r="AN402" s="2" t="s">
        <v>3419</v>
      </c>
    </row>
    <row r="403" spans="1:40">
      <c r="A403" s="1">
        <v>46066</v>
      </c>
      <c r="B403" s="2" t="s">
        <v>26</v>
      </c>
      <c r="C403" s="2" t="s">
        <v>3433</v>
      </c>
      <c r="D403" s="2" t="s">
        <v>3415</v>
      </c>
      <c r="E403" s="11">
        <v>0.55208333333333326</v>
      </c>
      <c r="F403" s="11">
        <v>0.58333333333333326</v>
      </c>
      <c r="G403">
        <v>0.75</v>
      </c>
      <c r="H403">
        <v>1056</v>
      </c>
      <c r="I403">
        <v>0.75</v>
      </c>
      <c r="J403">
        <v>1056</v>
      </c>
      <c r="K403" s="2" t="s">
        <v>3416</v>
      </c>
      <c r="L403" s="2" t="s">
        <v>3417</v>
      </c>
      <c r="M403">
        <v>170</v>
      </c>
      <c r="N403" s="2" t="s">
        <v>911</v>
      </c>
      <c r="O403" s="2" t="s">
        <v>915</v>
      </c>
      <c r="P403" s="2" t="s">
        <v>913</v>
      </c>
      <c r="Q403" s="2" t="s">
        <v>914</v>
      </c>
      <c r="R403" s="2" t="s">
        <v>912</v>
      </c>
      <c r="S403" s="2" t="s">
        <v>64</v>
      </c>
      <c r="T403">
        <v>792</v>
      </c>
      <c r="U403">
        <v>4</v>
      </c>
      <c r="V403">
        <v>2</v>
      </c>
      <c r="W403">
        <v>1</v>
      </c>
      <c r="X403">
        <v>2</v>
      </c>
      <c r="Z403">
        <v>1584</v>
      </c>
      <c r="AA403">
        <v>1584</v>
      </c>
      <c r="AB403">
        <v>9000</v>
      </c>
      <c r="AC403" s="2" t="s">
        <v>3459</v>
      </c>
      <c r="AD403" s="2" t="s">
        <v>92</v>
      </c>
      <c r="AE403">
        <v>2026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 s="2" t="s">
        <v>72</v>
      </c>
      <c r="AM403" t="s">
        <v>68</v>
      </c>
      <c r="AN403" s="2" t="s">
        <v>3419</v>
      </c>
    </row>
    <row r="404" spans="1:40">
      <c r="A404" s="1">
        <v>46071</v>
      </c>
      <c r="B404" s="2" t="s">
        <v>26</v>
      </c>
      <c r="C404" s="2" t="s">
        <v>3433</v>
      </c>
      <c r="D404" s="2" t="s">
        <v>3526</v>
      </c>
      <c r="E404" s="11">
        <v>0.33333333333333326</v>
      </c>
      <c r="F404" s="11">
        <v>0.4375</v>
      </c>
      <c r="G404">
        <v>2.5</v>
      </c>
      <c r="H404">
        <v>1519.2</v>
      </c>
      <c r="I404">
        <v>2.5</v>
      </c>
      <c r="J404">
        <v>1519.2</v>
      </c>
      <c r="K404" s="2" t="s">
        <v>3416</v>
      </c>
      <c r="L404" s="2" t="s">
        <v>3417</v>
      </c>
      <c r="M404">
        <v>170</v>
      </c>
      <c r="N404" s="2" t="s">
        <v>911</v>
      </c>
      <c r="O404" s="2" t="s">
        <v>915</v>
      </c>
      <c r="P404" s="2" t="s">
        <v>913</v>
      </c>
      <c r="Q404" s="2" t="s">
        <v>914</v>
      </c>
      <c r="R404" s="2" t="s">
        <v>912</v>
      </c>
      <c r="S404" s="2" t="s">
        <v>64</v>
      </c>
      <c r="T404">
        <v>3798</v>
      </c>
      <c r="U404">
        <v>1</v>
      </c>
      <c r="V404">
        <v>2</v>
      </c>
      <c r="W404">
        <v>1</v>
      </c>
      <c r="X404">
        <v>2</v>
      </c>
      <c r="Z404">
        <v>7596</v>
      </c>
      <c r="AA404">
        <v>7596</v>
      </c>
      <c r="AB404">
        <v>9000</v>
      </c>
      <c r="AC404" s="2" t="s">
        <v>3460</v>
      </c>
      <c r="AD404" s="2" t="s">
        <v>92</v>
      </c>
      <c r="AE404">
        <v>2026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 s="2" t="s">
        <v>72</v>
      </c>
      <c r="AM404" t="s">
        <v>68</v>
      </c>
      <c r="AN404" s="2" t="s">
        <v>3419</v>
      </c>
    </row>
    <row r="405" spans="1:40">
      <c r="A405" s="1">
        <v>46071</v>
      </c>
      <c r="B405" s="2" t="s">
        <v>26</v>
      </c>
      <c r="C405" s="2" t="s">
        <v>3433</v>
      </c>
      <c r="D405" s="2" t="s">
        <v>3526</v>
      </c>
      <c r="E405" s="11">
        <v>0.51041666666666674</v>
      </c>
      <c r="F405" s="11">
        <v>0.65277777777777768</v>
      </c>
      <c r="G405">
        <v>3.42</v>
      </c>
      <c r="H405">
        <v>1380.1169590643276</v>
      </c>
      <c r="I405">
        <v>3.416666666666667</v>
      </c>
      <c r="J405">
        <v>1381.4634146296296</v>
      </c>
      <c r="K405" s="2" t="s">
        <v>3416</v>
      </c>
      <c r="L405" s="2" t="s">
        <v>3417</v>
      </c>
      <c r="M405">
        <v>138</v>
      </c>
      <c r="N405" s="2" t="s">
        <v>776</v>
      </c>
      <c r="O405" s="2" t="s">
        <v>780</v>
      </c>
      <c r="P405" s="2" t="s">
        <v>778</v>
      </c>
      <c r="Q405" s="2" t="s">
        <v>779</v>
      </c>
      <c r="R405" s="2" t="s">
        <v>777</v>
      </c>
      <c r="S405" s="2" t="s">
        <v>64</v>
      </c>
      <c r="T405">
        <v>4720</v>
      </c>
      <c r="U405">
        <v>15</v>
      </c>
      <c r="V405">
        <v>2</v>
      </c>
      <c r="W405">
        <v>1</v>
      </c>
      <c r="X405">
        <v>6</v>
      </c>
      <c r="Z405">
        <v>28320</v>
      </c>
      <c r="AA405">
        <v>28320</v>
      </c>
      <c r="AB405">
        <v>27800</v>
      </c>
      <c r="AC405" s="2" t="s">
        <v>764</v>
      </c>
      <c r="AD405" s="2" t="s">
        <v>92</v>
      </c>
      <c r="AE405">
        <v>2026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 s="2" t="s">
        <v>72</v>
      </c>
      <c r="AM405" t="s">
        <v>68</v>
      </c>
      <c r="AN405" s="2" t="s">
        <v>3419</v>
      </c>
    </row>
    <row r="406" spans="1:40">
      <c r="A406" s="1">
        <v>46071</v>
      </c>
      <c r="B406" s="2" t="s">
        <v>25</v>
      </c>
      <c r="C406" s="2" t="s">
        <v>3422</v>
      </c>
      <c r="D406" s="2" t="s">
        <v>3423</v>
      </c>
      <c r="E406" s="11">
        <v>0.48055555555555562</v>
      </c>
      <c r="F406" s="11">
        <v>0.54166666666666674</v>
      </c>
      <c r="G406">
        <v>1.47</v>
      </c>
      <c r="H406">
        <v>2789.1156462585036</v>
      </c>
      <c r="I406">
        <v>1.4666666666666668</v>
      </c>
      <c r="J406">
        <v>2795.4545454513891</v>
      </c>
      <c r="K406" s="2" t="s">
        <v>3416</v>
      </c>
      <c r="L406" s="2" t="s">
        <v>3417</v>
      </c>
      <c r="M406">
        <v>167</v>
      </c>
      <c r="N406" s="2" t="s">
        <v>894</v>
      </c>
      <c r="O406" s="2" t="s">
        <v>897</v>
      </c>
      <c r="P406" s="2" t="s">
        <v>896</v>
      </c>
      <c r="Q406" s="2" t="s">
        <v>153</v>
      </c>
      <c r="R406" s="2" t="s">
        <v>895</v>
      </c>
      <c r="S406" s="2" t="s">
        <v>64</v>
      </c>
      <c r="T406">
        <v>4100</v>
      </c>
      <c r="U406">
        <v>10</v>
      </c>
      <c r="V406">
        <v>2</v>
      </c>
      <c r="W406">
        <v>1</v>
      </c>
      <c r="X406">
        <v>4</v>
      </c>
      <c r="Z406">
        <v>16400</v>
      </c>
      <c r="AA406">
        <v>16400</v>
      </c>
      <c r="AB406">
        <v>15500</v>
      </c>
      <c r="AC406" s="2"/>
      <c r="AD406" s="2" t="s">
        <v>92</v>
      </c>
      <c r="AE406">
        <v>2026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 s="2" t="s">
        <v>72</v>
      </c>
      <c r="AM406" t="s">
        <v>68</v>
      </c>
      <c r="AN406" s="2" t="s">
        <v>3419</v>
      </c>
    </row>
    <row r="407" spans="1:40">
      <c r="A407" s="1">
        <v>46071</v>
      </c>
      <c r="B407" s="2" t="s">
        <v>25</v>
      </c>
      <c r="C407" s="2" t="s">
        <v>3422</v>
      </c>
      <c r="D407" s="2" t="s">
        <v>3423</v>
      </c>
      <c r="E407" s="11">
        <v>0.60069444444444442</v>
      </c>
      <c r="F407" s="11">
        <v>0.72569444444444442</v>
      </c>
      <c r="G407">
        <v>3</v>
      </c>
      <c r="H407">
        <v>3683.3333333333335</v>
      </c>
      <c r="I407">
        <v>3</v>
      </c>
      <c r="J407">
        <v>3683.3333333333335</v>
      </c>
      <c r="K407" s="2" t="s">
        <v>3416</v>
      </c>
      <c r="L407" s="2" t="s">
        <v>3417</v>
      </c>
      <c r="M407">
        <v>152</v>
      </c>
      <c r="N407" s="2" t="s">
        <v>823</v>
      </c>
      <c r="O407" s="2" t="s">
        <v>826</v>
      </c>
      <c r="P407" s="2" t="s">
        <v>825</v>
      </c>
      <c r="Q407" s="2" t="s">
        <v>192</v>
      </c>
      <c r="R407" s="2" t="s">
        <v>824</v>
      </c>
      <c r="S407" s="2" t="s">
        <v>64</v>
      </c>
      <c r="T407">
        <v>11050</v>
      </c>
      <c r="U407">
        <v>5</v>
      </c>
      <c r="V407">
        <v>2</v>
      </c>
      <c r="W407">
        <v>1</v>
      </c>
      <c r="X407">
        <v>4</v>
      </c>
      <c r="Z407">
        <v>44200</v>
      </c>
      <c r="AA407">
        <v>44200</v>
      </c>
      <c r="AB407">
        <v>44000</v>
      </c>
      <c r="AC407" s="2"/>
      <c r="AD407" s="2" t="s">
        <v>92</v>
      </c>
      <c r="AE407">
        <v>2026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 s="2" t="s">
        <v>72</v>
      </c>
      <c r="AM407" t="s">
        <v>68</v>
      </c>
      <c r="AN407" s="2" t="s">
        <v>3419</v>
      </c>
    </row>
    <row r="408" spans="1:40">
      <c r="A408" s="1">
        <v>46072</v>
      </c>
      <c r="B408" s="2" t="s">
        <v>25</v>
      </c>
      <c r="C408" s="2" t="s">
        <v>3422</v>
      </c>
      <c r="D408" s="2" t="s">
        <v>3423</v>
      </c>
      <c r="E408" s="11">
        <v>0.36805555555555558</v>
      </c>
      <c r="F408" s="11">
        <v>0.52083333333333326</v>
      </c>
      <c r="G408">
        <v>3.67</v>
      </c>
      <c r="H408">
        <v>1130.7901907356948</v>
      </c>
      <c r="I408">
        <v>3.666666666666667</v>
      </c>
      <c r="J408">
        <v>1131.8181818171297</v>
      </c>
      <c r="K408" s="2" t="s">
        <v>3416</v>
      </c>
      <c r="L408" s="2" t="s">
        <v>3417</v>
      </c>
      <c r="M408">
        <v>248</v>
      </c>
      <c r="N408" s="2" t="s">
        <v>1226</v>
      </c>
      <c r="O408" s="2" t="s">
        <v>1229</v>
      </c>
      <c r="P408" s="2" t="s">
        <v>1228</v>
      </c>
      <c r="Q408" s="2" t="s">
        <v>153</v>
      </c>
      <c r="R408" s="2" t="s">
        <v>1227</v>
      </c>
      <c r="S408" s="2" t="s">
        <v>64</v>
      </c>
      <c r="T408">
        <v>4150</v>
      </c>
      <c r="U408">
        <v>12</v>
      </c>
      <c r="V408">
        <v>2</v>
      </c>
      <c r="W408">
        <v>1</v>
      </c>
      <c r="X408">
        <v>2</v>
      </c>
      <c r="Z408">
        <v>8300</v>
      </c>
      <c r="AA408">
        <v>8300</v>
      </c>
      <c r="AB408">
        <v>8000</v>
      </c>
      <c r="AC408" s="2"/>
      <c r="AD408" s="2" t="s">
        <v>92</v>
      </c>
      <c r="AE408">
        <v>2026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 s="2" t="s">
        <v>72</v>
      </c>
      <c r="AM408" t="s">
        <v>68</v>
      </c>
      <c r="AN408" s="2" t="s">
        <v>3419</v>
      </c>
    </row>
    <row r="409" spans="1:40">
      <c r="A409" s="1">
        <v>46072</v>
      </c>
      <c r="B409" s="2" t="s">
        <v>25</v>
      </c>
      <c r="C409" s="2" t="s">
        <v>3422</v>
      </c>
      <c r="D409" s="2" t="s">
        <v>3423</v>
      </c>
      <c r="E409" s="11">
        <v>0.52430555555555558</v>
      </c>
      <c r="F409" s="11">
        <v>0.61111111111111116</v>
      </c>
      <c r="G409">
        <v>2.08</v>
      </c>
      <c r="H409">
        <v>3461.5384615384614</v>
      </c>
      <c r="I409">
        <v>2.0833333333333335</v>
      </c>
      <c r="J409">
        <v>3456</v>
      </c>
      <c r="K409" s="2" t="s">
        <v>3416</v>
      </c>
      <c r="L409" s="2" t="s">
        <v>3417</v>
      </c>
      <c r="M409">
        <v>205</v>
      </c>
      <c r="N409" s="2" t="s">
        <v>1080</v>
      </c>
      <c r="O409" s="2" t="s">
        <v>1076</v>
      </c>
      <c r="P409" s="2" t="s">
        <v>1075</v>
      </c>
      <c r="Q409" s="2" t="s">
        <v>97</v>
      </c>
      <c r="R409" s="2" t="s">
        <v>1074</v>
      </c>
      <c r="S409" s="2" t="s">
        <v>64</v>
      </c>
      <c r="T409">
        <v>7200</v>
      </c>
      <c r="U409">
        <v>5</v>
      </c>
      <c r="V409">
        <v>2</v>
      </c>
      <c r="W409">
        <v>1</v>
      </c>
      <c r="X409">
        <v>2</v>
      </c>
      <c r="Z409">
        <v>14400</v>
      </c>
      <c r="AA409">
        <v>14400</v>
      </c>
      <c r="AB409">
        <v>20000</v>
      </c>
      <c r="AC409" s="2" t="s">
        <v>3459</v>
      </c>
      <c r="AD409" s="2" t="s">
        <v>92</v>
      </c>
      <c r="AE409">
        <v>2026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 s="2" t="s">
        <v>72</v>
      </c>
      <c r="AM409" t="s">
        <v>68</v>
      </c>
      <c r="AN409" s="2" t="s">
        <v>3419</v>
      </c>
    </row>
    <row r="410" spans="1:40">
      <c r="A410" s="1">
        <v>46072</v>
      </c>
      <c r="B410" s="2" t="s">
        <v>26</v>
      </c>
      <c r="C410" s="2" t="s">
        <v>3433</v>
      </c>
      <c r="D410" s="2" t="s">
        <v>3526</v>
      </c>
      <c r="E410" s="11">
        <v>0.33333333333333326</v>
      </c>
      <c r="F410" s="11">
        <v>0.57638888888888884</v>
      </c>
      <c r="G410">
        <v>5.83</v>
      </c>
      <c r="H410">
        <v>2041.1663807890222</v>
      </c>
      <c r="I410">
        <v>5.833333333333333</v>
      </c>
      <c r="J410">
        <v>2040</v>
      </c>
      <c r="K410" s="2" t="s">
        <v>3416</v>
      </c>
      <c r="L410" s="2" t="s">
        <v>3417</v>
      </c>
      <c r="M410">
        <v>77</v>
      </c>
      <c r="N410" s="2" t="s">
        <v>471</v>
      </c>
      <c r="O410" s="2" t="s">
        <v>474</v>
      </c>
      <c r="P410" s="2" t="s">
        <v>217</v>
      </c>
      <c r="Q410" s="2" t="s">
        <v>473</v>
      </c>
      <c r="R410" s="2" t="s">
        <v>472</v>
      </c>
      <c r="S410" s="2" t="s">
        <v>64</v>
      </c>
      <c r="T410">
        <v>11900</v>
      </c>
      <c r="U410">
        <v>25</v>
      </c>
      <c r="V410">
        <v>6</v>
      </c>
      <c r="W410">
        <v>1</v>
      </c>
      <c r="X410">
        <v>2</v>
      </c>
      <c r="Z410">
        <v>23800</v>
      </c>
      <c r="AA410">
        <v>23800</v>
      </c>
      <c r="AB410">
        <v>23000</v>
      </c>
      <c r="AC410" s="2" t="s">
        <v>3450</v>
      </c>
      <c r="AD410" s="2" t="s">
        <v>92</v>
      </c>
      <c r="AE410">
        <v>2026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 s="2" t="s">
        <v>72</v>
      </c>
      <c r="AM410" t="s">
        <v>197</v>
      </c>
      <c r="AN410" s="2" t="s">
        <v>3419</v>
      </c>
    </row>
    <row r="411" spans="1:40">
      <c r="A411" s="1">
        <v>46072</v>
      </c>
      <c r="B411" s="2" t="s">
        <v>26</v>
      </c>
      <c r="C411" s="2" t="s">
        <v>3433</v>
      </c>
      <c r="D411" s="2" t="s">
        <v>3526</v>
      </c>
      <c r="E411" s="11">
        <v>0.625</v>
      </c>
      <c r="F411" s="11">
        <v>0.69791666666666674</v>
      </c>
      <c r="G411">
        <v>1.75</v>
      </c>
      <c r="H411">
        <v>1885.7142857142858</v>
      </c>
      <c r="I411">
        <v>1.75</v>
      </c>
      <c r="J411">
        <v>1885.7142857175927</v>
      </c>
      <c r="K411" s="2" t="s">
        <v>3416</v>
      </c>
      <c r="L411" s="2" t="s">
        <v>3417</v>
      </c>
      <c r="M411">
        <v>161</v>
      </c>
      <c r="N411" s="2" t="s">
        <v>872</v>
      </c>
      <c r="O411" s="2" t="s">
        <v>874</v>
      </c>
      <c r="P411" s="2" t="s">
        <v>191</v>
      </c>
      <c r="Q411" s="2" t="s">
        <v>473</v>
      </c>
      <c r="R411" s="2" t="s">
        <v>873</v>
      </c>
      <c r="S411" s="2" t="s">
        <v>64</v>
      </c>
      <c r="T411">
        <v>3300</v>
      </c>
      <c r="U411">
        <v>10</v>
      </c>
      <c r="V411">
        <v>6</v>
      </c>
      <c r="W411">
        <v>1</v>
      </c>
      <c r="X411">
        <v>2</v>
      </c>
      <c r="Z411">
        <v>6600</v>
      </c>
      <c r="AA411">
        <v>6600</v>
      </c>
      <c r="AB411">
        <v>12000</v>
      </c>
      <c r="AC411" s="2" t="s">
        <v>3450</v>
      </c>
      <c r="AD411" s="2" t="s">
        <v>92</v>
      </c>
      <c r="AE411">
        <v>2026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 s="2" t="s">
        <v>72</v>
      </c>
      <c r="AM411" t="s">
        <v>197</v>
      </c>
      <c r="AN411" s="2" t="s">
        <v>3419</v>
      </c>
    </row>
    <row r="412" spans="1:40">
      <c r="A412" s="1">
        <v>46073</v>
      </c>
      <c r="B412" s="2" t="s">
        <v>26</v>
      </c>
      <c r="C412" s="2" t="s">
        <v>3433</v>
      </c>
      <c r="D412" s="2" t="s">
        <v>3526</v>
      </c>
      <c r="E412" s="11">
        <v>0.33333333333333326</v>
      </c>
      <c r="F412" s="11">
        <v>0.38888888888888884</v>
      </c>
      <c r="G412">
        <v>1.33</v>
      </c>
      <c r="H412">
        <v>2157.894736842105</v>
      </c>
      <c r="I412">
        <v>1.3333333333333335</v>
      </c>
      <c r="J412">
        <v>2152.5</v>
      </c>
      <c r="K412" s="2" t="s">
        <v>3416</v>
      </c>
      <c r="L412" s="2" t="s">
        <v>3417</v>
      </c>
      <c r="M412">
        <v>161</v>
      </c>
      <c r="N412" s="2" t="s">
        <v>872</v>
      </c>
      <c r="O412" s="2" t="s">
        <v>874</v>
      </c>
      <c r="P412" s="2" t="s">
        <v>191</v>
      </c>
      <c r="Q412" s="2" t="s">
        <v>473</v>
      </c>
      <c r="R412" s="2" t="s">
        <v>873</v>
      </c>
      <c r="S412" s="2" t="s">
        <v>64</v>
      </c>
      <c r="T412">
        <v>2870</v>
      </c>
      <c r="U412">
        <v>0</v>
      </c>
      <c r="V412">
        <v>6</v>
      </c>
      <c r="W412">
        <v>1</v>
      </c>
      <c r="X412">
        <v>2</v>
      </c>
      <c r="Z412">
        <v>5740</v>
      </c>
      <c r="AA412">
        <v>5740</v>
      </c>
      <c r="AB412">
        <v>12000</v>
      </c>
      <c r="AC412" s="2" t="s">
        <v>3450</v>
      </c>
      <c r="AD412" s="2" t="s">
        <v>92</v>
      </c>
      <c r="AE412">
        <v>2026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 s="2" t="s">
        <v>72</v>
      </c>
      <c r="AM412" t="s">
        <v>197</v>
      </c>
      <c r="AN412" s="2" t="s">
        <v>3419</v>
      </c>
    </row>
    <row r="413" spans="1:40">
      <c r="A413" s="1">
        <v>46073</v>
      </c>
      <c r="B413" s="2" t="s">
        <v>26</v>
      </c>
      <c r="C413" s="2" t="s">
        <v>3433</v>
      </c>
      <c r="D413" s="2" t="s">
        <v>3526</v>
      </c>
      <c r="E413" s="11">
        <v>0.42708333333333326</v>
      </c>
      <c r="F413" s="11">
        <v>0.46875</v>
      </c>
      <c r="G413">
        <v>1</v>
      </c>
      <c r="H413">
        <v>1596</v>
      </c>
      <c r="I413">
        <v>1</v>
      </c>
      <c r="J413">
        <v>1596</v>
      </c>
      <c r="K413" s="2" t="s">
        <v>3416</v>
      </c>
      <c r="L413" s="2" t="s">
        <v>3417</v>
      </c>
      <c r="M413">
        <v>167</v>
      </c>
      <c r="N413" s="2" t="s">
        <v>894</v>
      </c>
      <c r="O413" s="2" t="s">
        <v>897</v>
      </c>
      <c r="P413" s="2" t="s">
        <v>896</v>
      </c>
      <c r="Q413" s="2" t="s">
        <v>153</v>
      </c>
      <c r="R413" s="2" t="s">
        <v>895</v>
      </c>
      <c r="S413" s="2" t="s">
        <v>64</v>
      </c>
      <c r="T413">
        <v>1596</v>
      </c>
      <c r="U413">
        <v>10</v>
      </c>
      <c r="V413">
        <v>2</v>
      </c>
      <c r="W413">
        <v>1</v>
      </c>
      <c r="X413">
        <v>4</v>
      </c>
      <c r="Z413">
        <v>6384</v>
      </c>
      <c r="AA413">
        <v>6384</v>
      </c>
      <c r="AB413">
        <v>15500</v>
      </c>
      <c r="AC413" s="2" t="s">
        <v>3438</v>
      </c>
      <c r="AD413" s="2" t="s">
        <v>92</v>
      </c>
      <c r="AE413">
        <v>2026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 s="2" t="s">
        <v>72</v>
      </c>
      <c r="AM413" t="s">
        <v>68</v>
      </c>
      <c r="AN413" s="2" t="s">
        <v>3419</v>
      </c>
    </row>
    <row r="414" spans="1:40">
      <c r="A414" s="1">
        <v>46073</v>
      </c>
      <c r="B414" s="2" t="s">
        <v>26</v>
      </c>
      <c r="C414" s="2" t="s">
        <v>3433</v>
      </c>
      <c r="D414" s="2" t="s">
        <v>3526</v>
      </c>
      <c r="E414" s="11">
        <v>0.46875</v>
      </c>
      <c r="F414" s="11">
        <v>0.51388888888888884</v>
      </c>
      <c r="G414">
        <v>1.08</v>
      </c>
      <c r="H414">
        <v>3787.037037037037</v>
      </c>
      <c r="I414">
        <v>1.0833333333333335</v>
      </c>
      <c r="J414">
        <v>3775.3846153819445</v>
      </c>
      <c r="K414" s="2" t="s">
        <v>3416</v>
      </c>
      <c r="L414" s="2" t="s">
        <v>3417</v>
      </c>
      <c r="M414">
        <v>167</v>
      </c>
      <c r="N414" s="2" t="s">
        <v>894</v>
      </c>
      <c r="O414" s="2" t="s">
        <v>897</v>
      </c>
      <c r="P414" s="2" t="s">
        <v>896</v>
      </c>
      <c r="Q414" s="2" t="s">
        <v>153</v>
      </c>
      <c r="R414" s="2" t="s">
        <v>895</v>
      </c>
      <c r="S414" s="2" t="s">
        <v>64</v>
      </c>
      <c r="T414">
        <v>4090</v>
      </c>
      <c r="U414">
        <v>15</v>
      </c>
      <c r="V414">
        <v>2</v>
      </c>
      <c r="W414">
        <v>1</v>
      </c>
      <c r="X414">
        <v>4</v>
      </c>
      <c r="Z414">
        <v>16360</v>
      </c>
      <c r="AA414">
        <v>16360</v>
      </c>
      <c r="AB414">
        <v>15500</v>
      </c>
      <c r="AC414" s="2" t="s">
        <v>3450</v>
      </c>
      <c r="AD414" s="2" t="s">
        <v>92</v>
      </c>
      <c r="AE414">
        <v>2026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 s="2" t="s">
        <v>72</v>
      </c>
      <c r="AM414" t="s">
        <v>68</v>
      </c>
      <c r="AN414" s="2" t="s">
        <v>3419</v>
      </c>
    </row>
    <row r="415" spans="1:40">
      <c r="A415" s="1">
        <v>46073</v>
      </c>
      <c r="B415" s="2" t="s">
        <v>26</v>
      </c>
      <c r="C415" s="2" t="s">
        <v>3433</v>
      </c>
      <c r="D415" s="2" t="s">
        <v>3526</v>
      </c>
      <c r="E415" s="11">
        <v>0.55208333333333326</v>
      </c>
      <c r="F415" s="11">
        <v>0.66666666666666674</v>
      </c>
      <c r="G415">
        <v>2.75</v>
      </c>
      <c r="H415">
        <v>1505.4545454545455</v>
      </c>
      <c r="I415">
        <v>2.75</v>
      </c>
      <c r="J415">
        <v>1505.4545454513889</v>
      </c>
      <c r="K415" s="2" t="s">
        <v>3416</v>
      </c>
      <c r="L415" s="2" t="s">
        <v>3417</v>
      </c>
      <c r="M415">
        <v>248</v>
      </c>
      <c r="N415" s="2" t="s">
        <v>1226</v>
      </c>
      <c r="O415" s="2" t="s">
        <v>1229</v>
      </c>
      <c r="P415" s="2" t="s">
        <v>1228</v>
      </c>
      <c r="Q415" s="2" t="s">
        <v>153</v>
      </c>
      <c r="R415" s="2" t="s">
        <v>1227</v>
      </c>
      <c r="S415" s="2" t="s">
        <v>64</v>
      </c>
      <c r="T415">
        <v>4140</v>
      </c>
      <c r="U415">
        <v>10</v>
      </c>
      <c r="V415">
        <v>2</v>
      </c>
      <c r="W415">
        <v>1</v>
      </c>
      <c r="X415">
        <v>2</v>
      </c>
      <c r="Z415">
        <v>8280</v>
      </c>
      <c r="AA415">
        <v>8280</v>
      </c>
      <c r="AB415">
        <v>8000</v>
      </c>
      <c r="AC415" s="2" t="s">
        <v>3450</v>
      </c>
      <c r="AD415" s="2" t="s">
        <v>92</v>
      </c>
      <c r="AE415">
        <v>2026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 s="2" t="s">
        <v>72</v>
      </c>
      <c r="AM415" t="s">
        <v>68</v>
      </c>
      <c r="AN415" s="2" t="s">
        <v>3419</v>
      </c>
    </row>
    <row r="416" spans="1:40">
      <c r="A416" s="1">
        <v>46072</v>
      </c>
      <c r="B416" s="2" t="s">
        <v>25</v>
      </c>
      <c r="C416" s="2" t="s">
        <v>3424</v>
      </c>
      <c r="D416" s="2" t="s">
        <v>3425</v>
      </c>
      <c r="E416" s="11">
        <v>0.33680555555555558</v>
      </c>
      <c r="F416" s="11">
        <v>0.35416666666666674</v>
      </c>
      <c r="G416">
        <v>0.42</v>
      </c>
      <c r="H416">
        <v>0</v>
      </c>
      <c r="I416">
        <v>0.41666666666666674</v>
      </c>
      <c r="J416">
        <v>0</v>
      </c>
      <c r="K416" s="2" t="s">
        <v>3416</v>
      </c>
      <c r="L416" s="2" t="s">
        <v>3464</v>
      </c>
      <c r="M416" t="s">
        <v>764</v>
      </c>
      <c r="N416" s="2" t="s">
        <v>764</v>
      </c>
      <c r="O416" s="2" t="s">
        <v>764</v>
      </c>
      <c r="P416" s="2" t="s">
        <v>764</v>
      </c>
      <c r="Q416" s="2" t="s">
        <v>764</v>
      </c>
      <c r="R416" s="2" t="s">
        <v>764</v>
      </c>
      <c r="S416" s="2" t="s">
        <v>764</v>
      </c>
      <c r="T416">
        <v>0</v>
      </c>
      <c r="U416">
        <v>0</v>
      </c>
      <c r="V416">
        <v>0</v>
      </c>
      <c r="W416">
        <v>0</v>
      </c>
      <c r="X416">
        <v>0</v>
      </c>
      <c r="Z416">
        <v>0</v>
      </c>
      <c r="AA416" t="s">
        <v>764</v>
      </c>
      <c r="AB416" t="s">
        <v>764</v>
      </c>
      <c r="AC416" s="2" t="s">
        <v>3527</v>
      </c>
      <c r="AD416" s="2" t="s">
        <v>92</v>
      </c>
      <c r="AE416">
        <v>2026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 s="2" t="s">
        <v>72</v>
      </c>
      <c r="AN416" s="2" t="s">
        <v>3419</v>
      </c>
    </row>
    <row r="417" spans="1:40">
      <c r="A417" s="1">
        <v>46072</v>
      </c>
      <c r="B417" s="2" t="s">
        <v>25</v>
      </c>
      <c r="C417" s="2" t="s">
        <v>3424</v>
      </c>
      <c r="D417" s="2" t="s">
        <v>3425</v>
      </c>
      <c r="E417" s="11">
        <v>0.35763888888888884</v>
      </c>
      <c r="F417" s="11">
        <v>0.43055555555555558</v>
      </c>
      <c r="G417">
        <v>1.75</v>
      </c>
      <c r="H417">
        <v>1828.5714285714287</v>
      </c>
      <c r="I417">
        <v>1.75</v>
      </c>
      <c r="J417">
        <v>1828.5714285763888</v>
      </c>
      <c r="K417" s="2" t="s">
        <v>3416</v>
      </c>
      <c r="L417" s="2" t="s">
        <v>3417</v>
      </c>
      <c r="M417">
        <v>244</v>
      </c>
      <c r="N417" s="2" t="s">
        <v>1208</v>
      </c>
      <c r="O417" s="2" t="s">
        <v>1212</v>
      </c>
      <c r="P417" s="2" t="s">
        <v>1210</v>
      </c>
      <c r="Q417" s="2" t="s">
        <v>1211</v>
      </c>
      <c r="R417" s="2" t="s">
        <v>1209</v>
      </c>
      <c r="S417" s="2" t="s">
        <v>64</v>
      </c>
      <c r="T417">
        <v>3200</v>
      </c>
      <c r="U417">
        <v>40</v>
      </c>
      <c r="V417">
        <v>3</v>
      </c>
      <c r="W417">
        <v>1</v>
      </c>
      <c r="X417">
        <v>3</v>
      </c>
      <c r="Z417">
        <v>9600</v>
      </c>
      <c r="AA417">
        <v>9600</v>
      </c>
      <c r="AB417">
        <v>9000</v>
      </c>
      <c r="AC417" s="2" t="s">
        <v>3435</v>
      </c>
      <c r="AD417" s="2" t="s">
        <v>92</v>
      </c>
      <c r="AE417">
        <v>2026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 s="2" t="s">
        <v>72</v>
      </c>
      <c r="AM417" t="s">
        <v>118</v>
      </c>
      <c r="AN417" s="2" t="s">
        <v>3419</v>
      </c>
    </row>
    <row r="418" spans="1:40">
      <c r="A418" s="1">
        <v>46072</v>
      </c>
      <c r="B418" s="2" t="s">
        <v>25</v>
      </c>
      <c r="C418" s="2" t="s">
        <v>3424</v>
      </c>
      <c r="D418" s="2" t="s">
        <v>3425</v>
      </c>
      <c r="E418" s="11">
        <v>0.43958333333333344</v>
      </c>
      <c r="F418" s="11">
        <v>0.5625</v>
      </c>
      <c r="G418">
        <v>2.95</v>
      </c>
      <c r="H418">
        <v>1206.7796610169491</v>
      </c>
      <c r="I418">
        <v>2.95</v>
      </c>
      <c r="J418">
        <v>1206.7796610185185</v>
      </c>
      <c r="K418" s="2" t="s">
        <v>3416</v>
      </c>
      <c r="L418" s="2" t="s">
        <v>3417</v>
      </c>
      <c r="M418">
        <v>177</v>
      </c>
      <c r="N418" s="2" t="s">
        <v>941</v>
      </c>
      <c r="O418" s="2" t="s">
        <v>944</v>
      </c>
      <c r="P418" s="2" t="s">
        <v>341</v>
      </c>
      <c r="Q418" s="2" t="s">
        <v>943</v>
      </c>
      <c r="R418" s="2" t="s">
        <v>942</v>
      </c>
      <c r="S418" s="2" t="s">
        <v>64</v>
      </c>
      <c r="T418">
        <v>3560</v>
      </c>
      <c r="U418">
        <v>20</v>
      </c>
      <c r="V418">
        <v>2</v>
      </c>
      <c r="W418">
        <v>1</v>
      </c>
      <c r="X418">
        <v>6</v>
      </c>
      <c r="Z418">
        <v>21360</v>
      </c>
      <c r="AA418">
        <v>21360</v>
      </c>
      <c r="AB418">
        <v>20500</v>
      </c>
      <c r="AC418" s="2" t="s">
        <v>3485</v>
      </c>
      <c r="AD418" s="2" t="s">
        <v>92</v>
      </c>
      <c r="AE418">
        <v>2026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 s="2" t="s">
        <v>72</v>
      </c>
      <c r="AM418" t="s">
        <v>118</v>
      </c>
      <c r="AN418" s="2" t="s">
        <v>3419</v>
      </c>
    </row>
    <row r="419" spans="1:40">
      <c r="A419" s="1">
        <v>46072</v>
      </c>
      <c r="B419" s="2" t="s">
        <v>25</v>
      </c>
      <c r="C419" s="2" t="s">
        <v>3424</v>
      </c>
      <c r="D419" s="2" t="s">
        <v>3425</v>
      </c>
      <c r="E419" s="11">
        <v>0.5625</v>
      </c>
      <c r="F419" s="11">
        <v>0.70833333333333326</v>
      </c>
      <c r="G419">
        <v>3.5</v>
      </c>
      <c r="H419">
        <v>0</v>
      </c>
      <c r="I419">
        <v>3.5</v>
      </c>
      <c r="J419">
        <v>0</v>
      </c>
      <c r="K419" s="2" t="s">
        <v>3416</v>
      </c>
      <c r="L419" s="2" t="s">
        <v>3464</v>
      </c>
      <c r="M419" t="s">
        <v>764</v>
      </c>
      <c r="N419" s="2" t="s">
        <v>764</v>
      </c>
      <c r="O419" s="2" t="s">
        <v>764</v>
      </c>
      <c r="P419" s="2" t="s">
        <v>764</v>
      </c>
      <c r="Q419" s="2" t="s">
        <v>764</v>
      </c>
      <c r="R419" s="2" t="s">
        <v>764</v>
      </c>
      <c r="S419" s="2" t="s">
        <v>764</v>
      </c>
      <c r="T419">
        <v>0</v>
      </c>
      <c r="U419">
        <v>0</v>
      </c>
      <c r="V419">
        <v>0</v>
      </c>
      <c r="W419">
        <v>0</v>
      </c>
      <c r="X419">
        <v>0</v>
      </c>
      <c r="Z419">
        <v>0</v>
      </c>
      <c r="AA419" t="s">
        <v>764</v>
      </c>
      <c r="AB419" t="s">
        <v>764</v>
      </c>
      <c r="AC419" s="2" t="s">
        <v>3528</v>
      </c>
      <c r="AD419" s="2" t="s">
        <v>92</v>
      </c>
      <c r="AE419">
        <v>2026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 s="2" t="s">
        <v>72</v>
      </c>
      <c r="AN419" s="2" t="s">
        <v>3419</v>
      </c>
    </row>
    <row r="420" spans="1:40">
      <c r="A420" s="1">
        <v>46073</v>
      </c>
      <c r="B420" s="2" t="s">
        <v>25</v>
      </c>
      <c r="C420" s="2" t="s">
        <v>3424</v>
      </c>
      <c r="D420" s="2" t="s">
        <v>3425</v>
      </c>
      <c r="E420" s="11">
        <v>0.33958333333333335</v>
      </c>
      <c r="F420" s="11">
        <v>0.55555555555555558</v>
      </c>
      <c r="G420">
        <v>5.18</v>
      </c>
      <c r="H420">
        <v>0</v>
      </c>
      <c r="I420">
        <v>5.1833333333333336</v>
      </c>
      <c r="J420">
        <v>0</v>
      </c>
      <c r="K420" s="2" t="s">
        <v>3416</v>
      </c>
      <c r="L420" s="2" t="s">
        <v>3362</v>
      </c>
      <c r="M420" t="s">
        <v>764</v>
      </c>
      <c r="N420" s="2" t="s">
        <v>764</v>
      </c>
      <c r="O420" s="2" t="s">
        <v>764</v>
      </c>
      <c r="P420" s="2" t="s">
        <v>764</v>
      </c>
      <c r="Q420" s="2" t="s">
        <v>764</v>
      </c>
      <c r="R420" s="2" t="s">
        <v>764</v>
      </c>
      <c r="S420" s="2" t="s">
        <v>764</v>
      </c>
      <c r="T420">
        <v>0</v>
      </c>
      <c r="U420">
        <v>0</v>
      </c>
      <c r="V420">
        <v>0</v>
      </c>
      <c r="W420">
        <v>0</v>
      </c>
      <c r="X420">
        <v>0</v>
      </c>
      <c r="Z420">
        <v>0</v>
      </c>
      <c r="AA420" t="s">
        <v>764</v>
      </c>
      <c r="AB420" t="s">
        <v>764</v>
      </c>
      <c r="AC420" s="2" t="s">
        <v>3529</v>
      </c>
      <c r="AD420" s="2" t="s">
        <v>92</v>
      </c>
      <c r="AE420">
        <v>2026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 s="2" t="s">
        <v>72</v>
      </c>
      <c r="AN420" s="2" t="s">
        <v>3419</v>
      </c>
    </row>
    <row r="421" spans="1:40">
      <c r="A421" s="1">
        <v>46073</v>
      </c>
      <c r="B421" s="2" t="s">
        <v>25</v>
      </c>
      <c r="C421" s="2" t="s">
        <v>3424</v>
      </c>
      <c r="D421" s="2" t="s">
        <v>3425</v>
      </c>
      <c r="E421" s="11">
        <v>0.58402777777777781</v>
      </c>
      <c r="F421" s="11">
        <v>0.61458333333333326</v>
      </c>
      <c r="G421">
        <v>0.73</v>
      </c>
      <c r="H421">
        <v>54.794520547945204</v>
      </c>
      <c r="I421">
        <v>0.73333333333333339</v>
      </c>
      <c r="J421">
        <v>54.545454548611112</v>
      </c>
      <c r="K421" s="2" t="s">
        <v>3416</v>
      </c>
      <c r="L421" s="2" t="s">
        <v>3362</v>
      </c>
      <c r="M421" t="s">
        <v>764</v>
      </c>
      <c r="N421" s="2" t="s">
        <v>764</v>
      </c>
      <c r="O421" s="2" t="s">
        <v>764</v>
      </c>
      <c r="P421" s="2" t="s">
        <v>764</v>
      </c>
      <c r="Q421" s="2" t="s">
        <v>764</v>
      </c>
      <c r="R421" s="2" t="s">
        <v>764</v>
      </c>
      <c r="S421" s="2" t="s">
        <v>764</v>
      </c>
      <c r="T421">
        <v>40</v>
      </c>
      <c r="U421">
        <v>40</v>
      </c>
      <c r="V421">
        <v>0</v>
      </c>
      <c r="W421">
        <v>0</v>
      </c>
      <c r="X421">
        <v>0</v>
      </c>
      <c r="Z421">
        <v>0</v>
      </c>
      <c r="AA421" t="s">
        <v>764</v>
      </c>
      <c r="AB421" t="s">
        <v>764</v>
      </c>
      <c r="AC421" s="2" t="s">
        <v>3530</v>
      </c>
      <c r="AD421" s="2" t="s">
        <v>92</v>
      </c>
      <c r="AE421">
        <v>2026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 s="2" t="s">
        <v>72</v>
      </c>
      <c r="AN421" s="2" t="s">
        <v>3419</v>
      </c>
    </row>
    <row r="422" spans="1:40">
      <c r="A422" s="1">
        <v>46073</v>
      </c>
      <c r="B422" s="2" t="s">
        <v>25</v>
      </c>
      <c r="C422" s="2" t="s">
        <v>3424</v>
      </c>
      <c r="D422" s="2" t="s">
        <v>3425</v>
      </c>
      <c r="E422" s="11">
        <v>0.625</v>
      </c>
      <c r="F422" s="11">
        <v>0.70833333333333326</v>
      </c>
      <c r="G422">
        <v>2</v>
      </c>
      <c r="H422">
        <v>0</v>
      </c>
      <c r="I422">
        <v>2</v>
      </c>
      <c r="J422">
        <v>0</v>
      </c>
      <c r="K422" s="2" t="s">
        <v>3416</v>
      </c>
      <c r="L422" s="2" t="s">
        <v>3464</v>
      </c>
      <c r="M422" t="s">
        <v>764</v>
      </c>
      <c r="N422" s="2" t="s">
        <v>764</v>
      </c>
      <c r="O422" s="2" t="s">
        <v>764</v>
      </c>
      <c r="P422" s="2" t="s">
        <v>764</v>
      </c>
      <c r="Q422" s="2" t="s">
        <v>764</v>
      </c>
      <c r="R422" s="2" t="s">
        <v>764</v>
      </c>
      <c r="S422" s="2" t="s">
        <v>764</v>
      </c>
      <c r="T422">
        <v>0</v>
      </c>
      <c r="U422">
        <v>0</v>
      </c>
      <c r="V422">
        <v>0</v>
      </c>
      <c r="W422">
        <v>0</v>
      </c>
      <c r="X422">
        <v>0</v>
      </c>
      <c r="Z422">
        <v>0</v>
      </c>
      <c r="AA422" t="s">
        <v>764</v>
      </c>
      <c r="AB422" t="s">
        <v>764</v>
      </c>
      <c r="AC422" s="2" t="s">
        <v>3531</v>
      </c>
      <c r="AD422" s="2" t="s">
        <v>92</v>
      </c>
      <c r="AE422">
        <v>2026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 s="2" t="s">
        <v>72</v>
      </c>
      <c r="AN422" s="2" t="s">
        <v>3419</v>
      </c>
    </row>
    <row r="423" spans="1:40">
      <c r="A423" s="1">
        <v>46076</v>
      </c>
      <c r="B423" s="2" t="s">
        <v>26</v>
      </c>
      <c r="C423" s="2" t="s">
        <v>3433</v>
      </c>
      <c r="D423" s="2" t="s">
        <v>3526</v>
      </c>
      <c r="E423" s="11">
        <v>0.35416666666666674</v>
      </c>
      <c r="F423" s="11">
        <v>0.625</v>
      </c>
      <c r="G423">
        <v>6.5</v>
      </c>
      <c r="H423">
        <v>1698.4615384615386</v>
      </c>
      <c r="I423">
        <v>6.5</v>
      </c>
      <c r="J423">
        <v>1698.4615384606482</v>
      </c>
      <c r="K423" s="2" t="s">
        <v>3416</v>
      </c>
      <c r="L423" s="2" t="s">
        <v>3417</v>
      </c>
      <c r="M423">
        <v>152</v>
      </c>
      <c r="N423" s="2" t="s">
        <v>823</v>
      </c>
      <c r="O423" s="2" t="s">
        <v>826</v>
      </c>
      <c r="P423" s="2" t="s">
        <v>825</v>
      </c>
      <c r="Q423" s="2" t="s">
        <v>192</v>
      </c>
      <c r="R423" s="2" t="s">
        <v>824</v>
      </c>
      <c r="S423" s="2" t="s">
        <v>64</v>
      </c>
      <c r="T423">
        <v>11040</v>
      </c>
      <c r="U423">
        <v>25</v>
      </c>
      <c r="V423">
        <v>2</v>
      </c>
      <c r="W423">
        <v>1</v>
      </c>
      <c r="X423">
        <v>4</v>
      </c>
      <c r="Z423">
        <v>44160</v>
      </c>
      <c r="AA423">
        <v>44160</v>
      </c>
      <c r="AB423">
        <v>44000</v>
      </c>
      <c r="AC423" s="2" t="s">
        <v>3521</v>
      </c>
      <c r="AD423" s="2" t="s">
        <v>92</v>
      </c>
      <c r="AE423">
        <v>2026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 s="2" t="s">
        <v>72</v>
      </c>
      <c r="AM423" t="s">
        <v>68</v>
      </c>
      <c r="AN423" s="2" t="s">
        <v>3419</v>
      </c>
    </row>
    <row r="424" spans="1:40">
      <c r="A424" s="1">
        <v>46076</v>
      </c>
      <c r="B424" s="2" t="s">
        <v>26</v>
      </c>
      <c r="C424" s="2" t="s">
        <v>3433</v>
      </c>
      <c r="D424" s="2" t="s">
        <v>3526</v>
      </c>
      <c r="E424" s="11">
        <v>0.64583333333333326</v>
      </c>
      <c r="F424" s="11">
        <v>0.69444444444444442</v>
      </c>
      <c r="G424">
        <v>1.17</v>
      </c>
      <c r="H424">
        <v>683.76068376068383</v>
      </c>
      <c r="I424">
        <v>1.1666666666666665</v>
      </c>
      <c r="J424">
        <v>685.71428571759259</v>
      </c>
      <c r="K424" s="2" t="s">
        <v>3416</v>
      </c>
      <c r="L424" s="2" t="s">
        <v>3417</v>
      </c>
      <c r="M424">
        <v>221</v>
      </c>
      <c r="N424" s="2" t="s">
        <v>1123</v>
      </c>
      <c r="O424" s="2" t="s">
        <v>1126</v>
      </c>
      <c r="P424" s="2" t="s">
        <v>1125</v>
      </c>
      <c r="Q424" s="2" t="s">
        <v>343</v>
      </c>
      <c r="R424" s="2" t="s">
        <v>1124</v>
      </c>
      <c r="S424" s="2" t="s">
        <v>64</v>
      </c>
      <c r="T424">
        <v>800</v>
      </c>
      <c r="U424">
        <v>15</v>
      </c>
      <c r="V424">
        <v>2</v>
      </c>
      <c r="W424">
        <v>1</v>
      </c>
      <c r="X424">
        <v>4</v>
      </c>
      <c r="Z424">
        <v>3200</v>
      </c>
      <c r="AA424">
        <v>3200</v>
      </c>
      <c r="AB424">
        <v>16500</v>
      </c>
      <c r="AC424" s="2" t="s">
        <v>3521</v>
      </c>
      <c r="AD424" s="2" t="s">
        <v>92</v>
      </c>
      <c r="AE424">
        <v>2026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 s="2" t="s">
        <v>72</v>
      </c>
      <c r="AM424" t="s">
        <v>68</v>
      </c>
      <c r="AN424" s="2" t="s">
        <v>3419</v>
      </c>
    </row>
    <row r="425" spans="1:40">
      <c r="A425" s="1">
        <v>46077</v>
      </c>
      <c r="B425" s="2" t="s">
        <v>26</v>
      </c>
      <c r="C425" s="2" t="s">
        <v>3433</v>
      </c>
      <c r="D425" s="2" t="s">
        <v>3526</v>
      </c>
      <c r="E425" s="11">
        <v>0.33333333333333326</v>
      </c>
      <c r="F425" s="11">
        <v>0.39583333333333326</v>
      </c>
      <c r="G425">
        <v>1.5</v>
      </c>
      <c r="H425">
        <v>2266.6666666666665</v>
      </c>
      <c r="I425">
        <v>1.5</v>
      </c>
      <c r="J425">
        <v>2266.6666666666665</v>
      </c>
      <c r="K425" s="2" t="s">
        <v>3416</v>
      </c>
      <c r="L425" s="2" t="s">
        <v>3417</v>
      </c>
      <c r="M425">
        <v>221</v>
      </c>
      <c r="N425" s="2" t="s">
        <v>1123</v>
      </c>
      <c r="O425" s="2" t="s">
        <v>1126</v>
      </c>
      <c r="P425" s="2" t="s">
        <v>1125</v>
      </c>
      <c r="Q425" s="2" t="s">
        <v>343</v>
      </c>
      <c r="R425" s="2" t="s">
        <v>1124</v>
      </c>
      <c r="S425" s="2" t="s">
        <v>64</v>
      </c>
      <c r="T425">
        <v>3400</v>
      </c>
      <c r="U425">
        <v>0</v>
      </c>
      <c r="V425">
        <v>2</v>
      </c>
      <c r="W425">
        <v>1</v>
      </c>
      <c r="X425">
        <v>4</v>
      </c>
      <c r="Z425">
        <v>13600</v>
      </c>
      <c r="AA425">
        <v>13600</v>
      </c>
      <c r="AB425">
        <v>16500</v>
      </c>
      <c r="AC425" s="2" t="s">
        <v>3521</v>
      </c>
      <c r="AD425" s="2" t="s">
        <v>92</v>
      </c>
      <c r="AE425">
        <v>2026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 s="2" t="s">
        <v>72</v>
      </c>
      <c r="AM425" t="s">
        <v>68</v>
      </c>
      <c r="AN425" s="2" t="s">
        <v>3419</v>
      </c>
    </row>
    <row r="426" spans="1:40">
      <c r="A426" s="1">
        <v>46077</v>
      </c>
      <c r="B426" s="2" t="s">
        <v>26</v>
      </c>
      <c r="C426" s="2" t="s">
        <v>3433</v>
      </c>
      <c r="D426" s="2" t="s">
        <v>3526</v>
      </c>
      <c r="E426" s="11">
        <v>0.40972222222222232</v>
      </c>
      <c r="F426" s="11">
        <v>0.44097222222222232</v>
      </c>
      <c r="G426">
        <v>0.75</v>
      </c>
      <c r="H426">
        <v>1333.3333333333333</v>
      </c>
      <c r="I426">
        <v>0.75</v>
      </c>
      <c r="J426">
        <v>1333.3333333333333</v>
      </c>
      <c r="K426" s="2" t="s">
        <v>3416</v>
      </c>
      <c r="L426" s="2" t="s">
        <v>3417</v>
      </c>
      <c r="M426">
        <v>254</v>
      </c>
      <c r="N426" s="2" t="s">
        <v>1252</v>
      </c>
      <c r="O426" s="2" t="s">
        <v>1255</v>
      </c>
      <c r="P426" s="2" t="s">
        <v>1254</v>
      </c>
      <c r="Q426" s="2" t="s">
        <v>192</v>
      </c>
      <c r="R426" s="2" t="s">
        <v>1253</v>
      </c>
      <c r="S426" s="2" t="s">
        <v>64</v>
      </c>
      <c r="T426">
        <v>1000</v>
      </c>
      <c r="U426">
        <v>10</v>
      </c>
      <c r="V426">
        <v>2</v>
      </c>
      <c r="W426">
        <v>1</v>
      </c>
      <c r="X426">
        <v>4</v>
      </c>
      <c r="Z426">
        <v>4000</v>
      </c>
      <c r="AA426">
        <v>4000</v>
      </c>
      <c r="AB426">
        <v>3500</v>
      </c>
      <c r="AC426" s="2" t="s">
        <v>3521</v>
      </c>
      <c r="AD426" s="2" t="s">
        <v>92</v>
      </c>
      <c r="AE426">
        <v>2026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 s="2" t="s">
        <v>72</v>
      </c>
      <c r="AM426" t="s">
        <v>68</v>
      </c>
      <c r="AN426" s="2" t="s">
        <v>3419</v>
      </c>
    </row>
    <row r="427" spans="1:40">
      <c r="A427" s="1">
        <v>46077</v>
      </c>
      <c r="B427" s="2" t="s">
        <v>26</v>
      </c>
      <c r="C427" s="2" t="s">
        <v>3433</v>
      </c>
      <c r="D427" s="2" t="s">
        <v>3526</v>
      </c>
      <c r="E427" s="11">
        <v>0.45833333333333326</v>
      </c>
      <c r="F427" s="11">
        <v>0.48958333333333326</v>
      </c>
      <c r="G427">
        <v>0.75</v>
      </c>
      <c r="H427">
        <v>786.66666666666663</v>
      </c>
      <c r="I427">
        <v>0.75</v>
      </c>
      <c r="J427">
        <v>786.66666666666663</v>
      </c>
      <c r="K427" s="2" t="s">
        <v>3416</v>
      </c>
      <c r="L427" s="2" t="s">
        <v>3417</v>
      </c>
      <c r="M427">
        <v>275</v>
      </c>
      <c r="N427" s="2" t="s">
        <v>1349</v>
      </c>
      <c r="O427" s="2" t="s">
        <v>1352</v>
      </c>
      <c r="P427" s="2" t="s">
        <v>1351</v>
      </c>
      <c r="Q427" s="2" t="s">
        <v>153</v>
      </c>
      <c r="R427" s="2" t="s">
        <v>1350</v>
      </c>
      <c r="S427" s="2" t="s">
        <v>64</v>
      </c>
      <c r="T427">
        <v>590</v>
      </c>
      <c r="U427">
        <v>10</v>
      </c>
      <c r="V427">
        <v>2</v>
      </c>
      <c r="W427">
        <v>1</v>
      </c>
      <c r="X427">
        <v>4</v>
      </c>
      <c r="Z427">
        <v>2360</v>
      </c>
      <c r="AA427">
        <v>2360</v>
      </c>
      <c r="AB427">
        <v>2300</v>
      </c>
      <c r="AC427" s="2" t="s">
        <v>3521</v>
      </c>
      <c r="AD427" s="2" t="s">
        <v>92</v>
      </c>
      <c r="AE427">
        <v>2026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 s="2" t="s">
        <v>72</v>
      </c>
      <c r="AM427" t="s">
        <v>68</v>
      </c>
      <c r="AN427" s="2" t="s">
        <v>3419</v>
      </c>
    </row>
    <row r="428" spans="1:40">
      <c r="A428" s="1">
        <v>46077</v>
      </c>
      <c r="B428" s="2" t="s">
        <v>26</v>
      </c>
      <c r="C428" s="2" t="s">
        <v>3433</v>
      </c>
      <c r="D428" s="2" t="s">
        <v>3526</v>
      </c>
      <c r="E428" s="11">
        <v>0.49305555555555558</v>
      </c>
      <c r="F428" s="11">
        <v>0.52083333333333326</v>
      </c>
      <c r="G428">
        <v>0.67</v>
      </c>
      <c r="H428">
        <v>1626.8656716417909</v>
      </c>
      <c r="I428">
        <v>0.66666666666666674</v>
      </c>
      <c r="J428">
        <v>1635</v>
      </c>
      <c r="K428" s="2" t="s">
        <v>3416</v>
      </c>
      <c r="L428" s="2" t="s">
        <v>3417</v>
      </c>
      <c r="M428">
        <v>252</v>
      </c>
      <c r="N428" s="2" t="s">
        <v>1242</v>
      </c>
      <c r="O428" s="2" t="s">
        <v>1245</v>
      </c>
      <c r="P428" s="2" t="s">
        <v>1244</v>
      </c>
      <c r="Q428" s="2" t="s">
        <v>153</v>
      </c>
      <c r="R428" s="2" t="s">
        <v>1243</v>
      </c>
      <c r="S428" s="2" t="s">
        <v>64</v>
      </c>
      <c r="T428">
        <v>1090</v>
      </c>
      <c r="U428">
        <v>0</v>
      </c>
      <c r="V428">
        <v>2</v>
      </c>
      <c r="W428">
        <v>1</v>
      </c>
      <c r="X428">
        <v>4</v>
      </c>
      <c r="Z428">
        <v>4360</v>
      </c>
      <c r="AA428">
        <v>4360</v>
      </c>
      <c r="AB428">
        <v>4000</v>
      </c>
      <c r="AC428" s="2" t="s">
        <v>3521</v>
      </c>
      <c r="AD428" s="2" t="s">
        <v>92</v>
      </c>
      <c r="AE428">
        <v>2026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 s="2" t="s">
        <v>72</v>
      </c>
      <c r="AM428" t="s">
        <v>68</v>
      </c>
      <c r="AN428" s="2" t="s">
        <v>3419</v>
      </c>
    </row>
    <row r="429" spans="1:40">
      <c r="A429" s="1">
        <v>46077</v>
      </c>
      <c r="B429" s="2" t="s">
        <v>26</v>
      </c>
      <c r="C429" s="2" t="s">
        <v>3433</v>
      </c>
      <c r="D429" s="2" t="s">
        <v>3526</v>
      </c>
      <c r="E429" s="11">
        <v>0.60416666666666674</v>
      </c>
      <c r="F429" s="11">
        <v>0.64583333333333326</v>
      </c>
      <c r="G429">
        <v>1</v>
      </c>
      <c r="H429">
        <v>1940</v>
      </c>
      <c r="I429">
        <v>1</v>
      </c>
      <c r="J429">
        <v>1940</v>
      </c>
      <c r="K429" s="2" t="s">
        <v>3416</v>
      </c>
      <c r="L429" s="2" t="s">
        <v>3417</v>
      </c>
      <c r="M429">
        <v>189</v>
      </c>
      <c r="N429" s="2" t="s">
        <v>994</v>
      </c>
      <c r="O429" s="2" t="s">
        <v>999</v>
      </c>
      <c r="P429" s="2" t="s">
        <v>996</v>
      </c>
      <c r="Q429" s="2" t="s">
        <v>998</v>
      </c>
      <c r="R429" s="2" t="s">
        <v>995</v>
      </c>
      <c r="S429" s="2" t="s">
        <v>64</v>
      </c>
      <c r="T429">
        <v>1940</v>
      </c>
      <c r="U429">
        <v>0</v>
      </c>
      <c r="V429">
        <v>4</v>
      </c>
      <c r="W429">
        <v>1</v>
      </c>
      <c r="X429">
        <v>1</v>
      </c>
      <c r="Z429">
        <v>1940</v>
      </c>
      <c r="AA429">
        <v>1940</v>
      </c>
      <c r="AB429">
        <v>1750</v>
      </c>
      <c r="AC429" s="2" t="s">
        <v>3532</v>
      </c>
      <c r="AD429" s="2" t="s">
        <v>92</v>
      </c>
      <c r="AE429">
        <v>2026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 s="2" t="s">
        <v>72</v>
      </c>
      <c r="AM429" t="s">
        <v>1004</v>
      </c>
      <c r="AN429" s="2" t="s">
        <v>3419</v>
      </c>
    </row>
    <row r="430" spans="1:40">
      <c r="A430" s="1">
        <v>46073</v>
      </c>
      <c r="B430" s="2" t="s">
        <v>26</v>
      </c>
      <c r="C430" s="2" t="s">
        <v>3448</v>
      </c>
      <c r="D430" s="2" t="s">
        <v>3449</v>
      </c>
      <c r="E430" s="11">
        <v>0.34027777777777768</v>
      </c>
      <c r="F430" s="11">
        <v>0.34722222222222232</v>
      </c>
      <c r="G430">
        <v>0.17</v>
      </c>
      <c r="H430">
        <v>2547.0588235294117</v>
      </c>
      <c r="I430">
        <v>0.16666666666666674</v>
      </c>
      <c r="J430">
        <v>2598</v>
      </c>
      <c r="K430" s="2" t="s">
        <v>3416</v>
      </c>
      <c r="L430" s="2" t="s">
        <v>3417</v>
      </c>
      <c r="M430">
        <v>184</v>
      </c>
      <c r="N430" s="2" t="s">
        <v>973</v>
      </c>
      <c r="O430" s="2" t="s">
        <v>976</v>
      </c>
      <c r="P430" s="2" t="s">
        <v>975</v>
      </c>
      <c r="Q430" s="2" t="s">
        <v>97</v>
      </c>
      <c r="R430" s="2" t="s">
        <v>974</v>
      </c>
      <c r="S430" s="2" t="s">
        <v>64</v>
      </c>
      <c r="T430">
        <v>433</v>
      </c>
      <c r="U430">
        <v>0</v>
      </c>
      <c r="V430">
        <v>3</v>
      </c>
      <c r="W430">
        <v>1</v>
      </c>
      <c r="X430">
        <v>2</v>
      </c>
      <c r="Z430">
        <v>866</v>
      </c>
      <c r="AA430">
        <v>866</v>
      </c>
      <c r="AB430">
        <v>11000</v>
      </c>
      <c r="AC430" s="2" t="s">
        <v>3470</v>
      </c>
      <c r="AD430" s="2" t="s">
        <v>92</v>
      </c>
      <c r="AE430">
        <v>2026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 s="2" t="s">
        <v>72</v>
      </c>
      <c r="AM430" t="s">
        <v>118</v>
      </c>
      <c r="AN430" s="2" t="s">
        <v>3419</v>
      </c>
    </row>
    <row r="431" spans="1:40">
      <c r="A431" s="1">
        <v>46073</v>
      </c>
      <c r="B431" s="2" t="s">
        <v>26</v>
      </c>
      <c r="C431" s="2" t="s">
        <v>3448</v>
      </c>
      <c r="D431" s="2" t="s">
        <v>3449</v>
      </c>
      <c r="E431" s="11">
        <v>0.36805555555555558</v>
      </c>
      <c r="F431" s="11">
        <v>0.43055555555555558</v>
      </c>
      <c r="G431">
        <v>1.5</v>
      </c>
      <c r="H431">
        <v>1700</v>
      </c>
      <c r="I431">
        <v>1.5</v>
      </c>
      <c r="J431">
        <v>1700</v>
      </c>
      <c r="K431" s="2" t="s">
        <v>3416</v>
      </c>
      <c r="L431" s="2" t="s">
        <v>3417</v>
      </c>
      <c r="M431">
        <v>217</v>
      </c>
      <c r="N431" s="2" t="s">
        <v>1112</v>
      </c>
      <c r="O431" s="2" t="s">
        <v>1107</v>
      </c>
      <c r="P431" s="2" t="s">
        <v>1104</v>
      </c>
      <c r="Q431" s="2" t="s">
        <v>1106</v>
      </c>
      <c r="R431" s="2" t="s">
        <v>1103</v>
      </c>
      <c r="S431" s="2" t="s">
        <v>64</v>
      </c>
      <c r="T431">
        <v>2550</v>
      </c>
      <c r="U431">
        <v>6</v>
      </c>
      <c r="V431">
        <v>2</v>
      </c>
      <c r="W431">
        <v>1</v>
      </c>
      <c r="X431">
        <v>4</v>
      </c>
      <c r="Z431">
        <v>10200</v>
      </c>
      <c r="AA431">
        <v>10200</v>
      </c>
      <c r="AB431">
        <v>10000</v>
      </c>
      <c r="AC431" s="2" t="s">
        <v>3450</v>
      </c>
      <c r="AD431" s="2" t="s">
        <v>92</v>
      </c>
      <c r="AE431">
        <v>2026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 s="2" t="s">
        <v>72</v>
      </c>
      <c r="AM431" t="s">
        <v>68</v>
      </c>
      <c r="AN431" s="2" t="s">
        <v>3419</v>
      </c>
    </row>
    <row r="432" spans="1:40">
      <c r="A432" s="1">
        <v>46073</v>
      </c>
      <c r="B432" s="2" t="s">
        <v>26</v>
      </c>
      <c r="C432" s="2" t="s">
        <v>3448</v>
      </c>
      <c r="D432" s="2" t="s">
        <v>3449</v>
      </c>
      <c r="E432" s="11">
        <v>0.4375</v>
      </c>
      <c r="F432" s="11">
        <v>0.50694444444444442</v>
      </c>
      <c r="G432">
        <v>1.67</v>
      </c>
      <c r="H432">
        <v>2305.3892215568862</v>
      </c>
      <c r="I432">
        <v>1.6666666666666665</v>
      </c>
      <c r="J432">
        <v>2310</v>
      </c>
      <c r="K432" s="2" t="s">
        <v>3416</v>
      </c>
      <c r="L432" s="2" t="s">
        <v>3417</v>
      </c>
      <c r="M432">
        <v>215</v>
      </c>
      <c r="N432" s="2" t="s">
        <v>1111</v>
      </c>
      <c r="O432" s="2" t="s">
        <v>1107</v>
      </c>
      <c r="P432" s="2" t="s">
        <v>1104</v>
      </c>
      <c r="Q432" s="2" t="s">
        <v>1106</v>
      </c>
      <c r="R432" s="2" t="s">
        <v>1103</v>
      </c>
      <c r="S432" s="2" t="s">
        <v>64</v>
      </c>
      <c r="T432">
        <v>3850</v>
      </c>
      <c r="U432">
        <v>4</v>
      </c>
      <c r="V432">
        <v>2</v>
      </c>
      <c r="W432">
        <v>1</v>
      </c>
      <c r="X432">
        <v>4</v>
      </c>
      <c r="Z432">
        <v>15400</v>
      </c>
      <c r="AA432">
        <v>15400</v>
      </c>
      <c r="AB432">
        <v>15000</v>
      </c>
      <c r="AC432" s="2" t="s">
        <v>3450</v>
      </c>
      <c r="AD432" s="2" t="s">
        <v>92</v>
      </c>
      <c r="AE432">
        <v>2026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 s="2" t="s">
        <v>72</v>
      </c>
      <c r="AM432" t="s">
        <v>68</v>
      </c>
      <c r="AN432" s="2" t="s">
        <v>3419</v>
      </c>
    </row>
    <row r="433" spans="1:40">
      <c r="A433" s="1">
        <v>46073</v>
      </c>
      <c r="B433" s="2" t="s">
        <v>26</v>
      </c>
      <c r="C433" s="2" t="s">
        <v>3448</v>
      </c>
      <c r="D433" s="2" t="s">
        <v>3449</v>
      </c>
      <c r="E433" s="11">
        <v>0.52083333333333326</v>
      </c>
      <c r="F433" s="11">
        <v>0.61805555555555558</v>
      </c>
      <c r="G433">
        <v>2.33</v>
      </c>
      <c r="H433">
        <v>1651.5021459227466</v>
      </c>
      <c r="I433">
        <v>2.3333333333333335</v>
      </c>
      <c r="J433">
        <v>1649.1428571412036</v>
      </c>
      <c r="K433" s="2" t="s">
        <v>3416</v>
      </c>
      <c r="L433" s="2" t="s">
        <v>3417</v>
      </c>
      <c r="M433">
        <v>213</v>
      </c>
      <c r="N433" s="2" t="s">
        <v>1102</v>
      </c>
      <c r="O433" s="2" t="s">
        <v>1107</v>
      </c>
      <c r="P433" s="2" t="s">
        <v>1104</v>
      </c>
      <c r="Q433" s="2" t="s">
        <v>1106</v>
      </c>
      <c r="R433" s="2" t="s">
        <v>1103</v>
      </c>
      <c r="S433" s="2" t="s">
        <v>64</v>
      </c>
      <c r="T433">
        <v>3848</v>
      </c>
      <c r="U433">
        <v>2</v>
      </c>
      <c r="V433">
        <v>2</v>
      </c>
      <c r="W433">
        <v>1</v>
      </c>
      <c r="X433">
        <v>4</v>
      </c>
      <c r="Z433">
        <v>15392</v>
      </c>
      <c r="AA433">
        <v>15392</v>
      </c>
      <c r="AB433">
        <v>15000</v>
      </c>
      <c r="AC433" s="2" t="s">
        <v>3450</v>
      </c>
      <c r="AD433" s="2" t="s">
        <v>92</v>
      </c>
      <c r="AE433">
        <v>2026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 s="2" t="s">
        <v>72</v>
      </c>
      <c r="AM433" t="s">
        <v>68</v>
      </c>
      <c r="AN433" s="2" t="s">
        <v>3419</v>
      </c>
    </row>
    <row r="434" spans="1:40">
      <c r="A434" s="1">
        <v>46073</v>
      </c>
      <c r="B434" s="2" t="s">
        <v>26</v>
      </c>
      <c r="C434" s="2" t="s">
        <v>3448</v>
      </c>
      <c r="D434" s="2" t="s">
        <v>3449</v>
      </c>
      <c r="E434" s="11">
        <v>0.625</v>
      </c>
      <c r="F434" s="11">
        <v>0.71527777777777768</v>
      </c>
      <c r="G434">
        <v>2.17</v>
      </c>
      <c r="H434">
        <v>1843.3179723502305</v>
      </c>
      <c r="I434">
        <v>2.1666666666666665</v>
      </c>
      <c r="J434">
        <v>1846.1538461574073</v>
      </c>
      <c r="K434" s="2" t="s">
        <v>3416</v>
      </c>
      <c r="L434" s="2" t="s">
        <v>3417</v>
      </c>
      <c r="M434">
        <v>203</v>
      </c>
      <c r="N434" s="2" t="s">
        <v>1073</v>
      </c>
      <c r="O434" s="2" t="s">
        <v>1076</v>
      </c>
      <c r="P434" s="2" t="s">
        <v>1075</v>
      </c>
      <c r="Q434" s="2" t="s">
        <v>97</v>
      </c>
      <c r="R434" s="2" t="s">
        <v>1074</v>
      </c>
      <c r="S434" s="2" t="s">
        <v>64</v>
      </c>
      <c r="T434">
        <v>4000</v>
      </c>
      <c r="U434">
        <v>0</v>
      </c>
      <c r="V434">
        <v>2</v>
      </c>
      <c r="W434">
        <v>1</v>
      </c>
      <c r="X434">
        <v>2</v>
      </c>
      <c r="Z434">
        <v>8000</v>
      </c>
      <c r="AA434">
        <v>8000</v>
      </c>
      <c r="AB434">
        <v>10000</v>
      </c>
      <c r="AC434" s="2" t="s">
        <v>3470</v>
      </c>
      <c r="AD434" s="2" t="s">
        <v>92</v>
      </c>
      <c r="AE434">
        <v>2026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 s="2" t="s">
        <v>72</v>
      </c>
      <c r="AM434" t="s">
        <v>68</v>
      </c>
      <c r="AN434" s="2" t="s">
        <v>3419</v>
      </c>
    </row>
    <row r="435" spans="1:40">
      <c r="A435" s="1">
        <v>46076</v>
      </c>
      <c r="B435" s="2" t="s">
        <v>26</v>
      </c>
      <c r="C435" s="2" t="s">
        <v>3448</v>
      </c>
      <c r="D435" s="2" t="s">
        <v>3449</v>
      </c>
      <c r="E435" s="11">
        <v>0.375</v>
      </c>
      <c r="F435" s="11">
        <v>0.40277777777777768</v>
      </c>
      <c r="G435">
        <v>0.67</v>
      </c>
      <c r="H435">
        <v>1641.7910447761194</v>
      </c>
      <c r="I435">
        <v>0.66666666666666674</v>
      </c>
      <c r="J435">
        <v>1650</v>
      </c>
      <c r="K435" s="2" t="s">
        <v>3416</v>
      </c>
      <c r="L435" s="2" t="s">
        <v>3417</v>
      </c>
      <c r="M435">
        <v>203</v>
      </c>
      <c r="N435" s="2" t="s">
        <v>1073</v>
      </c>
      <c r="O435" s="2" t="s">
        <v>1076</v>
      </c>
      <c r="P435" s="2" t="s">
        <v>1075</v>
      </c>
      <c r="Q435" s="2" t="s">
        <v>97</v>
      </c>
      <c r="R435" s="2" t="s">
        <v>1074</v>
      </c>
      <c r="S435" s="2" t="s">
        <v>64</v>
      </c>
      <c r="T435">
        <v>1100</v>
      </c>
      <c r="U435">
        <v>10</v>
      </c>
      <c r="V435">
        <v>2</v>
      </c>
      <c r="W435">
        <v>1</v>
      </c>
      <c r="X435">
        <v>2</v>
      </c>
      <c r="Z435">
        <v>2200</v>
      </c>
      <c r="AA435">
        <v>2200</v>
      </c>
      <c r="AB435">
        <v>10000</v>
      </c>
      <c r="AC435" s="2" t="s">
        <v>3470</v>
      </c>
      <c r="AD435" s="2" t="s">
        <v>92</v>
      </c>
      <c r="AE435">
        <v>2026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 s="2" t="s">
        <v>72</v>
      </c>
      <c r="AM435" t="s">
        <v>68</v>
      </c>
      <c r="AN435" s="2" t="s">
        <v>3419</v>
      </c>
    </row>
    <row r="436" spans="1:40">
      <c r="A436" s="1">
        <v>46076</v>
      </c>
      <c r="B436" s="2" t="s">
        <v>26</v>
      </c>
      <c r="C436" s="2" t="s">
        <v>3448</v>
      </c>
      <c r="D436" s="2" t="s">
        <v>3449</v>
      </c>
      <c r="E436" s="11">
        <v>0.40277777777777768</v>
      </c>
      <c r="F436" s="11">
        <v>0.625</v>
      </c>
      <c r="G436">
        <v>5.33</v>
      </c>
      <c r="H436">
        <v>1909.9437148217635</v>
      </c>
      <c r="I436">
        <v>5.333333333333333</v>
      </c>
      <c r="J436">
        <v>1908.75</v>
      </c>
      <c r="K436" s="2" t="s">
        <v>3416</v>
      </c>
      <c r="L436" s="2" t="s">
        <v>3417</v>
      </c>
      <c r="M436">
        <v>205</v>
      </c>
      <c r="N436" s="2" t="s">
        <v>1080</v>
      </c>
      <c r="O436" s="2" t="s">
        <v>1076</v>
      </c>
      <c r="P436" s="2" t="s">
        <v>1075</v>
      </c>
      <c r="Q436" s="2" t="s">
        <v>97</v>
      </c>
      <c r="R436" s="2" t="s">
        <v>1074</v>
      </c>
      <c r="S436" s="2" t="s">
        <v>64</v>
      </c>
      <c r="T436">
        <v>10180</v>
      </c>
      <c r="U436">
        <v>20</v>
      </c>
      <c r="V436">
        <v>2</v>
      </c>
      <c r="W436">
        <v>1</v>
      </c>
      <c r="X436">
        <v>2</v>
      </c>
      <c r="Z436">
        <v>20360</v>
      </c>
      <c r="AA436">
        <v>20360</v>
      </c>
      <c r="AB436">
        <v>20000</v>
      </c>
      <c r="AC436" s="2" t="s">
        <v>3470</v>
      </c>
      <c r="AD436" s="2" t="s">
        <v>92</v>
      </c>
      <c r="AE436">
        <v>2026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 s="2" t="s">
        <v>72</v>
      </c>
      <c r="AM436" t="s">
        <v>68</v>
      </c>
      <c r="AN436" s="2" t="s">
        <v>3419</v>
      </c>
    </row>
    <row r="437" spans="1:40">
      <c r="A437" s="1">
        <v>46076</v>
      </c>
      <c r="B437" s="2" t="s">
        <v>26</v>
      </c>
      <c r="C437" s="2" t="s">
        <v>3448</v>
      </c>
      <c r="D437" s="2" t="s">
        <v>3449</v>
      </c>
      <c r="E437" s="11">
        <v>0.63194444444444442</v>
      </c>
      <c r="F437" s="11">
        <v>0.6875</v>
      </c>
      <c r="G437">
        <v>1.33</v>
      </c>
      <c r="H437">
        <v>1827.0676691729323</v>
      </c>
      <c r="I437">
        <v>1.3333333333333335</v>
      </c>
      <c r="J437">
        <v>1822.5</v>
      </c>
      <c r="K437" s="2" t="s">
        <v>3416</v>
      </c>
      <c r="L437" s="2" t="s">
        <v>3417</v>
      </c>
      <c r="M437">
        <v>256</v>
      </c>
      <c r="N437" s="2" t="s">
        <v>1261</v>
      </c>
      <c r="O437" s="2" t="s">
        <v>1265</v>
      </c>
      <c r="P437" s="2" t="s">
        <v>1263</v>
      </c>
      <c r="Q437" s="2" t="s">
        <v>97</v>
      </c>
      <c r="R437" s="2" t="s">
        <v>1262</v>
      </c>
      <c r="S437" s="2" t="s">
        <v>64</v>
      </c>
      <c r="T437">
        <v>2430</v>
      </c>
      <c r="U437">
        <v>6</v>
      </c>
      <c r="V437">
        <v>2</v>
      </c>
      <c r="W437">
        <v>1</v>
      </c>
      <c r="X437">
        <v>2</v>
      </c>
      <c r="Z437">
        <v>4860</v>
      </c>
      <c r="AA437">
        <v>4860</v>
      </c>
      <c r="AB437">
        <v>4500</v>
      </c>
      <c r="AC437" s="2" t="s">
        <v>3470</v>
      </c>
      <c r="AD437" s="2" t="s">
        <v>92</v>
      </c>
      <c r="AE437">
        <v>2026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 s="2" t="s">
        <v>72</v>
      </c>
      <c r="AM437" t="s">
        <v>618</v>
      </c>
      <c r="AN437" s="2" t="s">
        <v>3419</v>
      </c>
    </row>
    <row r="438" spans="1:40">
      <c r="A438" s="1">
        <v>46073</v>
      </c>
      <c r="B438" s="2" t="s">
        <v>25</v>
      </c>
      <c r="C438" s="2" t="s">
        <v>3414</v>
      </c>
      <c r="D438" s="2" t="s">
        <v>3426</v>
      </c>
      <c r="E438" s="11">
        <v>0.34722222222222232</v>
      </c>
      <c r="F438" s="11">
        <v>0.37847222222222232</v>
      </c>
      <c r="G438">
        <v>0.75</v>
      </c>
      <c r="H438">
        <v>313.33333333333331</v>
      </c>
      <c r="I438">
        <v>0.75</v>
      </c>
      <c r="J438">
        <v>313.33333333333331</v>
      </c>
      <c r="K438" s="2" t="s">
        <v>3416</v>
      </c>
      <c r="L438" s="2" t="s">
        <v>3417</v>
      </c>
      <c r="M438">
        <v>106</v>
      </c>
      <c r="N438" s="2" t="s">
        <v>600</v>
      </c>
      <c r="O438" s="2" t="s">
        <v>607</v>
      </c>
      <c r="P438" s="2" t="s">
        <v>602</v>
      </c>
      <c r="Q438" s="2" t="s">
        <v>343</v>
      </c>
      <c r="R438" s="2" t="s">
        <v>601</v>
      </c>
      <c r="S438" s="2" t="s">
        <v>79</v>
      </c>
      <c r="T438">
        <v>235</v>
      </c>
      <c r="U438">
        <v>10</v>
      </c>
      <c r="V438">
        <v>0</v>
      </c>
      <c r="W438">
        <v>1</v>
      </c>
      <c r="X438">
        <v>8</v>
      </c>
      <c r="Z438">
        <v>1880</v>
      </c>
      <c r="AA438">
        <v>1880</v>
      </c>
      <c r="AB438">
        <v>1700</v>
      </c>
      <c r="AC438" s="2"/>
      <c r="AD438" s="2" t="s">
        <v>92</v>
      </c>
      <c r="AE438">
        <v>2026</v>
      </c>
      <c r="AF438">
        <v>59</v>
      </c>
      <c r="AG438">
        <v>62</v>
      </c>
      <c r="AH438">
        <v>-3</v>
      </c>
      <c r="AI438">
        <v>65</v>
      </c>
      <c r="AJ438">
        <v>62</v>
      </c>
      <c r="AK438">
        <v>3</v>
      </c>
      <c r="AL438" s="2" t="s">
        <v>72</v>
      </c>
      <c r="AN438" s="2" t="s">
        <v>3419</v>
      </c>
    </row>
    <row r="439" spans="1:40">
      <c r="A439" s="1">
        <v>46073</v>
      </c>
      <c r="B439" s="2" t="s">
        <v>25</v>
      </c>
      <c r="C439" s="2" t="s">
        <v>3414</v>
      </c>
      <c r="D439" s="2" t="s">
        <v>3426</v>
      </c>
      <c r="E439" s="11">
        <v>0.38541666666666674</v>
      </c>
      <c r="F439" s="11">
        <v>0.42083333333333339</v>
      </c>
      <c r="G439">
        <v>0.85</v>
      </c>
      <c r="H439">
        <v>494.11764705882354</v>
      </c>
      <c r="I439">
        <v>0.84999999999999964</v>
      </c>
      <c r="J439">
        <v>494.11764705882376</v>
      </c>
      <c r="K439" s="2" t="s">
        <v>3416</v>
      </c>
      <c r="L439" s="2" t="s">
        <v>3417</v>
      </c>
      <c r="M439">
        <v>104</v>
      </c>
      <c r="N439" s="2" t="s">
        <v>590</v>
      </c>
      <c r="O439" s="2" t="s">
        <v>597</v>
      </c>
      <c r="P439" s="2" t="s">
        <v>592</v>
      </c>
      <c r="Q439" s="2" t="s">
        <v>343</v>
      </c>
      <c r="R439" s="2" t="s">
        <v>591</v>
      </c>
      <c r="S439" s="2" t="s">
        <v>79</v>
      </c>
      <c r="T439">
        <v>420</v>
      </c>
      <c r="U439">
        <v>13</v>
      </c>
      <c r="V439">
        <v>0</v>
      </c>
      <c r="W439">
        <v>1</v>
      </c>
      <c r="X439">
        <v>8</v>
      </c>
      <c r="Z439">
        <v>3360</v>
      </c>
      <c r="AA439">
        <v>3360</v>
      </c>
      <c r="AB439">
        <v>3100</v>
      </c>
      <c r="AC439" s="2"/>
      <c r="AD439" s="2" t="s">
        <v>92</v>
      </c>
      <c r="AE439">
        <v>2026</v>
      </c>
      <c r="AF439">
        <v>105</v>
      </c>
      <c r="AG439">
        <v>107</v>
      </c>
      <c r="AH439">
        <v>-2</v>
      </c>
      <c r="AI439">
        <v>110</v>
      </c>
      <c r="AJ439">
        <v>107</v>
      </c>
      <c r="AK439">
        <v>3</v>
      </c>
      <c r="AL439" s="2" t="s">
        <v>72</v>
      </c>
      <c r="AN439" s="2" t="s">
        <v>3419</v>
      </c>
    </row>
    <row r="440" spans="1:40">
      <c r="A440" s="1">
        <v>46073</v>
      </c>
      <c r="B440" s="2" t="s">
        <v>25</v>
      </c>
      <c r="C440" s="2" t="s">
        <v>3414</v>
      </c>
      <c r="D440" s="2" t="s">
        <v>3426</v>
      </c>
      <c r="E440" s="11">
        <v>0.43055555555555558</v>
      </c>
      <c r="F440" s="11">
        <v>0.46875</v>
      </c>
      <c r="G440">
        <v>0.92</v>
      </c>
      <c r="H440">
        <v>586.95652173913038</v>
      </c>
      <c r="I440">
        <v>0.91666666666666607</v>
      </c>
      <c r="J440">
        <v>589.09090909090946</v>
      </c>
      <c r="K440" s="2" t="s">
        <v>3416</v>
      </c>
      <c r="L440" s="2" t="s">
        <v>3417</v>
      </c>
      <c r="M440">
        <v>44</v>
      </c>
      <c r="N440" s="2" t="s">
        <v>304</v>
      </c>
      <c r="O440" s="2" t="s">
        <v>313</v>
      </c>
      <c r="P440" s="2" t="s">
        <v>306</v>
      </c>
      <c r="Q440" s="2" t="s">
        <v>59</v>
      </c>
      <c r="R440" s="2" t="s">
        <v>305</v>
      </c>
      <c r="S440" s="2" t="s">
        <v>79</v>
      </c>
      <c r="T440">
        <v>540</v>
      </c>
      <c r="U440">
        <v>12</v>
      </c>
      <c r="V440">
        <v>0</v>
      </c>
      <c r="W440">
        <v>1</v>
      </c>
      <c r="X440">
        <v>8</v>
      </c>
      <c r="Z440">
        <v>4320</v>
      </c>
      <c r="AA440">
        <v>4320</v>
      </c>
      <c r="AB440">
        <v>4100</v>
      </c>
      <c r="AC440" s="2"/>
      <c r="AD440" s="2" t="s">
        <v>92</v>
      </c>
      <c r="AE440">
        <v>2026</v>
      </c>
      <c r="AF440">
        <v>135</v>
      </c>
      <c r="AG440">
        <v>140</v>
      </c>
      <c r="AH440">
        <v>-5</v>
      </c>
      <c r="AI440">
        <v>143</v>
      </c>
      <c r="AJ440">
        <v>140</v>
      </c>
      <c r="AK440">
        <v>3</v>
      </c>
      <c r="AL440" s="2" t="s">
        <v>72</v>
      </c>
      <c r="AN440" s="2" t="s">
        <v>3419</v>
      </c>
    </row>
    <row r="441" spans="1:40">
      <c r="A441" s="1">
        <v>46073</v>
      </c>
      <c r="B441" s="2" t="s">
        <v>25</v>
      </c>
      <c r="C441" s="2" t="s">
        <v>3414</v>
      </c>
      <c r="D441" s="2" t="s">
        <v>3426</v>
      </c>
      <c r="E441" s="11">
        <v>0.47916666666666674</v>
      </c>
      <c r="F441" s="11">
        <v>0.53472222222222232</v>
      </c>
      <c r="G441">
        <v>1.33</v>
      </c>
      <c r="H441">
        <v>695.48872180451121</v>
      </c>
      <c r="I441">
        <v>1.3333333333333326</v>
      </c>
      <c r="J441">
        <v>693.75000000000034</v>
      </c>
      <c r="K441" s="2" t="s">
        <v>3416</v>
      </c>
      <c r="L441" s="2" t="s">
        <v>3417</v>
      </c>
      <c r="M441">
        <v>185</v>
      </c>
      <c r="N441" s="2" t="s">
        <v>973</v>
      </c>
      <c r="O441" s="2" t="s">
        <v>980</v>
      </c>
      <c r="P441" s="2" t="s">
        <v>975</v>
      </c>
      <c r="Q441" s="2" t="s">
        <v>97</v>
      </c>
      <c r="R441" s="2" t="s">
        <v>974</v>
      </c>
      <c r="S441" s="2" t="s">
        <v>79</v>
      </c>
      <c r="T441">
        <v>925</v>
      </c>
      <c r="U441">
        <v>15</v>
      </c>
      <c r="V441">
        <v>0</v>
      </c>
      <c r="W441">
        <v>1</v>
      </c>
      <c r="X441">
        <v>8</v>
      </c>
      <c r="Z441">
        <v>7400</v>
      </c>
      <c r="AA441">
        <v>7400</v>
      </c>
      <c r="AB441">
        <v>7100</v>
      </c>
      <c r="AC441" s="2"/>
      <c r="AD441" s="2" t="s">
        <v>92</v>
      </c>
      <c r="AE441">
        <v>2026</v>
      </c>
      <c r="AF441">
        <v>232</v>
      </c>
      <c r="AG441">
        <v>239</v>
      </c>
      <c r="AH441">
        <v>-7</v>
      </c>
      <c r="AI441">
        <v>242</v>
      </c>
      <c r="AJ441">
        <v>239</v>
      </c>
      <c r="AK441">
        <v>3</v>
      </c>
      <c r="AL441" s="2" t="s">
        <v>72</v>
      </c>
      <c r="AN441" s="2" t="s">
        <v>3419</v>
      </c>
    </row>
    <row r="442" spans="1:40">
      <c r="A442" s="1">
        <v>46073</v>
      </c>
      <c r="B442" s="2" t="s">
        <v>25</v>
      </c>
      <c r="C442" s="2" t="s">
        <v>3414</v>
      </c>
      <c r="D442" s="2" t="s">
        <v>3426</v>
      </c>
      <c r="E442" s="11">
        <v>0.58680555555555558</v>
      </c>
      <c r="F442" s="11">
        <v>0.63055555555555554</v>
      </c>
      <c r="G442">
        <v>1.05</v>
      </c>
      <c r="H442">
        <v>1471.4285714285713</v>
      </c>
      <c r="I442">
        <v>1.0499999999999987</v>
      </c>
      <c r="J442">
        <v>1471.4285714285727</v>
      </c>
      <c r="K442" s="2" t="s">
        <v>3416</v>
      </c>
      <c r="L442" s="2" t="s">
        <v>3417</v>
      </c>
      <c r="M442">
        <v>174</v>
      </c>
      <c r="N442" s="2" t="s">
        <v>925</v>
      </c>
      <c r="O442" s="2" t="s">
        <v>934</v>
      </c>
      <c r="P442" s="2" t="s">
        <v>927</v>
      </c>
      <c r="Q442" s="2" t="s">
        <v>929</v>
      </c>
      <c r="R442" s="2" t="s">
        <v>926</v>
      </c>
      <c r="S442" s="2" t="s">
        <v>79</v>
      </c>
      <c r="T442">
        <v>1545</v>
      </c>
      <c r="U442">
        <v>10</v>
      </c>
      <c r="V442">
        <v>0</v>
      </c>
      <c r="W442">
        <v>1</v>
      </c>
      <c r="X442">
        <v>8</v>
      </c>
      <c r="Z442">
        <v>12360</v>
      </c>
      <c r="AA442">
        <v>12360</v>
      </c>
      <c r="AB442">
        <v>12100</v>
      </c>
      <c r="AC442" s="2"/>
      <c r="AD442" s="2" t="s">
        <v>92</v>
      </c>
      <c r="AE442">
        <v>2026</v>
      </c>
      <c r="AF442">
        <v>387</v>
      </c>
      <c r="AG442">
        <v>391</v>
      </c>
      <c r="AH442">
        <v>-4</v>
      </c>
      <c r="AI442">
        <v>394</v>
      </c>
      <c r="AJ442">
        <v>391</v>
      </c>
      <c r="AK442">
        <v>3</v>
      </c>
      <c r="AL442" s="2" t="s">
        <v>72</v>
      </c>
      <c r="AN442" s="2" t="s">
        <v>3419</v>
      </c>
    </row>
    <row r="443" spans="1:40">
      <c r="A443" s="1">
        <v>46073</v>
      </c>
      <c r="B443" s="2" t="s">
        <v>25</v>
      </c>
      <c r="C443" s="2" t="s">
        <v>3414</v>
      </c>
      <c r="D443" s="2" t="s">
        <v>3426</v>
      </c>
      <c r="E443" s="11">
        <v>0.63888888888888884</v>
      </c>
      <c r="F443" s="11">
        <v>0.67708333333333326</v>
      </c>
      <c r="G443">
        <v>0.92</v>
      </c>
      <c r="H443">
        <v>402.17391304347825</v>
      </c>
      <c r="I443">
        <v>0.91666666666666607</v>
      </c>
      <c r="J443">
        <v>403.63636363636391</v>
      </c>
      <c r="K443" s="2" t="s">
        <v>3416</v>
      </c>
      <c r="L443" s="2" t="s">
        <v>3417</v>
      </c>
      <c r="M443">
        <v>266</v>
      </c>
      <c r="N443" s="2" t="s">
        <v>1310</v>
      </c>
      <c r="O443" s="2" t="s">
        <v>934</v>
      </c>
      <c r="P443" s="2" t="s">
        <v>1312</v>
      </c>
      <c r="Q443" s="2" t="s">
        <v>192</v>
      </c>
      <c r="R443" s="2" t="s">
        <v>1311</v>
      </c>
      <c r="S443" s="2" t="s">
        <v>79</v>
      </c>
      <c r="T443">
        <v>370</v>
      </c>
      <c r="U443">
        <v>12</v>
      </c>
      <c r="V443">
        <v>0</v>
      </c>
      <c r="W443">
        <v>1</v>
      </c>
      <c r="X443">
        <v>8</v>
      </c>
      <c r="Z443">
        <v>2960</v>
      </c>
      <c r="AA443">
        <v>2960</v>
      </c>
      <c r="AB443">
        <v>2600</v>
      </c>
      <c r="AC443" s="2"/>
      <c r="AD443" s="2" t="s">
        <v>92</v>
      </c>
      <c r="AE443">
        <v>2026</v>
      </c>
      <c r="AF443">
        <v>93</v>
      </c>
      <c r="AG443">
        <v>92</v>
      </c>
      <c r="AH443">
        <v>1</v>
      </c>
      <c r="AI443">
        <v>97</v>
      </c>
      <c r="AJ443">
        <v>92</v>
      </c>
      <c r="AK443">
        <v>5</v>
      </c>
      <c r="AL443" s="2" t="s">
        <v>72</v>
      </c>
      <c r="AN443" s="2" t="s">
        <v>3419</v>
      </c>
    </row>
    <row r="444" spans="1:40">
      <c r="A444" s="1">
        <v>46076</v>
      </c>
      <c r="B444" s="2" t="s">
        <v>25</v>
      </c>
      <c r="C444" s="2" t="s">
        <v>3414</v>
      </c>
      <c r="D444" s="2" t="s">
        <v>3426</v>
      </c>
      <c r="E444" s="11">
        <v>0.33333333333333326</v>
      </c>
      <c r="F444" s="11">
        <v>0.41666666666666674</v>
      </c>
      <c r="G444">
        <v>2</v>
      </c>
      <c r="H444">
        <v>200</v>
      </c>
      <c r="I444">
        <v>2.0000000000000009</v>
      </c>
      <c r="J444">
        <v>199.99999999999991</v>
      </c>
      <c r="K444" s="2" t="s">
        <v>3416</v>
      </c>
      <c r="L444" s="2" t="s">
        <v>3417</v>
      </c>
      <c r="M444">
        <v>201</v>
      </c>
      <c r="N444" s="2" t="s">
        <v>1061</v>
      </c>
      <c r="O444" s="2" t="s">
        <v>233</v>
      </c>
      <c r="P444" s="2" t="s">
        <v>1063</v>
      </c>
      <c r="Q444" s="2" t="s">
        <v>1064</v>
      </c>
      <c r="R444" s="2" t="s">
        <v>1062</v>
      </c>
      <c r="S444" s="2" t="s">
        <v>79</v>
      </c>
      <c r="T444">
        <v>400</v>
      </c>
      <c r="U444">
        <v>15</v>
      </c>
      <c r="V444">
        <v>0</v>
      </c>
      <c r="W444">
        <v>1</v>
      </c>
      <c r="X444">
        <v>8</v>
      </c>
      <c r="Z444">
        <v>3200</v>
      </c>
      <c r="AA444">
        <v>3200</v>
      </c>
      <c r="AB444">
        <v>2700</v>
      </c>
      <c r="AC444" s="2"/>
      <c r="AD444" s="2" t="s">
        <v>92</v>
      </c>
      <c r="AE444">
        <v>2026</v>
      </c>
      <c r="AF444">
        <v>100</v>
      </c>
      <c r="AG444">
        <v>101</v>
      </c>
      <c r="AH444">
        <v>-1</v>
      </c>
      <c r="AI444">
        <v>104</v>
      </c>
      <c r="AJ444">
        <v>101</v>
      </c>
      <c r="AK444">
        <v>3</v>
      </c>
      <c r="AL444" s="2" t="s">
        <v>72</v>
      </c>
      <c r="AN444" s="2" t="s">
        <v>3419</v>
      </c>
    </row>
    <row r="445" spans="1:40">
      <c r="A445" s="1">
        <v>46076</v>
      </c>
      <c r="B445" s="2" t="s">
        <v>25</v>
      </c>
      <c r="C445" s="2" t="s">
        <v>3414</v>
      </c>
      <c r="D445" s="2" t="s">
        <v>3426</v>
      </c>
      <c r="E445" s="11">
        <v>0.4604166666666667</v>
      </c>
      <c r="F445" s="11">
        <v>0.54513888888888884</v>
      </c>
      <c r="G445">
        <v>2.0299999999999998</v>
      </c>
      <c r="H445">
        <v>2485.2216748768474</v>
      </c>
      <c r="I445">
        <v>2.0333333333333341</v>
      </c>
      <c r="J445">
        <v>2481.1475409836057</v>
      </c>
      <c r="K445" s="2" t="s">
        <v>3416</v>
      </c>
      <c r="L445" s="2" t="s">
        <v>3417</v>
      </c>
      <c r="M445">
        <v>176</v>
      </c>
      <c r="N445" s="2" t="s">
        <v>760</v>
      </c>
      <c r="O445" s="2" t="s">
        <v>760</v>
      </c>
      <c r="P445" s="2" t="s">
        <v>940</v>
      </c>
      <c r="Q445" s="2" t="s">
        <v>763</v>
      </c>
      <c r="R445" s="2" t="s">
        <v>939</v>
      </c>
      <c r="S445" s="2" t="s">
        <v>765</v>
      </c>
      <c r="T445">
        <v>5045</v>
      </c>
      <c r="U445">
        <v>13</v>
      </c>
      <c r="V445">
        <v>0</v>
      </c>
      <c r="W445">
        <v>1</v>
      </c>
      <c r="X445">
        <v>0</v>
      </c>
      <c r="Y445">
        <v>4</v>
      </c>
      <c r="Z445">
        <v>20180</v>
      </c>
      <c r="AA445">
        <v>20180</v>
      </c>
      <c r="AB445">
        <v>10000</v>
      </c>
      <c r="AC445" s="2"/>
      <c r="AD445" s="2" t="s">
        <v>92</v>
      </c>
      <c r="AE445">
        <v>2026</v>
      </c>
      <c r="AF445">
        <v>0</v>
      </c>
      <c r="AG445">
        <v>637</v>
      </c>
      <c r="AH445">
        <v>-637</v>
      </c>
      <c r="AI445">
        <v>640</v>
      </c>
      <c r="AJ445">
        <v>637</v>
      </c>
      <c r="AK445">
        <v>3</v>
      </c>
      <c r="AL445" s="2" t="s">
        <v>72</v>
      </c>
      <c r="AN445" s="2" t="s">
        <v>3419</v>
      </c>
    </row>
    <row r="446" spans="1:40">
      <c r="A446" s="1">
        <v>46076</v>
      </c>
      <c r="B446" s="2" t="s">
        <v>25</v>
      </c>
      <c r="C446" s="2" t="s">
        <v>3414</v>
      </c>
      <c r="D446" s="2" t="s">
        <v>3426</v>
      </c>
      <c r="E446" s="11">
        <v>0.57291666666666674</v>
      </c>
      <c r="F446" s="11">
        <v>0.63541666666666674</v>
      </c>
      <c r="G446">
        <v>1.5</v>
      </c>
      <c r="H446">
        <v>1183.3333333333333</v>
      </c>
      <c r="I446">
        <v>1.5</v>
      </c>
      <c r="J446">
        <v>1183.3333333333333</v>
      </c>
      <c r="K446" s="2" t="s">
        <v>3416</v>
      </c>
      <c r="L446" s="2" t="s">
        <v>3417</v>
      </c>
      <c r="M446">
        <v>267</v>
      </c>
      <c r="N446" s="2" t="s">
        <v>760</v>
      </c>
      <c r="O446" s="2" t="s">
        <v>760</v>
      </c>
      <c r="P446" s="2" t="s">
        <v>1315</v>
      </c>
      <c r="Q446" s="2" t="s">
        <v>763</v>
      </c>
      <c r="R446" s="2" t="s">
        <v>1314</v>
      </c>
      <c r="S446" s="2" t="s">
        <v>765</v>
      </c>
      <c r="T446">
        <v>1775</v>
      </c>
      <c r="U446">
        <v>10</v>
      </c>
      <c r="V446">
        <v>0</v>
      </c>
      <c r="W446">
        <v>1</v>
      </c>
      <c r="X446">
        <v>0</v>
      </c>
      <c r="Y446">
        <v>4</v>
      </c>
      <c r="Z446">
        <v>7100</v>
      </c>
      <c r="AA446">
        <v>7100</v>
      </c>
      <c r="AB446">
        <v>7000</v>
      </c>
      <c r="AC446" s="2"/>
      <c r="AD446" s="2" t="s">
        <v>92</v>
      </c>
      <c r="AE446">
        <v>2026</v>
      </c>
      <c r="AF446">
        <v>0</v>
      </c>
      <c r="AG446">
        <v>447</v>
      </c>
      <c r="AH446">
        <v>-447</v>
      </c>
      <c r="AI446">
        <v>450</v>
      </c>
      <c r="AJ446">
        <v>447</v>
      </c>
      <c r="AK446">
        <v>3</v>
      </c>
      <c r="AL446" s="2" t="s">
        <v>72</v>
      </c>
      <c r="AN446" s="2" t="s">
        <v>3419</v>
      </c>
    </row>
    <row r="447" spans="1:40">
      <c r="A447" s="1">
        <v>46076</v>
      </c>
      <c r="B447" s="2" t="s">
        <v>25</v>
      </c>
      <c r="C447" s="2" t="s">
        <v>3414</v>
      </c>
      <c r="D447" s="2" t="s">
        <v>3426</v>
      </c>
      <c r="E447" s="11">
        <v>0.64583333333333326</v>
      </c>
      <c r="F447" s="11">
        <v>0.68402777777777768</v>
      </c>
      <c r="G447">
        <v>0.92</v>
      </c>
      <c r="H447">
        <v>2076.086956521739</v>
      </c>
      <c r="I447">
        <v>0.91666666666666607</v>
      </c>
      <c r="J447">
        <v>2083.6363636363649</v>
      </c>
      <c r="K447" s="2" t="s">
        <v>3416</v>
      </c>
      <c r="L447" s="2" t="s">
        <v>3417</v>
      </c>
      <c r="M447">
        <v>175</v>
      </c>
      <c r="N447" s="2" t="s">
        <v>760</v>
      </c>
      <c r="O447" s="2" t="s">
        <v>760</v>
      </c>
      <c r="P447" s="2" t="s">
        <v>938</v>
      </c>
      <c r="Q447" s="2" t="s">
        <v>763</v>
      </c>
      <c r="R447" s="2" t="s">
        <v>937</v>
      </c>
      <c r="S447" s="2" t="s">
        <v>765</v>
      </c>
      <c r="T447">
        <v>1910</v>
      </c>
      <c r="U447">
        <v>12</v>
      </c>
      <c r="V447">
        <v>0</v>
      </c>
      <c r="W447">
        <v>1</v>
      </c>
      <c r="X447">
        <v>0</v>
      </c>
      <c r="Y447">
        <v>8</v>
      </c>
      <c r="Z447">
        <v>15280</v>
      </c>
      <c r="AA447">
        <v>15280</v>
      </c>
      <c r="AB447">
        <v>10000</v>
      </c>
      <c r="AC447" s="2"/>
      <c r="AD447" s="2" t="s">
        <v>92</v>
      </c>
      <c r="AE447">
        <v>2026</v>
      </c>
      <c r="AF447">
        <v>0</v>
      </c>
      <c r="AG447">
        <v>344</v>
      </c>
      <c r="AH447">
        <v>-344</v>
      </c>
      <c r="AI447">
        <v>347</v>
      </c>
      <c r="AJ447">
        <v>344</v>
      </c>
      <c r="AK447">
        <v>3</v>
      </c>
      <c r="AL447" s="2" t="s">
        <v>72</v>
      </c>
      <c r="AN447" s="2" t="s">
        <v>3419</v>
      </c>
    </row>
    <row r="448" spans="1:40">
      <c r="A448" s="1">
        <v>46076</v>
      </c>
      <c r="B448" s="2" t="s">
        <v>25</v>
      </c>
      <c r="C448" s="2" t="s">
        <v>3414</v>
      </c>
      <c r="D448" s="2" t="s">
        <v>3426</v>
      </c>
      <c r="E448" s="11">
        <v>0.6875</v>
      </c>
      <c r="F448" s="11">
        <v>0.70833333333333326</v>
      </c>
      <c r="G448">
        <v>0.5</v>
      </c>
      <c r="H448">
        <v>1000</v>
      </c>
      <c r="I448">
        <v>0.50000000000000089</v>
      </c>
      <c r="J448">
        <v>999.99999999999829</v>
      </c>
      <c r="K448" s="2" t="s">
        <v>3416</v>
      </c>
      <c r="L448" s="2" t="s">
        <v>3417</v>
      </c>
      <c r="M448">
        <v>168</v>
      </c>
      <c r="N448" s="2" t="s">
        <v>894</v>
      </c>
      <c r="O448" s="2" t="s">
        <v>901</v>
      </c>
      <c r="P448" s="2" t="s">
        <v>896</v>
      </c>
      <c r="Q448" s="2" t="s">
        <v>153</v>
      </c>
      <c r="R448" s="2" t="s">
        <v>895</v>
      </c>
      <c r="S448" s="2" t="s">
        <v>79</v>
      </c>
      <c r="T448">
        <v>500</v>
      </c>
      <c r="U448">
        <v>10</v>
      </c>
      <c r="V448">
        <v>0</v>
      </c>
      <c r="W448">
        <v>1</v>
      </c>
      <c r="X448">
        <v>8</v>
      </c>
      <c r="Z448">
        <v>4000</v>
      </c>
      <c r="AA448">
        <v>4000</v>
      </c>
      <c r="AB448">
        <v>20000</v>
      </c>
      <c r="AC448" s="2"/>
      <c r="AD448" s="2" t="s">
        <v>92</v>
      </c>
      <c r="AE448">
        <v>2026</v>
      </c>
      <c r="AF448">
        <v>125</v>
      </c>
      <c r="AG448">
        <v>644</v>
      </c>
      <c r="AH448">
        <v>-519</v>
      </c>
      <c r="AI448">
        <v>647</v>
      </c>
      <c r="AJ448">
        <v>644</v>
      </c>
      <c r="AK448">
        <v>3</v>
      </c>
      <c r="AL448" s="2" t="s">
        <v>72</v>
      </c>
      <c r="AN448" s="2" t="s">
        <v>3419</v>
      </c>
    </row>
    <row r="449" spans="1:40">
      <c r="A449" s="1">
        <v>46073</v>
      </c>
      <c r="B449" s="2" t="s">
        <v>27</v>
      </c>
      <c r="C449" s="2" t="s">
        <v>3439</v>
      </c>
      <c r="D449" s="2" t="s">
        <v>3440</v>
      </c>
      <c r="E449" s="11">
        <v>0.33680555555555558</v>
      </c>
      <c r="F449" s="11">
        <v>0.45486111111111116</v>
      </c>
      <c r="G449">
        <v>2.83</v>
      </c>
      <c r="H449">
        <v>1357.5971731448763</v>
      </c>
      <c r="I449">
        <v>2.8333333333333335</v>
      </c>
      <c r="J449">
        <v>1356</v>
      </c>
      <c r="K449" s="2" t="s">
        <v>3416</v>
      </c>
      <c r="L449" s="2" t="s">
        <v>3417</v>
      </c>
      <c r="M449">
        <v>184</v>
      </c>
      <c r="N449" s="2" t="s">
        <v>973</v>
      </c>
      <c r="O449" s="2" t="s">
        <v>976</v>
      </c>
      <c r="P449" s="2" t="s">
        <v>975</v>
      </c>
      <c r="Q449" s="2" t="s">
        <v>97</v>
      </c>
      <c r="R449" s="2" t="s">
        <v>974</v>
      </c>
      <c r="S449" s="2" t="s">
        <v>64</v>
      </c>
      <c r="T449">
        <v>3842</v>
      </c>
      <c r="U449">
        <v>0</v>
      </c>
      <c r="V449">
        <v>3</v>
      </c>
      <c r="W449">
        <v>1</v>
      </c>
      <c r="X449">
        <v>2</v>
      </c>
      <c r="Z449">
        <v>7684</v>
      </c>
      <c r="AA449">
        <v>7684</v>
      </c>
      <c r="AB449">
        <v>11000</v>
      </c>
      <c r="AC449" s="2" t="s">
        <v>3438</v>
      </c>
      <c r="AD449" s="2" t="s">
        <v>92</v>
      </c>
      <c r="AE449">
        <v>2026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 s="2" t="s">
        <v>3431</v>
      </c>
      <c r="AM449" t="s">
        <v>118</v>
      </c>
      <c r="AN449" s="2" t="s">
        <v>3419</v>
      </c>
    </row>
    <row r="450" spans="1:40">
      <c r="A450" s="1">
        <v>46073</v>
      </c>
      <c r="B450" s="2" t="s">
        <v>27</v>
      </c>
      <c r="C450" s="2" t="s">
        <v>3439</v>
      </c>
      <c r="D450" s="2" t="s">
        <v>3440</v>
      </c>
      <c r="E450" s="11">
        <v>0.45833333333333326</v>
      </c>
      <c r="F450" s="11">
        <v>0.54166666666666674</v>
      </c>
      <c r="G450">
        <v>2</v>
      </c>
      <c r="H450">
        <v>0</v>
      </c>
      <c r="I450">
        <v>2</v>
      </c>
      <c r="J450">
        <v>0</v>
      </c>
      <c r="K450" s="2" t="s">
        <v>3416</v>
      </c>
      <c r="L450" s="2" t="s">
        <v>3362</v>
      </c>
      <c r="M450" t="s">
        <v>764</v>
      </c>
      <c r="N450" s="2" t="s">
        <v>764</v>
      </c>
      <c r="O450" s="2" t="s">
        <v>764</v>
      </c>
      <c r="P450" s="2" t="s">
        <v>764</v>
      </c>
      <c r="Q450" s="2" t="s">
        <v>764</v>
      </c>
      <c r="R450" s="2" t="s">
        <v>764</v>
      </c>
      <c r="S450" s="2" t="s">
        <v>764</v>
      </c>
      <c r="T450">
        <v>0</v>
      </c>
      <c r="U450">
        <v>0</v>
      </c>
      <c r="V450">
        <v>0</v>
      </c>
      <c r="W450">
        <v>0</v>
      </c>
      <c r="X450">
        <v>0</v>
      </c>
      <c r="Z450">
        <v>0</v>
      </c>
      <c r="AA450" t="s">
        <v>764</v>
      </c>
      <c r="AB450" t="s">
        <v>764</v>
      </c>
      <c r="AC450" s="2" t="s">
        <v>3504</v>
      </c>
      <c r="AD450" s="2" t="s">
        <v>92</v>
      </c>
      <c r="AE450">
        <v>2026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 s="2" t="s">
        <v>3419</v>
      </c>
      <c r="AN450" s="2" t="s">
        <v>3419</v>
      </c>
    </row>
    <row r="451" spans="1:40">
      <c r="A451" s="1">
        <v>46073</v>
      </c>
      <c r="B451" s="2" t="s">
        <v>27</v>
      </c>
      <c r="C451" s="2" t="s">
        <v>3453</v>
      </c>
      <c r="D451" s="2" t="s">
        <v>3440</v>
      </c>
      <c r="E451" s="11">
        <v>0.54513888888888884</v>
      </c>
      <c r="F451" s="11">
        <v>0.625</v>
      </c>
      <c r="G451">
        <v>1.92</v>
      </c>
      <c r="H451">
        <v>1413.0208333333335</v>
      </c>
      <c r="I451">
        <v>1.9166666666666665</v>
      </c>
      <c r="J451">
        <v>1415.4782608680555</v>
      </c>
      <c r="K451" s="2" t="s">
        <v>3416</v>
      </c>
      <c r="L451" s="2" t="s">
        <v>3417</v>
      </c>
      <c r="M451">
        <v>92</v>
      </c>
      <c r="N451" s="2" t="s">
        <v>524</v>
      </c>
      <c r="O451" s="2" t="s">
        <v>533</v>
      </c>
      <c r="P451" s="2" t="s">
        <v>526</v>
      </c>
      <c r="Q451" s="2" t="s">
        <v>528</v>
      </c>
      <c r="R451" s="2" t="s">
        <v>525</v>
      </c>
      <c r="S451" s="2" t="s">
        <v>116</v>
      </c>
      <c r="T451">
        <v>2713</v>
      </c>
      <c r="U451">
        <v>0</v>
      </c>
      <c r="V451">
        <v>3</v>
      </c>
      <c r="W451">
        <v>1</v>
      </c>
      <c r="X451">
        <v>3</v>
      </c>
      <c r="Z451">
        <v>8139</v>
      </c>
      <c r="AA451">
        <v>8139</v>
      </c>
      <c r="AB451">
        <v>41000</v>
      </c>
      <c r="AC451" s="2" t="s">
        <v>3450</v>
      </c>
      <c r="AD451" s="2" t="s">
        <v>92</v>
      </c>
      <c r="AE451">
        <v>2026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 s="2" t="s">
        <v>3431</v>
      </c>
      <c r="AM451" t="s">
        <v>118</v>
      </c>
      <c r="AN451" s="2" t="s">
        <v>3419</v>
      </c>
    </row>
    <row r="452" spans="1:40">
      <c r="A452" s="1">
        <v>46073</v>
      </c>
      <c r="B452" s="2" t="s">
        <v>27</v>
      </c>
      <c r="C452" s="2" t="s">
        <v>3453</v>
      </c>
      <c r="D452" s="2" t="s">
        <v>3440</v>
      </c>
      <c r="E452" s="11">
        <v>0.625</v>
      </c>
      <c r="F452" s="11">
        <v>0.64236111111111116</v>
      </c>
      <c r="G452">
        <v>0.42</v>
      </c>
      <c r="H452">
        <v>866.66666666666674</v>
      </c>
      <c r="I452">
        <v>0.41666666666666674</v>
      </c>
      <c r="J452">
        <v>873.6</v>
      </c>
      <c r="K452" s="2" t="s">
        <v>3416</v>
      </c>
      <c r="L452" s="2" t="s">
        <v>3417</v>
      </c>
      <c r="M452">
        <v>92</v>
      </c>
      <c r="N452" s="2" t="s">
        <v>524</v>
      </c>
      <c r="O452" s="2" t="s">
        <v>533</v>
      </c>
      <c r="P452" s="2" t="s">
        <v>526</v>
      </c>
      <c r="Q452" s="2" t="s">
        <v>528</v>
      </c>
      <c r="R452" s="2" t="s">
        <v>525</v>
      </c>
      <c r="S452" s="2" t="s">
        <v>116</v>
      </c>
      <c r="T452">
        <v>364</v>
      </c>
      <c r="U452">
        <v>0</v>
      </c>
      <c r="V452">
        <v>3</v>
      </c>
      <c r="W452">
        <v>1</v>
      </c>
      <c r="X452">
        <v>3</v>
      </c>
      <c r="Z452">
        <v>1092</v>
      </c>
      <c r="AA452">
        <v>1092</v>
      </c>
      <c r="AB452">
        <v>41000</v>
      </c>
      <c r="AC452" s="2" t="s">
        <v>3438</v>
      </c>
      <c r="AD452" s="2" t="s">
        <v>92</v>
      </c>
      <c r="AE452">
        <v>2026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 s="2" t="s">
        <v>3431</v>
      </c>
      <c r="AM452" t="s">
        <v>118</v>
      </c>
      <c r="AN452" s="2" t="s">
        <v>3419</v>
      </c>
    </row>
    <row r="453" spans="1:40">
      <c r="A453" s="1">
        <v>46073</v>
      </c>
      <c r="B453" s="2" t="s">
        <v>27</v>
      </c>
      <c r="C453" s="2" t="s">
        <v>3439</v>
      </c>
      <c r="D453" s="2" t="s">
        <v>3440</v>
      </c>
      <c r="E453" s="11">
        <v>0.64583333333333326</v>
      </c>
      <c r="F453" s="11">
        <v>0.72916666666666674</v>
      </c>
      <c r="G453">
        <v>2</v>
      </c>
      <c r="H453">
        <v>1250</v>
      </c>
      <c r="I453">
        <v>2</v>
      </c>
      <c r="J453">
        <v>1250</v>
      </c>
      <c r="K453" s="2" t="s">
        <v>3416</v>
      </c>
      <c r="L453" s="2" t="s">
        <v>3417</v>
      </c>
      <c r="M453">
        <v>167</v>
      </c>
      <c r="N453" s="2" t="s">
        <v>894</v>
      </c>
      <c r="O453" s="2" t="s">
        <v>897</v>
      </c>
      <c r="P453" s="2" t="s">
        <v>896</v>
      </c>
      <c r="Q453" s="2" t="s">
        <v>153</v>
      </c>
      <c r="R453" s="2" t="s">
        <v>895</v>
      </c>
      <c r="S453" s="2" t="s">
        <v>64</v>
      </c>
      <c r="T453">
        <v>2500</v>
      </c>
      <c r="U453">
        <v>7</v>
      </c>
      <c r="V453">
        <v>2</v>
      </c>
      <c r="W453">
        <v>1</v>
      </c>
      <c r="X453">
        <v>4</v>
      </c>
      <c r="Z453">
        <v>10000</v>
      </c>
      <c r="AA453">
        <v>10000</v>
      </c>
      <c r="AB453">
        <v>15500</v>
      </c>
      <c r="AC453" s="2" t="s">
        <v>3450</v>
      </c>
      <c r="AD453" s="2" t="s">
        <v>92</v>
      </c>
      <c r="AE453">
        <v>2026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 s="2" t="s">
        <v>3431</v>
      </c>
      <c r="AM453" t="s">
        <v>68</v>
      </c>
      <c r="AN453" s="2" t="s">
        <v>3419</v>
      </c>
    </row>
    <row r="454" spans="1:40">
      <c r="A454" s="1">
        <v>46076</v>
      </c>
      <c r="B454" s="2" t="s">
        <v>27</v>
      </c>
      <c r="C454" s="2" t="s">
        <v>3439</v>
      </c>
      <c r="D454" s="2" t="s">
        <v>3440</v>
      </c>
      <c r="E454" s="11">
        <v>0.33680555555555558</v>
      </c>
      <c r="F454" s="11">
        <v>0.39236111111111116</v>
      </c>
      <c r="G454">
        <v>1.33</v>
      </c>
      <c r="H454">
        <v>1212.781954887218</v>
      </c>
      <c r="I454">
        <v>1.3333333333333335</v>
      </c>
      <c r="J454">
        <v>1209.75</v>
      </c>
      <c r="K454" s="2" t="s">
        <v>3416</v>
      </c>
      <c r="L454" s="2" t="s">
        <v>3417</v>
      </c>
      <c r="M454">
        <v>167</v>
      </c>
      <c r="N454" s="2" t="s">
        <v>894</v>
      </c>
      <c r="O454" s="2" t="s">
        <v>897</v>
      </c>
      <c r="P454" s="2" t="s">
        <v>896</v>
      </c>
      <c r="Q454" s="2" t="s">
        <v>153</v>
      </c>
      <c r="R454" s="2" t="s">
        <v>895</v>
      </c>
      <c r="S454" s="2" t="s">
        <v>64</v>
      </c>
      <c r="T454">
        <v>1613</v>
      </c>
      <c r="U454">
        <v>3</v>
      </c>
      <c r="V454">
        <v>2</v>
      </c>
      <c r="W454">
        <v>1</v>
      </c>
      <c r="X454">
        <v>4</v>
      </c>
      <c r="Z454">
        <v>6452</v>
      </c>
      <c r="AA454">
        <v>6452</v>
      </c>
      <c r="AB454">
        <v>15500</v>
      </c>
      <c r="AC454" s="2" t="s">
        <v>3438</v>
      </c>
      <c r="AD454" s="2" t="s">
        <v>92</v>
      </c>
      <c r="AE454">
        <v>2026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 s="2" t="s">
        <v>3431</v>
      </c>
      <c r="AM454" t="s">
        <v>68</v>
      </c>
      <c r="AN454" s="2" t="s">
        <v>3419</v>
      </c>
    </row>
    <row r="455" spans="1:40">
      <c r="A455" s="1">
        <v>46076</v>
      </c>
      <c r="B455" s="2" t="s">
        <v>27</v>
      </c>
      <c r="C455" s="2" t="s">
        <v>3439</v>
      </c>
      <c r="D455" s="2" t="s">
        <v>3440</v>
      </c>
      <c r="E455" s="11">
        <v>0.47916666666666674</v>
      </c>
      <c r="F455" s="11">
        <v>0.64583333333333326</v>
      </c>
      <c r="G455">
        <v>4</v>
      </c>
      <c r="H455">
        <v>601.5</v>
      </c>
      <c r="I455">
        <v>4</v>
      </c>
      <c r="J455">
        <v>601.5</v>
      </c>
      <c r="K455" s="2" t="s">
        <v>3416</v>
      </c>
      <c r="L455" s="2" t="s">
        <v>3417</v>
      </c>
      <c r="M455">
        <v>128</v>
      </c>
      <c r="N455" s="2" t="s">
        <v>722</v>
      </c>
      <c r="O455" s="2" t="s">
        <v>726</v>
      </c>
      <c r="P455" s="2" t="s">
        <v>724</v>
      </c>
      <c r="Q455" s="2" t="s">
        <v>725</v>
      </c>
      <c r="R455" s="2" t="s">
        <v>723</v>
      </c>
      <c r="S455" s="2" t="s">
        <v>64</v>
      </c>
      <c r="T455">
        <v>2406</v>
      </c>
      <c r="U455">
        <v>5</v>
      </c>
      <c r="V455">
        <v>4</v>
      </c>
      <c r="W455">
        <v>1</v>
      </c>
      <c r="X455">
        <v>2</v>
      </c>
      <c r="Z455">
        <v>4812</v>
      </c>
      <c r="AA455">
        <v>4812</v>
      </c>
      <c r="AB455">
        <v>4500</v>
      </c>
      <c r="AC455" s="2" t="s">
        <v>3438</v>
      </c>
      <c r="AD455" s="2" t="s">
        <v>92</v>
      </c>
      <c r="AE455">
        <v>2026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 s="2" t="s">
        <v>3431</v>
      </c>
      <c r="AM455" t="s">
        <v>730</v>
      </c>
      <c r="AN455" s="2" t="s">
        <v>3419</v>
      </c>
    </row>
    <row r="456" spans="1:40">
      <c r="A456" s="1">
        <v>46076</v>
      </c>
      <c r="B456" s="2" t="s">
        <v>27</v>
      </c>
      <c r="C456" s="2" t="s">
        <v>3439</v>
      </c>
      <c r="D456" s="2" t="s">
        <v>3440</v>
      </c>
      <c r="E456" s="11">
        <v>0.67361111111111116</v>
      </c>
      <c r="F456" s="11">
        <v>0.72916666666666674</v>
      </c>
      <c r="G456">
        <v>1.33</v>
      </c>
      <c r="H456">
        <v>1278.1954887218044</v>
      </c>
      <c r="I456">
        <v>1.3333333333333335</v>
      </c>
      <c r="J456">
        <v>1275</v>
      </c>
      <c r="K456" s="2" t="s">
        <v>3416</v>
      </c>
      <c r="L456" s="2" t="s">
        <v>3417</v>
      </c>
      <c r="M456">
        <v>217</v>
      </c>
      <c r="N456" s="2" t="s">
        <v>1112</v>
      </c>
      <c r="O456" s="2" t="s">
        <v>1107</v>
      </c>
      <c r="P456" s="2" t="s">
        <v>1104</v>
      </c>
      <c r="Q456" s="2" t="s">
        <v>1106</v>
      </c>
      <c r="R456" s="2" t="s">
        <v>1103</v>
      </c>
      <c r="S456" s="2" t="s">
        <v>64</v>
      </c>
      <c r="T456">
        <v>1700</v>
      </c>
      <c r="U456">
        <v>5</v>
      </c>
      <c r="V456">
        <v>2</v>
      </c>
      <c r="W456">
        <v>1</v>
      </c>
      <c r="X456">
        <v>4</v>
      </c>
      <c r="Z456">
        <v>6800</v>
      </c>
      <c r="AA456">
        <v>6800</v>
      </c>
      <c r="AB456">
        <v>10000</v>
      </c>
      <c r="AC456" s="2" t="s">
        <v>3450</v>
      </c>
      <c r="AD456" s="2" t="s">
        <v>92</v>
      </c>
      <c r="AE456">
        <v>2026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 s="2" t="s">
        <v>3431</v>
      </c>
      <c r="AM456" t="s">
        <v>68</v>
      </c>
      <c r="AN456" s="2" t="s">
        <v>3419</v>
      </c>
    </row>
    <row r="457" spans="1:40">
      <c r="A457" s="1">
        <v>46073</v>
      </c>
      <c r="B457" s="2" t="s">
        <v>27</v>
      </c>
      <c r="C457" s="2" t="s">
        <v>3453</v>
      </c>
      <c r="D457" s="2" t="s">
        <v>3454</v>
      </c>
      <c r="E457" s="11">
        <v>0.34027777777777768</v>
      </c>
      <c r="F457" s="11">
        <v>0.53333333333333344</v>
      </c>
      <c r="G457">
        <v>4.63</v>
      </c>
      <c r="H457">
        <v>1555.0755939524838</v>
      </c>
      <c r="I457">
        <v>4.6333333333333337</v>
      </c>
      <c r="J457">
        <v>1553.9568345370371</v>
      </c>
      <c r="K457" s="2" t="s">
        <v>3416</v>
      </c>
      <c r="L457" s="2" t="s">
        <v>3417</v>
      </c>
      <c r="M457">
        <v>92</v>
      </c>
      <c r="N457" s="2" t="s">
        <v>524</v>
      </c>
      <c r="O457" s="2" t="s">
        <v>533</v>
      </c>
      <c r="P457" s="2" t="s">
        <v>526</v>
      </c>
      <c r="Q457" s="2" t="s">
        <v>528</v>
      </c>
      <c r="R457" s="2" t="s">
        <v>525</v>
      </c>
      <c r="S457" s="2" t="s">
        <v>116</v>
      </c>
      <c r="T457">
        <v>7200</v>
      </c>
      <c r="U457">
        <v>5</v>
      </c>
      <c r="V457">
        <v>3</v>
      </c>
      <c r="W457">
        <v>1</v>
      </c>
      <c r="X457">
        <v>3</v>
      </c>
      <c r="Z457">
        <v>21600</v>
      </c>
      <c r="AA457">
        <v>21600</v>
      </c>
      <c r="AB457">
        <v>41000</v>
      </c>
      <c r="AC457" s="2" t="s">
        <v>3450</v>
      </c>
      <c r="AD457" s="2" t="s">
        <v>92</v>
      </c>
      <c r="AE457">
        <v>2026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 s="2" t="s">
        <v>3431</v>
      </c>
      <c r="AM457" t="s">
        <v>118</v>
      </c>
      <c r="AN457" s="2" t="s">
        <v>3419</v>
      </c>
    </row>
    <row r="458" spans="1:40">
      <c r="A458" s="1">
        <v>46076</v>
      </c>
      <c r="B458" s="2" t="s">
        <v>27</v>
      </c>
      <c r="C458" s="2" t="s">
        <v>3453</v>
      </c>
      <c r="D458" s="2" t="s">
        <v>3454</v>
      </c>
      <c r="E458" s="11">
        <v>0.41666666666666674</v>
      </c>
      <c r="F458" s="11">
        <v>0.72916666666666674</v>
      </c>
      <c r="G458">
        <v>7.5</v>
      </c>
      <c r="H458">
        <v>1333.3333333333333</v>
      </c>
      <c r="I458">
        <v>7.5</v>
      </c>
      <c r="J458">
        <v>1333.3333333333333</v>
      </c>
      <c r="K458" s="2" t="s">
        <v>3416</v>
      </c>
      <c r="L458" s="2" t="s">
        <v>3417</v>
      </c>
      <c r="M458">
        <v>160</v>
      </c>
      <c r="N458" s="2" t="s">
        <v>866</v>
      </c>
      <c r="O458" s="2" t="s">
        <v>869</v>
      </c>
      <c r="P458" s="2" t="s">
        <v>526</v>
      </c>
      <c r="Q458" s="2" t="s">
        <v>868</v>
      </c>
      <c r="R458" s="2" t="s">
        <v>867</v>
      </c>
      <c r="S458" s="2" t="s">
        <v>116</v>
      </c>
      <c r="T458">
        <v>10000</v>
      </c>
      <c r="U458">
        <v>10</v>
      </c>
      <c r="V458">
        <v>0</v>
      </c>
      <c r="W458">
        <v>1</v>
      </c>
      <c r="X458">
        <v>0</v>
      </c>
      <c r="Y458">
        <v>3</v>
      </c>
      <c r="Z458">
        <v>30000</v>
      </c>
      <c r="AA458">
        <v>30000</v>
      </c>
      <c r="AB458">
        <v>41500</v>
      </c>
      <c r="AC458" s="2" t="s">
        <v>3450</v>
      </c>
      <c r="AD458" s="2" t="s">
        <v>92</v>
      </c>
      <c r="AE458">
        <v>2026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 s="2" t="s">
        <v>3431</v>
      </c>
      <c r="AN458" s="2" t="s">
        <v>3419</v>
      </c>
    </row>
    <row r="459" spans="1:40">
      <c r="A459" s="1">
        <v>46073</v>
      </c>
      <c r="B459" s="2" t="s">
        <v>25</v>
      </c>
      <c r="C459" s="2" t="s">
        <v>3422</v>
      </c>
      <c r="D459" s="2" t="s">
        <v>3423</v>
      </c>
      <c r="E459" s="11">
        <v>0.3354166666666667</v>
      </c>
      <c r="F459" s="11">
        <v>0.39583333333333326</v>
      </c>
      <c r="G459">
        <v>1.45</v>
      </c>
      <c r="H459">
        <v>2068.9655172413795</v>
      </c>
      <c r="I459">
        <v>1.4500000000000002</v>
      </c>
      <c r="J459">
        <v>2068.9655172453704</v>
      </c>
      <c r="K459" s="2" t="s">
        <v>3416</v>
      </c>
      <c r="L459" s="2" t="s">
        <v>3417</v>
      </c>
      <c r="M459">
        <v>205</v>
      </c>
      <c r="N459" s="2" t="s">
        <v>1080</v>
      </c>
      <c r="O459" s="2" t="s">
        <v>1076</v>
      </c>
      <c r="P459" s="2" t="s">
        <v>1075</v>
      </c>
      <c r="Q459" s="2" t="s">
        <v>97</v>
      </c>
      <c r="R459" s="2" t="s">
        <v>1074</v>
      </c>
      <c r="S459" s="2" t="s">
        <v>64</v>
      </c>
      <c r="T459">
        <v>3000</v>
      </c>
      <c r="U459">
        <v>10</v>
      </c>
      <c r="V459">
        <v>2</v>
      </c>
      <c r="W459">
        <v>1</v>
      </c>
      <c r="X459">
        <v>2</v>
      </c>
      <c r="Z459">
        <v>6000</v>
      </c>
      <c r="AA459">
        <v>6000</v>
      </c>
      <c r="AB459">
        <v>20000</v>
      </c>
      <c r="AC459" s="2" t="s">
        <v>3460</v>
      </c>
      <c r="AD459" s="2" t="s">
        <v>92</v>
      </c>
      <c r="AE459">
        <v>2026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 s="2" t="s">
        <v>72</v>
      </c>
      <c r="AM459" t="s">
        <v>68</v>
      </c>
      <c r="AN459" s="2" t="s">
        <v>3419</v>
      </c>
    </row>
    <row r="460" spans="1:40">
      <c r="A460" s="1">
        <v>46073</v>
      </c>
      <c r="B460" s="2" t="s">
        <v>25</v>
      </c>
      <c r="C460" s="2" t="s">
        <v>3422</v>
      </c>
      <c r="D460" s="2" t="s">
        <v>3423</v>
      </c>
      <c r="E460" s="11">
        <v>0.60763888888888884</v>
      </c>
      <c r="F460" s="11">
        <v>0.6875</v>
      </c>
      <c r="G460">
        <v>1.92</v>
      </c>
      <c r="H460">
        <v>2187.5</v>
      </c>
      <c r="I460">
        <v>1.9166666666666665</v>
      </c>
      <c r="J460">
        <v>2191.3043478240743</v>
      </c>
      <c r="K460" s="2" t="s">
        <v>3416</v>
      </c>
      <c r="L460" s="2" t="s">
        <v>3417</v>
      </c>
      <c r="M460">
        <v>221</v>
      </c>
      <c r="N460" s="2" t="s">
        <v>1123</v>
      </c>
      <c r="O460" s="2" t="s">
        <v>1126</v>
      </c>
      <c r="P460" s="2" t="s">
        <v>1125</v>
      </c>
      <c r="Q460" s="2" t="s">
        <v>343</v>
      </c>
      <c r="R460" s="2" t="s">
        <v>1124</v>
      </c>
      <c r="S460" s="2" t="s">
        <v>64</v>
      </c>
      <c r="T460">
        <v>4200</v>
      </c>
      <c r="U460">
        <v>10</v>
      </c>
      <c r="V460">
        <v>2</v>
      </c>
      <c r="W460">
        <v>1</v>
      </c>
      <c r="X460">
        <v>4</v>
      </c>
      <c r="Z460">
        <v>16800</v>
      </c>
      <c r="AA460">
        <v>16800</v>
      </c>
      <c r="AB460">
        <v>16500</v>
      </c>
      <c r="AC460" s="2"/>
      <c r="AD460" s="2" t="s">
        <v>92</v>
      </c>
      <c r="AE460">
        <v>2026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 s="2" t="s">
        <v>72</v>
      </c>
      <c r="AM460" t="s">
        <v>68</v>
      </c>
      <c r="AN460" s="2" t="s">
        <v>3419</v>
      </c>
    </row>
    <row r="461" spans="1:40">
      <c r="A461" s="1">
        <v>46076</v>
      </c>
      <c r="B461" s="2" t="s">
        <v>25</v>
      </c>
      <c r="C461" s="2" t="s">
        <v>3422</v>
      </c>
      <c r="D461" s="2" t="s">
        <v>3423</v>
      </c>
      <c r="E461" s="11">
        <v>0.64583333333333326</v>
      </c>
      <c r="F461" s="11">
        <v>0.66319444444444442</v>
      </c>
      <c r="G461">
        <v>0.42</v>
      </c>
      <c r="H461">
        <v>1452.3809523809525</v>
      </c>
      <c r="I461">
        <v>0.41666666666666674</v>
      </c>
      <c r="J461">
        <v>1464</v>
      </c>
      <c r="K461" s="2" t="s">
        <v>3416</v>
      </c>
      <c r="L461" s="2" t="s">
        <v>3417</v>
      </c>
      <c r="M461">
        <v>275</v>
      </c>
      <c r="N461" s="2" t="s">
        <v>1349</v>
      </c>
      <c r="O461" s="2" t="s">
        <v>1352</v>
      </c>
      <c r="P461" s="2" t="s">
        <v>1351</v>
      </c>
      <c r="Q461" s="2" t="s">
        <v>153</v>
      </c>
      <c r="R461" s="2" t="s">
        <v>1350</v>
      </c>
      <c r="S461" s="2" t="s">
        <v>64</v>
      </c>
      <c r="T461">
        <v>610</v>
      </c>
      <c r="U461">
        <v>10</v>
      </c>
      <c r="V461">
        <v>2</v>
      </c>
      <c r="W461">
        <v>1</v>
      </c>
      <c r="X461">
        <v>4</v>
      </c>
      <c r="Z461">
        <v>2440</v>
      </c>
      <c r="AA461">
        <v>2440</v>
      </c>
      <c r="AB461">
        <v>2300</v>
      </c>
      <c r="AC461" s="2"/>
      <c r="AD461" s="2" t="s">
        <v>92</v>
      </c>
      <c r="AE461">
        <v>2026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 s="2" t="s">
        <v>72</v>
      </c>
      <c r="AM461" t="s">
        <v>68</v>
      </c>
      <c r="AN461" s="2" t="s">
        <v>3419</v>
      </c>
    </row>
    <row r="462" spans="1:40">
      <c r="A462" s="1">
        <v>46076</v>
      </c>
      <c r="B462" s="2" t="s">
        <v>25</v>
      </c>
      <c r="C462" s="2" t="s">
        <v>3422</v>
      </c>
      <c r="D462" s="2" t="s">
        <v>3423</v>
      </c>
      <c r="E462" s="11">
        <v>0.66527777777777786</v>
      </c>
      <c r="F462" s="11">
        <v>0.70833333333333326</v>
      </c>
      <c r="G462">
        <v>1.03</v>
      </c>
      <c r="H462">
        <v>990.29126213592235</v>
      </c>
      <c r="I462">
        <v>1.0333333333333332</v>
      </c>
      <c r="J462">
        <v>987.09677418981482</v>
      </c>
      <c r="K462" s="2" t="s">
        <v>3416</v>
      </c>
      <c r="L462" s="2" t="s">
        <v>3417</v>
      </c>
      <c r="M462">
        <v>254</v>
      </c>
      <c r="N462" s="2" t="s">
        <v>1252</v>
      </c>
      <c r="O462" s="2" t="s">
        <v>1255</v>
      </c>
      <c r="P462" s="2" t="s">
        <v>1254</v>
      </c>
      <c r="Q462" s="2" t="s">
        <v>192</v>
      </c>
      <c r="R462" s="2" t="s">
        <v>1253</v>
      </c>
      <c r="S462" s="2" t="s">
        <v>64</v>
      </c>
      <c r="T462">
        <v>1020</v>
      </c>
      <c r="U462">
        <v>20</v>
      </c>
      <c r="V462">
        <v>2</v>
      </c>
      <c r="W462">
        <v>1</v>
      </c>
      <c r="X462">
        <v>4</v>
      </c>
      <c r="Z462">
        <v>4080</v>
      </c>
      <c r="AA462">
        <v>4080</v>
      </c>
      <c r="AB462">
        <v>3500</v>
      </c>
      <c r="AC462" s="2"/>
      <c r="AD462" s="2" t="s">
        <v>92</v>
      </c>
      <c r="AE462">
        <v>2026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 s="2" t="s">
        <v>72</v>
      </c>
      <c r="AM462" t="s">
        <v>68</v>
      </c>
      <c r="AN462" s="2" t="s">
        <v>3419</v>
      </c>
    </row>
    <row r="463" spans="1:40">
      <c r="A463" s="1">
        <v>46076</v>
      </c>
      <c r="B463" s="2" t="s">
        <v>25</v>
      </c>
      <c r="C463" s="2" t="s">
        <v>3424</v>
      </c>
      <c r="D463" s="2" t="s">
        <v>3425</v>
      </c>
      <c r="E463" s="11">
        <v>0.34097222222222223</v>
      </c>
      <c r="F463" s="11">
        <v>0.45486111111111116</v>
      </c>
      <c r="G463">
        <v>2.73</v>
      </c>
      <c r="H463">
        <v>1230.7692307692307</v>
      </c>
      <c r="I463">
        <v>2.7333333333333334</v>
      </c>
      <c r="J463">
        <v>1229.2682926851851</v>
      </c>
      <c r="K463" s="2" t="s">
        <v>3416</v>
      </c>
      <c r="L463" s="2" t="s">
        <v>3417</v>
      </c>
      <c r="M463">
        <v>190</v>
      </c>
      <c r="N463" s="2" t="s">
        <v>1005</v>
      </c>
      <c r="O463" s="2" t="s">
        <v>1007</v>
      </c>
      <c r="P463" s="2" t="s">
        <v>480</v>
      </c>
      <c r="Q463" s="2" t="s">
        <v>422</v>
      </c>
      <c r="R463" s="2" t="s">
        <v>1006</v>
      </c>
      <c r="S463" s="2" t="s">
        <v>64</v>
      </c>
      <c r="T463">
        <v>3360</v>
      </c>
      <c r="U463">
        <v>30</v>
      </c>
      <c r="V463">
        <v>7</v>
      </c>
      <c r="W463">
        <v>2</v>
      </c>
      <c r="X463">
        <v>3</v>
      </c>
      <c r="Z463">
        <v>10080</v>
      </c>
      <c r="AA463">
        <v>5040</v>
      </c>
      <c r="AB463">
        <v>9500</v>
      </c>
      <c r="AC463" s="2" t="s">
        <v>3533</v>
      </c>
      <c r="AD463" s="2" t="s">
        <v>92</v>
      </c>
      <c r="AE463">
        <v>2026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 s="2" t="s">
        <v>72</v>
      </c>
      <c r="AM463" t="s">
        <v>211</v>
      </c>
      <c r="AN463" s="2" t="s">
        <v>3419</v>
      </c>
    </row>
    <row r="464" spans="1:40">
      <c r="A464" s="1">
        <v>46076</v>
      </c>
      <c r="B464" s="2" t="s">
        <v>25</v>
      </c>
      <c r="C464" s="2" t="s">
        <v>3424</v>
      </c>
      <c r="D464" s="2" t="s">
        <v>3425</v>
      </c>
      <c r="E464" s="11">
        <v>0.46527777777777768</v>
      </c>
      <c r="F464" s="11">
        <v>0.67708333333333326</v>
      </c>
      <c r="G464">
        <v>5.08</v>
      </c>
      <c r="H464">
        <v>1683.0708661417323</v>
      </c>
      <c r="I464">
        <v>5.083333333333333</v>
      </c>
      <c r="J464">
        <v>1681.9672131134259</v>
      </c>
      <c r="K464" s="2" t="s">
        <v>3416</v>
      </c>
      <c r="L464" s="2" t="s">
        <v>3417</v>
      </c>
      <c r="M464">
        <v>154</v>
      </c>
      <c r="N464" s="2" t="s">
        <v>830</v>
      </c>
      <c r="O464" s="2" t="s">
        <v>833</v>
      </c>
      <c r="P464" s="2" t="s">
        <v>480</v>
      </c>
      <c r="Q464" s="2" t="s">
        <v>832</v>
      </c>
      <c r="R464" s="2" t="s">
        <v>831</v>
      </c>
      <c r="S464" s="2" t="s">
        <v>64</v>
      </c>
      <c r="T464">
        <v>8550</v>
      </c>
      <c r="U464">
        <v>30</v>
      </c>
      <c r="V464">
        <v>7</v>
      </c>
      <c r="W464">
        <v>2</v>
      </c>
      <c r="X464">
        <v>3</v>
      </c>
      <c r="Z464">
        <v>25650</v>
      </c>
      <c r="AA464">
        <v>12825</v>
      </c>
      <c r="AB464">
        <v>24950</v>
      </c>
      <c r="AC464" s="2" t="s">
        <v>3533</v>
      </c>
      <c r="AD464" s="2" t="s">
        <v>92</v>
      </c>
      <c r="AE464">
        <v>2026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 s="2" t="s">
        <v>72</v>
      </c>
      <c r="AM464" t="s">
        <v>211</v>
      </c>
      <c r="AN464" s="2" t="s">
        <v>3419</v>
      </c>
    </row>
    <row r="465" spans="1:40">
      <c r="A465" s="1">
        <v>46076</v>
      </c>
      <c r="B465" s="2" t="s">
        <v>25</v>
      </c>
      <c r="C465" s="2" t="s">
        <v>3424</v>
      </c>
      <c r="D465" s="2" t="s">
        <v>3425</v>
      </c>
      <c r="E465" s="11">
        <v>0.68124999999999991</v>
      </c>
      <c r="F465" s="11">
        <v>0.72222222222222232</v>
      </c>
      <c r="G465">
        <v>0.98</v>
      </c>
      <c r="H465">
        <v>0</v>
      </c>
      <c r="I465">
        <v>0.98333333333333339</v>
      </c>
      <c r="J465">
        <v>0</v>
      </c>
      <c r="K465" s="2" t="s">
        <v>3416</v>
      </c>
      <c r="L465" s="2" t="s">
        <v>3464</v>
      </c>
      <c r="M465" t="s">
        <v>764</v>
      </c>
      <c r="N465" s="2" t="s">
        <v>764</v>
      </c>
      <c r="O465" s="2" t="s">
        <v>764</v>
      </c>
      <c r="P465" s="2" t="s">
        <v>764</v>
      </c>
      <c r="Q465" s="2" t="s">
        <v>764</v>
      </c>
      <c r="R465" s="2" t="s">
        <v>764</v>
      </c>
      <c r="S465" s="2" t="s">
        <v>764</v>
      </c>
      <c r="T465">
        <v>0</v>
      </c>
      <c r="U465">
        <v>0</v>
      </c>
      <c r="V465">
        <v>0</v>
      </c>
      <c r="W465">
        <v>0</v>
      </c>
      <c r="X465">
        <v>0</v>
      </c>
      <c r="Z465">
        <v>0</v>
      </c>
      <c r="AA465" t="s">
        <v>764</v>
      </c>
      <c r="AB465" t="s">
        <v>764</v>
      </c>
      <c r="AC465" s="2" t="s">
        <v>3534</v>
      </c>
      <c r="AD465" s="2" t="s">
        <v>92</v>
      </c>
      <c r="AE465">
        <v>2026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 s="2" t="s">
        <v>72</v>
      </c>
      <c r="AN465" s="2" t="s">
        <v>3419</v>
      </c>
    </row>
    <row r="466" spans="1:40">
      <c r="A466" s="1">
        <v>46077</v>
      </c>
      <c r="B466" s="2" t="s">
        <v>25</v>
      </c>
      <c r="C466" s="2" t="s">
        <v>3424</v>
      </c>
      <c r="D466" s="2" t="s">
        <v>3425</v>
      </c>
      <c r="E466" s="11">
        <v>0.34791666666666665</v>
      </c>
      <c r="F466" s="11">
        <v>0.47222222222222232</v>
      </c>
      <c r="G466">
        <v>2.98</v>
      </c>
      <c r="H466">
        <v>671.14093959731542</v>
      </c>
      <c r="I466">
        <v>2.9833333333333334</v>
      </c>
      <c r="J466">
        <v>670.39106144675929</v>
      </c>
      <c r="K466" s="2" t="s">
        <v>3416</v>
      </c>
      <c r="L466" s="2" t="s">
        <v>3417</v>
      </c>
      <c r="M466">
        <v>189</v>
      </c>
      <c r="N466" s="2" t="s">
        <v>994</v>
      </c>
      <c r="O466" s="2" t="s">
        <v>999</v>
      </c>
      <c r="P466" s="2" t="s">
        <v>996</v>
      </c>
      <c r="Q466" s="2" t="s">
        <v>998</v>
      </c>
      <c r="R466" s="2" t="s">
        <v>995</v>
      </c>
      <c r="S466" s="2" t="s">
        <v>64</v>
      </c>
      <c r="T466">
        <v>2000</v>
      </c>
      <c r="U466">
        <v>60</v>
      </c>
      <c r="V466">
        <v>4</v>
      </c>
      <c r="W466">
        <v>1</v>
      </c>
      <c r="X466">
        <v>1</v>
      </c>
      <c r="Z466">
        <v>2000</v>
      </c>
      <c r="AA466">
        <v>2000</v>
      </c>
      <c r="AB466">
        <v>1750</v>
      </c>
      <c r="AC466" s="2" t="s">
        <v>3441</v>
      </c>
      <c r="AD466" s="2" t="s">
        <v>92</v>
      </c>
      <c r="AE466">
        <v>2026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 s="2" t="s">
        <v>72</v>
      </c>
      <c r="AM466" t="s">
        <v>1004</v>
      </c>
      <c r="AN466" s="2" t="s">
        <v>3419</v>
      </c>
    </row>
    <row r="467" spans="1:40">
      <c r="A467" s="1">
        <v>46077</v>
      </c>
      <c r="B467" s="2" t="s">
        <v>25</v>
      </c>
      <c r="C467" s="2" t="s">
        <v>3424</v>
      </c>
      <c r="D467" s="2" t="s">
        <v>3425</v>
      </c>
      <c r="E467" s="11">
        <v>0.48958333333333326</v>
      </c>
      <c r="F467" s="11">
        <v>0.72916666666666674</v>
      </c>
      <c r="G467">
        <v>5.75</v>
      </c>
      <c r="H467">
        <v>1486.9565217391305</v>
      </c>
      <c r="I467">
        <v>5.75</v>
      </c>
      <c r="J467">
        <v>1486.9565217361112</v>
      </c>
      <c r="K467" s="2" t="s">
        <v>3416</v>
      </c>
      <c r="L467" s="2" t="s">
        <v>3417</v>
      </c>
      <c r="M467">
        <v>158</v>
      </c>
      <c r="N467" s="2" t="s">
        <v>855</v>
      </c>
      <c r="O467" s="2" t="s">
        <v>859</v>
      </c>
      <c r="P467" s="2" t="s">
        <v>857</v>
      </c>
      <c r="Q467" s="2" t="s">
        <v>858</v>
      </c>
      <c r="R467" s="2" t="s">
        <v>856</v>
      </c>
      <c r="S467" s="2" t="s">
        <v>64</v>
      </c>
      <c r="T467">
        <v>8550</v>
      </c>
      <c r="U467">
        <v>30</v>
      </c>
      <c r="V467">
        <v>7</v>
      </c>
      <c r="W467">
        <v>2</v>
      </c>
      <c r="X467">
        <v>3</v>
      </c>
      <c r="Z467">
        <v>25650</v>
      </c>
      <c r="AA467">
        <v>12825</v>
      </c>
      <c r="AB467">
        <v>24950</v>
      </c>
      <c r="AC467" s="2" t="s">
        <v>3535</v>
      </c>
      <c r="AD467" s="2" t="s">
        <v>92</v>
      </c>
      <c r="AE467">
        <v>2026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 s="2" t="s">
        <v>72</v>
      </c>
      <c r="AM467" t="s">
        <v>211</v>
      </c>
      <c r="AN467" s="2" t="s">
        <v>3419</v>
      </c>
    </row>
    <row r="468" spans="1:40">
      <c r="A468" s="1">
        <v>46077</v>
      </c>
      <c r="B468" s="2" t="s">
        <v>25</v>
      </c>
      <c r="C468" s="2" t="s">
        <v>3414</v>
      </c>
      <c r="D468" s="2" t="s">
        <v>3426</v>
      </c>
      <c r="E468" s="11">
        <v>0.35416666666666674</v>
      </c>
      <c r="F468" s="11">
        <v>0.44444444444444442</v>
      </c>
      <c r="G468">
        <v>2.17</v>
      </c>
      <c r="H468">
        <v>1050.6912442396313</v>
      </c>
      <c r="I468">
        <v>2.1666666666666656</v>
      </c>
      <c r="J468">
        <v>1052.3076923076928</v>
      </c>
      <c r="K468" s="2" t="s">
        <v>3416</v>
      </c>
      <c r="L468" s="2" t="s">
        <v>3417</v>
      </c>
      <c r="M468">
        <v>168</v>
      </c>
      <c r="N468" s="2" t="s">
        <v>894</v>
      </c>
      <c r="O468" s="2" t="s">
        <v>901</v>
      </c>
      <c r="P468" s="2" t="s">
        <v>896</v>
      </c>
      <c r="Q468" s="2" t="s">
        <v>153</v>
      </c>
      <c r="R468" s="2" t="s">
        <v>895</v>
      </c>
      <c r="S468" s="2" t="s">
        <v>79</v>
      </c>
      <c r="T468">
        <v>2280</v>
      </c>
      <c r="U468">
        <v>15</v>
      </c>
      <c r="V468">
        <v>0</v>
      </c>
      <c r="W468">
        <v>1</v>
      </c>
      <c r="X468">
        <v>8</v>
      </c>
      <c r="Z468">
        <v>18240</v>
      </c>
      <c r="AA468">
        <v>18240</v>
      </c>
      <c r="AB468">
        <v>20000</v>
      </c>
      <c r="AC468" s="2"/>
      <c r="AD468" s="2" t="s">
        <v>92</v>
      </c>
      <c r="AE468">
        <v>2026</v>
      </c>
      <c r="AF468">
        <v>570</v>
      </c>
      <c r="AG468">
        <v>644</v>
      </c>
      <c r="AH468">
        <v>-74</v>
      </c>
      <c r="AI468">
        <v>647</v>
      </c>
      <c r="AJ468">
        <v>644</v>
      </c>
      <c r="AK468">
        <v>3</v>
      </c>
      <c r="AL468" s="2" t="s">
        <v>72</v>
      </c>
      <c r="AN468" s="2" t="s">
        <v>3419</v>
      </c>
    </row>
    <row r="469" spans="1:40">
      <c r="A469" s="1">
        <v>46077</v>
      </c>
      <c r="B469" s="2" t="s">
        <v>25</v>
      </c>
      <c r="C469" s="2" t="s">
        <v>3414</v>
      </c>
      <c r="D469" s="2" t="s">
        <v>3426</v>
      </c>
      <c r="E469" s="11">
        <v>0.45486111111111116</v>
      </c>
      <c r="F469" s="11">
        <v>0.48958333333333326</v>
      </c>
      <c r="G469">
        <v>0.83</v>
      </c>
      <c r="H469">
        <v>367.46987951807233</v>
      </c>
      <c r="I469">
        <v>0.83333333333333315</v>
      </c>
      <c r="J469">
        <v>366.00000000000006</v>
      </c>
      <c r="K469" s="2" t="s">
        <v>3416</v>
      </c>
      <c r="L469" s="2" t="s">
        <v>3417</v>
      </c>
      <c r="M469">
        <v>200</v>
      </c>
      <c r="N469" s="2" t="s">
        <v>1056</v>
      </c>
      <c r="O469" s="2" t="s">
        <v>1058</v>
      </c>
      <c r="P469" s="2" t="s">
        <v>957</v>
      </c>
      <c r="Q469" s="2" t="s">
        <v>132</v>
      </c>
      <c r="R469" s="2" t="s">
        <v>1057</v>
      </c>
      <c r="S469" s="2" t="s">
        <v>79</v>
      </c>
      <c r="T469">
        <v>305</v>
      </c>
      <c r="U469">
        <v>10</v>
      </c>
      <c r="V469">
        <v>0</v>
      </c>
      <c r="W469">
        <v>1</v>
      </c>
      <c r="X469">
        <v>8</v>
      </c>
      <c r="Z469">
        <v>2440</v>
      </c>
      <c r="AA469">
        <v>2440</v>
      </c>
      <c r="AB469">
        <v>2200</v>
      </c>
      <c r="AC469" s="2"/>
      <c r="AD469" s="2" t="s">
        <v>92</v>
      </c>
      <c r="AE469">
        <v>2026</v>
      </c>
      <c r="AF469">
        <v>77</v>
      </c>
      <c r="AG469">
        <v>80</v>
      </c>
      <c r="AH469">
        <v>-3</v>
      </c>
      <c r="AI469">
        <v>83</v>
      </c>
      <c r="AJ469">
        <v>80</v>
      </c>
      <c r="AK469">
        <v>3</v>
      </c>
      <c r="AL469" s="2" t="s">
        <v>72</v>
      </c>
      <c r="AN469" s="2" t="s">
        <v>3419</v>
      </c>
    </row>
    <row r="470" spans="1:40">
      <c r="A470" s="1">
        <v>46077</v>
      </c>
      <c r="B470" s="2" t="s">
        <v>25</v>
      </c>
      <c r="C470" s="2" t="s">
        <v>3414</v>
      </c>
      <c r="D470" s="2" t="s">
        <v>3426</v>
      </c>
      <c r="E470" s="11">
        <v>0.51041666666666674</v>
      </c>
      <c r="F470" s="11">
        <v>0.55972222222222223</v>
      </c>
      <c r="G470">
        <v>1.18</v>
      </c>
      <c r="H470">
        <v>991.52542372881362</v>
      </c>
      <c r="I470">
        <v>1.1833333333333345</v>
      </c>
      <c r="J470">
        <v>988.7323943661961</v>
      </c>
      <c r="K470" s="2" t="s">
        <v>3416</v>
      </c>
      <c r="L470" s="2" t="s">
        <v>3417</v>
      </c>
      <c r="M470">
        <v>229</v>
      </c>
      <c r="N470" s="2" t="s">
        <v>1163</v>
      </c>
      <c r="O470" s="2" t="s">
        <v>1166</v>
      </c>
      <c r="P470" s="2" t="s">
        <v>1165</v>
      </c>
      <c r="Q470" s="2" t="s">
        <v>153</v>
      </c>
      <c r="R470" s="2" t="s">
        <v>1164</v>
      </c>
      <c r="S470" s="2" t="s">
        <v>79</v>
      </c>
      <c r="T470">
        <v>1170</v>
      </c>
      <c r="U470">
        <v>12</v>
      </c>
      <c r="V470">
        <v>0</v>
      </c>
      <c r="W470">
        <v>1</v>
      </c>
      <c r="X470">
        <v>8</v>
      </c>
      <c r="Z470">
        <v>9360</v>
      </c>
      <c r="AA470">
        <v>9360</v>
      </c>
      <c r="AB470">
        <v>9100</v>
      </c>
      <c r="AC470" s="2"/>
      <c r="AD470" s="2" t="s">
        <v>92</v>
      </c>
      <c r="AE470">
        <v>2026</v>
      </c>
      <c r="AF470">
        <v>293</v>
      </c>
      <c r="AG470">
        <v>299</v>
      </c>
      <c r="AH470">
        <v>-6</v>
      </c>
      <c r="AI470">
        <v>302</v>
      </c>
      <c r="AJ470">
        <v>299</v>
      </c>
      <c r="AK470">
        <v>3</v>
      </c>
      <c r="AL470" s="2" t="s">
        <v>72</v>
      </c>
      <c r="AN470" s="2" t="s">
        <v>3419</v>
      </c>
    </row>
    <row r="471" spans="1:40">
      <c r="A471" s="1">
        <v>46077</v>
      </c>
      <c r="B471" s="2" t="s">
        <v>25</v>
      </c>
      <c r="C471" s="2" t="s">
        <v>3414</v>
      </c>
      <c r="D471" s="2" t="s">
        <v>3426</v>
      </c>
      <c r="E471" s="11">
        <v>0.58333333333333326</v>
      </c>
      <c r="F471" s="11">
        <v>0.65625</v>
      </c>
      <c r="G471">
        <v>1.75</v>
      </c>
      <c r="H471">
        <v>328.57142857142856</v>
      </c>
      <c r="I471">
        <v>1.7499999999999991</v>
      </c>
      <c r="J471">
        <v>328.57142857142873</v>
      </c>
      <c r="K471" s="2" t="s">
        <v>3416</v>
      </c>
      <c r="L471" s="2" t="s">
        <v>3417</v>
      </c>
      <c r="M471">
        <v>249</v>
      </c>
      <c r="N471" s="2" t="s">
        <v>1226</v>
      </c>
      <c r="O471" s="2" t="s">
        <v>1233</v>
      </c>
      <c r="P471" s="2" t="s">
        <v>1228</v>
      </c>
      <c r="Q471" s="2" t="s">
        <v>153</v>
      </c>
      <c r="R471" s="2" t="s">
        <v>1227</v>
      </c>
      <c r="S471" s="2" t="s">
        <v>79</v>
      </c>
      <c r="T471">
        <v>575</v>
      </c>
      <c r="U471">
        <v>10</v>
      </c>
      <c r="V471">
        <v>0</v>
      </c>
      <c r="W471">
        <v>1</v>
      </c>
      <c r="X471">
        <v>8</v>
      </c>
      <c r="Z471">
        <v>4600</v>
      </c>
      <c r="AA471">
        <v>4600</v>
      </c>
      <c r="AB471">
        <v>4300</v>
      </c>
      <c r="AC471" s="2"/>
      <c r="AD471" s="2" t="s">
        <v>92</v>
      </c>
      <c r="AE471">
        <v>2026</v>
      </c>
      <c r="AF471">
        <v>144</v>
      </c>
      <c r="AG471">
        <v>156</v>
      </c>
      <c r="AH471">
        <v>-12</v>
      </c>
      <c r="AI471">
        <v>159</v>
      </c>
      <c r="AJ471">
        <v>156</v>
      </c>
      <c r="AK471">
        <v>3</v>
      </c>
      <c r="AL471" s="2" t="s">
        <v>72</v>
      </c>
      <c r="AN471" s="2" t="s">
        <v>3419</v>
      </c>
    </row>
    <row r="472" spans="1:40">
      <c r="A472" s="1">
        <v>46077</v>
      </c>
      <c r="B472" s="2" t="s">
        <v>25</v>
      </c>
      <c r="C472" s="2" t="s">
        <v>3414</v>
      </c>
      <c r="D472" s="2" t="s">
        <v>3426</v>
      </c>
      <c r="E472" s="11">
        <v>0.67013888888888884</v>
      </c>
      <c r="F472" s="11">
        <v>0.70833333333333326</v>
      </c>
      <c r="G472">
        <v>0.92</v>
      </c>
      <c r="H472">
        <v>184.78260869565216</v>
      </c>
      <c r="I472">
        <v>0.91666666666666885</v>
      </c>
      <c r="J472">
        <v>185.45454545454504</v>
      </c>
      <c r="K472" s="2" t="s">
        <v>3416</v>
      </c>
      <c r="L472" s="2" t="s">
        <v>3417</v>
      </c>
      <c r="M472">
        <v>263</v>
      </c>
      <c r="N472" s="2" t="s">
        <v>1291</v>
      </c>
      <c r="O472" s="2" t="s">
        <v>640</v>
      </c>
      <c r="P472" s="2" t="s">
        <v>1293</v>
      </c>
      <c r="Q472" s="2" t="s">
        <v>1294</v>
      </c>
      <c r="R472" s="2" t="s">
        <v>1292</v>
      </c>
      <c r="S472" s="2" t="s">
        <v>79</v>
      </c>
      <c r="T472">
        <v>170</v>
      </c>
      <c r="U472">
        <v>8</v>
      </c>
      <c r="V472">
        <v>0</v>
      </c>
      <c r="W472">
        <v>1</v>
      </c>
      <c r="X472">
        <v>8</v>
      </c>
      <c r="Z472">
        <v>1360</v>
      </c>
      <c r="AA472">
        <v>1360</v>
      </c>
      <c r="AB472">
        <v>1100</v>
      </c>
      <c r="AC472" s="2"/>
      <c r="AD472" s="2" t="s">
        <v>92</v>
      </c>
      <c r="AE472">
        <v>2026</v>
      </c>
      <c r="AF472">
        <v>43</v>
      </c>
      <c r="AG472">
        <v>84</v>
      </c>
      <c r="AH472">
        <v>-41</v>
      </c>
      <c r="AI472">
        <v>87</v>
      </c>
      <c r="AJ472">
        <v>84</v>
      </c>
      <c r="AK472">
        <v>3</v>
      </c>
      <c r="AL472" s="2" t="s">
        <v>72</v>
      </c>
      <c r="AN472" s="2" t="s">
        <v>3419</v>
      </c>
    </row>
    <row r="473" spans="1:40">
      <c r="A473" s="1">
        <v>46078</v>
      </c>
      <c r="B473" s="2" t="s">
        <v>25</v>
      </c>
      <c r="C473" s="2" t="s">
        <v>3414</v>
      </c>
      <c r="D473" s="2" t="s">
        <v>3426</v>
      </c>
      <c r="E473" s="11">
        <v>0.34027777777777768</v>
      </c>
      <c r="F473" s="11">
        <v>0.42361111111111116</v>
      </c>
      <c r="G473">
        <v>2</v>
      </c>
      <c r="H473">
        <v>970</v>
      </c>
      <c r="I473">
        <v>2.0000000000000009</v>
      </c>
      <c r="J473">
        <v>969.99999999999955</v>
      </c>
      <c r="K473" s="2" t="s">
        <v>3416</v>
      </c>
      <c r="L473" s="2" t="s">
        <v>3417</v>
      </c>
      <c r="M473">
        <v>216</v>
      </c>
      <c r="N473" s="2" t="s">
        <v>1111</v>
      </c>
      <c r="O473" s="2" t="s">
        <v>640</v>
      </c>
      <c r="P473" s="2" t="s">
        <v>1104</v>
      </c>
      <c r="Q473" s="2" t="s">
        <v>1106</v>
      </c>
      <c r="R473" s="2" t="s">
        <v>1103</v>
      </c>
      <c r="S473" s="2" t="s">
        <v>79</v>
      </c>
      <c r="T473">
        <v>1940</v>
      </c>
      <c r="U473">
        <v>18</v>
      </c>
      <c r="V473">
        <v>0</v>
      </c>
      <c r="W473">
        <v>1</v>
      </c>
      <c r="X473">
        <v>8</v>
      </c>
      <c r="Z473">
        <v>15520</v>
      </c>
      <c r="AA473">
        <v>15520</v>
      </c>
      <c r="AB473">
        <v>15400</v>
      </c>
      <c r="AC473" s="2"/>
      <c r="AD473" s="2" t="s">
        <v>92</v>
      </c>
      <c r="AE473">
        <v>2026</v>
      </c>
      <c r="AF473">
        <v>485</v>
      </c>
      <c r="AG473">
        <v>479</v>
      </c>
      <c r="AH473">
        <v>6</v>
      </c>
      <c r="AI473">
        <v>485</v>
      </c>
      <c r="AJ473">
        <v>479</v>
      </c>
      <c r="AK473">
        <v>6</v>
      </c>
      <c r="AL473" s="2" t="s">
        <v>72</v>
      </c>
      <c r="AN473" s="2" t="s">
        <v>3419</v>
      </c>
    </row>
    <row r="474" spans="1:40">
      <c r="A474" s="1">
        <v>46078</v>
      </c>
      <c r="B474" s="2" t="s">
        <v>25</v>
      </c>
      <c r="C474" s="2" t="s">
        <v>3414</v>
      </c>
      <c r="D474" s="2" t="s">
        <v>3426</v>
      </c>
      <c r="E474" s="11">
        <v>0.42361111111111116</v>
      </c>
      <c r="F474" s="11">
        <v>0.4375</v>
      </c>
      <c r="G474">
        <v>0.33</v>
      </c>
      <c r="H474">
        <v>1030.3030303030303</v>
      </c>
      <c r="I474">
        <v>0.33333333333333348</v>
      </c>
      <c r="J474">
        <v>1019.9999999999995</v>
      </c>
      <c r="K474" s="2" t="s">
        <v>3416</v>
      </c>
      <c r="L474" s="2" t="s">
        <v>3417</v>
      </c>
      <c r="M474">
        <v>255</v>
      </c>
      <c r="N474" s="2" t="s">
        <v>1252</v>
      </c>
      <c r="O474" s="2" t="s">
        <v>1258</v>
      </c>
      <c r="P474" s="2" t="s">
        <v>1254</v>
      </c>
      <c r="Q474" s="2" t="s">
        <v>192</v>
      </c>
      <c r="R474" s="2" t="s">
        <v>1253</v>
      </c>
      <c r="S474" s="2" t="s">
        <v>79</v>
      </c>
      <c r="T474">
        <v>340</v>
      </c>
      <c r="U474">
        <v>12</v>
      </c>
      <c r="V474">
        <v>0</v>
      </c>
      <c r="W474">
        <v>1</v>
      </c>
      <c r="X474">
        <v>8</v>
      </c>
      <c r="Z474">
        <v>2720</v>
      </c>
      <c r="AA474">
        <v>2720</v>
      </c>
      <c r="AB474">
        <v>2300</v>
      </c>
      <c r="AC474" s="2"/>
      <c r="AD474" s="2" t="s">
        <v>92</v>
      </c>
      <c r="AE474">
        <v>2026</v>
      </c>
      <c r="AF474">
        <v>85</v>
      </c>
      <c r="AG474">
        <v>94</v>
      </c>
      <c r="AH474">
        <v>-9</v>
      </c>
      <c r="AI474">
        <v>97</v>
      </c>
      <c r="AJ474">
        <v>94</v>
      </c>
      <c r="AK474">
        <v>3</v>
      </c>
      <c r="AL474" s="2" t="s">
        <v>72</v>
      </c>
      <c r="AN474" s="2" t="s">
        <v>3419</v>
      </c>
    </row>
    <row r="475" spans="1:40">
      <c r="A475" s="1">
        <v>46078</v>
      </c>
      <c r="B475" s="2" t="s">
        <v>25</v>
      </c>
      <c r="C475" s="2" t="s">
        <v>3414</v>
      </c>
      <c r="D475" s="2" t="s">
        <v>3426</v>
      </c>
      <c r="E475" s="11">
        <v>0.4375</v>
      </c>
      <c r="F475" s="11">
        <v>0.46527777777777768</v>
      </c>
      <c r="G475">
        <v>0.67</v>
      </c>
      <c r="H475">
        <v>1925.373134328358</v>
      </c>
      <c r="I475">
        <v>0.66666666666666563</v>
      </c>
      <c r="J475">
        <v>1935.000000000003</v>
      </c>
      <c r="K475" s="2" t="s">
        <v>3416</v>
      </c>
      <c r="L475" s="2" t="s">
        <v>3417</v>
      </c>
      <c r="M475">
        <v>156</v>
      </c>
      <c r="N475" s="2" t="s">
        <v>840</v>
      </c>
      <c r="O475" s="2" t="s">
        <v>844</v>
      </c>
      <c r="P475" s="2" t="s">
        <v>842</v>
      </c>
      <c r="Q475" s="2" t="s">
        <v>843</v>
      </c>
      <c r="R475" s="2" t="s">
        <v>841</v>
      </c>
      <c r="S475" s="2" t="s">
        <v>79</v>
      </c>
      <c r="T475">
        <v>1290</v>
      </c>
      <c r="U475">
        <v>10</v>
      </c>
      <c r="V475">
        <v>0</v>
      </c>
      <c r="W475">
        <v>1</v>
      </c>
      <c r="X475">
        <v>8</v>
      </c>
      <c r="Z475">
        <v>10320</v>
      </c>
      <c r="AA475">
        <v>10320</v>
      </c>
      <c r="AB475">
        <v>10100</v>
      </c>
      <c r="AC475" s="2"/>
      <c r="AD475" s="2" t="s">
        <v>92</v>
      </c>
      <c r="AE475">
        <v>2026</v>
      </c>
      <c r="AF475">
        <v>323</v>
      </c>
      <c r="AG475">
        <v>332</v>
      </c>
      <c r="AH475">
        <v>-9</v>
      </c>
      <c r="AI475">
        <v>335</v>
      </c>
      <c r="AJ475">
        <v>332</v>
      </c>
      <c r="AK475">
        <v>3</v>
      </c>
      <c r="AL475" s="2" t="s">
        <v>72</v>
      </c>
      <c r="AN475" s="2" t="s">
        <v>3419</v>
      </c>
    </row>
    <row r="476" spans="1:40">
      <c r="A476" s="1">
        <v>46073</v>
      </c>
      <c r="B476" s="2" t="s">
        <v>27</v>
      </c>
      <c r="C476" s="2" t="s">
        <v>3429</v>
      </c>
      <c r="D476" s="2" t="s">
        <v>3523</v>
      </c>
      <c r="E476" s="11">
        <v>0.33333333333333326</v>
      </c>
      <c r="F476" s="11">
        <v>0.56597222222222232</v>
      </c>
      <c r="G476">
        <v>5.58</v>
      </c>
      <c r="H476">
        <v>1243.7275985663082</v>
      </c>
      <c r="I476">
        <v>5.583333333333333</v>
      </c>
      <c r="J476">
        <v>1242.9850746296297</v>
      </c>
      <c r="K476" s="2" t="s">
        <v>3416</v>
      </c>
      <c r="L476" s="2" t="s">
        <v>3417</v>
      </c>
      <c r="M476">
        <v>43</v>
      </c>
      <c r="N476" s="2" t="s">
        <v>304</v>
      </c>
      <c r="O476" s="2" t="s">
        <v>307</v>
      </c>
      <c r="P476" s="2" t="s">
        <v>306</v>
      </c>
      <c r="Q476" s="2" t="s">
        <v>59</v>
      </c>
      <c r="R476" s="2" t="s">
        <v>305</v>
      </c>
      <c r="S476" s="2" t="s">
        <v>64</v>
      </c>
      <c r="T476">
        <v>6940</v>
      </c>
      <c r="U476">
        <v>5</v>
      </c>
      <c r="V476">
        <v>2</v>
      </c>
      <c r="W476">
        <v>1</v>
      </c>
      <c r="X476">
        <v>1</v>
      </c>
      <c r="Z476">
        <v>6940</v>
      </c>
      <c r="AA476">
        <v>6940</v>
      </c>
      <c r="AB476">
        <v>6500</v>
      </c>
      <c r="AC476" s="2" t="s">
        <v>3438</v>
      </c>
      <c r="AD476" s="2" t="s">
        <v>92</v>
      </c>
      <c r="AE476">
        <v>2026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 s="2" t="s">
        <v>3431</v>
      </c>
      <c r="AM476" t="s">
        <v>68</v>
      </c>
      <c r="AN476" s="2" t="s">
        <v>3419</v>
      </c>
    </row>
    <row r="477" spans="1:40">
      <c r="A477" s="1">
        <v>46073</v>
      </c>
      <c r="B477" s="2" t="s">
        <v>27</v>
      </c>
      <c r="C477" s="2" t="s">
        <v>3429</v>
      </c>
      <c r="D477" s="2" t="s">
        <v>3523</v>
      </c>
      <c r="E477" s="11">
        <v>0.59722222222222232</v>
      </c>
      <c r="F477" s="11">
        <v>0.70138888888888884</v>
      </c>
      <c r="G477">
        <v>2.5</v>
      </c>
      <c r="H477">
        <v>628</v>
      </c>
      <c r="I477">
        <v>2.5</v>
      </c>
      <c r="J477">
        <v>628</v>
      </c>
      <c r="K477" s="2" t="s">
        <v>3416</v>
      </c>
      <c r="L477" s="2" t="s">
        <v>3417</v>
      </c>
      <c r="M477">
        <v>173</v>
      </c>
      <c r="N477" s="2" t="s">
        <v>925</v>
      </c>
      <c r="O477" s="2" t="s">
        <v>930</v>
      </c>
      <c r="P477" s="2" t="s">
        <v>927</v>
      </c>
      <c r="Q477" s="2" t="s">
        <v>929</v>
      </c>
      <c r="R477" s="2" t="s">
        <v>926</v>
      </c>
      <c r="S477" s="2" t="s">
        <v>64</v>
      </c>
      <c r="T477">
        <v>1570</v>
      </c>
      <c r="U477">
        <v>5</v>
      </c>
      <c r="V477">
        <v>2</v>
      </c>
      <c r="W477">
        <v>1</v>
      </c>
      <c r="X477">
        <v>2</v>
      </c>
      <c r="Z477">
        <v>3140</v>
      </c>
      <c r="AA477">
        <v>3140</v>
      </c>
      <c r="AB477">
        <v>12300</v>
      </c>
      <c r="AC477" s="2" t="s">
        <v>3438</v>
      </c>
      <c r="AD477" s="2" t="s">
        <v>92</v>
      </c>
      <c r="AE477">
        <v>2026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 s="2" t="s">
        <v>3431</v>
      </c>
      <c r="AM477" t="s">
        <v>68</v>
      </c>
      <c r="AN477" s="2" t="s">
        <v>3419</v>
      </c>
    </row>
    <row r="478" spans="1:40">
      <c r="A478" s="1">
        <v>46076</v>
      </c>
      <c r="B478" s="2" t="s">
        <v>27</v>
      </c>
      <c r="C478" s="2" t="s">
        <v>3429</v>
      </c>
      <c r="D478" s="2" t="s">
        <v>3523</v>
      </c>
      <c r="E478" s="11">
        <v>0.35416666666666674</v>
      </c>
      <c r="F478" s="11">
        <v>0.45833333333333326</v>
      </c>
      <c r="G478">
        <v>2.5</v>
      </c>
      <c r="H478">
        <v>1824</v>
      </c>
      <c r="I478">
        <v>2.5</v>
      </c>
      <c r="J478">
        <v>1824</v>
      </c>
      <c r="K478" s="2" t="s">
        <v>3416</v>
      </c>
      <c r="L478" s="2" t="s">
        <v>3417</v>
      </c>
      <c r="M478">
        <v>173</v>
      </c>
      <c r="N478" s="2" t="s">
        <v>925</v>
      </c>
      <c r="O478" s="2" t="s">
        <v>930</v>
      </c>
      <c r="P478" s="2" t="s">
        <v>927</v>
      </c>
      <c r="Q478" s="2" t="s">
        <v>929</v>
      </c>
      <c r="R478" s="2" t="s">
        <v>926</v>
      </c>
      <c r="S478" s="2" t="s">
        <v>64</v>
      </c>
      <c r="T478">
        <v>4560</v>
      </c>
      <c r="U478">
        <v>20</v>
      </c>
      <c r="V478">
        <v>2</v>
      </c>
      <c r="W478">
        <v>1</v>
      </c>
      <c r="X478">
        <v>2</v>
      </c>
      <c r="Z478">
        <v>9120</v>
      </c>
      <c r="AA478">
        <v>9120</v>
      </c>
      <c r="AB478">
        <v>12300</v>
      </c>
      <c r="AC478" s="2" t="s">
        <v>3438</v>
      </c>
      <c r="AD478" s="2" t="s">
        <v>92</v>
      </c>
      <c r="AE478">
        <v>2026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 s="2" t="s">
        <v>3431</v>
      </c>
      <c r="AM478" t="s">
        <v>68</v>
      </c>
      <c r="AN478" s="2" t="s">
        <v>3419</v>
      </c>
    </row>
    <row r="479" spans="1:40">
      <c r="A479" s="1">
        <v>46076</v>
      </c>
      <c r="B479" s="2" t="s">
        <v>27</v>
      </c>
      <c r="C479" s="2" t="s">
        <v>3429</v>
      </c>
      <c r="D479" s="2" t="s">
        <v>3523</v>
      </c>
      <c r="E479" s="11">
        <v>0.47916666666666674</v>
      </c>
      <c r="F479" s="11">
        <v>0.63541666666666674</v>
      </c>
      <c r="G479">
        <v>3.75</v>
      </c>
      <c r="H479">
        <v>1101.3333333333333</v>
      </c>
      <c r="I479">
        <v>3.75</v>
      </c>
      <c r="J479">
        <v>1101.3333333333333</v>
      </c>
      <c r="K479" s="2" t="s">
        <v>3416</v>
      </c>
      <c r="L479" s="2" t="s">
        <v>3417</v>
      </c>
      <c r="M479">
        <v>248</v>
      </c>
      <c r="N479" s="2" t="s">
        <v>1226</v>
      </c>
      <c r="O479" s="2" t="s">
        <v>1229</v>
      </c>
      <c r="P479" s="2" t="s">
        <v>1228</v>
      </c>
      <c r="Q479" s="2" t="s">
        <v>153</v>
      </c>
      <c r="R479" s="2" t="s">
        <v>1227</v>
      </c>
      <c r="S479" s="2" t="s">
        <v>64</v>
      </c>
      <c r="T479">
        <v>4130</v>
      </c>
      <c r="U479">
        <v>5</v>
      </c>
      <c r="V479">
        <v>2</v>
      </c>
      <c r="W479">
        <v>1</v>
      </c>
      <c r="X479">
        <v>2</v>
      </c>
      <c r="Z479">
        <v>8260</v>
      </c>
      <c r="AA479">
        <v>8260</v>
      </c>
      <c r="AB479">
        <v>8000</v>
      </c>
      <c r="AC479" s="2" t="s">
        <v>3438</v>
      </c>
      <c r="AD479" s="2" t="s">
        <v>92</v>
      </c>
      <c r="AE479">
        <v>2026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 s="2" t="s">
        <v>3431</v>
      </c>
      <c r="AM479" t="s">
        <v>68</v>
      </c>
      <c r="AN479" s="2" t="s">
        <v>3419</v>
      </c>
    </row>
    <row r="480" spans="1:40">
      <c r="A480" s="1">
        <v>46076</v>
      </c>
      <c r="B480" s="2" t="s">
        <v>27</v>
      </c>
      <c r="C480" s="2" t="s">
        <v>3429</v>
      </c>
      <c r="D480" s="2" t="s">
        <v>3523</v>
      </c>
      <c r="E480" s="11">
        <v>0.6875</v>
      </c>
      <c r="F480" s="11">
        <v>0.72916666666666674</v>
      </c>
      <c r="G480">
        <v>1</v>
      </c>
      <c r="H480">
        <v>770</v>
      </c>
      <c r="I480">
        <v>1</v>
      </c>
      <c r="J480">
        <v>770</v>
      </c>
      <c r="K480" s="2" t="s">
        <v>3416</v>
      </c>
      <c r="L480" s="2" t="s">
        <v>3417</v>
      </c>
      <c r="M480">
        <v>170</v>
      </c>
      <c r="N480" s="2" t="s">
        <v>911</v>
      </c>
      <c r="O480" s="2" t="s">
        <v>915</v>
      </c>
      <c r="P480" s="2" t="s">
        <v>913</v>
      </c>
      <c r="Q480" s="2" t="s">
        <v>914</v>
      </c>
      <c r="R480" s="2" t="s">
        <v>912</v>
      </c>
      <c r="S480" s="2" t="s">
        <v>64</v>
      </c>
      <c r="T480">
        <v>770</v>
      </c>
      <c r="U480">
        <v>5</v>
      </c>
      <c r="V480">
        <v>2</v>
      </c>
      <c r="W480">
        <v>1</v>
      </c>
      <c r="X480">
        <v>2</v>
      </c>
      <c r="Z480">
        <v>1540</v>
      </c>
      <c r="AA480">
        <v>1540</v>
      </c>
      <c r="AB480">
        <v>9000</v>
      </c>
      <c r="AC480" s="2" t="s">
        <v>3438</v>
      </c>
      <c r="AD480" s="2" t="s">
        <v>92</v>
      </c>
      <c r="AE480">
        <v>2026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 s="2" t="s">
        <v>3431</v>
      </c>
      <c r="AM480" t="s">
        <v>68</v>
      </c>
      <c r="AN480" s="2" t="s">
        <v>3419</v>
      </c>
    </row>
    <row r="481" spans="1:40">
      <c r="A481" s="1">
        <v>46077</v>
      </c>
      <c r="B481" s="2" t="s">
        <v>27</v>
      </c>
      <c r="C481" s="2" t="s">
        <v>3429</v>
      </c>
      <c r="D481" s="2" t="s">
        <v>3523</v>
      </c>
      <c r="E481" s="11">
        <v>0.33333333333333326</v>
      </c>
      <c r="F481" s="11">
        <v>0.4375</v>
      </c>
      <c r="G481">
        <v>2.5</v>
      </c>
      <c r="H481">
        <v>1551.6</v>
      </c>
      <c r="I481">
        <v>2.5</v>
      </c>
      <c r="J481">
        <v>1551.6</v>
      </c>
      <c r="K481" s="2" t="s">
        <v>3416</v>
      </c>
      <c r="L481" s="2" t="s">
        <v>3417</v>
      </c>
      <c r="M481">
        <v>170</v>
      </c>
      <c r="N481" s="2" t="s">
        <v>911</v>
      </c>
      <c r="O481" s="2" t="s">
        <v>915</v>
      </c>
      <c r="P481" s="2" t="s">
        <v>913</v>
      </c>
      <c r="Q481" s="2" t="s">
        <v>914</v>
      </c>
      <c r="R481" s="2" t="s">
        <v>912</v>
      </c>
      <c r="S481" s="2" t="s">
        <v>64</v>
      </c>
      <c r="T481">
        <v>3879</v>
      </c>
      <c r="U481">
        <v>5</v>
      </c>
      <c r="V481">
        <v>2</v>
      </c>
      <c r="W481">
        <v>1</v>
      </c>
      <c r="X481">
        <v>2</v>
      </c>
      <c r="Z481">
        <v>7758</v>
      </c>
      <c r="AA481">
        <v>7758</v>
      </c>
      <c r="AB481">
        <v>9000</v>
      </c>
      <c r="AC481" s="2" t="s">
        <v>3438</v>
      </c>
      <c r="AD481" s="2" t="s">
        <v>92</v>
      </c>
      <c r="AE481">
        <v>2026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 s="2" t="s">
        <v>3431</v>
      </c>
      <c r="AM481" t="s">
        <v>68</v>
      </c>
      <c r="AN481" s="2" t="s">
        <v>3419</v>
      </c>
    </row>
    <row r="482" spans="1:40">
      <c r="A482" s="1">
        <v>46077</v>
      </c>
      <c r="B482" s="2" t="s">
        <v>27</v>
      </c>
      <c r="C482" s="2" t="s">
        <v>3429</v>
      </c>
      <c r="D482" s="2" t="s">
        <v>3523</v>
      </c>
      <c r="E482" s="11">
        <v>0.52083333333333326</v>
      </c>
      <c r="F482" s="11">
        <v>0.69791666666666674</v>
      </c>
      <c r="G482">
        <v>4.25</v>
      </c>
      <c r="H482">
        <v>235.29411764705881</v>
      </c>
      <c r="I482">
        <v>4.25</v>
      </c>
      <c r="J482">
        <v>235.29411765046297</v>
      </c>
      <c r="K482" s="2" t="s">
        <v>3416</v>
      </c>
      <c r="L482" s="2" t="s">
        <v>3417</v>
      </c>
      <c r="M482">
        <v>254</v>
      </c>
      <c r="N482" s="2" t="s">
        <v>1252</v>
      </c>
      <c r="O482" s="2" t="s">
        <v>1255</v>
      </c>
      <c r="P482" s="2" t="s">
        <v>1254</v>
      </c>
      <c r="Q482" s="2" t="s">
        <v>192</v>
      </c>
      <c r="R482" s="2" t="s">
        <v>1253</v>
      </c>
      <c r="S482" s="2" t="s">
        <v>64</v>
      </c>
      <c r="T482">
        <v>1000</v>
      </c>
      <c r="U482">
        <v>5</v>
      </c>
      <c r="V482">
        <v>2</v>
      </c>
      <c r="W482">
        <v>1</v>
      </c>
      <c r="X482">
        <v>4</v>
      </c>
      <c r="Z482">
        <v>4000</v>
      </c>
      <c r="AA482">
        <v>4000</v>
      </c>
      <c r="AB482">
        <v>3500</v>
      </c>
      <c r="AC482" s="2" t="s">
        <v>3438</v>
      </c>
      <c r="AD482" s="2" t="s">
        <v>92</v>
      </c>
      <c r="AE482">
        <v>2026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 s="2" t="s">
        <v>3431</v>
      </c>
      <c r="AM482" t="s">
        <v>68</v>
      </c>
      <c r="AN482" s="2" t="s">
        <v>3419</v>
      </c>
    </row>
    <row r="483" spans="1:40">
      <c r="A483" s="1">
        <v>46078</v>
      </c>
      <c r="B483" s="2" t="s">
        <v>27</v>
      </c>
      <c r="C483" s="2" t="s">
        <v>3429</v>
      </c>
      <c r="D483" s="2" t="s">
        <v>3523</v>
      </c>
      <c r="E483" s="11">
        <v>0.35416666666666674</v>
      </c>
      <c r="F483" s="11">
        <v>0.41666666666666674</v>
      </c>
      <c r="G483">
        <v>1.5</v>
      </c>
      <c r="H483">
        <v>716.66666666666663</v>
      </c>
      <c r="I483">
        <v>1.5</v>
      </c>
      <c r="J483">
        <v>716.66666666666663</v>
      </c>
      <c r="K483" s="2" t="s">
        <v>3416</v>
      </c>
      <c r="L483" s="2" t="s">
        <v>3417</v>
      </c>
      <c r="M483">
        <v>252</v>
      </c>
      <c r="N483" s="2" t="s">
        <v>1242</v>
      </c>
      <c r="O483" s="2" t="s">
        <v>1245</v>
      </c>
      <c r="P483" s="2" t="s">
        <v>1244</v>
      </c>
      <c r="Q483" s="2" t="s">
        <v>153</v>
      </c>
      <c r="R483" s="2" t="s">
        <v>1243</v>
      </c>
      <c r="S483" s="2" t="s">
        <v>64</v>
      </c>
      <c r="T483">
        <v>1075</v>
      </c>
      <c r="U483">
        <v>15</v>
      </c>
      <c r="V483">
        <v>2</v>
      </c>
      <c r="W483">
        <v>1</v>
      </c>
      <c r="X483">
        <v>4</v>
      </c>
      <c r="Z483">
        <v>4300</v>
      </c>
      <c r="AA483">
        <v>4300</v>
      </c>
      <c r="AB483">
        <v>4000</v>
      </c>
      <c r="AC483" s="2" t="s">
        <v>3438</v>
      </c>
      <c r="AD483" s="2" t="s">
        <v>92</v>
      </c>
      <c r="AE483">
        <v>2026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 s="2" t="s">
        <v>3431</v>
      </c>
      <c r="AM483" t="s">
        <v>68</v>
      </c>
      <c r="AN483" s="2" t="s">
        <v>3419</v>
      </c>
    </row>
    <row r="484" spans="1:40">
      <c r="A484" s="1">
        <v>46078</v>
      </c>
      <c r="B484" s="2" t="s">
        <v>27</v>
      </c>
      <c r="C484" s="2" t="s">
        <v>3429</v>
      </c>
      <c r="D484" s="2" t="s">
        <v>3523</v>
      </c>
      <c r="E484" s="11">
        <v>0.43055555555555558</v>
      </c>
      <c r="F484" s="11">
        <v>0.45833333333333326</v>
      </c>
      <c r="G484">
        <v>0.67</v>
      </c>
      <c r="H484">
        <v>865.67164179104475</v>
      </c>
      <c r="I484">
        <v>0.66666666666666674</v>
      </c>
      <c r="J484">
        <v>870</v>
      </c>
      <c r="K484" s="2" t="s">
        <v>3416</v>
      </c>
      <c r="L484" s="2" t="s">
        <v>3417</v>
      </c>
      <c r="M484">
        <v>275</v>
      </c>
      <c r="N484" s="2" t="s">
        <v>1349</v>
      </c>
      <c r="O484" s="2" t="s">
        <v>1352</v>
      </c>
      <c r="P484" s="2" t="s">
        <v>1351</v>
      </c>
      <c r="Q484" s="2" t="s">
        <v>153</v>
      </c>
      <c r="R484" s="2" t="s">
        <v>1350</v>
      </c>
      <c r="S484" s="2" t="s">
        <v>64</v>
      </c>
      <c r="T484">
        <v>580</v>
      </c>
      <c r="U484">
        <v>5</v>
      </c>
      <c r="V484">
        <v>2</v>
      </c>
      <c r="W484">
        <v>1</v>
      </c>
      <c r="X484">
        <v>4</v>
      </c>
      <c r="Z484">
        <v>2320</v>
      </c>
      <c r="AA484">
        <v>2320</v>
      </c>
      <c r="AB484">
        <v>2300</v>
      </c>
      <c r="AC484" s="2" t="s">
        <v>3438</v>
      </c>
      <c r="AD484" s="2" t="s">
        <v>92</v>
      </c>
      <c r="AE484">
        <v>2026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 s="2" t="s">
        <v>3431</v>
      </c>
      <c r="AM484" t="s">
        <v>68</v>
      </c>
      <c r="AN484" s="2" t="s">
        <v>3419</v>
      </c>
    </row>
    <row r="485" spans="1:40">
      <c r="A485" s="1">
        <v>46078</v>
      </c>
      <c r="B485" s="2" t="s">
        <v>27</v>
      </c>
      <c r="C485" s="2" t="s">
        <v>3429</v>
      </c>
      <c r="D485" s="2" t="s">
        <v>3523</v>
      </c>
      <c r="E485" s="11">
        <v>0.61111111111111116</v>
      </c>
      <c r="F485" s="11">
        <v>0.70833333333333326</v>
      </c>
      <c r="G485">
        <v>2.33</v>
      </c>
      <c r="H485">
        <v>1827.8969957081545</v>
      </c>
      <c r="I485">
        <v>2.3333333333333335</v>
      </c>
      <c r="J485">
        <v>1825.2857142824073</v>
      </c>
      <c r="K485" s="2" t="s">
        <v>3416</v>
      </c>
      <c r="L485" s="2" t="s">
        <v>3417</v>
      </c>
      <c r="M485">
        <v>161</v>
      </c>
      <c r="N485" s="2" t="s">
        <v>872</v>
      </c>
      <c r="O485" s="2" t="s">
        <v>874</v>
      </c>
      <c r="P485" s="2" t="s">
        <v>191</v>
      </c>
      <c r="Q485" s="2" t="s">
        <v>473</v>
      </c>
      <c r="R485" s="2" t="s">
        <v>873</v>
      </c>
      <c r="S485" s="2" t="s">
        <v>64</v>
      </c>
      <c r="T485">
        <v>4259</v>
      </c>
      <c r="U485">
        <v>5</v>
      </c>
      <c r="V485">
        <v>6</v>
      </c>
      <c r="W485">
        <v>1</v>
      </c>
      <c r="X485">
        <v>2</v>
      </c>
      <c r="Z485">
        <v>8518</v>
      </c>
      <c r="AA485">
        <v>8518</v>
      </c>
      <c r="AB485">
        <v>12000</v>
      </c>
      <c r="AC485" s="2" t="s">
        <v>3450</v>
      </c>
      <c r="AD485" s="2" t="s">
        <v>92</v>
      </c>
      <c r="AE485">
        <v>2026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 s="2" t="s">
        <v>3431</v>
      </c>
      <c r="AM485" t="s">
        <v>197</v>
      </c>
      <c r="AN485" s="2" t="s">
        <v>3419</v>
      </c>
    </row>
    <row r="486" spans="1:40">
      <c r="A486" s="1">
        <v>46077</v>
      </c>
      <c r="B486" s="2" t="s">
        <v>26</v>
      </c>
      <c r="C486" s="2" t="s">
        <v>3448</v>
      </c>
      <c r="D486" s="2" t="s">
        <v>3449</v>
      </c>
      <c r="E486" s="11">
        <v>0.38194444444444442</v>
      </c>
      <c r="F486" s="11">
        <v>0.38888888888888884</v>
      </c>
      <c r="G486">
        <v>0.17</v>
      </c>
      <c r="H486">
        <v>1582.3529411764705</v>
      </c>
      <c r="I486">
        <v>0.16666666666666674</v>
      </c>
      <c r="J486">
        <v>1614</v>
      </c>
      <c r="K486" s="2" t="s">
        <v>3416</v>
      </c>
      <c r="L486" s="2" t="s">
        <v>3417</v>
      </c>
      <c r="M486">
        <v>177</v>
      </c>
      <c r="N486" s="2" t="s">
        <v>941</v>
      </c>
      <c r="O486" s="2" t="s">
        <v>944</v>
      </c>
      <c r="P486" s="2" t="s">
        <v>341</v>
      </c>
      <c r="Q486" s="2" t="s">
        <v>943</v>
      </c>
      <c r="R486" s="2" t="s">
        <v>942</v>
      </c>
      <c r="S486" s="2" t="s">
        <v>64</v>
      </c>
      <c r="T486">
        <v>269</v>
      </c>
      <c r="U486">
        <v>0</v>
      </c>
      <c r="V486">
        <v>2</v>
      </c>
      <c r="W486">
        <v>1</v>
      </c>
      <c r="X486">
        <v>6</v>
      </c>
      <c r="Z486">
        <v>1614</v>
      </c>
      <c r="AA486">
        <v>1614</v>
      </c>
      <c r="AB486">
        <v>20500</v>
      </c>
      <c r="AC486" s="2" t="s">
        <v>3438</v>
      </c>
      <c r="AD486" s="2" t="s">
        <v>92</v>
      </c>
      <c r="AE486">
        <v>2026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 s="2" t="s">
        <v>72</v>
      </c>
      <c r="AM486" t="s">
        <v>118</v>
      </c>
      <c r="AN486" s="2" t="s">
        <v>3419</v>
      </c>
    </row>
    <row r="487" spans="1:40">
      <c r="A487" s="1">
        <v>46077</v>
      </c>
      <c r="B487" s="2" t="s">
        <v>26</v>
      </c>
      <c r="C487" s="2" t="s">
        <v>3448</v>
      </c>
      <c r="D487" s="2" t="s">
        <v>3449</v>
      </c>
      <c r="E487" s="11">
        <v>0.38888888888888884</v>
      </c>
      <c r="F487" s="11">
        <v>0.45138888888888884</v>
      </c>
      <c r="G487">
        <v>1.5</v>
      </c>
      <c r="H487">
        <v>2200</v>
      </c>
      <c r="I487">
        <v>1.5</v>
      </c>
      <c r="J487">
        <v>2200</v>
      </c>
      <c r="K487" s="2" t="s">
        <v>3416</v>
      </c>
      <c r="L487" s="2" t="s">
        <v>3417</v>
      </c>
      <c r="M487">
        <v>177</v>
      </c>
      <c r="N487" s="2" t="s">
        <v>941</v>
      </c>
      <c r="O487" s="2" t="s">
        <v>944</v>
      </c>
      <c r="P487" s="2" t="s">
        <v>341</v>
      </c>
      <c r="Q487" s="2" t="s">
        <v>943</v>
      </c>
      <c r="R487" s="2" t="s">
        <v>942</v>
      </c>
      <c r="S487" s="2" t="s">
        <v>64</v>
      </c>
      <c r="T487">
        <v>3300</v>
      </c>
      <c r="U487">
        <v>5</v>
      </c>
      <c r="V487">
        <v>2</v>
      </c>
      <c r="W487">
        <v>1</v>
      </c>
      <c r="X487">
        <v>6</v>
      </c>
      <c r="Z487">
        <v>19800</v>
      </c>
      <c r="AA487">
        <v>19800</v>
      </c>
      <c r="AB487">
        <v>20500</v>
      </c>
      <c r="AC487" s="2" t="s">
        <v>3450</v>
      </c>
      <c r="AD487" s="2" t="s">
        <v>92</v>
      </c>
      <c r="AE487">
        <v>2026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 s="2" t="s">
        <v>72</v>
      </c>
      <c r="AM487" t="s">
        <v>118</v>
      </c>
      <c r="AN487" s="2" t="s">
        <v>3419</v>
      </c>
    </row>
    <row r="488" spans="1:40">
      <c r="A488" s="1">
        <v>46077</v>
      </c>
      <c r="B488" s="2" t="s">
        <v>26</v>
      </c>
      <c r="C488" s="2" t="s">
        <v>3448</v>
      </c>
      <c r="D488" s="2" t="s">
        <v>3449</v>
      </c>
      <c r="E488" s="11">
        <v>0.47222222222222232</v>
      </c>
      <c r="F488" s="11">
        <v>0.54166666666666674</v>
      </c>
      <c r="G488">
        <v>1.67</v>
      </c>
      <c r="H488">
        <v>1892.2155688622756</v>
      </c>
      <c r="I488">
        <v>1.6666666666666665</v>
      </c>
      <c r="J488">
        <v>1896</v>
      </c>
      <c r="K488" s="2" t="s">
        <v>3416</v>
      </c>
      <c r="L488" s="2" t="s">
        <v>3417</v>
      </c>
      <c r="M488">
        <v>244</v>
      </c>
      <c r="N488" s="2" t="s">
        <v>1208</v>
      </c>
      <c r="O488" s="2" t="s">
        <v>1212</v>
      </c>
      <c r="P488" s="2" t="s">
        <v>1210</v>
      </c>
      <c r="Q488" s="2" t="s">
        <v>1211</v>
      </c>
      <c r="R488" s="2" t="s">
        <v>1209</v>
      </c>
      <c r="S488" s="2" t="s">
        <v>64</v>
      </c>
      <c r="T488">
        <v>3160</v>
      </c>
      <c r="U488">
        <v>0</v>
      </c>
      <c r="V488">
        <v>3</v>
      </c>
      <c r="W488">
        <v>1</v>
      </c>
      <c r="X488">
        <v>3</v>
      </c>
      <c r="Z488">
        <v>9480</v>
      </c>
      <c r="AA488">
        <v>9480</v>
      </c>
      <c r="AB488">
        <v>9000</v>
      </c>
      <c r="AC488" s="2" t="s">
        <v>3438</v>
      </c>
      <c r="AD488" s="2" t="s">
        <v>92</v>
      </c>
      <c r="AE488">
        <v>2026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 s="2" t="s">
        <v>72</v>
      </c>
      <c r="AM488" t="s">
        <v>118</v>
      </c>
      <c r="AN488" s="2" t="s">
        <v>3419</v>
      </c>
    </row>
    <row r="489" spans="1:40">
      <c r="A489" s="1">
        <v>46077</v>
      </c>
      <c r="B489" s="2" t="s">
        <v>26</v>
      </c>
      <c r="C489" s="2" t="s">
        <v>3448</v>
      </c>
      <c r="D489" s="2" t="s">
        <v>3449</v>
      </c>
      <c r="E489" s="11">
        <v>0.58333333333333326</v>
      </c>
      <c r="F489" s="11">
        <v>0.67361111111111116</v>
      </c>
      <c r="G489">
        <v>2.17</v>
      </c>
      <c r="H489">
        <v>2184.3317972350233</v>
      </c>
      <c r="I489">
        <v>2.1666666666666665</v>
      </c>
      <c r="J489">
        <v>2187.6923076967591</v>
      </c>
      <c r="K489" s="2" t="s">
        <v>3416</v>
      </c>
      <c r="L489" s="2" t="s">
        <v>3417</v>
      </c>
      <c r="M489">
        <v>139</v>
      </c>
      <c r="N489" s="2" t="s">
        <v>776</v>
      </c>
      <c r="O489" s="2" t="s">
        <v>784</v>
      </c>
      <c r="P489" s="2" t="s">
        <v>778</v>
      </c>
      <c r="Q489" s="2" t="s">
        <v>779</v>
      </c>
      <c r="R489" s="2" t="s">
        <v>777</v>
      </c>
      <c r="S489" s="2" t="s">
        <v>79</v>
      </c>
      <c r="T489">
        <v>4740</v>
      </c>
      <c r="U489">
        <v>1</v>
      </c>
      <c r="V489">
        <v>0</v>
      </c>
      <c r="W489">
        <v>1</v>
      </c>
      <c r="X489">
        <v>8</v>
      </c>
      <c r="Z489">
        <v>37920</v>
      </c>
      <c r="AA489">
        <v>37920</v>
      </c>
      <c r="AB489">
        <v>27800</v>
      </c>
      <c r="AC489" s="2" t="s">
        <v>3450</v>
      </c>
      <c r="AD489" s="2" t="s">
        <v>92</v>
      </c>
      <c r="AE489">
        <v>2026</v>
      </c>
      <c r="AF489">
        <v>1185</v>
      </c>
      <c r="AG489">
        <v>440</v>
      </c>
      <c r="AH489">
        <v>745</v>
      </c>
      <c r="AI489">
        <v>1185</v>
      </c>
      <c r="AJ489">
        <v>440</v>
      </c>
      <c r="AK489">
        <v>745</v>
      </c>
      <c r="AL489" s="2" t="s">
        <v>72</v>
      </c>
      <c r="AN489" s="2" t="s">
        <v>3419</v>
      </c>
    </row>
    <row r="490" spans="1:40">
      <c r="A490" s="1">
        <v>46077</v>
      </c>
      <c r="B490" s="2" t="s">
        <v>26</v>
      </c>
      <c r="C490" s="2" t="s">
        <v>3448</v>
      </c>
      <c r="D490" s="2" t="s">
        <v>3449</v>
      </c>
      <c r="E490" s="11">
        <v>0.67361111111111116</v>
      </c>
      <c r="F490" s="11">
        <v>0.72569444444444442</v>
      </c>
      <c r="G490">
        <v>1.25</v>
      </c>
      <c r="H490">
        <v>1928.8</v>
      </c>
      <c r="I490">
        <v>1.25</v>
      </c>
      <c r="J490">
        <v>1928.8</v>
      </c>
      <c r="K490" s="2" t="s">
        <v>3416</v>
      </c>
      <c r="L490" s="2" t="s">
        <v>3417</v>
      </c>
      <c r="M490">
        <v>140</v>
      </c>
      <c r="N490" s="2" t="s">
        <v>787</v>
      </c>
      <c r="O490" s="2" t="s">
        <v>780</v>
      </c>
      <c r="P490" s="2" t="s">
        <v>778</v>
      </c>
      <c r="Q490" s="2" t="s">
        <v>779</v>
      </c>
      <c r="R490" s="2" t="s">
        <v>777</v>
      </c>
      <c r="S490" s="2" t="s">
        <v>64</v>
      </c>
      <c r="T490">
        <v>2411</v>
      </c>
      <c r="U490">
        <v>1</v>
      </c>
      <c r="V490">
        <v>2</v>
      </c>
      <c r="W490">
        <v>1</v>
      </c>
      <c r="X490">
        <v>6</v>
      </c>
      <c r="Z490">
        <v>14466</v>
      </c>
      <c r="AA490">
        <v>14466</v>
      </c>
      <c r="AB490">
        <v>27800</v>
      </c>
      <c r="AC490" s="2" t="s">
        <v>3450</v>
      </c>
      <c r="AD490" s="2" t="s">
        <v>92</v>
      </c>
      <c r="AE490">
        <v>2026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 s="2" t="s">
        <v>72</v>
      </c>
      <c r="AM490" t="s">
        <v>68</v>
      </c>
      <c r="AN490" s="2" t="s">
        <v>3419</v>
      </c>
    </row>
    <row r="491" spans="1:40">
      <c r="A491" s="1">
        <v>46078</v>
      </c>
      <c r="B491" s="2" t="s">
        <v>26</v>
      </c>
      <c r="C491" s="2" t="s">
        <v>3448</v>
      </c>
      <c r="D491" s="2" t="s">
        <v>3449</v>
      </c>
      <c r="E491" s="11">
        <v>0.34375</v>
      </c>
      <c r="F491" s="11">
        <v>0.39583333333333326</v>
      </c>
      <c r="G491">
        <v>1.25</v>
      </c>
      <c r="H491">
        <v>1848</v>
      </c>
      <c r="I491">
        <v>1.25</v>
      </c>
      <c r="J491">
        <v>1848</v>
      </c>
      <c r="K491" s="2" t="s">
        <v>3416</v>
      </c>
      <c r="L491" s="2" t="s">
        <v>3417</v>
      </c>
      <c r="M491">
        <v>140</v>
      </c>
      <c r="N491" s="2" t="s">
        <v>787</v>
      </c>
      <c r="O491" s="2" t="s">
        <v>780</v>
      </c>
      <c r="P491" s="2" t="s">
        <v>778</v>
      </c>
      <c r="Q491" s="2" t="s">
        <v>779</v>
      </c>
      <c r="R491" s="2" t="s">
        <v>777</v>
      </c>
      <c r="S491" s="2" t="s">
        <v>64</v>
      </c>
      <c r="T491">
        <v>2310</v>
      </c>
      <c r="U491">
        <v>17</v>
      </c>
      <c r="V491">
        <v>2</v>
      </c>
      <c r="W491">
        <v>1</v>
      </c>
      <c r="X491">
        <v>6</v>
      </c>
      <c r="Z491">
        <v>13860</v>
      </c>
      <c r="AA491">
        <v>13860</v>
      </c>
      <c r="AB491">
        <v>27800</v>
      </c>
      <c r="AC491" s="2" t="s">
        <v>3450</v>
      </c>
      <c r="AD491" s="2" t="s">
        <v>92</v>
      </c>
      <c r="AE491">
        <v>2026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 s="2" t="s">
        <v>72</v>
      </c>
      <c r="AM491" t="s">
        <v>68</v>
      </c>
      <c r="AN491" s="2" t="s">
        <v>3419</v>
      </c>
    </row>
    <row r="492" spans="1:40">
      <c r="A492" s="1">
        <v>46077</v>
      </c>
      <c r="B492" s="2" t="s">
        <v>27</v>
      </c>
      <c r="C492" s="2" t="s">
        <v>3453</v>
      </c>
      <c r="D492" s="2" t="s">
        <v>3454</v>
      </c>
      <c r="E492" s="11">
        <v>0.34027777777777768</v>
      </c>
      <c r="F492" s="11">
        <v>0.42361111111111116</v>
      </c>
      <c r="G492">
        <v>2</v>
      </c>
      <c r="H492">
        <v>1575</v>
      </c>
      <c r="I492">
        <v>2</v>
      </c>
      <c r="J492">
        <v>1575</v>
      </c>
      <c r="K492" s="2" t="s">
        <v>3416</v>
      </c>
      <c r="L492" s="2" t="s">
        <v>3417</v>
      </c>
      <c r="M492">
        <v>160</v>
      </c>
      <c r="N492" s="2" t="s">
        <v>866</v>
      </c>
      <c r="O492" s="2" t="s">
        <v>869</v>
      </c>
      <c r="P492" s="2" t="s">
        <v>526</v>
      </c>
      <c r="Q492" s="2" t="s">
        <v>868</v>
      </c>
      <c r="R492" s="2" t="s">
        <v>867</v>
      </c>
      <c r="S492" s="2" t="s">
        <v>116</v>
      </c>
      <c r="T492">
        <v>3150</v>
      </c>
      <c r="U492">
        <v>5</v>
      </c>
      <c r="V492">
        <v>0</v>
      </c>
      <c r="W492">
        <v>1</v>
      </c>
      <c r="X492">
        <v>0</v>
      </c>
      <c r="Y492">
        <v>3</v>
      </c>
      <c r="Z492">
        <v>9450</v>
      </c>
      <c r="AA492">
        <v>9450</v>
      </c>
      <c r="AB492">
        <v>41500</v>
      </c>
      <c r="AC492" s="2" t="s">
        <v>3450</v>
      </c>
      <c r="AD492" s="2" t="s">
        <v>92</v>
      </c>
      <c r="AE492">
        <v>2026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 s="2" t="s">
        <v>3431</v>
      </c>
      <c r="AN492" s="2" t="s">
        <v>3419</v>
      </c>
    </row>
    <row r="493" spans="1:40">
      <c r="A493" s="1">
        <v>46077</v>
      </c>
      <c r="B493" s="2" t="s">
        <v>27</v>
      </c>
      <c r="C493" s="2" t="s">
        <v>3453</v>
      </c>
      <c r="D493" s="2" t="s">
        <v>3454</v>
      </c>
      <c r="E493" s="11">
        <v>0.52083333333333326</v>
      </c>
      <c r="F493" s="11">
        <v>0.53125</v>
      </c>
      <c r="G493">
        <v>0.25</v>
      </c>
      <c r="H493">
        <v>620</v>
      </c>
      <c r="I493">
        <v>0.25</v>
      </c>
      <c r="J493">
        <v>620</v>
      </c>
      <c r="K493" s="2" t="s">
        <v>3416</v>
      </c>
      <c r="L493" s="2" t="s">
        <v>3417</v>
      </c>
      <c r="M493">
        <v>58</v>
      </c>
      <c r="N493" s="2" t="s">
        <v>369</v>
      </c>
      <c r="O493" s="2" t="s">
        <v>372</v>
      </c>
      <c r="P493" s="2" t="s">
        <v>371</v>
      </c>
      <c r="Q493" s="2" t="s">
        <v>343</v>
      </c>
      <c r="R493" s="2" t="s">
        <v>370</v>
      </c>
      <c r="S493" s="2" t="s">
        <v>64</v>
      </c>
      <c r="T493">
        <v>155</v>
      </c>
      <c r="U493">
        <v>10</v>
      </c>
      <c r="V493">
        <v>2</v>
      </c>
      <c r="W493">
        <v>1</v>
      </c>
      <c r="X493">
        <v>4</v>
      </c>
      <c r="Z493">
        <v>620</v>
      </c>
      <c r="AA493">
        <v>620</v>
      </c>
      <c r="AB493">
        <v>17000</v>
      </c>
      <c r="AC493" s="2" t="s">
        <v>3438</v>
      </c>
      <c r="AD493" s="2" t="s">
        <v>92</v>
      </c>
      <c r="AE493">
        <v>2026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 s="2" t="s">
        <v>3431</v>
      </c>
      <c r="AM493" t="s">
        <v>68</v>
      </c>
      <c r="AN493" s="2" t="s">
        <v>3419</v>
      </c>
    </row>
    <row r="494" spans="1:40">
      <c r="A494" s="1">
        <v>46077</v>
      </c>
      <c r="B494" s="2" t="s">
        <v>27</v>
      </c>
      <c r="C494" s="2" t="s">
        <v>3453</v>
      </c>
      <c r="D494" s="2" t="s">
        <v>3454</v>
      </c>
      <c r="E494" s="11">
        <v>0.53472222222222232</v>
      </c>
      <c r="F494" s="11">
        <v>0.72916666666666674</v>
      </c>
      <c r="G494">
        <v>4.67</v>
      </c>
      <c r="H494">
        <v>642.3982869379015</v>
      </c>
      <c r="I494">
        <v>4.666666666666667</v>
      </c>
      <c r="J494">
        <v>642.85714285879635</v>
      </c>
      <c r="K494" s="2" t="s">
        <v>3416</v>
      </c>
      <c r="L494" s="2" t="s">
        <v>3417</v>
      </c>
      <c r="M494">
        <v>58</v>
      </c>
      <c r="N494" s="2" t="s">
        <v>369</v>
      </c>
      <c r="O494" s="2" t="s">
        <v>372</v>
      </c>
      <c r="P494" s="2" t="s">
        <v>371</v>
      </c>
      <c r="Q494" s="2" t="s">
        <v>343</v>
      </c>
      <c r="R494" s="2" t="s">
        <v>370</v>
      </c>
      <c r="S494" s="2" t="s">
        <v>64</v>
      </c>
      <c r="T494">
        <v>3000</v>
      </c>
      <c r="U494">
        <v>10</v>
      </c>
      <c r="V494">
        <v>2</v>
      </c>
      <c r="W494">
        <v>1</v>
      </c>
      <c r="X494">
        <v>4</v>
      </c>
      <c r="Z494">
        <v>12000</v>
      </c>
      <c r="AA494">
        <v>12000</v>
      </c>
      <c r="AB494">
        <v>17000</v>
      </c>
      <c r="AC494" s="2" t="s">
        <v>3450</v>
      </c>
      <c r="AD494" s="2" t="s">
        <v>92</v>
      </c>
      <c r="AE494">
        <v>2026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 s="2" t="s">
        <v>3431</v>
      </c>
      <c r="AM494" t="s">
        <v>68</v>
      </c>
      <c r="AN494" s="2" t="s">
        <v>3419</v>
      </c>
    </row>
    <row r="495" spans="1:40">
      <c r="A495" s="1">
        <v>46078</v>
      </c>
      <c r="B495" s="2" t="s">
        <v>27</v>
      </c>
      <c r="C495" s="2" t="s">
        <v>3453</v>
      </c>
      <c r="D495" s="2" t="s">
        <v>3454</v>
      </c>
      <c r="E495" s="11">
        <v>0.34027777777777768</v>
      </c>
      <c r="F495" s="11">
        <v>0.40972222222222232</v>
      </c>
      <c r="G495">
        <v>1.67</v>
      </c>
      <c r="H495">
        <v>778.44311377245515</v>
      </c>
      <c r="I495">
        <v>1.6666666666666665</v>
      </c>
      <c r="J495">
        <v>780</v>
      </c>
      <c r="K495" s="2" t="s">
        <v>3416</v>
      </c>
      <c r="L495" s="2" t="s">
        <v>3417</v>
      </c>
      <c r="M495">
        <v>58</v>
      </c>
      <c r="N495" s="2" t="s">
        <v>369</v>
      </c>
      <c r="O495" s="2" t="s">
        <v>372</v>
      </c>
      <c r="P495" s="2" t="s">
        <v>371</v>
      </c>
      <c r="Q495" s="2" t="s">
        <v>343</v>
      </c>
      <c r="R495" s="2" t="s">
        <v>370</v>
      </c>
      <c r="S495" s="2" t="s">
        <v>64</v>
      </c>
      <c r="T495">
        <v>1300</v>
      </c>
      <c r="U495">
        <v>2</v>
      </c>
      <c r="V495">
        <v>2</v>
      </c>
      <c r="W495">
        <v>1</v>
      </c>
      <c r="X495">
        <v>4</v>
      </c>
      <c r="Z495">
        <v>5200</v>
      </c>
      <c r="AA495">
        <v>5200</v>
      </c>
      <c r="AB495">
        <v>17000</v>
      </c>
      <c r="AC495" s="2" t="s">
        <v>3450</v>
      </c>
      <c r="AD495" s="2" t="s">
        <v>92</v>
      </c>
      <c r="AE495">
        <v>2026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 s="2" t="s">
        <v>3431</v>
      </c>
      <c r="AM495" t="s">
        <v>68</v>
      </c>
      <c r="AN495" s="2" t="s">
        <v>3419</v>
      </c>
    </row>
    <row r="496" spans="1:40">
      <c r="A496" s="1">
        <v>46078</v>
      </c>
      <c r="B496" s="2" t="s">
        <v>27</v>
      </c>
      <c r="C496" s="2" t="s">
        <v>3453</v>
      </c>
      <c r="D496" s="2" t="s">
        <v>3454</v>
      </c>
      <c r="E496" s="11">
        <v>0.375</v>
      </c>
      <c r="F496" s="11">
        <v>0.47916666666666674</v>
      </c>
      <c r="G496">
        <v>2.5</v>
      </c>
      <c r="H496">
        <v>1668</v>
      </c>
      <c r="I496">
        <v>2.5</v>
      </c>
      <c r="J496">
        <v>1668</v>
      </c>
      <c r="K496" s="2" t="s">
        <v>3416</v>
      </c>
      <c r="L496" s="2" t="s">
        <v>3417</v>
      </c>
      <c r="M496">
        <v>221</v>
      </c>
      <c r="N496" s="2" t="s">
        <v>1123</v>
      </c>
      <c r="O496" s="2" t="s">
        <v>1126</v>
      </c>
      <c r="P496" s="2" t="s">
        <v>1125</v>
      </c>
      <c r="Q496" s="2" t="s">
        <v>343</v>
      </c>
      <c r="R496" s="2" t="s">
        <v>1124</v>
      </c>
      <c r="S496" s="2" t="s">
        <v>64</v>
      </c>
      <c r="T496">
        <v>4170</v>
      </c>
      <c r="U496">
        <v>10</v>
      </c>
      <c r="V496">
        <v>2</v>
      </c>
      <c r="W496">
        <v>1</v>
      </c>
      <c r="X496">
        <v>4</v>
      </c>
      <c r="Z496">
        <v>16680</v>
      </c>
      <c r="AA496">
        <v>16680</v>
      </c>
      <c r="AB496">
        <v>16500</v>
      </c>
      <c r="AC496" s="2" t="s">
        <v>3450</v>
      </c>
      <c r="AD496" s="2" t="s">
        <v>92</v>
      </c>
      <c r="AE496">
        <v>2026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 s="2" t="s">
        <v>3431</v>
      </c>
      <c r="AM496" t="s">
        <v>68</v>
      </c>
      <c r="AN496" s="2" t="s">
        <v>3419</v>
      </c>
    </row>
    <row r="497" spans="1:40">
      <c r="A497" s="1">
        <v>46077</v>
      </c>
      <c r="B497" s="2" t="s">
        <v>27</v>
      </c>
      <c r="C497" s="2" t="s">
        <v>3439</v>
      </c>
      <c r="D497" s="2" t="s">
        <v>3440</v>
      </c>
      <c r="E497" s="11">
        <v>0.35069444444444442</v>
      </c>
      <c r="F497" s="11">
        <v>0.41666666666666674</v>
      </c>
      <c r="G497">
        <v>1.58</v>
      </c>
      <c r="H497">
        <v>605.69620253164555</v>
      </c>
      <c r="I497">
        <v>1.5833333333333335</v>
      </c>
      <c r="J497">
        <v>604.42105262731479</v>
      </c>
      <c r="K497" s="2" t="s">
        <v>3416</v>
      </c>
      <c r="L497" s="2" t="s">
        <v>3417</v>
      </c>
      <c r="M497">
        <v>217</v>
      </c>
      <c r="N497" s="2" t="s">
        <v>1112</v>
      </c>
      <c r="O497" s="2" t="s">
        <v>1107</v>
      </c>
      <c r="P497" s="2" t="s">
        <v>1104</v>
      </c>
      <c r="Q497" s="2" t="s">
        <v>1106</v>
      </c>
      <c r="R497" s="2" t="s">
        <v>1103</v>
      </c>
      <c r="S497" s="2" t="s">
        <v>64</v>
      </c>
      <c r="T497">
        <v>957</v>
      </c>
      <c r="U497">
        <v>0</v>
      </c>
      <c r="V497">
        <v>2</v>
      </c>
      <c r="W497">
        <v>1</v>
      </c>
      <c r="X497">
        <v>4</v>
      </c>
      <c r="Z497">
        <v>3828</v>
      </c>
      <c r="AA497">
        <v>3828</v>
      </c>
      <c r="AB497">
        <v>10000</v>
      </c>
      <c r="AC497" s="2" t="s">
        <v>3450</v>
      </c>
      <c r="AD497" s="2" t="s">
        <v>92</v>
      </c>
      <c r="AE497">
        <v>2026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 s="2" t="s">
        <v>3431</v>
      </c>
      <c r="AM497" t="s">
        <v>68</v>
      </c>
      <c r="AN497" s="2" t="s">
        <v>3419</v>
      </c>
    </row>
    <row r="498" spans="1:40">
      <c r="A498" s="1">
        <v>46077</v>
      </c>
      <c r="B498" s="2" t="s">
        <v>27</v>
      </c>
      <c r="C498" s="2" t="s">
        <v>3439</v>
      </c>
      <c r="D498" s="2" t="s">
        <v>3440</v>
      </c>
      <c r="E498" s="11">
        <v>0.41666666666666674</v>
      </c>
      <c r="F498" s="11">
        <v>0.52083333333333326</v>
      </c>
      <c r="G498">
        <v>2.5</v>
      </c>
      <c r="H498">
        <v>1543.2</v>
      </c>
      <c r="I498">
        <v>2.5</v>
      </c>
      <c r="J498">
        <v>1543.2</v>
      </c>
      <c r="K498" s="2" t="s">
        <v>3416</v>
      </c>
      <c r="L498" s="2" t="s">
        <v>3417</v>
      </c>
      <c r="M498">
        <v>215</v>
      </c>
      <c r="N498" s="2" t="s">
        <v>1111</v>
      </c>
      <c r="O498" s="2" t="s">
        <v>1107</v>
      </c>
      <c r="P498" s="2" t="s">
        <v>1104</v>
      </c>
      <c r="Q498" s="2" t="s">
        <v>1106</v>
      </c>
      <c r="R498" s="2" t="s">
        <v>1103</v>
      </c>
      <c r="S498" s="2" t="s">
        <v>64</v>
      </c>
      <c r="T498">
        <v>3858</v>
      </c>
      <c r="U498">
        <v>2</v>
      </c>
      <c r="V498">
        <v>2</v>
      </c>
      <c r="W498">
        <v>1</v>
      </c>
      <c r="X498">
        <v>4</v>
      </c>
      <c r="Z498">
        <v>15432</v>
      </c>
      <c r="AA498">
        <v>15432</v>
      </c>
      <c r="AB498">
        <v>15000</v>
      </c>
      <c r="AC498" s="2" t="s">
        <v>3450</v>
      </c>
      <c r="AD498" s="2" t="s">
        <v>92</v>
      </c>
      <c r="AE498">
        <v>2026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 s="2" t="s">
        <v>3431</v>
      </c>
      <c r="AM498" t="s">
        <v>68</v>
      </c>
      <c r="AN498" s="2" t="s">
        <v>3419</v>
      </c>
    </row>
    <row r="499" spans="1:40">
      <c r="A499" s="1">
        <v>46077</v>
      </c>
      <c r="B499" s="2" t="s">
        <v>27</v>
      </c>
      <c r="C499" s="2" t="s">
        <v>3439</v>
      </c>
      <c r="D499" s="2" t="s">
        <v>3440</v>
      </c>
      <c r="E499" s="11">
        <v>0.52083333333333326</v>
      </c>
      <c r="F499" s="11">
        <v>0.69791666666666674</v>
      </c>
      <c r="G499">
        <v>4.25</v>
      </c>
      <c r="H499">
        <v>905.41176470588232</v>
      </c>
      <c r="I499">
        <v>4.25</v>
      </c>
      <c r="J499">
        <v>905.41176471064819</v>
      </c>
      <c r="K499" s="2" t="s">
        <v>3416</v>
      </c>
      <c r="L499" s="2" t="s">
        <v>3417</v>
      </c>
      <c r="M499">
        <v>213</v>
      </c>
      <c r="N499" s="2" t="s">
        <v>1102</v>
      </c>
      <c r="O499" s="2" t="s">
        <v>1107</v>
      </c>
      <c r="P499" s="2" t="s">
        <v>1104</v>
      </c>
      <c r="Q499" s="2" t="s">
        <v>1106</v>
      </c>
      <c r="R499" s="2" t="s">
        <v>1103</v>
      </c>
      <c r="S499" s="2" t="s">
        <v>64</v>
      </c>
      <c r="T499">
        <v>3848</v>
      </c>
      <c r="U499">
        <v>0</v>
      </c>
      <c r="V499">
        <v>2</v>
      </c>
      <c r="W499">
        <v>1</v>
      </c>
      <c r="X499">
        <v>4</v>
      </c>
      <c r="Z499">
        <v>15392</v>
      </c>
      <c r="AA499">
        <v>15392</v>
      </c>
      <c r="AB499">
        <v>15000</v>
      </c>
      <c r="AC499" s="2" t="s">
        <v>3450</v>
      </c>
      <c r="AD499" s="2" t="s">
        <v>92</v>
      </c>
      <c r="AE499">
        <v>2026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 s="2" t="s">
        <v>3431</v>
      </c>
      <c r="AM499" t="s">
        <v>68</v>
      </c>
      <c r="AN499" s="2" t="s">
        <v>3419</v>
      </c>
    </row>
    <row r="500" spans="1:40">
      <c r="A500" s="1">
        <v>46077</v>
      </c>
      <c r="B500" s="2" t="s">
        <v>27</v>
      </c>
      <c r="C500" s="2" t="s">
        <v>3439</v>
      </c>
      <c r="D500" s="2" t="s">
        <v>3440</v>
      </c>
      <c r="E500" s="11">
        <v>0.69791666666666674</v>
      </c>
      <c r="F500" s="11">
        <v>0.72916666666666674</v>
      </c>
      <c r="G500">
        <v>0.75</v>
      </c>
      <c r="H500">
        <v>1169.3333333333333</v>
      </c>
      <c r="I500">
        <v>0.75</v>
      </c>
      <c r="J500">
        <v>1169.3333333333333</v>
      </c>
      <c r="K500" s="2" t="s">
        <v>3416</v>
      </c>
      <c r="L500" s="2" t="s">
        <v>3417</v>
      </c>
      <c r="M500">
        <v>186</v>
      </c>
      <c r="N500" s="2" t="s">
        <v>983</v>
      </c>
      <c r="O500" s="2" t="s">
        <v>987</v>
      </c>
      <c r="P500" s="2" t="s">
        <v>985</v>
      </c>
      <c r="Q500" s="2" t="s">
        <v>986</v>
      </c>
      <c r="R500" s="2" t="s">
        <v>984</v>
      </c>
      <c r="S500" s="2" t="s">
        <v>64</v>
      </c>
      <c r="T500">
        <v>877</v>
      </c>
      <c r="U500">
        <v>5</v>
      </c>
      <c r="V500">
        <v>6</v>
      </c>
      <c r="W500">
        <v>1</v>
      </c>
      <c r="X500">
        <v>2</v>
      </c>
      <c r="Z500">
        <v>1754</v>
      </c>
      <c r="AA500">
        <v>1754</v>
      </c>
      <c r="AB500">
        <v>3800</v>
      </c>
      <c r="AC500" s="2" t="s">
        <v>3438</v>
      </c>
      <c r="AD500" s="2" t="s">
        <v>92</v>
      </c>
      <c r="AE500">
        <v>2026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 s="2" t="s">
        <v>3431</v>
      </c>
      <c r="AM500" t="s">
        <v>197</v>
      </c>
      <c r="AN500" s="2" t="s">
        <v>3419</v>
      </c>
    </row>
    <row r="501" spans="1:40">
      <c r="A501" s="1">
        <v>46078</v>
      </c>
      <c r="B501" s="2" t="s">
        <v>27</v>
      </c>
      <c r="C501" s="2" t="s">
        <v>3439</v>
      </c>
      <c r="D501" s="2" t="s">
        <v>3440</v>
      </c>
      <c r="E501" s="11">
        <v>0.34027777777777768</v>
      </c>
      <c r="F501" s="11">
        <v>0.38194444444444442</v>
      </c>
      <c r="G501">
        <v>1</v>
      </c>
      <c r="H501">
        <v>1170</v>
      </c>
      <c r="I501">
        <v>1</v>
      </c>
      <c r="J501">
        <v>1170</v>
      </c>
      <c r="K501" s="2" t="s">
        <v>3416</v>
      </c>
      <c r="L501" s="2" t="s">
        <v>3417</v>
      </c>
      <c r="M501">
        <v>186</v>
      </c>
      <c r="N501" s="2" t="s">
        <v>983</v>
      </c>
      <c r="O501" s="2" t="s">
        <v>987</v>
      </c>
      <c r="P501" s="2" t="s">
        <v>985</v>
      </c>
      <c r="Q501" s="2" t="s">
        <v>986</v>
      </c>
      <c r="R501" s="2" t="s">
        <v>984</v>
      </c>
      <c r="S501" s="2" t="s">
        <v>64</v>
      </c>
      <c r="T501">
        <v>1170</v>
      </c>
      <c r="U501">
        <v>5</v>
      </c>
      <c r="V501">
        <v>6</v>
      </c>
      <c r="W501">
        <v>1</v>
      </c>
      <c r="X501">
        <v>2</v>
      </c>
      <c r="Z501">
        <v>2340</v>
      </c>
      <c r="AA501">
        <v>2340</v>
      </c>
      <c r="AB501">
        <v>3800</v>
      </c>
      <c r="AC501" s="2" t="s">
        <v>3438</v>
      </c>
      <c r="AD501" s="2" t="s">
        <v>92</v>
      </c>
      <c r="AE501">
        <v>2026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 s="2" t="s">
        <v>3431</v>
      </c>
      <c r="AM501" t="s">
        <v>197</v>
      </c>
      <c r="AN501" s="2" t="s">
        <v>3419</v>
      </c>
    </row>
    <row r="502" spans="1:40">
      <c r="A502" s="1">
        <v>46078</v>
      </c>
      <c r="B502" s="2" t="s">
        <v>27</v>
      </c>
      <c r="C502" s="2" t="s">
        <v>3439</v>
      </c>
      <c r="D502" s="2" t="s">
        <v>3440</v>
      </c>
      <c r="E502" s="11">
        <v>0.38194444444444442</v>
      </c>
      <c r="F502" s="11">
        <v>0.63194444444444442</v>
      </c>
      <c r="G502">
        <v>6</v>
      </c>
      <c r="H502">
        <v>1349.3333333333333</v>
      </c>
      <c r="I502">
        <v>6</v>
      </c>
      <c r="J502">
        <v>1349.3333333333333</v>
      </c>
      <c r="K502" s="2" t="s">
        <v>3416</v>
      </c>
      <c r="L502" s="2" t="s">
        <v>3417</v>
      </c>
      <c r="M502">
        <v>210</v>
      </c>
      <c r="N502" s="2" t="s">
        <v>1092</v>
      </c>
      <c r="O502" s="2" t="s">
        <v>1095</v>
      </c>
      <c r="P502" s="2" t="s">
        <v>1094</v>
      </c>
      <c r="Q502" s="2" t="s">
        <v>192</v>
      </c>
      <c r="R502" s="2" t="s">
        <v>1093</v>
      </c>
      <c r="S502" s="2" t="s">
        <v>64</v>
      </c>
      <c r="T502">
        <v>8096</v>
      </c>
      <c r="U502">
        <v>6</v>
      </c>
      <c r="V502">
        <v>6</v>
      </c>
      <c r="W502">
        <v>1</v>
      </c>
      <c r="X502">
        <v>2</v>
      </c>
      <c r="Z502">
        <v>16192</v>
      </c>
      <c r="AA502">
        <v>16192</v>
      </c>
      <c r="AB502">
        <v>15000</v>
      </c>
      <c r="AC502" s="2" t="s">
        <v>3438</v>
      </c>
      <c r="AD502" s="2" t="s">
        <v>92</v>
      </c>
      <c r="AE502">
        <v>2026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 s="2" t="s">
        <v>3431</v>
      </c>
      <c r="AM502" t="s">
        <v>197</v>
      </c>
      <c r="AN502" s="2" t="s">
        <v>3419</v>
      </c>
    </row>
    <row r="503" spans="1:40">
      <c r="A503" s="1">
        <v>46078</v>
      </c>
      <c r="B503" s="2" t="s">
        <v>27</v>
      </c>
      <c r="C503" s="2" t="s">
        <v>3439</v>
      </c>
      <c r="D503" s="2" t="s">
        <v>3440</v>
      </c>
      <c r="E503" s="11">
        <v>0.6875</v>
      </c>
      <c r="F503" s="11">
        <v>0.72916666666666674</v>
      </c>
      <c r="G503">
        <v>1</v>
      </c>
      <c r="H503">
        <v>1733</v>
      </c>
      <c r="I503">
        <v>1</v>
      </c>
      <c r="J503">
        <v>1733</v>
      </c>
      <c r="K503" s="2" t="s">
        <v>3416</v>
      </c>
      <c r="L503" s="2" t="s">
        <v>3417</v>
      </c>
      <c r="M503">
        <v>182</v>
      </c>
      <c r="N503" s="2" t="s">
        <v>969</v>
      </c>
      <c r="O503" s="2" t="s">
        <v>970</v>
      </c>
      <c r="P503" s="2" t="s">
        <v>964</v>
      </c>
      <c r="Q503" s="2" t="s">
        <v>929</v>
      </c>
      <c r="R503" s="2" t="s">
        <v>963</v>
      </c>
      <c r="S503" s="2" t="s">
        <v>64</v>
      </c>
      <c r="T503">
        <v>1733</v>
      </c>
      <c r="U503">
        <v>3</v>
      </c>
      <c r="V503">
        <v>2</v>
      </c>
      <c r="W503">
        <v>1</v>
      </c>
      <c r="X503">
        <v>2</v>
      </c>
      <c r="Z503">
        <v>3466</v>
      </c>
      <c r="AA503">
        <v>3466</v>
      </c>
      <c r="AB503">
        <v>4200</v>
      </c>
      <c r="AC503" s="2" t="s">
        <v>3438</v>
      </c>
      <c r="AD503" s="2" t="s">
        <v>92</v>
      </c>
      <c r="AE503">
        <v>2026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 s="2" t="s">
        <v>3431</v>
      </c>
      <c r="AM503" t="s">
        <v>68</v>
      </c>
      <c r="AN503" s="2" t="s">
        <v>3419</v>
      </c>
    </row>
    <row r="504" spans="1:40">
      <c r="A504" s="1">
        <v>46077</v>
      </c>
      <c r="B504" s="2" t="s">
        <v>25</v>
      </c>
      <c r="C504" s="2" t="s">
        <v>3422</v>
      </c>
      <c r="D504" s="2" t="s">
        <v>3423</v>
      </c>
      <c r="E504" s="11">
        <v>0.33680555555555558</v>
      </c>
      <c r="F504" s="11">
        <v>0.39583333333333326</v>
      </c>
      <c r="G504">
        <v>1.42</v>
      </c>
      <c r="H504">
        <v>774.64788732394368</v>
      </c>
      <c r="I504">
        <v>1.4166666666666665</v>
      </c>
      <c r="J504">
        <v>776.47058824074077</v>
      </c>
      <c r="K504" s="2" t="s">
        <v>3416</v>
      </c>
      <c r="L504" s="2" t="s">
        <v>3417</v>
      </c>
      <c r="M504">
        <v>252</v>
      </c>
      <c r="N504" s="2" t="s">
        <v>1242</v>
      </c>
      <c r="O504" s="2" t="s">
        <v>1245</v>
      </c>
      <c r="P504" s="2" t="s">
        <v>1244</v>
      </c>
      <c r="Q504" s="2" t="s">
        <v>153</v>
      </c>
      <c r="R504" s="2" t="s">
        <v>1243</v>
      </c>
      <c r="S504" s="2" t="s">
        <v>64</v>
      </c>
      <c r="T504">
        <v>1100</v>
      </c>
      <c r="U504">
        <v>10</v>
      </c>
      <c r="V504">
        <v>2</v>
      </c>
      <c r="W504">
        <v>1</v>
      </c>
      <c r="X504">
        <v>4</v>
      </c>
      <c r="Z504">
        <v>4400</v>
      </c>
      <c r="AA504">
        <v>4400</v>
      </c>
      <c r="AB504">
        <v>4000</v>
      </c>
      <c r="AC504" s="2"/>
      <c r="AD504" s="2" t="s">
        <v>92</v>
      </c>
      <c r="AE504">
        <v>2026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 s="2" t="s">
        <v>72</v>
      </c>
      <c r="AM504" t="s">
        <v>68</v>
      </c>
      <c r="AN504" s="2" t="s">
        <v>3419</v>
      </c>
    </row>
    <row r="505" spans="1:40">
      <c r="A505" s="1">
        <v>46077</v>
      </c>
      <c r="B505" s="2" t="s">
        <v>25</v>
      </c>
      <c r="C505" s="2" t="s">
        <v>3422</v>
      </c>
      <c r="D505" s="2" t="s">
        <v>3423</v>
      </c>
      <c r="E505" s="11">
        <v>0.39930555555555558</v>
      </c>
      <c r="F505" s="11">
        <v>0.68055555555555558</v>
      </c>
      <c r="G505">
        <v>6.75</v>
      </c>
      <c r="H505">
        <v>0</v>
      </c>
      <c r="I505">
        <v>6.75</v>
      </c>
      <c r="J505">
        <v>0</v>
      </c>
      <c r="K505" s="2" t="s">
        <v>3416</v>
      </c>
      <c r="L505" s="2" t="s">
        <v>3476</v>
      </c>
      <c r="M505" t="s">
        <v>764</v>
      </c>
      <c r="N505" s="2" t="s">
        <v>764</v>
      </c>
      <c r="O505" s="2" t="s">
        <v>764</v>
      </c>
      <c r="P505" s="2" t="s">
        <v>764</v>
      </c>
      <c r="Q505" s="2" t="s">
        <v>764</v>
      </c>
      <c r="R505" s="2" t="s">
        <v>764</v>
      </c>
      <c r="S505" s="2" t="s">
        <v>764</v>
      </c>
      <c r="T505">
        <v>0</v>
      </c>
      <c r="U505">
        <v>0</v>
      </c>
      <c r="V505">
        <v>0</v>
      </c>
      <c r="W505">
        <v>0</v>
      </c>
      <c r="X505">
        <v>0</v>
      </c>
      <c r="Z505">
        <v>0</v>
      </c>
      <c r="AA505" t="s">
        <v>764</v>
      </c>
      <c r="AB505" t="s">
        <v>764</v>
      </c>
      <c r="AC505" s="2" t="s">
        <v>3536</v>
      </c>
      <c r="AD505" s="2" t="s">
        <v>92</v>
      </c>
      <c r="AE505">
        <v>2026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 s="2" t="s">
        <v>72</v>
      </c>
      <c r="AN505" s="2" t="s">
        <v>3419</v>
      </c>
    </row>
    <row r="506" spans="1:40">
      <c r="A506" s="1">
        <v>46077</v>
      </c>
      <c r="B506" s="2" t="s">
        <v>25</v>
      </c>
      <c r="C506" s="2" t="s">
        <v>3422</v>
      </c>
      <c r="D506" s="2" t="s">
        <v>3423</v>
      </c>
      <c r="E506" s="11">
        <v>0.68055555555555558</v>
      </c>
      <c r="F506" s="11">
        <v>0.72430555555555554</v>
      </c>
      <c r="G506">
        <v>1.05</v>
      </c>
      <c r="H506">
        <v>2761.9047619047619</v>
      </c>
      <c r="I506">
        <v>1.0499999999999998</v>
      </c>
      <c r="J506">
        <v>2761.9047619097223</v>
      </c>
      <c r="K506" s="2" t="s">
        <v>3416</v>
      </c>
      <c r="L506" s="2" t="s">
        <v>3417</v>
      </c>
      <c r="M506">
        <v>182</v>
      </c>
      <c r="N506" s="2" t="s">
        <v>969</v>
      </c>
      <c r="O506" s="2" t="s">
        <v>970</v>
      </c>
      <c r="P506" s="2" t="s">
        <v>964</v>
      </c>
      <c r="Q506" s="2" t="s">
        <v>929</v>
      </c>
      <c r="R506" s="2" t="s">
        <v>963</v>
      </c>
      <c r="S506" s="2" t="s">
        <v>64</v>
      </c>
      <c r="T506">
        <v>2900</v>
      </c>
      <c r="U506">
        <v>10</v>
      </c>
      <c r="V506">
        <v>2</v>
      </c>
      <c r="W506">
        <v>1</v>
      </c>
      <c r="X506">
        <v>2</v>
      </c>
      <c r="Z506">
        <v>5800</v>
      </c>
      <c r="AA506">
        <v>5800</v>
      </c>
      <c r="AB506">
        <v>4200</v>
      </c>
      <c r="AC506" s="2"/>
      <c r="AD506" s="2" t="s">
        <v>92</v>
      </c>
      <c r="AE506">
        <v>2026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 s="2" t="s">
        <v>72</v>
      </c>
      <c r="AM506" t="s">
        <v>68</v>
      </c>
      <c r="AN506" s="2" t="s">
        <v>3419</v>
      </c>
    </row>
    <row r="507" spans="1:40">
      <c r="A507" s="1">
        <v>46078</v>
      </c>
      <c r="B507" s="2" t="s">
        <v>25</v>
      </c>
      <c r="C507" s="2" t="s">
        <v>3422</v>
      </c>
      <c r="D507" s="2" t="s">
        <v>3423</v>
      </c>
      <c r="E507" s="11">
        <v>0.39652777777777781</v>
      </c>
      <c r="F507" s="11">
        <v>0.42361111111111116</v>
      </c>
      <c r="G507">
        <v>0.65</v>
      </c>
      <c r="H507">
        <v>4923.0769230769229</v>
      </c>
      <c r="I507">
        <v>0.64999999999999991</v>
      </c>
      <c r="J507">
        <v>4923.0769230787037</v>
      </c>
      <c r="K507" s="2" t="s">
        <v>3416</v>
      </c>
      <c r="L507" s="2" t="s">
        <v>3417</v>
      </c>
      <c r="M507">
        <v>287</v>
      </c>
      <c r="N507" s="2" t="s">
        <v>1399</v>
      </c>
      <c r="O507" s="2" t="s">
        <v>1402</v>
      </c>
      <c r="P507" s="2" t="s">
        <v>1401</v>
      </c>
      <c r="Q507" s="2" t="s">
        <v>153</v>
      </c>
      <c r="R507" s="2" t="s">
        <v>1400</v>
      </c>
      <c r="S507" s="2" t="s">
        <v>64</v>
      </c>
      <c r="T507">
        <v>3200</v>
      </c>
      <c r="U507">
        <v>5</v>
      </c>
      <c r="V507">
        <v>2</v>
      </c>
      <c r="W507">
        <v>1</v>
      </c>
      <c r="X507">
        <v>2</v>
      </c>
      <c r="Z507">
        <v>6400</v>
      </c>
      <c r="AA507">
        <v>6400</v>
      </c>
      <c r="AB507">
        <v>6100</v>
      </c>
      <c r="AC507" s="2"/>
      <c r="AD507" s="2" t="s">
        <v>92</v>
      </c>
      <c r="AE507">
        <v>2026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 s="2" t="s">
        <v>72</v>
      </c>
      <c r="AM507" t="s">
        <v>68</v>
      </c>
      <c r="AN507" s="2" t="s">
        <v>3419</v>
      </c>
    </row>
    <row r="508" spans="1:40">
      <c r="A508" s="1">
        <v>46078</v>
      </c>
      <c r="B508" s="2" t="s">
        <v>25</v>
      </c>
      <c r="C508" s="2" t="s">
        <v>3422</v>
      </c>
      <c r="D508" s="2" t="s">
        <v>3423</v>
      </c>
      <c r="E508" s="11">
        <v>0.42708333333333326</v>
      </c>
      <c r="F508" s="11">
        <v>0.47916666666666674</v>
      </c>
      <c r="G508">
        <v>1.25</v>
      </c>
      <c r="H508">
        <v>1480</v>
      </c>
      <c r="I508">
        <v>1.25</v>
      </c>
      <c r="J508">
        <v>1480</v>
      </c>
      <c r="K508" s="2" t="s">
        <v>3416</v>
      </c>
      <c r="L508" s="2" t="s">
        <v>3417</v>
      </c>
      <c r="M508">
        <v>258</v>
      </c>
      <c r="N508" s="2" t="s">
        <v>1272</v>
      </c>
      <c r="O508" s="2" t="s">
        <v>1275</v>
      </c>
      <c r="P508" s="2" t="s">
        <v>1274</v>
      </c>
      <c r="Q508" s="2" t="s">
        <v>153</v>
      </c>
      <c r="R508" s="2" t="s">
        <v>1273</v>
      </c>
      <c r="S508" s="2" t="s">
        <v>64</v>
      </c>
      <c r="T508">
        <v>1850</v>
      </c>
      <c r="U508">
        <v>5</v>
      </c>
      <c r="V508">
        <v>2</v>
      </c>
      <c r="W508">
        <v>1</v>
      </c>
      <c r="X508">
        <v>2</v>
      </c>
      <c r="Z508">
        <v>3700</v>
      </c>
      <c r="AA508">
        <v>3700</v>
      </c>
      <c r="AB508">
        <v>3500</v>
      </c>
      <c r="AC508" s="2"/>
      <c r="AD508" s="2" t="s">
        <v>92</v>
      </c>
      <c r="AE508">
        <v>2026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 s="2" t="s">
        <v>72</v>
      </c>
      <c r="AM508" t="s">
        <v>68</v>
      </c>
      <c r="AN508" s="2" t="s">
        <v>3419</v>
      </c>
    </row>
    <row r="509" spans="1:40">
      <c r="A509" s="1">
        <v>46078</v>
      </c>
      <c r="B509" s="2" t="s">
        <v>25</v>
      </c>
      <c r="C509" s="2" t="s">
        <v>3422</v>
      </c>
      <c r="D509" s="2" t="s">
        <v>3423</v>
      </c>
      <c r="E509" s="11">
        <v>0.48263888888888884</v>
      </c>
      <c r="F509" s="11">
        <v>0.6875</v>
      </c>
      <c r="G509">
        <v>4.92</v>
      </c>
      <c r="H509">
        <v>1849.5934959349593</v>
      </c>
      <c r="I509">
        <v>4.916666666666667</v>
      </c>
      <c r="J509">
        <v>1850.8474576273147</v>
      </c>
      <c r="K509" s="2" t="s">
        <v>3416</v>
      </c>
      <c r="L509" s="2" t="s">
        <v>3417</v>
      </c>
      <c r="M509">
        <v>219</v>
      </c>
      <c r="N509" s="2" t="s">
        <v>1113</v>
      </c>
      <c r="O509" s="2" t="s">
        <v>1116</v>
      </c>
      <c r="P509" s="2" t="s">
        <v>1115</v>
      </c>
      <c r="Q509" s="2" t="s">
        <v>97</v>
      </c>
      <c r="R509" s="2" t="s">
        <v>1114</v>
      </c>
      <c r="S509" s="2" t="s">
        <v>64</v>
      </c>
      <c r="T509">
        <v>9100</v>
      </c>
      <c r="U509">
        <v>10</v>
      </c>
      <c r="V509">
        <v>2</v>
      </c>
      <c r="W509">
        <v>1</v>
      </c>
      <c r="X509">
        <v>2</v>
      </c>
      <c r="Z509">
        <v>18200</v>
      </c>
      <c r="AA509">
        <v>18200</v>
      </c>
      <c r="AB509">
        <v>18000</v>
      </c>
      <c r="AC509" s="2"/>
      <c r="AD509" s="2" t="s">
        <v>92</v>
      </c>
      <c r="AE509">
        <v>2026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 s="2" t="s">
        <v>72</v>
      </c>
      <c r="AM509" t="s">
        <v>68</v>
      </c>
      <c r="AN509" s="2" t="s">
        <v>3419</v>
      </c>
    </row>
    <row r="510" spans="1:40">
      <c r="A510" s="1">
        <v>46076</v>
      </c>
      <c r="B510" s="2" t="s">
        <v>25</v>
      </c>
      <c r="C510" s="2" t="s">
        <v>3445</v>
      </c>
      <c r="D510" s="2" t="s">
        <v>3446</v>
      </c>
      <c r="E510" s="11">
        <v>0.35763888888888884</v>
      </c>
      <c r="F510" s="11">
        <v>0.51736111111111116</v>
      </c>
      <c r="G510">
        <v>3.83</v>
      </c>
      <c r="H510">
        <v>1236.2924281984333</v>
      </c>
      <c r="I510">
        <v>3.833333333333333</v>
      </c>
      <c r="J510">
        <v>1235.2173913078705</v>
      </c>
      <c r="K510" s="2" t="s">
        <v>3416</v>
      </c>
      <c r="L510" s="2" t="s">
        <v>3417</v>
      </c>
      <c r="M510">
        <v>139</v>
      </c>
      <c r="N510" s="2" t="s">
        <v>776</v>
      </c>
      <c r="O510" s="2" t="s">
        <v>784</v>
      </c>
      <c r="P510" s="2" t="s">
        <v>778</v>
      </c>
      <c r="Q510" s="2" t="s">
        <v>779</v>
      </c>
      <c r="R510" s="2" t="s">
        <v>777</v>
      </c>
      <c r="S510" s="2" t="s">
        <v>79</v>
      </c>
      <c r="T510">
        <v>4735</v>
      </c>
      <c r="U510">
        <v>10</v>
      </c>
      <c r="V510">
        <v>0</v>
      </c>
      <c r="W510">
        <v>1</v>
      </c>
      <c r="X510">
        <v>8</v>
      </c>
      <c r="Z510">
        <v>37880</v>
      </c>
      <c r="AA510">
        <v>37880</v>
      </c>
      <c r="AB510">
        <v>27800</v>
      </c>
      <c r="AC510" s="2" t="s">
        <v>3447</v>
      </c>
      <c r="AD510" s="2" t="s">
        <v>92</v>
      </c>
      <c r="AE510">
        <v>2026</v>
      </c>
      <c r="AF510">
        <v>1184</v>
      </c>
      <c r="AG510">
        <v>440</v>
      </c>
      <c r="AH510">
        <v>744</v>
      </c>
      <c r="AI510">
        <v>1184</v>
      </c>
      <c r="AJ510">
        <v>440</v>
      </c>
      <c r="AK510">
        <v>744</v>
      </c>
      <c r="AL510" s="2" t="s">
        <v>72</v>
      </c>
      <c r="AN510" s="2" t="s">
        <v>3419</v>
      </c>
    </row>
    <row r="511" spans="1:40">
      <c r="A511" s="1">
        <v>46076</v>
      </c>
      <c r="B511" s="2" t="s">
        <v>25</v>
      </c>
      <c r="C511" s="2" t="s">
        <v>3445</v>
      </c>
      <c r="D511" s="2" t="s">
        <v>3446</v>
      </c>
      <c r="E511" s="11">
        <v>0.53541666666666665</v>
      </c>
      <c r="F511" s="11">
        <v>0.66666666666666674</v>
      </c>
      <c r="G511">
        <v>3.15</v>
      </c>
      <c r="H511">
        <v>1503.1746031746031</v>
      </c>
      <c r="I511">
        <v>3.1500000000000004</v>
      </c>
      <c r="J511">
        <v>1503.1746031712962</v>
      </c>
      <c r="K511" s="2" t="s">
        <v>3416</v>
      </c>
      <c r="L511" s="2" t="s">
        <v>3417</v>
      </c>
      <c r="M511">
        <v>140</v>
      </c>
      <c r="N511" s="2" t="s">
        <v>787</v>
      </c>
      <c r="O511" s="2" t="s">
        <v>780</v>
      </c>
      <c r="P511" s="2" t="s">
        <v>778</v>
      </c>
      <c r="Q511" s="2" t="s">
        <v>779</v>
      </c>
      <c r="R511" s="2" t="s">
        <v>777</v>
      </c>
      <c r="S511" s="2" t="s">
        <v>64</v>
      </c>
      <c r="T511">
        <v>4735</v>
      </c>
      <c r="U511">
        <v>10</v>
      </c>
      <c r="V511">
        <v>2</v>
      </c>
      <c r="W511">
        <v>1</v>
      </c>
      <c r="X511">
        <v>6</v>
      </c>
      <c r="Z511">
        <v>28410</v>
      </c>
      <c r="AA511">
        <v>28410</v>
      </c>
      <c r="AB511">
        <v>27800</v>
      </c>
      <c r="AC511" s="2" t="s">
        <v>3447</v>
      </c>
      <c r="AD511" s="2" t="s">
        <v>92</v>
      </c>
      <c r="AE511">
        <v>2026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 s="2" t="s">
        <v>72</v>
      </c>
      <c r="AM511" t="s">
        <v>68</v>
      </c>
      <c r="AN511" s="2" t="s">
        <v>3419</v>
      </c>
    </row>
    <row r="512" spans="1:40">
      <c r="A512" s="1">
        <v>46077</v>
      </c>
      <c r="B512" s="2" t="s">
        <v>25</v>
      </c>
      <c r="C512" s="2" t="s">
        <v>3445</v>
      </c>
      <c r="D512" s="2" t="s">
        <v>3446</v>
      </c>
      <c r="E512" s="11">
        <v>0.39583333333333326</v>
      </c>
      <c r="F512" s="11">
        <v>0.625</v>
      </c>
      <c r="G512">
        <v>5.5</v>
      </c>
      <c r="H512">
        <v>2172.7272727272725</v>
      </c>
      <c r="I512">
        <v>5.5</v>
      </c>
      <c r="J512">
        <v>2172.7272727314817</v>
      </c>
      <c r="K512" s="2" t="s">
        <v>3416</v>
      </c>
      <c r="L512" s="2" t="s">
        <v>3417</v>
      </c>
      <c r="M512">
        <v>207</v>
      </c>
      <c r="N512" s="2" t="s">
        <v>1081</v>
      </c>
      <c r="O512" s="2" t="s">
        <v>1084</v>
      </c>
      <c r="P512" s="2" t="s">
        <v>1083</v>
      </c>
      <c r="Q512" s="2" t="s">
        <v>97</v>
      </c>
      <c r="R512" s="2" t="s">
        <v>1082</v>
      </c>
      <c r="S512" s="2" t="s">
        <v>64</v>
      </c>
      <c r="T512">
        <v>11950</v>
      </c>
      <c r="U512">
        <v>10</v>
      </c>
      <c r="V512">
        <v>6</v>
      </c>
      <c r="W512">
        <v>3</v>
      </c>
      <c r="X512">
        <v>2</v>
      </c>
      <c r="Z512">
        <v>23900</v>
      </c>
      <c r="AA512">
        <v>7966</v>
      </c>
      <c r="AB512">
        <v>23500</v>
      </c>
      <c r="AC512" s="2" t="s">
        <v>3537</v>
      </c>
      <c r="AD512" s="2" t="s">
        <v>92</v>
      </c>
      <c r="AE512">
        <v>2026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 s="2" t="s">
        <v>72</v>
      </c>
      <c r="AM512" t="s">
        <v>197</v>
      </c>
      <c r="AN512" s="2" t="s">
        <v>3419</v>
      </c>
    </row>
    <row r="513" spans="1:40">
      <c r="A513" s="1">
        <v>46077</v>
      </c>
      <c r="B513" s="2" t="s">
        <v>25</v>
      </c>
      <c r="C513" s="2" t="s">
        <v>3445</v>
      </c>
      <c r="D513" s="2" t="s">
        <v>3446</v>
      </c>
      <c r="E513" s="11">
        <v>0.65277777777777768</v>
      </c>
      <c r="F513" s="11">
        <v>0.70138888888888884</v>
      </c>
      <c r="G513">
        <v>1.17</v>
      </c>
      <c r="H513">
        <v>3589.7435897435898</v>
      </c>
      <c r="I513">
        <v>1.1666666666666665</v>
      </c>
      <c r="J513">
        <v>3600</v>
      </c>
      <c r="K513" s="2" t="s">
        <v>3416</v>
      </c>
      <c r="L513" s="2" t="s">
        <v>3417</v>
      </c>
      <c r="M513">
        <v>237</v>
      </c>
      <c r="N513" s="2" t="s">
        <v>1183</v>
      </c>
      <c r="O513" s="2" t="s">
        <v>1186</v>
      </c>
      <c r="P513" s="2" t="s">
        <v>1185</v>
      </c>
      <c r="Q513" s="2" t="s">
        <v>240</v>
      </c>
      <c r="R513" s="2" t="s">
        <v>1184</v>
      </c>
      <c r="S513" s="2" t="s">
        <v>64</v>
      </c>
      <c r="T513">
        <v>4200</v>
      </c>
      <c r="U513">
        <v>10</v>
      </c>
      <c r="V513">
        <v>6</v>
      </c>
      <c r="W513">
        <v>3</v>
      </c>
      <c r="X513">
        <v>2</v>
      </c>
      <c r="Z513">
        <v>8400</v>
      </c>
      <c r="AA513">
        <v>2800</v>
      </c>
      <c r="AB513">
        <v>8000</v>
      </c>
      <c r="AC513" s="2" t="s">
        <v>3537</v>
      </c>
      <c r="AD513" s="2" t="s">
        <v>92</v>
      </c>
      <c r="AE513">
        <v>2026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 s="2" t="s">
        <v>72</v>
      </c>
      <c r="AM513" t="s">
        <v>197</v>
      </c>
      <c r="AN513" s="2" t="s">
        <v>3419</v>
      </c>
    </row>
    <row r="514" spans="1:40">
      <c r="A514" s="1">
        <v>46078</v>
      </c>
      <c r="B514" s="2" t="s">
        <v>26</v>
      </c>
      <c r="C514" s="2" t="s">
        <v>3433</v>
      </c>
      <c r="D514" s="2" t="s">
        <v>3526</v>
      </c>
      <c r="E514" s="11">
        <v>0.35416666666666674</v>
      </c>
      <c r="F514" s="11">
        <v>0.38541666666666674</v>
      </c>
      <c r="G514">
        <v>0.75</v>
      </c>
      <c r="H514">
        <v>1040</v>
      </c>
      <c r="I514">
        <v>0.75</v>
      </c>
      <c r="J514">
        <v>1040</v>
      </c>
      <c r="K514" s="2" t="s">
        <v>3416</v>
      </c>
      <c r="L514" s="2" t="s">
        <v>3417</v>
      </c>
      <c r="M514">
        <v>195</v>
      </c>
      <c r="N514" s="2" t="s">
        <v>1030</v>
      </c>
      <c r="O514" s="2" t="s">
        <v>970</v>
      </c>
      <c r="P514" s="2" t="s">
        <v>964</v>
      </c>
      <c r="Q514" s="2" t="s">
        <v>1032</v>
      </c>
      <c r="R514" s="2" t="s">
        <v>1031</v>
      </c>
      <c r="S514" s="2" t="s">
        <v>64</v>
      </c>
      <c r="T514">
        <v>780</v>
      </c>
      <c r="U514">
        <v>15</v>
      </c>
      <c r="V514">
        <v>2</v>
      </c>
      <c r="W514">
        <v>1</v>
      </c>
      <c r="X514">
        <v>2</v>
      </c>
      <c r="Z514">
        <v>1560</v>
      </c>
      <c r="AA514">
        <v>1560</v>
      </c>
      <c r="AB514">
        <v>1500</v>
      </c>
      <c r="AC514" s="2" t="s">
        <v>764</v>
      </c>
      <c r="AD514" s="2" t="s">
        <v>92</v>
      </c>
      <c r="AE514">
        <v>2026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 s="2" t="s">
        <v>72</v>
      </c>
      <c r="AM514" t="s">
        <v>68</v>
      </c>
      <c r="AN514" s="2" t="s">
        <v>3419</v>
      </c>
    </row>
    <row r="515" spans="1:40">
      <c r="A515" s="1">
        <v>46078</v>
      </c>
      <c r="B515" s="2" t="s">
        <v>26</v>
      </c>
      <c r="C515" s="2" t="s">
        <v>3433</v>
      </c>
      <c r="D515" s="2" t="s">
        <v>3526</v>
      </c>
      <c r="E515" s="11">
        <v>0.38888888888888884</v>
      </c>
      <c r="F515" s="11">
        <v>0.44097222222222232</v>
      </c>
      <c r="G515">
        <v>1.25</v>
      </c>
      <c r="H515">
        <v>1756</v>
      </c>
      <c r="I515">
        <v>1.25</v>
      </c>
      <c r="J515">
        <v>1756</v>
      </c>
      <c r="K515" s="2" t="s">
        <v>3416</v>
      </c>
      <c r="L515" s="2" t="s">
        <v>3417</v>
      </c>
      <c r="M515">
        <v>182</v>
      </c>
      <c r="N515" s="2" t="s">
        <v>969</v>
      </c>
      <c r="O515" s="2" t="s">
        <v>970</v>
      </c>
      <c r="P515" s="2" t="s">
        <v>964</v>
      </c>
      <c r="Q515" s="2" t="s">
        <v>929</v>
      </c>
      <c r="R515" s="2" t="s">
        <v>963</v>
      </c>
      <c r="S515" s="2" t="s">
        <v>64</v>
      </c>
      <c r="T515">
        <v>2195</v>
      </c>
      <c r="U515">
        <v>0</v>
      </c>
      <c r="V515">
        <v>2</v>
      </c>
      <c r="W515">
        <v>1</v>
      </c>
      <c r="X515">
        <v>2</v>
      </c>
      <c r="Z515">
        <v>4390</v>
      </c>
      <c r="AA515">
        <v>4390</v>
      </c>
      <c r="AB515">
        <v>4200</v>
      </c>
      <c r="AC515" s="2" t="s">
        <v>764</v>
      </c>
      <c r="AD515" s="2" t="s">
        <v>92</v>
      </c>
      <c r="AE515">
        <v>2026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 s="2" t="s">
        <v>72</v>
      </c>
      <c r="AM515" t="s">
        <v>68</v>
      </c>
      <c r="AN515" s="2" t="s">
        <v>3419</v>
      </c>
    </row>
    <row r="516" spans="1:40">
      <c r="A516" s="1">
        <v>46078</v>
      </c>
      <c r="B516" s="2" t="s">
        <v>26</v>
      </c>
      <c r="C516" s="2" t="s">
        <v>3433</v>
      </c>
      <c r="D516" s="2" t="s">
        <v>3526</v>
      </c>
      <c r="E516" s="11">
        <v>0.44791666666666674</v>
      </c>
      <c r="F516" s="11">
        <v>0.53125</v>
      </c>
      <c r="G516">
        <v>2</v>
      </c>
      <c r="H516">
        <v>1597.5</v>
      </c>
      <c r="I516">
        <v>2</v>
      </c>
      <c r="J516">
        <v>1597.5</v>
      </c>
      <c r="K516" s="2" t="s">
        <v>3416</v>
      </c>
      <c r="L516" s="2" t="s">
        <v>3417</v>
      </c>
      <c r="M516">
        <v>287</v>
      </c>
      <c r="N516" s="2" t="s">
        <v>1399</v>
      </c>
      <c r="O516" s="2" t="s">
        <v>1402</v>
      </c>
      <c r="P516" s="2" t="s">
        <v>1401</v>
      </c>
      <c r="Q516" s="2" t="s">
        <v>153</v>
      </c>
      <c r="R516" s="2" t="s">
        <v>1400</v>
      </c>
      <c r="S516" s="2" t="s">
        <v>64</v>
      </c>
      <c r="T516">
        <v>3195</v>
      </c>
      <c r="U516">
        <v>5</v>
      </c>
      <c r="V516">
        <v>2</v>
      </c>
      <c r="W516">
        <v>1</v>
      </c>
      <c r="X516">
        <v>2</v>
      </c>
      <c r="Z516">
        <v>6390</v>
      </c>
      <c r="AA516">
        <v>6390</v>
      </c>
      <c r="AB516">
        <v>6100</v>
      </c>
      <c r="AC516" s="2" t="s">
        <v>764</v>
      </c>
      <c r="AD516" s="2" t="s">
        <v>92</v>
      </c>
      <c r="AE516">
        <v>2026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 s="2" t="s">
        <v>72</v>
      </c>
      <c r="AM516" t="s">
        <v>68</v>
      </c>
      <c r="AN516" s="2" t="s">
        <v>3419</v>
      </c>
    </row>
    <row r="517" spans="1:40">
      <c r="A517" s="1">
        <v>46078</v>
      </c>
      <c r="B517" s="2" t="s">
        <v>26</v>
      </c>
      <c r="C517" s="2" t="s">
        <v>3433</v>
      </c>
      <c r="D517" s="2" t="s">
        <v>3526</v>
      </c>
      <c r="E517" s="11">
        <v>0.60416666666666674</v>
      </c>
      <c r="F517" s="11">
        <v>0.64583333333333326</v>
      </c>
      <c r="G517">
        <v>1</v>
      </c>
      <c r="H517">
        <v>1845</v>
      </c>
      <c r="I517">
        <v>1</v>
      </c>
      <c r="J517">
        <v>1845</v>
      </c>
      <c r="K517" s="2" t="s">
        <v>3416</v>
      </c>
      <c r="L517" s="2" t="s">
        <v>3417</v>
      </c>
      <c r="M517">
        <v>258</v>
      </c>
      <c r="N517" s="2" t="s">
        <v>1272</v>
      </c>
      <c r="O517" s="2" t="s">
        <v>1275</v>
      </c>
      <c r="P517" s="2" t="s">
        <v>1274</v>
      </c>
      <c r="Q517" s="2" t="s">
        <v>153</v>
      </c>
      <c r="R517" s="2" t="s">
        <v>1273</v>
      </c>
      <c r="S517" s="2" t="s">
        <v>64</v>
      </c>
      <c r="T517">
        <v>1845</v>
      </c>
      <c r="U517">
        <v>10</v>
      </c>
      <c r="V517">
        <v>2</v>
      </c>
      <c r="W517">
        <v>1</v>
      </c>
      <c r="X517">
        <v>2</v>
      </c>
      <c r="Z517">
        <v>3690</v>
      </c>
      <c r="AA517">
        <v>3690</v>
      </c>
      <c r="AB517">
        <v>3500</v>
      </c>
      <c r="AC517" s="2" t="s">
        <v>764</v>
      </c>
      <c r="AD517" s="2" t="s">
        <v>92</v>
      </c>
      <c r="AE517">
        <v>2026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 s="2" t="s">
        <v>72</v>
      </c>
      <c r="AM517" t="s">
        <v>68</v>
      </c>
      <c r="AN517" s="2" t="s">
        <v>3419</v>
      </c>
    </row>
    <row r="518" spans="1:40">
      <c r="A518" s="1">
        <v>46079</v>
      </c>
      <c r="B518" s="2" t="s">
        <v>26</v>
      </c>
      <c r="C518" s="2" t="s">
        <v>3433</v>
      </c>
      <c r="D518" s="2" t="s">
        <v>3526</v>
      </c>
      <c r="E518" s="11">
        <v>0.33333333333333326</v>
      </c>
      <c r="F518" s="11">
        <v>0.51041666666666674</v>
      </c>
      <c r="G518">
        <v>4.25</v>
      </c>
      <c r="H518">
        <v>2141.1764705882351</v>
      </c>
      <c r="I518">
        <v>4.25</v>
      </c>
      <c r="J518">
        <v>2141.1764705902779</v>
      </c>
      <c r="K518" s="2" t="s">
        <v>3416</v>
      </c>
      <c r="L518" s="2" t="s">
        <v>3417</v>
      </c>
      <c r="M518">
        <v>219</v>
      </c>
      <c r="N518" s="2" t="s">
        <v>1113</v>
      </c>
      <c r="O518" s="2" t="s">
        <v>1116</v>
      </c>
      <c r="P518" s="2" t="s">
        <v>1115</v>
      </c>
      <c r="Q518" s="2" t="s">
        <v>97</v>
      </c>
      <c r="R518" s="2" t="s">
        <v>1114</v>
      </c>
      <c r="S518" s="2" t="s">
        <v>64</v>
      </c>
      <c r="T518">
        <v>9100</v>
      </c>
      <c r="U518">
        <v>0</v>
      </c>
      <c r="V518">
        <v>2</v>
      </c>
      <c r="W518">
        <v>1</v>
      </c>
      <c r="X518">
        <v>2</v>
      </c>
      <c r="Z518">
        <v>18200</v>
      </c>
      <c r="AA518">
        <v>18200</v>
      </c>
      <c r="AB518">
        <v>18000</v>
      </c>
      <c r="AC518" s="2" t="s">
        <v>764</v>
      </c>
      <c r="AD518" s="2" t="s">
        <v>92</v>
      </c>
      <c r="AE518">
        <v>2026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 s="2" t="s">
        <v>72</v>
      </c>
      <c r="AM518" t="s">
        <v>68</v>
      </c>
      <c r="AN518" s="2" t="s">
        <v>3419</v>
      </c>
    </row>
    <row r="519" spans="1:40">
      <c r="A519" s="1">
        <v>46079</v>
      </c>
      <c r="B519" s="2" t="s">
        <v>26</v>
      </c>
      <c r="C519" s="2" t="s">
        <v>3433</v>
      </c>
      <c r="D519" s="2" t="s">
        <v>3526</v>
      </c>
      <c r="E519" s="11">
        <v>0.61805555555555558</v>
      </c>
      <c r="F519" s="11">
        <v>0.6875</v>
      </c>
      <c r="G519">
        <v>1.67</v>
      </c>
      <c r="H519">
        <v>1691.6167664670659</v>
      </c>
      <c r="I519">
        <v>1.6666666666666665</v>
      </c>
      <c r="J519">
        <v>1695</v>
      </c>
      <c r="K519" s="2" t="s">
        <v>3416</v>
      </c>
      <c r="L519" s="2" t="s">
        <v>3417</v>
      </c>
      <c r="M519">
        <v>207</v>
      </c>
      <c r="N519" s="2" t="s">
        <v>1081</v>
      </c>
      <c r="O519" s="2" t="s">
        <v>1084</v>
      </c>
      <c r="P519" s="2" t="s">
        <v>1083</v>
      </c>
      <c r="Q519" s="2" t="s">
        <v>97</v>
      </c>
      <c r="R519" s="2" t="s">
        <v>1082</v>
      </c>
      <c r="S519" s="2" t="s">
        <v>64</v>
      </c>
      <c r="T519">
        <v>2825</v>
      </c>
      <c r="U519">
        <v>2</v>
      </c>
      <c r="V519">
        <v>6</v>
      </c>
      <c r="W519">
        <v>1</v>
      </c>
      <c r="X519">
        <v>2</v>
      </c>
      <c r="Z519">
        <v>5650</v>
      </c>
      <c r="AA519">
        <v>5650</v>
      </c>
      <c r="AB519">
        <v>23500</v>
      </c>
      <c r="AC519" s="2" t="s">
        <v>764</v>
      </c>
      <c r="AD519" s="2" t="s">
        <v>92</v>
      </c>
      <c r="AE519">
        <v>2026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 s="2" t="s">
        <v>72</v>
      </c>
      <c r="AM519" t="s">
        <v>197</v>
      </c>
      <c r="AN519" s="2" t="s">
        <v>3419</v>
      </c>
    </row>
    <row r="520" spans="1:40">
      <c r="A520" s="1">
        <v>46078</v>
      </c>
      <c r="B520" s="2" t="s">
        <v>25</v>
      </c>
      <c r="C520" s="2" t="s">
        <v>3424</v>
      </c>
      <c r="D520" s="2" t="s">
        <v>3425</v>
      </c>
      <c r="E520" s="11">
        <v>0.33472222222222214</v>
      </c>
      <c r="F520" s="11">
        <v>0.4375</v>
      </c>
      <c r="G520">
        <v>2.4700000000000002</v>
      </c>
      <c r="H520">
        <v>0</v>
      </c>
      <c r="I520">
        <v>2.4666666666666668</v>
      </c>
      <c r="J520">
        <v>0</v>
      </c>
      <c r="K520" s="2" t="s">
        <v>3416</v>
      </c>
      <c r="L520" s="2" t="s">
        <v>3464</v>
      </c>
      <c r="M520" t="s">
        <v>764</v>
      </c>
      <c r="N520" s="2" t="s">
        <v>764</v>
      </c>
      <c r="O520" s="2" t="s">
        <v>764</v>
      </c>
      <c r="P520" s="2" t="s">
        <v>764</v>
      </c>
      <c r="Q520" s="2" t="s">
        <v>764</v>
      </c>
      <c r="R520" s="2" t="s">
        <v>764</v>
      </c>
      <c r="S520" s="2" t="s">
        <v>764</v>
      </c>
      <c r="T520">
        <v>0</v>
      </c>
      <c r="U520">
        <v>0</v>
      </c>
      <c r="V520">
        <v>0</v>
      </c>
      <c r="W520">
        <v>0</v>
      </c>
      <c r="X520">
        <v>0</v>
      </c>
      <c r="Z520">
        <v>0</v>
      </c>
      <c r="AA520" t="s">
        <v>764</v>
      </c>
      <c r="AB520" t="s">
        <v>764</v>
      </c>
      <c r="AC520" s="2" t="s">
        <v>3538</v>
      </c>
      <c r="AD520" s="2" t="s">
        <v>92</v>
      </c>
      <c r="AE520">
        <v>2026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 s="2" t="s">
        <v>72</v>
      </c>
      <c r="AN520" s="2" t="s">
        <v>3419</v>
      </c>
    </row>
    <row r="521" spans="1:40">
      <c r="A521" s="1">
        <v>46078</v>
      </c>
      <c r="B521" s="2" t="s">
        <v>25</v>
      </c>
      <c r="C521" s="2" t="s">
        <v>3424</v>
      </c>
      <c r="D521" s="2" t="s">
        <v>3425</v>
      </c>
      <c r="E521" s="11">
        <v>0.43819444444444455</v>
      </c>
      <c r="F521" s="11">
        <v>0.66527777777777786</v>
      </c>
      <c r="G521">
        <v>5.45</v>
      </c>
      <c r="H521">
        <v>1568.8073394495411</v>
      </c>
      <c r="I521">
        <v>5.45</v>
      </c>
      <c r="J521">
        <v>1568.8073394444446</v>
      </c>
      <c r="K521" s="2" t="s">
        <v>3416</v>
      </c>
      <c r="L521" s="2" t="s">
        <v>3417</v>
      </c>
      <c r="M521">
        <v>158</v>
      </c>
      <c r="N521" s="2" t="s">
        <v>855</v>
      </c>
      <c r="O521" s="2" t="s">
        <v>859</v>
      </c>
      <c r="P521" s="2" t="s">
        <v>857</v>
      </c>
      <c r="Q521" s="2" t="s">
        <v>858</v>
      </c>
      <c r="R521" s="2" t="s">
        <v>856</v>
      </c>
      <c r="S521" s="2" t="s">
        <v>64</v>
      </c>
      <c r="T521">
        <v>8550</v>
      </c>
      <c r="U521">
        <v>40</v>
      </c>
      <c r="V521">
        <v>7</v>
      </c>
      <c r="W521">
        <v>2</v>
      </c>
      <c r="X521">
        <v>3</v>
      </c>
      <c r="Z521">
        <v>25650</v>
      </c>
      <c r="AA521">
        <v>12825</v>
      </c>
      <c r="AB521">
        <v>24950</v>
      </c>
      <c r="AC521" s="2" t="s">
        <v>3539</v>
      </c>
      <c r="AD521" s="2" t="s">
        <v>92</v>
      </c>
      <c r="AE521">
        <v>2026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 s="2" t="s">
        <v>72</v>
      </c>
      <c r="AM521" t="s">
        <v>211</v>
      </c>
      <c r="AN521" s="2" t="s">
        <v>3419</v>
      </c>
    </row>
    <row r="522" spans="1:40">
      <c r="A522" s="1">
        <v>46078</v>
      </c>
      <c r="B522" s="2" t="s">
        <v>25</v>
      </c>
      <c r="C522" s="2" t="s">
        <v>3424</v>
      </c>
      <c r="D522" s="2" t="s">
        <v>3425</v>
      </c>
      <c r="E522" s="11">
        <v>0.68124999999999991</v>
      </c>
      <c r="F522" s="11">
        <v>0.72916666666666674</v>
      </c>
      <c r="G522">
        <v>1.1499999999999999</v>
      </c>
      <c r="H522">
        <v>165.21739130434784</v>
      </c>
      <c r="I522">
        <v>1.1499999999999999</v>
      </c>
      <c r="J522">
        <v>165.21739130787037</v>
      </c>
      <c r="K522" s="2" t="s">
        <v>3416</v>
      </c>
      <c r="L522" s="2" t="s">
        <v>3417</v>
      </c>
      <c r="M522">
        <v>190</v>
      </c>
      <c r="N522" s="2" t="s">
        <v>1005</v>
      </c>
      <c r="O522" s="2" t="s">
        <v>1007</v>
      </c>
      <c r="P522" s="2" t="s">
        <v>480</v>
      </c>
      <c r="Q522" s="2" t="s">
        <v>422</v>
      </c>
      <c r="R522" s="2" t="s">
        <v>1006</v>
      </c>
      <c r="S522" s="2" t="s">
        <v>64</v>
      </c>
      <c r="T522">
        <v>190</v>
      </c>
      <c r="U522">
        <v>30</v>
      </c>
      <c r="V522">
        <v>7</v>
      </c>
      <c r="W522">
        <v>2</v>
      </c>
      <c r="X522">
        <v>3</v>
      </c>
      <c r="Z522">
        <v>570</v>
      </c>
      <c r="AA522">
        <v>285</v>
      </c>
      <c r="AB522">
        <v>9500</v>
      </c>
      <c r="AC522" s="2"/>
      <c r="AD522" s="2" t="s">
        <v>92</v>
      </c>
      <c r="AE522">
        <v>2026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 s="2" t="s">
        <v>72</v>
      </c>
      <c r="AM522" t="s">
        <v>211</v>
      </c>
      <c r="AN522" s="2" t="s">
        <v>3419</v>
      </c>
    </row>
    <row r="523" spans="1:40">
      <c r="A523" s="1">
        <v>46079</v>
      </c>
      <c r="B523" s="2" t="s">
        <v>25</v>
      </c>
      <c r="C523" s="2" t="s">
        <v>3424</v>
      </c>
      <c r="D523" s="2" t="s">
        <v>3425</v>
      </c>
      <c r="E523" s="11">
        <v>0.36805555555555558</v>
      </c>
      <c r="F523" s="11">
        <v>0.42361111111111116</v>
      </c>
      <c r="G523">
        <v>1.33</v>
      </c>
      <c r="H523">
        <v>2413.5338345864661</v>
      </c>
      <c r="I523">
        <v>1.3333333333333335</v>
      </c>
      <c r="J523">
        <v>2407.5</v>
      </c>
      <c r="K523" s="2" t="s">
        <v>3416</v>
      </c>
      <c r="L523" s="2" t="s">
        <v>3417</v>
      </c>
      <c r="M523">
        <v>190</v>
      </c>
      <c r="N523" s="2" t="s">
        <v>1005</v>
      </c>
      <c r="O523" s="2" t="s">
        <v>1007</v>
      </c>
      <c r="P523" s="2" t="s">
        <v>480</v>
      </c>
      <c r="Q523" s="2" t="s">
        <v>422</v>
      </c>
      <c r="R523" s="2" t="s">
        <v>1006</v>
      </c>
      <c r="S523" s="2" t="s">
        <v>64</v>
      </c>
      <c r="T523">
        <v>3210</v>
      </c>
      <c r="U523">
        <v>10</v>
      </c>
      <c r="V523">
        <v>7</v>
      </c>
      <c r="W523">
        <v>2</v>
      </c>
      <c r="X523">
        <v>3</v>
      </c>
      <c r="Z523">
        <v>9630</v>
      </c>
      <c r="AA523">
        <v>4815</v>
      </c>
      <c r="AB523">
        <v>9500</v>
      </c>
      <c r="AC523" s="2"/>
      <c r="AD523" s="2" t="s">
        <v>92</v>
      </c>
      <c r="AE523">
        <v>2026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 s="2" t="s">
        <v>72</v>
      </c>
      <c r="AM523" t="s">
        <v>211</v>
      </c>
      <c r="AN523" s="2" t="s">
        <v>3419</v>
      </c>
    </row>
    <row r="524" spans="1:40">
      <c r="A524" s="1">
        <v>46079</v>
      </c>
      <c r="B524" s="2" t="s">
        <v>25</v>
      </c>
      <c r="C524" s="2" t="s">
        <v>3424</v>
      </c>
      <c r="D524" s="2" t="s">
        <v>3425</v>
      </c>
      <c r="E524" s="11">
        <v>0.43402777777777768</v>
      </c>
      <c r="F524" s="11">
        <v>0.61805555555555558</v>
      </c>
      <c r="G524">
        <v>4.42</v>
      </c>
      <c r="H524">
        <v>1934.3891402714933</v>
      </c>
      <c r="I524">
        <v>4.416666666666667</v>
      </c>
      <c r="J524">
        <v>1935.8490566087962</v>
      </c>
      <c r="K524" s="2" t="s">
        <v>3416</v>
      </c>
      <c r="L524" s="2" t="s">
        <v>3417</v>
      </c>
      <c r="M524">
        <v>154</v>
      </c>
      <c r="N524" s="2" t="s">
        <v>830</v>
      </c>
      <c r="O524" s="2" t="s">
        <v>833</v>
      </c>
      <c r="P524" s="2" t="s">
        <v>480</v>
      </c>
      <c r="Q524" s="2" t="s">
        <v>832</v>
      </c>
      <c r="R524" s="2" t="s">
        <v>831</v>
      </c>
      <c r="S524" s="2" t="s">
        <v>64</v>
      </c>
      <c r="T524">
        <v>8550</v>
      </c>
      <c r="U524">
        <v>40</v>
      </c>
      <c r="V524">
        <v>7</v>
      </c>
      <c r="W524">
        <v>2</v>
      </c>
      <c r="X524">
        <v>3</v>
      </c>
      <c r="Z524">
        <v>25650</v>
      </c>
      <c r="AA524">
        <v>12825</v>
      </c>
      <c r="AB524">
        <v>24950</v>
      </c>
      <c r="AC524" s="2"/>
      <c r="AD524" s="2" t="s">
        <v>92</v>
      </c>
      <c r="AE524">
        <v>2026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 s="2" t="s">
        <v>72</v>
      </c>
      <c r="AM524" t="s">
        <v>211</v>
      </c>
      <c r="AN524" s="2" t="s">
        <v>3419</v>
      </c>
    </row>
    <row r="525" spans="1:40">
      <c r="A525" s="1">
        <v>46079</v>
      </c>
      <c r="B525" s="2" t="s">
        <v>25</v>
      </c>
      <c r="C525" s="2" t="s">
        <v>3424</v>
      </c>
      <c r="D525" s="2" t="s">
        <v>3425</v>
      </c>
      <c r="E525" s="11">
        <v>0.64583333333333326</v>
      </c>
      <c r="F525" s="11">
        <v>0.72222222222222232</v>
      </c>
      <c r="G525">
        <v>1.83</v>
      </c>
      <c r="H525">
        <v>43.715846994535518</v>
      </c>
      <c r="I525">
        <v>1.8333333333333335</v>
      </c>
      <c r="J525">
        <v>43.636363634259261</v>
      </c>
      <c r="K525" s="2" t="s">
        <v>3416</v>
      </c>
      <c r="L525" s="2" t="s">
        <v>3362</v>
      </c>
      <c r="M525" t="s">
        <v>764</v>
      </c>
      <c r="N525" s="2" t="s">
        <v>764</v>
      </c>
      <c r="O525" s="2" t="s">
        <v>764</v>
      </c>
      <c r="P525" s="2" t="s">
        <v>764</v>
      </c>
      <c r="Q525" s="2" t="s">
        <v>764</v>
      </c>
      <c r="R525" s="2" t="s">
        <v>764</v>
      </c>
      <c r="S525" s="2" t="s">
        <v>764</v>
      </c>
      <c r="T525">
        <v>80</v>
      </c>
      <c r="U525">
        <v>80</v>
      </c>
      <c r="V525">
        <v>0</v>
      </c>
      <c r="W525">
        <v>0</v>
      </c>
      <c r="X525">
        <v>0</v>
      </c>
      <c r="Z525">
        <v>0</v>
      </c>
      <c r="AA525" t="s">
        <v>764</v>
      </c>
      <c r="AB525" t="s">
        <v>764</v>
      </c>
      <c r="AC525" s="2" t="s">
        <v>3540</v>
      </c>
      <c r="AD525" s="2" t="s">
        <v>92</v>
      </c>
      <c r="AE525">
        <v>2026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 s="2" t="s">
        <v>72</v>
      </c>
      <c r="AN525" s="2" t="s">
        <v>3419</v>
      </c>
    </row>
    <row r="526" spans="1:40">
      <c r="A526" s="1">
        <v>46079</v>
      </c>
      <c r="B526" s="2" t="s">
        <v>27</v>
      </c>
      <c r="C526" s="2" t="s">
        <v>3439</v>
      </c>
      <c r="D526" s="2" t="s">
        <v>3440</v>
      </c>
      <c r="E526" s="11">
        <v>0.375</v>
      </c>
      <c r="F526" s="11">
        <v>0.39583333333333326</v>
      </c>
      <c r="G526">
        <v>0.5</v>
      </c>
      <c r="H526">
        <v>1010</v>
      </c>
      <c r="I526">
        <v>0.5</v>
      </c>
      <c r="J526">
        <v>1010</v>
      </c>
      <c r="K526" s="2" t="s">
        <v>3416</v>
      </c>
      <c r="L526" s="2" t="s">
        <v>3417</v>
      </c>
      <c r="M526">
        <v>182</v>
      </c>
      <c r="N526" s="2" t="s">
        <v>969</v>
      </c>
      <c r="O526" s="2" t="s">
        <v>970</v>
      </c>
      <c r="P526" s="2" t="s">
        <v>964</v>
      </c>
      <c r="Q526" s="2" t="s">
        <v>929</v>
      </c>
      <c r="R526" s="2" t="s">
        <v>963</v>
      </c>
      <c r="S526" s="2" t="s">
        <v>64</v>
      </c>
      <c r="T526">
        <v>505</v>
      </c>
      <c r="U526">
        <v>4</v>
      </c>
      <c r="V526">
        <v>2</v>
      </c>
      <c r="W526">
        <v>1</v>
      </c>
      <c r="X526">
        <v>2</v>
      </c>
      <c r="Z526">
        <v>1010</v>
      </c>
      <c r="AA526">
        <v>1010</v>
      </c>
      <c r="AB526">
        <v>4200</v>
      </c>
      <c r="AC526" s="2" t="s">
        <v>3438</v>
      </c>
      <c r="AD526" s="2" t="s">
        <v>92</v>
      </c>
      <c r="AE526">
        <v>2026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 s="2" t="s">
        <v>3431</v>
      </c>
      <c r="AM526" t="s">
        <v>68</v>
      </c>
      <c r="AN526" s="2" t="s">
        <v>3419</v>
      </c>
    </row>
    <row r="527" spans="1:40">
      <c r="A527" s="1">
        <v>46079</v>
      </c>
      <c r="B527" s="2" t="s">
        <v>27</v>
      </c>
      <c r="C527" s="2" t="s">
        <v>3439</v>
      </c>
      <c r="D527" s="2" t="s">
        <v>3440</v>
      </c>
      <c r="E527" s="11">
        <v>0.39583333333333326</v>
      </c>
      <c r="F527" s="11">
        <v>0.41666666666666674</v>
      </c>
      <c r="G527">
        <v>0.5</v>
      </c>
      <c r="H527">
        <v>1602</v>
      </c>
      <c r="I527">
        <v>0.5</v>
      </c>
      <c r="J527">
        <v>1602</v>
      </c>
      <c r="K527" s="2" t="s">
        <v>3416</v>
      </c>
      <c r="L527" s="2" t="s">
        <v>3417</v>
      </c>
      <c r="M527">
        <v>195</v>
      </c>
      <c r="N527" s="2" t="s">
        <v>1030</v>
      </c>
      <c r="O527" s="2" t="s">
        <v>970</v>
      </c>
      <c r="P527" s="2" t="s">
        <v>964</v>
      </c>
      <c r="Q527" s="2" t="s">
        <v>1032</v>
      </c>
      <c r="R527" s="2" t="s">
        <v>1031</v>
      </c>
      <c r="S527" s="2" t="s">
        <v>64</v>
      </c>
      <c r="T527">
        <v>801</v>
      </c>
      <c r="U527">
        <v>0</v>
      </c>
      <c r="V527">
        <v>2</v>
      </c>
      <c r="W527">
        <v>1</v>
      </c>
      <c r="X527">
        <v>2</v>
      </c>
      <c r="Z527">
        <v>1602</v>
      </c>
      <c r="AA527">
        <v>1602</v>
      </c>
      <c r="AB527">
        <v>1500</v>
      </c>
      <c r="AC527" s="2" t="s">
        <v>3438</v>
      </c>
      <c r="AD527" s="2" t="s">
        <v>92</v>
      </c>
      <c r="AE527">
        <v>2026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 s="2" t="s">
        <v>3431</v>
      </c>
      <c r="AM527" t="s">
        <v>68</v>
      </c>
      <c r="AN527" s="2" t="s">
        <v>3419</v>
      </c>
    </row>
    <row r="528" spans="1:40">
      <c r="A528" s="1">
        <v>46079</v>
      </c>
      <c r="B528" s="2" t="s">
        <v>27</v>
      </c>
      <c r="C528" s="2" t="s">
        <v>3439</v>
      </c>
      <c r="D528" s="2" t="s">
        <v>3440</v>
      </c>
      <c r="E528" s="11">
        <v>0.41666666666666674</v>
      </c>
      <c r="F528" s="11">
        <v>0.5</v>
      </c>
      <c r="G528">
        <v>2</v>
      </c>
      <c r="H528">
        <v>1610</v>
      </c>
      <c r="I528">
        <v>2</v>
      </c>
      <c r="J528">
        <v>1610</v>
      </c>
      <c r="K528" s="2" t="s">
        <v>3416</v>
      </c>
      <c r="L528" s="2" t="s">
        <v>3417</v>
      </c>
      <c r="M528">
        <v>287</v>
      </c>
      <c r="N528" s="2" t="s">
        <v>1399</v>
      </c>
      <c r="O528" s="2" t="s">
        <v>1402</v>
      </c>
      <c r="P528" s="2" t="s">
        <v>1401</v>
      </c>
      <c r="Q528" s="2" t="s">
        <v>153</v>
      </c>
      <c r="R528" s="2" t="s">
        <v>1400</v>
      </c>
      <c r="S528" s="2" t="s">
        <v>64</v>
      </c>
      <c r="T528">
        <v>3220</v>
      </c>
      <c r="U528">
        <v>0</v>
      </c>
      <c r="V528">
        <v>2</v>
      </c>
      <c r="W528">
        <v>1</v>
      </c>
      <c r="X528">
        <v>2</v>
      </c>
      <c r="Z528">
        <v>6440</v>
      </c>
      <c r="AA528">
        <v>6440</v>
      </c>
      <c r="AB528">
        <v>6100</v>
      </c>
      <c r="AC528" s="2" t="s">
        <v>3438</v>
      </c>
      <c r="AD528" s="2" t="s">
        <v>92</v>
      </c>
      <c r="AE528">
        <v>2026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 s="2" t="s">
        <v>3431</v>
      </c>
      <c r="AM528" t="s">
        <v>68</v>
      </c>
      <c r="AN528" s="2" t="s">
        <v>3419</v>
      </c>
    </row>
    <row r="529" spans="1:40">
      <c r="A529" s="1">
        <v>46079</v>
      </c>
      <c r="B529" s="2" t="s">
        <v>27</v>
      </c>
      <c r="C529" s="2" t="s">
        <v>3439</v>
      </c>
      <c r="D529" s="2" t="s">
        <v>3440</v>
      </c>
      <c r="E529" s="11">
        <v>0.72222222222222232</v>
      </c>
      <c r="F529" s="11">
        <v>0.90972222222222232</v>
      </c>
      <c r="G529">
        <v>4.5</v>
      </c>
      <c r="H529">
        <v>1354</v>
      </c>
      <c r="I529">
        <v>4.5</v>
      </c>
      <c r="J529">
        <v>1354</v>
      </c>
      <c r="K529" s="2" t="s">
        <v>3416</v>
      </c>
      <c r="L529" s="2" t="s">
        <v>3417</v>
      </c>
      <c r="M529">
        <v>207</v>
      </c>
      <c r="N529" s="2" t="s">
        <v>1081</v>
      </c>
      <c r="O529" s="2" t="s">
        <v>1084</v>
      </c>
      <c r="P529" s="2" t="s">
        <v>1083</v>
      </c>
      <c r="Q529" s="2" t="s">
        <v>97</v>
      </c>
      <c r="R529" s="2" t="s">
        <v>1082</v>
      </c>
      <c r="S529" s="2" t="s">
        <v>64</v>
      </c>
      <c r="T529">
        <v>6093</v>
      </c>
      <c r="U529">
        <v>3</v>
      </c>
      <c r="V529">
        <v>6</v>
      </c>
      <c r="W529">
        <v>1</v>
      </c>
      <c r="X529">
        <v>2</v>
      </c>
      <c r="Z529">
        <v>12186</v>
      </c>
      <c r="AA529">
        <v>12186</v>
      </c>
      <c r="AB529">
        <v>23500</v>
      </c>
      <c r="AC529" s="2" t="s">
        <v>3438</v>
      </c>
      <c r="AD529" s="2" t="s">
        <v>92</v>
      </c>
      <c r="AE529">
        <v>2026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 s="2" t="s">
        <v>3431</v>
      </c>
      <c r="AM529" t="s">
        <v>197</v>
      </c>
      <c r="AN529" s="2" t="s">
        <v>3419</v>
      </c>
    </row>
    <row r="530" spans="1:40">
      <c r="A530" s="1">
        <v>46080</v>
      </c>
      <c r="B530" s="2" t="s">
        <v>27</v>
      </c>
      <c r="C530" s="2" t="s">
        <v>3439</v>
      </c>
      <c r="D530" s="2" t="s">
        <v>3440</v>
      </c>
      <c r="E530" s="11">
        <v>0.61458333333333326</v>
      </c>
      <c r="F530" s="11">
        <v>0.72916666666666674</v>
      </c>
      <c r="G530">
        <v>2.75</v>
      </c>
      <c r="H530">
        <v>1590.1818181818182</v>
      </c>
      <c r="I530">
        <v>2.75</v>
      </c>
      <c r="J530">
        <v>1590.1818181828703</v>
      </c>
      <c r="K530" s="2" t="s">
        <v>3416</v>
      </c>
      <c r="L530" s="2" t="s">
        <v>3417</v>
      </c>
      <c r="M530">
        <v>158</v>
      </c>
      <c r="N530" s="2" t="s">
        <v>855</v>
      </c>
      <c r="O530" s="2" t="s">
        <v>859</v>
      </c>
      <c r="P530" s="2" t="s">
        <v>857</v>
      </c>
      <c r="Q530" s="2" t="s">
        <v>858</v>
      </c>
      <c r="R530" s="2" t="s">
        <v>856</v>
      </c>
      <c r="S530" s="2" t="s">
        <v>64</v>
      </c>
      <c r="T530">
        <v>4373</v>
      </c>
      <c r="U530">
        <v>3</v>
      </c>
      <c r="V530">
        <v>7</v>
      </c>
      <c r="W530">
        <v>1</v>
      </c>
      <c r="X530">
        <v>3</v>
      </c>
      <c r="Z530">
        <v>13119</v>
      </c>
      <c r="AA530">
        <v>13119</v>
      </c>
      <c r="AB530">
        <v>24950</v>
      </c>
      <c r="AC530" s="2" t="s">
        <v>3450</v>
      </c>
      <c r="AD530" s="2" t="s">
        <v>92</v>
      </c>
      <c r="AE530">
        <v>2026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 s="2" t="s">
        <v>3431</v>
      </c>
      <c r="AM530" t="s">
        <v>211</v>
      </c>
      <c r="AN530" s="2" t="s">
        <v>3419</v>
      </c>
    </row>
    <row r="531" spans="1:40">
      <c r="A531" s="1">
        <v>46079</v>
      </c>
      <c r="B531" s="2" t="s">
        <v>27</v>
      </c>
      <c r="C531" s="2" t="s">
        <v>3453</v>
      </c>
      <c r="D531" s="2" t="s">
        <v>3454</v>
      </c>
      <c r="E531" s="11">
        <v>0.47916666666666674</v>
      </c>
      <c r="F531" s="11">
        <v>0.50347222222222232</v>
      </c>
      <c r="G531">
        <v>0.57999999999999996</v>
      </c>
      <c r="H531">
        <v>463.79310344827587</v>
      </c>
      <c r="I531">
        <v>0.58333333333333326</v>
      </c>
      <c r="J531">
        <v>461.14285714120371</v>
      </c>
      <c r="K531" s="2" t="s">
        <v>3416</v>
      </c>
      <c r="L531" s="2" t="s">
        <v>3417</v>
      </c>
      <c r="M531">
        <v>177</v>
      </c>
      <c r="N531" s="2" t="s">
        <v>941</v>
      </c>
      <c r="O531" s="2" t="s">
        <v>944</v>
      </c>
      <c r="P531" s="2" t="s">
        <v>341</v>
      </c>
      <c r="Q531" s="2" t="s">
        <v>943</v>
      </c>
      <c r="R531" s="2" t="s">
        <v>942</v>
      </c>
      <c r="S531" s="2" t="s">
        <v>64</v>
      </c>
      <c r="T531">
        <v>269</v>
      </c>
      <c r="U531">
        <v>10</v>
      </c>
      <c r="V531">
        <v>2</v>
      </c>
      <c r="W531">
        <v>1</v>
      </c>
      <c r="X531">
        <v>6</v>
      </c>
      <c r="Z531">
        <v>1614</v>
      </c>
      <c r="AA531">
        <v>1614</v>
      </c>
      <c r="AB531">
        <v>20500</v>
      </c>
      <c r="AC531" s="2" t="s">
        <v>3438</v>
      </c>
      <c r="AD531" s="2" t="s">
        <v>92</v>
      </c>
      <c r="AE531">
        <v>2026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 s="2" t="s">
        <v>3419</v>
      </c>
      <c r="AM531" t="s">
        <v>118</v>
      </c>
      <c r="AN531" s="2" t="s">
        <v>3419</v>
      </c>
    </row>
    <row r="532" spans="1:40">
      <c r="A532" s="1">
        <v>46079</v>
      </c>
      <c r="B532" s="2" t="s">
        <v>27</v>
      </c>
      <c r="C532" s="2" t="s">
        <v>3453</v>
      </c>
      <c r="D532" s="2" t="s">
        <v>3454</v>
      </c>
      <c r="E532" s="11">
        <v>0.50694444444444442</v>
      </c>
      <c r="F532" s="11">
        <v>0.625</v>
      </c>
      <c r="G532">
        <v>2.83</v>
      </c>
      <c r="H532">
        <v>1338.86925795053</v>
      </c>
      <c r="I532">
        <v>2.8333333333333335</v>
      </c>
      <c r="J532">
        <v>1337.294117650463</v>
      </c>
      <c r="K532" s="2" t="s">
        <v>3416</v>
      </c>
      <c r="L532" s="2" t="s">
        <v>3417</v>
      </c>
      <c r="M532">
        <v>177</v>
      </c>
      <c r="N532" s="2" t="s">
        <v>941</v>
      </c>
      <c r="O532" s="2" t="s">
        <v>944</v>
      </c>
      <c r="P532" s="2" t="s">
        <v>341</v>
      </c>
      <c r="Q532" s="2" t="s">
        <v>943</v>
      </c>
      <c r="R532" s="2" t="s">
        <v>942</v>
      </c>
      <c r="S532" s="2" t="s">
        <v>64</v>
      </c>
      <c r="T532">
        <v>3789</v>
      </c>
      <c r="U532">
        <v>0</v>
      </c>
      <c r="V532">
        <v>2</v>
      </c>
      <c r="W532">
        <v>1</v>
      </c>
      <c r="X532">
        <v>6</v>
      </c>
      <c r="Z532">
        <v>22734</v>
      </c>
      <c r="AA532">
        <v>22734</v>
      </c>
      <c r="AB532">
        <v>20500</v>
      </c>
      <c r="AC532" s="2" t="s">
        <v>3450</v>
      </c>
      <c r="AD532" s="2" t="s">
        <v>92</v>
      </c>
      <c r="AE532">
        <v>2026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 s="2" t="s">
        <v>3419</v>
      </c>
      <c r="AM532" t="s">
        <v>118</v>
      </c>
      <c r="AN532" s="2" t="s">
        <v>3419</v>
      </c>
    </row>
    <row r="533" spans="1:40">
      <c r="A533" s="1">
        <v>46080</v>
      </c>
      <c r="B533" s="2" t="s">
        <v>27</v>
      </c>
      <c r="C533" s="2" t="s">
        <v>3453</v>
      </c>
      <c r="D533" s="2" t="s">
        <v>3440</v>
      </c>
      <c r="E533" s="11">
        <v>0.33680555555555558</v>
      </c>
      <c r="F533" s="11">
        <v>0.52083333333333326</v>
      </c>
      <c r="G533">
        <v>4.42</v>
      </c>
      <c r="H533">
        <v>1311.0859728506787</v>
      </c>
      <c r="I533">
        <v>4.416666666666667</v>
      </c>
      <c r="J533">
        <v>1312.0754717013888</v>
      </c>
      <c r="K533" s="2" t="s">
        <v>3416</v>
      </c>
      <c r="L533" s="2" t="s">
        <v>3417</v>
      </c>
      <c r="M533">
        <v>207</v>
      </c>
      <c r="N533" s="2" t="s">
        <v>1081</v>
      </c>
      <c r="O533" s="2" t="s">
        <v>1084</v>
      </c>
      <c r="P533" s="2" t="s">
        <v>1083</v>
      </c>
      <c r="Q533" s="2" t="s">
        <v>97</v>
      </c>
      <c r="R533" s="2" t="s">
        <v>1082</v>
      </c>
      <c r="S533" s="2" t="s">
        <v>64</v>
      </c>
      <c r="T533">
        <v>5795</v>
      </c>
      <c r="U533">
        <v>3</v>
      </c>
      <c r="V533">
        <v>6</v>
      </c>
      <c r="W533">
        <v>1</v>
      </c>
      <c r="X533">
        <v>2</v>
      </c>
      <c r="Z533">
        <v>11590</v>
      </c>
      <c r="AA533">
        <v>11590</v>
      </c>
      <c r="AB533">
        <v>23500</v>
      </c>
      <c r="AC533" s="2" t="s">
        <v>3438</v>
      </c>
      <c r="AD533" s="2" t="s">
        <v>92</v>
      </c>
      <c r="AE533">
        <v>2026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 s="2" t="s">
        <v>3431</v>
      </c>
      <c r="AM533" t="s">
        <v>197</v>
      </c>
      <c r="AN533" s="2" t="s">
        <v>3419</v>
      </c>
    </row>
    <row r="534" spans="1:40">
      <c r="A534" s="1">
        <v>46079</v>
      </c>
      <c r="B534" s="2" t="s">
        <v>27</v>
      </c>
      <c r="C534" s="2" t="s">
        <v>3429</v>
      </c>
      <c r="D534" s="2" t="s">
        <v>3523</v>
      </c>
      <c r="E534" s="11">
        <v>0.33333333333333326</v>
      </c>
      <c r="F534" s="11">
        <v>0.41666666666666674</v>
      </c>
      <c r="G534">
        <v>2</v>
      </c>
      <c r="H534">
        <v>3076.5</v>
      </c>
      <c r="I534">
        <v>2</v>
      </c>
      <c r="J534">
        <v>3076.5</v>
      </c>
      <c r="K534" s="2" t="s">
        <v>3416</v>
      </c>
      <c r="L534" s="2" t="s">
        <v>3417</v>
      </c>
      <c r="M534">
        <v>161</v>
      </c>
      <c r="N534" s="2" t="s">
        <v>872</v>
      </c>
      <c r="O534" s="2" t="s">
        <v>874</v>
      </c>
      <c r="P534" s="2" t="s">
        <v>191</v>
      </c>
      <c r="Q534" s="2" t="s">
        <v>473</v>
      </c>
      <c r="R534" s="2" t="s">
        <v>873</v>
      </c>
      <c r="S534" s="2" t="s">
        <v>64</v>
      </c>
      <c r="T534">
        <v>6153</v>
      </c>
      <c r="U534">
        <v>7</v>
      </c>
      <c r="V534">
        <v>6</v>
      </c>
      <c r="W534">
        <v>1</v>
      </c>
      <c r="X534">
        <v>2</v>
      </c>
      <c r="Z534">
        <v>12306</v>
      </c>
      <c r="AA534">
        <v>12306</v>
      </c>
      <c r="AB534">
        <v>12000</v>
      </c>
      <c r="AC534" s="2" t="s">
        <v>3450</v>
      </c>
      <c r="AD534" s="2" t="s">
        <v>92</v>
      </c>
      <c r="AE534">
        <v>2026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 s="2" t="s">
        <v>3431</v>
      </c>
      <c r="AM534" t="s">
        <v>197</v>
      </c>
      <c r="AN534" s="2" t="s">
        <v>3419</v>
      </c>
    </row>
    <row r="535" spans="1:40">
      <c r="A535" s="1">
        <v>46079</v>
      </c>
      <c r="B535" s="2" t="s">
        <v>27</v>
      </c>
      <c r="C535" s="2" t="s">
        <v>3429</v>
      </c>
      <c r="D535" s="2" t="s">
        <v>3523</v>
      </c>
      <c r="E535" s="11">
        <v>0.54166666666666674</v>
      </c>
      <c r="F535" s="11">
        <v>0.6875</v>
      </c>
      <c r="G535">
        <v>3.5</v>
      </c>
      <c r="H535">
        <v>2190.8571428571427</v>
      </c>
      <c r="I535">
        <v>3.5</v>
      </c>
      <c r="J535">
        <v>2190.8571428587961</v>
      </c>
      <c r="K535" s="2" t="s">
        <v>3416</v>
      </c>
      <c r="L535" s="2" t="s">
        <v>3417</v>
      </c>
      <c r="M535">
        <v>235</v>
      </c>
      <c r="N535" s="2" t="s">
        <v>1177</v>
      </c>
      <c r="O535" s="2" t="s">
        <v>1180</v>
      </c>
      <c r="P535" s="2" t="s">
        <v>1083</v>
      </c>
      <c r="Q535" s="2" t="s">
        <v>240</v>
      </c>
      <c r="R535" s="2" t="s">
        <v>1178</v>
      </c>
      <c r="S535" s="2" t="s">
        <v>64</v>
      </c>
      <c r="T535">
        <v>7668</v>
      </c>
      <c r="U535">
        <v>0</v>
      </c>
      <c r="V535">
        <v>6</v>
      </c>
      <c r="W535">
        <v>1</v>
      </c>
      <c r="X535">
        <v>2</v>
      </c>
      <c r="Z535">
        <v>15336</v>
      </c>
      <c r="AA535">
        <v>15336</v>
      </c>
      <c r="AB535">
        <v>15000</v>
      </c>
      <c r="AC535" s="2" t="s">
        <v>3438</v>
      </c>
      <c r="AD535" s="2" t="s">
        <v>92</v>
      </c>
      <c r="AE535">
        <v>2026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 s="2" t="s">
        <v>3431</v>
      </c>
      <c r="AM535" t="s">
        <v>197</v>
      </c>
      <c r="AN535" s="2" t="s">
        <v>3419</v>
      </c>
    </row>
    <row r="536" spans="1:40">
      <c r="A536" s="1">
        <v>46080</v>
      </c>
      <c r="B536" s="2" t="s">
        <v>27</v>
      </c>
      <c r="C536" s="2" t="s">
        <v>3429</v>
      </c>
      <c r="D536" s="2" t="s">
        <v>3523</v>
      </c>
      <c r="E536" s="11">
        <v>0.5</v>
      </c>
      <c r="F536" s="11">
        <v>0.70833333333333326</v>
      </c>
      <c r="G536">
        <v>5</v>
      </c>
      <c r="H536">
        <v>1599.6</v>
      </c>
      <c r="I536">
        <v>5</v>
      </c>
      <c r="J536">
        <v>1599.6</v>
      </c>
      <c r="K536" s="2" t="s">
        <v>3416</v>
      </c>
      <c r="L536" s="2" t="s">
        <v>3417</v>
      </c>
      <c r="M536">
        <v>77</v>
      </c>
      <c r="N536" s="2" t="s">
        <v>471</v>
      </c>
      <c r="O536" s="2" t="s">
        <v>474</v>
      </c>
      <c r="P536" s="2" t="s">
        <v>217</v>
      </c>
      <c r="Q536" s="2" t="s">
        <v>473</v>
      </c>
      <c r="R536" s="2" t="s">
        <v>472</v>
      </c>
      <c r="S536" s="2" t="s">
        <v>64</v>
      </c>
      <c r="T536">
        <v>7998</v>
      </c>
      <c r="U536">
        <v>9</v>
      </c>
      <c r="V536">
        <v>6</v>
      </c>
      <c r="W536">
        <v>1</v>
      </c>
      <c r="X536">
        <v>2</v>
      </c>
      <c r="Z536">
        <v>15996</v>
      </c>
      <c r="AA536">
        <v>15996</v>
      </c>
      <c r="AB536">
        <v>23000</v>
      </c>
      <c r="AC536" s="2" t="s">
        <v>3450</v>
      </c>
      <c r="AD536" s="2" t="s">
        <v>92</v>
      </c>
      <c r="AE536">
        <v>2026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 s="2" t="s">
        <v>3431</v>
      </c>
      <c r="AM536" t="s">
        <v>197</v>
      </c>
      <c r="AN536" s="2" t="s">
        <v>3419</v>
      </c>
    </row>
    <row r="537" spans="1:40">
      <c r="A537" s="1">
        <v>46077</v>
      </c>
      <c r="B537" s="2" t="s">
        <v>27</v>
      </c>
      <c r="C537" s="2" t="s">
        <v>3481</v>
      </c>
      <c r="D537" s="2" t="s">
        <v>3454</v>
      </c>
      <c r="E537" s="11">
        <v>0.625</v>
      </c>
      <c r="F537" s="11">
        <v>0.70833333333333326</v>
      </c>
      <c r="G537">
        <v>2</v>
      </c>
      <c r="H537">
        <v>970</v>
      </c>
      <c r="I537">
        <v>2</v>
      </c>
      <c r="J537">
        <v>970</v>
      </c>
      <c r="K537" s="2" t="s">
        <v>3416</v>
      </c>
      <c r="L537" s="2" t="s">
        <v>3417</v>
      </c>
      <c r="M537">
        <v>189</v>
      </c>
      <c r="N537" s="2" t="s">
        <v>994</v>
      </c>
      <c r="O537" s="2" t="s">
        <v>999</v>
      </c>
      <c r="P537" s="2" t="s">
        <v>996</v>
      </c>
      <c r="Q537" s="2" t="s">
        <v>998</v>
      </c>
      <c r="R537" s="2" t="s">
        <v>995</v>
      </c>
      <c r="S537" s="2" t="s">
        <v>64</v>
      </c>
      <c r="T537">
        <v>1940</v>
      </c>
      <c r="U537">
        <v>10</v>
      </c>
      <c r="V537">
        <v>4</v>
      </c>
      <c r="W537">
        <v>1</v>
      </c>
      <c r="X537">
        <v>1</v>
      </c>
      <c r="Z537">
        <v>1940</v>
      </c>
      <c r="AA537">
        <v>1940</v>
      </c>
      <c r="AB537">
        <v>1750</v>
      </c>
      <c r="AC537" s="2"/>
      <c r="AD537" s="2" t="s">
        <v>92</v>
      </c>
      <c r="AE537">
        <v>2026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 s="2" t="s">
        <v>3431</v>
      </c>
      <c r="AM537" t="s">
        <v>1004</v>
      </c>
      <c r="AN537" s="2" t="s">
        <v>3419</v>
      </c>
    </row>
    <row r="538" spans="1:40">
      <c r="A538" s="1">
        <v>46078</v>
      </c>
      <c r="B538" s="2" t="s">
        <v>27</v>
      </c>
      <c r="C538" s="2" t="s">
        <v>3481</v>
      </c>
      <c r="D538" s="2" t="s">
        <v>3454</v>
      </c>
      <c r="E538" s="11">
        <v>0.52083333333333326</v>
      </c>
      <c r="F538" s="11">
        <v>0.625</v>
      </c>
      <c r="G538">
        <v>2.5</v>
      </c>
      <c r="H538">
        <v>1000</v>
      </c>
      <c r="I538">
        <v>2.5</v>
      </c>
      <c r="J538">
        <v>1000</v>
      </c>
      <c r="K538" s="2" t="s">
        <v>3416</v>
      </c>
      <c r="L538" s="2" t="s">
        <v>3370</v>
      </c>
      <c r="M538" t="s">
        <v>764</v>
      </c>
      <c r="N538" s="2" t="s">
        <v>764</v>
      </c>
      <c r="O538" s="2" t="s">
        <v>764</v>
      </c>
      <c r="P538" s="2" t="s">
        <v>764</v>
      </c>
      <c r="Q538" s="2" t="s">
        <v>764</v>
      </c>
      <c r="R538" s="2" t="s">
        <v>764</v>
      </c>
      <c r="S538" s="2" t="s">
        <v>764</v>
      </c>
      <c r="T538">
        <v>2500</v>
      </c>
      <c r="U538">
        <v>10</v>
      </c>
      <c r="V538">
        <v>0</v>
      </c>
      <c r="W538">
        <v>0</v>
      </c>
      <c r="X538">
        <v>0</v>
      </c>
      <c r="Z538">
        <v>0</v>
      </c>
      <c r="AA538" t="s">
        <v>764</v>
      </c>
      <c r="AB538" t="s">
        <v>764</v>
      </c>
      <c r="AC538" s="2" t="s">
        <v>3541</v>
      </c>
      <c r="AD538" s="2" t="s">
        <v>92</v>
      </c>
      <c r="AE538">
        <v>2026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 s="2" t="s">
        <v>3419</v>
      </c>
      <c r="AN538" s="2" t="s">
        <v>3419</v>
      </c>
    </row>
    <row r="539" spans="1:40">
      <c r="A539" s="1">
        <v>46078</v>
      </c>
      <c r="B539" s="2" t="s">
        <v>25</v>
      </c>
      <c r="C539" s="2" t="s">
        <v>3445</v>
      </c>
      <c r="D539" s="2" t="s">
        <v>3446</v>
      </c>
      <c r="E539" s="11">
        <v>0.35763888888888884</v>
      </c>
      <c r="F539" s="11">
        <v>0.45833333333333326</v>
      </c>
      <c r="G539">
        <v>2.42</v>
      </c>
      <c r="H539">
        <v>3181.818181818182</v>
      </c>
      <c r="I539">
        <v>2.4166666666666665</v>
      </c>
      <c r="J539">
        <v>3186.2068965509261</v>
      </c>
      <c r="K539" s="2" t="s">
        <v>3416</v>
      </c>
      <c r="L539" s="2" t="s">
        <v>3417</v>
      </c>
      <c r="M539">
        <v>235</v>
      </c>
      <c r="N539" s="2" t="s">
        <v>1177</v>
      </c>
      <c r="O539" s="2" t="s">
        <v>1180</v>
      </c>
      <c r="P539" s="2" t="s">
        <v>1083</v>
      </c>
      <c r="Q539" s="2" t="s">
        <v>240</v>
      </c>
      <c r="R539" s="2" t="s">
        <v>1178</v>
      </c>
      <c r="S539" s="2" t="s">
        <v>64</v>
      </c>
      <c r="T539">
        <v>7700</v>
      </c>
      <c r="U539">
        <v>10</v>
      </c>
      <c r="V539">
        <v>6</v>
      </c>
      <c r="W539">
        <v>3</v>
      </c>
      <c r="X539">
        <v>2</v>
      </c>
      <c r="Z539">
        <v>15400</v>
      </c>
      <c r="AA539">
        <v>5133</v>
      </c>
      <c r="AB539">
        <v>15000</v>
      </c>
      <c r="AC539" s="2" t="s">
        <v>3542</v>
      </c>
      <c r="AD539" s="2" t="s">
        <v>92</v>
      </c>
      <c r="AE539">
        <v>2026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 s="2" t="s">
        <v>72</v>
      </c>
      <c r="AM539" t="s">
        <v>197</v>
      </c>
      <c r="AN539" s="2" t="s">
        <v>3419</v>
      </c>
    </row>
    <row r="540" spans="1:40">
      <c r="A540" s="1">
        <v>46078</v>
      </c>
      <c r="B540" s="2" t="s">
        <v>25</v>
      </c>
      <c r="C540" s="2" t="s">
        <v>3445</v>
      </c>
      <c r="D540" s="2" t="s">
        <v>3446</v>
      </c>
      <c r="E540" s="11">
        <v>0.48611111111111116</v>
      </c>
      <c r="F540" s="11">
        <v>0.60416666666666674</v>
      </c>
      <c r="G540">
        <v>2.83</v>
      </c>
      <c r="H540">
        <v>2720.8480565371024</v>
      </c>
      <c r="I540">
        <v>2.8333333333333335</v>
      </c>
      <c r="J540">
        <v>2717.6470588194443</v>
      </c>
      <c r="K540" s="2" t="s">
        <v>3416</v>
      </c>
      <c r="L540" s="2" t="s">
        <v>3417</v>
      </c>
      <c r="M540">
        <v>235</v>
      </c>
      <c r="N540" s="2" t="s">
        <v>1177</v>
      </c>
      <c r="O540" s="2" t="s">
        <v>1180</v>
      </c>
      <c r="P540" s="2" t="s">
        <v>1083</v>
      </c>
      <c r="Q540" s="2" t="s">
        <v>240</v>
      </c>
      <c r="R540" s="2" t="s">
        <v>1178</v>
      </c>
      <c r="S540" s="2" t="s">
        <v>64</v>
      </c>
      <c r="T540">
        <v>7700</v>
      </c>
      <c r="U540">
        <v>20</v>
      </c>
      <c r="V540">
        <v>6</v>
      </c>
      <c r="W540">
        <v>3</v>
      </c>
      <c r="X540">
        <v>2</v>
      </c>
      <c r="Z540">
        <v>15400</v>
      </c>
      <c r="AA540">
        <v>5133</v>
      </c>
      <c r="AB540">
        <v>15000</v>
      </c>
      <c r="AC540" s="2" t="s">
        <v>3543</v>
      </c>
      <c r="AD540" s="2" t="s">
        <v>92</v>
      </c>
      <c r="AE540">
        <v>2026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 s="2" t="s">
        <v>72</v>
      </c>
      <c r="AM540" t="s">
        <v>197</v>
      </c>
      <c r="AN540" s="2" t="s">
        <v>3419</v>
      </c>
    </row>
    <row r="541" spans="1:40">
      <c r="A541" s="1">
        <v>46078</v>
      </c>
      <c r="B541" s="2" t="s">
        <v>25</v>
      </c>
      <c r="C541" s="2" t="s">
        <v>3445</v>
      </c>
      <c r="D541" s="2" t="s">
        <v>3446</v>
      </c>
      <c r="E541" s="11">
        <v>0.61805555555555558</v>
      </c>
      <c r="F541" s="11">
        <v>0.73333333333333339</v>
      </c>
      <c r="G541">
        <v>2.77</v>
      </c>
      <c r="H541">
        <v>4314.0794223826715</v>
      </c>
      <c r="I541">
        <v>2.7666666666666666</v>
      </c>
      <c r="J541">
        <v>4319.2771084374999</v>
      </c>
      <c r="K541" s="2" t="s">
        <v>3416</v>
      </c>
      <c r="L541" s="2" t="s">
        <v>3417</v>
      </c>
      <c r="M541">
        <v>207</v>
      </c>
      <c r="N541" s="2" t="s">
        <v>1081</v>
      </c>
      <c r="O541" s="2" t="s">
        <v>1084</v>
      </c>
      <c r="P541" s="2" t="s">
        <v>1083</v>
      </c>
      <c r="Q541" s="2" t="s">
        <v>97</v>
      </c>
      <c r="R541" s="2" t="s">
        <v>1082</v>
      </c>
      <c r="S541" s="2" t="s">
        <v>64</v>
      </c>
      <c r="T541">
        <v>11950</v>
      </c>
      <c r="U541">
        <v>20</v>
      </c>
      <c r="V541">
        <v>6</v>
      </c>
      <c r="W541">
        <v>3</v>
      </c>
      <c r="X541">
        <v>2</v>
      </c>
      <c r="Z541">
        <v>23900</v>
      </c>
      <c r="AA541">
        <v>7966</v>
      </c>
      <c r="AB541">
        <v>23500</v>
      </c>
      <c r="AC541" s="2" t="s">
        <v>3543</v>
      </c>
      <c r="AD541" s="2" t="s">
        <v>92</v>
      </c>
      <c r="AE541">
        <v>2026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 s="2" t="s">
        <v>72</v>
      </c>
      <c r="AM541" t="s">
        <v>197</v>
      </c>
      <c r="AN541" s="2" t="s">
        <v>3419</v>
      </c>
    </row>
    <row r="542" spans="1:40">
      <c r="A542" s="1">
        <v>46079</v>
      </c>
      <c r="B542" s="2" t="s">
        <v>25</v>
      </c>
      <c r="C542" s="2" t="s">
        <v>3445</v>
      </c>
      <c r="D542" s="2" t="s">
        <v>3446</v>
      </c>
      <c r="E542" s="11">
        <v>0.41319444444444442</v>
      </c>
      <c r="F542" s="11">
        <v>0.5</v>
      </c>
      <c r="G542">
        <v>2.08</v>
      </c>
      <c r="H542">
        <v>3701.9230769230767</v>
      </c>
      <c r="I542">
        <v>2.0833333333333335</v>
      </c>
      <c r="J542">
        <v>3696</v>
      </c>
      <c r="K542" s="2" t="s">
        <v>3416</v>
      </c>
      <c r="L542" s="2" t="s">
        <v>3417</v>
      </c>
      <c r="M542">
        <v>235</v>
      </c>
      <c r="N542" s="2" t="s">
        <v>1177</v>
      </c>
      <c r="O542" s="2" t="s">
        <v>1180</v>
      </c>
      <c r="P542" s="2" t="s">
        <v>1083</v>
      </c>
      <c r="Q542" s="2" t="s">
        <v>240</v>
      </c>
      <c r="R542" s="2" t="s">
        <v>1178</v>
      </c>
      <c r="S542" s="2" t="s">
        <v>64</v>
      </c>
      <c r="T542">
        <v>7700</v>
      </c>
      <c r="U542">
        <v>30</v>
      </c>
      <c r="V542">
        <v>6</v>
      </c>
      <c r="W542">
        <v>3</v>
      </c>
      <c r="X542">
        <v>2</v>
      </c>
      <c r="Z542">
        <v>15400</v>
      </c>
      <c r="AA542">
        <v>5133</v>
      </c>
      <c r="AB542">
        <v>15000</v>
      </c>
      <c r="AC542" s="2" t="s">
        <v>3544</v>
      </c>
      <c r="AD542" s="2" t="s">
        <v>92</v>
      </c>
      <c r="AE542">
        <v>2026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 s="2" t="s">
        <v>72</v>
      </c>
      <c r="AM542" t="s">
        <v>197</v>
      </c>
      <c r="AN542" s="2" t="s">
        <v>3419</v>
      </c>
    </row>
    <row r="543" spans="1:40">
      <c r="A543" s="1">
        <v>46079</v>
      </c>
      <c r="B543" s="2" t="s">
        <v>25</v>
      </c>
      <c r="C543" s="2" t="s">
        <v>3445</v>
      </c>
      <c r="D543" s="2" t="s">
        <v>3446</v>
      </c>
      <c r="E543" s="11">
        <v>0.54166666666666674</v>
      </c>
      <c r="F543" s="11">
        <v>0.72222222222222232</v>
      </c>
      <c r="G543">
        <v>4.33</v>
      </c>
      <c r="H543">
        <v>2297.921478060046</v>
      </c>
      <c r="I543">
        <v>4.333333333333333</v>
      </c>
      <c r="J543">
        <v>2296.1538461574073</v>
      </c>
      <c r="K543" s="2" t="s">
        <v>3416</v>
      </c>
      <c r="L543" s="2" t="s">
        <v>3417</v>
      </c>
      <c r="M543">
        <v>207</v>
      </c>
      <c r="N543" s="2" t="s">
        <v>1081</v>
      </c>
      <c r="O543" s="2" t="s">
        <v>1084</v>
      </c>
      <c r="P543" s="2" t="s">
        <v>1083</v>
      </c>
      <c r="Q543" s="2" t="s">
        <v>97</v>
      </c>
      <c r="R543" s="2" t="s">
        <v>1082</v>
      </c>
      <c r="S543" s="2" t="s">
        <v>64</v>
      </c>
      <c r="T543">
        <v>9950</v>
      </c>
      <c r="U543">
        <v>20</v>
      </c>
      <c r="V543">
        <v>6</v>
      </c>
      <c r="W543">
        <v>3</v>
      </c>
      <c r="X543">
        <v>2</v>
      </c>
      <c r="Z543">
        <v>19900</v>
      </c>
      <c r="AA543">
        <v>6633</v>
      </c>
      <c r="AB543">
        <v>23500</v>
      </c>
      <c r="AC543" s="2" t="s">
        <v>3544</v>
      </c>
      <c r="AD543" s="2" t="s">
        <v>92</v>
      </c>
      <c r="AE543">
        <v>2026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 s="2" t="s">
        <v>72</v>
      </c>
      <c r="AM543" t="s">
        <v>197</v>
      </c>
      <c r="AN543" s="2" t="s">
        <v>3419</v>
      </c>
    </row>
    <row r="544" spans="1:40">
      <c r="A544" s="1">
        <v>46079</v>
      </c>
      <c r="B544" s="2" t="s">
        <v>25</v>
      </c>
      <c r="C544" s="2" t="s">
        <v>3414</v>
      </c>
      <c r="D544" s="2" t="s">
        <v>3426</v>
      </c>
      <c r="E544" s="11">
        <v>0.33680555555555558</v>
      </c>
      <c r="F544" s="11">
        <v>0.42708333333333326</v>
      </c>
      <c r="G544">
        <v>2.17</v>
      </c>
      <c r="H544">
        <v>769.58525345622127</v>
      </c>
      <c r="I544">
        <v>2.1666666666666665</v>
      </c>
      <c r="J544">
        <v>770.76923076388891</v>
      </c>
      <c r="K544" s="2" t="s">
        <v>3416</v>
      </c>
      <c r="L544" s="2" t="s">
        <v>3417</v>
      </c>
      <c r="M544">
        <v>209</v>
      </c>
      <c r="N544" s="2" t="s">
        <v>1081</v>
      </c>
      <c r="O544" s="2" t="s">
        <v>1089</v>
      </c>
      <c r="P544" s="2" t="s">
        <v>1083</v>
      </c>
      <c r="Q544" s="2" t="s">
        <v>97</v>
      </c>
      <c r="R544" s="2" t="s">
        <v>1082</v>
      </c>
      <c r="S544" s="2" t="s">
        <v>79</v>
      </c>
      <c r="T544">
        <v>1670</v>
      </c>
      <c r="U544">
        <v>15</v>
      </c>
      <c r="V544">
        <v>0</v>
      </c>
      <c r="W544">
        <v>1</v>
      </c>
      <c r="X544">
        <v>8</v>
      </c>
      <c r="Z544">
        <v>13360</v>
      </c>
      <c r="AA544">
        <v>13360</v>
      </c>
      <c r="AB544">
        <v>12400</v>
      </c>
      <c r="AC544" s="2"/>
      <c r="AD544" s="2" t="s">
        <v>92</v>
      </c>
      <c r="AE544">
        <v>2026</v>
      </c>
      <c r="AF544">
        <v>418</v>
      </c>
      <c r="AG544">
        <v>416</v>
      </c>
      <c r="AH544">
        <v>2</v>
      </c>
      <c r="AI544">
        <v>418</v>
      </c>
      <c r="AJ544">
        <v>416</v>
      </c>
      <c r="AK544">
        <v>2</v>
      </c>
      <c r="AL544" s="2" t="s">
        <v>72</v>
      </c>
      <c r="AN544" s="2" t="s">
        <v>3419</v>
      </c>
    </row>
    <row r="545" spans="1:40">
      <c r="A545" s="1">
        <v>46079</v>
      </c>
      <c r="B545" s="2" t="s">
        <v>25</v>
      </c>
      <c r="C545" s="2" t="s">
        <v>3414</v>
      </c>
      <c r="D545" s="2" t="s">
        <v>3426</v>
      </c>
      <c r="E545" s="11">
        <v>0.4375</v>
      </c>
      <c r="F545" s="11">
        <v>0.54513888888888884</v>
      </c>
      <c r="G545">
        <v>2.58</v>
      </c>
      <c r="H545">
        <v>650</v>
      </c>
      <c r="I545">
        <v>2.5833333333333335</v>
      </c>
      <c r="J545">
        <v>649.16129032407412</v>
      </c>
      <c r="K545" s="2" t="s">
        <v>3416</v>
      </c>
      <c r="L545" s="2" t="s">
        <v>3417</v>
      </c>
      <c r="M545">
        <v>151</v>
      </c>
      <c r="N545" s="2" t="s">
        <v>813</v>
      </c>
      <c r="O545" s="2" t="s">
        <v>442</v>
      </c>
      <c r="P545" s="2" t="s">
        <v>815</v>
      </c>
      <c r="Q545" s="2" t="s">
        <v>330</v>
      </c>
      <c r="R545" s="2" t="s">
        <v>814</v>
      </c>
      <c r="S545" s="2" t="s">
        <v>445</v>
      </c>
      <c r="T545">
        <v>1677</v>
      </c>
      <c r="U545">
        <v>17</v>
      </c>
      <c r="V545">
        <v>0</v>
      </c>
      <c r="W545">
        <v>1</v>
      </c>
      <c r="X545">
        <v>0</v>
      </c>
      <c r="Y545">
        <v>18</v>
      </c>
      <c r="Z545">
        <v>30186</v>
      </c>
      <c r="AA545">
        <v>30186</v>
      </c>
      <c r="AB545">
        <v>29800</v>
      </c>
      <c r="AC545" s="2" t="s">
        <v>3545</v>
      </c>
      <c r="AD545" s="2" t="s">
        <v>92</v>
      </c>
      <c r="AE545">
        <v>2026</v>
      </c>
      <c r="AF545">
        <v>420</v>
      </c>
      <c r="AG545">
        <v>413</v>
      </c>
      <c r="AH545">
        <v>7</v>
      </c>
      <c r="AI545">
        <v>420</v>
      </c>
      <c r="AJ545">
        <v>413</v>
      </c>
      <c r="AK545">
        <v>7</v>
      </c>
      <c r="AL545" s="2" t="s">
        <v>72</v>
      </c>
      <c r="AN545" s="2" t="s">
        <v>3419</v>
      </c>
    </row>
    <row r="546" spans="1:40">
      <c r="A546" s="1">
        <v>46079</v>
      </c>
      <c r="B546" s="2" t="s">
        <v>25</v>
      </c>
      <c r="C546" s="2" t="s">
        <v>3414</v>
      </c>
      <c r="D546" s="2" t="s">
        <v>3426</v>
      </c>
      <c r="E546" s="11">
        <v>0.57291666666666674</v>
      </c>
      <c r="F546" s="11">
        <v>0.64583333333333326</v>
      </c>
      <c r="G546">
        <v>1.75</v>
      </c>
      <c r="H546">
        <v>802.85714285714289</v>
      </c>
      <c r="I546">
        <v>1.75</v>
      </c>
      <c r="J546">
        <v>802.85714285879635</v>
      </c>
      <c r="K546" s="2" t="s">
        <v>3416</v>
      </c>
      <c r="L546" s="2" t="s">
        <v>3417</v>
      </c>
      <c r="M546">
        <v>211</v>
      </c>
      <c r="N546" s="2" t="s">
        <v>1092</v>
      </c>
      <c r="O546" s="2" t="s">
        <v>1099</v>
      </c>
      <c r="P546" s="2" t="s">
        <v>1094</v>
      </c>
      <c r="Q546" s="2" t="s">
        <v>192</v>
      </c>
      <c r="R546" s="2" t="s">
        <v>1093</v>
      </c>
      <c r="S546" s="2" t="s">
        <v>79</v>
      </c>
      <c r="T546">
        <v>1405</v>
      </c>
      <c r="U546">
        <v>15</v>
      </c>
      <c r="V546">
        <v>0</v>
      </c>
      <c r="W546">
        <v>1</v>
      </c>
      <c r="X546">
        <v>8</v>
      </c>
      <c r="Z546">
        <v>11240</v>
      </c>
      <c r="AA546">
        <v>11240</v>
      </c>
      <c r="AB546">
        <v>11000</v>
      </c>
      <c r="AC546" s="2"/>
      <c r="AD546" s="2" t="s">
        <v>92</v>
      </c>
      <c r="AE546">
        <v>2026</v>
      </c>
      <c r="AF546">
        <v>352</v>
      </c>
      <c r="AG546">
        <v>356</v>
      </c>
      <c r="AH546">
        <v>-4</v>
      </c>
      <c r="AI546">
        <v>359</v>
      </c>
      <c r="AJ546">
        <v>356</v>
      </c>
      <c r="AK546">
        <v>3</v>
      </c>
      <c r="AL546" s="2" t="s">
        <v>72</v>
      </c>
      <c r="AN546" s="2" t="s">
        <v>3419</v>
      </c>
    </row>
    <row r="547" spans="1:40">
      <c r="A547" s="1">
        <v>46079</v>
      </c>
      <c r="B547" s="2" t="s">
        <v>25</v>
      </c>
      <c r="C547" s="2" t="s">
        <v>3414</v>
      </c>
      <c r="D547" s="2" t="s">
        <v>3426</v>
      </c>
      <c r="E547" s="11">
        <v>0.66666666666666674</v>
      </c>
      <c r="F547" s="11">
        <v>0.68402777777777768</v>
      </c>
      <c r="G547">
        <v>0.42</v>
      </c>
      <c r="H547">
        <v>0</v>
      </c>
      <c r="I547">
        <v>0.41666666666666674</v>
      </c>
      <c r="J547">
        <v>0</v>
      </c>
      <c r="K547" s="2" t="s">
        <v>3416</v>
      </c>
      <c r="L547" s="2" t="s">
        <v>3362</v>
      </c>
      <c r="M547" t="s">
        <v>764</v>
      </c>
      <c r="N547" s="2" t="s">
        <v>764</v>
      </c>
      <c r="O547" s="2" t="s">
        <v>764</v>
      </c>
      <c r="P547" s="2" t="s">
        <v>764</v>
      </c>
      <c r="Q547" s="2" t="s">
        <v>764</v>
      </c>
      <c r="R547" s="2" t="s">
        <v>764</v>
      </c>
      <c r="S547" s="2" t="s">
        <v>764</v>
      </c>
      <c r="T547">
        <v>0</v>
      </c>
      <c r="U547">
        <v>0</v>
      </c>
      <c r="V547">
        <v>0</v>
      </c>
      <c r="W547">
        <v>0</v>
      </c>
      <c r="X547">
        <v>0</v>
      </c>
      <c r="Z547">
        <v>0</v>
      </c>
      <c r="AA547" t="s">
        <v>764</v>
      </c>
      <c r="AB547" t="s">
        <v>764</v>
      </c>
      <c r="AC547" s="2" t="s">
        <v>3546</v>
      </c>
      <c r="AD547" s="2" t="s">
        <v>92</v>
      </c>
      <c r="AE547">
        <v>2026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 s="2" t="s">
        <v>72</v>
      </c>
      <c r="AN547" s="2" t="s">
        <v>3419</v>
      </c>
    </row>
    <row r="548" spans="1:40">
      <c r="A548" s="1">
        <v>46080</v>
      </c>
      <c r="B548" s="2" t="s">
        <v>25</v>
      </c>
      <c r="C548" s="2" t="s">
        <v>3414</v>
      </c>
      <c r="D548" s="2" t="s">
        <v>3426</v>
      </c>
      <c r="E548" s="11">
        <v>0.33333333333333326</v>
      </c>
      <c r="F548" s="11">
        <v>0.36111111111111116</v>
      </c>
      <c r="G548">
        <v>0.67</v>
      </c>
      <c r="H548">
        <v>1059.7014925373135</v>
      </c>
      <c r="I548">
        <v>0.66666666666666674</v>
      </c>
      <c r="J548">
        <v>1065</v>
      </c>
      <c r="K548" s="2" t="s">
        <v>3416</v>
      </c>
      <c r="L548" s="2" t="s">
        <v>3417</v>
      </c>
      <c r="M548">
        <v>232</v>
      </c>
      <c r="N548" s="2" t="s">
        <v>1170</v>
      </c>
      <c r="O548" s="2" t="s">
        <v>222</v>
      </c>
      <c r="P548" s="2" t="s">
        <v>217</v>
      </c>
      <c r="Q548" s="2" t="s">
        <v>330</v>
      </c>
      <c r="R548" s="2" t="s">
        <v>1171</v>
      </c>
      <c r="S548" s="2" t="s">
        <v>79</v>
      </c>
      <c r="T548">
        <v>710</v>
      </c>
      <c r="U548">
        <v>20</v>
      </c>
      <c r="V548">
        <v>0</v>
      </c>
      <c r="W548">
        <v>1</v>
      </c>
      <c r="X548">
        <v>8</v>
      </c>
      <c r="Z548">
        <v>5680</v>
      </c>
      <c r="AA548">
        <v>5680</v>
      </c>
      <c r="AB548">
        <v>5100</v>
      </c>
      <c r="AC548" s="2" t="s">
        <v>3547</v>
      </c>
      <c r="AD548" s="2" t="s">
        <v>92</v>
      </c>
      <c r="AE548">
        <v>2026</v>
      </c>
      <c r="AF548">
        <v>178</v>
      </c>
      <c r="AG548">
        <v>178</v>
      </c>
      <c r="AH548">
        <v>0</v>
      </c>
      <c r="AI548">
        <v>181</v>
      </c>
      <c r="AJ548">
        <v>178</v>
      </c>
      <c r="AK548">
        <v>3</v>
      </c>
      <c r="AL548" s="2" t="s">
        <v>72</v>
      </c>
      <c r="AN548" s="2" t="s">
        <v>3419</v>
      </c>
    </row>
    <row r="549" spans="1:40">
      <c r="A549" s="1">
        <v>46079</v>
      </c>
      <c r="B549" s="2" t="s">
        <v>26</v>
      </c>
      <c r="C549" s="2" t="s">
        <v>3448</v>
      </c>
      <c r="D549" s="2" t="s">
        <v>3449</v>
      </c>
      <c r="E549" s="11">
        <v>0.5</v>
      </c>
      <c r="F549" s="11">
        <v>0.61805555555555558</v>
      </c>
      <c r="G549">
        <v>2.83</v>
      </c>
      <c r="H549">
        <v>2709.5406360424026</v>
      </c>
      <c r="I549">
        <v>2.8333333333333335</v>
      </c>
      <c r="J549">
        <v>2706.3529411805557</v>
      </c>
      <c r="K549" s="2" t="s">
        <v>3416</v>
      </c>
      <c r="L549" s="2" t="s">
        <v>3417</v>
      </c>
      <c r="M549">
        <v>235</v>
      </c>
      <c r="N549" s="2" t="s">
        <v>1177</v>
      </c>
      <c r="O549" s="2" t="s">
        <v>1180</v>
      </c>
      <c r="P549" s="2" t="s">
        <v>1083</v>
      </c>
      <c r="Q549" s="2" t="s">
        <v>240</v>
      </c>
      <c r="R549" s="2" t="s">
        <v>1178</v>
      </c>
      <c r="S549" s="2" t="s">
        <v>64</v>
      </c>
      <c r="T549">
        <v>7668</v>
      </c>
      <c r="U549">
        <v>2</v>
      </c>
      <c r="V549">
        <v>6</v>
      </c>
      <c r="W549">
        <v>1</v>
      </c>
      <c r="X549">
        <v>2</v>
      </c>
      <c r="Z549">
        <v>15336</v>
      </c>
      <c r="AA549">
        <v>15336</v>
      </c>
      <c r="AB549">
        <v>15000</v>
      </c>
      <c r="AC549" s="2" t="s">
        <v>3470</v>
      </c>
      <c r="AD549" s="2" t="s">
        <v>92</v>
      </c>
      <c r="AE549">
        <v>2026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 s="2" t="s">
        <v>72</v>
      </c>
      <c r="AM549" t="s">
        <v>197</v>
      </c>
      <c r="AN549" s="2" t="s">
        <v>3419</v>
      </c>
    </row>
    <row r="550" spans="1:40">
      <c r="A550" s="1">
        <v>46079</v>
      </c>
      <c r="B550" s="2" t="s">
        <v>26</v>
      </c>
      <c r="C550" s="2" t="s">
        <v>3448</v>
      </c>
      <c r="D550" s="2" t="s">
        <v>3449</v>
      </c>
      <c r="E550" s="11">
        <v>0.625</v>
      </c>
      <c r="F550" s="11">
        <v>0.6875</v>
      </c>
      <c r="G550">
        <v>1.5</v>
      </c>
      <c r="H550">
        <v>2176.6666666666665</v>
      </c>
      <c r="I550">
        <v>1.5</v>
      </c>
      <c r="J550">
        <v>2176.6666666666665</v>
      </c>
      <c r="K550" s="2" t="s">
        <v>3416</v>
      </c>
      <c r="L550" s="2" t="s">
        <v>3417</v>
      </c>
      <c r="M550">
        <v>207</v>
      </c>
      <c r="N550" s="2" t="s">
        <v>1081</v>
      </c>
      <c r="O550" s="2" t="s">
        <v>1084</v>
      </c>
      <c r="P550" s="2" t="s">
        <v>1083</v>
      </c>
      <c r="Q550" s="2" t="s">
        <v>97</v>
      </c>
      <c r="R550" s="2" t="s">
        <v>1082</v>
      </c>
      <c r="S550" s="2" t="s">
        <v>64</v>
      </c>
      <c r="T550">
        <v>3265</v>
      </c>
      <c r="U550">
        <v>4</v>
      </c>
      <c r="V550">
        <v>6</v>
      </c>
      <c r="W550">
        <v>1</v>
      </c>
      <c r="X550">
        <v>2</v>
      </c>
      <c r="Z550">
        <v>6530</v>
      </c>
      <c r="AA550">
        <v>6530</v>
      </c>
      <c r="AB550">
        <v>23500</v>
      </c>
      <c r="AC550" s="2" t="s">
        <v>3450</v>
      </c>
      <c r="AD550" s="2" t="s">
        <v>92</v>
      </c>
      <c r="AE550">
        <v>2026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 s="2" t="s">
        <v>72</v>
      </c>
      <c r="AM550" t="s">
        <v>197</v>
      </c>
      <c r="AN550" s="2" t="s">
        <v>3419</v>
      </c>
    </row>
    <row r="551" spans="1:40">
      <c r="A551" s="1">
        <v>46080</v>
      </c>
      <c r="B551" s="2" t="s">
        <v>26</v>
      </c>
      <c r="C551" s="2" t="s">
        <v>3448</v>
      </c>
      <c r="D551" s="2" t="s">
        <v>3449</v>
      </c>
      <c r="E551" s="11">
        <v>0.34722222222222232</v>
      </c>
      <c r="F551" s="11">
        <v>0.4375</v>
      </c>
      <c r="G551">
        <v>2.17</v>
      </c>
      <c r="H551">
        <v>1944.2396313364056</v>
      </c>
      <c r="I551">
        <v>2.1666666666666665</v>
      </c>
      <c r="J551">
        <v>1947.2307692361112</v>
      </c>
      <c r="K551" s="2" t="s">
        <v>3416</v>
      </c>
      <c r="L551" s="2" t="s">
        <v>3417</v>
      </c>
      <c r="M551">
        <v>207</v>
      </c>
      <c r="N551" s="2" t="s">
        <v>1081</v>
      </c>
      <c r="O551" s="2" t="s">
        <v>1084</v>
      </c>
      <c r="P551" s="2" t="s">
        <v>1083</v>
      </c>
      <c r="Q551" s="2" t="s">
        <v>97</v>
      </c>
      <c r="R551" s="2" t="s">
        <v>1082</v>
      </c>
      <c r="S551" s="2" t="s">
        <v>64</v>
      </c>
      <c r="T551">
        <v>4219</v>
      </c>
      <c r="U551">
        <v>0</v>
      </c>
      <c r="V551">
        <v>6</v>
      </c>
      <c r="W551">
        <v>1</v>
      </c>
      <c r="X551">
        <v>2</v>
      </c>
      <c r="Z551">
        <v>8438</v>
      </c>
      <c r="AA551">
        <v>8438</v>
      </c>
      <c r="AB551">
        <v>23500</v>
      </c>
      <c r="AC551" s="2" t="s">
        <v>3470</v>
      </c>
      <c r="AD551" s="2" t="s">
        <v>92</v>
      </c>
      <c r="AE551">
        <v>2026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 s="2" t="s">
        <v>72</v>
      </c>
      <c r="AM551" t="s">
        <v>197</v>
      </c>
      <c r="AN551" s="2" t="s">
        <v>3419</v>
      </c>
    </row>
    <row r="552" spans="1:40">
      <c r="A552" s="1">
        <v>46080</v>
      </c>
      <c r="B552" s="2" t="s">
        <v>26</v>
      </c>
      <c r="C552" s="2" t="s">
        <v>3448</v>
      </c>
      <c r="D552" s="2" t="s">
        <v>3449</v>
      </c>
      <c r="E552" s="11">
        <v>0.4375</v>
      </c>
      <c r="F552" s="11">
        <v>0.5625</v>
      </c>
      <c r="G552">
        <v>3</v>
      </c>
      <c r="H552">
        <v>2103.3333333333335</v>
      </c>
      <c r="I552">
        <v>3</v>
      </c>
      <c r="J552">
        <v>2103.3333333333335</v>
      </c>
      <c r="K552" s="2" t="s">
        <v>3416</v>
      </c>
      <c r="L552" s="2" t="s">
        <v>3417</v>
      </c>
      <c r="M552">
        <v>158</v>
      </c>
      <c r="N552" s="2" t="s">
        <v>855</v>
      </c>
      <c r="O552" s="2" t="s">
        <v>859</v>
      </c>
      <c r="P552" s="2" t="s">
        <v>857</v>
      </c>
      <c r="Q552" s="2" t="s">
        <v>858</v>
      </c>
      <c r="R552" s="2" t="s">
        <v>856</v>
      </c>
      <c r="S552" s="2" t="s">
        <v>64</v>
      </c>
      <c r="T552">
        <v>6310</v>
      </c>
      <c r="U552">
        <v>3</v>
      </c>
      <c r="V552">
        <v>7</v>
      </c>
      <c r="W552">
        <v>1</v>
      </c>
      <c r="X552">
        <v>3</v>
      </c>
      <c r="Z552">
        <v>18930</v>
      </c>
      <c r="AA552">
        <v>18930</v>
      </c>
      <c r="AB552">
        <v>24950</v>
      </c>
      <c r="AC552" s="2" t="s">
        <v>3450</v>
      </c>
      <c r="AD552" s="2" t="s">
        <v>92</v>
      </c>
      <c r="AE552">
        <v>2026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 s="2" t="s">
        <v>72</v>
      </c>
      <c r="AM552" t="s">
        <v>211</v>
      </c>
      <c r="AN552" s="2" t="s">
        <v>3419</v>
      </c>
    </row>
    <row r="553" spans="1:40">
      <c r="A553" s="1">
        <v>46080</v>
      </c>
      <c r="B553" s="2" t="s">
        <v>26</v>
      </c>
      <c r="C553" s="2" t="s">
        <v>3448</v>
      </c>
      <c r="D553" s="2" t="s">
        <v>3449</v>
      </c>
      <c r="E553" s="11">
        <v>0.58333333333333326</v>
      </c>
      <c r="F553" s="11">
        <v>0.63194444444444442</v>
      </c>
      <c r="G553">
        <v>1.17</v>
      </c>
      <c r="H553">
        <v>1876.9230769230771</v>
      </c>
      <c r="I553">
        <v>1.1666666666666665</v>
      </c>
      <c r="J553">
        <v>1882.2857142824073</v>
      </c>
      <c r="K553" s="2" t="s">
        <v>3416</v>
      </c>
      <c r="L553" s="2" t="s">
        <v>3417</v>
      </c>
      <c r="M553">
        <v>158</v>
      </c>
      <c r="N553" s="2" t="s">
        <v>855</v>
      </c>
      <c r="O553" s="2" t="s">
        <v>859</v>
      </c>
      <c r="P553" s="2" t="s">
        <v>857</v>
      </c>
      <c r="Q553" s="2" t="s">
        <v>858</v>
      </c>
      <c r="R553" s="2" t="s">
        <v>856</v>
      </c>
      <c r="S553" s="2" t="s">
        <v>64</v>
      </c>
      <c r="T553">
        <v>2196</v>
      </c>
      <c r="U553">
        <v>0</v>
      </c>
      <c r="V553">
        <v>7</v>
      </c>
      <c r="W553">
        <v>1</v>
      </c>
      <c r="X553">
        <v>3</v>
      </c>
      <c r="Z553">
        <v>6588</v>
      </c>
      <c r="AA553">
        <v>6588</v>
      </c>
      <c r="AB553">
        <v>24950</v>
      </c>
      <c r="AC553" s="2" t="s">
        <v>3470</v>
      </c>
      <c r="AD553" s="2" t="s">
        <v>92</v>
      </c>
      <c r="AE553">
        <v>2026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 s="2" t="s">
        <v>72</v>
      </c>
      <c r="AM553" t="s">
        <v>211</v>
      </c>
      <c r="AN553" s="2" t="s">
        <v>3419</v>
      </c>
    </row>
    <row r="554" spans="1:40">
      <c r="A554" s="1">
        <v>46080</v>
      </c>
      <c r="B554" s="2" t="s">
        <v>26</v>
      </c>
      <c r="C554" s="2" t="s">
        <v>3448</v>
      </c>
      <c r="D554" s="2" t="s">
        <v>3449</v>
      </c>
      <c r="E554" s="11">
        <v>0.63194444444444442</v>
      </c>
      <c r="F554" s="11">
        <v>0.71875</v>
      </c>
      <c r="G554">
        <v>2.08</v>
      </c>
      <c r="H554">
        <v>2268.75</v>
      </c>
      <c r="I554">
        <v>2.0833333333333335</v>
      </c>
      <c r="J554">
        <v>2265.12</v>
      </c>
      <c r="K554" s="2" t="s">
        <v>3416</v>
      </c>
      <c r="L554" s="2" t="s">
        <v>3417</v>
      </c>
      <c r="M554">
        <v>154</v>
      </c>
      <c r="N554" s="2" t="s">
        <v>830</v>
      </c>
      <c r="O554" s="2" t="s">
        <v>833</v>
      </c>
      <c r="P554" s="2" t="s">
        <v>480</v>
      </c>
      <c r="Q554" s="2" t="s">
        <v>832</v>
      </c>
      <c r="R554" s="2" t="s">
        <v>831</v>
      </c>
      <c r="S554" s="2" t="s">
        <v>64</v>
      </c>
      <c r="T554">
        <v>4719</v>
      </c>
      <c r="U554">
        <v>0</v>
      </c>
      <c r="V554">
        <v>7</v>
      </c>
      <c r="W554">
        <v>1</v>
      </c>
      <c r="X554">
        <v>3</v>
      </c>
      <c r="Z554">
        <v>14157</v>
      </c>
      <c r="AA554">
        <v>14157</v>
      </c>
      <c r="AB554">
        <v>24950</v>
      </c>
      <c r="AC554" s="2" t="s">
        <v>3450</v>
      </c>
      <c r="AD554" s="2" t="s">
        <v>92</v>
      </c>
      <c r="AE554">
        <v>2026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 s="2" t="s">
        <v>72</v>
      </c>
      <c r="AM554" t="s">
        <v>211</v>
      </c>
      <c r="AN554" s="2" t="s">
        <v>3419</v>
      </c>
    </row>
    <row r="555" spans="1:40">
      <c r="A555" s="1">
        <v>46079</v>
      </c>
      <c r="B555" s="2" t="s">
        <v>25</v>
      </c>
      <c r="C555" s="2" t="s">
        <v>3422</v>
      </c>
      <c r="D555" s="2" t="s">
        <v>3423</v>
      </c>
      <c r="E555" s="11">
        <v>0.49652777777777768</v>
      </c>
      <c r="F555" s="11">
        <v>0.53472222222222232</v>
      </c>
      <c r="G555">
        <v>0.92</v>
      </c>
      <c r="H555">
        <v>3369.565217391304</v>
      </c>
      <c r="I555">
        <v>0.91666666666666674</v>
      </c>
      <c r="J555">
        <v>3381.8181818171297</v>
      </c>
      <c r="K555" s="2" t="s">
        <v>3416</v>
      </c>
      <c r="L555" s="2" t="s">
        <v>3417</v>
      </c>
      <c r="M555">
        <v>271</v>
      </c>
      <c r="N555" s="2" t="s">
        <v>1334</v>
      </c>
      <c r="O555" s="2" t="s">
        <v>1335</v>
      </c>
      <c r="P555" s="2" t="s">
        <v>1298</v>
      </c>
      <c r="Q555" s="2" t="s">
        <v>744</v>
      </c>
      <c r="R555" s="2" t="s">
        <v>1297</v>
      </c>
      <c r="S555" s="2" t="s">
        <v>64</v>
      </c>
      <c r="T555">
        <v>3100</v>
      </c>
      <c r="U555">
        <v>10</v>
      </c>
      <c r="V555">
        <v>2</v>
      </c>
      <c r="W555">
        <v>1</v>
      </c>
      <c r="X555">
        <v>2</v>
      </c>
      <c r="Z555">
        <v>6200</v>
      </c>
      <c r="AA555">
        <v>6200</v>
      </c>
      <c r="AB555">
        <v>6000</v>
      </c>
      <c r="AC555" s="2"/>
      <c r="AD555" s="2" t="s">
        <v>92</v>
      </c>
      <c r="AE555">
        <v>2026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 s="2" t="s">
        <v>72</v>
      </c>
      <c r="AM555" t="s">
        <v>68</v>
      </c>
      <c r="AN555" s="2" t="s">
        <v>3419</v>
      </c>
    </row>
    <row r="556" spans="1:40">
      <c r="A556" s="1">
        <v>46079</v>
      </c>
      <c r="B556" s="2" t="s">
        <v>25</v>
      </c>
      <c r="C556" s="2" t="s">
        <v>3422</v>
      </c>
      <c r="D556" s="2" t="s">
        <v>3423</v>
      </c>
      <c r="E556" s="11">
        <v>0.61111111111111116</v>
      </c>
      <c r="F556" s="11">
        <v>0.64583333333333326</v>
      </c>
      <c r="G556">
        <v>0.83</v>
      </c>
      <c r="H556">
        <v>2054.2168674698796</v>
      </c>
      <c r="I556">
        <v>0.83333333333333326</v>
      </c>
      <c r="J556">
        <v>2046</v>
      </c>
      <c r="K556" s="2" t="s">
        <v>3416</v>
      </c>
      <c r="L556" s="2" t="s">
        <v>3417</v>
      </c>
      <c r="M556">
        <v>273</v>
      </c>
      <c r="N556" s="2" t="s">
        <v>1339</v>
      </c>
      <c r="O556" s="2" t="s">
        <v>1342</v>
      </c>
      <c r="P556" s="2" t="s">
        <v>1341</v>
      </c>
      <c r="Q556" s="2" t="s">
        <v>744</v>
      </c>
      <c r="R556" s="2" t="s">
        <v>1340</v>
      </c>
      <c r="S556" s="2" t="s">
        <v>64</v>
      </c>
      <c r="T556">
        <v>1705</v>
      </c>
      <c r="U556">
        <v>10</v>
      </c>
      <c r="V556">
        <v>2</v>
      </c>
      <c r="W556">
        <v>1</v>
      </c>
      <c r="X556">
        <v>2</v>
      </c>
      <c r="Z556">
        <v>3410</v>
      </c>
      <c r="AA556">
        <v>3410</v>
      </c>
      <c r="AB556">
        <v>3200</v>
      </c>
      <c r="AC556" s="2"/>
      <c r="AD556" s="2" t="s">
        <v>92</v>
      </c>
      <c r="AE556">
        <v>2026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 s="2" t="s">
        <v>72</v>
      </c>
      <c r="AM556" t="s">
        <v>68</v>
      </c>
      <c r="AN556" s="2" t="s">
        <v>3419</v>
      </c>
    </row>
    <row r="557" spans="1:40">
      <c r="A557" s="1">
        <v>46080</v>
      </c>
      <c r="B557" s="2" t="s">
        <v>25</v>
      </c>
      <c r="C557" s="2" t="s">
        <v>3422</v>
      </c>
      <c r="D557" s="2" t="s">
        <v>3423</v>
      </c>
      <c r="E557" s="11">
        <v>0.4375</v>
      </c>
      <c r="F557" s="11">
        <v>0.47916666666666674</v>
      </c>
      <c r="G557">
        <v>1</v>
      </c>
      <c r="H557">
        <v>600</v>
      </c>
      <c r="I557">
        <v>1</v>
      </c>
      <c r="J557">
        <v>600</v>
      </c>
      <c r="K557" s="2" t="s">
        <v>3416</v>
      </c>
      <c r="L557" s="2" t="s">
        <v>3417</v>
      </c>
      <c r="M557">
        <v>197</v>
      </c>
      <c r="N557" s="2" t="s">
        <v>1033</v>
      </c>
      <c r="O557" s="2" t="s">
        <v>1038</v>
      </c>
      <c r="P557" s="2" t="s">
        <v>1035</v>
      </c>
      <c r="Q557" s="2" t="s">
        <v>1037</v>
      </c>
      <c r="R557" s="2" t="s">
        <v>1034</v>
      </c>
      <c r="S557" s="2" t="s">
        <v>765</v>
      </c>
      <c r="T557">
        <v>600</v>
      </c>
      <c r="U557">
        <v>5</v>
      </c>
      <c r="V557">
        <v>0</v>
      </c>
      <c r="W557">
        <v>1</v>
      </c>
      <c r="X557">
        <v>0</v>
      </c>
      <c r="Y557">
        <v>6</v>
      </c>
      <c r="Z557">
        <v>3600</v>
      </c>
      <c r="AA557">
        <v>3600</v>
      </c>
      <c r="AB557">
        <v>4000</v>
      </c>
      <c r="AC557" s="2"/>
      <c r="AD557" s="2" t="s">
        <v>92</v>
      </c>
      <c r="AE557">
        <v>2026</v>
      </c>
      <c r="AF557">
        <v>0</v>
      </c>
      <c r="AG557">
        <v>153</v>
      </c>
      <c r="AH557">
        <v>-153</v>
      </c>
      <c r="AI557">
        <v>156</v>
      </c>
      <c r="AJ557">
        <v>153</v>
      </c>
      <c r="AK557">
        <v>3</v>
      </c>
      <c r="AL557" s="2" t="s">
        <v>72</v>
      </c>
      <c r="AN557" s="2" t="s">
        <v>3419</v>
      </c>
    </row>
    <row r="558" spans="1:40">
      <c r="A558" s="1">
        <v>46080</v>
      </c>
      <c r="B558" s="2" t="s">
        <v>25</v>
      </c>
      <c r="C558" s="2" t="s">
        <v>3422</v>
      </c>
      <c r="D558" s="2" t="s">
        <v>3423</v>
      </c>
      <c r="E558" s="11">
        <v>0.54166666666666674</v>
      </c>
      <c r="F558" s="11">
        <v>0.58333333333333326</v>
      </c>
      <c r="G558">
        <v>1</v>
      </c>
      <c r="H558">
        <v>400</v>
      </c>
      <c r="I558">
        <v>1</v>
      </c>
      <c r="J558">
        <v>400</v>
      </c>
      <c r="K558" s="2" t="s">
        <v>3416</v>
      </c>
      <c r="L558" s="2" t="s">
        <v>3417</v>
      </c>
      <c r="M558">
        <v>198</v>
      </c>
      <c r="N558" s="2" t="s">
        <v>1041</v>
      </c>
      <c r="O558" s="2" t="s">
        <v>1044</v>
      </c>
      <c r="P558" s="2" t="s">
        <v>1043</v>
      </c>
      <c r="Q558" s="2" t="s">
        <v>1037</v>
      </c>
      <c r="R558" s="2" t="s">
        <v>1042</v>
      </c>
      <c r="S558" s="2" t="s">
        <v>765</v>
      </c>
      <c r="T558">
        <v>400</v>
      </c>
      <c r="U558">
        <v>10</v>
      </c>
      <c r="V558">
        <v>0</v>
      </c>
      <c r="W558">
        <v>1</v>
      </c>
      <c r="X558">
        <v>0</v>
      </c>
      <c r="Y558">
        <v>6</v>
      </c>
      <c r="Z558">
        <v>2400</v>
      </c>
      <c r="AA558">
        <v>2400</v>
      </c>
      <c r="AB558">
        <v>3000</v>
      </c>
      <c r="AC558" s="2"/>
      <c r="AD558" s="2" t="s">
        <v>92</v>
      </c>
      <c r="AE558">
        <v>2026</v>
      </c>
      <c r="AF558">
        <v>0</v>
      </c>
      <c r="AG558">
        <v>87</v>
      </c>
      <c r="AH558">
        <v>-87</v>
      </c>
      <c r="AI558">
        <v>90</v>
      </c>
      <c r="AJ558">
        <v>87</v>
      </c>
      <c r="AK558">
        <v>3</v>
      </c>
      <c r="AL558" s="2" t="s">
        <v>72</v>
      </c>
      <c r="AN558" s="2" t="s">
        <v>3419</v>
      </c>
    </row>
    <row r="559" spans="1:40">
      <c r="A559" s="1">
        <v>46080</v>
      </c>
      <c r="B559" s="2" t="s">
        <v>26</v>
      </c>
      <c r="C559" s="2" t="s">
        <v>3433</v>
      </c>
      <c r="D559" s="2" t="s">
        <v>3526</v>
      </c>
      <c r="E559" s="11">
        <v>0.40625</v>
      </c>
      <c r="F559" s="11">
        <v>0.49305555555555558</v>
      </c>
      <c r="G559">
        <v>2.08</v>
      </c>
      <c r="H559">
        <v>1485.5769230769231</v>
      </c>
      <c r="I559">
        <v>2.0833333333333335</v>
      </c>
      <c r="J559">
        <v>1483.2</v>
      </c>
      <c r="K559" s="2" t="s">
        <v>3416</v>
      </c>
      <c r="L559" s="2" t="s">
        <v>3417</v>
      </c>
      <c r="M559">
        <v>271</v>
      </c>
      <c r="N559" s="2" t="s">
        <v>1334</v>
      </c>
      <c r="O559" s="2" t="s">
        <v>1335</v>
      </c>
      <c r="P559" s="2" t="s">
        <v>1298</v>
      </c>
      <c r="Q559" s="2" t="s">
        <v>744</v>
      </c>
      <c r="R559" s="2" t="s">
        <v>1297</v>
      </c>
      <c r="S559" s="2" t="s">
        <v>64</v>
      </c>
      <c r="T559">
        <v>3090</v>
      </c>
      <c r="U559">
        <v>5</v>
      </c>
      <c r="V559">
        <v>2</v>
      </c>
      <c r="W559">
        <v>1</v>
      </c>
      <c r="X559">
        <v>2</v>
      </c>
      <c r="Z559">
        <v>6180</v>
      </c>
      <c r="AA559">
        <v>6180</v>
      </c>
      <c r="AB559">
        <v>6000</v>
      </c>
      <c r="AC559" s="2" t="s">
        <v>764</v>
      </c>
      <c r="AD559" s="2" t="s">
        <v>92</v>
      </c>
      <c r="AE559">
        <v>2026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 s="2" t="s">
        <v>72</v>
      </c>
      <c r="AM559" t="s">
        <v>68</v>
      </c>
      <c r="AN559" s="2" t="s">
        <v>3419</v>
      </c>
    </row>
    <row r="560" spans="1:40">
      <c r="A560" s="1">
        <v>46080</v>
      </c>
      <c r="B560" s="2" t="s">
        <v>26</v>
      </c>
      <c r="C560" s="2" t="s">
        <v>3433</v>
      </c>
      <c r="D560" s="2" t="s">
        <v>3526</v>
      </c>
      <c r="E560" s="11">
        <v>0.52777777777777768</v>
      </c>
      <c r="F560" s="11">
        <v>0.53125</v>
      </c>
      <c r="G560">
        <v>0.08</v>
      </c>
      <c r="H560">
        <v>21250</v>
      </c>
      <c r="I560">
        <v>8.3333333333333259E-2</v>
      </c>
      <c r="J560">
        <v>20400</v>
      </c>
      <c r="K560" s="2" t="s">
        <v>3416</v>
      </c>
      <c r="L560" s="2" t="s">
        <v>3417</v>
      </c>
      <c r="M560">
        <v>273</v>
      </c>
      <c r="N560" s="2" t="s">
        <v>1339</v>
      </c>
      <c r="O560" s="2" t="s">
        <v>1342</v>
      </c>
      <c r="P560" s="2" t="s">
        <v>1341</v>
      </c>
      <c r="Q560" s="2" t="s">
        <v>744</v>
      </c>
      <c r="R560" s="2" t="s">
        <v>1340</v>
      </c>
      <c r="S560" s="2" t="s">
        <v>64</v>
      </c>
      <c r="T560">
        <v>1700</v>
      </c>
      <c r="U560">
        <v>0</v>
      </c>
      <c r="V560">
        <v>2</v>
      </c>
      <c r="W560">
        <v>1</v>
      </c>
      <c r="X560">
        <v>2</v>
      </c>
      <c r="Z560">
        <v>3400</v>
      </c>
      <c r="AA560">
        <v>3400</v>
      </c>
      <c r="AB560">
        <v>3200</v>
      </c>
      <c r="AC560" s="2" t="s">
        <v>764</v>
      </c>
      <c r="AD560" s="2" t="s">
        <v>92</v>
      </c>
      <c r="AE560">
        <v>2026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 s="2" t="s">
        <v>72</v>
      </c>
      <c r="AM560" t="s">
        <v>68</v>
      </c>
      <c r="AN560" s="2" t="s">
        <v>3419</v>
      </c>
    </row>
    <row r="561" spans="1:40">
      <c r="A561" s="1">
        <v>46080</v>
      </c>
      <c r="B561" s="2" t="s">
        <v>26</v>
      </c>
      <c r="C561" s="2" t="s">
        <v>3433</v>
      </c>
      <c r="D561" s="2" t="s">
        <v>3526</v>
      </c>
      <c r="E561" s="11">
        <v>0.61111111111111116</v>
      </c>
      <c r="F561" s="11">
        <v>0.69791666666666674</v>
      </c>
      <c r="G561">
        <v>2.08</v>
      </c>
      <c r="H561">
        <v>1586.5384615384614</v>
      </c>
      <c r="I561">
        <v>2.0833333333333335</v>
      </c>
      <c r="J561">
        <v>1584</v>
      </c>
      <c r="K561" s="2" t="s">
        <v>3416</v>
      </c>
      <c r="L561" s="2" t="s">
        <v>3417</v>
      </c>
      <c r="M561">
        <v>190</v>
      </c>
      <c r="N561" s="2" t="s">
        <v>1005</v>
      </c>
      <c r="O561" s="2" t="s">
        <v>1007</v>
      </c>
      <c r="P561" s="2" t="s">
        <v>480</v>
      </c>
      <c r="Q561" s="2" t="s">
        <v>422</v>
      </c>
      <c r="R561" s="2" t="s">
        <v>1006</v>
      </c>
      <c r="S561" s="2" t="s">
        <v>64</v>
      </c>
      <c r="T561">
        <v>3300</v>
      </c>
      <c r="U561">
        <v>5</v>
      </c>
      <c r="V561">
        <v>7</v>
      </c>
      <c r="W561">
        <v>1</v>
      </c>
      <c r="X561">
        <v>3</v>
      </c>
      <c r="Z561">
        <v>9900</v>
      </c>
      <c r="AA561">
        <v>9900</v>
      </c>
      <c r="AB561">
        <v>9500</v>
      </c>
      <c r="AC561" s="2" t="s">
        <v>764</v>
      </c>
      <c r="AD561" s="2" t="s">
        <v>92</v>
      </c>
      <c r="AE561">
        <v>2026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 s="2" t="s">
        <v>72</v>
      </c>
      <c r="AM561" t="s">
        <v>211</v>
      </c>
      <c r="AN561" s="2" t="s">
        <v>3419</v>
      </c>
    </row>
    <row r="562" spans="1:40">
      <c r="A562" s="1">
        <v>46056</v>
      </c>
      <c r="B562" s="2" t="s">
        <v>26</v>
      </c>
      <c r="C562" s="2" t="s">
        <v>3433</v>
      </c>
      <c r="D562" s="2" t="s">
        <v>3526</v>
      </c>
      <c r="E562" s="11">
        <v>0.5</v>
      </c>
      <c r="F562" s="11">
        <v>0.54166666666666674</v>
      </c>
      <c r="G562">
        <v>1</v>
      </c>
      <c r="H562">
        <v>250</v>
      </c>
      <c r="I562">
        <v>1</v>
      </c>
      <c r="J562">
        <v>250</v>
      </c>
      <c r="K562" s="2" t="s">
        <v>3416</v>
      </c>
      <c r="L562" s="2" t="s">
        <v>3417</v>
      </c>
      <c r="M562">
        <v>260</v>
      </c>
      <c r="N562" s="2" t="s">
        <v>1279</v>
      </c>
      <c r="O562" s="2" t="s">
        <v>1282</v>
      </c>
      <c r="P562" s="2" t="s">
        <v>1281</v>
      </c>
      <c r="Q562" s="2" t="s">
        <v>153</v>
      </c>
      <c r="R562" s="2" t="s">
        <v>1280</v>
      </c>
      <c r="S562" s="2" t="s">
        <v>64</v>
      </c>
      <c r="T562">
        <v>250</v>
      </c>
      <c r="U562">
        <v>0</v>
      </c>
      <c r="V562">
        <v>2</v>
      </c>
      <c r="W562">
        <v>1</v>
      </c>
      <c r="X562">
        <v>2</v>
      </c>
      <c r="Z562">
        <v>500</v>
      </c>
      <c r="AA562">
        <v>500</v>
      </c>
      <c r="AB562">
        <v>350</v>
      </c>
      <c r="AC562" s="2" t="s">
        <v>764</v>
      </c>
      <c r="AD562" s="2" t="s">
        <v>92</v>
      </c>
      <c r="AE562">
        <v>2026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 s="2" t="s">
        <v>72</v>
      </c>
      <c r="AM562" t="s">
        <v>68</v>
      </c>
      <c r="AN562" s="2" t="s">
        <v>3419</v>
      </c>
    </row>
    <row r="563" spans="1:40">
      <c r="A563" s="1">
        <v>46056</v>
      </c>
      <c r="B563" s="2" t="s">
        <v>26</v>
      </c>
      <c r="C563" s="2" t="s">
        <v>3433</v>
      </c>
      <c r="D563" s="2" t="s">
        <v>3526</v>
      </c>
      <c r="E563" s="11">
        <v>0.55208333333333326</v>
      </c>
      <c r="F563" s="11">
        <v>0.57291666666666674</v>
      </c>
      <c r="G563">
        <v>0.5</v>
      </c>
      <c r="H563">
        <v>1200</v>
      </c>
      <c r="I563">
        <v>0.5</v>
      </c>
      <c r="J563">
        <v>1200</v>
      </c>
      <c r="K563" s="2" t="s">
        <v>3416</v>
      </c>
      <c r="L563" s="2" t="s">
        <v>3417</v>
      </c>
      <c r="M563">
        <v>270</v>
      </c>
      <c r="N563" s="2" t="s">
        <v>1327</v>
      </c>
      <c r="O563" s="2" t="s">
        <v>1330</v>
      </c>
      <c r="P563" s="2" t="s">
        <v>1329</v>
      </c>
      <c r="Q563" s="2" t="s">
        <v>153</v>
      </c>
      <c r="R563" s="2" t="s">
        <v>1328</v>
      </c>
      <c r="S563" s="2" t="s">
        <v>64</v>
      </c>
      <c r="T563">
        <v>600</v>
      </c>
      <c r="U563">
        <v>0</v>
      </c>
      <c r="V563">
        <v>2</v>
      </c>
      <c r="W563">
        <v>1</v>
      </c>
      <c r="X563">
        <v>2</v>
      </c>
      <c r="Z563">
        <v>1200</v>
      </c>
      <c r="AA563">
        <v>1200</v>
      </c>
      <c r="AB563">
        <v>1050</v>
      </c>
      <c r="AC563" s="2" t="s">
        <v>764</v>
      </c>
      <c r="AD563" s="2" t="s">
        <v>92</v>
      </c>
      <c r="AE563">
        <v>2026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 s="2" t="s">
        <v>72</v>
      </c>
      <c r="AM563" t="s">
        <v>68</v>
      </c>
      <c r="AN563" s="2" t="s">
        <v>3419</v>
      </c>
    </row>
    <row r="564" spans="1:40">
      <c r="A564" s="1">
        <v>46085</v>
      </c>
      <c r="B564" s="2" t="s">
        <v>26</v>
      </c>
      <c r="C564" s="2" t="s">
        <v>3433</v>
      </c>
      <c r="D564" s="2" t="s">
        <v>3523</v>
      </c>
      <c r="E564" s="11">
        <v>0.5</v>
      </c>
      <c r="F564" s="11">
        <v>0.69444444444444442</v>
      </c>
      <c r="G564">
        <v>4.67</v>
      </c>
      <c r="H564">
        <v>1255.6745182012849</v>
      </c>
      <c r="I564">
        <v>4.666666666666667</v>
      </c>
      <c r="J564">
        <v>1256.5714285763888</v>
      </c>
      <c r="K564" s="2" t="s">
        <v>3416</v>
      </c>
      <c r="L564" s="2" t="s">
        <v>3417</v>
      </c>
      <c r="M564">
        <v>280</v>
      </c>
      <c r="N564" s="2" t="s">
        <v>1368</v>
      </c>
      <c r="O564" s="2" t="s">
        <v>1371</v>
      </c>
      <c r="P564" s="2" t="s">
        <v>1370</v>
      </c>
      <c r="Q564" s="2" t="s">
        <v>192</v>
      </c>
      <c r="R564" s="2" t="s">
        <v>1369</v>
      </c>
      <c r="S564" s="2" t="s">
        <v>64</v>
      </c>
      <c r="T564">
        <v>5864</v>
      </c>
      <c r="U564">
        <v>20</v>
      </c>
      <c r="V564">
        <v>2</v>
      </c>
      <c r="W564">
        <v>1</v>
      </c>
      <c r="X564">
        <v>4</v>
      </c>
      <c r="Z564">
        <v>23456</v>
      </c>
      <c r="AA564">
        <v>23456</v>
      </c>
      <c r="AB564">
        <v>28500</v>
      </c>
      <c r="AC564" s="2" t="s">
        <v>764</v>
      </c>
      <c r="AD564" s="2" t="s">
        <v>312</v>
      </c>
      <c r="AE564">
        <v>2026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 s="2" t="s">
        <v>72</v>
      </c>
      <c r="AM564" t="s">
        <v>68</v>
      </c>
      <c r="AN564" s="2" t="s">
        <v>3419</v>
      </c>
    </row>
    <row r="565" spans="1:40">
      <c r="A565" s="1">
        <v>46086</v>
      </c>
      <c r="B565" s="2" t="s">
        <v>26</v>
      </c>
      <c r="C565" s="2" t="s">
        <v>3433</v>
      </c>
      <c r="D565" s="2" t="s">
        <v>3523</v>
      </c>
      <c r="E565" s="11">
        <v>0.33333333333333326</v>
      </c>
      <c r="F565" s="11">
        <v>0.4375</v>
      </c>
      <c r="G565">
        <v>2.5</v>
      </c>
      <c r="H565">
        <v>545.20000000000005</v>
      </c>
      <c r="I565">
        <v>2.5</v>
      </c>
      <c r="J565">
        <v>545.20000000000005</v>
      </c>
      <c r="K565" s="2" t="s">
        <v>3416</v>
      </c>
      <c r="L565" s="2" t="s">
        <v>3417</v>
      </c>
      <c r="M565">
        <v>280</v>
      </c>
      <c r="N565" s="2" t="s">
        <v>1368</v>
      </c>
      <c r="O565" s="2" t="s">
        <v>1371</v>
      </c>
      <c r="P565" s="2" t="s">
        <v>1370</v>
      </c>
      <c r="Q565" s="2" t="s">
        <v>192</v>
      </c>
      <c r="R565" s="2" t="s">
        <v>1369</v>
      </c>
      <c r="S565" s="2" t="s">
        <v>64</v>
      </c>
      <c r="T565">
        <v>1363</v>
      </c>
      <c r="U565">
        <v>10</v>
      </c>
      <c r="V565">
        <v>2</v>
      </c>
      <c r="W565">
        <v>1</v>
      </c>
      <c r="X565">
        <v>4</v>
      </c>
      <c r="Z565">
        <v>5452</v>
      </c>
      <c r="AA565">
        <v>5452</v>
      </c>
      <c r="AB565">
        <v>28500</v>
      </c>
      <c r="AC565" s="2" t="s">
        <v>764</v>
      </c>
      <c r="AD565" s="2" t="s">
        <v>312</v>
      </c>
      <c r="AE565">
        <v>2026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 s="2" t="s">
        <v>72</v>
      </c>
      <c r="AM565" t="s">
        <v>68</v>
      </c>
      <c r="AN565" s="2" t="s">
        <v>3419</v>
      </c>
    </row>
    <row r="566" spans="1:40">
      <c r="A566" s="1">
        <v>46086</v>
      </c>
      <c r="B566" s="2" t="s">
        <v>26</v>
      </c>
      <c r="C566" s="2" t="s">
        <v>3433</v>
      </c>
      <c r="D566" s="2" t="s">
        <v>3523</v>
      </c>
      <c r="E566" s="11">
        <v>0.5</v>
      </c>
      <c r="F566" s="11">
        <v>0.54166666666666674</v>
      </c>
      <c r="G566">
        <v>1</v>
      </c>
      <c r="H566">
        <v>575</v>
      </c>
      <c r="I566">
        <v>1</v>
      </c>
      <c r="J566">
        <v>575</v>
      </c>
      <c r="K566" s="2" t="s">
        <v>3416</v>
      </c>
      <c r="L566" s="2" t="s">
        <v>3417</v>
      </c>
      <c r="M566">
        <v>240</v>
      </c>
      <c r="N566" s="2" t="s">
        <v>1190</v>
      </c>
      <c r="O566" s="2" t="s">
        <v>1193</v>
      </c>
      <c r="P566" s="2" t="s">
        <v>204</v>
      </c>
      <c r="Q566" s="2" t="s">
        <v>1192</v>
      </c>
      <c r="R566" s="2" t="s">
        <v>1191</v>
      </c>
      <c r="S566" s="2" t="s">
        <v>64</v>
      </c>
      <c r="T566">
        <v>575</v>
      </c>
      <c r="U566">
        <v>5</v>
      </c>
      <c r="V566">
        <v>4</v>
      </c>
      <c r="W566">
        <v>1</v>
      </c>
      <c r="X566">
        <v>6</v>
      </c>
      <c r="Z566">
        <v>3450</v>
      </c>
      <c r="AA566">
        <v>3450</v>
      </c>
      <c r="AB566">
        <v>3000</v>
      </c>
      <c r="AC566" s="2" t="s">
        <v>764</v>
      </c>
      <c r="AD566" s="2" t="s">
        <v>312</v>
      </c>
      <c r="AE566">
        <v>2026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 s="2" t="s">
        <v>72</v>
      </c>
      <c r="AM566" t="s">
        <v>211</v>
      </c>
      <c r="AN566" s="2" t="s">
        <v>3419</v>
      </c>
    </row>
    <row r="567" spans="1:40">
      <c r="A567" s="1">
        <v>46086</v>
      </c>
      <c r="B567" s="2" t="s">
        <v>26</v>
      </c>
      <c r="C567" s="2" t="s">
        <v>3433</v>
      </c>
      <c r="D567" s="2" t="s">
        <v>3523</v>
      </c>
      <c r="E567" s="11">
        <v>0.61111111111111116</v>
      </c>
      <c r="F567" s="11">
        <v>0.68055555555555558</v>
      </c>
      <c r="G567">
        <v>1.67</v>
      </c>
      <c r="H567">
        <v>778.44311377245515</v>
      </c>
      <c r="I567">
        <v>1.6666666666666665</v>
      </c>
      <c r="J567">
        <v>780</v>
      </c>
      <c r="K567" s="2" t="s">
        <v>3416</v>
      </c>
      <c r="L567" s="2" t="s">
        <v>3417</v>
      </c>
      <c r="M567">
        <v>285</v>
      </c>
      <c r="N567" s="2" t="s">
        <v>1389</v>
      </c>
      <c r="O567" s="2" t="s">
        <v>1392</v>
      </c>
      <c r="P567" s="2" t="s">
        <v>1391</v>
      </c>
      <c r="Q567" s="2" t="s">
        <v>153</v>
      </c>
      <c r="R567" s="2" t="s">
        <v>1390</v>
      </c>
      <c r="S567" s="2" t="s">
        <v>64</v>
      </c>
      <c r="T567">
        <v>1300</v>
      </c>
      <c r="U567">
        <v>3</v>
      </c>
      <c r="V567">
        <v>2</v>
      </c>
      <c r="W567">
        <v>1</v>
      </c>
      <c r="X567">
        <v>4</v>
      </c>
      <c r="Z567">
        <v>5200</v>
      </c>
      <c r="AA567">
        <v>5200</v>
      </c>
      <c r="AB567">
        <v>500</v>
      </c>
      <c r="AC567" s="2" t="s">
        <v>764</v>
      </c>
      <c r="AD567" s="2" t="s">
        <v>312</v>
      </c>
      <c r="AE567">
        <v>2026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 s="2" t="s">
        <v>72</v>
      </c>
      <c r="AM567" t="s">
        <v>68</v>
      </c>
      <c r="AN567" s="2" t="s">
        <v>3419</v>
      </c>
    </row>
    <row r="568" spans="1:40">
      <c r="A568" s="1">
        <v>46087</v>
      </c>
      <c r="B568" s="2" t="s">
        <v>26</v>
      </c>
      <c r="C568" s="2" t="s">
        <v>3433</v>
      </c>
      <c r="D568" s="2" t="s">
        <v>3523</v>
      </c>
      <c r="E568" s="11">
        <v>0.36805555555555558</v>
      </c>
      <c r="F568" s="11">
        <v>0.46875</v>
      </c>
      <c r="G568">
        <v>2.42</v>
      </c>
      <c r="H568">
        <v>1995.0413223140497</v>
      </c>
      <c r="I568">
        <v>2.4166666666666665</v>
      </c>
      <c r="J568">
        <v>1997.7931034490741</v>
      </c>
      <c r="K568" s="2" t="s">
        <v>3416</v>
      </c>
      <c r="L568" s="2" t="s">
        <v>3417</v>
      </c>
      <c r="M568">
        <v>157</v>
      </c>
      <c r="N568" s="2" t="s">
        <v>848</v>
      </c>
      <c r="O568" s="2" t="s">
        <v>851</v>
      </c>
      <c r="P568" s="2" t="s">
        <v>402</v>
      </c>
      <c r="Q568" s="2" t="s">
        <v>850</v>
      </c>
      <c r="R568" s="2" t="s">
        <v>849</v>
      </c>
      <c r="S568" s="2" t="s">
        <v>116</v>
      </c>
      <c r="T568">
        <v>4828</v>
      </c>
      <c r="U568">
        <v>3</v>
      </c>
      <c r="V568">
        <v>3</v>
      </c>
      <c r="W568">
        <v>1</v>
      </c>
      <c r="X568">
        <v>4</v>
      </c>
      <c r="Z568">
        <v>19312</v>
      </c>
      <c r="AA568">
        <v>19312</v>
      </c>
      <c r="AB568">
        <v>24950</v>
      </c>
      <c r="AC568" s="2" t="s">
        <v>764</v>
      </c>
      <c r="AD568" s="2" t="s">
        <v>312</v>
      </c>
      <c r="AE568">
        <v>2026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 s="2" t="s">
        <v>72</v>
      </c>
      <c r="AM568" t="s">
        <v>211</v>
      </c>
      <c r="AN568" s="2" t="s">
        <v>3419</v>
      </c>
    </row>
    <row r="569" spans="1:40">
      <c r="A569" s="1">
        <v>46087</v>
      </c>
      <c r="B569" s="2" t="s">
        <v>26</v>
      </c>
      <c r="C569" s="2" t="s">
        <v>3433</v>
      </c>
      <c r="D569" s="2" t="s">
        <v>3523</v>
      </c>
      <c r="E569" s="11">
        <v>0.47222222222222232</v>
      </c>
      <c r="F569" s="11">
        <v>0.51388888888888884</v>
      </c>
      <c r="G569">
        <v>1</v>
      </c>
      <c r="H569">
        <v>1692</v>
      </c>
      <c r="I569">
        <v>1</v>
      </c>
      <c r="J569">
        <v>1692</v>
      </c>
      <c r="K569" s="2" t="s">
        <v>3416</v>
      </c>
      <c r="L569" s="2" t="s">
        <v>3417</v>
      </c>
      <c r="M569">
        <v>157</v>
      </c>
      <c r="N569" s="2" t="s">
        <v>848</v>
      </c>
      <c r="O569" s="2" t="s">
        <v>851</v>
      </c>
      <c r="P569" s="2" t="s">
        <v>402</v>
      </c>
      <c r="Q569" s="2" t="s">
        <v>850</v>
      </c>
      <c r="R569" s="2" t="s">
        <v>849</v>
      </c>
      <c r="S569" s="2" t="s">
        <v>116</v>
      </c>
      <c r="T569">
        <v>1692</v>
      </c>
      <c r="U569">
        <v>0</v>
      </c>
      <c r="V569">
        <v>3</v>
      </c>
      <c r="W569">
        <v>1</v>
      </c>
      <c r="X569">
        <v>4</v>
      </c>
      <c r="Z569">
        <v>6768</v>
      </c>
      <c r="AA569">
        <v>6768</v>
      </c>
      <c r="AB569">
        <v>24950</v>
      </c>
      <c r="AC569" s="2" t="s">
        <v>764</v>
      </c>
      <c r="AD569" s="2" t="s">
        <v>312</v>
      </c>
      <c r="AE569">
        <v>2026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 s="2" t="s">
        <v>72</v>
      </c>
      <c r="AM569" t="s">
        <v>211</v>
      </c>
      <c r="AN569" s="2" t="s">
        <v>3419</v>
      </c>
    </row>
    <row r="570" spans="1:40">
      <c r="A570" s="1">
        <v>46087</v>
      </c>
      <c r="B570" s="2" t="s">
        <v>26</v>
      </c>
      <c r="C570" s="2" t="s">
        <v>3448</v>
      </c>
      <c r="D570" s="2" t="s">
        <v>3523</v>
      </c>
      <c r="E570" s="11">
        <v>0.61458333333333326</v>
      </c>
      <c r="F570" s="11">
        <v>0.62847222222222232</v>
      </c>
      <c r="G570">
        <v>0.33</v>
      </c>
      <c r="H570">
        <v>2593.939393939394</v>
      </c>
      <c r="I570">
        <v>0.33333333333333326</v>
      </c>
      <c r="J570">
        <v>2568</v>
      </c>
      <c r="K570" s="2" t="s">
        <v>3416</v>
      </c>
      <c r="L570" s="2" t="s">
        <v>3417</v>
      </c>
      <c r="M570">
        <v>227</v>
      </c>
      <c r="N570" s="2" t="s">
        <v>1153</v>
      </c>
      <c r="O570" s="2" t="s">
        <v>1156</v>
      </c>
      <c r="P570" s="2" t="s">
        <v>1155</v>
      </c>
      <c r="Q570" s="2" t="s">
        <v>354</v>
      </c>
      <c r="R570" s="2" t="s">
        <v>1154</v>
      </c>
      <c r="S570" s="2" t="s">
        <v>64</v>
      </c>
      <c r="T570">
        <v>856</v>
      </c>
      <c r="U570">
        <v>3</v>
      </c>
      <c r="V570">
        <v>2</v>
      </c>
      <c r="W570">
        <v>1</v>
      </c>
      <c r="X570">
        <v>6</v>
      </c>
      <c r="Z570">
        <v>5136</v>
      </c>
      <c r="AA570">
        <v>5136</v>
      </c>
      <c r="AB570">
        <v>4500</v>
      </c>
      <c r="AC570" s="2" t="s">
        <v>764</v>
      </c>
      <c r="AD570" s="2" t="s">
        <v>312</v>
      </c>
      <c r="AE570">
        <v>2026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 s="2" t="s">
        <v>72</v>
      </c>
      <c r="AM570" t="s">
        <v>118</v>
      </c>
      <c r="AN570" s="2" t="s">
        <v>3419</v>
      </c>
    </row>
    <row r="571" spans="1:40">
      <c r="A571" s="1">
        <v>46087</v>
      </c>
      <c r="B571" s="2" t="s">
        <v>26</v>
      </c>
      <c r="C571" s="2" t="s">
        <v>3448</v>
      </c>
      <c r="D571" s="2" t="s">
        <v>3523</v>
      </c>
      <c r="E571" s="11">
        <v>0.63541666666666674</v>
      </c>
      <c r="F571" s="11">
        <v>0.69791666666666674</v>
      </c>
      <c r="G571">
        <v>1.5</v>
      </c>
      <c r="H571">
        <v>1580</v>
      </c>
      <c r="I571">
        <v>1.5</v>
      </c>
      <c r="J571">
        <v>1580</v>
      </c>
      <c r="K571" s="2" t="s">
        <v>3416</v>
      </c>
      <c r="L571" s="2" t="s">
        <v>3417</v>
      </c>
      <c r="M571">
        <v>246</v>
      </c>
      <c r="N571" s="2" t="s">
        <v>1219</v>
      </c>
      <c r="O571" s="2" t="s">
        <v>1222</v>
      </c>
      <c r="P571" s="2" t="s">
        <v>1221</v>
      </c>
      <c r="Q571" s="2" t="s">
        <v>354</v>
      </c>
      <c r="R571" s="2" t="s">
        <v>1220</v>
      </c>
      <c r="S571" s="2" t="s">
        <v>64</v>
      </c>
      <c r="T571">
        <v>2370</v>
      </c>
      <c r="U571">
        <v>0</v>
      </c>
      <c r="V571">
        <v>2</v>
      </c>
      <c r="W571">
        <v>1</v>
      </c>
      <c r="X571">
        <v>6</v>
      </c>
      <c r="Z571">
        <v>14220</v>
      </c>
      <c r="AA571">
        <v>14220</v>
      </c>
      <c r="AB571">
        <v>13500</v>
      </c>
      <c r="AC571" s="2" t="s">
        <v>764</v>
      </c>
      <c r="AD571" s="2" t="s">
        <v>312</v>
      </c>
      <c r="AE571">
        <v>2026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 s="2" t="s">
        <v>72</v>
      </c>
      <c r="AM571" t="s">
        <v>118</v>
      </c>
      <c r="AN571" s="2" t="s">
        <v>3419</v>
      </c>
    </row>
    <row r="572" spans="1:40">
      <c r="A572" s="1">
        <v>46083</v>
      </c>
      <c r="B572" s="2" t="s">
        <v>26</v>
      </c>
      <c r="C572" s="2" t="s">
        <v>3448</v>
      </c>
      <c r="D572" s="2" t="s">
        <v>3449</v>
      </c>
      <c r="E572" s="11">
        <v>0.34375</v>
      </c>
      <c r="F572" s="11">
        <v>0.37847222222222232</v>
      </c>
      <c r="G572">
        <v>0.83</v>
      </c>
      <c r="H572">
        <v>1831.3253012048194</v>
      </c>
      <c r="I572">
        <v>0.83333333333333326</v>
      </c>
      <c r="J572">
        <v>1824</v>
      </c>
      <c r="K572" s="2" t="s">
        <v>3416</v>
      </c>
      <c r="L572" s="2" t="s">
        <v>3417</v>
      </c>
      <c r="M572">
        <v>154</v>
      </c>
      <c r="N572" s="2" t="s">
        <v>830</v>
      </c>
      <c r="O572" s="2" t="s">
        <v>833</v>
      </c>
      <c r="P572" s="2" t="s">
        <v>480</v>
      </c>
      <c r="Q572" s="2" t="s">
        <v>832</v>
      </c>
      <c r="R572" s="2" t="s">
        <v>831</v>
      </c>
      <c r="S572" s="2" t="s">
        <v>64</v>
      </c>
      <c r="T572">
        <v>1520</v>
      </c>
      <c r="U572">
        <v>26</v>
      </c>
      <c r="V572">
        <v>7</v>
      </c>
      <c r="W572">
        <v>1</v>
      </c>
      <c r="X572">
        <v>3</v>
      </c>
      <c r="Z572">
        <v>4560</v>
      </c>
      <c r="AA572">
        <v>4560</v>
      </c>
      <c r="AB572">
        <v>24950</v>
      </c>
      <c r="AC572" s="2" t="s">
        <v>764</v>
      </c>
      <c r="AD572" s="2" t="s">
        <v>312</v>
      </c>
      <c r="AE572">
        <v>2026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 s="2" t="s">
        <v>72</v>
      </c>
      <c r="AM572" t="s">
        <v>211</v>
      </c>
      <c r="AN572" s="2" t="s">
        <v>3419</v>
      </c>
    </row>
    <row r="573" spans="1:40">
      <c r="A573" s="1">
        <v>46083</v>
      </c>
      <c r="B573" s="2" t="s">
        <v>26</v>
      </c>
      <c r="C573" s="2" t="s">
        <v>3448</v>
      </c>
      <c r="D573" s="2" t="s">
        <v>3449</v>
      </c>
      <c r="E573" s="11">
        <v>0.38541666666666674</v>
      </c>
      <c r="F573" s="11">
        <v>0.4375</v>
      </c>
      <c r="G573">
        <v>1.25</v>
      </c>
      <c r="H573">
        <v>1751.2</v>
      </c>
      <c r="I573">
        <v>1.25</v>
      </c>
      <c r="J573">
        <v>1751.2</v>
      </c>
      <c r="K573" s="2" t="s">
        <v>3416</v>
      </c>
      <c r="L573" s="2" t="s">
        <v>3417</v>
      </c>
      <c r="M573">
        <v>154</v>
      </c>
      <c r="N573" s="2" t="s">
        <v>830</v>
      </c>
      <c r="O573" s="2" t="s">
        <v>833</v>
      </c>
      <c r="P573" s="2" t="s">
        <v>480</v>
      </c>
      <c r="Q573" s="2" t="s">
        <v>832</v>
      </c>
      <c r="R573" s="2" t="s">
        <v>831</v>
      </c>
      <c r="S573" s="2" t="s">
        <v>64</v>
      </c>
      <c r="T573">
        <v>2189</v>
      </c>
      <c r="U573">
        <v>0</v>
      </c>
      <c r="V573">
        <v>7</v>
      </c>
      <c r="W573">
        <v>1</v>
      </c>
      <c r="X573">
        <v>3</v>
      </c>
      <c r="Z573">
        <v>6567</v>
      </c>
      <c r="AA573">
        <v>6567</v>
      </c>
      <c r="AB573">
        <v>24950</v>
      </c>
      <c r="AC573" s="2" t="s">
        <v>764</v>
      </c>
      <c r="AD573" s="2" t="s">
        <v>312</v>
      </c>
      <c r="AE573">
        <v>2026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 s="2" t="s">
        <v>72</v>
      </c>
      <c r="AM573" t="s">
        <v>211</v>
      </c>
      <c r="AN573" s="2" t="s">
        <v>3419</v>
      </c>
    </row>
    <row r="574" spans="1:40">
      <c r="A574" s="1">
        <v>46083</v>
      </c>
      <c r="B574" s="2" t="s">
        <v>26</v>
      </c>
      <c r="C574" s="2" t="s">
        <v>3448</v>
      </c>
      <c r="D574" s="2" t="s">
        <v>3449</v>
      </c>
      <c r="E574" s="11">
        <v>0.45833333333333326</v>
      </c>
      <c r="F574" s="11">
        <v>0.5625</v>
      </c>
      <c r="G574">
        <v>2.5</v>
      </c>
      <c r="H574">
        <v>1654</v>
      </c>
      <c r="I574">
        <v>2.5</v>
      </c>
      <c r="J574">
        <v>1654</v>
      </c>
      <c r="K574" s="2" t="s">
        <v>3416</v>
      </c>
      <c r="L574" s="2" t="s">
        <v>3417</v>
      </c>
      <c r="M574">
        <v>237</v>
      </c>
      <c r="N574" s="2" t="s">
        <v>1183</v>
      </c>
      <c r="O574" s="2" t="s">
        <v>1186</v>
      </c>
      <c r="P574" s="2" t="s">
        <v>1185</v>
      </c>
      <c r="Q574" s="2" t="s">
        <v>240</v>
      </c>
      <c r="R574" s="2" t="s">
        <v>1184</v>
      </c>
      <c r="S574" s="2" t="s">
        <v>64</v>
      </c>
      <c r="T574">
        <v>4135</v>
      </c>
      <c r="U574">
        <v>3</v>
      </c>
      <c r="V574">
        <v>6</v>
      </c>
      <c r="W574">
        <v>1</v>
      </c>
      <c r="X574">
        <v>2</v>
      </c>
      <c r="Z574">
        <v>8270</v>
      </c>
      <c r="AA574">
        <v>8270</v>
      </c>
      <c r="AB574">
        <v>8000</v>
      </c>
      <c r="AC574" s="2" t="s">
        <v>764</v>
      </c>
      <c r="AD574" s="2" t="s">
        <v>312</v>
      </c>
      <c r="AE574">
        <v>2026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 s="2" t="s">
        <v>72</v>
      </c>
      <c r="AM574" t="s">
        <v>197</v>
      </c>
      <c r="AN574" s="2" t="s">
        <v>3419</v>
      </c>
    </row>
    <row r="575" spans="1:40">
      <c r="A575" s="1">
        <v>46084</v>
      </c>
      <c r="B575" s="2" t="s">
        <v>26</v>
      </c>
      <c r="C575" s="2" t="s">
        <v>3448</v>
      </c>
      <c r="D575" s="2" t="s">
        <v>3449</v>
      </c>
      <c r="E575" s="11">
        <v>0.41666666666666674</v>
      </c>
      <c r="F575" s="11">
        <v>0.52083333333333326</v>
      </c>
      <c r="G575">
        <v>2.5</v>
      </c>
      <c r="H575">
        <v>1734.8</v>
      </c>
      <c r="I575">
        <v>2.5</v>
      </c>
      <c r="J575">
        <v>1734.8</v>
      </c>
      <c r="K575" s="2" t="s">
        <v>3416</v>
      </c>
      <c r="L575" s="2" t="s">
        <v>3417</v>
      </c>
      <c r="M575">
        <v>315</v>
      </c>
      <c r="N575" s="2" t="s">
        <v>1520</v>
      </c>
      <c r="O575" s="2" t="s">
        <v>1524</v>
      </c>
      <c r="P575" s="2" t="s">
        <v>1522</v>
      </c>
      <c r="Q575" s="2" t="s">
        <v>1523</v>
      </c>
      <c r="R575" s="2" t="s">
        <v>1521</v>
      </c>
      <c r="S575" s="2" t="s">
        <v>64</v>
      </c>
      <c r="T575">
        <v>4337</v>
      </c>
      <c r="U575">
        <v>3</v>
      </c>
      <c r="V575">
        <v>4</v>
      </c>
      <c r="W575">
        <v>1</v>
      </c>
      <c r="X575">
        <v>2</v>
      </c>
      <c r="Z575">
        <v>8674</v>
      </c>
      <c r="AA575">
        <v>8674</v>
      </c>
      <c r="AB575">
        <v>8500</v>
      </c>
      <c r="AC575" s="2" t="s">
        <v>764</v>
      </c>
      <c r="AD575" s="2" t="s">
        <v>312</v>
      </c>
      <c r="AE575">
        <v>2026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 s="2" t="s">
        <v>72</v>
      </c>
      <c r="AM575" t="s">
        <v>1004</v>
      </c>
      <c r="AN575" s="2" t="s">
        <v>3419</v>
      </c>
    </row>
    <row r="576" spans="1:40">
      <c r="A576" s="1">
        <v>46084</v>
      </c>
      <c r="B576" s="2" t="s">
        <v>26</v>
      </c>
      <c r="C576" s="2" t="s">
        <v>3448</v>
      </c>
      <c r="D576" s="2" t="s">
        <v>3449</v>
      </c>
      <c r="E576" s="11">
        <v>0.58333333333333326</v>
      </c>
      <c r="F576" s="11">
        <v>0.6875</v>
      </c>
      <c r="G576">
        <v>2.5</v>
      </c>
      <c r="H576">
        <v>1606.8</v>
      </c>
      <c r="I576">
        <v>2.5</v>
      </c>
      <c r="J576">
        <v>1606.8</v>
      </c>
      <c r="K576" s="2" t="s">
        <v>3416</v>
      </c>
      <c r="L576" s="2" t="s">
        <v>3417</v>
      </c>
      <c r="M576">
        <v>302</v>
      </c>
      <c r="N576" s="2" t="s">
        <v>1475</v>
      </c>
      <c r="O576" s="2" t="s">
        <v>1478</v>
      </c>
      <c r="P576" s="2" t="s">
        <v>1465</v>
      </c>
      <c r="Q576" s="2" t="s">
        <v>1477</v>
      </c>
      <c r="R576" s="2" t="s">
        <v>1476</v>
      </c>
      <c r="S576" s="2" t="s">
        <v>64</v>
      </c>
      <c r="T576">
        <v>4017</v>
      </c>
      <c r="U576">
        <v>10</v>
      </c>
      <c r="V576">
        <v>6</v>
      </c>
      <c r="W576">
        <v>1</v>
      </c>
      <c r="X576">
        <v>2</v>
      </c>
      <c r="Z576">
        <v>8034</v>
      </c>
      <c r="AA576">
        <v>8034</v>
      </c>
      <c r="AB576">
        <v>8000</v>
      </c>
      <c r="AC576" s="2" t="s">
        <v>764</v>
      </c>
      <c r="AD576" s="2" t="s">
        <v>312</v>
      </c>
      <c r="AE576">
        <v>2026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 s="2" t="s">
        <v>72</v>
      </c>
      <c r="AM576" t="s">
        <v>197</v>
      </c>
      <c r="AN576" s="2" t="s">
        <v>3419</v>
      </c>
    </row>
    <row r="577" spans="1:40">
      <c r="A577" s="1">
        <v>46086</v>
      </c>
      <c r="B577" s="2" t="s">
        <v>27</v>
      </c>
      <c r="C577" s="2" t="s">
        <v>3453</v>
      </c>
      <c r="D577" s="2" t="s">
        <v>3454</v>
      </c>
      <c r="E577" s="11">
        <v>0.64583333333333326</v>
      </c>
      <c r="F577" s="11">
        <v>0.72916666666666674</v>
      </c>
      <c r="G577">
        <v>2</v>
      </c>
      <c r="H577">
        <v>1370</v>
      </c>
      <c r="I577">
        <v>2</v>
      </c>
      <c r="J577">
        <v>1370</v>
      </c>
      <c r="K577" s="2" t="s">
        <v>3416</v>
      </c>
      <c r="L577" s="2" t="s">
        <v>3417</v>
      </c>
      <c r="M577">
        <v>152</v>
      </c>
      <c r="N577" s="2" t="s">
        <v>823</v>
      </c>
      <c r="O577" s="2" t="s">
        <v>826</v>
      </c>
      <c r="P577" s="2" t="s">
        <v>825</v>
      </c>
      <c r="Q577" s="2" t="s">
        <v>192</v>
      </c>
      <c r="R577" s="2" t="s">
        <v>824</v>
      </c>
      <c r="S577" s="2" t="s">
        <v>64</v>
      </c>
      <c r="T577">
        <v>2740</v>
      </c>
      <c r="U577">
        <v>10</v>
      </c>
      <c r="V577">
        <v>2</v>
      </c>
      <c r="W577">
        <v>1</v>
      </c>
      <c r="X577">
        <v>4</v>
      </c>
      <c r="Z577">
        <v>10960</v>
      </c>
      <c r="AA577">
        <v>10960</v>
      </c>
      <c r="AB577">
        <v>44000</v>
      </c>
      <c r="AC577" s="2"/>
      <c r="AD577" s="2" t="s">
        <v>312</v>
      </c>
      <c r="AE577">
        <v>2026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 s="2" t="s">
        <v>3431</v>
      </c>
      <c r="AM577" t="s">
        <v>68</v>
      </c>
      <c r="AN577" s="2" t="s">
        <v>3419</v>
      </c>
    </row>
    <row r="578" spans="1:40">
      <c r="A578" s="1">
        <v>46087</v>
      </c>
      <c r="B578" s="2" t="s">
        <v>27</v>
      </c>
      <c r="C578" s="2" t="s">
        <v>3453</v>
      </c>
      <c r="D578" s="2" t="s">
        <v>3454</v>
      </c>
      <c r="E578" s="11">
        <v>0.34027777777777768</v>
      </c>
      <c r="F578" s="11">
        <v>0.61458333333333326</v>
      </c>
      <c r="G578">
        <v>6.58</v>
      </c>
      <c r="H578">
        <v>1255.3191489361702</v>
      </c>
      <c r="I578">
        <v>6.583333333333333</v>
      </c>
      <c r="J578">
        <v>1254.6835443055556</v>
      </c>
      <c r="K578" s="2" t="s">
        <v>3416</v>
      </c>
      <c r="L578" s="2" t="s">
        <v>3417</v>
      </c>
      <c r="M578">
        <v>152</v>
      </c>
      <c r="N578" s="2" t="s">
        <v>823</v>
      </c>
      <c r="O578" s="2" t="s">
        <v>826</v>
      </c>
      <c r="P578" s="2" t="s">
        <v>825</v>
      </c>
      <c r="Q578" s="2" t="s">
        <v>192</v>
      </c>
      <c r="R578" s="2" t="s">
        <v>824</v>
      </c>
      <c r="S578" s="2" t="s">
        <v>64</v>
      </c>
      <c r="T578">
        <v>8260</v>
      </c>
      <c r="U578">
        <v>5</v>
      </c>
      <c r="V578">
        <v>2</v>
      </c>
      <c r="W578">
        <v>1</v>
      </c>
      <c r="X578">
        <v>4</v>
      </c>
      <c r="Z578">
        <v>33040</v>
      </c>
      <c r="AA578">
        <v>33040</v>
      </c>
      <c r="AB578">
        <v>44000</v>
      </c>
      <c r="AC578" s="2"/>
      <c r="AD578" s="2" t="s">
        <v>312</v>
      </c>
      <c r="AE578">
        <v>2026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 s="2" t="s">
        <v>3431</v>
      </c>
      <c r="AM578" t="s">
        <v>68</v>
      </c>
      <c r="AN578" s="2" t="s">
        <v>3419</v>
      </c>
    </row>
    <row r="579" spans="1:40">
      <c r="A579" s="1">
        <v>46083</v>
      </c>
      <c r="B579" s="2" t="s">
        <v>27</v>
      </c>
      <c r="C579" s="2" t="s">
        <v>3481</v>
      </c>
      <c r="D579" s="2" t="s">
        <v>3454</v>
      </c>
      <c r="E579" s="11">
        <v>0.35416666666666674</v>
      </c>
      <c r="F579" s="11">
        <v>0.54166666666666674</v>
      </c>
      <c r="G579">
        <v>4.5</v>
      </c>
      <c r="H579">
        <v>888.88888888888891</v>
      </c>
      <c r="I579">
        <v>4.5</v>
      </c>
      <c r="J579">
        <v>888.88888888888891</v>
      </c>
      <c r="K579" s="2" t="s">
        <v>3416</v>
      </c>
      <c r="L579" s="2" t="s">
        <v>3370</v>
      </c>
      <c r="M579" t="s">
        <v>764</v>
      </c>
      <c r="N579" s="2" t="s">
        <v>764</v>
      </c>
      <c r="O579" s="2" t="s">
        <v>764</v>
      </c>
      <c r="P579" s="2" t="s">
        <v>764</v>
      </c>
      <c r="Q579" s="2" t="s">
        <v>764</v>
      </c>
      <c r="R579" s="2" t="s">
        <v>764</v>
      </c>
      <c r="S579" s="2" t="s">
        <v>764</v>
      </c>
      <c r="T579">
        <v>4000</v>
      </c>
      <c r="U579">
        <v>0</v>
      </c>
      <c r="V579">
        <v>0</v>
      </c>
      <c r="W579">
        <v>0</v>
      </c>
      <c r="X579">
        <v>0</v>
      </c>
      <c r="Z579">
        <v>0</v>
      </c>
      <c r="AA579" t="s">
        <v>764</v>
      </c>
      <c r="AB579" t="s">
        <v>764</v>
      </c>
      <c r="AC579" s="2" t="s">
        <v>3548</v>
      </c>
      <c r="AD579" s="2" t="s">
        <v>312</v>
      </c>
      <c r="AE579">
        <v>2026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 s="2" t="s">
        <v>3419</v>
      </c>
      <c r="AN579" s="2" t="s">
        <v>3419</v>
      </c>
    </row>
    <row r="580" spans="1:40">
      <c r="A580" s="1">
        <v>46086</v>
      </c>
      <c r="B580" s="2" t="s">
        <v>27</v>
      </c>
      <c r="C580" s="2" t="s">
        <v>3481</v>
      </c>
      <c r="D580" s="2" t="s">
        <v>3454</v>
      </c>
      <c r="E580" s="11">
        <v>0.34027777777777768</v>
      </c>
      <c r="F580" s="11">
        <v>0.54166666666666674</v>
      </c>
      <c r="G580">
        <v>4.83</v>
      </c>
      <c r="H580">
        <v>1511.3871635610765</v>
      </c>
      <c r="I580">
        <v>4.833333333333333</v>
      </c>
      <c r="J580">
        <v>1510.3448275810185</v>
      </c>
      <c r="K580" s="2" t="s">
        <v>3416</v>
      </c>
      <c r="L580" s="2" t="s">
        <v>3370</v>
      </c>
      <c r="M580" t="s">
        <v>764</v>
      </c>
      <c r="N580" s="2" t="s">
        <v>764</v>
      </c>
      <c r="O580" s="2" t="s">
        <v>764</v>
      </c>
      <c r="P580" s="2" t="s">
        <v>764</v>
      </c>
      <c r="Q580" s="2" t="s">
        <v>764</v>
      </c>
      <c r="R580" s="2" t="s">
        <v>764</v>
      </c>
      <c r="S580" s="2" t="s">
        <v>764</v>
      </c>
      <c r="T580">
        <v>7300</v>
      </c>
      <c r="U580">
        <v>0</v>
      </c>
      <c r="V580">
        <v>0</v>
      </c>
      <c r="W580">
        <v>0</v>
      </c>
      <c r="X580">
        <v>0</v>
      </c>
      <c r="Z580">
        <v>0</v>
      </c>
      <c r="AA580" t="s">
        <v>764</v>
      </c>
      <c r="AB580" t="s">
        <v>764</v>
      </c>
      <c r="AC580" s="2" t="s">
        <v>3548</v>
      </c>
      <c r="AD580" s="2" t="s">
        <v>312</v>
      </c>
      <c r="AE580">
        <v>2026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 s="2" t="s">
        <v>3419</v>
      </c>
      <c r="AN580" s="2" t="s">
        <v>3419</v>
      </c>
    </row>
    <row r="581" spans="1:40">
      <c r="A581" s="1">
        <v>46083</v>
      </c>
      <c r="B581" s="2" t="s">
        <v>27</v>
      </c>
      <c r="C581" s="2" t="s">
        <v>3439</v>
      </c>
      <c r="D581" s="2" t="s">
        <v>3415</v>
      </c>
      <c r="E581" s="11">
        <v>0.54166666666666674</v>
      </c>
      <c r="F581" s="11">
        <v>0.72916666666666674</v>
      </c>
      <c r="G581">
        <v>4.5</v>
      </c>
      <c r="H581">
        <v>866.66666666666663</v>
      </c>
      <c r="I581">
        <v>4.5</v>
      </c>
      <c r="J581">
        <v>866.66666666666663</v>
      </c>
      <c r="K581" s="2" t="s">
        <v>3416</v>
      </c>
      <c r="L581" s="2" t="s">
        <v>3417</v>
      </c>
      <c r="M581">
        <v>154</v>
      </c>
      <c r="N581" s="2" t="s">
        <v>830</v>
      </c>
      <c r="O581" s="2" t="s">
        <v>833</v>
      </c>
      <c r="P581" s="2" t="s">
        <v>480</v>
      </c>
      <c r="Q581" s="2" t="s">
        <v>832</v>
      </c>
      <c r="R581" s="2" t="s">
        <v>831</v>
      </c>
      <c r="S581" s="2" t="s">
        <v>64</v>
      </c>
      <c r="T581">
        <v>3900</v>
      </c>
      <c r="U581">
        <v>0</v>
      </c>
      <c r="V581">
        <v>7</v>
      </c>
      <c r="W581">
        <v>1</v>
      </c>
      <c r="X581">
        <v>3</v>
      </c>
      <c r="Z581">
        <v>11700</v>
      </c>
      <c r="AA581">
        <v>11700</v>
      </c>
      <c r="AB581">
        <v>24950</v>
      </c>
      <c r="AC581" s="2"/>
      <c r="AD581" s="2" t="s">
        <v>312</v>
      </c>
      <c r="AE581">
        <v>2026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 s="2" t="s">
        <v>3431</v>
      </c>
      <c r="AM581" t="s">
        <v>211</v>
      </c>
      <c r="AN581" s="2" t="s">
        <v>3419</v>
      </c>
    </row>
    <row r="582" spans="1:40">
      <c r="A582" s="1">
        <v>46084</v>
      </c>
      <c r="B582" s="2" t="s">
        <v>27</v>
      </c>
      <c r="C582" s="2" t="s">
        <v>3439</v>
      </c>
      <c r="D582" s="2" t="s">
        <v>3415</v>
      </c>
      <c r="E582" s="11">
        <v>0.33333333333333326</v>
      </c>
      <c r="F582" s="11">
        <v>0.5</v>
      </c>
      <c r="G582">
        <v>4</v>
      </c>
      <c r="H582">
        <v>1132</v>
      </c>
      <c r="I582">
        <v>4</v>
      </c>
      <c r="J582">
        <v>1132</v>
      </c>
      <c r="K582" s="2" t="s">
        <v>3416</v>
      </c>
      <c r="L582" s="2" t="s">
        <v>3417</v>
      </c>
      <c r="M582">
        <v>154</v>
      </c>
      <c r="N582" s="2" t="s">
        <v>830</v>
      </c>
      <c r="O582" s="2" t="s">
        <v>833</v>
      </c>
      <c r="P582" s="2" t="s">
        <v>480</v>
      </c>
      <c r="Q582" s="2" t="s">
        <v>832</v>
      </c>
      <c r="R582" s="2" t="s">
        <v>831</v>
      </c>
      <c r="S582" s="2" t="s">
        <v>64</v>
      </c>
      <c r="T582">
        <v>4528</v>
      </c>
      <c r="U582">
        <v>0</v>
      </c>
      <c r="V582">
        <v>7</v>
      </c>
      <c r="W582">
        <v>1</v>
      </c>
      <c r="X582">
        <v>3</v>
      </c>
      <c r="Z582">
        <v>13584</v>
      </c>
      <c r="AA582">
        <v>13584</v>
      </c>
      <c r="AB582">
        <v>24950</v>
      </c>
      <c r="AC582" s="2"/>
      <c r="AD582" s="2" t="s">
        <v>312</v>
      </c>
      <c r="AE582">
        <v>2026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 s="2" t="s">
        <v>3431</v>
      </c>
      <c r="AM582" t="s">
        <v>211</v>
      </c>
      <c r="AN582" s="2" t="s">
        <v>3419</v>
      </c>
    </row>
    <row r="583" spans="1:40">
      <c r="A583" s="1">
        <v>46084</v>
      </c>
      <c r="B583" s="2" t="s">
        <v>27</v>
      </c>
      <c r="C583" s="2" t="s">
        <v>3439</v>
      </c>
      <c r="D583" s="2" t="s">
        <v>3415</v>
      </c>
      <c r="E583" s="11">
        <v>0.5</v>
      </c>
      <c r="F583" s="11">
        <v>0.64583333333333326</v>
      </c>
      <c r="G583">
        <v>3.5</v>
      </c>
      <c r="H583">
        <v>1000</v>
      </c>
      <c r="I583">
        <v>3.5</v>
      </c>
      <c r="J583">
        <v>1000</v>
      </c>
      <c r="K583" s="2" t="s">
        <v>3416</v>
      </c>
      <c r="L583" s="2" t="s">
        <v>3417</v>
      </c>
      <c r="M583">
        <v>315</v>
      </c>
      <c r="N583" s="2" t="s">
        <v>1520</v>
      </c>
      <c r="O583" s="2" t="s">
        <v>1524</v>
      </c>
      <c r="P583" s="2" t="s">
        <v>1522</v>
      </c>
      <c r="Q583" s="2" t="s">
        <v>1523</v>
      </c>
      <c r="R583" s="2" t="s">
        <v>1521</v>
      </c>
      <c r="S583" s="2" t="s">
        <v>64</v>
      </c>
      <c r="T583">
        <v>3500</v>
      </c>
      <c r="U583">
        <v>0</v>
      </c>
      <c r="V583">
        <v>4</v>
      </c>
      <c r="W583">
        <v>1</v>
      </c>
      <c r="X583">
        <v>2</v>
      </c>
      <c r="Z583">
        <v>7000</v>
      </c>
      <c r="AA583">
        <v>7000</v>
      </c>
      <c r="AB583">
        <v>8500</v>
      </c>
      <c r="AC583" s="2"/>
      <c r="AD583" s="2" t="s">
        <v>312</v>
      </c>
      <c r="AE583">
        <v>2026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 s="2" t="s">
        <v>3431</v>
      </c>
      <c r="AM583" t="s">
        <v>1004</v>
      </c>
      <c r="AN583" s="2" t="s">
        <v>3419</v>
      </c>
    </row>
    <row r="584" spans="1:40">
      <c r="A584" s="1">
        <v>46087</v>
      </c>
      <c r="B584" s="2" t="s">
        <v>27</v>
      </c>
      <c r="C584" s="2" t="s">
        <v>3439</v>
      </c>
      <c r="D584" s="2" t="s">
        <v>3526</v>
      </c>
      <c r="E584" s="11">
        <v>0.52083333333333326</v>
      </c>
      <c r="F584" s="11">
        <v>0.66666666666666674</v>
      </c>
      <c r="G584">
        <v>3.5</v>
      </c>
      <c r="H584">
        <v>902.85714285714289</v>
      </c>
      <c r="I584">
        <v>3.5</v>
      </c>
      <c r="J584">
        <v>902.85714285879635</v>
      </c>
      <c r="K584" s="2" t="s">
        <v>3416</v>
      </c>
      <c r="L584" s="2" t="s">
        <v>3417</v>
      </c>
      <c r="M584">
        <v>244</v>
      </c>
      <c r="N584" s="2" t="s">
        <v>1208</v>
      </c>
      <c r="O584" s="2" t="s">
        <v>1212</v>
      </c>
      <c r="P584" s="2" t="s">
        <v>1210</v>
      </c>
      <c r="Q584" s="2" t="s">
        <v>1211</v>
      </c>
      <c r="R584" s="2" t="s">
        <v>1209</v>
      </c>
      <c r="S584" s="2" t="s">
        <v>64</v>
      </c>
      <c r="T584">
        <v>3160</v>
      </c>
      <c r="U584">
        <v>10</v>
      </c>
      <c r="V584">
        <v>3</v>
      </c>
      <c r="W584">
        <v>1</v>
      </c>
      <c r="X584">
        <v>3</v>
      </c>
      <c r="Z584">
        <v>9480</v>
      </c>
      <c r="AA584">
        <v>9480</v>
      </c>
      <c r="AB584">
        <v>9000</v>
      </c>
      <c r="AC584" s="2"/>
      <c r="AD584" s="2" t="s">
        <v>312</v>
      </c>
      <c r="AE584">
        <v>2026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 s="2" t="s">
        <v>3431</v>
      </c>
      <c r="AM584" t="s">
        <v>118</v>
      </c>
      <c r="AN584" s="2" t="s">
        <v>3419</v>
      </c>
    </row>
    <row r="585" spans="1:40">
      <c r="A585" s="1">
        <v>46090</v>
      </c>
      <c r="B585" s="2" t="s">
        <v>27</v>
      </c>
      <c r="C585" s="2" t="s">
        <v>3439</v>
      </c>
      <c r="D585" s="2" t="s">
        <v>3440</v>
      </c>
      <c r="E585" s="11">
        <v>0.36805555555555558</v>
      </c>
      <c r="F585" s="11">
        <v>0.39583333333333326</v>
      </c>
      <c r="G585">
        <v>0.67</v>
      </c>
      <c r="H585">
        <v>1044.7761194029849</v>
      </c>
      <c r="I585">
        <v>0.66666666666666674</v>
      </c>
      <c r="J585">
        <v>1050</v>
      </c>
      <c r="K585" s="2" t="s">
        <v>3416</v>
      </c>
      <c r="L585" s="2" t="s">
        <v>3417</v>
      </c>
      <c r="M585">
        <v>250</v>
      </c>
      <c r="N585" s="2" t="s">
        <v>1236</v>
      </c>
      <c r="O585" s="2" t="s">
        <v>1239</v>
      </c>
      <c r="P585" s="2" t="s">
        <v>1155</v>
      </c>
      <c r="Q585" s="2" t="s">
        <v>1238</v>
      </c>
      <c r="R585" s="2" t="s">
        <v>1237</v>
      </c>
      <c r="S585" s="2" t="s">
        <v>64</v>
      </c>
      <c r="T585">
        <v>700</v>
      </c>
      <c r="U585">
        <v>8</v>
      </c>
      <c r="V585">
        <v>3</v>
      </c>
      <c r="W585">
        <v>1</v>
      </c>
      <c r="X585">
        <v>4</v>
      </c>
      <c r="Z585">
        <v>2800</v>
      </c>
      <c r="AA585">
        <v>2800</v>
      </c>
      <c r="AB585">
        <v>2500</v>
      </c>
      <c r="AC585" s="2"/>
      <c r="AD585" s="2" t="s">
        <v>312</v>
      </c>
      <c r="AE585">
        <v>2026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 s="2" t="s">
        <v>3431</v>
      </c>
      <c r="AM585" t="s">
        <v>118</v>
      </c>
      <c r="AN585" s="2" t="s">
        <v>3419</v>
      </c>
    </row>
    <row r="586" spans="1:40">
      <c r="A586" s="1">
        <v>46090</v>
      </c>
      <c r="B586" s="2" t="s">
        <v>27</v>
      </c>
      <c r="C586" s="2" t="s">
        <v>3439</v>
      </c>
      <c r="D586" s="2" t="s">
        <v>3440</v>
      </c>
      <c r="E586" s="11">
        <v>0.53472222222222232</v>
      </c>
      <c r="F586" s="11">
        <v>0.625</v>
      </c>
      <c r="G586">
        <v>2.17</v>
      </c>
      <c r="H586">
        <v>1097.6958525345622</v>
      </c>
      <c r="I586">
        <v>2.1666666666666665</v>
      </c>
      <c r="J586">
        <v>1099.3846153819445</v>
      </c>
      <c r="K586" s="2" t="s">
        <v>3416</v>
      </c>
      <c r="L586" s="2" t="s">
        <v>3417</v>
      </c>
      <c r="M586">
        <v>246</v>
      </c>
      <c r="N586" s="2" t="s">
        <v>1219</v>
      </c>
      <c r="O586" s="2" t="s">
        <v>1222</v>
      </c>
      <c r="P586" s="2" t="s">
        <v>1221</v>
      </c>
      <c r="Q586" s="2" t="s">
        <v>354</v>
      </c>
      <c r="R586" s="2" t="s">
        <v>1220</v>
      </c>
      <c r="S586" s="2" t="s">
        <v>64</v>
      </c>
      <c r="T586">
        <v>2382</v>
      </c>
      <c r="U586">
        <v>8</v>
      </c>
      <c r="V586">
        <v>2</v>
      </c>
      <c r="W586">
        <v>1</v>
      </c>
      <c r="X586">
        <v>6</v>
      </c>
      <c r="Z586">
        <v>14292</v>
      </c>
      <c r="AA586">
        <v>14292</v>
      </c>
      <c r="AB586">
        <v>13500</v>
      </c>
      <c r="AC586" s="2"/>
      <c r="AD586" s="2" t="s">
        <v>312</v>
      </c>
      <c r="AE586">
        <v>2026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 s="2" t="s">
        <v>3419</v>
      </c>
      <c r="AM586" t="s">
        <v>118</v>
      </c>
      <c r="AN586" s="2" t="s">
        <v>3419</v>
      </c>
    </row>
    <row r="587" spans="1:40">
      <c r="A587" s="1">
        <v>46090</v>
      </c>
      <c r="B587" s="2" t="s">
        <v>27</v>
      </c>
      <c r="C587" s="2" t="s">
        <v>3439</v>
      </c>
      <c r="D587" s="2" t="s">
        <v>3440</v>
      </c>
      <c r="E587" s="11">
        <v>0.625</v>
      </c>
      <c r="F587" s="11">
        <v>0.66666666666666674</v>
      </c>
      <c r="G587">
        <v>1</v>
      </c>
      <c r="H587">
        <v>867</v>
      </c>
      <c r="I587">
        <v>1</v>
      </c>
      <c r="J587">
        <v>867</v>
      </c>
      <c r="K587" s="2" t="s">
        <v>3416</v>
      </c>
      <c r="L587" s="2" t="s">
        <v>3417</v>
      </c>
      <c r="M587">
        <v>227</v>
      </c>
      <c r="N587" s="2" t="s">
        <v>1153</v>
      </c>
      <c r="O587" s="2" t="s">
        <v>1156</v>
      </c>
      <c r="P587" s="2" t="s">
        <v>1155</v>
      </c>
      <c r="Q587" s="2" t="s">
        <v>354</v>
      </c>
      <c r="R587" s="2" t="s">
        <v>1154</v>
      </c>
      <c r="S587" s="2" t="s">
        <v>64</v>
      </c>
      <c r="T587">
        <v>867</v>
      </c>
      <c r="U587">
        <v>5</v>
      </c>
      <c r="V587">
        <v>2</v>
      </c>
      <c r="W587">
        <v>1</v>
      </c>
      <c r="X587">
        <v>6</v>
      </c>
      <c r="Z587">
        <v>5202</v>
      </c>
      <c r="AA587">
        <v>5202</v>
      </c>
      <c r="AB587">
        <v>4500</v>
      </c>
      <c r="AC587" s="2"/>
      <c r="AD587" s="2" t="s">
        <v>312</v>
      </c>
      <c r="AE587">
        <v>2026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 s="2" t="s">
        <v>3419</v>
      </c>
      <c r="AM587" t="s">
        <v>118</v>
      </c>
      <c r="AN587" s="2" t="s">
        <v>3419</v>
      </c>
    </row>
    <row r="588" spans="1:40">
      <c r="A588" s="1">
        <v>46083</v>
      </c>
      <c r="B588" s="2" t="s">
        <v>27</v>
      </c>
      <c r="C588" s="2" t="s">
        <v>3429</v>
      </c>
      <c r="D588" s="2" t="s">
        <v>3523</v>
      </c>
      <c r="E588" s="11">
        <v>0.33333333333333326</v>
      </c>
      <c r="F588" s="11">
        <v>0.4375</v>
      </c>
      <c r="G588">
        <v>2.5</v>
      </c>
      <c r="H588">
        <v>1604.8</v>
      </c>
      <c r="I588">
        <v>2.5</v>
      </c>
      <c r="J588">
        <v>1604.8</v>
      </c>
      <c r="K588" s="2" t="s">
        <v>3416</v>
      </c>
      <c r="L588" s="2" t="s">
        <v>3417</v>
      </c>
      <c r="M588">
        <v>77</v>
      </c>
      <c r="N588" s="2" t="s">
        <v>471</v>
      </c>
      <c r="O588" s="2" t="s">
        <v>474</v>
      </c>
      <c r="P588" s="2" t="s">
        <v>217</v>
      </c>
      <c r="Q588" s="2" t="s">
        <v>473</v>
      </c>
      <c r="R588" s="2" t="s">
        <v>472</v>
      </c>
      <c r="S588" s="2" t="s">
        <v>64</v>
      </c>
      <c r="T588">
        <v>4012</v>
      </c>
      <c r="U588">
        <v>0</v>
      </c>
      <c r="V588">
        <v>6</v>
      </c>
      <c r="W588">
        <v>1</v>
      </c>
      <c r="X588">
        <v>2</v>
      </c>
      <c r="Z588">
        <v>8024</v>
      </c>
      <c r="AA588">
        <v>8024</v>
      </c>
      <c r="AB588">
        <v>23000</v>
      </c>
      <c r="AC588" s="2"/>
      <c r="AD588" s="2" t="s">
        <v>312</v>
      </c>
      <c r="AE588">
        <v>2026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 s="2" t="s">
        <v>3431</v>
      </c>
      <c r="AM588" t="s">
        <v>197</v>
      </c>
      <c r="AN588" s="2" t="s">
        <v>3419</v>
      </c>
    </row>
    <row r="589" spans="1:40">
      <c r="A589" s="1">
        <v>46083</v>
      </c>
      <c r="B589" s="2" t="s">
        <v>27</v>
      </c>
      <c r="C589" s="2" t="s">
        <v>3429</v>
      </c>
      <c r="D589" s="2" t="s">
        <v>3523</v>
      </c>
      <c r="E589" s="11">
        <v>0.5</v>
      </c>
      <c r="F589" s="11">
        <v>0.70833333333333326</v>
      </c>
      <c r="G589">
        <v>5</v>
      </c>
      <c r="H589">
        <v>950</v>
      </c>
      <c r="I589">
        <v>5</v>
      </c>
      <c r="J589">
        <v>950</v>
      </c>
      <c r="K589" s="2" t="s">
        <v>3416</v>
      </c>
      <c r="L589" s="2" t="s">
        <v>3417</v>
      </c>
      <c r="M589">
        <v>205</v>
      </c>
      <c r="N589" s="2" t="s">
        <v>1080</v>
      </c>
      <c r="O589" s="2" t="s">
        <v>1076</v>
      </c>
      <c r="P589" s="2" t="s">
        <v>1075</v>
      </c>
      <c r="Q589" s="2" t="s">
        <v>97</v>
      </c>
      <c r="R589" s="2" t="s">
        <v>1074</v>
      </c>
      <c r="S589" s="2" t="s">
        <v>64</v>
      </c>
      <c r="T589">
        <v>4750</v>
      </c>
      <c r="U589">
        <v>7</v>
      </c>
      <c r="V589">
        <v>2</v>
      </c>
      <c r="W589">
        <v>1</v>
      </c>
      <c r="X589">
        <v>2</v>
      </c>
      <c r="Z589">
        <v>9500</v>
      </c>
      <c r="AA589">
        <v>9500</v>
      </c>
      <c r="AB589">
        <v>20000</v>
      </c>
      <c r="AC589" s="2"/>
      <c r="AD589" s="2" t="s">
        <v>312</v>
      </c>
      <c r="AE589">
        <v>2026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 s="2" t="s">
        <v>3431</v>
      </c>
      <c r="AM589" t="s">
        <v>68</v>
      </c>
      <c r="AN589" s="2" t="s">
        <v>3419</v>
      </c>
    </row>
    <row r="590" spans="1:40">
      <c r="A590" s="1">
        <v>46084</v>
      </c>
      <c r="B590" s="2" t="s">
        <v>27</v>
      </c>
      <c r="C590" s="2" t="s">
        <v>3429</v>
      </c>
      <c r="D590" s="2" t="s">
        <v>3523</v>
      </c>
      <c r="E590" s="11">
        <v>0.33333333333333326</v>
      </c>
      <c r="F590" s="11">
        <v>0.54166666666666674</v>
      </c>
      <c r="G590">
        <v>5</v>
      </c>
      <c r="H590">
        <v>1080</v>
      </c>
      <c r="I590">
        <v>5</v>
      </c>
      <c r="J590">
        <v>1080</v>
      </c>
      <c r="K590" s="2" t="s">
        <v>3416</v>
      </c>
      <c r="L590" s="2" t="s">
        <v>3417</v>
      </c>
      <c r="M590">
        <v>205</v>
      </c>
      <c r="N590" s="2" t="s">
        <v>1080</v>
      </c>
      <c r="O590" s="2" t="s">
        <v>1076</v>
      </c>
      <c r="P590" s="2" t="s">
        <v>1075</v>
      </c>
      <c r="Q590" s="2" t="s">
        <v>97</v>
      </c>
      <c r="R590" s="2" t="s">
        <v>1074</v>
      </c>
      <c r="S590" s="2" t="s">
        <v>64</v>
      </c>
      <c r="T590">
        <v>5400</v>
      </c>
      <c r="U590">
        <v>2</v>
      </c>
      <c r="V590">
        <v>2</v>
      </c>
      <c r="W590">
        <v>1</v>
      </c>
      <c r="X590">
        <v>2</v>
      </c>
      <c r="Z590">
        <v>10800</v>
      </c>
      <c r="AA590">
        <v>10800</v>
      </c>
      <c r="AB590">
        <v>20000</v>
      </c>
      <c r="AC590" s="2"/>
      <c r="AD590" s="2" t="s">
        <v>312</v>
      </c>
      <c r="AE590">
        <v>2026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 s="2" t="s">
        <v>3431</v>
      </c>
      <c r="AM590" t="s">
        <v>68</v>
      </c>
      <c r="AN590" s="2" t="s">
        <v>3419</v>
      </c>
    </row>
    <row r="591" spans="1:40">
      <c r="A591" s="1">
        <v>46084</v>
      </c>
      <c r="B591" s="2" t="s">
        <v>27</v>
      </c>
      <c r="C591" s="2" t="s">
        <v>3429</v>
      </c>
      <c r="D591" s="2" t="s">
        <v>3523</v>
      </c>
      <c r="E591" s="11">
        <v>0.5625</v>
      </c>
      <c r="F591" s="11">
        <v>0.70833333333333326</v>
      </c>
      <c r="G591">
        <v>3.5</v>
      </c>
      <c r="H591">
        <v>1583.7142857142858</v>
      </c>
      <c r="I591">
        <v>3.5</v>
      </c>
      <c r="J591">
        <v>1583.7142857175927</v>
      </c>
      <c r="K591" s="2" t="s">
        <v>3416</v>
      </c>
      <c r="L591" s="2" t="s">
        <v>3417</v>
      </c>
      <c r="M591">
        <v>219</v>
      </c>
      <c r="N591" s="2" t="s">
        <v>1113</v>
      </c>
      <c r="O591" s="2" t="s">
        <v>1116</v>
      </c>
      <c r="P591" s="2" t="s">
        <v>1115</v>
      </c>
      <c r="Q591" s="2" t="s">
        <v>97</v>
      </c>
      <c r="R591" s="2" t="s">
        <v>1114</v>
      </c>
      <c r="S591" s="2" t="s">
        <v>64</v>
      </c>
      <c r="T591">
        <v>5543</v>
      </c>
      <c r="U591">
        <v>3</v>
      </c>
      <c r="V591">
        <v>2</v>
      </c>
      <c r="W591">
        <v>1</v>
      </c>
      <c r="X591">
        <v>2</v>
      </c>
      <c r="Z591">
        <v>11086</v>
      </c>
      <c r="AA591">
        <v>11086</v>
      </c>
      <c r="AB591">
        <v>18000</v>
      </c>
      <c r="AC591" s="2"/>
      <c r="AD591" s="2" t="s">
        <v>312</v>
      </c>
      <c r="AE591">
        <v>2026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 s="2" t="s">
        <v>3431</v>
      </c>
      <c r="AM591" t="s">
        <v>68</v>
      </c>
      <c r="AN591" s="2" t="s">
        <v>3419</v>
      </c>
    </row>
    <row r="592" spans="1:40">
      <c r="A592" s="1">
        <v>46085</v>
      </c>
      <c r="B592" s="2" t="s">
        <v>27</v>
      </c>
      <c r="C592" s="2" t="s">
        <v>3429</v>
      </c>
      <c r="D592" s="2" t="s">
        <v>3523</v>
      </c>
      <c r="E592" s="11">
        <v>0.33333333333333326</v>
      </c>
      <c r="F592" s="11">
        <v>0.43055555555555558</v>
      </c>
      <c r="G592">
        <v>2.33</v>
      </c>
      <c r="H592">
        <v>1526.6094420600857</v>
      </c>
      <c r="I592">
        <v>2.3333333333333335</v>
      </c>
      <c r="J592">
        <v>1524.4285714236112</v>
      </c>
      <c r="K592" s="2" t="s">
        <v>3416</v>
      </c>
      <c r="L592" s="2" t="s">
        <v>3417</v>
      </c>
      <c r="M592">
        <v>219</v>
      </c>
      <c r="N592" s="2" t="s">
        <v>1113</v>
      </c>
      <c r="O592" s="2" t="s">
        <v>1116</v>
      </c>
      <c r="P592" s="2" t="s">
        <v>1115</v>
      </c>
      <c r="Q592" s="2" t="s">
        <v>97</v>
      </c>
      <c r="R592" s="2" t="s">
        <v>1114</v>
      </c>
      <c r="S592" s="2" t="s">
        <v>64</v>
      </c>
      <c r="T592">
        <v>3557</v>
      </c>
      <c r="U592">
        <v>5</v>
      </c>
      <c r="V592">
        <v>2</v>
      </c>
      <c r="W592">
        <v>1</v>
      </c>
      <c r="X592">
        <v>2</v>
      </c>
      <c r="Z592">
        <v>7114</v>
      </c>
      <c r="AA592">
        <v>7114</v>
      </c>
      <c r="AB592">
        <v>18000</v>
      </c>
      <c r="AC592" s="2"/>
      <c r="AD592" s="2" t="s">
        <v>312</v>
      </c>
      <c r="AE592">
        <v>2026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 s="2" t="s">
        <v>3431</v>
      </c>
      <c r="AM592" t="s">
        <v>68</v>
      </c>
      <c r="AN592" s="2" t="s">
        <v>3419</v>
      </c>
    </row>
    <row r="593" spans="1:40">
      <c r="A593" s="1">
        <v>46085</v>
      </c>
      <c r="B593" s="2" t="s">
        <v>27</v>
      </c>
      <c r="C593" s="2" t="s">
        <v>3429</v>
      </c>
      <c r="D593" s="2" t="s">
        <v>3523</v>
      </c>
      <c r="E593" s="11">
        <v>0.45833333333333326</v>
      </c>
      <c r="F593" s="11">
        <v>0.52083333333333326</v>
      </c>
      <c r="G593">
        <v>1.5</v>
      </c>
      <c r="H593">
        <v>1223.3333333333333</v>
      </c>
      <c r="I593">
        <v>1.5</v>
      </c>
      <c r="J593">
        <v>1223.3333333333333</v>
      </c>
      <c r="K593" s="2" t="s">
        <v>3416</v>
      </c>
      <c r="L593" s="2" t="s">
        <v>3417</v>
      </c>
      <c r="M593">
        <v>258</v>
      </c>
      <c r="N593" s="2" t="s">
        <v>1272</v>
      </c>
      <c r="O593" s="2" t="s">
        <v>1275</v>
      </c>
      <c r="P593" s="2" t="s">
        <v>1274</v>
      </c>
      <c r="Q593" s="2" t="s">
        <v>153</v>
      </c>
      <c r="R593" s="2" t="s">
        <v>1273</v>
      </c>
      <c r="S593" s="2" t="s">
        <v>64</v>
      </c>
      <c r="T593">
        <v>1835</v>
      </c>
      <c r="U593">
        <v>0</v>
      </c>
      <c r="V593">
        <v>2</v>
      </c>
      <c r="W593">
        <v>1</v>
      </c>
      <c r="X593">
        <v>2</v>
      </c>
      <c r="Z593">
        <v>3670</v>
      </c>
      <c r="AA593">
        <v>3670</v>
      </c>
      <c r="AB593">
        <v>3500</v>
      </c>
      <c r="AC593" s="2"/>
      <c r="AD593" s="2" t="s">
        <v>312</v>
      </c>
      <c r="AE593">
        <v>2026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 s="2" t="s">
        <v>3431</v>
      </c>
      <c r="AM593" t="s">
        <v>68</v>
      </c>
      <c r="AN593" s="2" t="s">
        <v>3419</v>
      </c>
    </row>
    <row r="594" spans="1:40">
      <c r="A594" s="1">
        <v>46085</v>
      </c>
      <c r="B594" s="2" t="s">
        <v>27</v>
      </c>
      <c r="C594" s="2" t="s">
        <v>3429</v>
      </c>
      <c r="D594" s="2" t="s">
        <v>3523</v>
      </c>
      <c r="E594" s="11">
        <v>0.66666666666666674</v>
      </c>
      <c r="F594" s="11">
        <v>0.72916666666666674</v>
      </c>
      <c r="G594">
        <v>1.5</v>
      </c>
      <c r="H594">
        <v>1133.3333333333333</v>
      </c>
      <c r="I594">
        <v>1.5</v>
      </c>
      <c r="J594">
        <v>1133.3333333333333</v>
      </c>
      <c r="K594" s="2" t="s">
        <v>3416</v>
      </c>
      <c r="L594" s="2" t="s">
        <v>3417</v>
      </c>
      <c r="M594">
        <v>273</v>
      </c>
      <c r="N594" s="2" t="s">
        <v>1339</v>
      </c>
      <c r="O594" s="2" t="s">
        <v>1342</v>
      </c>
      <c r="P594" s="2" t="s">
        <v>1341</v>
      </c>
      <c r="Q594" s="2" t="s">
        <v>744</v>
      </c>
      <c r="R594" s="2" t="s">
        <v>1340</v>
      </c>
      <c r="S594" s="2" t="s">
        <v>64</v>
      </c>
      <c r="T594">
        <v>1700</v>
      </c>
      <c r="U594">
        <v>0</v>
      </c>
      <c r="V594">
        <v>2</v>
      </c>
      <c r="W594">
        <v>1</v>
      </c>
      <c r="X594">
        <v>2</v>
      </c>
      <c r="Z594">
        <v>3400</v>
      </c>
      <c r="AA594">
        <v>3400</v>
      </c>
      <c r="AB594">
        <v>3200</v>
      </c>
      <c r="AC594" s="2"/>
      <c r="AD594" s="2" t="s">
        <v>312</v>
      </c>
      <c r="AE594">
        <v>2026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 s="2" t="s">
        <v>3431</v>
      </c>
      <c r="AM594" t="s">
        <v>68</v>
      </c>
      <c r="AN594" s="2" t="s">
        <v>3419</v>
      </c>
    </row>
    <row r="595" spans="1:40">
      <c r="A595" s="1">
        <v>46086</v>
      </c>
      <c r="B595" s="2" t="s">
        <v>27</v>
      </c>
      <c r="C595" s="2" t="s">
        <v>3429</v>
      </c>
      <c r="D595" s="2" t="s">
        <v>3526</v>
      </c>
      <c r="E595" s="11">
        <v>0.34375</v>
      </c>
      <c r="F595" s="11">
        <v>0.4375</v>
      </c>
      <c r="G595">
        <v>2.25</v>
      </c>
      <c r="H595">
        <v>1371.1111111111111</v>
      </c>
      <c r="I595">
        <v>2.25</v>
      </c>
      <c r="J595">
        <v>1371.1111111111111</v>
      </c>
      <c r="K595" s="2" t="s">
        <v>3416</v>
      </c>
      <c r="L595" s="2" t="s">
        <v>3417</v>
      </c>
      <c r="M595">
        <v>271</v>
      </c>
      <c r="N595" s="2" t="s">
        <v>1334</v>
      </c>
      <c r="O595" s="2" t="s">
        <v>1335</v>
      </c>
      <c r="P595" s="2" t="s">
        <v>1298</v>
      </c>
      <c r="Q595" s="2" t="s">
        <v>744</v>
      </c>
      <c r="R595" s="2" t="s">
        <v>1297</v>
      </c>
      <c r="S595" s="2" t="s">
        <v>64</v>
      </c>
      <c r="T595">
        <v>3085</v>
      </c>
      <c r="U595">
        <v>5</v>
      </c>
      <c r="V595">
        <v>2</v>
      </c>
      <c r="W595">
        <v>1</v>
      </c>
      <c r="X595">
        <v>2</v>
      </c>
      <c r="Z595">
        <v>6170</v>
      </c>
      <c r="AA595">
        <v>6170</v>
      </c>
      <c r="AB595">
        <v>6000</v>
      </c>
      <c r="AC595" s="2"/>
      <c r="AD595" s="2" t="s">
        <v>312</v>
      </c>
      <c r="AE595">
        <v>2026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 s="2" t="s">
        <v>3431</v>
      </c>
      <c r="AM595" t="s">
        <v>68</v>
      </c>
      <c r="AN595" s="2" t="s">
        <v>3419</v>
      </c>
    </row>
    <row r="596" spans="1:40">
      <c r="A596" s="1">
        <v>46083</v>
      </c>
      <c r="B596" s="2" t="s">
        <v>25</v>
      </c>
      <c r="C596" s="2" t="s">
        <v>3414</v>
      </c>
      <c r="D596" s="2" t="s">
        <v>3426</v>
      </c>
      <c r="E596" s="11">
        <v>0.34027777777777768</v>
      </c>
      <c r="F596" s="11">
        <v>0.50694444444444442</v>
      </c>
      <c r="G596">
        <v>4</v>
      </c>
      <c r="H596">
        <v>900</v>
      </c>
      <c r="I596">
        <v>4</v>
      </c>
      <c r="J596">
        <v>900</v>
      </c>
      <c r="K596" s="2" t="s">
        <v>3416</v>
      </c>
      <c r="L596" s="2" t="s">
        <v>3417</v>
      </c>
      <c r="M596">
        <v>231</v>
      </c>
      <c r="N596" s="2" t="s">
        <v>760</v>
      </c>
      <c r="O596" s="2" t="s">
        <v>760</v>
      </c>
      <c r="P596" s="2" t="s">
        <v>1176</v>
      </c>
      <c r="Q596" s="2" t="s">
        <v>763</v>
      </c>
      <c r="R596" s="2" t="s">
        <v>1175</v>
      </c>
      <c r="S596" s="2" t="s">
        <v>765</v>
      </c>
      <c r="T596">
        <v>3600</v>
      </c>
      <c r="U596">
        <v>10</v>
      </c>
      <c r="V596">
        <v>0</v>
      </c>
      <c r="W596">
        <v>1</v>
      </c>
      <c r="X596">
        <v>0</v>
      </c>
      <c r="Y596">
        <v>2</v>
      </c>
      <c r="Z596">
        <v>7200</v>
      </c>
      <c r="AA596">
        <v>7200</v>
      </c>
      <c r="AB596">
        <v>7000</v>
      </c>
      <c r="AC596" s="2"/>
      <c r="AD596" s="2" t="s">
        <v>312</v>
      </c>
      <c r="AE596">
        <v>2026</v>
      </c>
      <c r="AF596">
        <v>0</v>
      </c>
      <c r="AG596">
        <v>941</v>
      </c>
      <c r="AH596">
        <v>-941</v>
      </c>
      <c r="AI596">
        <v>944</v>
      </c>
      <c r="AJ596">
        <v>941</v>
      </c>
      <c r="AK596">
        <v>3</v>
      </c>
      <c r="AL596" s="2" t="s">
        <v>72</v>
      </c>
      <c r="AN596" s="2" t="s">
        <v>3419</v>
      </c>
    </row>
    <row r="597" spans="1:40">
      <c r="A597" s="1">
        <v>46083</v>
      </c>
      <c r="B597" s="2" t="s">
        <v>25</v>
      </c>
      <c r="C597" s="2" t="s">
        <v>3414</v>
      </c>
      <c r="D597" s="2" t="s">
        <v>3426</v>
      </c>
      <c r="E597" s="11">
        <v>0.51041666666666674</v>
      </c>
      <c r="F597" s="11">
        <v>0.61458333333333326</v>
      </c>
      <c r="G597">
        <v>2.5</v>
      </c>
      <c r="H597">
        <v>760</v>
      </c>
      <c r="I597">
        <v>2.5</v>
      </c>
      <c r="J597">
        <v>760</v>
      </c>
      <c r="K597" s="2" t="s">
        <v>3416</v>
      </c>
      <c r="L597" s="2" t="s">
        <v>3417</v>
      </c>
      <c r="M597">
        <v>175</v>
      </c>
      <c r="N597" s="2" t="s">
        <v>760</v>
      </c>
      <c r="O597" s="2" t="s">
        <v>760</v>
      </c>
      <c r="P597" s="2" t="s">
        <v>938</v>
      </c>
      <c r="Q597" s="2" t="s">
        <v>763</v>
      </c>
      <c r="R597" s="2" t="s">
        <v>937</v>
      </c>
      <c r="S597" s="2" t="s">
        <v>765</v>
      </c>
      <c r="T597">
        <v>1900</v>
      </c>
      <c r="U597">
        <v>10</v>
      </c>
      <c r="V597">
        <v>0</v>
      </c>
      <c r="W597">
        <v>1</v>
      </c>
      <c r="X597">
        <v>0</v>
      </c>
      <c r="Y597">
        <v>6</v>
      </c>
      <c r="Z597">
        <v>11400</v>
      </c>
      <c r="AA597">
        <v>11400</v>
      </c>
      <c r="AB597">
        <v>10000</v>
      </c>
      <c r="AC597" s="2"/>
      <c r="AD597" s="2" t="s">
        <v>312</v>
      </c>
      <c r="AE597">
        <v>2026</v>
      </c>
      <c r="AF597">
        <v>0</v>
      </c>
      <c r="AG597">
        <v>344</v>
      </c>
      <c r="AH597">
        <v>-344</v>
      </c>
      <c r="AI597">
        <v>347</v>
      </c>
      <c r="AJ597">
        <v>344</v>
      </c>
      <c r="AK597">
        <v>3</v>
      </c>
      <c r="AL597" s="2" t="s">
        <v>72</v>
      </c>
      <c r="AN597" s="2" t="s">
        <v>3419</v>
      </c>
    </row>
    <row r="598" spans="1:40">
      <c r="A598" s="1">
        <v>46083</v>
      </c>
      <c r="B598" s="2" t="s">
        <v>25</v>
      </c>
      <c r="C598" s="2" t="s">
        <v>3414</v>
      </c>
      <c r="D598" s="2" t="s">
        <v>3426</v>
      </c>
      <c r="E598" s="11">
        <v>0.625</v>
      </c>
      <c r="F598" s="11">
        <v>0.69444444444444442</v>
      </c>
      <c r="G598">
        <v>1.67</v>
      </c>
      <c r="H598">
        <v>443.11377245508982</v>
      </c>
      <c r="I598">
        <v>1.6666666666666665</v>
      </c>
      <c r="J598">
        <v>444</v>
      </c>
      <c r="K598" s="2" t="s">
        <v>3416</v>
      </c>
      <c r="L598" s="2" t="s">
        <v>3417</v>
      </c>
      <c r="M598">
        <v>78</v>
      </c>
      <c r="N598" s="2" t="s">
        <v>471</v>
      </c>
      <c r="O598" s="2" t="s">
        <v>222</v>
      </c>
      <c r="P598" s="2" t="s">
        <v>217</v>
      </c>
      <c r="Q598" s="2" t="s">
        <v>473</v>
      </c>
      <c r="R598" s="2" t="s">
        <v>472</v>
      </c>
      <c r="S598" s="2" t="s">
        <v>79</v>
      </c>
      <c r="T598">
        <v>740</v>
      </c>
      <c r="U598">
        <v>10</v>
      </c>
      <c r="V598">
        <v>0</v>
      </c>
      <c r="W598">
        <v>1</v>
      </c>
      <c r="X598">
        <v>8</v>
      </c>
      <c r="Z598">
        <v>5920</v>
      </c>
      <c r="AA598">
        <v>5920</v>
      </c>
      <c r="AB598">
        <v>24500</v>
      </c>
      <c r="AC598" s="2"/>
      <c r="AD598" s="2" t="s">
        <v>312</v>
      </c>
      <c r="AE598">
        <v>2026</v>
      </c>
      <c r="AF598">
        <v>185</v>
      </c>
      <c r="AG598">
        <v>825</v>
      </c>
      <c r="AH598">
        <v>-640</v>
      </c>
      <c r="AI598">
        <v>828</v>
      </c>
      <c r="AJ598">
        <v>825</v>
      </c>
      <c r="AK598">
        <v>3</v>
      </c>
      <c r="AL598" s="2" t="s">
        <v>72</v>
      </c>
      <c r="AN598" s="2" t="s">
        <v>3419</v>
      </c>
    </row>
    <row r="599" spans="1:40">
      <c r="A599" s="1">
        <v>46084</v>
      </c>
      <c r="B599" s="2" t="s">
        <v>25</v>
      </c>
      <c r="C599" s="2" t="s">
        <v>3414</v>
      </c>
      <c r="D599" s="2" t="s">
        <v>3426</v>
      </c>
      <c r="E599" s="11">
        <v>0.34027777777777768</v>
      </c>
      <c r="F599" s="11">
        <v>0.375</v>
      </c>
      <c r="G599">
        <v>0.83</v>
      </c>
      <c r="H599">
        <v>506.02409638554218</v>
      </c>
      <c r="I599">
        <v>0.83333333333333326</v>
      </c>
      <c r="J599">
        <v>504</v>
      </c>
      <c r="K599" s="2" t="s">
        <v>3416</v>
      </c>
      <c r="L599" s="2" t="s">
        <v>3417</v>
      </c>
      <c r="M599">
        <v>295</v>
      </c>
      <c r="N599" s="2" t="s">
        <v>1440</v>
      </c>
      <c r="O599" s="2" t="s">
        <v>1443</v>
      </c>
      <c r="P599" s="2" t="s">
        <v>1442</v>
      </c>
      <c r="Q599" s="2" t="s">
        <v>153</v>
      </c>
      <c r="R599" s="2" t="s">
        <v>1441</v>
      </c>
      <c r="S599" s="2" t="s">
        <v>79</v>
      </c>
      <c r="T599">
        <v>420</v>
      </c>
      <c r="U599">
        <v>12</v>
      </c>
      <c r="V599">
        <v>0</v>
      </c>
      <c r="W599">
        <v>1</v>
      </c>
      <c r="X599">
        <v>8</v>
      </c>
      <c r="Z599">
        <v>3360</v>
      </c>
      <c r="AA599">
        <v>3360</v>
      </c>
      <c r="AB599">
        <v>3100</v>
      </c>
      <c r="AC599" s="2"/>
      <c r="AD599" s="2" t="s">
        <v>312</v>
      </c>
      <c r="AE599">
        <v>2026</v>
      </c>
      <c r="AF599">
        <v>105</v>
      </c>
      <c r="AG599">
        <v>111</v>
      </c>
      <c r="AH599">
        <v>-6</v>
      </c>
      <c r="AI599">
        <v>114</v>
      </c>
      <c r="AJ599">
        <v>111</v>
      </c>
      <c r="AK599">
        <v>3</v>
      </c>
      <c r="AL599" s="2" t="s">
        <v>72</v>
      </c>
      <c r="AN599" s="2" t="s">
        <v>3419</v>
      </c>
    </row>
    <row r="600" spans="1:40">
      <c r="A600" s="1">
        <v>46084</v>
      </c>
      <c r="B600" s="2" t="s">
        <v>25</v>
      </c>
      <c r="C600" s="2" t="s">
        <v>3414</v>
      </c>
      <c r="D600" s="2" t="s">
        <v>3426</v>
      </c>
      <c r="E600" s="11">
        <v>0.38541666666666674</v>
      </c>
      <c r="F600" s="11">
        <v>0.45833333333333326</v>
      </c>
      <c r="G600">
        <v>1.75</v>
      </c>
      <c r="H600">
        <v>428.57142857142856</v>
      </c>
      <c r="I600">
        <v>1.75</v>
      </c>
      <c r="J600">
        <v>428.57142857638888</v>
      </c>
      <c r="K600" s="2" t="s">
        <v>3416</v>
      </c>
      <c r="L600" s="2" t="s">
        <v>3417</v>
      </c>
      <c r="M600">
        <v>264</v>
      </c>
      <c r="N600" s="2" t="s">
        <v>1296</v>
      </c>
      <c r="O600" s="2" t="s">
        <v>580</v>
      </c>
      <c r="P600" s="2" t="s">
        <v>1298</v>
      </c>
      <c r="Q600" s="2" t="s">
        <v>744</v>
      </c>
      <c r="R600" s="2" t="s">
        <v>1297</v>
      </c>
      <c r="S600" s="2" t="s">
        <v>79</v>
      </c>
      <c r="T600">
        <v>750</v>
      </c>
      <c r="U600">
        <v>15</v>
      </c>
      <c r="V600">
        <v>0</v>
      </c>
      <c r="W600">
        <v>1</v>
      </c>
      <c r="X600">
        <v>8</v>
      </c>
      <c r="Z600">
        <v>6000</v>
      </c>
      <c r="AA600">
        <v>6000</v>
      </c>
      <c r="AB600">
        <v>5700</v>
      </c>
      <c r="AC600" s="2"/>
      <c r="AD600" s="2" t="s">
        <v>312</v>
      </c>
      <c r="AE600">
        <v>2026</v>
      </c>
      <c r="AF600">
        <v>188</v>
      </c>
      <c r="AG600">
        <v>195</v>
      </c>
      <c r="AH600">
        <v>-7</v>
      </c>
      <c r="AI600">
        <v>198</v>
      </c>
      <c r="AJ600">
        <v>195</v>
      </c>
      <c r="AK600">
        <v>3</v>
      </c>
      <c r="AL600" s="2" t="s">
        <v>72</v>
      </c>
      <c r="AN600" s="2" t="s">
        <v>3419</v>
      </c>
    </row>
    <row r="601" spans="1:40">
      <c r="A601" s="1">
        <v>46084</v>
      </c>
      <c r="B601" s="2" t="s">
        <v>25</v>
      </c>
      <c r="C601" s="2" t="s">
        <v>3414</v>
      </c>
      <c r="D601" s="2" t="s">
        <v>3426</v>
      </c>
      <c r="E601" s="11">
        <v>0.46458333333333335</v>
      </c>
      <c r="F601" s="11">
        <v>0.51388888888888884</v>
      </c>
      <c r="G601">
        <v>1.18</v>
      </c>
      <c r="H601">
        <v>771.18644067796617</v>
      </c>
      <c r="I601">
        <v>1.1833333333333331</v>
      </c>
      <c r="J601">
        <v>769.01408450231486</v>
      </c>
      <c r="K601" s="2" t="s">
        <v>3416</v>
      </c>
      <c r="L601" s="2" t="s">
        <v>3417</v>
      </c>
      <c r="M601">
        <v>199</v>
      </c>
      <c r="N601" s="2" t="s">
        <v>1048</v>
      </c>
      <c r="O601" s="2" t="s">
        <v>1052</v>
      </c>
      <c r="P601" s="2" t="s">
        <v>1050</v>
      </c>
      <c r="Q601" s="2" t="s">
        <v>1051</v>
      </c>
      <c r="R601" s="2" t="s">
        <v>1049</v>
      </c>
      <c r="S601" s="2" t="s">
        <v>79</v>
      </c>
      <c r="T601">
        <v>910</v>
      </c>
      <c r="U601">
        <v>14</v>
      </c>
      <c r="V601">
        <v>0</v>
      </c>
      <c r="W601">
        <v>1</v>
      </c>
      <c r="X601">
        <v>8</v>
      </c>
      <c r="Z601">
        <v>7280</v>
      </c>
      <c r="AA601">
        <v>7280</v>
      </c>
      <c r="AB601">
        <v>7000</v>
      </c>
      <c r="AC601" s="2"/>
      <c r="AD601" s="2" t="s">
        <v>312</v>
      </c>
      <c r="AE601">
        <v>2026</v>
      </c>
      <c r="AF601">
        <v>228</v>
      </c>
      <c r="AG601">
        <v>271</v>
      </c>
      <c r="AH601">
        <v>-43</v>
      </c>
      <c r="AI601">
        <v>274</v>
      </c>
      <c r="AJ601">
        <v>271</v>
      </c>
      <c r="AK601">
        <v>3</v>
      </c>
      <c r="AL601" s="2" t="s">
        <v>72</v>
      </c>
      <c r="AN601" s="2" t="s">
        <v>3419</v>
      </c>
    </row>
    <row r="602" spans="1:40">
      <c r="A602" s="1">
        <v>46084</v>
      </c>
      <c r="B602" s="2" t="s">
        <v>25</v>
      </c>
      <c r="C602" s="2" t="s">
        <v>3414</v>
      </c>
      <c r="D602" s="2" t="s">
        <v>3426</v>
      </c>
      <c r="E602" s="11">
        <v>0.53125</v>
      </c>
      <c r="F602" s="11">
        <v>0.68055555555555558</v>
      </c>
      <c r="G602">
        <v>3.58</v>
      </c>
      <c r="H602">
        <v>907.82122905027927</v>
      </c>
      <c r="I602">
        <v>3.583333333333333</v>
      </c>
      <c r="J602">
        <v>906.97674418981478</v>
      </c>
      <c r="K602" s="2" t="s">
        <v>3416</v>
      </c>
      <c r="L602" s="2" t="s">
        <v>3417</v>
      </c>
      <c r="M602">
        <v>155</v>
      </c>
      <c r="N602" s="2" t="s">
        <v>830</v>
      </c>
      <c r="O602" s="2" t="s">
        <v>837</v>
      </c>
      <c r="P602" s="2" t="s">
        <v>480</v>
      </c>
      <c r="Q602" s="2" t="s">
        <v>832</v>
      </c>
      <c r="R602" s="2" t="s">
        <v>831</v>
      </c>
      <c r="S602" s="2" t="s">
        <v>79</v>
      </c>
      <c r="T602">
        <v>3250</v>
      </c>
      <c r="U602">
        <v>17</v>
      </c>
      <c r="V602">
        <v>0</v>
      </c>
      <c r="W602">
        <v>1</v>
      </c>
      <c r="X602">
        <v>8</v>
      </c>
      <c r="Z602">
        <v>26000</v>
      </c>
      <c r="AA602">
        <v>26000</v>
      </c>
      <c r="AB602">
        <v>25200</v>
      </c>
      <c r="AC602" s="2"/>
      <c r="AD602" s="2" t="s">
        <v>312</v>
      </c>
      <c r="AE602">
        <v>2026</v>
      </c>
      <c r="AF602">
        <v>813</v>
      </c>
      <c r="AG602">
        <v>813</v>
      </c>
      <c r="AH602">
        <v>0</v>
      </c>
      <c r="AI602">
        <v>816</v>
      </c>
      <c r="AJ602">
        <v>813</v>
      </c>
      <c r="AK602">
        <v>3</v>
      </c>
      <c r="AL602" s="2" t="s">
        <v>72</v>
      </c>
      <c r="AN602" s="2" t="s">
        <v>3419</v>
      </c>
    </row>
    <row r="603" spans="1:40">
      <c r="A603" s="1">
        <v>46084</v>
      </c>
      <c r="B603" s="2" t="s">
        <v>25</v>
      </c>
      <c r="C603" s="2" t="s">
        <v>3414</v>
      </c>
      <c r="D603" s="2" t="s">
        <v>3426</v>
      </c>
      <c r="E603" s="11">
        <v>0.69305555555555554</v>
      </c>
      <c r="F603" s="11">
        <v>0.72916666666666674</v>
      </c>
      <c r="G603">
        <v>0.87</v>
      </c>
      <c r="H603">
        <v>902.29885057471267</v>
      </c>
      <c r="I603">
        <v>0.8666666666666667</v>
      </c>
      <c r="J603">
        <v>905.76923076388891</v>
      </c>
      <c r="K603" s="2" t="s">
        <v>3416</v>
      </c>
      <c r="L603" s="2" t="s">
        <v>3417</v>
      </c>
      <c r="M603">
        <v>294</v>
      </c>
      <c r="N603" s="2" t="s">
        <v>1434</v>
      </c>
      <c r="O603" s="2" t="s">
        <v>1436</v>
      </c>
      <c r="P603" s="2" t="s">
        <v>1244</v>
      </c>
      <c r="Q603" s="2" t="s">
        <v>97</v>
      </c>
      <c r="R603" s="2" t="s">
        <v>1435</v>
      </c>
      <c r="S603" s="2" t="s">
        <v>79</v>
      </c>
      <c r="T603">
        <v>785</v>
      </c>
      <c r="U603">
        <v>15</v>
      </c>
      <c r="V603">
        <v>0</v>
      </c>
      <c r="W603">
        <v>1</v>
      </c>
      <c r="X603">
        <v>8</v>
      </c>
      <c r="Z603">
        <v>6280</v>
      </c>
      <c r="AA603">
        <v>6280</v>
      </c>
      <c r="AB603">
        <v>6100</v>
      </c>
      <c r="AC603" s="2"/>
      <c r="AD603" s="2" t="s">
        <v>312</v>
      </c>
      <c r="AE603">
        <v>2026</v>
      </c>
      <c r="AF603">
        <v>197</v>
      </c>
      <c r="AG603">
        <v>197</v>
      </c>
      <c r="AH603">
        <v>0</v>
      </c>
      <c r="AI603">
        <v>200</v>
      </c>
      <c r="AJ603">
        <v>197</v>
      </c>
      <c r="AK603">
        <v>3</v>
      </c>
      <c r="AL603" s="2" t="s">
        <v>72</v>
      </c>
      <c r="AN603" s="2" t="s">
        <v>3419</v>
      </c>
    </row>
    <row r="604" spans="1:40">
      <c r="A604" s="1">
        <v>46085</v>
      </c>
      <c r="B604" s="2" t="s">
        <v>25</v>
      </c>
      <c r="C604" s="2" t="s">
        <v>3414</v>
      </c>
      <c r="D604" s="2" t="s">
        <v>3426</v>
      </c>
      <c r="E604" s="11">
        <v>0.34375</v>
      </c>
      <c r="F604" s="11">
        <v>0.37847222222222232</v>
      </c>
      <c r="G604">
        <v>0.83</v>
      </c>
      <c r="H604">
        <v>427.71084337349401</v>
      </c>
      <c r="I604">
        <v>0.83333333333333326</v>
      </c>
      <c r="J604">
        <v>426</v>
      </c>
      <c r="K604" s="2" t="s">
        <v>3416</v>
      </c>
      <c r="L604" s="2" t="s">
        <v>3417</v>
      </c>
      <c r="M604">
        <v>276</v>
      </c>
      <c r="N604" s="2" t="s">
        <v>1349</v>
      </c>
      <c r="O604" s="2" t="s">
        <v>1356</v>
      </c>
      <c r="P604" s="2" t="s">
        <v>1351</v>
      </c>
      <c r="Q604" s="2" t="s">
        <v>153</v>
      </c>
      <c r="R604" s="2" t="s">
        <v>1350</v>
      </c>
      <c r="S604" s="2" t="s">
        <v>79</v>
      </c>
      <c r="T604">
        <v>355</v>
      </c>
      <c r="U604">
        <v>15</v>
      </c>
      <c r="V604">
        <v>0</v>
      </c>
      <c r="W604">
        <v>1</v>
      </c>
      <c r="X604">
        <v>8</v>
      </c>
      <c r="Z604">
        <v>2840</v>
      </c>
      <c r="AA604">
        <v>2840</v>
      </c>
      <c r="AB604">
        <v>2600</v>
      </c>
      <c r="AC604" s="2"/>
      <c r="AD604" s="2" t="s">
        <v>312</v>
      </c>
      <c r="AE604">
        <v>2026</v>
      </c>
      <c r="AF604">
        <v>89</v>
      </c>
      <c r="AG604">
        <v>97</v>
      </c>
      <c r="AH604">
        <v>-8</v>
      </c>
      <c r="AI604">
        <v>100</v>
      </c>
      <c r="AJ604">
        <v>97</v>
      </c>
      <c r="AK604">
        <v>3</v>
      </c>
      <c r="AL604" s="2" t="s">
        <v>72</v>
      </c>
      <c r="AN604" s="2" t="s">
        <v>3419</v>
      </c>
    </row>
    <row r="605" spans="1:40">
      <c r="A605" s="1">
        <v>46085</v>
      </c>
      <c r="B605" s="2" t="s">
        <v>25</v>
      </c>
      <c r="C605" s="2" t="s">
        <v>3414</v>
      </c>
      <c r="D605" s="2" t="s">
        <v>3426</v>
      </c>
      <c r="E605" s="11">
        <v>0.38541666666666674</v>
      </c>
      <c r="F605" s="11">
        <v>0.43055555555555558</v>
      </c>
      <c r="G605">
        <v>1.08</v>
      </c>
      <c r="H605">
        <v>502.77777777777777</v>
      </c>
      <c r="I605">
        <v>1.0833333333333335</v>
      </c>
      <c r="J605">
        <v>501.23076923611109</v>
      </c>
      <c r="K605" s="2" t="s">
        <v>3416</v>
      </c>
      <c r="L605" s="2" t="s">
        <v>3417</v>
      </c>
      <c r="M605">
        <v>316</v>
      </c>
      <c r="N605" s="2" t="s">
        <v>1520</v>
      </c>
      <c r="O605" s="2" t="s">
        <v>1529</v>
      </c>
      <c r="P605" s="2" t="s">
        <v>1522</v>
      </c>
      <c r="Q605" s="2" t="s">
        <v>1523</v>
      </c>
      <c r="R605" s="2" t="s">
        <v>1521</v>
      </c>
      <c r="S605" s="2" t="s">
        <v>79</v>
      </c>
      <c r="T605">
        <v>543</v>
      </c>
      <c r="U605">
        <v>10</v>
      </c>
      <c r="V605">
        <v>0</v>
      </c>
      <c r="W605">
        <v>1</v>
      </c>
      <c r="X605">
        <v>8</v>
      </c>
      <c r="Z605">
        <v>4344</v>
      </c>
      <c r="AA605">
        <v>4344</v>
      </c>
      <c r="AB605">
        <v>4100</v>
      </c>
      <c r="AC605" s="2"/>
      <c r="AD605" s="2" t="s">
        <v>312</v>
      </c>
      <c r="AE605">
        <v>2026</v>
      </c>
      <c r="AF605">
        <v>136</v>
      </c>
      <c r="AG605">
        <v>146</v>
      </c>
      <c r="AH605">
        <v>-10</v>
      </c>
      <c r="AI605">
        <v>149</v>
      </c>
      <c r="AJ605">
        <v>146</v>
      </c>
      <c r="AK605">
        <v>3</v>
      </c>
      <c r="AL605" s="2" t="s">
        <v>72</v>
      </c>
      <c r="AN605" s="2" t="s">
        <v>3419</v>
      </c>
    </row>
    <row r="606" spans="1:40">
      <c r="A606" s="1">
        <v>46085</v>
      </c>
      <c r="B606" s="2" t="s">
        <v>25</v>
      </c>
      <c r="C606" s="2" t="s">
        <v>3414</v>
      </c>
      <c r="D606" s="2" t="s">
        <v>3426</v>
      </c>
      <c r="E606" s="11">
        <v>0.44444444444444442</v>
      </c>
      <c r="F606" s="11">
        <v>0.58680555555555558</v>
      </c>
      <c r="G606">
        <v>3.42</v>
      </c>
      <c r="H606">
        <v>932.74853801169593</v>
      </c>
      <c r="I606">
        <v>3.416666666666667</v>
      </c>
      <c r="J606">
        <v>933.65853658564811</v>
      </c>
      <c r="K606" s="2" t="s">
        <v>3416</v>
      </c>
      <c r="L606" s="2" t="s">
        <v>3417</v>
      </c>
      <c r="M606">
        <v>159</v>
      </c>
      <c r="N606" s="2" t="s">
        <v>855</v>
      </c>
      <c r="O606" s="2" t="s">
        <v>863</v>
      </c>
      <c r="P606" s="2" t="s">
        <v>857</v>
      </c>
      <c r="Q606" s="2" t="s">
        <v>858</v>
      </c>
      <c r="R606" s="2" t="s">
        <v>856</v>
      </c>
      <c r="S606" s="2" t="s">
        <v>79</v>
      </c>
      <c r="T606">
        <v>3190</v>
      </c>
      <c r="U606">
        <v>18</v>
      </c>
      <c r="V606">
        <v>0</v>
      </c>
      <c r="W606">
        <v>1</v>
      </c>
      <c r="X606">
        <v>8</v>
      </c>
      <c r="Z606">
        <v>25520</v>
      </c>
      <c r="AA606">
        <v>25520</v>
      </c>
      <c r="AB606">
        <v>25100</v>
      </c>
      <c r="AC606" s="2"/>
      <c r="AD606" s="2" t="s">
        <v>312</v>
      </c>
      <c r="AE606">
        <v>2026</v>
      </c>
      <c r="AF606">
        <v>798</v>
      </c>
      <c r="AG606">
        <v>813</v>
      </c>
      <c r="AH606">
        <v>-15</v>
      </c>
      <c r="AI606">
        <v>816</v>
      </c>
      <c r="AJ606">
        <v>813</v>
      </c>
      <c r="AK606">
        <v>3</v>
      </c>
      <c r="AL606" s="2" t="s">
        <v>72</v>
      </c>
      <c r="AN606" s="2" t="s">
        <v>3419</v>
      </c>
    </row>
    <row r="607" spans="1:40">
      <c r="A607" s="1">
        <v>46085</v>
      </c>
      <c r="B607" s="2" t="s">
        <v>25</v>
      </c>
      <c r="C607" s="2" t="s">
        <v>3414</v>
      </c>
      <c r="D607" s="2" t="s">
        <v>3426</v>
      </c>
      <c r="E607" s="11">
        <v>0.59722222222222232</v>
      </c>
      <c r="F607" s="11">
        <v>0.66666666666666674</v>
      </c>
      <c r="G607">
        <v>1.67</v>
      </c>
      <c r="H607">
        <v>389.22155688622757</v>
      </c>
      <c r="I607">
        <v>1.6666666666666665</v>
      </c>
      <c r="J607">
        <v>390</v>
      </c>
      <c r="K607" s="2" t="s">
        <v>3416</v>
      </c>
      <c r="L607" s="2" t="s">
        <v>3417</v>
      </c>
      <c r="M607">
        <v>183</v>
      </c>
      <c r="N607" s="2" t="s">
        <v>969</v>
      </c>
      <c r="O607" s="2" t="s">
        <v>965</v>
      </c>
      <c r="P607" s="2" t="s">
        <v>964</v>
      </c>
      <c r="Q607" s="2" t="s">
        <v>929</v>
      </c>
      <c r="R607" s="2" t="s">
        <v>963</v>
      </c>
      <c r="S607" s="2" t="s">
        <v>79</v>
      </c>
      <c r="T607">
        <v>650</v>
      </c>
      <c r="U607">
        <v>16</v>
      </c>
      <c r="V607">
        <v>0</v>
      </c>
      <c r="W607">
        <v>1</v>
      </c>
      <c r="X607">
        <v>8</v>
      </c>
      <c r="Z607">
        <v>5200</v>
      </c>
      <c r="AA607">
        <v>5200</v>
      </c>
      <c r="AB607">
        <v>4300</v>
      </c>
      <c r="AC607" s="2"/>
      <c r="AD607" s="2" t="s">
        <v>312</v>
      </c>
      <c r="AE607">
        <v>2026</v>
      </c>
      <c r="AF607">
        <v>163</v>
      </c>
      <c r="AG607">
        <v>157</v>
      </c>
      <c r="AH607">
        <v>6</v>
      </c>
      <c r="AI607">
        <v>163</v>
      </c>
      <c r="AJ607">
        <v>157</v>
      </c>
      <c r="AK607">
        <v>6</v>
      </c>
      <c r="AL607" s="2" t="s">
        <v>72</v>
      </c>
      <c r="AN607" s="2" t="s">
        <v>3419</v>
      </c>
    </row>
    <row r="608" spans="1:40">
      <c r="A608" s="1">
        <v>46085</v>
      </c>
      <c r="B608" s="2" t="s">
        <v>25</v>
      </c>
      <c r="C608" s="2" t="s">
        <v>3414</v>
      </c>
      <c r="D608" s="2" t="s">
        <v>3426</v>
      </c>
      <c r="E608" s="11">
        <v>0.67708333333333326</v>
      </c>
      <c r="F608" s="11">
        <v>0.73263888888888884</v>
      </c>
      <c r="G608">
        <v>1.33</v>
      </c>
      <c r="H608">
        <v>699.24812030075179</v>
      </c>
      <c r="I608">
        <v>1.3333333333333335</v>
      </c>
      <c r="J608">
        <v>697.5</v>
      </c>
      <c r="K608" s="2" t="s">
        <v>3416</v>
      </c>
      <c r="L608" s="2" t="s">
        <v>3417</v>
      </c>
      <c r="M608">
        <v>171</v>
      </c>
      <c r="N608" s="2" t="s">
        <v>920</v>
      </c>
      <c r="O608" s="2" t="s">
        <v>921</v>
      </c>
      <c r="P608" s="2" t="s">
        <v>913</v>
      </c>
      <c r="Q608" s="2" t="s">
        <v>914</v>
      </c>
      <c r="R608" s="2" t="s">
        <v>912</v>
      </c>
      <c r="S608" s="2" t="s">
        <v>79</v>
      </c>
      <c r="T608">
        <v>930</v>
      </c>
      <c r="U608">
        <v>15</v>
      </c>
      <c r="V608">
        <v>0</v>
      </c>
      <c r="W608">
        <v>1</v>
      </c>
      <c r="X608">
        <v>8</v>
      </c>
      <c r="Z608">
        <v>7440</v>
      </c>
      <c r="AA608">
        <v>7440</v>
      </c>
      <c r="AB608">
        <v>7200</v>
      </c>
      <c r="AC608" s="2"/>
      <c r="AD608" s="2" t="s">
        <v>312</v>
      </c>
      <c r="AE608">
        <v>2026</v>
      </c>
      <c r="AF608">
        <v>233</v>
      </c>
      <c r="AG608">
        <v>241</v>
      </c>
      <c r="AH608">
        <v>-8</v>
      </c>
      <c r="AI608">
        <v>244</v>
      </c>
      <c r="AJ608">
        <v>241</v>
      </c>
      <c r="AK608">
        <v>3</v>
      </c>
      <c r="AL608" s="2" t="s">
        <v>72</v>
      </c>
      <c r="AN608" s="2" t="s">
        <v>3419</v>
      </c>
    </row>
    <row r="609" spans="1:40">
      <c r="A609" s="1">
        <v>46086</v>
      </c>
      <c r="B609" s="2" t="s">
        <v>25</v>
      </c>
      <c r="C609" s="2" t="s">
        <v>3414</v>
      </c>
      <c r="D609" s="2" t="s">
        <v>3426</v>
      </c>
      <c r="E609" s="11">
        <v>0.33680555555555558</v>
      </c>
      <c r="F609" s="11">
        <v>0.4375</v>
      </c>
      <c r="G609">
        <v>2.42</v>
      </c>
      <c r="H609">
        <v>518.59504132231405</v>
      </c>
      <c r="I609">
        <v>2.4166666666666665</v>
      </c>
      <c r="J609">
        <v>519.31034482638893</v>
      </c>
      <c r="K609" s="2" t="s">
        <v>3416</v>
      </c>
      <c r="L609" s="2" t="s">
        <v>3417</v>
      </c>
      <c r="M609">
        <v>204</v>
      </c>
      <c r="N609" s="2" t="s">
        <v>1073</v>
      </c>
      <c r="O609" s="2" t="s">
        <v>102</v>
      </c>
      <c r="P609" s="2" t="s">
        <v>1075</v>
      </c>
      <c r="Q609" s="2" t="s">
        <v>97</v>
      </c>
      <c r="R609" s="2" t="s">
        <v>1074</v>
      </c>
      <c r="S609" s="2" t="s">
        <v>79</v>
      </c>
      <c r="T609">
        <v>1255</v>
      </c>
      <c r="U609">
        <v>20</v>
      </c>
      <c r="V609">
        <v>0</v>
      </c>
      <c r="W609">
        <v>1</v>
      </c>
      <c r="X609">
        <v>8</v>
      </c>
      <c r="Z609">
        <v>10040</v>
      </c>
      <c r="AA609">
        <v>10040</v>
      </c>
      <c r="AB609">
        <v>9900</v>
      </c>
      <c r="AC609" s="2"/>
      <c r="AD609" s="2" t="s">
        <v>312</v>
      </c>
      <c r="AE609">
        <v>2026</v>
      </c>
      <c r="AF609">
        <v>314</v>
      </c>
      <c r="AG609">
        <v>307</v>
      </c>
      <c r="AH609">
        <v>7</v>
      </c>
      <c r="AI609">
        <v>314</v>
      </c>
      <c r="AJ609">
        <v>307</v>
      </c>
      <c r="AK609">
        <v>7</v>
      </c>
      <c r="AL609" s="2" t="s">
        <v>72</v>
      </c>
      <c r="AN609" s="2" t="s">
        <v>3419</v>
      </c>
    </row>
    <row r="610" spans="1:40">
      <c r="A610" s="1">
        <v>46086</v>
      </c>
      <c r="B610" s="2" t="s">
        <v>25</v>
      </c>
      <c r="C610" s="2" t="s">
        <v>3414</v>
      </c>
      <c r="D610" s="2" t="s">
        <v>3426</v>
      </c>
      <c r="E610" s="11">
        <v>0.44791666666666674</v>
      </c>
      <c r="F610" s="11">
        <v>0.50347222222222232</v>
      </c>
      <c r="G610">
        <v>1.33</v>
      </c>
      <c r="H610">
        <v>503.75939849624058</v>
      </c>
      <c r="I610">
        <v>1.3333333333333335</v>
      </c>
      <c r="J610">
        <v>502.5</v>
      </c>
      <c r="K610" s="2" t="s">
        <v>3416</v>
      </c>
      <c r="L610" s="2" t="s">
        <v>3417</v>
      </c>
      <c r="M610">
        <v>245</v>
      </c>
      <c r="N610" s="2" t="s">
        <v>1208</v>
      </c>
      <c r="O610" s="2" t="s">
        <v>1216</v>
      </c>
      <c r="P610" s="2" t="s">
        <v>1210</v>
      </c>
      <c r="Q610" s="2" t="s">
        <v>1211</v>
      </c>
      <c r="R610" s="2" t="s">
        <v>1209</v>
      </c>
      <c r="S610" s="2" t="s">
        <v>79</v>
      </c>
      <c r="T610">
        <v>670</v>
      </c>
      <c r="U610">
        <v>15</v>
      </c>
      <c r="V610">
        <v>0</v>
      </c>
      <c r="W610">
        <v>1</v>
      </c>
      <c r="X610">
        <v>8</v>
      </c>
      <c r="Z610">
        <v>5360</v>
      </c>
      <c r="AA610">
        <v>5360</v>
      </c>
      <c r="AB610">
        <v>5100</v>
      </c>
      <c r="AC610" s="2"/>
      <c r="AD610" s="2" t="s">
        <v>312</v>
      </c>
      <c r="AE610">
        <v>2026</v>
      </c>
      <c r="AF610">
        <v>168</v>
      </c>
      <c r="AG610">
        <v>178</v>
      </c>
      <c r="AH610">
        <v>-10</v>
      </c>
      <c r="AI610">
        <v>181</v>
      </c>
      <c r="AJ610">
        <v>178</v>
      </c>
      <c r="AK610">
        <v>3</v>
      </c>
      <c r="AL610" s="2" t="s">
        <v>72</v>
      </c>
      <c r="AN610" s="2" t="s">
        <v>3419</v>
      </c>
    </row>
    <row r="611" spans="1:40">
      <c r="A611" s="1">
        <v>46086</v>
      </c>
      <c r="B611" s="2" t="s">
        <v>25</v>
      </c>
      <c r="C611" s="2" t="s">
        <v>3414</v>
      </c>
      <c r="D611" s="2" t="s">
        <v>3426</v>
      </c>
      <c r="E611" s="11">
        <v>0.51388888888888884</v>
      </c>
      <c r="F611" s="11">
        <v>0.63611111111111107</v>
      </c>
      <c r="G611">
        <v>2.93</v>
      </c>
      <c r="H611">
        <v>443.68600682593853</v>
      </c>
      <c r="I611">
        <v>2.9333333333333331</v>
      </c>
      <c r="J611">
        <v>443.18181818287036</v>
      </c>
      <c r="K611" s="2" t="s">
        <v>3416</v>
      </c>
      <c r="L611" s="2" t="s">
        <v>3417</v>
      </c>
      <c r="M611">
        <v>228</v>
      </c>
      <c r="N611" s="2" t="s">
        <v>1153</v>
      </c>
      <c r="O611" s="2" t="s">
        <v>1160</v>
      </c>
      <c r="P611" s="2" t="s">
        <v>1155</v>
      </c>
      <c r="Q611" s="2" t="s">
        <v>354</v>
      </c>
      <c r="R611" s="2" t="s">
        <v>1154</v>
      </c>
      <c r="S611" s="2" t="s">
        <v>79</v>
      </c>
      <c r="T611">
        <v>1300</v>
      </c>
      <c r="U611">
        <v>17</v>
      </c>
      <c r="V611">
        <v>0</v>
      </c>
      <c r="W611">
        <v>1</v>
      </c>
      <c r="X611">
        <v>8</v>
      </c>
      <c r="Z611">
        <v>10400</v>
      </c>
      <c r="AA611">
        <v>10400</v>
      </c>
      <c r="AB611">
        <v>10100</v>
      </c>
      <c r="AC611" s="2"/>
      <c r="AD611" s="2" t="s">
        <v>312</v>
      </c>
      <c r="AE611">
        <v>2026</v>
      </c>
      <c r="AF611">
        <v>325</v>
      </c>
      <c r="AG611">
        <v>313</v>
      </c>
      <c r="AH611">
        <v>12</v>
      </c>
      <c r="AI611">
        <v>325</v>
      </c>
      <c r="AJ611">
        <v>313</v>
      </c>
      <c r="AK611">
        <v>12</v>
      </c>
      <c r="AL611" s="2" t="s">
        <v>72</v>
      </c>
      <c r="AN611" s="2" t="s">
        <v>3419</v>
      </c>
    </row>
    <row r="612" spans="1:40">
      <c r="A612" s="1">
        <v>46086</v>
      </c>
      <c r="B612" s="2" t="s">
        <v>25</v>
      </c>
      <c r="C612" s="2" t="s">
        <v>3414</v>
      </c>
      <c r="D612" s="2" t="s">
        <v>3426</v>
      </c>
      <c r="E612" s="11">
        <v>0.64236111111111116</v>
      </c>
      <c r="F612" s="11">
        <v>0.67361111111111116</v>
      </c>
      <c r="G612">
        <v>0.75</v>
      </c>
      <c r="H612">
        <v>573.33333333333337</v>
      </c>
      <c r="I612">
        <v>0.75</v>
      </c>
      <c r="J612">
        <v>573.33333333333337</v>
      </c>
      <c r="K612" s="2" t="s">
        <v>3416</v>
      </c>
      <c r="L612" s="2" t="s">
        <v>3417</v>
      </c>
      <c r="M612">
        <v>192</v>
      </c>
      <c r="N612" s="2" t="s">
        <v>1010</v>
      </c>
      <c r="O612" s="2" t="s">
        <v>1014</v>
      </c>
      <c r="P612" s="2" t="s">
        <v>1012</v>
      </c>
      <c r="Q612" s="2" t="s">
        <v>779</v>
      </c>
      <c r="R612" s="2" t="s">
        <v>1011</v>
      </c>
      <c r="S612" s="2" t="s">
        <v>79</v>
      </c>
      <c r="T612">
        <v>430</v>
      </c>
      <c r="U612">
        <v>15</v>
      </c>
      <c r="V612">
        <v>0</v>
      </c>
      <c r="W612">
        <v>1</v>
      </c>
      <c r="X612">
        <v>8</v>
      </c>
      <c r="Z612">
        <v>3440</v>
      </c>
      <c r="AA612">
        <v>3440</v>
      </c>
      <c r="AB612">
        <v>3200</v>
      </c>
      <c r="AC612" s="2"/>
      <c r="AD612" s="2" t="s">
        <v>312</v>
      </c>
      <c r="AE612">
        <v>2026</v>
      </c>
      <c r="AF612">
        <v>108</v>
      </c>
      <c r="AG612">
        <v>117</v>
      </c>
      <c r="AH612">
        <v>-9</v>
      </c>
      <c r="AI612">
        <v>120</v>
      </c>
      <c r="AJ612">
        <v>117</v>
      </c>
      <c r="AK612">
        <v>3</v>
      </c>
      <c r="AL612" s="2" t="s">
        <v>72</v>
      </c>
      <c r="AN612" s="2" t="s">
        <v>3419</v>
      </c>
    </row>
    <row r="613" spans="1:40">
      <c r="A613" s="1">
        <v>46084</v>
      </c>
      <c r="B613" s="2" t="s">
        <v>25</v>
      </c>
      <c r="C613" s="2" t="s">
        <v>3422</v>
      </c>
      <c r="D613" s="2" t="s">
        <v>3423</v>
      </c>
      <c r="E613" s="11">
        <v>0.44444444444444442</v>
      </c>
      <c r="F613" s="11">
        <v>0.44791666666666674</v>
      </c>
      <c r="G613">
        <v>0.08</v>
      </c>
      <c r="H613">
        <v>7500</v>
      </c>
      <c r="I613">
        <v>8.3333333333333259E-2</v>
      </c>
      <c r="J613">
        <v>7200</v>
      </c>
      <c r="K613" s="2" t="s">
        <v>3416</v>
      </c>
      <c r="L613" s="2" t="s">
        <v>3417</v>
      </c>
      <c r="M613">
        <v>270</v>
      </c>
      <c r="N613" s="2" t="s">
        <v>1327</v>
      </c>
      <c r="O613" s="2" t="s">
        <v>1330</v>
      </c>
      <c r="P613" s="2" t="s">
        <v>1329</v>
      </c>
      <c r="Q613" s="2" t="s">
        <v>153</v>
      </c>
      <c r="R613" s="2" t="s">
        <v>1328</v>
      </c>
      <c r="S613" s="2" t="s">
        <v>64</v>
      </c>
      <c r="T613">
        <v>600</v>
      </c>
      <c r="U613">
        <v>10</v>
      </c>
      <c r="V613">
        <v>2</v>
      </c>
      <c r="W613">
        <v>1</v>
      </c>
      <c r="X613">
        <v>2</v>
      </c>
      <c r="Z613">
        <v>1200</v>
      </c>
      <c r="AA613">
        <v>1200</v>
      </c>
      <c r="AB613">
        <v>1050</v>
      </c>
      <c r="AC613" s="2"/>
      <c r="AD613" s="2" t="s">
        <v>312</v>
      </c>
      <c r="AE613">
        <v>2026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 s="2" t="s">
        <v>72</v>
      </c>
      <c r="AM613" t="s">
        <v>68</v>
      </c>
      <c r="AN613" s="2" t="s">
        <v>3419</v>
      </c>
    </row>
    <row r="614" spans="1:40">
      <c r="A614" s="1">
        <v>46084</v>
      </c>
      <c r="B614" s="2" t="s">
        <v>25</v>
      </c>
      <c r="C614" s="2" t="s">
        <v>3422</v>
      </c>
      <c r="D614" s="2" t="s">
        <v>3423</v>
      </c>
      <c r="E614" s="11">
        <v>0.48263888888888884</v>
      </c>
      <c r="F614" s="11">
        <v>0.5</v>
      </c>
      <c r="G614">
        <v>0.42</v>
      </c>
      <c r="H614">
        <v>595.2380952380953</v>
      </c>
      <c r="I614">
        <v>0.41666666666666674</v>
      </c>
      <c r="J614">
        <v>600</v>
      </c>
      <c r="K614" s="2" t="s">
        <v>3416</v>
      </c>
      <c r="L614" s="2" t="s">
        <v>3417</v>
      </c>
      <c r="M614">
        <v>260</v>
      </c>
      <c r="N614" s="2" t="s">
        <v>1279</v>
      </c>
      <c r="O614" s="2" t="s">
        <v>1282</v>
      </c>
      <c r="P614" s="2" t="s">
        <v>1281</v>
      </c>
      <c r="Q614" s="2" t="s">
        <v>153</v>
      </c>
      <c r="R614" s="2" t="s">
        <v>1280</v>
      </c>
      <c r="S614" s="2" t="s">
        <v>64</v>
      </c>
      <c r="T614">
        <v>250</v>
      </c>
      <c r="U614">
        <v>10</v>
      </c>
      <c r="V614">
        <v>2</v>
      </c>
      <c r="W614">
        <v>1</v>
      </c>
      <c r="X614">
        <v>2</v>
      </c>
      <c r="Z614">
        <v>500</v>
      </c>
      <c r="AA614">
        <v>500</v>
      </c>
      <c r="AB614">
        <v>350</v>
      </c>
      <c r="AC614" s="2"/>
      <c r="AD614" s="2" t="s">
        <v>312</v>
      </c>
      <c r="AE614">
        <v>2026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 s="2" t="s">
        <v>72</v>
      </c>
      <c r="AM614" t="s">
        <v>68</v>
      </c>
      <c r="AN614" s="2" t="s">
        <v>3419</v>
      </c>
    </row>
    <row r="615" spans="1:40">
      <c r="A615" s="1">
        <v>46084</v>
      </c>
      <c r="B615" s="2" t="s">
        <v>25</v>
      </c>
      <c r="C615" s="2" t="s">
        <v>3422</v>
      </c>
      <c r="D615" s="2" t="s">
        <v>3423</v>
      </c>
      <c r="E615" s="11">
        <v>0.54166666666666674</v>
      </c>
      <c r="F615" s="11">
        <v>0.61805555555555558</v>
      </c>
      <c r="G615">
        <v>1.83</v>
      </c>
      <c r="H615">
        <v>218.5792349726776</v>
      </c>
      <c r="I615">
        <v>1.8333333333333335</v>
      </c>
      <c r="J615">
        <v>218.18181818287036</v>
      </c>
      <c r="K615" s="2" t="s">
        <v>3416</v>
      </c>
      <c r="L615" s="2" t="s">
        <v>3417</v>
      </c>
      <c r="M615">
        <v>262</v>
      </c>
      <c r="N615" s="2" t="s">
        <v>1289</v>
      </c>
      <c r="O615" s="2" t="s">
        <v>1286</v>
      </c>
      <c r="P615" s="2" t="s">
        <v>1281</v>
      </c>
      <c r="Q615" s="2" t="s">
        <v>59</v>
      </c>
      <c r="R615" s="2" t="s">
        <v>1290</v>
      </c>
      <c r="S615" s="2" t="s">
        <v>79</v>
      </c>
      <c r="T615">
        <v>400</v>
      </c>
      <c r="U615">
        <v>10</v>
      </c>
      <c r="V615">
        <v>0</v>
      </c>
      <c r="W615">
        <v>1</v>
      </c>
      <c r="X615">
        <v>8</v>
      </c>
      <c r="Z615">
        <v>3200</v>
      </c>
      <c r="AA615">
        <v>3200</v>
      </c>
      <c r="AB615">
        <v>360</v>
      </c>
      <c r="AC615" s="2"/>
      <c r="AD615" s="2" t="s">
        <v>312</v>
      </c>
      <c r="AE615">
        <v>2026</v>
      </c>
      <c r="AF615">
        <v>100</v>
      </c>
      <c r="AG615">
        <v>15</v>
      </c>
      <c r="AH615">
        <v>85</v>
      </c>
      <c r="AI615">
        <v>100</v>
      </c>
      <c r="AJ615">
        <v>15</v>
      </c>
      <c r="AK615">
        <v>85</v>
      </c>
      <c r="AL615" s="2" t="s">
        <v>72</v>
      </c>
      <c r="AN615" s="2" t="s">
        <v>3419</v>
      </c>
    </row>
    <row r="616" spans="1:40">
      <c r="A616" s="1">
        <v>46084</v>
      </c>
      <c r="B616" s="2" t="s">
        <v>25</v>
      </c>
      <c r="C616" s="2" t="s">
        <v>3422</v>
      </c>
      <c r="D616" s="2" t="s">
        <v>3423</v>
      </c>
      <c r="E616" s="11">
        <v>0.62152777777777768</v>
      </c>
      <c r="F616" s="11">
        <v>0.72569444444444442</v>
      </c>
      <c r="G616">
        <v>2.5</v>
      </c>
      <c r="H616">
        <v>1440</v>
      </c>
      <c r="I616">
        <v>2.5</v>
      </c>
      <c r="J616">
        <v>1440</v>
      </c>
      <c r="K616" s="2" t="s">
        <v>3416</v>
      </c>
      <c r="L616" s="2" t="s">
        <v>3417</v>
      </c>
      <c r="M616">
        <v>280</v>
      </c>
      <c r="N616" s="2" t="s">
        <v>1368</v>
      </c>
      <c r="O616" s="2" t="s">
        <v>1371</v>
      </c>
      <c r="P616" s="2" t="s">
        <v>1370</v>
      </c>
      <c r="Q616" s="2" t="s">
        <v>192</v>
      </c>
      <c r="R616" s="2" t="s">
        <v>1369</v>
      </c>
      <c r="S616" s="2" t="s">
        <v>64</v>
      </c>
      <c r="T616">
        <v>3600</v>
      </c>
      <c r="U616">
        <v>10</v>
      </c>
      <c r="V616">
        <v>2</v>
      </c>
      <c r="W616">
        <v>1</v>
      </c>
      <c r="X616">
        <v>4</v>
      </c>
      <c r="Z616">
        <v>14400</v>
      </c>
      <c r="AA616">
        <v>14400</v>
      </c>
      <c r="AB616">
        <v>28500</v>
      </c>
      <c r="AC616" s="2"/>
      <c r="AD616" s="2" t="s">
        <v>312</v>
      </c>
      <c r="AE616">
        <v>2026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 s="2" t="s">
        <v>72</v>
      </c>
      <c r="AM616" t="s">
        <v>68</v>
      </c>
      <c r="AN616" s="2" t="s">
        <v>3419</v>
      </c>
    </row>
    <row r="617" spans="1:40">
      <c r="A617" s="1">
        <v>46085</v>
      </c>
      <c r="B617" s="2" t="s">
        <v>25</v>
      </c>
      <c r="C617" s="2" t="s">
        <v>3422</v>
      </c>
      <c r="D617" s="2" t="s">
        <v>3423</v>
      </c>
      <c r="E617" s="11">
        <v>0.33680555555555558</v>
      </c>
      <c r="F617" s="11">
        <v>0.4375</v>
      </c>
      <c r="G617">
        <v>2.42</v>
      </c>
      <c r="H617">
        <v>1487.6033057851241</v>
      </c>
      <c r="I617">
        <v>2.4166666666666665</v>
      </c>
      <c r="J617">
        <v>1489.6551724189815</v>
      </c>
      <c r="K617" s="2" t="s">
        <v>3416</v>
      </c>
      <c r="L617" s="2" t="s">
        <v>3417</v>
      </c>
      <c r="M617">
        <v>280</v>
      </c>
      <c r="N617" s="2" t="s">
        <v>1368</v>
      </c>
      <c r="O617" s="2" t="s">
        <v>1371</v>
      </c>
      <c r="P617" s="2" t="s">
        <v>1370</v>
      </c>
      <c r="Q617" s="2" t="s">
        <v>192</v>
      </c>
      <c r="R617" s="2" t="s">
        <v>1369</v>
      </c>
      <c r="S617" s="2" t="s">
        <v>64</v>
      </c>
      <c r="T617">
        <v>3600</v>
      </c>
      <c r="U617">
        <v>10</v>
      </c>
      <c r="V617">
        <v>2</v>
      </c>
      <c r="W617">
        <v>1</v>
      </c>
      <c r="X617">
        <v>4</v>
      </c>
      <c r="Z617">
        <v>14400</v>
      </c>
      <c r="AA617">
        <v>14400</v>
      </c>
      <c r="AB617">
        <v>28500</v>
      </c>
      <c r="AC617" s="2"/>
      <c r="AD617" s="2" t="s">
        <v>312</v>
      </c>
      <c r="AE617">
        <v>2026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 s="2" t="s">
        <v>72</v>
      </c>
      <c r="AM617" t="s">
        <v>68</v>
      </c>
      <c r="AN617" s="2" t="s">
        <v>3419</v>
      </c>
    </row>
    <row r="618" spans="1:40">
      <c r="A618" s="1">
        <v>46085</v>
      </c>
      <c r="B618" s="2" t="s">
        <v>25</v>
      </c>
      <c r="C618" s="2" t="s">
        <v>3422</v>
      </c>
      <c r="D618" s="2" t="s">
        <v>3423</v>
      </c>
      <c r="E618" s="11">
        <v>0.44097222222222232</v>
      </c>
      <c r="F618" s="11">
        <v>0.60416666666666674</v>
      </c>
      <c r="G618">
        <v>3.92</v>
      </c>
      <c r="H618">
        <v>331.63265306122452</v>
      </c>
      <c r="I618">
        <v>3.916666666666667</v>
      </c>
      <c r="J618">
        <v>331.91489362268521</v>
      </c>
      <c r="K618" s="2" t="s">
        <v>3416</v>
      </c>
      <c r="L618" s="2" t="s">
        <v>3417</v>
      </c>
      <c r="M618">
        <v>285</v>
      </c>
      <c r="N618" s="2" t="s">
        <v>1389</v>
      </c>
      <c r="O618" s="2" t="s">
        <v>1392</v>
      </c>
      <c r="P618" s="2" t="s">
        <v>1391</v>
      </c>
      <c r="Q618" s="2" t="s">
        <v>153</v>
      </c>
      <c r="R618" s="2" t="s">
        <v>1390</v>
      </c>
      <c r="S618" s="2" t="s">
        <v>64</v>
      </c>
      <c r="T618">
        <v>1300</v>
      </c>
      <c r="U618">
        <v>10</v>
      </c>
      <c r="V618">
        <v>2</v>
      </c>
      <c r="W618">
        <v>1</v>
      </c>
      <c r="X618">
        <v>4</v>
      </c>
      <c r="Z618">
        <v>5200</v>
      </c>
      <c r="AA618">
        <v>5200</v>
      </c>
      <c r="AB618">
        <v>500</v>
      </c>
      <c r="AC618" s="2"/>
      <c r="AD618" s="2" t="s">
        <v>312</v>
      </c>
      <c r="AE618">
        <v>2026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 s="2" t="s">
        <v>72</v>
      </c>
      <c r="AM618" t="s">
        <v>68</v>
      </c>
      <c r="AN618" s="2" t="s">
        <v>3419</v>
      </c>
    </row>
    <row r="619" spans="1:40">
      <c r="A619" s="1">
        <v>46085</v>
      </c>
      <c r="B619" s="2" t="s">
        <v>25</v>
      </c>
      <c r="C619" s="2" t="s">
        <v>3422</v>
      </c>
      <c r="D619" s="2" t="s">
        <v>3423</v>
      </c>
      <c r="E619" s="11">
        <v>0.60763888888888884</v>
      </c>
      <c r="F619" s="11">
        <v>0.72916666666666674</v>
      </c>
      <c r="G619">
        <v>2.92</v>
      </c>
      <c r="H619">
        <v>1558.2191780821918</v>
      </c>
      <c r="I619">
        <v>2.9166666666666665</v>
      </c>
      <c r="J619">
        <v>1560</v>
      </c>
      <c r="K619" s="2" t="s">
        <v>3416</v>
      </c>
      <c r="L619" s="2" t="s">
        <v>3417</v>
      </c>
      <c r="M619">
        <v>193</v>
      </c>
      <c r="N619" s="2" t="s">
        <v>1019</v>
      </c>
      <c r="O619" s="2" t="s">
        <v>1022</v>
      </c>
      <c r="P619" s="2" t="s">
        <v>1021</v>
      </c>
      <c r="Q619" s="2" t="s">
        <v>687</v>
      </c>
      <c r="R619" s="2" t="s">
        <v>1020</v>
      </c>
      <c r="S619" s="2" t="s">
        <v>64</v>
      </c>
      <c r="T619">
        <v>4550</v>
      </c>
      <c r="U619">
        <v>10</v>
      </c>
      <c r="V619">
        <v>2</v>
      </c>
      <c r="W619">
        <v>1</v>
      </c>
      <c r="X619">
        <v>1</v>
      </c>
      <c r="Z619">
        <v>4550</v>
      </c>
      <c r="AA619">
        <v>4550</v>
      </c>
      <c r="AB619">
        <v>7000</v>
      </c>
      <c r="AC619" s="2"/>
      <c r="AD619" s="2" t="s">
        <v>312</v>
      </c>
      <c r="AE619">
        <v>2026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 s="2" t="s">
        <v>72</v>
      </c>
      <c r="AM619" t="s">
        <v>68</v>
      </c>
      <c r="AN619" s="2" t="s">
        <v>3419</v>
      </c>
    </row>
    <row r="620" spans="1:40">
      <c r="A620" s="1">
        <v>46087</v>
      </c>
      <c r="B620" s="2" t="s">
        <v>25</v>
      </c>
      <c r="C620" s="2" t="s">
        <v>3422</v>
      </c>
      <c r="D620" s="2" t="s">
        <v>3423</v>
      </c>
      <c r="E620" s="11">
        <v>0.33680555555555558</v>
      </c>
      <c r="F620" s="11">
        <v>0.375</v>
      </c>
      <c r="G620">
        <v>0.92</v>
      </c>
      <c r="H620">
        <v>2717.391304347826</v>
      </c>
      <c r="I620">
        <v>0.91666666666666674</v>
      </c>
      <c r="J620">
        <v>2727.2727272685183</v>
      </c>
      <c r="K620" s="2" t="s">
        <v>3416</v>
      </c>
      <c r="L620" s="2" t="s">
        <v>3417</v>
      </c>
      <c r="M620">
        <v>193</v>
      </c>
      <c r="N620" s="2" t="s">
        <v>1019</v>
      </c>
      <c r="O620" s="2" t="s">
        <v>1022</v>
      </c>
      <c r="P620" s="2" t="s">
        <v>1021</v>
      </c>
      <c r="Q620" s="2" t="s">
        <v>687</v>
      </c>
      <c r="R620" s="2" t="s">
        <v>1020</v>
      </c>
      <c r="S620" s="2" t="s">
        <v>64</v>
      </c>
      <c r="T620">
        <v>2500</v>
      </c>
      <c r="U620">
        <v>10</v>
      </c>
      <c r="V620">
        <v>2</v>
      </c>
      <c r="W620">
        <v>1</v>
      </c>
      <c r="X620">
        <v>1</v>
      </c>
      <c r="Z620">
        <v>2500</v>
      </c>
      <c r="AA620">
        <v>2500</v>
      </c>
      <c r="AB620">
        <v>7000</v>
      </c>
      <c r="AC620" s="2"/>
      <c r="AD620" s="2" t="s">
        <v>312</v>
      </c>
      <c r="AE620">
        <v>2026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 s="2" t="s">
        <v>72</v>
      </c>
      <c r="AM620" t="s">
        <v>68</v>
      </c>
      <c r="AN620" s="2" t="s">
        <v>3419</v>
      </c>
    </row>
    <row r="621" spans="1:40">
      <c r="A621" s="1">
        <v>46087</v>
      </c>
      <c r="B621" s="2" t="s">
        <v>25</v>
      </c>
      <c r="C621" s="2" t="s">
        <v>3422</v>
      </c>
      <c r="D621" s="2" t="s">
        <v>3423</v>
      </c>
      <c r="E621" s="11">
        <v>0.6875</v>
      </c>
      <c r="F621" s="11">
        <v>0.72916666666666674</v>
      </c>
      <c r="G621">
        <v>1</v>
      </c>
      <c r="H621">
        <v>9600</v>
      </c>
      <c r="I621">
        <v>1</v>
      </c>
      <c r="J621">
        <v>9600</v>
      </c>
      <c r="K621" s="2" t="s">
        <v>3416</v>
      </c>
      <c r="L621" s="2" t="s">
        <v>3417</v>
      </c>
      <c r="M621">
        <v>308</v>
      </c>
      <c r="N621" s="2" t="s">
        <v>1492</v>
      </c>
      <c r="O621" s="2" t="s">
        <v>1495</v>
      </c>
      <c r="P621" s="2" t="s">
        <v>1494</v>
      </c>
      <c r="Q621" s="2" t="s">
        <v>97</v>
      </c>
      <c r="R621" s="2" t="s">
        <v>1493</v>
      </c>
      <c r="S621" s="2" t="s">
        <v>64</v>
      </c>
      <c r="T621">
        <v>9600</v>
      </c>
      <c r="U621">
        <v>10</v>
      </c>
      <c r="V621">
        <v>2</v>
      </c>
      <c r="W621">
        <v>1</v>
      </c>
      <c r="X621">
        <v>2</v>
      </c>
      <c r="Z621">
        <v>19200</v>
      </c>
      <c r="AA621">
        <v>19200</v>
      </c>
      <c r="AB621">
        <v>19000</v>
      </c>
      <c r="AC621" s="2"/>
      <c r="AD621" s="2" t="s">
        <v>312</v>
      </c>
      <c r="AE621">
        <v>2026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 s="2" t="s">
        <v>72</v>
      </c>
      <c r="AM621" t="s">
        <v>68</v>
      </c>
      <c r="AN621" s="2" t="s">
        <v>3419</v>
      </c>
    </row>
    <row r="622" spans="1:40">
      <c r="A622" s="1">
        <v>46090</v>
      </c>
      <c r="B622" s="2" t="s">
        <v>25</v>
      </c>
      <c r="C622" s="2" t="s">
        <v>3422</v>
      </c>
      <c r="D622" s="2" t="s">
        <v>3423</v>
      </c>
      <c r="E622" s="11">
        <v>0.51041666666666674</v>
      </c>
      <c r="F622" s="11">
        <v>0.70833333333333326</v>
      </c>
      <c r="G622">
        <v>4.75</v>
      </c>
      <c r="H622">
        <v>1000</v>
      </c>
      <c r="I622">
        <v>4.75</v>
      </c>
      <c r="J622">
        <v>1000</v>
      </c>
      <c r="K622" s="2" t="s">
        <v>3416</v>
      </c>
      <c r="L622" s="2" t="s">
        <v>3417</v>
      </c>
      <c r="M622">
        <v>306</v>
      </c>
      <c r="N622" s="2" t="s">
        <v>1482</v>
      </c>
      <c r="O622" s="2" t="s">
        <v>1485</v>
      </c>
      <c r="P622" s="2" t="s">
        <v>1484</v>
      </c>
      <c r="Q622" s="2" t="s">
        <v>519</v>
      </c>
      <c r="R622" s="2" t="s">
        <v>1483</v>
      </c>
      <c r="S622" s="2" t="s">
        <v>64</v>
      </c>
      <c r="T622">
        <v>4750</v>
      </c>
      <c r="U622">
        <v>10</v>
      </c>
      <c r="V622">
        <v>2</v>
      </c>
      <c r="W622">
        <v>1</v>
      </c>
      <c r="X622">
        <v>6</v>
      </c>
      <c r="Z622">
        <v>28500</v>
      </c>
      <c r="AA622">
        <v>28500</v>
      </c>
      <c r="AB622">
        <v>28000</v>
      </c>
      <c r="AC622" s="2"/>
      <c r="AD622" s="2" t="s">
        <v>312</v>
      </c>
      <c r="AE622">
        <v>2026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 s="2" t="s">
        <v>72</v>
      </c>
      <c r="AM622" t="s">
        <v>68</v>
      </c>
      <c r="AN622" s="2" t="s">
        <v>3419</v>
      </c>
    </row>
    <row r="623" spans="1:40">
      <c r="A623" s="1">
        <v>46080</v>
      </c>
      <c r="B623" s="2" t="s">
        <v>25</v>
      </c>
      <c r="C623" s="2" t="s">
        <v>3445</v>
      </c>
      <c r="D623" s="2" t="s">
        <v>3446</v>
      </c>
      <c r="E623" s="11">
        <v>0.35416666666666674</v>
      </c>
      <c r="F623" s="11">
        <v>0.39236111111111116</v>
      </c>
      <c r="G623">
        <v>0.92</v>
      </c>
      <c r="H623">
        <v>2173.913043478261</v>
      </c>
      <c r="I623">
        <v>0.91666666666666674</v>
      </c>
      <c r="J623">
        <v>2181.8181818171297</v>
      </c>
      <c r="K623" s="2" t="s">
        <v>3416</v>
      </c>
      <c r="L623" s="2" t="s">
        <v>3417</v>
      </c>
      <c r="M623">
        <v>207</v>
      </c>
      <c r="N623" s="2" t="s">
        <v>1081</v>
      </c>
      <c r="O623" s="2" t="s">
        <v>1084</v>
      </c>
      <c r="P623" s="2" t="s">
        <v>1083</v>
      </c>
      <c r="Q623" s="2" t="s">
        <v>97</v>
      </c>
      <c r="R623" s="2" t="s">
        <v>1082</v>
      </c>
      <c r="S623" s="2" t="s">
        <v>64</v>
      </c>
      <c r="T623">
        <v>2000</v>
      </c>
      <c r="U623">
        <v>50</v>
      </c>
      <c r="V623">
        <v>6</v>
      </c>
      <c r="W623">
        <v>3</v>
      </c>
      <c r="X623">
        <v>2</v>
      </c>
      <c r="Z623">
        <v>4000</v>
      </c>
      <c r="AA623">
        <v>1333</v>
      </c>
      <c r="AB623">
        <v>23500</v>
      </c>
      <c r="AC623" s="2" t="s">
        <v>3544</v>
      </c>
      <c r="AD623" s="2" t="s">
        <v>92</v>
      </c>
      <c r="AE623">
        <v>2026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 s="2" t="s">
        <v>72</v>
      </c>
      <c r="AM623" t="s">
        <v>197</v>
      </c>
      <c r="AN623" s="2" t="s">
        <v>3419</v>
      </c>
    </row>
    <row r="624" spans="1:40">
      <c r="A624" s="1">
        <v>46080</v>
      </c>
      <c r="B624" s="2" t="s">
        <v>25</v>
      </c>
      <c r="C624" s="2" t="s">
        <v>3445</v>
      </c>
      <c r="D624" s="2" t="s">
        <v>3446</v>
      </c>
      <c r="E624" s="11">
        <v>0.41666666666666674</v>
      </c>
      <c r="F624" s="11">
        <v>0.5</v>
      </c>
      <c r="G624">
        <v>2</v>
      </c>
      <c r="H624">
        <v>2100</v>
      </c>
      <c r="I624">
        <v>2</v>
      </c>
      <c r="J624">
        <v>2100</v>
      </c>
      <c r="K624" s="2" t="s">
        <v>3416</v>
      </c>
      <c r="L624" s="2" t="s">
        <v>3417</v>
      </c>
      <c r="M624">
        <v>237</v>
      </c>
      <c r="N624" s="2" t="s">
        <v>1183</v>
      </c>
      <c r="O624" s="2" t="s">
        <v>1186</v>
      </c>
      <c r="P624" s="2" t="s">
        <v>1185</v>
      </c>
      <c r="Q624" s="2" t="s">
        <v>240</v>
      </c>
      <c r="R624" s="2" t="s">
        <v>1184</v>
      </c>
      <c r="S624" s="2" t="s">
        <v>64</v>
      </c>
      <c r="T624">
        <v>4200</v>
      </c>
      <c r="U624">
        <v>10</v>
      </c>
      <c r="V624">
        <v>6</v>
      </c>
      <c r="W624">
        <v>3</v>
      </c>
      <c r="X624">
        <v>2</v>
      </c>
      <c r="Z624">
        <v>8400</v>
      </c>
      <c r="AA624">
        <v>2800</v>
      </c>
      <c r="AB624">
        <v>8000</v>
      </c>
      <c r="AC624" s="2" t="s">
        <v>3549</v>
      </c>
      <c r="AD624" s="2" t="s">
        <v>92</v>
      </c>
      <c r="AE624">
        <v>2026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 s="2" t="s">
        <v>72</v>
      </c>
      <c r="AM624" t="s">
        <v>197</v>
      </c>
      <c r="AN624" s="2" t="s">
        <v>3419</v>
      </c>
    </row>
    <row r="625" spans="1:40">
      <c r="A625" s="1">
        <v>46080</v>
      </c>
      <c r="B625" s="2" t="s">
        <v>25</v>
      </c>
      <c r="C625" s="2" t="s">
        <v>3445</v>
      </c>
      <c r="D625" s="2" t="s">
        <v>3446</v>
      </c>
      <c r="E625" s="11">
        <v>0.52083333333333326</v>
      </c>
      <c r="F625" s="11">
        <v>0.72222222222222232</v>
      </c>
      <c r="G625">
        <v>4.83</v>
      </c>
      <c r="H625">
        <v>869.56521739130437</v>
      </c>
      <c r="I625">
        <v>4.833333333333333</v>
      </c>
      <c r="J625">
        <v>868.96551724537039</v>
      </c>
      <c r="K625" s="2" t="s">
        <v>3416</v>
      </c>
      <c r="L625" s="2" t="s">
        <v>3417</v>
      </c>
      <c r="M625">
        <v>237</v>
      </c>
      <c r="N625" s="2" t="s">
        <v>1183</v>
      </c>
      <c r="O625" s="2" t="s">
        <v>1186</v>
      </c>
      <c r="P625" s="2" t="s">
        <v>1185</v>
      </c>
      <c r="Q625" s="2" t="s">
        <v>240</v>
      </c>
      <c r="R625" s="2" t="s">
        <v>1184</v>
      </c>
      <c r="S625" s="2" t="s">
        <v>64</v>
      </c>
      <c r="T625">
        <v>4200</v>
      </c>
      <c r="U625">
        <v>12</v>
      </c>
      <c r="V625">
        <v>6</v>
      </c>
      <c r="W625">
        <v>3</v>
      </c>
      <c r="X625">
        <v>2</v>
      </c>
      <c r="Z625">
        <v>8400</v>
      </c>
      <c r="AA625">
        <v>2800</v>
      </c>
      <c r="AB625">
        <v>8000</v>
      </c>
      <c r="AC625" s="2" t="s">
        <v>3544</v>
      </c>
      <c r="AD625" s="2" t="s">
        <v>92</v>
      </c>
      <c r="AE625">
        <v>2026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 s="2" t="s">
        <v>72</v>
      </c>
      <c r="AM625" t="s">
        <v>197</v>
      </c>
      <c r="AN625" s="2" t="s">
        <v>3419</v>
      </c>
    </row>
    <row r="626" spans="1:40">
      <c r="A626" s="1">
        <v>46083</v>
      </c>
      <c r="B626" s="2" t="s">
        <v>25</v>
      </c>
      <c r="C626" s="2" t="s">
        <v>3445</v>
      </c>
      <c r="D626" s="2" t="s">
        <v>3446</v>
      </c>
      <c r="E626" s="11">
        <v>0.5</v>
      </c>
      <c r="F626" s="11">
        <v>0.53819444444444442</v>
      </c>
      <c r="G626">
        <v>0.92</v>
      </c>
      <c r="H626">
        <v>3027.173913043478</v>
      </c>
      <c r="I626">
        <v>0.91666666666666674</v>
      </c>
      <c r="J626">
        <v>3038.1818181828703</v>
      </c>
      <c r="K626" s="2" t="s">
        <v>3416</v>
      </c>
      <c r="L626" s="2" t="s">
        <v>3417</v>
      </c>
      <c r="M626">
        <v>223</v>
      </c>
      <c r="N626" s="2" t="s">
        <v>1133</v>
      </c>
      <c r="O626" s="2" t="s">
        <v>1136</v>
      </c>
      <c r="P626" s="2" t="s">
        <v>1135</v>
      </c>
      <c r="Q626" s="2" t="s">
        <v>519</v>
      </c>
      <c r="R626" s="2" t="s">
        <v>1134</v>
      </c>
      <c r="S626" s="2" t="s">
        <v>64</v>
      </c>
      <c r="T626">
        <v>2785</v>
      </c>
      <c r="U626">
        <v>12</v>
      </c>
      <c r="V626">
        <v>6</v>
      </c>
      <c r="W626">
        <v>3</v>
      </c>
      <c r="X626">
        <v>6</v>
      </c>
      <c r="Z626">
        <v>16710</v>
      </c>
      <c r="AA626">
        <v>5570</v>
      </c>
      <c r="AB626">
        <v>15500</v>
      </c>
      <c r="AC626" s="2" t="s">
        <v>3550</v>
      </c>
      <c r="AD626" s="2" t="s">
        <v>312</v>
      </c>
      <c r="AE626">
        <v>2026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 s="2" t="s">
        <v>72</v>
      </c>
      <c r="AM626" t="s">
        <v>197</v>
      </c>
      <c r="AN626" s="2" t="s">
        <v>3419</v>
      </c>
    </row>
    <row r="627" spans="1:40">
      <c r="A627" s="1">
        <v>46083</v>
      </c>
      <c r="B627" s="2" t="s">
        <v>25</v>
      </c>
      <c r="C627" s="2" t="s">
        <v>3445</v>
      </c>
      <c r="D627" s="2" t="s">
        <v>3446</v>
      </c>
      <c r="E627" s="11">
        <v>0.55277777777777781</v>
      </c>
      <c r="F627" s="11">
        <v>0.61805555555555558</v>
      </c>
      <c r="G627">
        <v>1.57</v>
      </c>
      <c r="H627">
        <v>554.14012738853501</v>
      </c>
      <c r="I627">
        <v>1.5666666666666669</v>
      </c>
      <c r="J627">
        <v>555.31914893518524</v>
      </c>
      <c r="K627" s="2" t="s">
        <v>3416</v>
      </c>
      <c r="L627" s="2" t="s">
        <v>3417</v>
      </c>
      <c r="M627">
        <v>242</v>
      </c>
      <c r="N627" s="2" t="s">
        <v>1197</v>
      </c>
      <c r="O627" s="2" t="s">
        <v>1201</v>
      </c>
      <c r="P627" s="2" t="s">
        <v>1199</v>
      </c>
      <c r="Q627" s="2" t="s">
        <v>1200</v>
      </c>
      <c r="R627" s="2" t="s">
        <v>1198</v>
      </c>
      <c r="S627" s="2" t="s">
        <v>64</v>
      </c>
      <c r="T627">
        <v>870</v>
      </c>
      <c r="U627">
        <v>12</v>
      </c>
      <c r="V627">
        <v>6</v>
      </c>
      <c r="W627">
        <v>3</v>
      </c>
      <c r="X627">
        <v>6</v>
      </c>
      <c r="Z627">
        <v>5220</v>
      </c>
      <c r="AA627">
        <v>1740</v>
      </c>
      <c r="AB627">
        <v>4000</v>
      </c>
      <c r="AC627" s="2" t="s">
        <v>3550</v>
      </c>
      <c r="AD627" s="2" t="s">
        <v>312</v>
      </c>
      <c r="AE627">
        <v>2026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 s="2" t="s">
        <v>72</v>
      </c>
      <c r="AM627" t="s">
        <v>197</v>
      </c>
      <c r="AN627" s="2" t="s">
        <v>3419</v>
      </c>
    </row>
    <row r="628" spans="1:40">
      <c r="A628" s="1">
        <v>46083</v>
      </c>
      <c r="B628" s="2" t="s">
        <v>25</v>
      </c>
      <c r="C628" s="2" t="s">
        <v>3445</v>
      </c>
      <c r="D628" s="2" t="s">
        <v>3446</v>
      </c>
      <c r="E628" s="11">
        <v>0.64583333333333326</v>
      </c>
      <c r="F628" s="11">
        <v>0.6875</v>
      </c>
      <c r="G628">
        <v>1</v>
      </c>
      <c r="H628">
        <v>1550</v>
      </c>
      <c r="I628">
        <v>1</v>
      </c>
      <c r="J628">
        <v>1550</v>
      </c>
      <c r="K628" s="2" t="s">
        <v>3416</v>
      </c>
      <c r="L628" s="2" t="s">
        <v>3417</v>
      </c>
      <c r="M628">
        <v>297</v>
      </c>
      <c r="N628" s="2" t="s">
        <v>1455</v>
      </c>
      <c r="O628" s="2" t="s">
        <v>3551</v>
      </c>
      <c r="P628" s="2" t="s">
        <v>1457</v>
      </c>
      <c r="Q628" s="2" t="s">
        <v>1458</v>
      </c>
      <c r="R628" s="2" t="s">
        <v>1456</v>
      </c>
      <c r="S628" s="2" t="s">
        <v>64</v>
      </c>
      <c r="T628">
        <v>1550</v>
      </c>
      <c r="U628">
        <v>12</v>
      </c>
      <c r="V628">
        <v>4</v>
      </c>
      <c r="W628">
        <v>2</v>
      </c>
      <c r="X628">
        <v>2</v>
      </c>
      <c r="Z628">
        <v>3100</v>
      </c>
      <c r="AA628">
        <v>1550</v>
      </c>
      <c r="AB628">
        <v>2500</v>
      </c>
      <c r="AC628" s="2" t="s">
        <v>3552</v>
      </c>
      <c r="AD628" s="2" t="s">
        <v>312</v>
      </c>
      <c r="AE628">
        <v>2026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 s="2" t="s">
        <v>72</v>
      </c>
      <c r="AM628" t="s">
        <v>730</v>
      </c>
      <c r="AN628" s="2" t="s">
        <v>3419</v>
      </c>
    </row>
    <row r="629" spans="1:40">
      <c r="A629" s="1">
        <v>46084</v>
      </c>
      <c r="B629" s="2" t="s">
        <v>25</v>
      </c>
      <c r="C629" s="2" t="s">
        <v>3445</v>
      </c>
      <c r="D629" s="2" t="s">
        <v>3446</v>
      </c>
      <c r="E629" s="11">
        <v>0.36111111111111116</v>
      </c>
      <c r="F629" s="11">
        <v>0.39930555555555558</v>
      </c>
      <c r="G629">
        <v>0.92</v>
      </c>
      <c r="H629">
        <v>2228.2608695652175</v>
      </c>
      <c r="I629">
        <v>0.91666666666666674</v>
      </c>
      <c r="J629">
        <v>2236.3636363657406</v>
      </c>
      <c r="K629" s="2" t="s">
        <v>3416</v>
      </c>
      <c r="L629" s="2" t="s">
        <v>3417</v>
      </c>
      <c r="M629">
        <v>230</v>
      </c>
      <c r="N629" s="2" t="s">
        <v>1170</v>
      </c>
      <c r="O629" s="2" t="s">
        <v>1172</v>
      </c>
      <c r="P629" s="2" t="s">
        <v>217</v>
      </c>
      <c r="Q629" s="2" t="s">
        <v>330</v>
      </c>
      <c r="R629" s="2" t="s">
        <v>1171</v>
      </c>
      <c r="S629" s="2" t="s">
        <v>64</v>
      </c>
      <c r="T629">
        <v>2050</v>
      </c>
      <c r="U629">
        <v>12</v>
      </c>
      <c r="V629">
        <v>6</v>
      </c>
      <c r="W629">
        <v>3</v>
      </c>
      <c r="X629">
        <v>2</v>
      </c>
      <c r="Z629">
        <v>4100</v>
      </c>
      <c r="AA629">
        <v>1366</v>
      </c>
      <c r="AB629">
        <v>3200</v>
      </c>
      <c r="AC629" s="2" t="s">
        <v>3550</v>
      </c>
      <c r="AD629" s="2" t="s">
        <v>312</v>
      </c>
      <c r="AE629">
        <v>2026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 s="2" t="s">
        <v>72</v>
      </c>
      <c r="AM629" t="s">
        <v>197</v>
      </c>
      <c r="AN629" s="2" t="s">
        <v>3419</v>
      </c>
    </row>
    <row r="630" spans="1:40">
      <c r="A630" s="1">
        <v>46084</v>
      </c>
      <c r="B630" s="2" t="s">
        <v>25</v>
      </c>
      <c r="C630" s="2" t="s">
        <v>3445</v>
      </c>
      <c r="D630" s="2" t="s">
        <v>3446</v>
      </c>
      <c r="E630" s="11">
        <v>0.42083333333333339</v>
      </c>
      <c r="F630" s="11">
        <v>0.67708333333333326</v>
      </c>
      <c r="G630">
        <v>6.15</v>
      </c>
      <c r="H630">
        <v>2016.260162601626</v>
      </c>
      <c r="I630">
        <v>6.15</v>
      </c>
      <c r="J630">
        <v>2016.2601626041667</v>
      </c>
      <c r="K630" s="2" t="s">
        <v>3416</v>
      </c>
      <c r="L630" s="2" t="s">
        <v>3417</v>
      </c>
      <c r="M630">
        <v>149</v>
      </c>
      <c r="N630" s="2" t="s">
        <v>813</v>
      </c>
      <c r="O630" s="2" t="s">
        <v>816</v>
      </c>
      <c r="P630" s="2" t="s">
        <v>815</v>
      </c>
      <c r="Q630" s="2" t="s">
        <v>330</v>
      </c>
      <c r="R630" s="2" t="s">
        <v>814</v>
      </c>
      <c r="S630" s="2" t="s">
        <v>64</v>
      </c>
      <c r="T630">
        <v>12400</v>
      </c>
      <c r="U630">
        <v>12</v>
      </c>
      <c r="V630">
        <v>6</v>
      </c>
      <c r="W630">
        <v>3</v>
      </c>
      <c r="X630">
        <v>2</v>
      </c>
      <c r="Z630">
        <v>24800</v>
      </c>
      <c r="AA630">
        <v>8266</v>
      </c>
      <c r="AB630">
        <v>30100</v>
      </c>
      <c r="AC630" s="2" t="s">
        <v>3550</v>
      </c>
      <c r="AD630" s="2" t="s">
        <v>312</v>
      </c>
      <c r="AE630">
        <v>2026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 s="2" t="s">
        <v>72</v>
      </c>
      <c r="AM630" t="s">
        <v>197</v>
      </c>
      <c r="AN630" s="2" t="s">
        <v>3419</v>
      </c>
    </row>
    <row r="631" spans="1:40">
      <c r="A631" s="1">
        <v>46085</v>
      </c>
      <c r="B631" s="2" t="s">
        <v>25</v>
      </c>
      <c r="C631" s="2" t="s">
        <v>3445</v>
      </c>
      <c r="D631" s="2" t="s">
        <v>3446</v>
      </c>
      <c r="E631" s="11">
        <v>0.35416666666666674</v>
      </c>
      <c r="F631" s="11">
        <v>0.41666666666666674</v>
      </c>
      <c r="G631">
        <v>1.5</v>
      </c>
      <c r="H631">
        <v>1900</v>
      </c>
      <c r="I631">
        <v>1.5</v>
      </c>
      <c r="J631">
        <v>1900</v>
      </c>
      <c r="K631" s="2" t="s">
        <v>3416</v>
      </c>
      <c r="L631" s="2" t="s">
        <v>3417</v>
      </c>
      <c r="M631">
        <v>149</v>
      </c>
      <c r="N631" s="2" t="s">
        <v>813</v>
      </c>
      <c r="O631" s="2" t="s">
        <v>816</v>
      </c>
      <c r="P631" s="2" t="s">
        <v>815</v>
      </c>
      <c r="Q631" s="2" t="s">
        <v>330</v>
      </c>
      <c r="R631" s="2" t="s">
        <v>814</v>
      </c>
      <c r="S631" s="2" t="s">
        <v>64</v>
      </c>
      <c r="T631">
        <v>2850</v>
      </c>
      <c r="U631">
        <v>10</v>
      </c>
      <c r="V631">
        <v>6</v>
      </c>
      <c r="W631">
        <v>3</v>
      </c>
      <c r="X631">
        <v>2</v>
      </c>
      <c r="Z631">
        <v>5700</v>
      </c>
      <c r="AA631">
        <v>1900</v>
      </c>
      <c r="AB631">
        <v>30100</v>
      </c>
      <c r="AC631" s="2" t="s">
        <v>3550</v>
      </c>
      <c r="AD631" s="2" t="s">
        <v>312</v>
      </c>
      <c r="AE631">
        <v>2026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 s="2" t="s">
        <v>72</v>
      </c>
      <c r="AM631" t="s">
        <v>197</v>
      </c>
      <c r="AN631" s="2" t="s">
        <v>3419</v>
      </c>
    </row>
    <row r="632" spans="1:40">
      <c r="A632" s="1">
        <v>46085</v>
      </c>
      <c r="B632" s="2" t="s">
        <v>25</v>
      </c>
      <c r="C632" s="2" t="s">
        <v>3445</v>
      </c>
      <c r="D632" s="2" t="s">
        <v>3446</v>
      </c>
      <c r="E632" s="11">
        <v>0.5</v>
      </c>
      <c r="F632" s="11">
        <v>0.72916666666666674</v>
      </c>
      <c r="G632">
        <v>5.5</v>
      </c>
      <c r="H632">
        <v>2772.7272727272725</v>
      </c>
      <c r="I632">
        <v>5.5</v>
      </c>
      <c r="J632">
        <v>2772.7272727314817</v>
      </c>
      <c r="K632" s="2" t="s">
        <v>3416</v>
      </c>
      <c r="L632" s="2" t="s">
        <v>3417</v>
      </c>
      <c r="M632">
        <v>149</v>
      </c>
      <c r="N632" s="2" t="s">
        <v>813</v>
      </c>
      <c r="O632" s="2" t="s">
        <v>816</v>
      </c>
      <c r="P632" s="2" t="s">
        <v>815</v>
      </c>
      <c r="Q632" s="2" t="s">
        <v>330</v>
      </c>
      <c r="R632" s="2" t="s">
        <v>814</v>
      </c>
      <c r="S632" s="2" t="s">
        <v>64</v>
      </c>
      <c r="T632">
        <v>15250</v>
      </c>
      <c r="U632">
        <v>20</v>
      </c>
      <c r="V632">
        <v>6</v>
      </c>
      <c r="W632">
        <v>3</v>
      </c>
      <c r="X632">
        <v>2</v>
      </c>
      <c r="Z632">
        <v>30500</v>
      </c>
      <c r="AA632">
        <v>10166</v>
      </c>
      <c r="AB632">
        <v>30100</v>
      </c>
      <c r="AC632" s="2" t="s">
        <v>3553</v>
      </c>
      <c r="AD632" s="2" t="s">
        <v>312</v>
      </c>
      <c r="AE632">
        <v>2026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 s="2" t="s">
        <v>72</v>
      </c>
      <c r="AM632" t="s">
        <v>197</v>
      </c>
      <c r="AN632" s="2" t="s">
        <v>3419</v>
      </c>
    </row>
    <row r="633" spans="1:40">
      <c r="A633" s="1">
        <v>46086</v>
      </c>
      <c r="B633" s="2" t="s">
        <v>25</v>
      </c>
      <c r="C633" s="2" t="s">
        <v>3445</v>
      </c>
      <c r="D633" s="2" t="s">
        <v>3446</v>
      </c>
      <c r="E633" s="11">
        <v>0.36111111111111116</v>
      </c>
      <c r="F633" s="11">
        <v>0.44097222222222232</v>
      </c>
      <c r="G633">
        <v>1.92</v>
      </c>
      <c r="H633">
        <v>1067.7083333333335</v>
      </c>
      <c r="I633">
        <v>1.9166666666666665</v>
      </c>
      <c r="J633">
        <v>1069.5652173958333</v>
      </c>
      <c r="K633" s="2" t="s">
        <v>3416</v>
      </c>
      <c r="L633" s="2" t="s">
        <v>3417</v>
      </c>
      <c r="M633">
        <v>230</v>
      </c>
      <c r="N633" s="2" t="s">
        <v>1170</v>
      </c>
      <c r="O633" s="2" t="s">
        <v>1172</v>
      </c>
      <c r="P633" s="2" t="s">
        <v>217</v>
      </c>
      <c r="Q633" s="2" t="s">
        <v>330</v>
      </c>
      <c r="R633" s="2" t="s">
        <v>1171</v>
      </c>
      <c r="S633" s="2" t="s">
        <v>64</v>
      </c>
      <c r="T633">
        <v>2050</v>
      </c>
      <c r="U633">
        <v>20</v>
      </c>
      <c r="V633">
        <v>6</v>
      </c>
      <c r="W633">
        <v>3</v>
      </c>
      <c r="X633">
        <v>2</v>
      </c>
      <c r="Z633">
        <v>4100</v>
      </c>
      <c r="AA633">
        <v>1366</v>
      </c>
      <c r="AB633">
        <v>3200</v>
      </c>
      <c r="AC633" s="2" t="s">
        <v>3554</v>
      </c>
      <c r="AD633" s="2" t="s">
        <v>312</v>
      </c>
      <c r="AE633">
        <v>2026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 s="2" t="s">
        <v>72</v>
      </c>
      <c r="AM633" t="s">
        <v>197</v>
      </c>
      <c r="AN633" s="2" t="s">
        <v>3419</v>
      </c>
    </row>
    <row r="634" spans="1:40">
      <c r="A634" s="1">
        <v>46086</v>
      </c>
      <c r="B634" s="2" t="s">
        <v>25</v>
      </c>
      <c r="C634" s="2" t="s">
        <v>3445</v>
      </c>
      <c r="D634" s="2" t="s">
        <v>3446</v>
      </c>
      <c r="E634" s="11">
        <v>0.45833333333333326</v>
      </c>
      <c r="F634" s="11">
        <v>0.55555555555555558</v>
      </c>
      <c r="G634">
        <v>2.33</v>
      </c>
      <c r="H634">
        <v>1195.2789699570815</v>
      </c>
      <c r="I634">
        <v>2.3333333333333335</v>
      </c>
      <c r="J634">
        <v>1193.5714285763888</v>
      </c>
      <c r="K634" s="2" t="s">
        <v>3416</v>
      </c>
      <c r="L634" s="2" t="s">
        <v>3417</v>
      </c>
      <c r="M634">
        <v>223</v>
      </c>
      <c r="N634" s="2" t="s">
        <v>1133</v>
      </c>
      <c r="O634" s="2" t="s">
        <v>1136</v>
      </c>
      <c r="P634" s="2" t="s">
        <v>1135</v>
      </c>
      <c r="Q634" s="2" t="s">
        <v>519</v>
      </c>
      <c r="R634" s="2" t="s">
        <v>1134</v>
      </c>
      <c r="S634" s="2" t="s">
        <v>64</v>
      </c>
      <c r="T634">
        <v>2785</v>
      </c>
      <c r="U634">
        <v>16</v>
      </c>
      <c r="V634">
        <v>6</v>
      </c>
      <c r="W634">
        <v>3</v>
      </c>
      <c r="X634">
        <v>6</v>
      </c>
      <c r="Z634">
        <v>16710</v>
      </c>
      <c r="AA634">
        <v>5570</v>
      </c>
      <c r="AB634">
        <v>15500</v>
      </c>
      <c r="AC634" s="2" t="s">
        <v>3554</v>
      </c>
      <c r="AD634" s="2" t="s">
        <v>312</v>
      </c>
      <c r="AE634">
        <v>2026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 s="2" t="s">
        <v>72</v>
      </c>
      <c r="AM634" t="s">
        <v>197</v>
      </c>
      <c r="AN634" s="2" t="s">
        <v>3419</v>
      </c>
    </row>
    <row r="635" spans="1:40">
      <c r="A635" s="1">
        <v>46086</v>
      </c>
      <c r="B635" s="2" t="s">
        <v>25</v>
      </c>
      <c r="C635" s="2" t="s">
        <v>3445</v>
      </c>
      <c r="D635" s="2" t="s">
        <v>3446</v>
      </c>
      <c r="E635" s="11">
        <v>0.60138888888888897</v>
      </c>
      <c r="F635" s="11">
        <v>0.63888888888888884</v>
      </c>
      <c r="G635">
        <v>0.9</v>
      </c>
      <c r="H635">
        <v>966.66666666666663</v>
      </c>
      <c r="I635">
        <v>0.89999999999999991</v>
      </c>
      <c r="J635">
        <v>966.66666666666663</v>
      </c>
      <c r="K635" s="2" t="s">
        <v>3416</v>
      </c>
      <c r="L635" s="2" t="s">
        <v>3417</v>
      </c>
      <c r="M635">
        <v>242</v>
      </c>
      <c r="N635" s="2" t="s">
        <v>1197</v>
      </c>
      <c r="O635" s="2" t="s">
        <v>1201</v>
      </c>
      <c r="P635" s="2" t="s">
        <v>1199</v>
      </c>
      <c r="Q635" s="2" t="s">
        <v>1200</v>
      </c>
      <c r="R635" s="2" t="s">
        <v>1198</v>
      </c>
      <c r="S635" s="2" t="s">
        <v>64</v>
      </c>
      <c r="T635">
        <v>870</v>
      </c>
      <c r="U635">
        <v>20</v>
      </c>
      <c r="V635">
        <v>6</v>
      </c>
      <c r="W635">
        <v>3</v>
      </c>
      <c r="X635">
        <v>6</v>
      </c>
      <c r="Z635">
        <v>5220</v>
      </c>
      <c r="AA635">
        <v>1740</v>
      </c>
      <c r="AB635">
        <v>4000</v>
      </c>
      <c r="AC635" s="2" t="s">
        <v>3554</v>
      </c>
      <c r="AD635" s="2" t="s">
        <v>312</v>
      </c>
      <c r="AE635">
        <v>2026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 s="2" t="s">
        <v>72</v>
      </c>
      <c r="AM635" t="s">
        <v>197</v>
      </c>
      <c r="AN635" s="2" t="s">
        <v>3419</v>
      </c>
    </row>
    <row r="636" spans="1:40">
      <c r="A636" s="1">
        <v>46086</v>
      </c>
      <c r="B636" s="2" t="s">
        <v>25</v>
      </c>
      <c r="C636" s="2" t="s">
        <v>3445</v>
      </c>
      <c r="D636" s="2" t="s">
        <v>3446</v>
      </c>
      <c r="E636" s="11">
        <v>0.65625</v>
      </c>
      <c r="F636" s="11">
        <v>0.67708333333333326</v>
      </c>
      <c r="G636">
        <v>0.5</v>
      </c>
      <c r="H636">
        <v>3060</v>
      </c>
      <c r="I636">
        <v>0.5</v>
      </c>
      <c r="J636">
        <v>3060</v>
      </c>
      <c r="K636" s="2" t="s">
        <v>3416</v>
      </c>
      <c r="L636" s="2" t="s">
        <v>3417</v>
      </c>
      <c r="M636">
        <v>297</v>
      </c>
      <c r="N636" s="2" t="s">
        <v>1455</v>
      </c>
      <c r="O636" s="2" t="s">
        <v>3551</v>
      </c>
      <c r="P636" s="2" t="s">
        <v>1457</v>
      </c>
      <c r="Q636" s="2" t="s">
        <v>1458</v>
      </c>
      <c r="R636" s="2" t="s">
        <v>1456</v>
      </c>
      <c r="S636" s="2" t="s">
        <v>64</v>
      </c>
      <c r="T636">
        <v>1530</v>
      </c>
      <c r="U636">
        <v>20</v>
      </c>
      <c r="V636">
        <v>4</v>
      </c>
      <c r="W636">
        <v>2</v>
      </c>
      <c r="X636">
        <v>2</v>
      </c>
      <c r="Z636">
        <v>3060</v>
      </c>
      <c r="AA636">
        <v>1530</v>
      </c>
      <c r="AB636">
        <v>2500</v>
      </c>
      <c r="AC636" s="2" t="s">
        <v>3555</v>
      </c>
      <c r="AD636" s="2" t="s">
        <v>312</v>
      </c>
      <c r="AE636">
        <v>2026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 s="2" t="s">
        <v>72</v>
      </c>
      <c r="AM636" t="s">
        <v>730</v>
      </c>
      <c r="AN636" s="2" t="s">
        <v>3419</v>
      </c>
    </row>
    <row r="637" spans="1:40">
      <c r="A637" s="1">
        <v>46087</v>
      </c>
      <c r="B637" s="2" t="s">
        <v>25</v>
      </c>
      <c r="C637" s="2" t="s">
        <v>3445</v>
      </c>
      <c r="D637" s="2" t="s">
        <v>3446</v>
      </c>
      <c r="E637" s="11">
        <v>0.35833333333333339</v>
      </c>
      <c r="F637" s="11">
        <v>0.38888888888888884</v>
      </c>
      <c r="G637">
        <v>0.73</v>
      </c>
      <c r="H637">
        <v>1191.7808219178082</v>
      </c>
      <c r="I637">
        <v>0.73333333333333339</v>
      </c>
      <c r="J637">
        <v>1186.3636363657408</v>
      </c>
      <c r="K637" s="2" t="s">
        <v>3416</v>
      </c>
      <c r="L637" s="2" t="s">
        <v>3417</v>
      </c>
      <c r="M637">
        <v>242</v>
      </c>
      <c r="N637" s="2" t="s">
        <v>1197</v>
      </c>
      <c r="O637" s="2" t="s">
        <v>1201</v>
      </c>
      <c r="P637" s="2" t="s">
        <v>1199</v>
      </c>
      <c r="Q637" s="2" t="s">
        <v>1200</v>
      </c>
      <c r="R637" s="2" t="s">
        <v>1198</v>
      </c>
      <c r="S637" s="2" t="s">
        <v>64</v>
      </c>
      <c r="T637">
        <v>870</v>
      </c>
      <c r="U637">
        <v>30</v>
      </c>
      <c r="V637">
        <v>6</v>
      </c>
      <c r="W637">
        <v>3</v>
      </c>
      <c r="X637">
        <v>6</v>
      </c>
      <c r="Z637">
        <v>5220</v>
      </c>
      <c r="AA637">
        <v>1740</v>
      </c>
      <c r="AB637">
        <v>4000</v>
      </c>
      <c r="AC637" s="2" t="s">
        <v>3556</v>
      </c>
      <c r="AD637" s="2" t="s">
        <v>312</v>
      </c>
      <c r="AE637">
        <v>2026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 s="2" t="s">
        <v>72</v>
      </c>
      <c r="AM637" t="s">
        <v>197</v>
      </c>
      <c r="AN637" s="2" t="s">
        <v>3419</v>
      </c>
    </row>
    <row r="638" spans="1:40">
      <c r="A638" s="1">
        <v>46087</v>
      </c>
      <c r="B638" s="2" t="s">
        <v>25</v>
      </c>
      <c r="C638" s="2" t="s">
        <v>3445</v>
      </c>
      <c r="D638" s="2" t="s">
        <v>3446</v>
      </c>
      <c r="E638" s="11">
        <v>0.40625</v>
      </c>
      <c r="F638" s="11">
        <v>0.44444444444444442</v>
      </c>
      <c r="G638">
        <v>0.92</v>
      </c>
      <c r="H638">
        <v>3027.173913043478</v>
      </c>
      <c r="I638">
        <v>0.91666666666666674</v>
      </c>
      <c r="J638">
        <v>3038.1818181828703</v>
      </c>
      <c r="K638" s="2" t="s">
        <v>3416</v>
      </c>
      <c r="L638" s="2" t="s">
        <v>3417</v>
      </c>
      <c r="M638">
        <v>223</v>
      </c>
      <c r="N638" s="2" t="s">
        <v>1133</v>
      </c>
      <c r="O638" s="2" t="s">
        <v>1136</v>
      </c>
      <c r="P638" s="2" t="s">
        <v>1135</v>
      </c>
      <c r="Q638" s="2" t="s">
        <v>519</v>
      </c>
      <c r="R638" s="2" t="s">
        <v>1134</v>
      </c>
      <c r="S638" s="2" t="s">
        <v>64</v>
      </c>
      <c r="T638">
        <v>2785</v>
      </c>
      <c r="U638">
        <v>35</v>
      </c>
      <c r="V638">
        <v>6</v>
      </c>
      <c r="W638">
        <v>3</v>
      </c>
      <c r="X638">
        <v>6</v>
      </c>
      <c r="Z638">
        <v>16710</v>
      </c>
      <c r="AA638">
        <v>5570</v>
      </c>
      <c r="AB638">
        <v>15500</v>
      </c>
      <c r="AC638" s="2" t="s">
        <v>3556</v>
      </c>
      <c r="AD638" s="2" t="s">
        <v>312</v>
      </c>
      <c r="AE638">
        <v>2026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 s="2" t="s">
        <v>72</v>
      </c>
      <c r="AM638" t="s">
        <v>197</v>
      </c>
      <c r="AN638" s="2" t="s">
        <v>3419</v>
      </c>
    </row>
    <row r="639" spans="1:40">
      <c r="A639" s="1">
        <v>46087</v>
      </c>
      <c r="B639" s="2" t="s">
        <v>25</v>
      </c>
      <c r="C639" s="2" t="s">
        <v>3445</v>
      </c>
      <c r="D639" s="2" t="s">
        <v>3446</v>
      </c>
      <c r="E639" s="11">
        <v>0.45833333333333326</v>
      </c>
      <c r="F639" s="11">
        <v>0.48611111111111116</v>
      </c>
      <c r="G639">
        <v>0.67</v>
      </c>
      <c r="H639">
        <v>3059.7014925373132</v>
      </c>
      <c r="I639">
        <v>0.66666666666666674</v>
      </c>
      <c r="J639">
        <v>3075</v>
      </c>
      <c r="K639" s="2" t="s">
        <v>3416</v>
      </c>
      <c r="L639" s="2" t="s">
        <v>3417</v>
      </c>
      <c r="M639">
        <v>230</v>
      </c>
      <c r="N639" s="2" t="s">
        <v>1170</v>
      </c>
      <c r="O639" s="2" t="s">
        <v>1172</v>
      </c>
      <c r="P639" s="2" t="s">
        <v>217</v>
      </c>
      <c r="Q639" s="2" t="s">
        <v>330</v>
      </c>
      <c r="R639" s="2" t="s">
        <v>1171</v>
      </c>
      <c r="S639" s="2" t="s">
        <v>64</v>
      </c>
      <c r="T639">
        <v>2050</v>
      </c>
      <c r="U639">
        <v>40</v>
      </c>
      <c r="V639">
        <v>6</v>
      </c>
      <c r="W639">
        <v>3</v>
      </c>
      <c r="X639">
        <v>2</v>
      </c>
      <c r="Z639">
        <v>4100</v>
      </c>
      <c r="AA639">
        <v>1366</v>
      </c>
      <c r="AB639">
        <v>3200</v>
      </c>
      <c r="AC639" s="2" t="s">
        <v>3556</v>
      </c>
      <c r="AD639" s="2" t="s">
        <v>312</v>
      </c>
      <c r="AE639">
        <v>2026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 s="2" t="s">
        <v>72</v>
      </c>
      <c r="AM639" t="s">
        <v>197</v>
      </c>
      <c r="AN639" s="2" t="s">
        <v>3419</v>
      </c>
    </row>
    <row r="640" spans="1:40">
      <c r="A640" s="1">
        <v>46087</v>
      </c>
      <c r="B640" s="2" t="s">
        <v>25</v>
      </c>
      <c r="C640" s="2" t="s">
        <v>3445</v>
      </c>
      <c r="D640" s="2" t="s">
        <v>3446</v>
      </c>
      <c r="E640" s="11">
        <v>0.49583333333333335</v>
      </c>
      <c r="F640" s="11">
        <v>0.70833333333333326</v>
      </c>
      <c r="G640">
        <v>5.0999999999999996</v>
      </c>
      <c r="H640">
        <v>1647.0588235294119</v>
      </c>
      <c r="I640">
        <v>5.0999999999999996</v>
      </c>
      <c r="J640">
        <v>1647.0588235300927</v>
      </c>
      <c r="K640" s="2" t="s">
        <v>3416</v>
      </c>
      <c r="L640" s="2" t="s">
        <v>3417</v>
      </c>
      <c r="M640">
        <v>149</v>
      </c>
      <c r="N640" s="2" t="s">
        <v>813</v>
      </c>
      <c r="O640" s="2" t="s">
        <v>816</v>
      </c>
      <c r="P640" s="2" t="s">
        <v>815</v>
      </c>
      <c r="Q640" s="2" t="s">
        <v>330</v>
      </c>
      <c r="R640" s="2" t="s">
        <v>814</v>
      </c>
      <c r="S640" s="2" t="s">
        <v>64</v>
      </c>
      <c r="T640">
        <v>8400</v>
      </c>
      <c r="U640">
        <v>20</v>
      </c>
      <c r="V640">
        <v>6</v>
      </c>
      <c r="W640">
        <v>3</v>
      </c>
      <c r="X640">
        <v>2</v>
      </c>
      <c r="Z640">
        <v>16800</v>
      </c>
      <c r="AA640">
        <v>5600</v>
      </c>
      <c r="AB640">
        <v>30100</v>
      </c>
      <c r="AC640" s="2" t="s">
        <v>3556</v>
      </c>
      <c r="AD640" s="2" t="s">
        <v>312</v>
      </c>
      <c r="AE640">
        <v>2026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 s="2" t="s">
        <v>72</v>
      </c>
      <c r="AM640" t="s">
        <v>197</v>
      </c>
      <c r="AN640" s="2" t="s">
        <v>3419</v>
      </c>
    </row>
    <row r="641" spans="1:40">
      <c r="A641" s="1">
        <v>46080</v>
      </c>
      <c r="B641" s="2" t="s">
        <v>25</v>
      </c>
      <c r="C641" s="2" t="s">
        <v>3424</v>
      </c>
      <c r="D641" s="2" t="s">
        <v>3425</v>
      </c>
      <c r="E641" s="11">
        <v>0.46875</v>
      </c>
      <c r="F641" s="11">
        <v>0.64583333333333326</v>
      </c>
      <c r="G641">
        <v>4.25</v>
      </c>
      <c r="H641">
        <v>1543.5294117647059</v>
      </c>
      <c r="I641">
        <v>4.25</v>
      </c>
      <c r="J641">
        <v>1543.5294117592593</v>
      </c>
      <c r="K641" s="2" t="s">
        <v>3416</v>
      </c>
      <c r="L641" s="2" t="s">
        <v>3417</v>
      </c>
      <c r="M641">
        <v>157</v>
      </c>
      <c r="N641" s="2" t="s">
        <v>848</v>
      </c>
      <c r="O641" s="2" t="s">
        <v>851</v>
      </c>
      <c r="P641" s="2" t="s">
        <v>402</v>
      </c>
      <c r="Q641" s="2" t="s">
        <v>850</v>
      </c>
      <c r="R641" s="2" t="s">
        <v>849</v>
      </c>
      <c r="S641" s="2" t="s">
        <v>116</v>
      </c>
      <c r="T641">
        <v>6560</v>
      </c>
      <c r="U641">
        <v>30</v>
      </c>
      <c r="V641">
        <v>3</v>
      </c>
      <c r="W641">
        <v>2</v>
      </c>
      <c r="X641">
        <v>4</v>
      </c>
      <c r="Z641">
        <v>26240</v>
      </c>
      <c r="AA641">
        <v>13120</v>
      </c>
      <c r="AB641">
        <v>24950</v>
      </c>
      <c r="AC641" s="2" t="s">
        <v>3557</v>
      </c>
      <c r="AD641" s="2" t="s">
        <v>92</v>
      </c>
      <c r="AE641">
        <v>2026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 s="2" t="s">
        <v>72</v>
      </c>
      <c r="AM641" t="s">
        <v>211</v>
      </c>
      <c r="AN641" s="2" t="s">
        <v>3419</v>
      </c>
    </row>
    <row r="642" spans="1:40">
      <c r="A642" s="1">
        <v>46083</v>
      </c>
      <c r="B642" s="2" t="s">
        <v>25</v>
      </c>
      <c r="C642" s="2" t="s">
        <v>3424</v>
      </c>
      <c r="D642" s="2" t="s">
        <v>3425</v>
      </c>
      <c r="E642" s="11">
        <v>0.64583333333333326</v>
      </c>
      <c r="F642" s="11">
        <v>0.72916666666666674</v>
      </c>
      <c r="G642">
        <v>2</v>
      </c>
      <c r="H642">
        <v>2250</v>
      </c>
      <c r="I642">
        <v>2</v>
      </c>
      <c r="J642">
        <v>2250</v>
      </c>
      <c r="K642" s="2" t="s">
        <v>3416</v>
      </c>
      <c r="L642" s="2" t="s">
        <v>3417</v>
      </c>
      <c r="M642">
        <v>315</v>
      </c>
      <c r="N642" s="2" t="s">
        <v>1520</v>
      </c>
      <c r="O642" s="2" t="s">
        <v>1524</v>
      </c>
      <c r="P642" s="2" t="s">
        <v>1522</v>
      </c>
      <c r="Q642" s="2" t="s">
        <v>1523</v>
      </c>
      <c r="R642" s="2" t="s">
        <v>1521</v>
      </c>
      <c r="S642" s="2" t="s">
        <v>64</v>
      </c>
      <c r="T642">
        <v>4500</v>
      </c>
      <c r="U642">
        <v>60</v>
      </c>
      <c r="V642">
        <v>4</v>
      </c>
      <c r="W642">
        <v>1</v>
      </c>
      <c r="X642">
        <v>2</v>
      </c>
      <c r="Z642">
        <v>9000</v>
      </c>
      <c r="AA642">
        <v>9000</v>
      </c>
      <c r="AB642">
        <v>8500</v>
      </c>
      <c r="AC642" s="2" t="s">
        <v>3558</v>
      </c>
      <c r="AD642" s="2" t="s">
        <v>312</v>
      </c>
      <c r="AE642">
        <v>2026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 s="2" t="s">
        <v>72</v>
      </c>
      <c r="AM642" t="s">
        <v>1004</v>
      </c>
      <c r="AN642" s="2" t="s">
        <v>3419</v>
      </c>
    </row>
    <row r="643" spans="1:40">
      <c r="A643" s="1">
        <v>46084</v>
      </c>
      <c r="B643" s="2" t="s">
        <v>25</v>
      </c>
      <c r="C643" s="2" t="s">
        <v>3424</v>
      </c>
      <c r="D643" s="2" t="s">
        <v>3425</v>
      </c>
      <c r="E643" s="11">
        <v>0.43194444444444446</v>
      </c>
      <c r="F643" s="11">
        <v>0.54166666666666674</v>
      </c>
      <c r="G643">
        <v>2.63</v>
      </c>
      <c r="H643">
        <v>1596.958174904943</v>
      </c>
      <c r="I643">
        <v>2.6333333333333333</v>
      </c>
      <c r="J643">
        <v>1594.9367088657407</v>
      </c>
      <c r="K643" s="2" t="s">
        <v>3416</v>
      </c>
      <c r="L643" s="2" t="s">
        <v>3417</v>
      </c>
      <c r="M643">
        <v>302</v>
      </c>
      <c r="N643" s="2" t="s">
        <v>1475</v>
      </c>
      <c r="O643" s="2" t="s">
        <v>1478</v>
      </c>
      <c r="P643" s="2" t="s">
        <v>1465</v>
      </c>
      <c r="Q643" s="2" t="s">
        <v>1477</v>
      </c>
      <c r="R643" s="2" t="s">
        <v>1476</v>
      </c>
      <c r="S643" s="2" t="s">
        <v>64</v>
      </c>
      <c r="T643">
        <v>4200</v>
      </c>
      <c r="U643">
        <v>60</v>
      </c>
      <c r="V643">
        <v>6</v>
      </c>
      <c r="W643">
        <v>2</v>
      </c>
      <c r="X643">
        <v>2</v>
      </c>
      <c r="Z643">
        <v>8400</v>
      </c>
      <c r="AA643">
        <v>4200</v>
      </c>
      <c r="AB643">
        <v>8000</v>
      </c>
      <c r="AC643" s="2" t="s">
        <v>3558</v>
      </c>
      <c r="AD643" s="2" t="s">
        <v>312</v>
      </c>
      <c r="AE643">
        <v>2026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 s="2" t="s">
        <v>72</v>
      </c>
      <c r="AM643" t="s">
        <v>197</v>
      </c>
      <c r="AN643" s="2" t="s">
        <v>3419</v>
      </c>
    </row>
    <row r="644" spans="1:40">
      <c r="A644" s="1">
        <v>46084</v>
      </c>
      <c r="B644" s="2" t="s">
        <v>25</v>
      </c>
      <c r="C644" s="2" t="s">
        <v>3424</v>
      </c>
      <c r="D644" s="2" t="s">
        <v>3425</v>
      </c>
      <c r="E644" s="11">
        <v>0.59791666666666665</v>
      </c>
      <c r="F644" s="11">
        <v>0.75</v>
      </c>
      <c r="G644">
        <v>3.65</v>
      </c>
      <c r="H644">
        <v>1671.2328767123288</v>
      </c>
      <c r="I644">
        <v>3.6500000000000004</v>
      </c>
      <c r="J644">
        <v>1671.2328767129629</v>
      </c>
      <c r="K644" s="2" t="s">
        <v>3416</v>
      </c>
      <c r="L644" s="2" t="s">
        <v>3417</v>
      </c>
      <c r="M644">
        <v>299</v>
      </c>
      <c r="N644" s="2" t="s">
        <v>1463</v>
      </c>
      <c r="O644" s="2" t="s">
        <v>1467</v>
      </c>
      <c r="P644" s="2" t="s">
        <v>1465</v>
      </c>
      <c r="Q644" s="2" t="s">
        <v>1466</v>
      </c>
      <c r="R644" s="2" t="s">
        <v>1464</v>
      </c>
      <c r="S644" s="2" t="s">
        <v>64</v>
      </c>
      <c r="T644">
        <v>6100</v>
      </c>
      <c r="U644">
        <v>40</v>
      </c>
      <c r="V644">
        <v>6</v>
      </c>
      <c r="W644">
        <v>2</v>
      </c>
      <c r="X644">
        <v>2</v>
      </c>
      <c r="Z644">
        <v>12200</v>
      </c>
      <c r="AA644">
        <v>6100</v>
      </c>
      <c r="AB644">
        <v>11800</v>
      </c>
      <c r="AC644" s="2" t="s">
        <v>3558</v>
      </c>
      <c r="AD644" s="2" t="s">
        <v>312</v>
      </c>
      <c r="AE644">
        <v>2026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 s="2" t="s">
        <v>72</v>
      </c>
      <c r="AM644" t="s">
        <v>197</v>
      </c>
      <c r="AN644" s="2" t="s">
        <v>3419</v>
      </c>
    </row>
    <row r="645" spans="1:40">
      <c r="A645" s="1">
        <v>46085</v>
      </c>
      <c r="B645" s="2" t="s">
        <v>25</v>
      </c>
      <c r="C645" s="2" t="s">
        <v>3424</v>
      </c>
      <c r="D645" s="2" t="s">
        <v>3425</v>
      </c>
      <c r="E645" s="11">
        <v>0.48333333333333339</v>
      </c>
      <c r="F645" s="11">
        <v>0.54166666666666674</v>
      </c>
      <c r="G645">
        <v>1.4</v>
      </c>
      <c r="H645">
        <v>471.42857142857144</v>
      </c>
      <c r="I645">
        <v>1.4</v>
      </c>
      <c r="J645">
        <v>471.42857142361112</v>
      </c>
      <c r="K645" s="2" t="s">
        <v>3416</v>
      </c>
      <c r="L645" s="2" t="s">
        <v>3417</v>
      </c>
      <c r="M645">
        <v>240</v>
      </c>
      <c r="N645" s="2" t="s">
        <v>1190</v>
      </c>
      <c r="O645" s="2" t="s">
        <v>1193</v>
      </c>
      <c r="P645" s="2" t="s">
        <v>204</v>
      </c>
      <c r="Q645" s="2" t="s">
        <v>1192</v>
      </c>
      <c r="R645" s="2" t="s">
        <v>1191</v>
      </c>
      <c r="S645" s="2" t="s">
        <v>64</v>
      </c>
      <c r="T645">
        <v>660</v>
      </c>
      <c r="U645">
        <v>40</v>
      </c>
      <c r="V645">
        <v>4</v>
      </c>
      <c r="W645">
        <v>1</v>
      </c>
      <c r="X645">
        <v>6</v>
      </c>
      <c r="Z645">
        <v>3960</v>
      </c>
      <c r="AA645">
        <v>3960</v>
      </c>
      <c r="AB645">
        <v>3000</v>
      </c>
      <c r="AC645" s="2" t="s">
        <v>3558</v>
      </c>
      <c r="AD645" s="2" t="s">
        <v>312</v>
      </c>
      <c r="AE645">
        <v>2026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 s="2" t="s">
        <v>72</v>
      </c>
      <c r="AM645" t="s">
        <v>211</v>
      </c>
      <c r="AN645" s="2" t="s">
        <v>3419</v>
      </c>
    </row>
    <row r="646" spans="1:40">
      <c r="A646" s="1">
        <v>46085</v>
      </c>
      <c r="B646" s="2" t="s">
        <v>25</v>
      </c>
      <c r="C646" s="2" t="s">
        <v>3424</v>
      </c>
      <c r="D646" s="2" t="s">
        <v>3425</v>
      </c>
      <c r="E646" s="11">
        <v>0.58402777777777781</v>
      </c>
      <c r="F646" s="11">
        <v>0.72916666666666674</v>
      </c>
      <c r="G646">
        <v>3.48</v>
      </c>
      <c r="H646">
        <v>1867.816091954023</v>
      </c>
      <c r="I646">
        <v>3.4833333333333334</v>
      </c>
      <c r="J646">
        <v>1866.0287081365741</v>
      </c>
      <c r="K646" s="2" t="s">
        <v>3416</v>
      </c>
      <c r="L646" s="2" t="s">
        <v>3417</v>
      </c>
      <c r="M646">
        <v>157</v>
      </c>
      <c r="N646" s="2" t="s">
        <v>848</v>
      </c>
      <c r="O646" s="2" t="s">
        <v>851</v>
      </c>
      <c r="P646" s="2" t="s">
        <v>402</v>
      </c>
      <c r="Q646" s="2" t="s">
        <v>850</v>
      </c>
      <c r="R646" s="2" t="s">
        <v>849</v>
      </c>
      <c r="S646" s="2" t="s">
        <v>116</v>
      </c>
      <c r="T646">
        <v>6500</v>
      </c>
      <c r="U646">
        <v>30</v>
      </c>
      <c r="V646">
        <v>3</v>
      </c>
      <c r="W646">
        <v>2</v>
      </c>
      <c r="X646">
        <v>4</v>
      </c>
      <c r="Z646">
        <v>26000</v>
      </c>
      <c r="AA646">
        <v>13000</v>
      </c>
      <c r="AB646">
        <v>24950</v>
      </c>
      <c r="AC646" s="2" t="s">
        <v>3486</v>
      </c>
      <c r="AD646" s="2" t="s">
        <v>312</v>
      </c>
      <c r="AE646">
        <v>2026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 s="2" t="s">
        <v>72</v>
      </c>
      <c r="AM646" t="s">
        <v>211</v>
      </c>
      <c r="AN646" s="2" t="s">
        <v>3419</v>
      </c>
    </row>
    <row r="647" spans="1:40">
      <c r="A647" s="1">
        <v>46086</v>
      </c>
      <c r="B647" s="2" t="s">
        <v>25</v>
      </c>
      <c r="C647" s="2" t="s">
        <v>3424</v>
      </c>
      <c r="D647" s="2" t="s">
        <v>3425</v>
      </c>
      <c r="E647" s="11">
        <v>0.38958333333333339</v>
      </c>
      <c r="F647" s="11">
        <v>0.40277777777777768</v>
      </c>
      <c r="G647">
        <v>0.32</v>
      </c>
      <c r="H647">
        <v>375</v>
      </c>
      <c r="I647">
        <v>0.31666666666666665</v>
      </c>
      <c r="J647">
        <v>378.9473684259259</v>
      </c>
      <c r="K647" s="2" t="s">
        <v>3416</v>
      </c>
      <c r="L647" s="2" t="s">
        <v>3417</v>
      </c>
      <c r="M647">
        <v>277</v>
      </c>
      <c r="N647" s="2" t="s">
        <v>1208</v>
      </c>
      <c r="O647" s="2" t="s">
        <v>1361</v>
      </c>
      <c r="P647" s="2" t="s">
        <v>1210</v>
      </c>
      <c r="Q647" s="2" t="s">
        <v>1360</v>
      </c>
      <c r="R647" s="2" t="s">
        <v>1359</v>
      </c>
      <c r="S647" s="2" t="s">
        <v>1363</v>
      </c>
      <c r="T647">
        <v>120</v>
      </c>
      <c r="U647">
        <v>20</v>
      </c>
      <c r="V647">
        <v>0</v>
      </c>
      <c r="W647">
        <v>1</v>
      </c>
      <c r="X647">
        <v>0</v>
      </c>
      <c r="Y647">
        <v>54</v>
      </c>
      <c r="Z647">
        <v>6480</v>
      </c>
      <c r="AA647">
        <v>6480</v>
      </c>
      <c r="AB647">
        <v>6500</v>
      </c>
      <c r="AC647" s="2" t="s">
        <v>3557</v>
      </c>
      <c r="AD647" s="2" t="s">
        <v>312</v>
      </c>
      <c r="AE647">
        <v>2026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 s="2" t="s">
        <v>72</v>
      </c>
      <c r="AN647" s="2" t="s">
        <v>3419</v>
      </c>
    </row>
    <row r="648" spans="1:40">
      <c r="A648" s="1">
        <v>46086</v>
      </c>
      <c r="B648" s="2" t="s">
        <v>25</v>
      </c>
      <c r="C648" s="2" t="s">
        <v>3424</v>
      </c>
      <c r="D648" s="2" t="s">
        <v>3425</v>
      </c>
      <c r="E648" s="11">
        <v>0.41736111111111107</v>
      </c>
      <c r="F648" s="11">
        <v>0.47916666666666674</v>
      </c>
      <c r="G648">
        <v>1.48</v>
      </c>
      <c r="H648">
        <v>1621.6216216216217</v>
      </c>
      <c r="I648">
        <v>1.4833333333333334</v>
      </c>
      <c r="J648">
        <v>1617.9775280902777</v>
      </c>
      <c r="K648" s="2" t="s">
        <v>3416</v>
      </c>
      <c r="L648" s="2" t="s">
        <v>3417</v>
      </c>
      <c r="M648">
        <v>246</v>
      </c>
      <c r="N648" s="2" t="s">
        <v>1219</v>
      </c>
      <c r="O648" s="2" t="s">
        <v>1222</v>
      </c>
      <c r="P648" s="2" t="s">
        <v>1221</v>
      </c>
      <c r="Q648" s="2" t="s">
        <v>354</v>
      </c>
      <c r="R648" s="2" t="s">
        <v>1220</v>
      </c>
      <c r="S648" s="2" t="s">
        <v>64</v>
      </c>
      <c r="T648">
        <v>2400</v>
      </c>
      <c r="U648">
        <v>30</v>
      </c>
      <c r="V648">
        <v>2</v>
      </c>
      <c r="W648">
        <v>1</v>
      </c>
      <c r="X648">
        <v>6</v>
      </c>
      <c r="Z648">
        <v>14400</v>
      </c>
      <c r="AA648">
        <v>14400</v>
      </c>
      <c r="AB648">
        <v>13500</v>
      </c>
      <c r="AC648" s="2" t="s">
        <v>3557</v>
      </c>
      <c r="AD648" s="2" t="s">
        <v>312</v>
      </c>
      <c r="AE648">
        <v>2026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 s="2" t="s">
        <v>72</v>
      </c>
      <c r="AM648" t="s">
        <v>118</v>
      </c>
      <c r="AN648" s="2" t="s">
        <v>3419</v>
      </c>
    </row>
    <row r="649" spans="1:40">
      <c r="A649" s="1">
        <v>46086</v>
      </c>
      <c r="B649" s="2" t="s">
        <v>25</v>
      </c>
      <c r="C649" s="2" t="s">
        <v>3424</v>
      </c>
      <c r="D649" s="2" t="s">
        <v>3425</v>
      </c>
      <c r="E649" s="11">
        <v>0.48958333333333326</v>
      </c>
      <c r="F649" s="11">
        <v>0.53125</v>
      </c>
      <c r="G649">
        <v>1</v>
      </c>
      <c r="H649">
        <v>880</v>
      </c>
      <c r="I649">
        <v>1</v>
      </c>
      <c r="J649">
        <v>880</v>
      </c>
      <c r="K649" s="2" t="s">
        <v>3416</v>
      </c>
      <c r="L649" s="2" t="s">
        <v>3417</v>
      </c>
      <c r="M649">
        <v>227</v>
      </c>
      <c r="N649" s="2" t="s">
        <v>1153</v>
      </c>
      <c r="O649" s="2" t="s">
        <v>1156</v>
      </c>
      <c r="P649" s="2" t="s">
        <v>1155</v>
      </c>
      <c r="Q649" s="2" t="s">
        <v>354</v>
      </c>
      <c r="R649" s="2" t="s">
        <v>1154</v>
      </c>
      <c r="S649" s="2" t="s">
        <v>64</v>
      </c>
      <c r="T649">
        <v>880</v>
      </c>
      <c r="U649">
        <v>30</v>
      </c>
      <c r="V649">
        <v>2</v>
      </c>
      <c r="W649">
        <v>1</v>
      </c>
      <c r="X649">
        <v>6</v>
      </c>
      <c r="Z649">
        <v>5280</v>
      </c>
      <c r="AA649">
        <v>5280</v>
      </c>
      <c r="AB649">
        <v>4500</v>
      </c>
      <c r="AC649" s="2" t="s">
        <v>3557</v>
      </c>
      <c r="AD649" s="2" t="s">
        <v>312</v>
      </c>
      <c r="AE649">
        <v>2026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 s="2" t="s">
        <v>72</v>
      </c>
      <c r="AM649" t="s">
        <v>118</v>
      </c>
      <c r="AN649" s="2" t="s">
        <v>3419</v>
      </c>
    </row>
    <row r="650" spans="1:40">
      <c r="A650" s="1">
        <v>46086</v>
      </c>
      <c r="B650" s="2" t="s">
        <v>25</v>
      </c>
      <c r="C650" s="2" t="s">
        <v>3424</v>
      </c>
      <c r="D650" s="2" t="s">
        <v>3425</v>
      </c>
      <c r="E650" s="11">
        <v>0.59097222222222223</v>
      </c>
      <c r="F650" s="11">
        <v>0.625</v>
      </c>
      <c r="G650">
        <v>0.82</v>
      </c>
      <c r="H650">
        <v>914.63414634146352</v>
      </c>
      <c r="I650">
        <v>0.81666666666666665</v>
      </c>
      <c r="J650">
        <v>918.36734694444442</v>
      </c>
      <c r="K650" s="2" t="s">
        <v>3416</v>
      </c>
      <c r="L650" s="2" t="s">
        <v>3417</v>
      </c>
      <c r="M650">
        <v>250</v>
      </c>
      <c r="N650" s="2" t="s">
        <v>1236</v>
      </c>
      <c r="O650" s="2" t="s">
        <v>1239</v>
      </c>
      <c r="P650" s="2" t="s">
        <v>1155</v>
      </c>
      <c r="Q650" s="2" t="s">
        <v>1238</v>
      </c>
      <c r="R650" s="2" t="s">
        <v>1237</v>
      </c>
      <c r="S650" s="2" t="s">
        <v>64</v>
      </c>
      <c r="T650">
        <v>750</v>
      </c>
      <c r="U650">
        <v>40</v>
      </c>
      <c r="V650">
        <v>3</v>
      </c>
      <c r="W650">
        <v>1</v>
      </c>
      <c r="X650">
        <v>4</v>
      </c>
      <c r="Z650">
        <v>3000</v>
      </c>
      <c r="AA650">
        <v>3000</v>
      </c>
      <c r="AB650">
        <v>2500</v>
      </c>
      <c r="AC650" s="2"/>
      <c r="AD650" s="2" t="s">
        <v>312</v>
      </c>
      <c r="AE650">
        <v>2026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 s="2" t="s">
        <v>72</v>
      </c>
      <c r="AM650" t="s">
        <v>118</v>
      </c>
      <c r="AN650" s="2" t="s">
        <v>3419</v>
      </c>
    </row>
    <row r="651" spans="1:40">
      <c r="A651" s="1">
        <v>46086</v>
      </c>
      <c r="B651" s="2" t="s">
        <v>25</v>
      </c>
      <c r="C651" s="2" t="s">
        <v>3424</v>
      </c>
      <c r="D651" s="2" t="s">
        <v>3425</v>
      </c>
      <c r="E651" s="11">
        <v>0.6298611111111112</v>
      </c>
      <c r="F651" s="11">
        <v>0.72222222222222232</v>
      </c>
      <c r="G651">
        <v>2.2200000000000002</v>
      </c>
      <c r="H651">
        <v>1297.2972972972973</v>
      </c>
      <c r="I651">
        <v>2.2166666666666668</v>
      </c>
      <c r="J651">
        <v>1299.2481203009258</v>
      </c>
      <c r="K651" s="2" t="s">
        <v>3416</v>
      </c>
      <c r="L651" s="2" t="s">
        <v>3417</v>
      </c>
      <c r="M651">
        <v>179</v>
      </c>
      <c r="N651" s="2" t="s">
        <v>947</v>
      </c>
      <c r="O651" s="2" t="s">
        <v>951</v>
      </c>
      <c r="P651" s="2" t="s">
        <v>949</v>
      </c>
      <c r="Q651" s="2" t="s">
        <v>950</v>
      </c>
      <c r="R651" s="2" t="s">
        <v>948</v>
      </c>
      <c r="S651" s="2" t="s">
        <v>116</v>
      </c>
      <c r="T651">
        <v>2880</v>
      </c>
      <c r="U651">
        <v>40</v>
      </c>
      <c r="V651">
        <v>2</v>
      </c>
      <c r="W651">
        <v>2</v>
      </c>
      <c r="X651">
        <v>7</v>
      </c>
      <c r="Z651">
        <v>20160</v>
      </c>
      <c r="AA651">
        <v>10080</v>
      </c>
      <c r="AB651">
        <v>18500</v>
      </c>
      <c r="AC651" s="2"/>
      <c r="AD651" s="2" t="s">
        <v>312</v>
      </c>
      <c r="AE651">
        <v>2026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 s="2" t="s">
        <v>72</v>
      </c>
      <c r="AM651" t="s">
        <v>118</v>
      </c>
      <c r="AN651" s="2" t="s">
        <v>3419</v>
      </c>
    </row>
    <row r="652" spans="1:40">
      <c r="A652" s="1">
        <v>46087</v>
      </c>
      <c r="B652" s="2" t="s">
        <v>25</v>
      </c>
      <c r="C652" s="2" t="s">
        <v>3424</v>
      </c>
      <c r="D652" s="2" t="s">
        <v>3425</v>
      </c>
      <c r="E652" s="11">
        <v>0.375</v>
      </c>
      <c r="F652" s="11">
        <v>0.45833333333333326</v>
      </c>
      <c r="G652">
        <v>2</v>
      </c>
      <c r="H652">
        <v>1400</v>
      </c>
      <c r="I652">
        <v>2</v>
      </c>
      <c r="J652">
        <v>1400</v>
      </c>
      <c r="K652" s="2" t="s">
        <v>3416</v>
      </c>
      <c r="L652" s="2" t="s">
        <v>3417</v>
      </c>
      <c r="M652">
        <v>179</v>
      </c>
      <c r="N652" s="2" t="s">
        <v>947</v>
      </c>
      <c r="O652" s="2" t="s">
        <v>951</v>
      </c>
      <c r="P652" s="2" t="s">
        <v>949</v>
      </c>
      <c r="Q652" s="2" t="s">
        <v>950</v>
      </c>
      <c r="R652" s="2" t="s">
        <v>948</v>
      </c>
      <c r="S652" s="2" t="s">
        <v>116</v>
      </c>
      <c r="T652">
        <v>2800</v>
      </c>
      <c r="U652">
        <v>40</v>
      </c>
      <c r="V652">
        <v>2</v>
      </c>
      <c r="W652">
        <v>2</v>
      </c>
      <c r="X652">
        <v>7</v>
      </c>
      <c r="Z652">
        <v>19600</v>
      </c>
      <c r="AA652">
        <v>9800</v>
      </c>
      <c r="AB652">
        <v>18500</v>
      </c>
      <c r="AC652" s="2"/>
      <c r="AD652" s="2" t="s">
        <v>312</v>
      </c>
      <c r="AE652">
        <v>2026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 s="2" t="s">
        <v>72</v>
      </c>
      <c r="AM652" t="s">
        <v>118</v>
      </c>
      <c r="AN652" s="2" t="s">
        <v>3419</v>
      </c>
    </row>
    <row r="653" spans="1:40">
      <c r="A653" s="1">
        <v>46087</v>
      </c>
      <c r="B653" s="2" t="s">
        <v>25</v>
      </c>
      <c r="C653" s="2" t="s">
        <v>3424</v>
      </c>
      <c r="D653" s="2" t="s">
        <v>3425</v>
      </c>
      <c r="E653" s="11">
        <v>0.59097222222222223</v>
      </c>
      <c r="F653" s="11">
        <v>0.67013888888888884</v>
      </c>
      <c r="G653">
        <v>1.9</v>
      </c>
      <c r="H653">
        <v>1647.3684210526317</v>
      </c>
      <c r="I653">
        <v>1.9</v>
      </c>
      <c r="J653">
        <v>1647.3684210532408</v>
      </c>
      <c r="K653" s="2" t="s">
        <v>3416</v>
      </c>
      <c r="L653" s="2" t="s">
        <v>3417</v>
      </c>
      <c r="M653">
        <v>278</v>
      </c>
      <c r="N653" s="2" t="s">
        <v>1365</v>
      </c>
      <c r="O653" s="2" t="s">
        <v>792</v>
      </c>
      <c r="P653" s="2" t="s">
        <v>790</v>
      </c>
      <c r="Q653" s="2" t="s">
        <v>1367</v>
      </c>
      <c r="R653" s="2" t="s">
        <v>1366</v>
      </c>
      <c r="S653" s="2" t="s">
        <v>64</v>
      </c>
      <c r="T653">
        <v>3130</v>
      </c>
      <c r="U653">
        <v>20</v>
      </c>
      <c r="V653">
        <v>3</v>
      </c>
      <c r="W653">
        <v>1</v>
      </c>
      <c r="X653">
        <v>2</v>
      </c>
      <c r="Z653">
        <v>6260</v>
      </c>
      <c r="AA653">
        <v>6260</v>
      </c>
      <c r="AB653">
        <v>22500</v>
      </c>
      <c r="AC653" s="2" t="s">
        <v>3435</v>
      </c>
      <c r="AD653" s="2" t="s">
        <v>312</v>
      </c>
      <c r="AE653">
        <v>2026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 s="2" t="s">
        <v>72</v>
      </c>
      <c r="AM653" t="s">
        <v>118</v>
      </c>
      <c r="AN653" s="2" t="s">
        <v>3419</v>
      </c>
    </row>
    <row r="654" spans="1:40">
      <c r="A654" s="1">
        <v>46090</v>
      </c>
      <c r="B654" s="2" t="s">
        <v>27</v>
      </c>
      <c r="C654" s="2" t="s">
        <v>3429</v>
      </c>
      <c r="D654" s="2" t="s">
        <v>3415</v>
      </c>
      <c r="E654" s="11">
        <v>0.56944444444444442</v>
      </c>
      <c r="F654" s="11">
        <v>0.72916666666666674</v>
      </c>
      <c r="G654">
        <v>3.83</v>
      </c>
      <c r="H654">
        <v>1018.2767624020887</v>
      </c>
      <c r="I654">
        <v>3.833333333333333</v>
      </c>
      <c r="J654">
        <v>1017.3913043518519</v>
      </c>
      <c r="K654" s="2" t="s">
        <v>3416</v>
      </c>
      <c r="L654" s="2" t="s">
        <v>3417</v>
      </c>
      <c r="M654">
        <v>144</v>
      </c>
      <c r="N654" s="2" t="s">
        <v>797</v>
      </c>
      <c r="O654" s="2" t="s">
        <v>792</v>
      </c>
      <c r="P654" s="2" t="s">
        <v>790</v>
      </c>
      <c r="Q654" s="2" t="s">
        <v>791</v>
      </c>
      <c r="R654" s="2" t="s">
        <v>789</v>
      </c>
      <c r="S654" s="2" t="s">
        <v>64</v>
      </c>
      <c r="T654">
        <v>3900</v>
      </c>
      <c r="U654">
        <v>5</v>
      </c>
      <c r="V654">
        <v>3</v>
      </c>
      <c r="W654">
        <v>1</v>
      </c>
      <c r="X654">
        <v>2</v>
      </c>
      <c r="Z654">
        <v>7800</v>
      </c>
      <c r="AA654">
        <v>7800</v>
      </c>
      <c r="AB654">
        <v>17000</v>
      </c>
      <c r="AC654" s="2"/>
      <c r="AD654" s="2" t="s">
        <v>312</v>
      </c>
      <c r="AE654">
        <v>2026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 s="2" t="s">
        <v>3431</v>
      </c>
      <c r="AM654" t="s">
        <v>118</v>
      </c>
      <c r="AN654" s="2" t="s">
        <v>3419</v>
      </c>
    </row>
    <row r="655" spans="1:40">
      <c r="A655" s="1">
        <v>46091</v>
      </c>
      <c r="B655" s="2" t="s">
        <v>27</v>
      </c>
      <c r="C655" s="2" t="s">
        <v>3429</v>
      </c>
      <c r="D655" s="2" t="s">
        <v>3415</v>
      </c>
      <c r="E655" s="11">
        <v>0.58333333333333326</v>
      </c>
      <c r="F655" s="11">
        <v>0.72916666666666674</v>
      </c>
      <c r="G655">
        <v>3.5</v>
      </c>
      <c r="H655">
        <v>1560</v>
      </c>
      <c r="I655">
        <v>3.5</v>
      </c>
      <c r="J655">
        <v>1560</v>
      </c>
      <c r="K655" s="2" t="s">
        <v>3416</v>
      </c>
      <c r="L655" s="2" t="s">
        <v>3417</v>
      </c>
      <c r="M655">
        <v>144</v>
      </c>
      <c r="N655" s="2" t="s">
        <v>797</v>
      </c>
      <c r="O655" s="2" t="s">
        <v>792</v>
      </c>
      <c r="P655" s="2" t="s">
        <v>790</v>
      </c>
      <c r="Q655" s="2" t="s">
        <v>791</v>
      </c>
      <c r="R655" s="2" t="s">
        <v>789</v>
      </c>
      <c r="S655" s="2" t="s">
        <v>64</v>
      </c>
      <c r="T655">
        <v>5460</v>
      </c>
      <c r="U655">
        <v>5</v>
      </c>
      <c r="V655">
        <v>3</v>
      </c>
      <c r="W655">
        <v>1</v>
      </c>
      <c r="X655">
        <v>2</v>
      </c>
      <c r="Z655">
        <v>10920</v>
      </c>
      <c r="AA655">
        <v>10920</v>
      </c>
      <c r="AB655">
        <v>17000</v>
      </c>
      <c r="AC655" s="2"/>
      <c r="AD655" s="2" t="s">
        <v>312</v>
      </c>
      <c r="AE655">
        <v>2026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 s="2" t="s">
        <v>3431</v>
      </c>
      <c r="AM655" t="s">
        <v>118</v>
      </c>
      <c r="AN655" s="2" t="s">
        <v>3419</v>
      </c>
    </row>
    <row r="656" spans="1:40">
      <c r="A656" s="1">
        <v>46090</v>
      </c>
      <c r="B656" s="2" t="s">
        <v>26</v>
      </c>
      <c r="C656" s="2" t="s">
        <v>3448</v>
      </c>
      <c r="D656" s="2" t="s">
        <v>3449</v>
      </c>
      <c r="E656" s="11">
        <v>0.45833333333333326</v>
      </c>
      <c r="F656" s="11">
        <v>0.54166666666666674</v>
      </c>
      <c r="G656">
        <v>2</v>
      </c>
      <c r="H656">
        <v>1010</v>
      </c>
      <c r="I656">
        <v>2</v>
      </c>
      <c r="J656">
        <v>1010</v>
      </c>
      <c r="K656" s="2" t="s">
        <v>3416</v>
      </c>
      <c r="L656" s="2" t="s">
        <v>3417</v>
      </c>
      <c r="M656">
        <v>230</v>
      </c>
      <c r="N656" s="2" t="s">
        <v>1170</v>
      </c>
      <c r="O656" s="2" t="s">
        <v>1172</v>
      </c>
      <c r="P656" s="2" t="s">
        <v>217</v>
      </c>
      <c r="Q656" s="2" t="s">
        <v>330</v>
      </c>
      <c r="R656" s="2" t="s">
        <v>1171</v>
      </c>
      <c r="S656" s="2" t="s">
        <v>64</v>
      </c>
      <c r="T656">
        <v>2020</v>
      </c>
      <c r="U656">
        <v>10</v>
      </c>
      <c r="V656">
        <v>6</v>
      </c>
      <c r="W656">
        <v>1</v>
      </c>
      <c r="X656">
        <v>2</v>
      </c>
      <c r="Z656">
        <v>4040</v>
      </c>
      <c r="AA656">
        <v>4040</v>
      </c>
      <c r="AB656">
        <v>3200</v>
      </c>
      <c r="AC656" s="2" t="s">
        <v>764</v>
      </c>
      <c r="AD656" s="2" t="s">
        <v>312</v>
      </c>
      <c r="AE656">
        <v>2026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 s="2" t="s">
        <v>72</v>
      </c>
      <c r="AM656" t="s">
        <v>197</v>
      </c>
      <c r="AN656" s="2" t="s">
        <v>3419</v>
      </c>
    </row>
    <row r="657" spans="1:40">
      <c r="A657" s="1">
        <v>46090</v>
      </c>
      <c r="B657" s="2" t="s">
        <v>26</v>
      </c>
      <c r="C657" s="2" t="s">
        <v>3448</v>
      </c>
      <c r="D657" s="2" t="s">
        <v>3449</v>
      </c>
      <c r="E657" s="11">
        <v>0.58333333333333326</v>
      </c>
      <c r="F657" s="11">
        <v>0.67361111111111116</v>
      </c>
      <c r="G657">
        <v>2.17</v>
      </c>
      <c r="H657">
        <v>1267.2811059907835</v>
      </c>
      <c r="I657">
        <v>2.1666666666666665</v>
      </c>
      <c r="J657">
        <v>1269.2307692361112</v>
      </c>
      <c r="K657" s="2" t="s">
        <v>3416</v>
      </c>
      <c r="L657" s="2" t="s">
        <v>3417</v>
      </c>
      <c r="M657">
        <v>223</v>
      </c>
      <c r="N657" s="2" t="s">
        <v>1133</v>
      </c>
      <c r="O657" s="2" t="s">
        <v>1136</v>
      </c>
      <c r="P657" s="2" t="s">
        <v>1135</v>
      </c>
      <c r="Q657" s="2" t="s">
        <v>519</v>
      </c>
      <c r="R657" s="2" t="s">
        <v>1134</v>
      </c>
      <c r="S657" s="2" t="s">
        <v>64</v>
      </c>
      <c r="T657">
        <v>2750</v>
      </c>
      <c r="U657">
        <v>7</v>
      </c>
      <c r="V657">
        <v>6</v>
      </c>
      <c r="W657">
        <v>1</v>
      </c>
      <c r="X657">
        <v>6</v>
      </c>
      <c r="Z657">
        <v>16500</v>
      </c>
      <c r="AA657">
        <v>16500</v>
      </c>
      <c r="AB657">
        <v>15500</v>
      </c>
      <c r="AC657" s="2" t="s">
        <v>764</v>
      </c>
      <c r="AD657" s="2" t="s">
        <v>312</v>
      </c>
      <c r="AE657">
        <v>2026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 s="2" t="s">
        <v>72</v>
      </c>
      <c r="AM657" t="s">
        <v>197</v>
      </c>
      <c r="AN657" s="2" t="s">
        <v>3419</v>
      </c>
    </row>
    <row r="658" spans="1:40">
      <c r="A658" s="1">
        <v>46090</v>
      </c>
      <c r="B658" s="2" t="s">
        <v>26</v>
      </c>
      <c r="C658" s="2" t="s">
        <v>3448</v>
      </c>
      <c r="D658" s="2" t="s">
        <v>3449</v>
      </c>
      <c r="E658" s="11">
        <v>0.70486111111111116</v>
      </c>
      <c r="F658" s="11">
        <v>0.71875</v>
      </c>
      <c r="G658">
        <v>0.33</v>
      </c>
      <c r="H658">
        <v>2560.6060606060605</v>
      </c>
      <c r="I658">
        <v>0.33333333333333326</v>
      </c>
      <c r="J658">
        <v>2535</v>
      </c>
      <c r="K658" s="2" t="s">
        <v>3416</v>
      </c>
      <c r="L658" s="2" t="s">
        <v>3417</v>
      </c>
      <c r="M658">
        <v>242</v>
      </c>
      <c r="N658" s="2" t="s">
        <v>1197</v>
      </c>
      <c r="O658" s="2" t="s">
        <v>1201</v>
      </c>
      <c r="P658" s="2" t="s">
        <v>1199</v>
      </c>
      <c r="Q658" s="2" t="s">
        <v>1200</v>
      </c>
      <c r="R658" s="2" t="s">
        <v>1198</v>
      </c>
      <c r="S658" s="2" t="s">
        <v>64</v>
      </c>
      <c r="T658">
        <v>845</v>
      </c>
      <c r="U658">
        <v>0</v>
      </c>
      <c r="V658">
        <v>6</v>
      </c>
      <c r="W658">
        <v>1</v>
      </c>
      <c r="X658">
        <v>6</v>
      </c>
      <c r="Z658">
        <v>5070</v>
      </c>
      <c r="AA658">
        <v>5070</v>
      </c>
      <c r="AB658">
        <v>4000</v>
      </c>
      <c r="AC658" s="2" t="s">
        <v>764</v>
      </c>
      <c r="AD658" s="2" t="s">
        <v>312</v>
      </c>
      <c r="AE658">
        <v>2026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 s="2" t="s">
        <v>72</v>
      </c>
      <c r="AM658" t="s">
        <v>197</v>
      </c>
      <c r="AN658" s="2" t="s">
        <v>3419</v>
      </c>
    </row>
    <row r="659" spans="1:40">
      <c r="A659" s="1">
        <v>46091</v>
      </c>
      <c r="B659" s="2" t="s">
        <v>26</v>
      </c>
      <c r="C659" s="2" t="s">
        <v>3448</v>
      </c>
      <c r="D659" s="2" t="s">
        <v>3449</v>
      </c>
      <c r="E659" s="11">
        <v>0.375</v>
      </c>
      <c r="F659" s="11">
        <v>0.40277777777777768</v>
      </c>
      <c r="G659">
        <v>0.67</v>
      </c>
      <c r="H659">
        <v>1268.6567164179103</v>
      </c>
      <c r="I659">
        <v>0.66666666666666674</v>
      </c>
      <c r="J659">
        <v>1275</v>
      </c>
      <c r="K659" s="2" t="s">
        <v>3416</v>
      </c>
      <c r="L659" s="2" t="s">
        <v>3417</v>
      </c>
      <c r="M659">
        <v>296</v>
      </c>
      <c r="N659" s="2" t="s">
        <v>1447</v>
      </c>
      <c r="O659" s="2" t="s">
        <v>1451</v>
      </c>
      <c r="P659" s="2" t="s">
        <v>1449</v>
      </c>
      <c r="Q659" s="2" t="s">
        <v>1450</v>
      </c>
      <c r="R659" s="2" t="s">
        <v>1448</v>
      </c>
      <c r="S659" s="2" t="s">
        <v>64</v>
      </c>
      <c r="T659">
        <v>850</v>
      </c>
      <c r="U659">
        <v>0</v>
      </c>
      <c r="V659">
        <v>3</v>
      </c>
      <c r="W659">
        <v>1</v>
      </c>
      <c r="X659">
        <v>1</v>
      </c>
      <c r="Z659">
        <v>850</v>
      </c>
      <c r="AA659">
        <v>850</v>
      </c>
      <c r="AB659">
        <v>1300</v>
      </c>
      <c r="AC659" s="2" t="s">
        <v>764</v>
      </c>
      <c r="AD659" s="2" t="s">
        <v>312</v>
      </c>
      <c r="AE659">
        <v>2026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 s="2" t="s">
        <v>72</v>
      </c>
      <c r="AM659" t="s">
        <v>118</v>
      </c>
      <c r="AN659" s="2" t="s">
        <v>3419</v>
      </c>
    </row>
    <row r="660" spans="1:40">
      <c r="A660" s="1">
        <v>46091</v>
      </c>
      <c r="B660" s="2" t="s">
        <v>26</v>
      </c>
      <c r="C660" s="2" t="s">
        <v>3448</v>
      </c>
      <c r="D660" s="2" t="s">
        <v>3449</v>
      </c>
      <c r="E660" s="11">
        <v>0.45833333333333326</v>
      </c>
      <c r="F660" s="11">
        <v>0.4736111111111112</v>
      </c>
      <c r="G660">
        <v>0.37</v>
      </c>
      <c r="H660">
        <v>1837.8378378378379</v>
      </c>
      <c r="I660">
        <v>0.3666666666666667</v>
      </c>
      <c r="J660">
        <v>1854.5454545486111</v>
      </c>
      <c r="K660" s="2" t="s">
        <v>3416</v>
      </c>
      <c r="L660" s="2" t="s">
        <v>3417</v>
      </c>
      <c r="M660">
        <v>149</v>
      </c>
      <c r="N660" s="2" t="s">
        <v>813</v>
      </c>
      <c r="O660" s="2" t="s">
        <v>816</v>
      </c>
      <c r="P660" s="2" t="s">
        <v>815</v>
      </c>
      <c r="Q660" s="2" t="s">
        <v>330</v>
      </c>
      <c r="R660" s="2" t="s">
        <v>814</v>
      </c>
      <c r="S660" s="2" t="s">
        <v>64</v>
      </c>
      <c r="T660">
        <v>680</v>
      </c>
      <c r="U660">
        <v>0</v>
      </c>
      <c r="V660">
        <v>6</v>
      </c>
      <c r="W660">
        <v>1</v>
      </c>
      <c r="X660">
        <v>2</v>
      </c>
      <c r="Z660">
        <v>1360</v>
      </c>
      <c r="AA660">
        <v>1360</v>
      </c>
      <c r="AB660">
        <v>30100</v>
      </c>
      <c r="AC660" s="2" t="s">
        <v>764</v>
      </c>
      <c r="AD660" s="2" t="s">
        <v>312</v>
      </c>
      <c r="AE660">
        <v>2026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 s="2" t="s">
        <v>72</v>
      </c>
      <c r="AM660" t="s">
        <v>197</v>
      </c>
      <c r="AN660" s="2" t="s">
        <v>3419</v>
      </c>
    </row>
    <row r="661" spans="1:40">
      <c r="A661" s="1">
        <v>46091</v>
      </c>
      <c r="B661" s="2" t="s">
        <v>26</v>
      </c>
      <c r="C661" s="2" t="s">
        <v>3448</v>
      </c>
      <c r="D661" s="2" t="s">
        <v>3449</v>
      </c>
      <c r="E661" s="11">
        <v>0.47916666666666674</v>
      </c>
      <c r="F661" s="11">
        <v>0.71875</v>
      </c>
      <c r="G661">
        <v>5.75</v>
      </c>
      <c r="H661">
        <v>1826.0869565217392</v>
      </c>
      <c r="I661">
        <v>5.75</v>
      </c>
      <c r="J661">
        <v>1826.0869565162036</v>
      </c>
      <c r="K661" s="2" t="s">
        <v>3416</v>
      </c>
      <c r="L661" s="2" t="s">
        <v>3417</v>
      </c>
      <c r="M661">
        <v>149</v>
      </c>
      <c r="N661" s="2" t="s">
        <v>813</v>
      </c>
      <c r="O661" s="2" t="s">
        <v>816</v>
      </c>
      <c r="P661" s="2" t="s">
        <v>815</v>
      </c>
      <c r="Q661" s="2" t="s">
        <v>330</v>
      </c>
      <c r="R661" s="2" t="s">
        <v>814</v>
      </c>
      <c r="S661" s="2" t="s">
        <v>64</v>
      </c>
      <c r="T661">
        <v>10500</v>
      </c>
      <c r="U661">
        <v>0</v>
      </c>
      <c r="V661">
        <v>6</v>
      </c>
      <c r="W661">
        <v>1</v>
      </c>
      <c r="X661">
        <v>2</v>
      </c>
      <c r="Z661">
        <v>21000</v>
      </c>
      <c r="AA661">
        <v>21000</v>
      </c>
      <c r="AB661">
        <v>30100</v>
      </c>
      <c r="AC661" s="2" t="s">
        <v>764</v>
      </c>
      <c r="AD661" s="2" t="s">
        <v>312</v>
      </c>
      <c r="AE661">
        <v>2026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 s="2" t="s">
        <v>72</v>
      </c>
      <c r="AM661" t="s">
        <v>197</v>
      </c>
      <c r="AN661" s="2" t="s">
        <v>3419</v>
      </c>
    </row>
    <row r="662" spans="1:40">
      <c r="A662" s="1">
        <v>46090</v>
      </c>
      <c r="B662" s="2" t="s">
        <v>26</v>
      </c>
      <c r="C662" s="2" t="s">
        <v>3433</v>
      </c>
      <c r="D662" s="2" t="s">
        <v>3523</v>
      </c>
      <c r="E662" s="11">
        <v>0.5</v>
      </c>
      <c r="F662" s="11">
        <v>0.64583333333333326</v>
      </c>
      <c r="G662">
        <v>3.5</v>
      </c>
      <c r="H662">
        <v>1697.1428571428571</v>
      </c>
      <c r="I662">
        <v>3.5</v>
      </c>
      <c r="J662">
        <v>1697.1428571412036</v>
      </c>
      <c r="K662" s="2" t="s">
        <v>3416</v>
      </c>
      <c r="L662" s="2" t="s">
        <v>3417</v>
      </c>
      <c r="M662">
        <v>299</v>
      </c>
      <c r="N662" s="2" t="s">
        <v>1463</v>
      </c>
      <c r="O662" s="2" t="s">
        <v>1467</v>
      </c>
      <c r="P662" s="2" t="s">
        <v>1465</v>
      </c>
      <c r="Q662" s="2" t="s">
        <v>1466</v>
      </c>
      <c r="R662" s="2" t="s">
        <v>1464</v>
      </c>
      <c r="S662" s="2" t="s">
        <v>64</v>
      </c>
      <c r="T662">
        <v>5940</v>
      </c>
      <c r="U662">
        <v>11</v>
      </c>
      <c r="V662">
        <v>6</v>
      </c>
      <c r="W662">
        <v>1</v>
      </c>
      <c r="X662">
        <v>2</v>
      </c>
      <c r="Z662">
        <v>11880</v>
      </c>
      <c r="AA662">
        <v>11880</v>
      </c>
      <c r="AB662">
        <v>11800</v>
      </c>
      <c r="AC662" s="2" t="s">
        <v>3450</v>
      </c>
      <c r="AD662" s="2" t="s">
        <v>312</v>
      </c>
      <c r="AE662">
        <v>2026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 s="2" t="s">
        <v>72</v>
      </c>
      <c r="AM662" t="s">
        <v>197</v>
      </c>
      <c r="AN662" s="2" t="s">
        <v>3419</v>
      </c>
    </row>
    <row r="663" spans="1:40">
      <c r="A663" s="1">
        <v>46091</v>
      </c>
      <c r="B663" s="2" t="s">
        <v>26</v>
      </c>
      <c r="C663" s="2" t="s">
        <v>3433</v>
      </c>
      <c r="D663" s="2" t="s">
        <v>3523</v>
      </c>
      <c r="E663" s="11">
        <v>0.34722222222222232</v>
      </c>
      <c r="F663" s="11">
        <v>0.5625</v>
      </c>
      <c r="G663">
        <v>5.17</v>
      </c>
      <c r="H663">
        <v>2050.2901353965185</v>
      </c>
      <c r="I663">
        <v>5.166666666666667</v>
      </c>
      <c r="J663">
        <v>2051.6129032291665</v>
      </c>
      <c r="K663" s="2" t="s">
        <v>3416</v>
      </c>
      <c r="L663" s="2" t="s">
        <v>3417</v>
      </c>
      <c r="M663">
        <v>278</v>
      </c>
      <c r="N663" s="2" t="s">
        <v>1365</v>
      </c>
      <c r="O663" s="2" t="s">
        <v>792</v>
      </c>
      <c r="P663" s="2" t="s">
        <v>790</v>
      </c>
      <c r="Q663" s="2" t="s">
        <v>1367</v>
      </c>
      <c r="R663" s="2" t="s">
        <v>1366</v>
      </c>
      <c r="S663" s="2" t="s">
        <v>64</v>
      </c>
      <c r="T663">
        <v>10600</v>
      </c>
      <c r="U663">
        <v>0</v>
      </c>
      <c r="V663">
        <v>3</v>
      </c>
      <c r="W663">
        <v>1</v>
      </c>
      <c r="X663">
        <v>2</v>
      </c>
      <c r="Z663">
        <v>21200</v>
      </c>
      <c r="AA663">
        <v>21200</v>
      </c>
      <c r="AB663">
        <v>22500</v>
      </c>
      <c r="AC663" s="2" t="s">
        <v>3450</v>
      </c>
      <c r="AD663" s="2" t="s">
        <v>312</v>
      </c>
      <c r="AE663">
        <v>2026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 s="2" t="s">
        <v>72</v>
      </c>
      <c r="AM663" t="s">
        <v>118</v>
      </c>
      <c r="AN663" s="2" t="s">
        <v>3419</v>
      </c>
    </row>
    <row r="664" spans="1:40">
      <c r="A664" s="1">
        <v>46091</v>
      </c>
      <c r="B664" s="2" t="s">
        <v>26</v>
      </c>
      <c r="C664" s="2" t="s">
        <v>3433</v>
      </c>
      <c r="D664" s="2" t="s">
        <v>3523</v>
      </c>
      <c r="E664" s="11">
        <v>0.56944444444444442</v>
      </c>
      <c r="F664" s="11">
        <v>0.61111111111111116</v>
      </c>
      <c r="G664">
        <v>1</v>
      </c>
      <c r="H664">
        <v>800</v>
      </c>
      <c r="I664">
        <v>1</v>
      </c>
      <c r="J664">
        <v>800</v>
      </c>
      <c r="K664" s="2" t="s">
        <v>3416</v>
      </c>
      <c r="L664" s="2" t="s">
        <v>3417</v>
      </c>
      <c r="M664">
        <v>278</v>
      </c>
      <c r="N664" s="2" t="s">
        <v>1365</v>
      </c>
      <c r="O664" s="2" t="s">
        <v>792</v>
      </c>
      <c r="P664" s="2" t="s">
        <v>790</v>
      </c>
      <c r="Q664" s="2" t="s">
        <v>1367</v>
      </c>
      <c r="R664" s="2" t="s">
        <v>1366</v>
      </c>
      <c r="S664" s="2" t="s">
        <v>64</v>
      </c>
      <c r="T664">
        <v>800</v>
      </c>
      <c r="U664">
        <v>4</v>
      </c>
      <c r="V664">
        <v>3</v>
      </c>
      <c r="W664">
        <v>1</v>
      </c>
      <c r="X664">
        <v>2</v>
      </c>
      <c r="Z664">
        <v>1600</v>
      </c>
      <c r="AA664">
        <v>1600</v>
      </c>
      <c r="AB664">
        <v>22500</v>
      </c>
      <c r="AC664" s="2" t="s">
        <v>3438</v>
      </c>
      <c r="AD664" s="2" t="s">
        <v>312</v>
      </c>
      <c r="AE664">
        <v>2026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 s="2" t="s">
        <v>72</v>
      </c>
      <c r="AM664" t="s">
        <v>118</v>
      </c>
      <c r="AN664" s="2" t="s">
        <v>3419</v>
      </c>
    </row>
    <row r="665" spans="1:40">
      <c r="A665" s="1">
        <v>46090</v>
      </c>
      <c r="B665" s="2" t="s">
        <v>25</v>
      </c>
      <c r="C665" s="2" t="s">
        <v>3414</v>
      </c>
      <c r="D665" s="2" t="s">
        <v>3426</v>
      </c>
      <c r="E665" s="11">
        <v>0.54861111111111116</v>
      </c>
      <c r="F665" s="11">
        <v>0.59375</v>
      </c>
      <c r="G665">
        <v>1.08</v>
      </c>
      <c r="H665">
        <v>277.77777777777777</v>
      </c>
      <c r="I665">
        <v>1.0833333333333335</v>
      </c>
      <c r="J665">
        <v>276.92307692129629</v>
      </c>
      <c r="K665" s="2" t="s">
        <v>3416</v>
      </c>
      <c r="L665" s="2" t="s">
        <v>3417</v>
      </c>
      <c r="M665">
        <v>259</v>
      </c>
      <c r="N665" s="2" t="s">
        <v>1272</v>
      </c>
      <c r="O665" s="2" t="s">
        <v>1275</v>
      </c>
      <c r="P665" s="2" t="s">
        <v>1274</v>
      </c>
      <c r="Q665" s="2" t="s">
        <v>153</v>
      </c>
      <c r="R665" s="2" t="s">
        <v>1273</v>
      </c>
      <c r="S665" s="2" t="s">
        <v>79</v>
      </c>
      <c r="T665">
        <v>300</v>
      </c>
      <c r="U665">
        <v>12</v>
      </c>
      <c r="V665">
        <v>2</v>
      </c>
      <c r="W665">
        <v>1</v>
      </c>
      <c r="X665">
        <v>8</v>
      </c>
      <c r="Z665">
        <v>2400</v>
      </c>
      <c r="AA665">
        <v>2400</v>
      </c>
      <c r="AB665">
        <v>2100</v>
      </c>
      <c r="AC665" s="2"/>
      <c r="AD665" s="2" t="s">
        <v>312</v>
      </c>
      <c r="AE665">
        <v>2026</v>
      </c>
      <c r="AF665">
        <v>75</v>
      </c>
      <c r="AG665">
        <v>85</v>
      </c>
      <c r="AH665">
        <v>-10</v>
      </c>
      <c r="AI665">
        <v>88</v>
      </c>
      <c r="AJ665">
        <v>85</v>
      </c>
      <c r="AK665">
        <v>3</v>
      </c>
      <c r="AL665" s="2" t="s">
        <v>72</v>
      </c>
      <c r="AM665" t="s">
        <v>68</v>
      </c>
      <c r="AN665" s="2" t="s">
        <v>3419</v>
      </c>
    </row>
    <row r="666" spans="1:40">
      <c r="A666" s="1">
        <v>46090</v>
      </c>
      <c r="B666" s="2" t="s">
        <v>25</v>
      </c>
      <c r="C666" s="2" t="s">
        <v>3414</v>
      </c>
      <c r="D666" s="2" t="s">
        <v>3426</v>
      </c>
      <c r="E666" s="11">
        <v>0.60069444444444442</v>
      </c>
      <c r="F666" s="11">
        <v>0.69097222222222232</v>
      </c>
      <c r="G666">
        <v>2.17</v>
      </c>
      <c r="H666">
        <v>949.30875576036874</v>
      </c>
      <c r="I666">
        <v>2.1666666666666665</v>
      </c>
      <c r="J666">
        <v>950.76923076388891</v>
      </c>
      <c r="K666" s="2" t="s">
        <v>3416</v>
      </c>
      <c r="L666" s="2" t="s">
        <v>3417</v>
      </c>
      <c r="M666">
        <v>178</v>
      </c>
      <c r="N666" s="2" t="s">
        <v>941</v>
      </c>
      <c r="O666" s="2" t="s">
        <v>348</v>
      </c>
      <c r="P666" s="2" t="s">
        <v>341</v>
      </c>
      <c r="Q666" s="2" t="s">
        <v>943</v>
      </c>
      <c r="R666" s="2" t="s">
        <v>942</v>
      </c>
      <c r="S666" s="2" t="s">
        <v>79</v>
      </c>
      <c r="T666">
        <v>2060</v>
      </c>
      <c r="U666">
        <v>15</v>
      </c>
      <c r="V666">
        <v>0</v>
      </c>
      <c r="W666">
        <v>1</v>
      </c>
      <c r="X666">
        <v>8</v>
      </c>
      <c r="Z666">
        <v>16480</v>
      </c>
      <c r="AA666">
        <v>16480</v>
      </c>
      <c r="AB666">
        <v>16200</v>
      </c>
      <c r="AC666" s="2"/>
      <c r="AD666" s="2" t="s">
        <v>312</v>
      </c>
      <c r="AE666">
        <v>2026</v>
      </c>
      <c r="AF666">
        <v>515</v>
      </c>
      <c r="AG666">
        <v>533</v>
      </c>
      <c r="AH666">
        <v>-18</v>
      </c>
      <c r="AI666">
        <v>536</v>
      </c>
      <c r="AJ666">
        <v>533</v>
      </c>
      <c r="AK666">
        <v>3</v>
      </c>
      <c r="AL666" s="2" t="s">
        <v>72</v>
      </c>
      <c r="AN666" s="2" t="s">
        <v>3419</v>
      </c>
    </row>
    <row r="667" spans="1:40">
      <c r="A667" s="1">
        <v>46091</v>
      </c>
      <c r="B667" s="2" t="s">
        <v>25</v>
      </c>
      <c r="C667" s="2" t="s">
        <v>3414</v>
      </c>
      <c r="D667" s="2" t="s">
        <v>3415</v>
      </c>
      <c r="E667" s="11">
        <v>0.33333333333333326</v>
      </c>
      <c r="F667" s="11">
        <v>0.35763888888888884</v>
      </c>
      <c r="G667">
        <v>0.57999999999999996</v>
      </c>
      <c r="H667">
        <v>500.00000000000006</v>
      </c>
      <c r="I667">
        <v>0.58333333333333326</v>
      </c>
      <c r="J667">
        <v>497.14285714120371</v>
      </c>
      <c r="K667" s="2" t="s">
        <v>3416</v>
      </c>
      <c r="L667" s="2" t="s">
        <v>3417</v>
      </c>
      <c r="M667">
        <v>265</v>
      </c>
      <c r="N667" s="2" t="s">
        <v>1300</v>
      </c>
      <c r="O667" s="2" t="s">
        <v>1305</v>
      </c>
      <c r="P667" s="2" t="s">
        <v>1302</v>
      </c>
      <c r="Q667" s="2" t="s">
        <v>1304</v>
      </c>
      <c r="R667" s="2" t="s">
        <v>1301</v>
      </c>
      <c r="S667" s="2" t="s">
        <v>79</v>
      </c>
      <c r="T667">
        <v>290</v>
      </c>
      <c r="U667">
        <v>10</v>
      </c>
      <c r="V667">
        <v>0</v>
      </c>
      <c r="W667">
        <v>1</v>
      </c>
      <c r="X667">
        <v>8</v>
      </c>
      <c r="Z667">
        <v>2320</v>
      </c>
      <c r="AA667">
        <v>2320</v>
      </c>
      <c r="AB667">
        <v>2000</v>
      </c>
      <c r="AC667" s="2"/>
      <c r="AD667" s="2" t="s">
        <v>312</v>
      </c>
      <c r="AE667">
        <v>2026</v>
      </c>
      <c r="AF667">
        <v>73</v>
      </c>
      <c r="AG667">
        <v>78</v>
      </c>
      <c r="AH667">
        <v>-5</v>
      </c>
      <c r="AI667">
        <v>81</v>
      </c>
      <c r="AJ667">
        <v>78</v>
      </c>
      <c r="AK667">
        <v>3</v>
      </c>
      <c r="AL667" s="2" t="s">
        <v>72</v>
      </c>
      <c r="AN667" s="2" t="s">
        <v>3419</v>
      </c>
    </row>
    <row r="668" spans="1:40">
      <c r="A668" s="1">
        <v>46091</v>
      </c>
      <c r="B668" s="2" t="s">
        <v>25</v>
      </c>
      <c r="C668" s="2" t="s">
        <v>3414</v>
      </c>
      <c r="D668" s="2" t="s">
        <v>3415</v>
      </c>
      <c r="E668" s="11">
        <v>0.35763888888888884</v>
      </c>
      <c r="F668" s="11">
        <v>0.4375</v>
      </c>
      <c r="G668">
        <v>1.92</v>
      </c>
      <c r="H668">
        <v>833.33333333333337</v>
      </c>
      <c r="I668">
        <v>1.9166666666666665</v>
      </c>
      <c r="J668">
        <v>834.78260869212966</v>
      </c>
      <c r="K668" s="2" t="s">
        <v>3416</v>
      </c>
      <c r="L668" s="2" t="s">
        <v>3417</v>
      </c>
      <c r="M668">
        <v>162</v>
      </c>
      <c r="N668" s="2" t="s">
        <v>872</v>
      </c>
      <c r="O668" s="2" t="s">
        <v>199</v>
      </c>
      <c r="P668" s="2" t="s">
        <v>191</v>
      </c>
      <c r="Q668" s="2" t="s">
        <v>473</v>
      </c>
      <c r="R668" s="2" t="s">
        <v>873</v>
      </c>
      <c r="S668" s="2" t="s">
        <v>79</v>
      </c>
      <c r="T668">
        <v>1600</v>
      </c>
      <c r="U668">
        <v>10</v>
      </c>
      <c r="V668">
        <v>0</v>
      </c>
      <c r="W668">
        <v>1</v>
      </c>
      <c r="X668">
        <v>8</v>
      </c>
      <c r="Z668">
        <v>12800</v>
      </c>
      <c r="AA668">
        <v>12800</v>
      </c>
      <c r="AB668">
        <v>12300</v>
      </c>
      <c r="AC668" s="2"/>
      <c r="AD668" s="2" t="s">
        <v>312</v>
      </c>
      <c r="AE668">
        <v>2026</v>
      </c>
      <c r="AF668">
        <v>400</v>
      </c>
      <c r="AG668">
        <v>415</v>
      </c>
      <c r="AH668">
        <v>-15</v>
      </c>
      <c r="AI668">
        <v>418</v>
      </c>
      <c r="AJ668">
        <v>415</v>
      </c>
      <c r="AK668">
        <v>3</v>
      </c>
      <c r="AL668" s="2" t="s">
        <v>72</v>
      </c>
      <c r="AN668" s="2" t="s">
        <v>3419</v>
      </c>
    </row>
    <row r="669" spans="1:40">
      <c r="A669" s="1">
        <v>46091</v>
      </c>
      <c r="B669" s="2" t="s">
        <v>25</v>
      </c>
      <c r="C669" s="2" t="s">
        <v>3414</v>
      </c>
      <c r="D669" s="2" t="s">
        <v>3415</v>
      </c>
      <c r="E669" s="11">
        <v>0.4375</v>
      </c>
      <c r="F669" s="11">
        <v>0.47222222222222232</v>
      </c>
      <c r="G669">
        <v>0.83</v>
      </c>
      <c r="H669">
        <v>674.69879518072287</v>
      </c>
      <c r="I669">
        <v>0.83333333333333326</v>
      </c>
      <c r="J669">
        <v>672</v>
      </c>
      <c r="K669" s="2" t="s">
        <v>3416</v>
      </c>
      <c r="L669" s="2" t="s">
        <v>3417</v>
      </c>
      <c r="M669">
        <v>305</v>
      </c>
      <c r="N669" s="2" t="s">
        <v>1406</v>
      </c>
      <c r="O669" s="2" t="s">
        <v>442</v>
      </c>
      <c r="P669" s="2" t="s">
        <v>1408</v>
      </c>
      <c r="Q669" s="2" t="s">
        <v>240</v>
      </c>
      <c r="R669" s="2" t="s">
        <v>1407</v>
      </c>
      <c r="S669" s="2" t="s">
        <v>445</v>
      </c>
      <c r="T669">
        <v>560</v>
      </c>
      <c r="U669">
        <v>20</v>
      </c>
      <c r="V669">
        <v>0</v>
      </c>
      <c r="W669">
        <v>1</v>
      </c>
      <c r="X669">
        <v>0</v>
      </c>
      <c r="Y669">
        <v>8</v>
      </c>
      <c r="Z669">
        <v>4480</v>
      </c>
      <c r="AA669">
        <v>4480</v>
      </c>
      <c r="AB669">
        <v>4100</v>
      </c>
      <c r="AC669" s="2"/>
      <c r="AD669" s="2" t="s">
        <v>312</v>
      </c>
      <c r="AE669">
        <v>2026</v>
      </c>
      <c r="AF669">
        <v>140</v>
      </c>
      <c r="AG669">
        <v>152</v>
      </c>
      <c r="AH669">
        <v>-12</v>
      </c>
      <c r="AI669">
        <v>155</v>
      </c>
      <c r="AJ669">
        <v>152</v>
      </c>
      <c r="AK669">
        <v>3</v>
      </c>
      <c r="AL669" s="2" t="s">
        <v>72</v>
      </c>
      <c r="AN669" s="2" t="s">
        <v>3419</v>
      </c>
    </row>
    <row r="670" spans="1:40">
      <c r="A670" s="1">
        <v>46091</v>
      </c>
      <c r="B670" s="2" t="s">
        <v>25</v>
      </c>
      <c r="C670" s="2" t="s">
        <v>3414</v>
      </c>
      <c r="D670" s="2" t="s">
        <v>3415</v>
      </c>
      <c r="E670" s="11">
        <v>0.47222222222222232</v>
      </c>
      <c r="F670" s="11">
        <v>0.54166666666666674</v>
      </c>
      <c r="G670">
        <v>1.67</v>
      </c>
      <c r="H670">
        <v>1287.4251497005989</v>
      </c>
      <c r="I670">
        <v>1.6666666666666665</v>
      </c>
      <c r="J670">
        <v>1290</v>
      </c>
      <c r="K670" s="2" t="s">
        <v>3416</v>
      </c>
      <c r="L670" s="2" t="s">
        <v>3417</v>
      </c>
      <c r="M670">
        <v>222</v>
      </c>
      <c r="N670" s="2" t="s">
        <v>1123</v>
      </c>
      <c r="O670" s="2" t="s">
        <v>1130</v>
      </c>
      <c r="P670" s="2" t="s">
        <v>1125</v>
      </c>
      <c r="Q670" s="2" t="s">
        <v>343</v>
      </c>
      <c r="R670" s="2" t="s">
        <v>1124</v>
      </c>
      <c r="S670" s="2" t="s">
        <v>79</v>
      </c>
      <c r="T670">
        <v>2150</v>
      </c>
      <c r="U670">
        <v>20</v>
      </c>
      <c r="V670">
        <v>0</v>
      </c>
      <c r="W670">
        <v>1</v>
      </c>
      <c r="X670">
        <v>8</v>
      </c>
      <c r="Z670">
        <v>17200</v>
      </c>
      <c r="AA670">
        <v>17200</v>
      </c>
      <c r="AB670">
        <v>16750</v>
      </c>
      <c r="AC670" s="2"/>
      <c r="AD670" s="2" t="s">
        <v>312</v>
      </c>
      <c r="AE670">
        <v>2026</v>
      </c>
      <c r="AF670">
        <v>538</v>
      </c>
      <c r="AG670">
        <v>564</v>
      </c>
      <c r="AH670">
        <v>-26</v>
      </c>
      <c r="AI670">
        <v>567</v>
      </c>
      <c r="AJ670">
        <v>564</v>
      </c>
      <c r="AK670">
        <v>3</v>
      </c>
      <c r="AL670" s="2" t="s">
        <v>72</v>
      </c>
      <c r="AN670" s="2" t="s">
        <v>3419</v>
      </c>
    </row>
    <row r="671" spans="1:40">
      <c r="A671" s="1">
        <v>46091</v>
      </c>
      <c r="B671" s="2" t="s">
        <v>25</v>
      </c>
      <c r="C671" s="2" t="s">
        <v>3414</v>
      </c>
      <c r="D671" s="2" t="s">
        <v>3426</v>
      </c>
      <c r="E671" s="11">
        <v>0.55208333333333326</v>
      </c>
      <c r="F671" s="11">
        <v>0.62152777777777768</v>
      </c>
      <c r="G671">
        <v>1.67</v>
      </c>
      <c r="H671">
        <v>263.4730538922156</v>
      </c>
      <c r="I671">
        <v>1.6666666666666665</v>
      </c>
      <c r="J671">
        <v>264</v>
      </c>
      <c r="K671" s="2" t="s">
        <v>3416</v>
      </c>
      <c r="L671" s="2" t="s">
        <v>3417</v>
      </c>
      <c r="M671">
        <v>241</v>
      </c>
      <c r="N671" s="2" t="s">
        <v>1190</v>
      </c>
      <c r="O671" s="2" t="s">
        <v>212</v>
      </c>
      <c r="P671" s="2" t="s">
        <v>204</v>
      </c>
      <c r="Q671" s="2" t="s">
        <v>1192</v>
      </c>
      <c r="R671" s="2" t="s">
        <v>1191</v>
      </c>
      <c r="S671" s="2" t="s">
        <v>79</v>
      </c>
      <c r="T671">
        <v>440</v>
      </c>
      <c r="U671">
        <v>15</v>
      </c>
      <c r="V671">
        <v>0</v>
      </c>
      <c r="W671">
        <v>1</v>
      </c>
      <c r="X671">
        <v>8</v>
      </c>
      <c r="Z671">
        <v>3520</v>
      </c>
      <c r="AA671">
        <v>3520</v>
      </c>
      <c r="AB671">
        <v>3100</v>
      </c>
      <c r="AC671" s="2"/>
      <c r="AD671" s="2" t="s">
        <v>312</v>
      </c>
      <c r="AE671">
        <v>2026</v>
      </c>
      <c r="AF671">
        <v>110</v>
      </c>
      <c r="AG671">
        <v>114</v>
      </c>
      <c r="AH671">
        <v>-4</v>
      </c>
      <c r="AI671">
        <v>117</v>
      </c>
      <c r="AJ671">
        <v>114</v>
      </c>
      <c r="AK671">
        <v>3</v>
      </c>
      <c r="AL671" s="2" t="s">
        <v>72</v>
      </c>
      <c r="AN671" s="2" t="s">
        <v>3419</v>
      </c>
    </row>
    <row r="672" spans="1:40">
      <c r="A672" s="1">
        <v>46091</v>
      </c>
      <c r="B672" s="2" t="s">
        <v>25</v>
      </c>
      <c r="C672" s="2" t="s">
        <v>3414</v>
      </c>
      <c r="D672" s="2" t="s">
        <v>3426</v>
      </c>
      <c r="E672" s="11">
        <v>0.63194444444444442</v>
      </c>
      <c r="F672" s="11">
        <v>0.75694444444444442</v>
      </c>
      <c r="G672">
        <v>3</v>
      </c>
      <c r="H672">
        <v>533.33333333333337</v>
      </c>
      <c r="I672">
        <v>3</v>
      </c>
      <c r="J672">
        <v>533.33333333333337</v>
      </c>
      <c r="K672" s="2" t="s">
        <v>3416</v>
      </c>
      <c r="L672" s="2" t="s">
        <v>3417</v>
      </c>
      <c r="M672">
        <v>300</v>
      </c>
      <c r="N672" s="2" t="s">
        <v>1463</v>
      </c>
      <c r="O672" s="2" t="s">
        <v>1472</v>
      </c>
      <c r="P672" s="2" t="s">
        <v>1465</v>
      </c>
      <c r="Q672" s="2" t="s">
        <v>1466</v>
      </c>
      <c r="R672" s="2" t="s">
        <v>1464</v>
      </c>
      <c r="S672" s="2" t="s">
        <v>79</v>
      </c>
      <c r="T672">
        <v>1600</v>
      </c>
      <c r="U672">
        <v>20</v>
      </c>
      <c r="V672">
        <v>0</v>
      </c>
      <c r="W672">
        <v>1</v>
      </c>
      <c r="X672">
        <v>8</v>
      </c>
      <c r="Z672">
        <v>12800</v>
      </c>
      <c r="AA672">
        <v>12800</v>
      </c>
      <c r="AB672">
        <v>12100</v>
      </c>
      <c r="AC672" s="2"/>
      <c r="AD672" s="2" t="s">
        <v>312</v>
      </c>
      <c r="AE672">
        <v>2026</v>
      </c>
      <c r="AF672">
        <v>400</v>
      </c>
      <c r="AG672">
        <v>396</v>
      </c>
      <c r="AH672">
        <v>4</v>
      </c>
      <c r="AI672">
        <v>400</v>
      </c>
      <c r="AJ672">
        <v>396</v>
      </c>
      <c r="AK672">
        <v>4</v>
      </c>
      <c r="AL672" s="2" t="s">
        <v>72</v>
      </c>
      <c r="AN672" s="2" t="s">
        <v>3419</v>
      </c>
    </row>
    <row r="673" spans="1:40">
      <c r="A673" s="1">
        <v>46091</v>
      </c>
      <c r="B673" s="2" t="s">
        <v>25</v>
      </c>
      <c r="C673" s="2" t="s">
        <v>3414</v>
      </c>
      <c r="D673" s="2" t="s">
        <v>3426</v>
      </c>
      <c r="E673" s="11">
        <v>0.76388888888888884</v>
      </c>
      <c r="F673" s="11">
        <v>0.81944444444444442</v>
      </c>
      <c r="G673">
        <v>1.33</v>
      </c>
      <c r="H673">
        <v>503.75939849624058</v>
      </c>
      <c r="I673">
        <v>1.3333333333333335</v>
      </c>
      <c r="J673">
        <v>502.5</v>
      </c>
      <c r="K673" s="2" t="s">
        <v>3427</v>
      </c>
      <c r="L673" s="2" t="s">
        <v>3417</v>
      </c>
      <c r="M673">
        <v>202</v>
      </c>
      <c r="N673" s="2" t="s">
        <v>1066</v>
      </c>
      <c r="O673" s="2" t="s">
        <v>1069</v>
      </c>
      <c r="P673" s="2" t="s">
        <v>1068</v>
      </c>
      <c r="Q673" s="2" t="s">
        <v>153</v>
      </c>
      <c r="R673" s="2" t="s">
        <v>1067</v>
      </c>
      <c r="S673" s="2" t="s">
        <v>79</v>
      </c>
      <c r="T673">
        <v>670</v>
      </c>
      <c r="U673">
        <v>17</v>
      </c>
      <c r="V673">
        <v>0</v>
      </c>
      <c r="W673">
        <v>1</v>
      </c>
      <c r="X673">
        <v>8</v>
      </c>
      <c r="Z673">
        <v>5360</v>
      </c>
      <c r="AA673">
        <v>5360</v>
      </c>
      <c r="AB673">
        <v>5100</v>
      </c>
      <c r="AC673" s="2"/>
      <c r="AD673" s="2" t="s">
        <v>312</v>
      </c>
      <c r="AE673">
        <v>2026</v>
      </c>
      <c r="AF673">
        <v>168</v>
      </c>
      <c r="AG673">
        <v>174</v>
      </c>
      <c r="AH673">
        <v>-6</v>
      </c>
      <c r="AI673">
        <v>177</v>
      </c>
      <c r="AJ673">
        <v>174</v>
      </c>
      <c r="AK673">
        <v>3</v>
      </c>
      <c r="AL673" s="2" t="s">
        <v>72</v>
      </c>
      <c r="AN673" s="2" t="s">
        <v>3419</v>
      </c>
    </row>
    <row r="674" spans="1:40">
      <c r="A674" s="1">
        <v>46091</v>
      </c>
      <c r="B674" s="2" t="s">
        <v>25</v>
      </c>
      <c r="C674" s="2" t="s">
        <v>3414</v>
      </c>
      <c r="D674" s="2" t="s">
        <v>3426</v>
      </c>
      <c r="E674" s="11">
        <v>0.82986111111111116</v>
      </c>
      <c r="F674" s="11">
        <v>0.90625</v>
      </c>
      <c r="G674">
        <v>1.83</v>
      </c>
      <c r="H674">
        <v>836.06557377049182</v>
      </c>
      <c r="I674">
        <v>1.8333333333333335</v>
      </c>
      <c r="J674">
        <v>834.54545454861113</v>
      </c>
      <c r="K674" s="2" t="s">
        <v>3427</v>
      </c>
      <c r="L674" s="2" t="s">
        <v>3417</v>
      </c>
      <c r="M674">
        <v>301</v>
      </c>
      <c r="N674" s="2" t="s">
        <v>1463</v>
      </c>
      <c r="O674" s="2" t="s">
        <v>442</v>
      </c>
      <c r="P674" s="2" t="s">
        <v>1465</v>
      </c>
      <c r="Q674" s="2" t="s">
        <v>1466</v>
      </c>
      <c r="R674" s="2" t="s">
        <v>1464</v>
      </c>
      <c r="S674" s="2" t="s">
        <v>445</v>
      </c>
      <c r="T674">
        <v>1530</v>
      </c>
      <c r="U674">
        <v>15</v>
      </c>
      <c r="V674">
        <v>0</v>
      </c>
      <c r="W674">
        <v>1</v>
      </c>
      <c r="X674">
        <v>0</v>
      </c>
      <c r="Y674">
        <v>8</v>
      </c>
      <c r="Z674">
        <v>12240</v>
      </c>
      <c r="AA674">
        <v>12240</v>
      </c>
      <c r="AB674">
        <v>12100</v>
      </c>
      <c r="AC674" s="2"/>
      <c r="AD674" s="2" t="s">
        <v>312</v>
      </c>
      <c r="AE674">
        <v>2026</v>
      </c>
      <c r="AF674">
        <v>383</v>
      </c>
      <c r="AG674">
        <v>375</v>
      </c>
      <c r="AH674">
        <v>8</v>
      </c>
      <c r="AI674">
        <v>383</v>
      </c>
      <c r="AJ674">
        <v>375</v>
      </c>
      <c r="AK674">
        <v>8</v>
      </c>
      <c r="AL674" s="2" t="s">
        <v>72</v>
      </c>
      <c r="AN674" s="2" t="s">
        <v>3419</v>
      </c>
    </row>
    <row r="675" spans="1:40">
      <c r="A675" s="1">
        <v>46092</v>
      </c>
      <c r="B675" s="2" t="s">
        <v>25</v>
      </c>
      <c r="C675" s="2" t="s">
        <v>3414</v>
      </c>
      <c r="D675" s="2" t="s">
        <v>3415</v>
      </c>
      <c r="E675" s="11">
        <v>0.33333333333333326</v>
      </c>
      <c r="F675" s="11">
        <v>0.36111111111111116</v>
      </c>
      <c r="G675">
        <v>0.67</v>
      </c>
      <c r="H675">
        <v>671.64179104477603</v>
      </c>
      <c r="I675">
        <v>0.66666666666666674</v>
      </c>
      <c r="J675">
        <v>675</v>
      </c>
      <c r="K675" s="2" t="s">
        <v>3416</v>
      </c>
      <c r="L675" s="2" t="s">
        <v>3417</v>
      </c>
      <c r="M675">
        <v>238</v>
      </c>
      <c r="N675" s="2" t="s">
        <v>1183</v>
      </c>
      <c r="O675" s="2" t="s">
        <v>245</v>
      </c>
      <c r="P675" s="2" t="s">
        <v>1185</v>
      </c>
      <c r="Q675" s="2" t="s">
        <v>240</v>
      </c>
      <c r="R675" s="2" t="s">
        <v>1184</v>
      </c>
      <c r="S675" s="2" t="s">
        <v>79</v>
      </c>
      <c r="T675">
        <v>450</v>
      </c>
      <c r="U675">
        <v>10</v>
      </c>
      <c r="V675">
        <v>0</v>
      </c>
      <c r="W675">
        <v>1</v>
      </c>
      <c r="X675">
        <v>8</v>
      </c>
      <c r="Z675">
        <v>3600</v>
      </c>
      <c r="AA675">
        <v>3600</v>
      </c>
      <c r="AB675">
        <v>3300</v>
      </c>
      <c r="AC675" s="2"/>
      <c r="AD675" s="2" t="s">
        <v>312</v>
      </c>
      <c r="AE675">
        <v>2026</v>
      </c>
      <c r="AF675">
        <v>113</v>
      </c>
      <c r="AG675">
        <v>135</v>
      </c>
      <c r="AH675">
        <v>-22</v>
      </c>
      <c r="AI675">
        <v>138</v>
      </c>
      <c r="AJ675">
        <v>135</v>
      </c>
      <c r="AK675">
        <v>3</v>
      </c>
      <c r="AL675" s="2" t="s">
        <v>72</v>
      </c>
      <c r="AN675" s="2" t="s">
        <v>3419</v>
      </c>
    </row>
    <row r="676" spans="1:40">
      <c r="A676" s="1">
        <v>46092</v>
      </c>
      <c r="B676" s="2" t="s">
        <v>25</v>
      </c>
      <c r="C676" s="2" t="s">
        <v>3414</v>
      </c>
      <c r="D676" s="2" t="s">
        <v>3415</v>
      </c>
      <c r="E676" s="11">
        <v>0.36805555555555558</v>
      </c>
      <c r="F676" s="11">
        <v>0.40972222222222232</v>
      </c>
      <c r="G676">
        <v>1</v>
      </c>
      <c r="H676">
        <v>460</v>
      </c>
      <c r="I676">
        <v>1</v>
      </c>
      <c r="J676">
        <v>460</v>
      </c>
      <c r="K676" s="2" t="s">
        <v>3416</v>
      </c>
      <c r="L676" s="2" t="s">
        <v>3417</v>
      </c>
      <c r="M676">
        <v>314</v>
      </c>
      <c r="N676" s="2" t="s">
        <v>1512</v>
      </c>
      <c r="O676" s="2" t="s">
        <v>1517</v>
      </c>
      <c r="P676" s="2" t="s">
        <v>1506</v>
      </c>
      <c r="Q676" s="2" t="s">
        <v>663</v>
      </c>
      <c r="R676" s="2" t="s">
        <v>1513</v>
      </c>
      <c r="S676" s="2" t="s">
        <v>79</v>
      </c>
      <c r="T676">
        <v>460</v>
      </c>
      <c r="U676">
        <v>10</v>
      </c>
      <c r="V676">
        <v>0</v>
      </c>
      <c r="W676">
        <v>1</v>
      </c>
      <c r="X676">
        <v>8</v>
      </c>
      <c r="Z676">
        <v>3680</v>
      </c>
      <c r="AA676">
        <v>3680</v>
      </c>
      <c r="AB676">
        <v>3400</v>
      </c>
      <c r="AC676" s="2"/>
      <c r="AD676" s="2" t="s">
        <v>312</v>
      </c>
      <c r="AE676">
        <v>2026</v>
      </c>
      <c r="AF676">
        <v>115</v>
      </c>
      <c r="AG676">
        <v>146</v>
      </c>
      <c r="AH676">
        <v>-31</v>
      </c>
      <c r="AI676">
        <v>149</v>
      </c>
      <c r="AJ676">
        <v>146</v>
      </c>
      <c r="AK676">
        <v>3</v>
      </c>
      <c r="AL676" s="2" t="s">
        <v>72</v>
      </c>
      <c r="AN676" s="2" t="s">
        <v>3419</v>
      </c>
    </row>
    <row r="677" spans="1:40">
      <c r="A677" s="1">
        <v>46092</v>
      </c>
      <c r="B677" s="2" t="s">
        <v>25</v>
      </c>
      <c r="C677" s="2" t="s">
        <v>3414</v>
      </c>
      <c r="D677" s="2" t="s">
        <v>3415</v>
      </c>
      <c r="E677" s="11">
        <v>0.41666666666666674</v>
      </c>
      <c r="F677" s="11">
        <v>0.5</v>
      </c>
      <c r="G677">
        <v>2</v>
      </c>
      <c r="H677">
        <v>1090</v>
      </c>
      <c r="I677">
        <v>2</v>
      </c>
      <c r="J677">
        <v>1090</v>
      </c>
      <c r="K677" s="2" t="s">
        <v>3416</v>
      </c>
      <c r="L677" s="2" t="s">
        <v>3417</v>
      </c>
      <c r="M677">
        <v>284</v>
      </c>
      <c r="N677" s="2" t="s">
        <v>1383</v>
      </c>
      <c r="O677" s="2" t="s">
        <v>501</v>
      </c>
      <c r="P677" s="2" t="s">
        <v>499</v>
      </c>
      <c r="Q677" s="2" t="s">
        <v>240</v>
      </c>
      <c r="R677" s="2" t="s">
        <v>1384</v>
      </c>
      <c r="S677" s="2" t="s">
        <v>79</v>
      </c>
      <c r="T677">
        <v>2180</v>
      </c>
      <c r="U677">
        <v>20</v>
      </c>
      <c r="V677">
        <v>0</v>
      </c>
      <c r="W677">
        <v>1</v>
      </c>
      <c r="X677">
        <v>8</v>
      </c>
      <c r="Z677">
        <v>17440</v>
      </c>
      <c r="AA677">
        <v>17440</v>
      </c>
      <c r="AB677">
        <v>17100</v>
      </c>
      <c r="AC677" s="2"/>
      <c r="AD677" s="2" t="s">
        <v>312</v>
      </c>
      <c r="AE677">
        <v>2026</v>
      </c>
      <c r="AF677">
        <v>545</v>
      </c>
      <c r="AG677">
        <v>549</v>
      </c>
      <c r="AH677">
        <v>-4</v>
      </c>
      <c r="AI677">
        <v>552</v>
      </c>
      <c r="AJ677">
        <v>549</v>
      </c>
      <c r="AK677">
        <v>3</v>
      </c>
      <c r="AL677" s="2" t="s">
        <v>72</v>
      </c>
      <c r="AN677" s="2" t="s">
        <v>3419</v>
      </c>
    </row>
    <row r="678" spans="1:40">
      <c r="A678" s="1">
        <v>46092</v>
      </c>
      <c r="B678" s="2" t="s">
        <v>25</v>
      </c>
      <c r="C678" s="2" t="s">
        <v>3414</v>
      </c>
      <c r="D678" s="2" t="s">
        <v>3426</v>
      </c>
      <c r="E678" s="11">
        <v>0.54513888888888884</v>
      </c>
      <c r="F678" s="11">
        <v>0.61111111111111116</v>
      </c>
      <c r="G678">
        <v>1.58</v>
      </c>
      <c r="H678">
        <v>1050.632911392405</v>
      </c>
      <c r="I678">
        <v>1.5833333333333335</v>
      </c>
      <c r="J678">
        <v>1048.4210526273148</v>
      </c>
      <c r="K678" s="2" t="s">
        <v>3416</v>
      </c>
      <c r="L678" s="2" t="s">
        <v>3417</v>
      </c>
      <c r="M678">
        <v>371</v>
      </c>
      <c r="N678" s="2" t="s">
        <v>1731</v>
      </c>
      <c r="O678" s="2" t="s">
        <v>1739</v>
      </c>
      <c r="P678" s="2" t="s">
        <v>1733</v>
      </c>
      <c r="Q678" s="2" t="s">
        <v>1734</v>
      </c>
      <c r="R678" s="2" t="s">
        <v>1732</v>
      </c>
      <c r="S678" s="2" t="s">
        <v>79</v>
      </c>
      <c r="T678">
        <v>1660</v>
      </c>
      <c r="U678">
        <v>20</v>
      </c>
      <c r="V678">
        <v>0</v>
      </c>
      <c r="W678">
        <v>1</v>
      </c>
      <c r="X678">
        <v>8</v>
      </c>
      <c r="Z678">
        <v>13280</v>
      </c>
      <c r="AA678">
        <v>13280</v>
      </c>
      <c r="AB678">
        <v>13000</v>
      </c>
      <c r="AC678" s="2"/>
      <c r="AD678" s="2" t="s">
        <v>312</v>
      </c>
      <c r="AE678">
        <v>2026</v>
      </c>
      <c r="AF678">
        <v>415</v>
      </c>
      <c r="AG678">
        <v>452</v>
      </c>
      <c r="AH678">
        <v>-37</v>
      </c>
      <c r="AI678">
        <v>455</v>
      </c>
      <c r="AJ678">
        <v>452</v>
      </c>
      <c r="AK678">
        <v>3</v>
      </c>
      <c r="AL678" s="2" t="s">
        <v>72</v>
      </c>
      <c r="AN678" s="2" t="s">
        <v>3419</v>
      </c>
    </row>
    <row r="679" spans="1:40">
      <c r="A679" s="1">
        <v>46092</v>
      </c>
      <c r="B679" s="2" t="s">
        <v>25</v>
      </c>
      <c r="C679" s="2" t="s">
        <v>3414</v>
      </c>
      <c r="D679" s="2" t="s">
        <v>3426</v>
      </c>
      <c r="E679" s="11">
        <v>0.62152777777777768</v>
      </c>
      <c r="F679" s="11">
        <v>0.65972222222222232</v>
      </c>
      <c r="G679">
        <v>0.92</v>
      </c>
      <c r="H679">
        <v>815.21739130434776</v>
      </c>
      <c r="I679">
        <v>0.91666666666666674</v>
      </c>
      <c r="J679">
        <v>818.18181818287042</v>
      </c>
      <c r="K679" s="2" t="s">
        <v>3416</v>
      </c>
      <c r="L679" s="2" t="s">
        <v>3417</v>
      </c>
      <c r="M679">
        <v>269</v>
      </c>
      <c r="N679" s="2" t="s">
        <v>1316</v>
      </c>
      <c r="O679" s="2" t="s">
        <v>1324</v>
      </c>
      <c r="P679" s="2" t="s">
        <v>1318</v>
      </c>
      <c r="Q679" s="2" t="s">
        <v>1319</v>
      </c>
      <c r="R679" s="2" t="s">
        <v>1317</v>
      </c>
      <c r="S679" s="2" t="s">
        <v>79</v>
      </c>
      <c r="T679">
        <v>750</v>
      </c>
      <c r="U679">
        <v>15</v>
      </c>
      <c r="V679">
        <v>0</v>
      </c>
      <c r="W679">
        <v>1</v>
      </c>
      <c r="X679">
        <v>8</v>
      </c>
      <c r="Z679">
        <v>6000</v>
      </c>
      <c r="AA679">
        <v>6000</v>
      </c>
      <c r="AB679">
        <v>5800</v>
      </c>
      <c r="AC679" s="2"/>
      <c r="AD679" s="2" t="s">
        <v>312</v>
      </c>
      <c r="AE679">
        <v>2026</v>
      </c>
      <c r="AF679">
        <v>188</v>
      </c>
      <c r="AG679">
        <v>192</v>
      </c>
      <c r="AH679">
        <v>-4</v>
      </c>
      <c r="AI679">
        <v>195</v>
      </c>
      <c r="AJ679">
        <v>192</v>
      </c>
      <c r="AK679">
        <v>3</v>
      </c>
      <c r="AL679" s="2" t="s">
        <v>72</v>
      </c>
      <c r="AN679" s="2" t="s">
        <v>3419</v>
      </c>
    </row>
    <row r="680" spans="1:40">
      <c r="A680" s="1">
        <v>46092</v>
      </c>
      <c r="B680" s="2" t="s">
        <v>25</v>
      </c>
      <c r="C680" s="2" t="s">
        <v>3414</v>
      </c>
      <c r="D680" s="2" t="s">
        <v>3426</v>
      </c>
      <c r="E680" s="11">
        <v>0.67361111111111116</v>
      </c>
      <c r="F680" s="11">
        <v>0.74305555555555558</v>
      </c>
      <c r="G680">
        <v>1.67</v>
      </c>
      <c r="H680">
        <v>586.82634730538928</v>
      </c>
      <c r="I680">
        <v>1.6666666666666665</v>
      </c>
      <c r="J680">
        <v>588</v>
      </c>
      <c r="K680" s="2" t="s">
        <v>3416</v>
      </c>
      <c r="L680" s="2" t="s">
        <v>3417</v>
      </c>
      <c r="M680">
        <v>329</v>
      </c>
      <c r="N680" s="2" t="s">
        <v>1574</v>
      </c>
      <c r="O680" s="2" t="s">
        <v>1579</v>
      </c>
      <c r="P680" s="2" t="s">
        <v>511</v>
      </c>
      <c r="Q680" s="2" t="s">
        <v>240</v>
      </c>
      <c r="R680" s="2" t="s">
        <v>1575</v>
      </c>
      <c r="S680" s="2" t="s">
        <v>79</v>
      </c>
      <c r="T680">
        <v>980</v>
      </c>
      <c r="U680">
        <v>17</v>
      </c>
      <c r="V680">
        <v>0</v>
      </c>
      <c r="W680">
        <v>1</v>
      </c>
      <c r="X680">
        <v>8</v>
      </c>
      <c r="Z680">
        <v>7840</v>
      </c>
      <c r="AA680">
        <v>7840</v>
      </c>
      <c r="AB680">
        <v>7600</v>
      </c>
      <c r="AC680" s="2"/>
      <c r="AD680" s="2" t="s">
        <v>312</v>
      </c>
      <c r="AE680">
        <v>2026</v>
      </c>
      <c r="AF680">
        <v>245</v>
      </c>
      <c r="AG680">
        <v>278</v>
      </c>
      <c r="AH680">
        <v>-33</v>
      </c>
      <c r="AI680">
        <v>281</v>
      </c>
      <c r="AJ680">
        <v>278</v>
      </c>
      <c r="AK680">
        <v>3</v>
      </c>
      <c r="AL680" s="2" t="s">
        <v>72</v>
      </c>
      <c r="AN680" s="2" t="s">
        <v>3419</v>
      </c>
    </row>
    <row r="681" spans="1:40">
      <c r="A681" s="1">
        <v>46093</v>
      </c>
      <c r="B681" s="2" t="s">
        <v>25</v>
      </c>
      <c r="C681" s="2" t="s">
        <v>3414</v>
      </c>
      <c r="D681" s="2" t="s">
        <v>3415</v>
      </c>
      <c r="E681" s="11">
        <v>0.33333333333333326</v>
      </c>
      <c r="F681" s="11">
        <v>0.35416666666666674</v>
      </c>
      <c r="G681">
        <v>0.5</v>
      </c>
      <c r="H681">
        <v>3040</v>
      </c>
      <c r="I681">
        <v>0.5</v>
      </c>
      <c r="J681">
        <v>3040</v>
      </c>
      <c r="K681" s="2" t="s">
        <v>3416</v>
      </c>
      <c r="L681" s="2" t="s">
        <v>3417</v>
      </c>
      <c r="M681">
        <v>333</v>
      </c>
      <c r="N681" s="2" t="s">
        <v>1590</v>
      </c>
      <c r="O681" s="2" t="s">
        <v>1286</v>
      </c>
      <c r="P681" s="2" t="s">
        <v>1281</v>
      </c>
      <c r="Q681" s="2" t="s">
        <v>97</v>
      </c>
      <c r="R681" s="2" t="s">
        <v>1591</v>
      </c>
      <c r="S681" s="2" t="s">
        <v>79</v>
      </c>
      <c r="T681">
        <v>1520</v>
      </c>
      <c r="U681">
        <v>5</v>
      </c>
      <c r="V681">
        <v>0</v>
      </c>
      <c r="W681">
        <v>1</v>
      </c>
      <c r="X681">
        <v>8</v>
      </c>
      <c r="Z681">
        <v>12160</v>
      </c>
      <c r="AA681">
        <v>12160</v>
      </c>
      <c r="AB681">
        <v>12000</v>
      </c>
      <c r="AC681" s="2"/>
      <c r="AD681" s="2" t="s">
        <v>312</v>
      </c>
      <c r="AE681">
        <v>2026</v>
      </c>
      <c r="AF681">
        <v>380</v>
      </c>
      <c r="AG681">
        <v>368</v>
      </c>
      <c r="AH681">
        <v>12</v>
      </c>
      <c r="AI681">
        <v>380</v>
      </c>
      <c r="AJ681">
        <v>368</v>
      </c>
      <c r="AK681">
        <v>12</v>
      </c>
      <c r="AL681" s="2" t="s">
        <v>72</v>
      </c>
      <c r="AN681" s="2" t="s">
        <v>3419</v>
      </c>
    </row>
    <row r="682" spans="1:40">
      <c r="A682" s="1">
        <v>46093</v>
      </c>
      <c r="B682" s="2" t="s">
        <v>25</v>
      </c>
      <c r="C682" s="2" t="s">
        <v>3414</v>
      </c>
      <c r="D682" s="2" t="s">
        <v>3415</v>
      </c>
      <c r="E682" s="11">
        <v>0.35416666666666674</v>
      </c>
      <c r="F682" s="11">
        <v>0.41666666666666674</v>
      </c>
      <c r="G682">
        <v>1.5</v>
      </c>
      <c r="H682">
        <v>220</v>
      </c>
      <c r="I682">
        <v>1.5</v>
      </c>
      <c r="J682">
        <v>220</v>
      </c>
      <c r="K682" s="2" t="s">
        <v>3416</v>
      </c>
      <c r="L682" s="2" t="s">
        <v>3417</v>
      </c>
      <c r="M682">
        <v>397</v>
      </c>
      <c r="N682" s="2" t="s">
        <v>1831</v>
      </c>
      <c r="O682" s="2" t="s">
        <v>1286</v>
      </c>
      <c r="P682" s="2" t="s">
        <v>1281</v>
      </c>
      <c r="Q682" s="2" t="s">
        <v>192</v>
      </c>
      <c r="R682" s="2" t="s">
        <v>1832</v>
      </c>
      <c r="S682" s="2" t="s">
        <v>79</v>
      </c>
      <c r="T682">
        <v>330</v>
      </c>
      <c r="U682">
        <v>5</v>
      </c>
      <c r="V682">
        <v>0</v>
      </c>
      <c r="W682">
        <v>1</v>
      </c>
      <c r="X682">
        <v>8</v>
      </c>
      <c r="Z682">
        <v>2640</v>
      </c>
      <c r="AA682">
        <v>2640</v>
      </c>
      <c r="AB682">
        <v>2500</v>
      </c>
      <c r="AC682" s="2"/>
      <c r="AD682" s="2" t="s">
        <v>312</v>
      </c>
      <c r="AE682">
        <v>2026</v>
      </c>
      <c r="AF682">
        <v>83</v>
      </c>
      <c r="AG682">
        <v>76</v>
      </c>
      <c r="AH682">
        <v>7</v>
      </c>
      <c r="AI682">
        <v>83</v>
      </c>
      <c r="AJ682">
        <v>76</v>
      </c>
      <c r="AK682">
        <v>7</v>
      </c>
      <c r="AL682" s="2" t="s">
        <v>72</v>
      </c>
      <c r="AN682" s="2" t="s">
        <v>3419</v>
      </c>
    </row>
    <row r="683" spans="1:40">
      <c r="A683" s="1">
        <v>46093</v>
      </c>
      <c r="B683" s="2" t="s">
        <v>25</v>
      </c>
      <c r="C683" s="2" t="s">
        <v>3414</v>
      </c>
      <c r="D683" s="2" t="s">
        <v>3415</v>
      </c>
      <c r="E683" s="11">
        <v>0.41666666666666674</v>
      </c>
      <c r="F683" s="11">
        <v>0.4375</v>
      </c>
      <c r="G683">
        <v>0.5</v>
      </c>
      <c r="H683">
        <v>360</v>
      </c>
      <c r="I683">
        <v>0.5</v>
      </c>
      <c r="J683">
        <v>360</v>
      </c>
      <c r="K683" s="2" t="s">
        <v>3416</v>
      </c>
      <c r="L683" s="2" t="s">
        <v>3417</v>
      </c>
      <c r="M683">
        <v>261</v>
      </c>
      <c r="N683" s="2" t="s">
        <v>1279</v>
      </c>
      <c r="O683" s="2" t="s">
        <v>1286</v>
      </c>
      <c r="P683" s="2" t="s">
        <v>1281</v>
      </c>
      <c r="Q683" s="2" t="s">
        <v>153</v>
      </c>
      <c r="R683" s="2" t="s">
        <v>1280</v>
      </c>
      <c r="S683" s="2" t="s">
        <v>79</v>
      </c>
      <c r="T683">
        <v>180</v>
      </c>
      <c r="U683">
        <v>5</v>
      </c>
      <c r="V683">
        <v>0</v>
      </c>
      <c r="W683">
        <v>1</v>
      </c>
      <c r="X683">
        <v>8</v>
      </c>
      <c r="Z683">
        <v>1440</v>
      </c>
      <c r="AA683">
        <v>1440</v>
      </c>
      <c r="AB683">
        <v>1200</v>
      </c>
      <c r="AC683" s="2"/>
      <c r="AD683" s="2" t="s">
        <v>312</v>
      </c>
      <c r="AE683">
        <v>2026</v>
      </c>
      <c r="AF683">
        <v>45</v>
      </c>
      <c r="AG683">
        <v>52</v>
      </c>
      <c r="AH683">
        <v>-7</v>
      </c>
      <c r="AI683">
        <v>55</v>
      </c>
      <c r="AJ683">
        <v>52</v>
      </c>
      <c r="AK683">
        <v>3</v>
      </c>
      <c r="AL683" s="2" t="s">
        <v>72</v>
      </c>
      <c r="AN683" s="2" t="s">
        <v>3419</v>
      </c>
    </row>
    <row r="684" spans="1:40">
      <c r="A684" s="1">
        <v>46093</v>
      </c>
      <c r="B684" s="2" t="s">
        <v>25</v>
      </c>
      <c r="C684" s="2" t="s">
        <v>3414</v>
      </c>
      <c r="D684" s="2" t="s">
        <v>3415</v>
      </c>
      <c r="E684" s="11">
        <v>0.4375</v>
      </c>
      <c r="F684" s="11">
        <v>0.45833333333333326</v>
      </c>
      <c r="G684">
        <v>0.5</v>
      </c>
      <c r="H684">
        <v>3900</v>
      </c>
      <c r="I684">
        <v>0.5</v>
      </c>
      <c r="J684">
        <v>3900</v>
      </c>
      <c r="K684" s="2" t="s">
        <v>3416</v>
      </c>
      <c r="L684" s="2" t="s">
        <v>3417</v>
      </c>
      <c r="M684">
        <v>335</v>
      </c>
      <c r="N684" s="2" t="s">
        <v>1596</v>
      </c>
      <c r="O684" s="2" t="s">
        <v>1286</v>
      </c>
      <c r="P684" s="2" t="s">
        <v>1598</v>
      </c>
      <c r="Q684" s="2" t="s">
        <v>97</v>
      </c>
      <c r="R684" s="2" t="s">
        <v>1597</v>
      </c>
      <c r="S684" s="2" t="s">
        <v>79</v>
      </c>
      <c r="T684">
        <v>1950</v>
      </c>
      <c r="U684">
        <v>5</v>
      </c>
      <c r="V684">
        <v>0</v>
      </c>
      <c r="W684">
        <v>1</v>
      </c>
      <c r="X684">
        <v>8</v>
      </c>
      <c r="Z684">
        <v>15600</v>
      </c>
      <c r="AA684">
        <v>15600</v>
      </c>
      <c r="AB684">
        <v>15700</v>
      </c>
      <c r="AC684" s="2"/>
      <c r="AD684" s="2" t="s">
        <v>312</v>
      </c>
      <c r="AE684">
        <v>2026</v>
      </c>
      <c r="AF684">
        <v>488</v>
      </c>
      <c r="AG684">
        <v>522</v>
      </c>
      <c r="AH684">
        <v>-34</v>
      </c>
      <c r="AI684">
        <v>525</v>
      </c>
      <c r="AJ684">
        <v>522</v>
      </c>
      <c r="AK684">
        <v>3</v>
      </c>
      <c r="AL684" s="2" t="s">
        <v>72</v>
      </c>
      <c r="AN684" s="2" t="s">
        <v>3419</v>
      </c>
    </row>
    <row r="685" spans="1:40">
      <c r="A685" s="1">
        <v>46093</v>
      </c>
      <c r="B685" s="2" t="s">
        <v>25</v>
      </c>
      <c r="C685" s="2" t="s">
        <v>3414</v>
      </c>
      <c r="D685" s="2" t="s">
        <v>3426</v>
      </c>
      <c r="E685" s="11">
        <v>0.55208333333333326</v>
      </c>
      <c r="F685" s="11">
        <v>0.58749999999999991</v>
      </c>
      <c r="G685">
        <v>0.85</v>
      </c>
      <c r="H685">
        <v>788.23529411764707</v>
      </c>
      <c r="I685">
        <v>0.85000000000000009</v>
      </c>
      <c r="J685">
        <v>788.23529412037033</v>
      </c>
      <c r="K685" s="2" t="s">
        <v>3416</v>
      </c>
      <c r="L685" s="2" t="s">
        <v>3417</v>
      </c>
      <c r="M685">
        <v>243</v>
      </c>
      <c r="N685" s="2" t="s">
        <v>1197</v>
      </c>
      <c r="O685" s="2" t="s">
        <v>1205</v>
      </c>
      <c r="P685" s="2" t="s">
        <v>1199</v>
      </c>
      <c r="Q685" s="2" t="s">
        <v>1200</v>
      </c>
      <c r="R685" s="2" t="s">
        <v>1198</v>
      </c>
      <c r="S685" s="2" t="s">
        <v>79</v>
      </c>
      <c r="T685">
        <v>670</v>
      </c>
      <c r="U685">
        <v>15</v>
      </c>
      <c r="V685">
        <v>0</v>
      </c>
      <c r="W685">
        <v>1</v>
      </c>
      <c r="X685">
        <v>8</v>
      </c>
      <c r="Z685">
        <v>5360</v>
      </c>
      <c r="AA685">
        <v>5360</v>
      </c>
      <c r="AB685">
        <v>5100</v>
      </c>
      <c r="AC685" s="2"/>
      <c r="AD685" s="2" t="s">
        <v>312</v>
      </c>
      <c r="AE685">
        <v>2026</v>
      </c>
      <c r="AF685">
        <v>168</v>
      </c>
      <c r="AG685">
        <v>170</v>
      </c>
      <c r="AH685">
        <v>-2</v>
      </c>
      <c r="AI685">
        <v>173</v>
      </c>
      <c r="AJ685">
        <v>170</v>
      </c>
      <c r="AK685">
        <v>3</v>
      </c>
      <c r="AL685" s="2" t="s">
        <v>72</v>
      </c>
      <c r="AN685" s="2" t="s">
        <v>3419</v>
      </c>
    </row>
    <row r="686" spans="1:40">
      <c r="A686" s="1">
        <v>46093</v>
      </c>
      <c r="B686" s="2" t="s">
        <v>25</v>
      </c>
      <c r="C686" s="2" t="s">
        <v>3414</v>
      </c>
      <c r="D686" s="2" t="s">
        <v>3426</v>
      </c>
      <c r="E686" s="11">
        <v>0.59375</v>
      </c>
      <c r="F686" s="11">
        <v>0.66319444444444442</v>
      </c>
      <c r="G686">
        <v>1.67</v>
      </c>
      <c r="H686">
        <v>778.44311377245515</v>
      </c>
      <c r="I686">
        <v>1.6666666666666665</v>
      </c>
      <c r="J686">
        <v>780</v>
      </c>
      <c r="K686" s="2" t="s">
        <v>3416</v>
      </c>
      <c r="L686" s="2" t="s">
        <v>3417</v>
      </c>
      <c r="M686">
        <v>224</v>
      </c>
      <c r="N686" s="2" t="s">
        <v>1133</v>
      </c>
      <c r="O686" s="2" t="s">
        <v>1140</v>
      </c>
      <c r="P686" s="2" t="s">
        <v>1135</v>
      </c>
      <c r="Q686" s="2" t="s">
        <v>519</v>
      </c>
      <c r="R686" s="2" t="s">
        <v>1134</v>
      </c>
      <c r="S686" s="2" t="s">
        <v>79</v>
      </c>
      <c r="T686">
        <v>1300</v>
      </c>
      <c r="U686">
        <v>17</v>
      </c>
      <c r="V686">
        <v>0</v>
      </c>
      <c r="W686">
        <v>1</v>
      </c>
      <c r="X686">
        <v>8</v>
      </c>
      <c r="Z686">
        <v>10400</v>
      </c>
      <c r="AA686">
        <v>10400</v>
      </c>
      <c r="AB686">
        <v>10100</v>
      </c>
      <c r="AC686" s="2"/>
      <c r="AD686" s="2" t="s">
        <v>312</v>
      </c>
      <c r="AE686">
        <v>2026</v>
      </c>
      <c r="AF686">
        <v>325</v>
      </c>
      <c r="AG686">
        <v>329</v>
      </c>
      <c r="AH686">
        <v>-4</v>
      </c>
      <c r="AI686">
        <v>332</v>
      </c>
      <c r="AJ686">
        <v>329</v>
      </c>
      <c r="AK686">
        <v>3</v>
      </c>
      <c r="AL686" s="2" t="s">
        <v>72</v>
      </c>
      <c r="AN686" s="2" t="s">
        <v>3419</v>
      </c>
    </row>
    <row r="687" spans="1:40">
      <c r="A687" s="1">
        <v>46093</v>
      </c>
      <c r="B687" s="2" t="s">
        <v>25</v>
      </c>
      <c r="C687" s="2" t="s">
        <v>3414</v>
      </c>
      <c r="D687" s="2" t="s">
        <v>3426</v>
      </c>
      <c r="E687" s="11">
        <v>0.67708333333333326</v>
      </c>
      <c r="F687" s="11">
        <v>0.70833333333333326</v>
      </c>
      <c r="G687">
        <v>0.75</v>
      </c>
      <c r="H687">
        <v>400</v>
      </c>
      <c r="I687">
        <v>0.75</v>
      </c>
      <c r="J687">
        <v>400</v>
      </c>
      <c r="K687" s="2" t="s">
        <v>3416</v>
      </c>
      <c r="L687" s="2" t="s">
        <v>3417</v>
      </c>
      <c r="M687">
        <v>331</v>
      </c>
      <c r="N687" s="2" t="s">
        <v>1582</v>
      </c>
      <c r="O687" s="2" t="s">
        <v>1586</v>
      </c>
      <c r="P687" s="2" t="s">
        <v>1584</v>
      </c>
      <c r="Q687" s="2" t="s">
        <v>1585</v>
      </c>
      <c r="R687" s="2" t="s">
        <v>1583</v>
      </c>
      <c r="S687" s="2" t="s">
        <v>79</v>
      </c>
      <c r="T687">
        <v>300</v>
      </c>
      <c r="U687">
        <v>10</v>
      </c>
      <c r="V687">
        <v>0</v>
      </c>
      <c r="W687">
        <v>1</v>
      </c>
      <c r="X687">
        <v>8</v>
      </c>
      <c r="Z687">
        <v>2400</v>
      </c>
      <c r="AA687">
        <v>2400</v>
      </c>
      <c r="AB687">
        <v>2200</v>
      </c>
      <c r="AC687" s="2"/>
      <c r="AD687" s="2" t="s">
        <v>312</v>
      </c>
      <c r="AE687">
        <v>2026</v>
      </c>
      <c r="AF687">
        <v>75</v>
      </c>
      <c r="AG687">
        <v>76</v>
      </c>
      <c r="AH687">
        <v>-1</v>
      </c>
      <c r="AI687">
        <v>79</v>
      </c>
      <c r="AJ687">
        <v>76</v>
      </c>
      <c r="AK687">
        <v>3</v>
      </c>
      <c r="AL687" s="2" t="s">
        <v>72</v>
      </c>
      <c r="AN687" s="2" t="s">
        <v>3419</v>
      </c>
    </row>
    <row r="688" spans="1:40">
      <c r="A688" s="1">
        <v>46090</v>
      </c>
      <c r="B688" s="2" t="s">
        <v>25</v>
      </c>
      <c r="C688" s="2" t="s">
        <v>3424</v>
      </c>
      <c r="D688" s="2" t="s">
        <v>3425</v>
      </c>
      <c r="E688" s="11">
        <v>0.29236111111111107</v>
      </c>
      <c r="F688" s="11">
        <v>0.45833333333333326</v>
      </c>
      <c r="G688">
        <v>3.98</v>
      </c>
      <c r="H688">
        <v>2097.9899497487436</v>
      </c>
      <c r="I688">
        <v>3.9833333333333334</v>
      </c>
      <c r="J688">
        <v>2096.2343096180557</v>
      </c>
      <c r="K688" s="2" t="s">
        <v>3416</v>
      </c>
      <c r="L688" s="2" t="s">
        <v>3417</v>
      </c>
      <c r="M688">
        <v>278</v>
      </c>
      <c r="N688" s="2" t="s">
        <v>1365</v>
      </c>
      <c r="O688" s="2" t="s">
        <v>792</v>
      </c>
      <c r="P688" s="2" t="s">
        <v>790</v>
      </c>
      <c r="Q688" s="2" t="s">
        <v>1367</v>
      </c>
      <c r="R688" s="2" t="s">
        <v>1366</v>
      </c>
      <c r="S688" s="2" t="s">
        <v>64</v>
      </c>
      <c r="T688">
        <v>8350</v>
      </c>
      <c r="U688">
        <v>30</v>
      </c>
      <c r="V688">
        <v>3</v>
      </c>
      <c r="W688">
        <v>1</v>
      </c>
      <c r="X688">
        <v>2</v>
      </c>
      <c r="Z688">
        <v>16700</v>
      </c>
      <c r="AA688">
        <v>16700</v>
      </c>
      <c r="AB688">
        <v>22500</v>
      </c>
      <c r="AC688" s="2" t="s">
        <v>3435</v>
      </c>
      <c r="AD688" s="2" t="s">
        <v>312</v>
      </c>
      <c r="AE688">
        <v>2026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 s="2" t="s">
        <v>72</v>
      </c>
      <c r="AM688" t="s">
        <v>118</v>
      </c>
      <c r="AN688" s="2" t="s">
        <v>3419</v>
      </c>
    </row>
    <row r="689" spans="1:40">
      <c r="A689" s="1">
        <v>46090</v>
      </c>
      <c r="B689" s="2" t="s">
        <v>25</v>
      </c>
      <c r="C689" s="2" t="s">
        <v>3424</v>
      </c>
      <c r="D689" s="2" t="s">
        <v>3425</v>
      </c>
      <c r="E689" s="11">
        <v>0.51736111111111116</v>
      </c>
      <c r="F689" s="11">
        <v>0.5625</v>
      </c>
      <c r="G689">
        <v>1.08</v>
      </c>
      <c r="H689">
        <v>888.8888888888888</v>
      </c>
      <c r="I689">
        <v>1.0833333333333335</v>
      </c>
      <c r="J689">
        <v>886.15384615740743</v>
      </c>
      <c r="K689" s="2" t="s">
        <v>3416</v>
      </c>
      <c r="L689" s="2" t="s">
        <v>3417</v>
      </c>
      <c r="M689">
        <v>296</v>
      </c>
      <c r="N689" s="2" t="s">
        <v>1447</v>
      </c>
      <c r="O689" s="2" t="s">
        <v>1451</v>
      </c>
      <c r="P689" s="2" t="s">
        <v>1449</v>
      </c>
      <c r="Q689" s="2" t="s">
        <v>1450</v>
      </c>
      <c r="R689" s="2" t="s">
        <v>1448</v>
      </c>
      <c r="S689" s="2" t="s">
        <v>64</v>
      </c>
      <c r="T689">
        <v>960</v>
      </c>
      <c r="U689">
        <v>60</v>
      </c>
      <c r="V689">
        <v>3</v>
      </c>
      <c r="W689">
        <v>1</v>
      </c>
      <c r="X689">
        <v>1</v>
      </c>
      <c r="Z689">
        <v>960</v>
      </c>
      <c r="AA689">
        <v>960</v>
      </c>
      <c r="AB689">
        <v>1300</v>
      </c>
      <c r="AC689" s="2" t="s">
        <v>3486</v>
      </c>
      <c r="AD689" s="2" t="s">
        <v>312</v>
      </c>
      <c r="AE689">
        <v>2026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 s="2" t="s">
        <v>72</v>
      </c>
      <c r="AM689" t="s">
        <v>118</v>
      </c>
      <c r="AN689" s="2" t="s">
        <v>3419</v>
      </c>
    </row>
    <row r="690" spans="1:40">
      <c r="A690" s="1">
        <v>46090</v>
      </c>
      <c r="B690" s="2" t="s">
        <v>25</v>
      </c>
      <c r="C690" s="2" t="s">
        <v>3424</v>
      </c>
      <c r="D690" s="2" t="s">
        <v>3425</v>
      </c>
      <c r="E690" s="11">
        <v>0.59097222222222223</v>
      </c>
      <c r="F690" s="11">
        <v>0.6875</v>
      </c>
      <c r="G690">
        <v>2.3199999999999998</v>
      </c>
      <c r="H690">
        <v>1206.8965517241379</v>
      </c>
      <c r="I690">
        <v>2.3166666666666669</v>
      </c>
      <c r="J690">
        <v>1208.6330935300925</v>
      </c>
      <c r="K690" s="2" t="s">
        <v>3416</v>
      </c>
      <c r="L690" s="2" t="s">
        <v>3417</v>
      </c>
      <c r="M690">
        <v>180</v>
      </c>
      <c r="N690" s="2" t="s">
        <v>955</v>
      </c>
      <c r="O690" s="2" t="s">
        <v>958</v>
      </c>
      <c r="P690" s="2" t="s">
        <v>957</v>
      </c>
      <c r="Q690" s="2" t="s">
        <v>950</v>
      </c>
      <c r="R690" s="2" t="s">
        <v>956</v>
      </c>
      <c r="S690" s="2" t="s">
        <v>116</v>
      </c>
      <c r="T690">
        <v>2800</v>
      </c>
      <c r="U690">
        <v>22</v>
      </c>
      <c r="V690">
        <v>2</v>
      </c>
      <c r="W690">
        <v>2</v>
      </c>
      <c r="X690">
        <v>4</v>
      </c>
      <c r="Z690">
        <v>11200</v>
      </c>
      <c r="AA690">
        <v>5600</v>
      </c>
      <c r="AB690">
        <v>15700</v>
      </c>
      <c r="AC690" s="2" t="s">
        <v>3525</v>
      </c>
      <c r="AD690" s="2" t="s">
        <v>312</v>
      </c>
      <c r="AE690">
        <v>2026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 s="2" t="s">
        <v>72</v>
      </c>
      <c r="AM690" t="s">
        <v>118</v>
      </c>
      <c r="AN690" s="2" t="s">
        <v>3419</v>
      </c>
    </row>
    <row r="691" spans="1:40">
      <c r="A691" s="1">
        <v>46091</v>
      </c>
      <c r="B691" s="2" t="s">
        <v>25</v>
      </c>
      <c r="C691" s="2" t="s">
        <v>3424</v>
      </c>
      <c r="D691" s="2" t="s">
        <v>3425</v>
      </c>
      <c r="E691" s="11">
        <v>0.29236111111111107</v>
      </c>
      <c r="F691" s="11">
        <v>0.39236111111111116</v>
      </c>
      <c r="G691">
        <v>2.4</v>
      </c>
      <c r="H691">
        <v>1750</v>
      </c>
      <c r="I691">
        <v>2.4</v>
      </c>
      <c r="J691">
        <v>1750</v>
      </c>
      <c r="K691" s="2" t="s">
        <v>3416</v>
      </c>
      <c r="L691" s="2" t="s">
        <v>3417</v>
      </c>
      <c r="M691">
        <v>169</v>
      </c>
      <c r="N691" s="2" t="s">
        <v>904</v>
      </c>
      <c r="O691" s="2" t="s">
        <v>907</v>
      </c>
      <c r="P691" s="2" t="s">
        <v>906</v>
      </c>
      <c r="Q691" s="2" t="s">
        <v>111</v>
      </c>
      <c r="R691" s="2" t="s">
        <v>905</v>
      </c>
      <c r="S691" s="2" t="s">
        <v>116</v>
      </c>
      <c r="T691">
        <v>4200</v>
      </c>
      <c r="U691">
        <v>20</v>
      </c>
      <c r="V691">
        <v>2</v>
      </c>
      <c r="W691">
        <v>2</v>
      </c>
      <c r="X691">
        <v>5</v>
      </c>
      <c r="Z691">
        <v>21000</v>
      </c>
      <c r="AA691">
        <v>10500</v>
      </c>
      <c r="AB691">
        <v>20000</v>
      </c>
      <c r="AC691" s="2" t="s">
        <v>3525</v>
      </c>
      <c r="AD691" s="2" t="s">
        <v>312</v>
      </c>
      <c r="AE691">
        <v>2026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 s="2" t="s">
        <v>72</v>
      </c>
      <c r="AM691" t="s">
        <v>118</v>
      </c>
      <c r="AN691" s="2" t="s">
        <v>3419</v>
      </c>
    </row>
    <row r="692" spans="1:40">
      <c r="A692" s="1">
        <v>46091</v>
      </c>
      <c r="B692" s="2" t="s">
        <v>25</v>
      </c>
      <c r="C692" s="2" t="s">
        <v>3424</v>
      </c>
      <c r="D692" s="2" t="s">
        <v>3425</v>
      </c>
      <c r="E692" s="11">
        <v>0.39652777777777781</v>
      </c>
      <c r="F692" s="11">
        <v>0.42708333333333326</v>
      </c>
      <c r="G692">
        <v>0.73</v>
      </c>
      <c r="H692">
        <v>2279.4520547945208</v>
      </c>
      <c r="I692">
        <v>0.73333333333333339</v>
      </c>
      <c r="J692">
        <v>2269.090909085648</v>
      </c>
      <c r="K692" s="2" t="s">
        <v>3416</v>
      </c>
      <c r="L692" s="2" t="s">
        <v>3417</v>
      </c>
      <c r="M692">
        <v>166</v>
      </c>
      <c r="N692" s="2" t="s">
        <v>887</v>
      </c>
      <c r="O692" s="2" t="s">
        <v>890</v>
      </c>
      <c r="P692" s="2" t="s">
        <v>889</v>
      </c>
      <c r="Q692" s="2" t="s">
        <v>111</v>
      </c>
      <c r="R692" s="2" t="s">
        <v>888</v>
      </c>
      <c r="S692" s="2" t="s">
        <v>116</v>
      </c>
      <c r="T692">
        <v>1664</v>
      </c>
      <c r="U692">
        <v>8</v>
      </c>
      <c r="V692">
        <v>2</v>
      </c>
      <c r="W692">
        <v>2</v>
      </c>
      <c r="X692">
        <v>5</v>
      </c>
      <c r="Z692">
        <v>8320</v>
      </c>
      <c r="AA692">
        <v>4160</v>
      </c>
      <c r="AB692">
        <v>18000</v>
      </c>
      <c r="AC692" s="2" t="s">
        <v>3525</v>
      </c>
      <c r="AD692" s="2" t="s">
        <v>312</v>
      </c>
      <c r="AE692">
        <v>2026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 s="2" t="s">
        <v>72</v>
      </c>
      <c r="AM692" t="s">
        <v>118</v>
      </c>
      <c r="AN692" s="2" t="s">
        <v>3419</v>
      </c>
    </row>
    <row r="693" spans="1:40">
      <c r="A693" s="1">
        <v>46091</v>
      </c>
      <c r="B693" s="2" t="s">
        <v>25</v>
      </c>
      <c r="C693" s="2" t="s">
        <v>3424</v>
      </c>
      <c r="D693" s="2" t="s">
        <v>3425</v>
      </c>
      <c r="E693" s="11">
        <v>0.43333333333333335</v>
      </c>
      <c r="F693" s="11">
        <v>0.5625</v>
      </c>
      <c r="G693">
        <v>3.1</v>
      </c>
      <c r="H693">
        <v>1354.8387096774193</v>
      </c>
      <c r="I693">
        <v>3.0999999999999996</v>
      </c>
      <c r="J693">
        <v>1354.8387096759259</v>
      </c>
      <c r="K693" s="2" t="s">
        <v>3416</v>
      </c>
      <c r="L693" s="2" t="s">
        <v>3417</v>
      </c>
      <c r="M693">
        <v>169</v>
      </c>
      <c r="N693" s="2" t="s">
        <v>904</v>
      </c>
      <c r="O693" s="2" t="s">
        <v>907</v>
      </c>
      <c r="P693" s="2" t="s">
        <v>906</v>
      </c>
      <c r="Q693" s="2" t="s">
        <v>111</v>
      </c>
      <c r="R693" s="2" t="s">
        <v>905</v>
      </c>
      <c r="S693" s="2" t="s">
        <v>116</v>
      </c>
      <c r="T693">
        <v>4200</v>
      </c>
      <c r="U693">
        <v>40</v>
      </c>
      <c r="V693">
        <v>2</v>
      </c>
      <c r="W693">
        <v>2</v>
      </c>
      <c r="X693">
        <v>5</v>
      </c>
      <c r="Z693">
        <v>21000</v>
      </c>
      <c r="AA693">
        <v>10500</v>
      </c>
      <c r="AB693">
        <v>20000</v>
      </c>
      <c r="AC693" s="2" t="s">
        <v>3524</v>
      </c>
      <c r="AD693" s="2" t="s">
        <v>312</v>
      </c>
      <c r="AE693">
        <v>2026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 s="2" t="s">
        <v>72</v>
      </c>
      <c r="AM693" t="s">
        <v>118</v>
      </c>
      <c r="AN693" s="2" t="s">
        <v>3419</v>
      </c>
    </row>
    <row r="694" spans="1:40">
      <c r="A694" s="1">
        <v>46091</v>
      </c>
      <c r="B694" s="2" t="s">
        <v>25</v>
      </c>
      <c r="C694" s="2" t="s">
        <v>3424</v>
      </c>
      <c r="D694" s="2" t="s">
        <v>3425</v>
      </c>
      <c r="E694" s="11">
        <v>0.57291666666666674</v>
      </c>
      <c r="F694" s="11">
        <v>0.6875</v>
      </c>
      <c r="G694">
        <v>2.75</v>
      </c>
      <c r="H694">
        <v>605.09090909090912</v>
      </c>
      <c r="I694">
        <v>2.75</v>
      </c>
      <c r="J694">
        <v>605.09090908564815</v>
      </c>
      <c r="K694" s="2" t="s">
        <v>3416</v>
      </c>
      <c r="L694" s="2" t="s">
        <v>3417</v>
      </c>
      <c r="M694">
        <v>166</v>
      </c>
      <c r="N694" s="2" t="s">
        <v>887</v>
      </c>
      <c r="O694" s="2" t="s">
        <v>890</v>
      </c>
      <c r="P694" s="2" t="s">
        <v>889</v>
      </c>
      <c r="Q694" s="2" t="s">
        <v>111</v>
      </c>
      <c r="R694" s="2" t="s">
        <v>888</v>
      </c>
      <c r="S694" s="2" t="s">
        <v>116</v>
      </c>
      <c r="T694">
        <v>1664</v>
      </c>
      <c r="U694">
        <v>20</v>
      </c>
      <c r="V694">
        <v>2</v>
      </c>
      <c r="W694">
        <v>2</v>
      </c>
      <c r="X694">
        <v>5</v>
      </c>
      <c r="Z694">
        <v>8320</v>
      </c>
      <c r="AA694">
        <v>4160</v>
      </c>
      <c r="AB694">
        <v>18000</v>
      </c>
      <c r="AC694" s="2" t="s">
        <v>3524</v>
      </c>
      <c r="AD694" s="2" t="s">
        <v>312</v>
      </c>
      <c r="AE694">
        <v>2026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 s="2" t="s">
        <v>72</v>
      </c>
      <c r="AM694" t="s">
        <v>118</v>
      </c>
      <c r="AN694" s="2" t="s">
        <v>3419</v>
      </c>
    </row>
    <row r="695" spans="1:40">
      <c r="A695" s="1">
        <v>46092</v>
      </c>
      <c r="B695" s="2" t="s">
        <v>25</v>
      </c>
      <c r="C695" s="2" t="s">
        <v>3424</v>
      </c>
      <c r="D695" s="2" t="s">
        <v>3425</v>
      </c>
      <c r="E695" s="11">
        <v>0.29236111111111107</v>
      </c>
      <c r="F695" s="11">
        <v>0.38541666666666674</v>
      </c>
      <c r="G695">
        <v>2.23</v>
      </c>
      <c r="H695">
        <v>1479.8206278026905</v>
      </c>
      <c r="I695">
        <v>2.2333333333333334</v>
      </c>
      <c r="J695">
        <v>1477.6119403009259</v>
      </c>
      <c r="K695" s="2" t="s">
        <v>3416</v>
      </c>
      <c r="L695" s="2" t="s">
        <v>3417</v>
      </c>
      <c r="M695">
        <v>166</v>
      </c>
      <c r="N695" s="2" t="s">
        <v>887</v>
      </c>
      <c r="O695" s="2" t="s">
        <v>890</v>
      </c>
      <c r="P695" s="2" t="s">
        <v>889</v>
      </c>
      <c r="Q695" s="2" t="s">
        <v>111</v>
      </c>
      <c r="R695" s="2" t="s">
        <v>888</v>
      </c>
      <c r="S695" s="2" t="s">
        <v>116</v>
      </c>
      <c r="T695">
        <v>3300</v>
      </c>
      <c r="U695">
        <v>20</v>
      </c>
      <c r="V695">
        <v>2</v>
      </c>
      <c r="W695">
        <v>2</v>
      </c>
      <c r="X695">
        <v>5</v>
      </c>
      <c r="Z695">
        <v>16500</v>
      </c>
      <c r="AA695">
        <v>8250</v>
      </c>
      <c r="AB695">
        <v>18000</v>
      </c>
      <c r="AC695" s="2" t="s">
        <v>3524</v>
      </c>
      <c r="AD695" s="2" t="s">
        <v>312</v>
      </c>
      <c r="AE695">
        <v>2026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 s="2" t="s">
        <v>72</v>
      </c>
      <c r="AM695" t="s">
        <v>118</v>
      </c>
      <c r="AN695" s="2" t="s">
        <v>3419</v>
      </c>
    </row>
    <row r="696" spans="1:40">
      <c r="A696" s="1">
        <v>46092</v>
      </c>
      <c r="B696" s="2" t="s">
        <v>25</v>
      </c>
      <c r="C696" s="2" t="s">
        <v>3424</v>
      </c>
      <c r="D696" s="2" t="s">
        <v>3425</v>
      </c>
      <c r="E696" s="11">
        <v>0.39583333333333326</v>
      </c>
      <c r="F696" s="11">
        <v>0.51041666666666674</v>
      </c>
      <c r="G696">
        <v>2.75</v>
      </c>
      <c r="H696">
        <v>1490.909090909091</v>
      </c>
      <c r="I696">
        <v>2.75</v>
      </c>
      <c r="J696">
        <v>1490.909090914352</v>
      </c>
      <c r="K696" s="2" t="s">
        <v>3416</v>
      </c>
      <c r="L696" s="2" t="s">
        <v>3417</v>
      </c>
      <c r="M696">
        <v>180</v>
      </c>
      <c r="N696" s="2" t="s">
        <v>955</v>
      </c>
      <c r="O696" s="2" t="s">
        <v>958</v>
      </c>
      <c r="P696" s="2" t="s">
        <v>957</v>
      </c>
      <c r="Q696" s="2" t="s">
        <v>950</v>
      </c>
      <c r="R696" s="2" t="s">
        <v>956</v>
      </c>
      <c r="S696" s="2" t="s">
        <v>116</v>
      </c>
      <c r="T696">
        <v>4100</v>
      </c>
      <c r="U696">
        <v>30</v>
      </c>
      <c r="V696">
        <v>2</v>
      </c>
      <c r="W696">
        <v>2</v>
      </c>
      <c r="X696">
        <v>4</v>
      </c>
      <c r="Z696">
        <v>16400</v>
      </c>
      <c r="AA696">
        <v>8200</v>
      </c>
      <c r="AB696">
        <v>15700</v>
      </c>
      <c r="AC696" s="2" t="s">
        <v>3524</v>
      </c>
      <c r="AD696" s="2" t="s">
        <v>312</v>
      </c>
      <c r="AE696">
        <v>2026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 s="2" t="s">
        <v>72</v>
      </c>
      <c r="AM696" t="s">
        <v>118</v>
      </c>
      <c r="AN696" s="2" t="s">
        <v>3419</v>
      </c>
    </row>
    <row r="697" spans="1:40">
      <c r="A697" s="1">
        <v>46092</v>
      </c>
      <c r="B697" s="2" t="s">
        <v>25</v>
      </c>
      <c r="C697" s="2" t="s">
        <v>3424</v>
      </c>
      <c r="D697" s="2" t="s">
        <v>3425</v>
      </c>
      <c r="E697" s="11">
        <v>0.58680555555555558</v>
      </c>
      <c r="F697" s="11">
        <v>0.68055555555555558</v>
      </c>
      <c r="G697">
        <v>2.25</v>
      </c>
      <c r="H697">
        <v>728.88888888888891</v>
      </c>
      <c r="I697">
        <v>2.25</v>
      </c>
      <c r="J697">
        <v>728.88888888888891</v>
      </c>
      <c r="K697" s="2" t="s">
        <v>3416</v>
      </c>
      <c r="L697" s="2" t="s">
        <v>3417</v>
      </c>
      <c r="M697">
        <v>282</v>
      </c>
      <c r="N697" s="2" t="s">
        <v>1378</v>
      </c>
      <c r="O697" s="2" t="s">
        <v>1380</v>
      </c>
      <c r="P697" s="2" t="s">
        <v>602</v>
      </c>
      <c r="Q697" s="2" t="s">
        <v>111</v>
      </c>
      <c r="R697" s="2" t="s">
        <v>1379</v>
      </c>
      <c r="S697" s="2" t="s">
        <v>116</v>
      </c>
      <c r="T697">
        <v>1640</v>
      </c>
      <c r="U697">
        <v>40</v>
      </c>
      <c r="V697">
        <v>2</v>
      </c>
      <c r="W697">
        <v>2</v>
      </c>
      <c r="X697">
        <v>5</v>
      </c>
      <c r="Z697">
        <v>8200</v>
      </c>
      <c r="AA697">
        <v>4100</v>
      </c>
      <c r="AB697">
        <v>12200</v>
      </c>
      <c r="AC697" s="2" t="s">
        <v>3525</v>
      </c>
      <c r="AD697" s="2" t="s">
        <v>312</v>
      </c>
      <c r="AE697">
        <v>2026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 s="2" t="s">
        <v>72</v>
      </c>
      <c r="AM697" t="s">
        <v>118</v>
      </c>
      <c r="AN697" s="2" t="s">
        <v>3419</v>
      </c>
    </row>
    <row r="698" spans="1:40">
      <c r="A698" s="1">
        <v>46092</v>
      </c>
      <c r="B698" s="2" t="s">
        <v>25</v>
      </c>
      <c r="C698" s="2" t="s">
        <v>3424</v>
      </c>
      <c r="D698" s="2" t="s">
        <v>3426</v>
      </c>
      <c r="E698" s="11">
        <v>0.76041666666666674</v>
      </c>
      <c r="F698" s="11">
        <v>0.89583333333333326</v>
      </c>
      <c r="G698">
        <v>3.25</v>
      </c>
      <c r="H698">
        <v>787.69230769230774</v>
      </c>
      <c r="I698">
        <v>3.25</v>
      </c>
      <c r="J698">
        <v>787.69230769675926</v>
      </c>
      <c r="K698" s="2" t="s">
        <v>3427</v>
      </c>
      <c r="L698" s="2" t="s">
        <v>3417</v>
      </c>
      <c r="M698">
        <v>282</v>
      </c>
      <c r="N698" s="2" t="s">
        <v>1378</v>
      </c>
      <c r="O698" s="2" t="s">
        <v>1380</v>
      </c>
      <c r="P698" s="2" t="s">
        <v>602</v>
      </c>
      <c r="Q698" s="2" t="s">
        <v>111</v>
      </c>
      <c r="R698" s="2" t="s">
        <v>1379</v>
      </c>
      <c r="S698" s="2" t="s">
        <v>116</v>
      </c>
      <c r="T698">
        <v>2560</v>
      </c>
      <c r="U698">
        <v>50</v>
      </c>
      <c r="V698">
        <v>2</v>
      </c>
      <c r="W698">
        <v>2</v>
      </c>
      <c r="X698">
        <v>5</v>
      </c>
      <c r="Z698">
        <v>12800</v>
      </c>
      <c r="AA698">
        <v>6400</v>
      </c>
      <c r="AB698">
        <v>12200</v>
      </c>
      <c r="AC698" s="2" t="s">
        <v>3525</v>
      </c>
      <c r="AD698" s="2" t="s">
        <v>312</v>
      </c>
      <c r="AE698">
        <v>2026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 s="2" t="s">
        <v>72</v>
      </c>
      <c r="AM698" t="s">
        <v>118</v>
      </c>
      <c r="AN698" s="2" t="s">
        <v>3419</v>
      </c>
    </row>
    <row r="699" spans="1:40">
      <c r="A699" s="1">
        <v>46093</v>
      </c>
      <c r="B699" s="2" t="s">
        <v>25</v>
      </c>
      <c r="C699" s="2" t="s">
        <v>3424</v>
      </c>
      <c r="D699" s="2" t="s">
        <v>3425</v>
      </c>
      <c r="E699" s="11">
        <v>0.39652777777777781</v>
      </c>
      <c r="F699" s="11">
        <v>0.54166666666666674</v>
      </c>
      <c r="G699">
        <v>3.48</v>
      </c>
      <c r="H699">
        <v>2212.6436781609195</v>
      </c>
      <c r="I699">
        <v>3.4833333333333334</v>
      </c>
      <c r="J699">
        <v>2210.5263157870372</v>
      </c>
      <c r="K699" s="2" t="s">
        <v>3416</v>
      </c>
      <c r="L699" s="2" t="s">
        <v>3417</v>
      </c>
      <c r="M699">
        <v>225</v>
      </c>
      <c r="N699" s="2" t="s">
        <v>1143</v>
      </c>
      <c r="O699" s="2" t="s">
        <v>1146</v>
      </c>
      <c r="P699" s="2" t="s">
        <v>1145</v>
      </c>
      <c r="Q699" s="2" t="s">
        <v>122</v>
      </c>
      <c r="R699" s="2" t="s">
        <v>1144</v>
      </c>
      <c r="S699" s="2" t="s">
        <v>64</v>
      </c>
      <c r="T699">
        <v>7700</v>
      </c>
      <c r="U699">
        <v>40</v>
      </c>
      <c r="V699">
        <v>3</v>
      </c>
      <c r="W699">
        <v>1</v>
      </c>
      <c r="X699">
        <v>3</v>
      </c>
      <c r="Z699">
        <v>23100</v>
      </c>
      <c r="AA699">
        <v>23100</v>
      </c>
      <c r="AB699">
        <v>20500</v>
      </c>
      <c r="AC699" s="2" t="s">
        <v>3525</v>
      </c>
      <c r="AD699" s="2" t="s">
        <v>312</v>
      </c>
      <c r="AE699">
        <v>2026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 s="2" t="s">
        <v>72</v>
      </c>
      <c r="AM699" t="s">
        <v>118</v>
      </c>
      <c r="AN699" s="2" t="s">
        <v>3419</v>
      </c>
    </row>
    <row r="700" spans="1:40">
      <c r="A700" s="1">
        <v>46093</v>
      </c>
      <c r="B700" s="2" t="s">
        <v>25</v>
      </c>
      <c r="C700" s="2" t="s">
        <v>3424</v>
      </c>
      <c r="D700" s="2" t="s">
        <v>3425</v>
      </c>
      <c r="E700" s="11">
        <v>0.59097222222222223</v>
      </c>
      <c r="F700" s="11">
        <v>0.6875</v>
      </c>
      <c r="G700">
        <v>2.3199999999999998</v>
      </c>
      <c r="H700">
        <v>530.17241379310349</v>
      </c>
      <c r="I700">
        <v>2.3166666666666669</v>
      </c>
      <c r="J700">
        <v>530.93525179398148</v>
      </c>
      <c r="K700" s="2" t="s">
        <v>3416</v>
      </c>
      <c r="L700" s="2" t="s">
        <v>3417</v>
      </c>
      <c r="M700">
        <v>289</v>
      </c>
      <c r="N700" s="2" t="s">
        <v>1406</v>
      </c>
      <c r="O700" s="2" t="s">
        <v>1409</v>
      </c>
      <c r="P700" s="2" t="s">
        <v>1408</v>
      </c>
      <c r="Q700" s="2" t="s">
        <v>240</v>
      </c>
      <c r="R700" s="2" t="s">
        <v>1407</v>
      </c>
      <c r="S700" s="2" t="s">
        <v>64</v>
      </c>
      <c r="T700">
        <v>1230</v>
      </c>
      <c r="U700">
        <v>30</v>
      </c>
      <c r="V700">
        <v>2</v>
      </c>
      <c r="W700">
        <v>1</v>
      </c>
      <c r="X700">
        <v>6</v>
      </c>
      <c r="Z700">
        <v>7380</v>
      </c>
      <c r="AA700">
        <v>7380</v>
      </c>
      <c r="AB700">
        <v>2300</v>
      </c>
      <c r="AC700" s="2" t="s">
        <v>3485</v>
      </c>
      <c r="AD700" s="2" t="s">
        <v>312</v>
      </c>
      <c r="AE700">
        <v>2026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 s="2" t="s">
        <v>72</v>
      </c>
      <c r="AM700" t="s">
        <v>118</v>
      </c>
      <c r="AN700" s="2" t="s">
        <v>3419</v>
      </c>
    </row>
    <row r="701" spans="1:40">
      <c r="A701" s="1">
        <v>46093</v>
      </c>
      <c r="B701" s="2" t="s">
        <v>25</v>
      </c>
      <c r="C701" s="2" t="s">
        <v>3424</v>
      </c>
      <c r="D701" s="2" t="s">
        <v>3426</v>
      </c>
      <c r="E701" s="11">
        <v>0.72569444444444442</v>
      </c>
      <c r="F701" s="11">
        <v>0.90277777777777768</v>
      </c>
      <c r="G701">
        <v>4.25</v>
      </c>
      <c r="H701">
        <v>910.58823529411768</v>
      </c>
      <c r="I701">
        <v>4.25</v>
      </c>
      <c r="J701">
        <v>910.58823528935181</v>
      </c>
      <c r="K701" s="2" t="s">
        <v>3427</v>
      </c>
      <c r="L701" s="2" t="s">
        <v>3417</v>
      </c>
      <c r="M701">
        <v>370</v>
      </c>
      <c r="N701" s="2" t="s">
        <v>1731</v>
      </c>
      <c r="O701" s="2" t="s">
        <v>1735</v>
      </c>
      <c r="P701" s="2" t="s">
        <v>1733</v>
      </c>
      <c r="Q701" s="2" t="s">
        <v>1734</v>
      </c>
      <c r="R701" s="2" t="s">
        <v>1732</v>
      </c>
      <c r="S701" s="2" t="s">
        <v>64</v>
      </c>
      <c r="T701">
        <v>3870</v>
      </c>
      <c r="U701">
        <v>50</v>
      </c>
      <c r="V701">
        <v>3</v>
      </c>
      <c r="W701">
        <v>1</v>
      </c>
      <c r="X701">
        <v>4</v>
      </c>
      <c r="Z701">
        <v>15480</v>
      </c>
      <c r="AA701">
        <v>15480</v>
      </c>
      <c r="AB701">
        <v>15000</v>
      </c>
      <c r="AC701" s="2" t="s">
        <v>3435</v>
      </c>
      <c r="AD701" s="2" t="s">
        <v>312</v>
      </c>
      <c r="AE701">
        <v>2026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 s="2" t="s">
        <v>72</v>
      </c>
      <c r="AM701" t="s">
        <v>118</v>
      </c>
      <c r="AN701" s="2" t="s">
        <v>3419</v>
      </c>
    </row>
    <row r="702" spans="1:40">
      <c r="A702" s="1">
        <v>46092</v>
      </c>
      <c r="B702" s="2" t="s">
        <v>26</v>
      </c>
      <c r="C702" s="2" t="s">
        <v>3448</v>
      </c>
      <c r="D702" s="2" t="s">
        <v>3449</v>
      </c>
      <c r="E702" s="11">
        <v>0.34027777777777768</v>
      </c>
      <c r="F702" s="11">
        <v>0.45833333333333326</v>
      </c>
      <c r="G702">
        <v>2.83</v>
      </c>
      <c r="H702">
        <v>1448.7632508833922</v>
      </c>
      <c r="I702">
        <v>2.8333333333333335</v>
      </c>
      <c r="J702">
        <v>1447.0588235300927</v>
      </c>
      <c r="K702" s="2" t="s">
        <v>3416</v>
      </c>
      <c r="L702" s="2" t="s">
        <v>3417</v>
      </c>
      <c r="M702">
        <v>149</v>
      </c>
      <c r="N702" s="2" t="s">
        <v>813</v>
      </c>
      <c r="O702" s="2" t="s">
        <v>816</v>
      </c>
      <c r="P702" s="2" t="s">
        <v>815</v>
      </c>
      <c r="Q702" s="2" t="s">
        <v>330</v>
      </c>
      <c r="R702" s="2" t="s">
        <v>814</v>
      </c>
      <c r="S702" s="2" t="s">
        <v>64</v>
      </c>
      <c r="T702">
        <v>4100</v>
      </c>
      <c r="U702">
        <v>0</v>
      </c>
      <c r="V702">
        <v>6</v>
      </c>
      <c r="W702">
        <v>1</v>
      </c>
      <c r="X702">
        <v>2</v>
      </c>
      <c r="Z702">
        <v>8200</v>
      </c>
      <c r="AA702">
        <v>8200</v>
      </c>
      <c r="AB702">
        <v>30100</v>
      </c>
      <c r="AC702" s="2" t="s">
        <v>3450</v>
      </c>
      <c r="AD702" s="2" t="s">
        <v>312</v>
      </c>
      <c r="AE702">
        <v>2026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 s="2" t="s">
        <v>72</v>
      </c>
      <c r="AM702" t="s">
        <v>197</v>
      </c>
      <c r="AN702" s="2" t="s">
        <v>3419</v>
      </c>
    </row>
    <row r="703" spans="1:40">
      <c r="A703" s="1">
        <v>46092</v>
      </c>
      <c r="B703" s="2" t="s">
        <v>26</v>
      </c>
      <c r="C703" s="2" t="s">
        <v>3448</v>
      </c>
      <c r="D703" s="2" t="s">
        <v>3449</v>
      </c>
      <c r="E703" s="11">
        <v>0.48263888888888884</v>
      </c>
      <c r="F703" s="11">
        <v>0.48958333333333326</v>
      </c>
      <c r="G703">
        <v>0.17</v>
      </c>
      <c r="H703">
        <v>1841.1764705882351</v>
      </c>
      <c r="I703">
        <v>0.16666666666666674</v>
      </c>
      <c r="J703">
        <v>1878</v>
      </c>
      <c r="K703" s="2" t="s">
        <v>3416</v>
      </c>
      <c r="L703" s="2" t="s">
        <v>3417</v>
      </c>
      <c r="M703">
        <v>325</v>
      </c>
      <c r="N703" s="2" t="s">
        <v>1567</v>
      </c>
      <c r="O703" s="2" t="s">
        <v>1570</v>
      </c>
      <c r="P703" s="2" t="s">
        <v>1569</v>
      </c>
      <c r="Q703" s="2" t="s">
        <v>97</v>
      </c>
      <c r="R703" s="2" t="s">
        <v>1568</v>
      </c>
      <c r="S703" s="2" t="s">
        <v>64</v>
      </c>
      <c r="T703">
        <v>313</v>
      </c>
      <c r="U703">
        <v>0</v>
      </c>
      <c r="V703">
        <v>6</v>
      </c>
      <c r="W703">
        <v>1</v>
      </c>
      <c r="X703">
        <v>2</v>
      </c>
      <c r="Z703">
        <v>626</v>
      </c>
      <c r="AA703">
        <v>626</v>
      </c>
      <c r="AB703">
        <v>300</v>
      </c>
      <c r="AC703" s="2" t="s">
        <v>3438</v>
      </c>
      <c r="AD703" s="2" t="s">
        <v>312</v>
      </c>
      <c r="AE703">
        <v>2026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 s="2" t="s">
        <v>72</v>
      </c>
      <c r="AM703" t="s">
        <v>197</v>
      </c>
      <c r="AN703" s="2" t="s">
        <v>3419</v>
      </c>
    </row>
    <row r="704" spans="1:40">
      <c r="A704" s="1">
        <v>46092</v>
      </c>
      <c r="B704" s="2" t="s">
        <v>26</v>
      </c>
      <c r="C704" s="2" t="s">
        <v>3448</v>
      </c>
      <c r="D704" s="2" t="s">
        <v>3449</v>
      </c>
      <c r="E704" s="11">
        <v>0.52083333333333326</v>
      </c>
      <c r="F704" s="11">
        <v>0.55208333333333326</v>
      </c>
      <c r="G704">
        <v>0.75</v>
      </c>
      <c r="H704">
        <v>1316</v>
      </c>
      <c r="I704">
        <v>0.75</v>
      </c>
      <c r="J704">
        <v>1316</v>
      </c>
      <c r="K704" s="2" t="s">
        <v>3416</v>
      </c>
      <c r="L704" s="2" t="s">
        <v>3417</v>
      </c>
      <c r="M704">
        <v>312</v>
      </c>
      <c r="N704" s="2" t="s">
        <v>1504</v>
      </c>
      <c r="O704" s="2" t="s">
        <v>1507</v>
      </c>
      <c r="P704" s="2" t="s">
        <v>1506</v>
      </c>
      <c r="Q704" s="2" t="s">
        <v>153</v>
      </c>
      <c r="R704" s="2" t="s">
        <v>1505</v>
      </c>
      <c r="S704" s="2" t="s">
        <v>64</v>
      </c>
      <c r="T704">
        <v>987</v>
      </c>
      <c r="U704">
        <v>1</v>
      </c>
      <c r="V704">
        <v>2</v>
      </c>
      <c r="W704">
        <v>1</v>
      </c>
      <c r="X704">
        <v>2</v>
      </c>
      <c r="Z704">
        <v>1974</v>
      </c>
      <c r="AA704">
        <v>1974</v>
      </c>
      <c r="AB704">
        <v>1700</v>
      </c>
      <c r="AC704" s="2" t="s">
        <v>3438</v>
      </c>
      <c r="AD704" s="2" t="s">
        <v>312</v>
      </c>
      <c r="AE704">
        <v>2026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 s="2" t="s">
        <v>72</v>
      </c>
      <c r="AM704" t="s">
        <v>68</v>
      </c>
      <c r="AN704" s="2" t="s">
        <v>3419</v>
      </c>
    </row>
    <row r="705" spans="1:40">
      <c r="A705" s="1">
        <v>46092</v>
      </c>
      <c r="B705" s="2" t="s">
        <v>26</v>
      </c>
      <c r="C705" s="2" t="s">
        <v>3448</v>
      </c>
      <c r="D705" s="2" t="s">
        <v>3449</v>
      </c>
      <c r="E705" s="11">
        <v>0.58333333333333326</v>
      </c>
      <c r="F705" s="11">
        <v>0.72222222222222232</v>
      </c>
      <c r="G705">
        <v>3.33</v>
      </c>
      <c r="H705">
        <v>1420.7207207207207</v>
      </c>
      <c r="I705">
        <v>3.333333333333333</v>
      </c>
      <c r="J705">
        <v>1419.3</v>
      </c>
      <c r="K705" s="2" t="s">
        <v>3416</v>
      </c>
      <c r="L705" s="2" t="s">
        <v>3417</v>
      </c>
      <c r="M705">
        <v>308</v>
      </c>
      <c r="N705" s="2" t="s">
        <v>1492</v>
      </c>
      <c r="O705" s="2" t="s">
        <v>1495</v>
      </c>
      <c r="P705" s="2" t="s">
        <v>1494</v>
      </c>
      <c r="Q705" s="2" t="s">
        <v>97</v>
      </c>
      <c r="R705" s="2" t="s">
        <v>1493</v>
      </c>
      <c r="S705" s="2" t="s">
        <v>64</v>
      </c>
      <c r="T705">
        <v>4731</v>
      </c>
      <c r="U705">
        <v>0</v>
      </c>
      <c r="V705">
        <v>2</v>
      </c>
      <c r="W705">
        <v>1</v>
      </c>
      <c r="X705">
        <v>2</v>
      </c>
      <c r="Z705">
        <v>9462</v>
      </c>
      <c r="AA705">
        <v>9462</v>
      </c>
      <c r="AB705">
        <v>19000</v>
      </c>
      <c r="AC705" s="2" t="s">
        <v>3450</v>
      </c>
      <c r="AD705" s="2" t="s">
        <v>312</v>
      </c>
      <c r="AE705">
        <v>2026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 s="2" t="s">
        <v>72</v>
      </c>
      <c r="AM705" t="s">
        <v>68</v>
      </c>
      <c r="AN705" s="2" t="s">
        <v>3419</v>
      </c>
    </row>
    <row r="706" spans="1:40">
      <c r="A706" s="1">
        <v>46093</v>
      </c>
      <c r="B706" s="2" t="s">
        <v>26</v>
      </c>
      <c r="C706" s="2" t="s">
        <v>3448</v>
      </c>
      <c r="D706" s="2" t="s">
        <v>3449</v>
      </c>
      <c r="E706" s="11">
        <v>0.44444444444444442</v>
      </c>
      <c r="F706" s="11">
        <v>0.55555555555555558</v>
      </c>
      <c r="G706">
        <v>2.67</v>
      </c>
      <c r="H706">
        <v>1837.8277153558054</v>
      </c>
      <c r="I706">
        <v>2.6666666666666665</v>
      </c>
      <c r="J706">
        <v>1840.125</v>
      </c>
      <c r="K706" s="2" t="s">
        <v>3416</v>
      </c>
      <c r="L706" s="2" t="s">
        <v>3417</v>
      </c>
      <c r="M706">
        <v>308</v>
      </c>
      <c r="N706" s="2" t="s">
        <v>1492</v>
      </c>
      <c r="O706" s="2" t="s">
        <v>1495</v>
      </c>
      <c r="P706" s="2" t="s">
        <v>1494</v>
      </c>
      <c r="Q706" s="2" t="s">
        <v>97</v>
      </c>
      <c r="R706" s="2" t="s">
        <v>1493</v>
      </c>
      <c r="S706" s="2" t="s">
        <v>64</v>
      </c>
      <c r="T706">
        <v>4907</v>
      </c>
      <c r="U706">
        <v>0</v>
      </c>
      <c r="V706">
        <v>2</v>
      </c>
      <c r="W706">
        <v>1</v>
      </c>
      <c r="X706">
        <v>2</v>
      </c>
      <c r="Z706">
        <v>9814</v>
      </c>
      <c r="AA706">
        <v>9814</v>
      </c>
      <c r="AB706">
        <v>19000</v>
      </c>
      <c r="AC706" s="2" t="s">
        <v>3450</v>
      </c>
      <c r="AD706" s="2" t="s">
        <v>312</v>
      </c>
      <c r="AE706">
        <v>2026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 s="2" t="s">
        <v>72</v>
      </c>
      <c r="AM706" t="s">
        <v>68</v>
      </c>
      <c r="AN706" s="2" t="s">
        <v>3419</v>
      </c>
    </row>
    <row r="707" spans="1:40">
      <c r="A707" s="1">
        <v>46093</v>
      </c>
      <c r="B707" s="2" t="s">
        <v>26</v>
      </c>
      <c r="C707" s="2" t="s">
        <v>3448</v>
      </c>
      <c r="D707" s="2" t="s">
        <v>3449</v>
      </c>
      <c r="E707" s="11">
        <v>0.58333333333333326</v>
      </c>
      <c r="F707" s="11">
        <v>0.70833333333333326</v>
      </c>
      <c r="G707">
        <v>3</v>
      </c>
      <c r="H707">
        <v>1594</v>
      </c>
      <c r="I707">
        <v>3</v>
      </c>
      <c r="J707">
        <v>1594</v>
      </c>
      <c r="K707" s="2" t="s">
        <v>3416</v>
      </c>
      <c r="L707" s="2" t="s">
        <v>3417</v>
      </c>
      <c r="M707">
        <v>306</v>
      </c>
      <c r="N707" s="2" t="s">
        <v>1482</v>
      </c>
      <c r="O707" s="2" t="s">
        <v>1485</v>
      </c>
      <c r="P707" s="2" t="s">
        <v>1484</v>
      </c>
      <c r="Q707" s="2" t="s">
        <v>519</v>
      </c>
      <c r="R707" s="2" t="s">
        <v>1483</v>
      </c>
      <c r="S707" s="2" t="s">
        <v>64</v>
      </c>
      <c r="T707">
        <v>4782</v>
      </c>
      <c r="U707">
        <v>0</v>
      </c>
      <c r="V707">
        <v>2</v>
      </c>
      <c r="W707">
        <v>1</v>
      </c>
      <c r="X707">
        <v>6</v>
      </c>
      <c r="Z707">
        <v>28692</v>
      </c>
      <c r="AA707">
        <v>28692</v>
      </c>
      <c r="AB707">
        <v>28000</v>
      </c>
      <c r="AC707" s="2" t="s">
        <v>3450</v>
      </c>
      <c r="AD707" s="2" t="s">
        <v>312</v>
      </c>
      <c r="AE707">
        <v>2026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 s="2" t="s">
        <v>72</v>
      </c>
      <c r="AM707" t="s">
        <v>68</v>
      </c>
      <c r="AN707" s="2" t="s">
        <v>3419</v>
      </c>
    </row>
    <row r="708" spans="1:40">
      <c r="A708" s="1">
        <v>46092</v>
      </c>
      <c r="B708" s="2" t="s">
        <v>26</v>
      </c>
      <c r="C708" s="2" t="s">
        <v>3433</v>
      </c>
      <c r="D708" s="2" t="s">
        <v>3523</v>
      </c>
      <c r="E708" s="11">
        <v>0.33333333333333326</v>
      </c>
      <c r="F708" s="11">
        <v>0.375</v>
      </c>
      <c r="G708">
        <v>1</v>
      </c>
      <c r="H708">
        <v>950</v>
      </c>
      <c r="I708">
        <v>1</v>
      </c>
      <c r="J708">
        <v>950</v>
      </c>
      <c r="K708" s="2" t="s">
        <v>3416</v>
      </c>
      <c r="L708" s="2" t="s">
        <v>3417</v>
      </c>
      <c r="M708">
        <v>268</v>
      </c>
      <c r="N708" s="2" t="s">
        <v>1316</v>
      </c>
      <c r="O708" s="2" t="s">
        <v>1320</v>
      </c>
      <c r="P708" s="2" t="s">
        <v>1318</v>
      </c>
      <c r="Q708" s="2" t="s">
        <v>1319</v>
      </c>
      <c r="R708" s="2" t="s">
        <v>1317</v>
      </c>
      <c r="S708" s="2" t="s">
        <v>64</v>
      </c>
      <c r="T708">
        <v>950</v>
      </c>
      <c r="U708">
        <v>5</v>
      </c>
      <c r="V708">
        <v>2</v>
      </c>
      <c r="W708">
        <v>1</v>
      </c>
      <c r="X708">
        <v>8</v>
      </c>
      <c r="Z708">
        <v>7600</v>
      </c>
      <c r="AA708">
        <v>7600</v>
      </c>
      <c r="AB708">
        <v>7000</v>
      </c>
      <c r="AC708" s="2" t="s">
        <v>3438</v>
      </c>
      <c r="AD708" s="2" t="s">
        <v>312</v>
      </c>
      <c r="AE708">
        <v>2026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 s="2" t="s">
        <v>72</v>
      </c>
      <c r="AM708" t="s">
        <v>68</v>
      </c>
      <c r="AN708" s="2" t="s">
        <v>3419</v>
      </c>
    </row>
    <row r="709" spans="1:40">
      <c r="A709" s="1">
        <v>46092</v>
      </c>
      <c r="B709" s="2" t="s">
        <v>26</v>
      </c>
      <c r="C709" s="2" t="s">
        <v>3433</v>
      </c>
      <c r="D709" s="2" t="s">
        <v>3523</v>
      </c>
      <c r="E709" s="11">
        <v>0.38541666666666674</v>
      </c>
      <c r="F709" s="11">
        <v>0.39236111111111116</v>
      </c>
      <c r="G709">
        <v>0.17</v>
      </c>
      <c r="H709">
        <v>1470.5882352941176</v>
      </c>
      <c r="I709">
        <v>0.16666666666666674</v>
      </c>
      <c r="J709">
        <v>1500</v>
      </c>
      <c r="K709" s="2" t="s">
        <v>3416</v>
      </c>
      <c r="L709" s="2" t="s">
        <v>3417</v>
      </c>
      <c r="M709">
        <v>313</v>
      </c>
      <c r="N709" s="2" t="s">
        <v>1512</v>
      </c>
      <c r="O709" s="2" t="s">
        <v>1514</v>
      </c>
      <c r="P709" s="2" t="s">
        <v>1506</v>
      </c>
      <c r="Q709" s="2" t="s">
        <v>663</v>
      </c>
      <c r="R709" s="2" t="s">
        <v>1513</v>
      </c>
      <c r="S709" s="2" t="s">
        <v>64</v>
      </c>
      <c r="T709">
        <v>250</v>
      </c>
      <c r="U709">
        <v>0</v>
      </c>
      <c r="V709">
        <v>2</v>
      </c>
      <c r="W709">
        <v>1</v>
      </c>
      <c r="X709">
        <v>8</v>
      </c>
      <c r="Z709">
        <v>2000</v>
      </c>
      <c r="AA709">
        <v>2000</v>
      </c>
      <c r="AB709">
        <v>1550</v>
      </c>
      <c r="AC709" s="2" t="s">
        <v>3438</v>
      </c>
      <c r="AD709" s="2" t="s">
        <v>312</v>
      </c>
      <c r="AE709">
        <v>2026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 s="2" t="s">
        <v>72</v>
      </c>
      <c r="AM709" t="s">
        <v>68</v>
      </c>
      <c r="AN709" s="2" t="s">
        <v>3419</v>
      </c>
    </row>
    <row r="710" spans="1:40">
      <c r="A710" s="1">
        <v>46092</v>
      </c>
      <c r="B710" s="2" t="s">
        <v>26</v>
      </c>
      <c r="C710" s="2" t="s">
        <v>3433</v>
      </c>
      <c r="D710" s="2" t="s">
        <v>3523</v>
      </c>
      <c r="E710" s="11">
        <v>0.44444444444444442</v>
      </c>
      <c r="F710" s="11">
        <v>0.47916666666666674</v>
      </c>
      <c r="G710">
        <v>0.83</v>
      </c>
      <c r="H710">
        <v>913.25301204819277</v>
      </c>
      <c r="I710">
        <v>0.83333333333333326</v>
      </c>
      <c r="J710">
        <v>909.6</v>
      </c>
      <c r="K710" s="2" t="s">
        <v>3416</v>
      </c>
      <c r="L710" s="2" t="s">
        <v>3417</v>
      </c>
      <c r="M710">
        <v>179</v>
      </c>
      <c r="N710" s="2" t="s">
        <v>947</v>
      </c>
      <c r="O710" s="2" t="s">
        <v>951</v>
      </c>
      <c r="P710" s="2" t="s">
        <v>949</v>
      </c>
      <c r="Q710" s="2" t="s">
        <v>950</v>
      </c>
      <c r="R710" s="2" t="s">
        <v>948</v>
      </c>
      <c r="S710" s="2" t="s">
        <v>116</v>
      </c>
      <c r="T710">
        <v>758</v>
      </c>
      <c r="U710">
        <v>0</v>
      </c>
      <c r="V710">
        <v>2</v>
      </c>
      <c r="W710">
        <v>1</v>
      </c>
      <c r="X710">
        <v>7</v>
      </c>
      <c r="Z710">
        <v>5306</v>
      </c>
      <c r="AA710">
        <v>5306</v>
      </c>
      <c r="AB710">
        <v>18500</v>
      </c>
      <c r="AC710" s="2" t="s">
        <v>3438</v>
      </c>
      <c r="AD710" s="2" t="s">
        <v>312</v>
      </c>
      <c r="AE710">
        <v>2026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 s="2" t="s">
        <v>72</v>
      </c>
      <c r="AM710" t="s">
        <v>118</v>
      </c>
      <c r="AN710" s="2" t="s">
        <v>3419</v>
      </c>
    </row>
    <row r="711" spans="1:40">
      <c r="A711" s="1">
        <v>46092</v>
      </c>
      <c r="B711" s="2" t="s">
        <v>26</v>
      </c>
      <c r="C711" s="2" t="s">
        <v>3433</v>
      </c>
      <c r="D711" s="2" t="s">
        <v>3523</v>
      </c>
      <c r="E711" s="11">
        <v>0.48958333333333326</v>
      </c>
      <c r="F711" s="11">
        <v>0.52430555555555558</v>
      </c>
      <c r="G711">
        <v>0.83</v>
      </c>
      <c r="H711">
        <v>2491.5662650602412</v>
      </c>
      <c r="I711">
        <v>0.83333333333333326</v>
      </c>
      <c r="J711">
        <v>2481.6</v>
      </c>
      <c r="K711" s="2" t="s">
        <v>3416</v>
      </c>
      <c r="L711" s="2" t="s">
        <v>3417</v>
      </c>
      <c r="M711">
        <v>179</v>
      </c>
      <c r="N711" s="2" t="s">
        <v>947</v>
      </c>
      <c r="O711" s="2" t="s">
        <v>951</v>
      </c>
      <c r="P711" s="2" t="s">
        <v>949</v>
      </c>
      <c r="Q711" s="2" t="s">
        <v>950</v>
      </c>
      <c r="R711" s="2" t="s">
        <v>948</v>
      </c>
      <c r="S711" s="2" t="s">
        <v>116</v>
      </c>
      <c r="T711">
        <v>2068</v>
      </c>
      <c r="U711">
        <v>4</v>
      </c>
      <c r="V711">
        <v>2</v>
      </c>
      <c r="W711">
        <v>1</v>
      </c>
      <c r="X711">
        <v>7</v>
      </c>
      <c r="Z711">
        <v>14476</v>
      </c>
      <c r="AA711">
        <v>14476</v>
      </c>
      <c r="AB711">
        <v>18500</v>
      </c>
      <c r="AC711" s="2" t="s">
        <v>3450</v>
      </c>
      <c r="AD711" s="2" t="s">
        <v>312</v>
      </c>
      <c r="AE711">
        <v>2026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 s="2" t="s">
        <v>72</v>
      </c>
      <c r="AM711" t="s">
        <v>118</v>
      </c>
      <c r="AN711" s="2" t="s">
        <v>3419</v>
      </c>
    </row>
    <row r="712" spans="1:40">
      <c r="A712" s="1">
        <v>46092</v>
      </c>
      <c r="B712" s="2" t="s">
        <v>26</v>
      </c>
      <c r="C712" s="2" t="s">
        <v>3433</v>
      </c>
      <c r="D712" s="2" t="s">
        <v>3523</v>
      </c>
      <c r="E712" s="11">
        <v>0.66319444444444442</v>
      </c>
      <c r="F712" s="11">
        <v>0.67708333333333326</v>
      </c>
      <c r="G712">
        <v>0.33</v>
      </c>
      <c r="H712">
        <v>1169.6969696969697</v>
      </c>
      <c r="I712">
        <v>0.33333333333333326</v>
      </c>
      <c r="J712">
        <v>1158</v>
      </c>
      <c r="K712" s="2" t="s">
        <v>3416</v>
      </c>
      <c r="L712" s="2" t="s">
        <v>3417</v>
      </c>
      <c r="M712">
        <v>169</v>
      </c>
      <c r="N712" s="2" t="s">
        <v>904</v>
      </c>
      <c r="O712" s="2" t="s">
        <v>907</v>
      </c>
      <c r="P712" s="2" t="s">
        <v>906</v>
      </c>
      <c r="Q712" s="2" t="s">
        <v>111</v>
      </c>
      <c r="R712" s="2" t="s">
        <v>905</v>
      </c>
      <c r="S712" s="2" t="s">
        <v>116</v>
      </c>
      <c r="T712">
        <v>386</v>
      </c>
      <c r="U712">
        <v>4</v>
      </c>
      <c r="V712">
        <v>2</v>
      </c>
      <c r="W712">
        <v>1</v>
      </c>
      <c r="X712">
        <v>5</v>
      </c>
      <c r="Z712">
        <v>1930</v>
      </c>
      <c r="AA712">
        <v>1930</v>
      </c>
      <c r="AB712">
        <v>20000</v>
      </c>
      <c r="AC712" s="2" t="s">
        <v>3438</v>
      </c>
      <c r="AD712" s="2" t="s">
        <v>312</v>
      </c>
      <c r="AE712">
        <v>2026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 s="2" t="s">
        <v>72</v>
      </c>
      <c r="AM712" t="s">
        <v>118</v>
      </c>
      <c r="AN712" s="2" t="s">
        <v>3419</v>
      </c>
    </row>
    <row r="713" spans="1:40">
      <c r="A713" s="1">
        <v>46092</v>
      </c>
      <c r="B713" s="2" t="s">
        <v>26</v>
      </c>
      <c r="C713" s="2" t="s">
        <v>3433</v>
      </c>
      <c r="D713" s="2" t="s">
        <v>3523</v>
      </c>
      <c r="E713" s="11">
        <v>0.68472222222222223</v>
      </c>
      <c r="F713" s="11">
        <v>0.70833333333333326</v>
      </c>
      <c r="G713">
        <v>0.56999999999999995</v>
      </c>
      <c r="H713">
        <v>2235.0877192982457</v>
      </c>
      <c r="I713">
        <v>0.56666666666666665</v>
      </c>
      <c r="J713">
        <v>2248.2352941203703</v>
      </c>
      <c r="K713" s="2" t="s">
        <v>3416</v>
      </c>
      <c r="L713" s="2" t="s">
        <v>3417</v>
      </c>
      <c r="M713">
        <v>169</v>
      </c>
      <c r="N713" s="2" t="s">
        <v>904</v>
      </c>
      <c r="O713" s="2" t="s">
        <v>907</v>
      </c>
      <c r="P713" s="2" t="s">
        <v>906</v>
      </c>
      <c r="Q713" s="2" t="s">
        <v>111</v>
      </c>
      <c r="R713" s="2" t="s">
        <v>905</v>
      </c>
      <c r="S713" s="2" t="s">
        <v>116</v>
      </c>
      <c r="T713">
        <v>1274</v>
      </c>
      <c r="U713">
        <v>1</v>
      </c>
      <c r="V713">
        <v>2</v>
      </c>
      <c r="W713">
        <v>1</v>
      </c>
      <c r="X713">
        <v>5</v>
      </c>
      <c r="Z713">
        <v>6370</v>
      </c>
      <c r="AA713">
        <v>6370</v>
      </c>
      <c r="AB713">
        <v>20000</v>
      </c>
      <c r="AC713" s="2" t="s">
        <v>3450</v>
      </c>
      <c r="AD713" s="2" t="s">
        <v>312</v>
      </c>
      <c r="AE713">
        <v>2026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 s="2" t="s">
        <v>72</v>
      </c>
      <c r="AM713" t="s">
        <v>118</v>
      </c>
      <c r="AN713" s="2" t="s">
        <v>3419</v>
      </c>
    </row>
    <row r="714" spans="1:40">
      <c r="A714" s="1">
        <v>46093</v>
      </c>
      <c r="B714" s="2" t="s">
        <v>26</v>
      </c>
      <c r="C714" s="2" t="s">
        <v>3433</v>
      </c>
      <c r="D714" s="2" t="s">
        <v>3523</v>
      </c>
      <c r="E714" s="11">
        <v>0.33333333333333326</v>
      </c>
      <c r="F714" s="11">
        <v>0.38194444444444442</v>
      </c>
      <c r="G714">
        <v>1.17</v>
      </c>
      <c r="H714">
        <v>2100</v>
      </c>
      <c r="I714">
        <v>1.1666666666666665</v>
      </c>
      <c r="J714">
        <v>2106</v>
      </c>
      <c r="K714" s="2" t="s">
        <v>3416</v>
      </c>
      <c r="L714" s="2" t="s">
        <v>3417</v>
      </c>
      <c r="M714">
        <v>169</v>
      </c>
      <c r="N714" s="2" t="s">
        <v>904</v>
      </c>
      <c r="O714" s="2" t="s">
        <v>907</v>
      </c>
      <c r="P714" s="2" t="s">
        <v>906</v>
      </c>
      <c r="Q714" s="2" t="s">
        <v>111</v>
      </c>
      <c r="R714" s="2" t="s">
        <v>905</v>
      </c>
      <c r="S714" s="2" t="s">
        <v>116</v>
      </c>
      <c r="T714">
        <v>2457</v>
      </c>
      <c r="U714">
        <v>0</v>
      </c>
      <c r="V714">
        <v>2</v>
      </c>
      <c r="W714">
        <v>1</v>
      </c>
      <c r="X714">
        <v>5</v>
      </c>
      <c r="Z714">
        <v>12285</v>
      </c>
      <c r="AA714">
        <v>12285</v>
      </c>
      <c r="AB714">
        <v>20000</v>
      </c>
      <c r="AC714" s="2" t="s">
        <v>3450</v>
      </c>
      <c r="AD714" s="2" t="s">
        <v>312</v>
      </c>
      <c r="AE714">
        <v>2026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 s="2" t="s">
        <v>72</v>
      </c>
      <c r="AM714" t="s">
        <v>118</v>
      </c>
      <c r="AN714" s="2" t="s">
        <v>3419</v>
      </c>
    </row>
    <row r="715" spans="1:40">
      <c r="A715" s="1">
        <v>46093</v>
      </c>
      <c r="B715" s="2" t="s">
        <v>26</v>
      </c>
      <c r="C715" s="2" t="s">
        <v>3433</v>
      </c>
      <c r="D715" s="2" t="s">
        <v>3523</v>
      </c>
      <c r="E715" s="11">
        <v>0.41319444444444442</v>
      </c>
      <c r="F715" s="11">
        <v>0.48611111111111116</v>
      </c>
      <c r="G715">
        <v>1.75</v>
      </c>
      <c r="H715">
        <v>2285.7142857142858</v>
      </c>
      <c r="I715">
        <v>1.75</v>
      </c>
      <c r="J715">
        <v>2285.7142857175927</v>
      </c>
      <c r="K715" s="2" t="s">
        <v>3416</v>
      </c>
      <c r="L715" s="2" t="s">
        <v>3417</v>
      </c>
      <c r="M715">
        <v>166</v>
      </c>
      <c r="N715" s="2" t="s">
        <v>887</v>
      </c>
      <c r="O715" s="2" t="s">
        <v>890</v>
      </c>
      <c r="P715" s="2" t="s">
        <v>889</v>
      </c>
      <c r="Q715" s="2" t="s">
        <v>111</v>
      </c>
      <c r="R715" s="2" t="s">
        <v>888</v>
      </c>
      <c r="S715" s="2" t="s">
        <v>116</v>
      </c>
      <c r="T715">
        <v>4000</v>
      </c>
      <c r="U715">
        <v>0</v>
      </c>
      <c r="V715">
        <v>2</v>
      </c>
      <c r="W715">
        <v>1</v>
      </c>
      <c r="X715">
        <v>5</v>
      </c>
      <c r="Z715">
        <v>20000</v>
      </c>
      <c r="AA715">
        <v>20000</v>
      </c>
      <c r="AB715">
        <v>18000</v>
      </c>
      <c r="AC715" s="2" t="s">
        <v>3450</v>
      </c>
      <c r="AD715" s="2" t="s">
        <v>312</v>
      </c>
      <c r="AE715">
        <v>2026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 s="2" t="s">
        <v>72</v>
      </c>
      <c r="AM715" t="s">
        <v>118</v>
      </c>
      <c r="AN715" s="2" t="s">
        <v>3419</v>
      </c>
    </row>
    <row r="716" spans="1:40">
      <c r="A716" s="1">
        <v>46093</v>
      </c>
      <c r="B716" s="2" t="s">
        <v>26</v>
      </c>
      <c r="C716" s="2" t="s">
        <v>3433</v>
      </c>
      <c r="D716" s="2" t="s">
        <v>3523</v>
      </c>
      <c r="E716" s="11">
        <v>0.5</v>
      </c>
      <c r="F716" s="11">
        <v>0.54166666666666674</v>
      </c>
      <c r="G716">
        <v>1</v>
      </c>
      <c r="H716">
        <v>2495</v>
      </c>
      <c r="I716">
        <v>1</v>
      </c>
      <c r="J716">
        <v>2495</v>
      </c>
      <c r="K716" s="2" t="s">
        <v>3416</v>
      </c>
      <c r="L716" s="2" t="s">
        <v>3417</v>
      </c>
      <c r="M716">
        <v>282</v>
      </c>
      <c r="N716" s="2" t="s">
        <v>1378</v>
      </c>
      <c r="O716" s="2" t="s">
        <v>1380</v>
      </c>
      <c r="P716" s="2" t="s">
        <v>602</v>
      </c>
      <c r="Q716" s="2" t="s">
        <v>111</v>
      </c>
      <c r="R716" s="2" t="s">
        <v>1379</v>
      </c>
      <c r="S716" s="2" t="s">
        <v>116</v>
      </c>
      <c r="T716">
        <v>2495</v>
      </c>
      <c r="U716">
        <v>0</v>
      </c>
      <c r="V716">
        <v>2</v>
      </c>
      <c r="W716">
        <v>1</v>
      </c>
      <c r="X716">
        <v>5</v>
      </c>
      <c r="Z716">
        <v>12475</v>
      </c>
      <c r="AA716">
        <v>12475</v>
      </c>
      <c r="AB716">
        <v>12200</v>
      </c>
      <c r="AC716" s="2" t="s">
        <v>3450</v>
      </c>
      <c r="AD716" s="2" t="s">
        <v>312</v>
      </c>
      <c r="AE716">
        <v>2026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 s="2" t="s">
        <v>72</v>
      </c>
      <c r="AM716" t="s">
        <v>118</v>
      </c>
      <c r="AN716" s="2" t="s">
        <v>3419</v>
      </c>
    </row>
    <row r="717" spans="1:40">
      <c r="A717" s="1">
        <v>46093</v>
      </c>
      <c r="B717" s="2" t="s">
        <v>26</v>
      </c>
      <c r="C717" s="2" t="s">
        <v>3433</v>
      </c>
      <c r="D717" s="2" t="s">
        <v>3523</v>
      </c>
      <c r="E717" s="11">
        <v>0.60416666666666674</v>
      </c>
      <c r="F717" s="11">
        <v>0.6298611111111112</v>
      </c>
      <c r="G717">
        <v>0.62</v>
      </c>
      <c r="H717">
        <v>1177.4193548387098</v>
      </c>
      <c r="I717">
        <v>0.6166666666666667</v>
      </c>
      <c r="J717">
        <v>1183.7837837847221</v>
      </c>
      <c r="K717" s="2" t="s">
        <v>3416</v>
      </c>
      <c r="L717" s="2" t="s">
        <v>3417</v>
      </c>
      <c r="M717">
        <v>180</v>
      </c>
      <c r="N717" s="2" t="s">
        <v>955</v>
      </c>
      <c r="O717" s="2" t="s">
        <v>958</v>
      </c>
      <c r="P717" s="2" t="s">
        <v>957</v>
      </c>
      <c r="Q717" s="2" t="s">
        <v>950</v>
      </c>
      <c r="R717" s="2" t="s">
        <v>956</v>
      </c>
      <c r="S717" s="2" t="s">
        <v>116</v>
      </c>
      <c r="T717">
        <v>730</v>
      </c>
      <c r="U717">
        <v>5</v>
      </c>
      <c r="V717">
        <v>2</v>
      </c>
      <c r="W717">
        <v>1</v>
      </c>
      <c r="X717">
        <v>4</v>
      </c>
      <c r="Z717">
        <v>2920</v>
      </c>
      <c r="AA717">
        <v>2920</v>
      </c>
      <c r="AB717">
        <v>15700</v>
      </c>
      <c r="AC717" s="2" t="s">
        <v>3438</v>
      </c>
      <c r="AD717" s="2" t="s">
        <v>312</v>
      </c>
      <c r="AE717">
        <v>2026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 s="2" t="s">
        <v>72</v>
      </c>
      <c r="AM717" t="s">
        <v>118</v>
      </c>
      <c r="AN717" s="2" t="s">
        <v>3419</v>
      </c>
    </row>
    <row r="718" spans="1:40">
      <c r="A718" s="1">
        <v>46093</v>
      </c>
      <c r="B718" s="2" t="s">
        <v>26</v>
      </c>
      <c r="C718" s="2" t="s">
        <v>3433</v>
      </c>
      <c r="D718" s="2" t="s">
        <v>3523</v>
      </c>
      <c r="E718" s="11">
        <v>0.64583333333333326</v>
      </c>
      <c r="F718" s="11">
        <v>0.70833333333333326</v>
      </c>
      <c r="G718">
        <v>1.5</v>
      </c>
      <c r="H718">
        <v>2725.3333333333335</v>
      </c>
      <c r="I718">
        <v>1.5</v>
      </c>
      <c r="J718">
        <v>2725.3333333333335</v>
      </c>
      <c r="K718" s="2" t="s">
        <v>3416</v>
      </c>
      <c r="L718" s="2" t="s">
        <v>3417</v>
      </c>
      <c r="M718">
        <v>180</v>
      </c>
      <c r="N718" s="2" t="s">
        <v>955</v>
      </c>
      <c r="O718" s="2" t="s">
        <v>958</v>
      </c>
      <c r="P718" s="2" t="s">
        <v>957</v>
      </c>
      <c r="Q718" s="2" t="s">
        <v>950</v>
      </c>
      <c r="R718" s="2" t="s">
        <v>956</v>
      </c>
      <c r="S718" s="2" t="s">
        <v>116</v>
      </c>
      <c r="T718">
        <v>4088</v>
      </c>
      <c r="U718">
        <v>0</v>
      </c>
      <c r="V718">
        <v>2</v>
      </c>
      <c r="W718">
        <v>1</v>
      </c>
      <c r="X718">
        <v>4</v>
      </c>
      <c r="Z718">
        <v>16352</v>
      </c>
      <c r="AA718">
        <v>16352</v>
      </c>
      <c r="AB718">
        <v>15700</v>
      </c>
      <c r="AC718" s="2" t="s">
        <v>3450</v>
      </c>
      <c r="AD718" s="2" t="s">
        <v>312</v>
      </c>
      <c r="AE718">
        <v>2026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 s="2" t="s">
        <v>72</v>
      </c>
      <c r="AM718" t="s">
        <v>118</v>
      </c>
      <c r="AN718" s="2" t="s">
        <v>3419</v>
      </c>
    </row>
    <row r="719" spans="1:40">
      <c r="A719" s="1">
        <v>46092</v>
      </c>
      <c r="B719" s="2" t="s">
        <v>27</v>
      </c>
      <c r="C719" s="2" t="s">
        <v>3429</v>
      </c>
      <c r="D719" s="2" t="s">
        <v>3415</v>
      </c>
      <c r="E719" s="11">
        <v>0.58333333333333326</v>
      </c>
      <c r="F719" s="11">
        <v>0.72916666666666674</v>
      </c>
      <c r="G719">
        <v>3.5</v>
      </c>
      <c r="H719">
        <v>1142.8571428571429</v>
      </c>
      <c r="I719">
        <v>3.5</v>
      </c>
      <c r="J719">
        <v>1142.8571428587964</v>
      </c>
      <c r="K719" s="2" t="s">
        <v>3416</v>
      </c>
      <c r="L719" s="2" t="s">
        <v>3417</v>
      </c>
      <c r="M719">
        <v>143</v>
      </c>
      <c r="N719" s="2" t="s">
        <v>796</v>
      </c>
      <c r="O719" s="2" t="s">
        <v>792</v>
      </c>
      <c r="P719" s="2" t="s">
        <v>790</v>
      </c>
      <c r="Q719" s="2" t="s">
        <v>791</v>
      </c>
      <c r="R719" s="2" t="s">
        <v>789</v>
      </c>
      <c r="S719" s="2" t="s">
        <v>64</v>
      </c>
      <c r="T719">
        <v>4000</v>
      </c>
      <c r="U719">
        <v>5</v>
      </c>
      <c r="V719">
        <v>3</v>
      </c>
      <c r="W719">
        <v>1</v>
      </c>
      <c r="X719">
        <v>2</v>
      </c>
      <c r="Z719">
        <v>8000</v>
      </c>
      <c r="AA719">
        <v>8000</v>
      </c>
      <c r="AB719">
        <v>21300</v>
      </c>
      <c r="AC719" s="2" t="s">
        <v>3450</v>
      </c>
      <c r="AD719" s="2" t="s">
        <v>312</v>
      </c>
      <c r="AE719">
        <v>2026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 s="2" t="s">
        <v>3431</v>
      </c>
      <c r="AM719" t="s">
        <v>118</v>
      </c>
      <c r="AN719" s="2" t="s">
        <v>3419</v>
      </c>
    </row>
    <row r="720" spans="1:40">
      <c r="A720" s="1">
        <v>46093</v>
      </c>
      <c r="B720" s="2" t="s">
        <v>27</v>
      </c>
      <c r="C720" s="2" t="s">
        <v>3429</v>
      </c>
      <c r="D720" s="2" t="s">
        <v>3415</v>
      </c>
      <c r="E720" s="11">
        <v>0.5</v>
      </c>
      <c r="F720" s="11">
        <v>0.69791666666666674</v>
      </c>
      <c r="G720">
        <v>4.75</v>
      </c>
      <c r="H720">
        <v>1431.578947368421</v>
      </c>
      <c r="I720">
        <v>4.75</v>
      </c>
      <c r="J720">
        <v>1431.5789473726852</v>
      </c>
      <c r="K720" s="2" t="s">
        <v>3416</v>
      </c>
      <c r="L720" s="2" t="s">
        <v>3417</v>
      </c>
      <c r="M720">
        <v>143</v>
      </c>
      <c r="N720" s="2" t="s">
        <v>796</v>
      </c>
      <c r="O720" s="2" t="s">
        <v>792</v>
      </c>
      <c r="P720" s="2" t="s">
        <v>790</v>
      </c>
      <c r="Q720" s="2" t="s">
        <v>791</v>
      </c>
      <c r="R720" s="2" t="s">
        <v>789</v>
      </c>
      <c r="S720" s="2" t="s">
        <v>64</v>
      </c>
      <c r="T720">
        <v>6800</v>
      </c>
      <c r="U720">
        <v>5</v>
      </c>
      <c r="V720">
        <v>3</v>
      </c>
      <c r="W720">
        <v>1</v>
      </c>
      <c r="X720">
        <v>2</v>
      </c>
      <c r="Z720">
        <v>13600</v>
      </c>
      <c r="AA720">
        <v>13600</v>
      </c>
      <c r="AB720">
        <v>21300</v>
      </c>
      <c r="AC720" s="2" t="s">
        <v>3450</v>
      </c>
      <c r="AD720" s="2" t="s">
        <v>312</v>
      </c>
      <c r="AE720">
        <v>2026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 s="2" t="s">
        <v>3431</v>
      </c>
      <c r="AM720" t="s">
        <v>118</v>
      </c>
      <c r="AN720" s="2" t="s">
        <v>3419</v>
      </c>
    </row>
    <row r="721" spans="1:40">
      <c r="A721" s="1">
        <v>46093</v>
      </c>
      <c r="B721" s="2" t="s">
        <v>27</v>
      </c>
      <c r="C721" s="2" t="s">
        <v>3429</v>
      </c>
      <c r="D721" s="2" t="s">
        <v>3415</v>
      </c>
      <c r="E721" s="11">
        <v>0.69791666666666674</v>
      </c>
      <c r="F721" s="11">
        <v>0.72916666666666674</v>
      </c>
      <c r="G721">
        <v>0.75</v>
      </c>
      <c r="H721">
        <v>1066.6666666666667</v>
      </c>
      <c r="I721">
        <v>0.75</v>
      </c>
      <c r="J721">
        <v>1066.6666666666667</v>
      </c>
      <c r="K721" s="2" t="s">
        <v>3416</v>
      </c>
      <c r="L721" s="2" t="s">
        <v>3417</v>
      </c>
      <c r="M721">
        <v>278</v>
      </c>
      <c r="N721" s="2" t="s">
        <v>1365</v>
      </c>
      <c r="O721" s="2" t="s">
        <v>792</v>
      </c>
      <c r="P721" s="2" t="s">
        <v>790</v>
      </c>
      <c r="Q721" s="2" t="s">
        <v>1367</v>
      </c>
      <c r="R721" s="2" t="s">
        <v>1366</v>
      </c>
      <c r="S721" s="2" t="s">
        <v>64</v>
      </c>
      <c r="T721">
        <v>800</v>
      </c>
      <c r="U721">
        <v>5</v>
      </c>
      <c r="V721">
        <v>3</v>
      </c>
      <c r="W721">
        <v>1</v>
      </c>
      <c r="X721">
        <v>2</v>
      </c>
      <c r="Z721">
        <v>1600</v>
      </c>
      <c r="AA721">
        <v>1600</v>
      </c>
      <c r="AB721">
        <v>22500</v>
      </c>
      <c r="AC721" s="2" t="s">
        <v>3450</v>
      </c>
      <c r="AD721" s="2" t="s">
        <v>312</v>
      </c>
      <c r="AE721">
        <v>2026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 s="2" t="s">
        <v>3431</v>
      </c>
      <c r="AM721" t="s">
        <v>118</v>
      </c>
      <c r="AN721" s="2" t="s">
        <v>3419</v>
      </c>
    </row>
    <row r="722" spans="1:40">
      <c r="A722" s="1">
        <v>46091</v>
      </c>
      <c r="B722" s="2" t="s">
        <v>27</v>
      </c>
      <c r="C722" s="2" t="s">
        <v>3453</v>
      </c>
      <c r="D722" s="2" t="s">
        <v>3454</v>
      </c>
      <c r="E722" s="11">
        <v>0.64583333333333326</v>
      </c>
      <c r="F722" s="11">
        <v>0.72916666666666674</v>
      </c>
      <c r="G722">
        <v>2</v>
      </c>
      <c r="H722">
        <v>1500</v>
      </c>
      <c r="I722">
        <v>2</v>
      </c>
      <c r="J722">
        <v>1500</v>
      </c>
      <c r="K722" s="2" t="s">
        <v>3416</v>
      </c>
      <c r="L722" s="2" t="s">
        <v>3417</v>
      </c>
      <c r="M722">
        <v>302</v>
      </c>
      <c r="N722" s="2" t="s">
        <v>1475</v>
      </c>
      <c r="O722" s="2" t="s">
        <v>1478</v>
      </c>
      <c r="P722" s="2" t="s">
        <v>1465</v>
      </c>
      <c r="Q722" s="2" t="s">
        <v>1477</v>
      </c>
      <c r="R722" s="2" t="s">
        <v>1476</v>
      </c>
      <c r="S722" s="2" t="s">
        <v>64</v>
      </c>
      <c r="T722">
        <v>3000</v>
      </c>
      <c r="U722">
        <v>5</v>
      </c>
      <c r="V722">
        <v>6</v>
      </c>
      <c r="W722">
        <v>1</v>
      </c>
      <c r="X722">
        <v>2</v>
      </c>
      <c r="Z722">
        <v>6000</v>
      </c>
      <c r="AA722">
        <v>6000</v>
      </c>
      <c r="AB722">
        <v>8000</v>
      </c>
      <c r="AC722" s="2" t="s">
        <v>3450</v>
      </c>
      <c r="AD722" s="2" t="s">
        <v>312</v>
      </c>
      <c r="AE722">
        <v>2026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 s="2" t="s">
        <v>3431</v>
      </c>
      <c r="AM722" t="s">
        <v>197</v>
      </c>
      <c r="AN722" s="2" t="s">
        <v>3419</v>
      </c>
    </row>
    <row r="723" spans="1:40">
      <c r="A723" s="1">
        <v>46092</v>
      </c>
      <c r="B723" s="2" t="s">
        <v>27</v>
      </c>
      <c r="C723" s="2" t="s">
        <v>3453</v>
      </c>
      <c r="D723" s="2" t="s">
        <v>3454</v>
      </c>
      <c r="E723" s="11">
        <v>0.34027777777777768</v>
      </c>
      <c r="F723" s="11">
        <v>0.36805555555555558</v>
      </c>
      <c r="G723">
        <v>0.67</v>
      </c>
      <c r="H723">
        <v>1505.9701492537313</v>
      </c>
      <c r="I723">
        <v>0.66666666666666674</v>
      </c>
      <c r="J723">
        <v>1513.5</v>
      </c>
      <c r="K723" s="2" t="s">
        <v>3416</v>
      </c>
      <c r="L723" s="2" t="s">
        <v>3417</v>
      </c>
      <c r="M723">
        <v>302</v>
      </c>
      <c r="N723" s="2" t="s">
        <v>1475</v>
      </c>
      <c r="O723" s="2" t="s">
        <v>1478</v>
      </c>
      <c r="P723" s="2" t="s">
        <v>1465</v>
      </c>
      <c r="Q723" s="2" t="s">
        <v>1477</v>
      </c>
      <c r="R723" s="2" t="s">
        <v>1476</v>
      </c>
      <c r="S723" s="2" t="s">
        <v>64</v>
      </c>
      <c r="T723">
        <v>1009</v>
      </c>
      <c r="U723">
        <v>16</v>
      </c>
      <c r="V723">
        <v>6</v>
      </c>
      <c r="W723">
        <v>1</v>
      </c>
      <c r="X723">
        <v>2</v>
      </c>
      <c r="Z723">
        <v>2018</v>
      </c>
      <c r="AA723">
        <v>2018</v>
      </c>
      <c r="AB723">
        <v>8000</v>
      </c>
      <c r="AC723" s="2" t="s">
        <v>3450</v>
      </c>
      <c r="AD723" s="2" t="s">
        <v>312</v>
      </c>
      <c r="AE723">
        <v>2026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 s="2" t="s">
        <v>3431</v>
      </c>
      <c r="AM723" t="s">
        <v>197</v>
      </c>
      <c r="AN723" s="2" t="s">
        <v>3419</v>
      </c>
    </row>
    <row r="724" spans="1:40">
      <c r="A724" s="1">
        <v>46092</v>
      </c>
      <c r="B724" s="2" t="s">
        <v>27</v>
      </c>
      <c r="C724" s="2" t="s">
        <v>3453</v>
      </c>
      <c r="D724" s="2" t="s">
        <v>3454</v>
      </c>
      <c r="E724" s="11">
        <v>0.4375</v>
      </c>
      <c r="F724" s="11">
        <v>0.5</v>
      </c>
      <c r="G724">
        <v>1.5</v>
      </c>
      <c r="H724">
        <v>620</v>
      </c>
      <c r="I724">
        <v>1.5</v>
      </c>
      <c r="J724">
        <v>620</v>
      </c>
      <c r="K724" s="2" t="s">
        <v>3416</v>
      </c>
      <c r="L724" s="2" t="s">
        <v>3417</v>
      </c>
      <c r="M724">
        <v>268</v>
      </c>
      <c r="N724" s="2" t="s">
        <v>1316</v>
      </c>
      <c r="O724" s="2" t="s">
        <v>1320</v>
      </c>
      <c r="P724" s="2" t="s">
        <v>1318</v>
      </c>
      <c r="Q724" s="2" t="s">
        <v>1319</v>
      </c>
      <c r="R724" s="2" t="s">
        <v>1317</v>
      </c>
      <c r="S724" s="2" t="s">
        <v>64</v>
      </c>
      <c r="T724">
        <v>930</v>
      </c>
      <c r="U724">
        <v>5</v>
      </c>
      <c r="V724">
        <v>2</v>
      </c>
      <c r="W724">
        <v>1</v>
      </c>
      <c r="X724">
        <v>8</v>
      </c>
      <c r="Z724">
        <v>7440</v>
      </c>
      <c r="AA724">
        <v>7440</v>
      </c>
      <c r="AB724">
        <v>7000</v>
      </c>
      <c r="AC724" s="2" t="s">
        <v>3450</v>
      </c>
      <c r="AD724" s="2" t="s">
        <v>312</v>
      </c>
      <c r="AE724">
        <v>2026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 s="2" t="s">
        <v>3419</v>
      </c>
      <c r="AM724" t="s">
        <v>68</v>
      </c>
      <c r="AN724" s="2" t="s">
        <v>3419</v>
      </c>
    </row>
    <row r="725" spans="1:40">
      <c r="A725" s="1">
        <v>46092</v>
      </c>
      <c r="B725" s="2" t="s">
        <v>27</v>
      </c>
      <c r="C725" s="2" t="s">
        <v>3453</v>
      </c>
      <c r="D725" s="2" t="s">
        <v>3454</v>
      </c>
      <c r="E725" s="11">
        <v>0.50694444444444442</v>
      </c>
      <c r="F725" s="11">
        <v>0.53125</v>
      </c>
      <c r="G725">
        <v>0.57999999999999996</v>
      </c>
      <c r="H725">
        <v>422.41379310344831</v>
      </c>
      <c r="I725">
        <v>0.58333333333333326</v>
      </c>
      <c r="J725">
        <v>420</v>
      </c>
      <c r="K725" s="2" t="s">
        <v>3416</v>
      </c>
      <c r="L725" s="2" t="s">
        <v>3417</v>
      </c>
      <c r="M725">
        <v>313</v>
      </c>
      <c r="N725" s="2" t="s">
        <v>1512</v>
      </c>
      <c r="O725" s="2" t="s">
        <v>1514</v>
      </c>
      <c r="P725" s="2" t="s">
        <v>1506</v>
      </c>
      <c r="Q725" s="2" t="s">
        <v>663</v>
      </c>
      <c r="R725" s="2" t="s">
        <v>1513</v>
      </c>
      <c r="S725" s="2" t="s">
        <v>64</v>
      </c>
      <c r="T725">
        <v>245</v>
      </c>
      <c r="U725">
        <v>5</v>
      </c>
      <c r="V725">
        <v>2</v>
      </c>
      <c r="W725">
        <v>1</v>
      </c>
      <c r="X725">
        <v>8</v>
      </c>
      <c r="Z725">
        <v>1960</v>
      </c>
      <c r="AA725">
        <v>1960</v>
      </c>
      <c r="AB725">
        <v>1550</v>
      </c>
      <c r="AC725" s="2" t="s">
        <v>3450</v>
      </c>
      <c r="AD725" s="2" t="s">
        <v>312</v>
      </c>
      <c r="AE725">
        <v>2026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 s="2" t="s">
        <v>3419</v>
      </c>
      <c r="AM725" t="s">
        <v>68</v>
      </c>
      <c r="AN725" s="2" t="s">
        <v>3419</v>
      </c>
    </row>
    <row r="726" spans="1:40">
      <c r="A726" s="1">
        <v>46092</v>
      </c>
      <c r="B726" s="2" t="s">
        <v>27</v>
      </c>
      <c r="C726" s="2" t="s">
        <v>3453</v>
      </c>
      <c r="D726" s="2" t="s">
        <v>3454</v>
      </c>
      <c r="E726" s="11">
        <v>0.61111111111111116</v>
      </c>
      <c r="F726" s="11">
        <v>0.63541666666666674</v>
      </c>
      <c r="G726">
        <v>0.57999999999999996</v>
      </c>
      <c r="H726">
        <v>1689.6551724137933</v>
      </c>
      <c r="I726">
        <v>0.58333333333333326</v>
      </c>
      <c r="J726">
        <v>1680</v>
      </c>
      <c r="K726" s="2" t="s">
        <v>3416</v>
      </c>
      <c r="L726" s="2" t="s">
        <v>3417</v>
      </c>
      <c r="M726">
        <v>312</v>
      </c>
      <c r="N726" s="2" t="s">
        <v>1504</v>
      </c>
      <c r="O726" s="2" t="s">
        <v>1507</v>
      </c>
      <c r="P726" s="2" t="s">
        <v>1506</v>
      </c>
      <c r="Q726" s="2" t="s">
        <v>153</v>
      </c>
      <c r="R726" s="2" t="s">
        <v>1505</v>
      </c>
      <c r="S726" s="2" t="s">
        <v>64</v>
      </c>
      <c r="T726">
        <v>980</v>
      </c>
      <c r="U726">
        <v>8</v>
      </c>
      <c r="V726">
        <v>2</v>
      </c>
      <c r="W726">
        <v>1</v>
      </c>
      <c r="X726">
        <v>2</v>
      </c>
      <c r="Z726">
        <v>1960</v>
      </c>
      <c r="AA726">
        <v>1960</v>
      </c>
      <c r="AB726">
        <v>1700</v>
      </c>
      <c r="AC726" s="2" t="s">
        <v>3450</v>
      </c>
      <c r="AD726" s="2" t="s">
        <v>312</v>
      </c>
      <c r="AE726">
        <v>2026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 s="2" t="s">
        <v>3431</v>
      </c>
      <c r="AM726" t="s">
        <v>68</v>
      </c>
      <c r="AN726" s="2" t="s">
        <v>3419</v>
      </c>
    </row>
    <row r="727" spans="1:40">
      <c r="A727" s="1">
        <v>46092</v>
      </c>
      <c r="B727" s="2" t="s">
        <v>27</v>
      </c>
      <c r="C727" s="2" t="s">
        <v>3453</v>
      </c>
      <c r="D727" s="2" t="s">
        <v>3454</v>
      </c>
      <c r="E727" s="11">
        <v>0.64236111111111116</v>
      </c>
      <c r="F727" s="11">
        <v>0.65972222222222232</v>
      </c>
      <c r="G727">
        <v>0.42</v>
      </c>
      <c r="H727">
        <v>595.2380952380953</v>
      </c>
      <c r="I727">
        <v>0.41666666666666674</v>
      </c>
      <c r="J727">
        <v>600</v>
      </c>
      <c r="K727" s="2" t="s">
        <v>3416</v>
      </c>
      <c r="L727" s="2" t="s">
        <v>3417</v>
      </c>
      <c r="M727">
        <v>260</v>
      </c>
      <c r="N727" s="2" t="s">
        <v>1279</v>
      </c>
      <c r="O727" s="2" t="s">
        <v>1282</v>
      </c>
      <c r="P727" s="2" t="s">
        <v>1281</v>
      </c>
      <c r="Q727" s="2" t="s">
        <v>153</v>
      </c>
      <c r="R727" s="2" t="s">
        <v>1280</v>
      </c>
      <c r="S727" s="2" t="s">
        <v>64</v>
      </c>
      <c r="T727">
        <v>250</v>
      </c>
      <c r="U727">
        <v>5</v>
      </c>
      <c r="V727">
        <v>2</v>
      </c>
      <c r="W727">
        <v>1</v>
      </c>
      <c r="X727">
        <v>2</v>
      </c>
      <c r="Z727">
        <v>500</v>
      </c>
      <c r="AA727">
        <v>500</v>
      </c>
      <c r="AB727">
        <v>350</v>
      </c>
      <c r="AC727" s="2" t="s">
        <v>3450</v>
      </c>
      <c r="AD727" s="2" t="s">
        <v>312</v>
      </c>
      <c r="AE727">
        <v>2026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 s="2" t="s">
        <v>3431</v>
      </c>
      <c r="AM727" t="s">
        <v>68</v>
      </c>
      <c r="AN727" s="2" t="s">
        <v>3419</v>
      </c>
    </row>
    <row r="728" spans="1:40">
      <c r="A728" s="1">
        <v>46092</v>
      </c>
      <c r="B728" s="2" t="s">
        <v>27</v>
      </c>
      <c r="C728" s="2" t="s">
        <v>3453</v>
      </c>
      <c r="D728" s="2" t="s">
        <v>3454</v>
      </c>
      <c r="E728" s="11">
        <v>0.66666666666666674</v>
      </c>
      <c r="F728" s="11">
        <v>0.6875</v>
      </c>
      <c r="G728">
        <v>0.5</v>
      </c>
      <c r="H728">
        <v>1200</v>
      </c>
      <c r="I728">
        <v>0.5</v>
      </c>
      <c r="J728">
        <v>1200</v>
      </c>
      <c r="K728" s="2" t="s">
        <v>3416</v>
      </c>
      <c r="L728" s="2" t="s">
        <v>3417</v>
      </c>
      <c r="M728">
        <v>270</v>
      </c>
      <c r="N728" s="2" t="s">
        <v>1327</v>
      </c>
      <c r="O728" s="2" t="s">
        <v>1330</v>
      </c>
      <c r="P728" s="2" t="s">
        <v>1329</v>
      </c>
      <c r="Q728" s="2" t="s">
        <v>153</v>
      </c>
      <c r="R728" s="2" t="s">
        <v>1328</v>
      </c>
      <c r="S728" s="2" t="s">
        <v>64</v>
      </c>
      <c r="T728">
        <v>600</v>
      </c>
      <c r="U728">
        <v>5</v>
      </c>
      <c r="V728">
        <v>2</v>
      </c>
      <c r="W728">
        <v>1</v>
      </c>
      <c r="X728">
        <v>2</v>
      </c>
      <c r="Z728">
        <v>1200</v>
      </c>
      <c r="AA728">
        <v>1200</v>
      </c>
      <c r="AB728">
        <v>1050</v>
      </c>
      <c r="AC728" s="2" t="s">
        <v>3450</v>
      </c>
      <c r="AD728" s="2" t="s">
        <v>312</v>
      </c>
      <c r="AE728">
        <v>2026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 s="2" t="s">
        <v>3431</v>
      </c>
      <c r="AM728" t="s">
        <v>68</v>
      </c>
      <c r="AN728" s="2" t="s">
        <v>3419</v>
      </c>
    </row>
    <row r="729" spans="1:40">
      <c r="A729" s="1">
        <v>46093</v>
      </c>
      <c r="B729" s="2" t="s">
        <v>27</v>
      </c>
      <c r="C729" s="2" t="s">
        <v>3453</v>
      </c>
      <c r="D729" s="2" t="s">
        <v>3454</v>
      </c>
      <c r="E729" s="11">
        <v>0.34027777777777768</v>
      </c>
      <c r="F729" s="11">
        <v>0.5</v>
      </c>
      <c r="G729">
        <v>3.83</v>
      </c>
      <c r="H729">
        <v>1552.219321148825</v>
      </c>
      <c r="I729">
        <v>3.833333333333333</v>
      </c>
      <c r="J729">
        <v>1550.8695652199074</v>
      </c>
      <c r="K729" s="2" t="s">
        <v>3416</v>
      </c>
      <c r="L729" s="2" t="s">
        <v>3417</v>
      </c>
      <c r="M729">
        <v>299</v>
      </c>
      <c r="N729" s="2" t="s">
        <v>1463</v>
      </c>
      <c r="O729" s="2" t="s">
        <v>1467</v>
      </c>
      <c r="P729" s="2" t="s">
        <v>1465</v>
      </c>
      <c r="Q729" s="2" t="s">
        <v>1466</v>
      </c>
      <c r="R729" s="2" t="s">
        <v>1464</v>
      </c>
      <c r="S729" s="2" t="s">
        <v>64</v>
      </c>
      <c r="T729">
        <v>5945</v>
      </c>
      <c r="U729">
        <v>8</v>
      </c>
      <c r="V729">
        <v>6</v>
      </c>
      <c r="W729">
        <v>1</v>
      </c>
      <c r="X729">
        <v>2</v>
      </c>
      <c r="Z729">
        <v>11890</v>
      </c>
      <c r="AA729">
        <v>11890</v>
      </c>
      <c r="AB729">
        <v>11800</v>
      </c>
      <c r="AC729" s="2" t="s">
        <v>3450</v>
      </c>
      <c r="AD729" s="2" t="s">
        <v>312</v>
      </c>
      <c r="AE729">
        <v>2026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 s="2" t="s">
        <v>3431</v>
      </c>
      <c r="AM729" t="s">
        <v>197</v>
      </c>
      <c r="AN729" s="2" t="s">
        <v>3419</v>
      </c>
    </row>
    <row r="730" spans="1:40">
      <c r="A730" s="1">
        <v>46093</v>
      </c>
      <c r="B730" s="2" t="s">
        <v>27</v>
      </c>
      <c r="C730" s="2" t="s">
        <v>3453</v>
      </c>
      <c r="D730" s="2" t="s">
        <v>3454</v>
      </c>
      <c r="E730" s="11">
        <v>0.54166666666666674</v>
      </c>
      <c r="F730" s="11">
        <v>0.58333333333333326</v>
      </c>
      <c r="G730">
        <v>1</v>
      </c>
      <c r="H730">
        <v>845</v>
      </c>
      <c r="I730">
        <v>1</v>
      </c>
      <c r="J730">
        <v>845</v>
      </c>
      <c r="K730" s="2" t="s">
        <v>3416</v>
      </c>
      <c r="L730" s="2" t="s">
        <v>3417</v>
      </c>
      <c r="M730">
        <v>242</v>
      </c>
      <c r="N730" s="2" t="s">
        <v>1197</v>
      </c>
      <c r="O730" s="2" t="s">
        <v>1201</v>
      </c>
      <c r="P730" s="2" t="s">
        <v>1199</v>
      </c>
      <c r="Q730" s="2" t="s">
        <v>1200</v>
      </c>
      <c r="R730" s="2" t="s">
        <v>1198</v>
      </c>
      <c r="S730" s="2" t="s">
        <v>64</v>
      </c>
      <c r="T730">
        <v>845</v>
      </c>
      <c r="U730">
        <v>10</v>
      </c>
      <c r="V730">
        <v>6</v>
      </c>
      <c r="W730">
        <v>1</v>
      </c>
      <c r="X730">
        <v>6</v>
      </c>
      <c r="Z730">
        <v>5070</v>
      </c>
      <c r="AA730">
        <v>5070</v>
      </c>
      <c r="AB730">
        <v>4000</v>
      </c>
      <c r="AC730" s="2" t="s">
        <v>3450</v>
      </c>
      <c r="AD730" s="2" t="s">
        <v>312</v>
      </c>
      <c r="AE730">
        <v>2026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 s="2" t="s">
        <v>3419</v>
      </c>
      <c r="AM730" t="s">
        <v>197</v>
      </c>
      <c r="AN730" s="2" t="s">
        <v>3419</v>
      </c>
    </row>
    <row r="731" spans="1:40">
      <c r="A731" s="1">
        <v>46093</v>
      </c>
      <c r="B731" s="2" t="s">
        <v>27</v>
      </c>
      <c r="C731" s="2" t="s">
        <v>3453</v>
      </c>
      <c r="D731" s="2" t="s">
        <v>3454</v>
      </c>
      <c r="E731" s="11">
        <v>0.63888888888888884</v>
      </c>
      <c r="F731" s="11">
        <v>0.72916666666666674</v>
      </c>
      <c r="G731">
        <v>2.17</v>
      </c>
      <c r="H731">
        <v>1612.9032258064517</v>
      </c>
      <c r="I731">
        <v>2.1666666666666665</v>
      </c>
      <c r="J731">
        <v>1615.3846153819445</v>
      </c>
      <c r="K731" s="2" t="s">
        <v>3416</v>
      </c>
      <c r="L731" s="2" t="s">
        <v>3417</v>
      </c>
      <c r="M731">
        <v>237</v>
      </c>
      <c r="N731" s="2" t="s">
        <v>1183</v>
      </c>
      <c r="O731" s="2" t="s">
        <v>1186</v>
      </c>
      <c r="P731" s="2" t="s">
        <v>1185</v>
      </c>
      <c r="Q731" s="2" t="s">
        <v>240</v>
      </c>
      <c r="R731" s="2" t="s">
        <v>1184</v>
      </c>
      <c r="S731" s="2" t="s">
        <v>64</v>
      </c>
      <c r="T731">
        <v>3500</v>
      </c>
      <c r="U731">
        <v>10</v>
      </c>
      <c r="V731">
        <v>6</v>
      </c>
      <c r="W731">
        <v>1</v>
      </c>
      <c r="X731">
        <v>2</v>
      </c>
      <c r="Z731">
        <v>7000</v>
      </c>
      <c r="AA731">
        <v>7000</v>
      </c>
      <c r="AB731">
        <v>8000</v>
      </c>
      <c r="AC731" s="2" t="s">
        <v>3450</v>
      </c>
      <c r="AD731" s="2" t="s">
        <v>312</v>
      </c>
      <c r="AE731">
        <v>2026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 s="2" t="s">
        <v>3431</v>
      </c>
      <c r="AM731" t="s">
        <v>197</v>
      </c>
      <c r="AN731" s="2" t="s">
        <v>3419</v>
      </c>
    </row>
    <row r="732" spans="1:40">
      <c r="A732" s="1">
        <v>46094</v>
      </c>
      <c r="B732" s="2" t="s">
        <v>27</v>
      </c>
      <c r="C732" s="2" t="s">
        <v>3453</v>
      </c>
      <c r="D732" s="2" t="s">
        <v>3454</v>
      </c>
      <c r="E732" s="11">
        <v>0.34027777777777768</v>
      </c>
      <c r="F732" s="11">
        <v>0.36111111111111116</v>
      </c>
      <c r="G732">
        <v>0.5</v>
      </c>
      <c r="H732">
        <v>1800</v>
      </c>
      <c r="I732">
        <v>0.5</v>
      </c>
      <c r="J732">
        <v>1800</v>
      </c>
      <c r="K732" s="2" t="s">
        <v>3416</v>
      </c>
      <c r="L732" s="2" t="s">
        <v>3417</v>
      </c>
      <c r="M732">
        <v>237</v>
      </c>
      <c r="N732" s="2" t="s">
        <v>1183</v>
      </c>
      <c r="O732" s="2" t="s">
        <v>1186</v>
      </c>
      <c r="P732" s="2" t="s">
        <v>1185</v>
      </c>
      <c r="Q732" s="2" t="s">
        <v>240</v>
      </c>
      <c r="R732" s="2" t="s">
        <v>1184</v>
      </c>
      <c r="S732" s="2" t="s">
        <v>64</v>
      </c>
      <c r="T732">
        <v>900</v>
      </c>
      <c r="U732">
        <v>5</v>
      </c>
      <c r="V732">
        <v>6</v>
      </c>
      <c r="W732">
        <v>1</v>
      </c>
      <c r="X732">
        <v>2</v>
      </c>
      <c r="Z732">
        <v>1800</v>
      </c>
      <c r="AA732">
        <v>1800</v>
      </c>
      <c r="AB732">
        <v>8000</v>
      </c>
      <c r="AC732" s="2" t="s">
        <v>3450</v>
      </c>
      <c r="AD732" s="2" t="s">
        <v>312</v>
      </c>
      <c r="AE732">
        <v>2026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 s="2" t="s">
        <v>3431</v>
      </c>
      <c r="AM732" t="s">
        <v>197</v>
      </c>
      <c r="AN732" s="2" t="s">
        <v>3419</v>
      </c>
    </row>
    <row r="733" spans="1:40">
      <c r="A733" s="1">
        <v>46094</v>
      </c>
      <c r="B733" s="2" t="s">
        <v>27</v>
      </c>
      <c r="C733" s="2" t="s">
        <v>3453</v>
      </c>
      <c r="D733" s="2" t="s">
        <v>3454</v>
      </c>
      <c r="E733" s="11">
        <v>0.45833333333333326</v>
      </c>
      <c r="F733" s="11">
        <v>0.58333333333333326</v>
      </c>
      <c r="G733">
        <v>3</v>
      </c>
      <c r="H733">
        <v>1566.6666666666667</v>
      </c>
      <c r="I733">
        <v>3</v>
      </c>
      <c r="J733">
        <v>1566.6666666666667</v>
      </c>
      <c r="K733" s="2" t="s">
        <v>3416</v>
      </c>
      <c r="L733" s="2" t="s">
        <v>3417</v>
      </c>
      <c r="M733">
        <v>138</v>
      </c>
      <c r="N733" s="2" t="s">
        <v>776</v>
      </c>
      <c r="O733" s="2" t="s">
        <v>780</v>
      </c>
      <c r="P733" s="2" t="s">
        <v>778</v>
      </c>
      <c r="Q733" s="2" t="s">
        <v>779</v>
      </c>
      <c r="R733" s="2" t="s">
        <v>777</v>
      </c>
      <c r="S733" s="2" t="s">
        <v>64</v>
      </c>
      <c r="T733">
        <v>4700</v>
      </c>
      <c r="U733">
        <v>10</v>
      </c>
      <c r="V733">
        <v>2</v>
      </c>
      <c r="W733">
        <v>1</v>
      </c>
      <c r="X733">
        <v>6</v>
      </c>
      <c r="Z733">
        <v>28200</v>
      </c>
      <c r="AA733">
        <v>28200</v>
      </c>
      <c r="AB733">
        <v>27800</v>
      </c>
      <c r="AC733" s="2" t="s">
        <v>3450</v>
      </c>
      <c r="AD733" s="2" t="s">
        <v>312</v>
      </c>
      <c r="AE733">
        <v>2026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 s="2" t="s">
        <v>3419</v>
      </c>
      <c r="AM733" t="s">
        <v>68</v>
      </c>
      <c r="AN733" s="2" t="s">
        <v>3419</v>
      </c>
    </row>
    <row r="734" spans="1:40">
      <c r="A734" s="1">
        <v>46094</v>
      </c>
      <c r="B734" s="2" t="s">
        <v>27</v>
      </c>
      <c r="C734" s="2" t="s">
        <v>3453</v>
      </c>
      <c r="D734" s="2" t="s">
        <v>3454</v>
      </c>
      <c r="E734" s="11">
        <v>0.61111111111111116</v>
      </c>
      <c r="F734" s="11">
        <v>0.72916666666666674</v>
      </c>
      <c r="G734">
        <v>2.83</v>
      </c>
      <c r="H734">
        <v>1671.3780918727914</v>
      </c>
      <c r="I734">
        <v>2.8333333333333335</v>
      </c>
      <c r="J734">
        <v>1669.4117647106482</v>
      </c>
      <c r="K734" s="2" t="s">
        <v>3416</v>
      </c>
      <c r="L734" s="2" t="s">
        <v>3417</v>
      </c>
      <c r="M734">
        <v>139</v>
      </c>
      <c r="N734" s="2" t="s">
        <v>776</v>
      </c>
      <c r="O734" s="2" t="s">
        <v>784</v>
      </c>
      <c r="P734" s="2" t="s">
        <v>778</v>
      </c>
      <c r="Q734" s="2" t="s">
        <v>779</v>
      </c>
      <c r="R734" s="2" t="s">
        <v>777</v>
      </c>
      <c r="S734" s="2" t="s">
        <v>79</v>
      </c>
      <c r="T734">
        <v>4730</v>
      </c>
      <c r="U734">
        <v>10</v>
      </c>
      <c r="V734">
        <v>0</v>
      </c>
      <c r="W734">
        <v>1</v>
      </c>
      <c r="X734">
        <v>8</v>
      </c>
      <c r="Z734">
        <v>37840</v>
      </c>
      <c r="AA734">
        <v>37840</v>
      </c>
      <c r="AB734">
        <v>27800</v>
      </c>
      <c r="AC734" s="2" t="s">
        <v>3450</v>
      </c>
      <c r="AD734" s="2" t="s">
        <v>312</v>
      </c>
      <c r="AE734">
        <v>2026</v>
      </c>
      <c r="AF734">
        <v>1183</v>
      </c>
      <c r="AG734">
        <v>440</v>
      </c>
      <c r="AH734">
        <v>743</v>
      </c>
      <c r="AI734">
        <v>1183</v>
      </c>
      <c r="AJ734">
        <v>440</v>
      </c>
      <c r="AK734">
        <v>743</v>
      </c>
      <c r="AL734" s="2" t="s">
        <v>3419</v>
      </c>
      <c r="AN734" s="2" t="s">
        <v>3419</v>
      </c>
    </row>
    <row r="735" spans="1:40">
      <c r="A735" s="1">
        <v>46091</v>
      </c>
      <c r="B735" s="2" t="s">
        <v>27</v>
      </c>
      <c r="C735" s="2" t="s">
        <v>3439</v>
      </c>
      <c r="D735" s="2" t="s">
        <v>3440</v>
      </c>
      <c r="E735" s="11">
        <v>0.33680555555555558</v>
      </c>
      <c r="F735" s="11">
        <v>0.43055555555555558</v>
      </c>
      <c r="G735">
        <v>2.25</v>
      </c>
      <c r="H735">
        <v>901.33333333333337</v>
      </c>
      <c r="I735">
        <v>2.25</v>
      </c>
      <c r="J735">
        <v>901.33333333333337</v>
      </c>
      <c r="K735" s="2" t="s">
        <v>3416</v>
      </c>
      <c r="L735" s="2" t="s">
        <v>3417</v>
      </c>
      <c r="M735">
        <v>230</v>
      </c>
      <c r="N735" s="2" t="s">
        <v>1170</v>
      </c>
      <c r="O735" s="2" t="s">
        <v>1172</v>
      </c>
      <c r="P735" s="2" t="s">
        <v>217</v>
      </c>
      <c r="Q735" s="2" t="s">
        <v>330</v>
      </c>
      <c r="R735" s="2" t="s">
        <v>1171</v>
      </c>
      <c r="S735" s="2" t="s">
        <v>64</v>
      </c>
      <c r="T735">
        <v>2028</v>
      </c>
      <c r="U735">
        <v>8</v>
      </c>
      <c r="V735">
        <v>6</v>
      </c>
      <c r="W735">
        <v>1</v>
      </c>
      <c r="X735">
        <v>2</v>
      </c>
      <c r="Z735">
        <v>4056</v>
      </c>
      <c r="AA735">
        <v>4056</v>
      </c>
      <c r="AB735">
        <v>3200</v>
      </c>
      <c r="AC735" s="2" t="s">
        <v>3438</v>
      </c>
      <c r="AD735" s="2" t="s">
        <v>312</v>
      </c>
      <c r="AE735">
        <v>2026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 s="2" t="s">
        <v>3431</v>
      </c>
      <c r="AM735" t="s">
        <v>197</v>
      </c>
      <c r="AN735" s="2" t="s">
        <v>3419</v>
      </c>
    </row>
    <row r="736" spans="1:40">
      <c r="A736" s="1">
        <v>46091</v>
      </c>
      <c r="B736" s="2" t="s">
        <v>27</v>
      </c>
      <c r="C736" s="2" t="s">
        <v>3439</v>
      </c>
      <c r="D736" s="2" t="s">
        <v>3440</v>
      </c>
      <c r="E736" s="11">
        <v>0.54513888888888884</v>
      </c>
      <c r="F736" s="11">
        <v>0.60416666666666674</v>
      </c>
      <c r="G736">
        <v>1.42</v>
      </c>
      <c r="H736">
        <v>483.80281690140845</v>
      </c>
      <c r="I736">
        <v>1.4166666666666665</v>
      </c>
      <c r="J736">
        <v>484.94117646990742</v>
      </c>
      <c r="K736" s="2" t="s">
        <v>3416</v>
      </c>
      <c r="L736" s="2" t="s">
        <v>3417</v>
      </c>
      <c r="M736">
        <v>149</v>
      </c>
      <c r="N736" s="2" t="s">
        <v>813</v>
      </c>
      <c r="O736" s="2" t="s">
        <v>816</v>
      </c>
      <c r="P736" s="2" t="s">
        <v>815</v>
      </c>
      <c r="Q736" s="2" t="s">
        <v>330</v>
      </c>
      <c r="R736" s="2" t="s">
        <v>814</v>
      </c>
      <c r="S736" s="2" t="s">
        <v>64</v>
      </c>
      <c r="T736">
        <v>687</v>
      </c>
      <c r="U736">
        <v>4</v>
      </c>
      <c r="V736">
        <v>6</v>
      </c>
      <c r="W736">
        <v>1</v>
      </c>
      <c r="X736">
        <v>2</v>
      </c>
      <c r="Z736">
        <v>1374</v>
      </c>
      <c r="AA736">
        <v>1374</v>
      </c>
      <c r="AB736">
        <v>30100</v>
      </c>
      <c r="AC736" s="2" t="s">
        <v>3438</v>
      </c>
      <c r="AD736" s="2" t="s">
        <v>312</v>
      </c>
      <c r="AE736">
        <v>2026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 s="2" t="s">
        <v>3431</v>
      </c>
      <c r="AM736" t="s">
        <v>197</v>
      </c>
      <c r="AN736" s="2" t="s">
        <v>3419</v>
      </c>
    </row>
    <row r="737" spans="1:40">
      <c r="A737" s="1">
        <v>46091</v>
      </c>
      <c r="B737" s="2" t="s">
        <v>27</v>
      </c>
      <c r="C737" s="2" t="s">
        <v>3439</v>
      </c>
      <c r="D737" s="2" t="s">
        <v>3440</v>
      </c>
      <c r="E737" s="11">
        <v>0.60416666666666674</v>
      </c>
      <c r="F737" s="11">
        <v>0.72916666666666674</v>
      </c>
      <c r="G737">
        <v>3</v>
      </c>
      <c r="H737">
        <v>1333.6666666666667</v>
      </c>
      <c r="I737">
        <v>3</v>
      </c>
      <c r="J737">
        <v>1333.6666666666667</v>
      </c>
      <c r="K737" s="2" t="s">
        <v>3416</v>
      </c>
      <c r="L737" s="2" t="s">
        <v>3417</v>
      </c>
      <c r="M737">
        <v>149</v>
      </c>
      <c r="N737" s="2" t="s">
        <v>813</v>
      </c>
      <c r="O737" s="2" t="s">
        <v>816</v>
      </c>
      <c r="P737" s="2" t="s">
        <v>815</v>
      </c>
      <c r="Q737" s="2" t="s">
        <v>330</v>
      </c>
      <c r="R737" s="2" t="s">
        <v>814</v>
      </c>
      <c r="S737" s="2" t="s">
        <v>64</v>
      </c>
      <c r="T737">
        <v>4001</v>
      </c>
      <c r="U737">
        <v>5</v>
      </c>
      <c r="V737">
        <v>6</v>
      </c>
      <c r="W737">
        <v>1</v>
      </c>
      <c r="X737">
        <v>2</v>
      </c>
      <c r="Z737">
        <v>8002</v>
      </c>
      <c r="AA737">
        <v>8002</v>
      </c>
      <c r="AB737">
        <v>30100</v>
      </c>
      <c r="AC737" s="2" t="s">
        <v>3450</v>
      </c>
      <c r="AD737" s="2" t="s">
        <v>312</v>
      </c>
      <c r="AE737">
        <v>2026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 s="2" t="s">
        <v>3431</v>
      </c>
      <c r="AM737" t="s">
        <v>197</v>
      </c>
      <c r="AN737" s="2" t="s">
        <v>3419</v>
      </c>
    </row>
    <row r="738" spans="1:40">
      <c r="A738" s="1">
        <v>46092</v>
      </c>
      <c r="B738" s="2" t="s">
        <v>27</v>
      </c>
      <c r="C738" s="2" t="s">
        <v>3439</v>
      </c>
      <c r="D738" s="2" t="s">
        <v>3440</v>
      </c>
      <c r="E738" s="11">
        <v>0.33680555555555558</v>
      </c>
      <c r="F738" s="11">
        <v>0.60416666666666674</v>
      </c>
      <c r="G738">
        <v>6.42</v>
      </c>
      <c r="H738">
        <v>1651.0903426791278</v>
      </c>
      <c r="I738">
        <v>6.416666666666667</v>
      </c>
      <c r="J738">
        <v>1651.9480519444444</v>
      </c>
      <c r="K738" s="2" t="s">
        <v>3416</v>
      </c>
      <c r="L738" s="2" t="s">
        <v>3417</v>
      </c>
      <c r="M738">
        <v>149</v>
      </c>
      <c r="N738" s="2" t="s">
        <v>813</v>
      </c>
      <c r="O738" s="2" t="s">
        <v>816</v>
      </c>
      <c r="P738" s="2" t="s">
        <v>815</v>
      </c>
      <c r="Q738" s="2" t="s">
        <v>330</v>
      </c>
      <c r="R738" s="2" t="s">
        <v>814</v>
      </c>
      <c r="S738" s="2" t="s">
        <v>64</v>
      </c>
      <c r="T738">
        <v>10600</v>
      </c>
      <c r="U738">
        <v>4</v>
      </c>
      <c r="V738">
        <v>6</v>
      </c>
      <c r="W738">
        <v>1</v>
      </c>
      <c r="X738">
        <v>2</v>
      </c>
      <c r="Z738">
        <v>21200</v>
      </c>
      <c r="AA738">
        <v>21200</v>
      </c>
      <c r="AB738">
        <v>30100</v>
      </c>
      <c r="AC738" s="2" t="s">
        <v>3450</v>
      </c>
      <c r="AD738" s="2" t="s">
        <v>312</v>
      </c>
      <c r="AE738">
        <v>2026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 s="2" t="s">
        <v>3431</v>
      </c>
      <c r="AM738" t="s">
        <v>197</v>
      </c>
      <c r="AN738" s="2" t="s">
        <v>3419</v>
      </c>
    </row>
    <row r="739" spans="1:40">
      <c r="A739" s="1">
        <v>46092</v>
      </c>
      <c r="B739" s="2" t="s">
        <v>27</v>
      </c>
      <c r="C739" s="2" t="s">
        <v>3439</v>
      </c>
      <c r="D739" s="2" t="s">
        <v>3440</v>
      </c>
      <c r="E739" s="11">
        <v>0.60416666666666674</v>
      </c>
      <c r="F739" s="11">
        <v>0.63888888888888884</v>
      </c>
      <c r="G739">
        <v>0.83</v>
      </c>
      <c r="H739">
        <v>379.51807228915663</v>
      </c>
      <c r="I739">
        <v>0.83333333333333326</v>
      </c>
      <c r="J739">
        <v>378</v>
      </c>
      <c r="K739" s="2" t="s">
        <v>3416</v>
      </c>
      <c r="L739" s="2" t="s">
        <v>3417</v>
      </c>
      <c r="M739">
        <v>325</v>
      </c>
      <c r="N739" s="2" t="s">
        <v>1567</v>
      </c>
      <c r="O739" s="2" t="s">
        <v>1570</v>
      </c>
      <c r="P739" s="2" t="s">
        <v>1569</v>
      </c>
      <c r="Q739" s="2" t="s">
        <v>97</v>
      </c>
      <c r="R739" s="2" t="s">
        <v>1568</v>
      </c>
      <c r="S739" s="2" t="s">
        <v>64</v>
      </c>
      <c r="T739">
        <v>315</v>
      </c>
      <c r="U739">
        <v>4</v>
      </c>
      <c r="V739">
        <v>6</v>
      </c>
      <c r="W739">
        <v>1</v>
      </c>
      <c r="X739">
        <v>2</v>
      </c>
      <c r="Z739">
        <v>630</v>
      </c>
      <c r="AA739">
        <v>630</v>
      </c>
      <c r="AB739">
        <v>300</v>
      </c>
      <c r="AC739" s="2" t="s">
        <v>3438</v>
      </c>
      <c r="AD739" s="2" t="s">
        <v>312</v>
      </c>
      <c r="AE739">
        <v>2026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 s="2" t="s">
        <v>3431</v>
      </c>
      <c r="AM739" t="s">
        <v>197</v>
      </c>
      <c r="AN739" s="2" t="s">
        <v>3419</v>
      </c>
    </row>
    <row r="740" spans="1:40">
      <c r="A740" s="1">
        <v>46092</v>
      </c>
      <c r="B740" s="2" t="s">
        <v>27</v>
      </c>
      <c r="C740" s="2" t="s">
        <v>3439</v>
      </c>
      <c r="D740" s="2" t="s">
        <v>3440</v>
      </c>
      <c r="E740" s="11">
        <v>0.69444444444444442</v>
      </c>
      <c r="F740" s="11">
        <v>0.72916666666666674</v>
      </c>
      <c r="G740">
        <v>0.83</v>
      </c>
      <c r="H740">
        <v>1396.3855421686749</v>
      </c>
      <c r="I740">
        <v>0.83333333333333326</v>
      </c>
      <c r="J740">
        <v>1390.8</v>
      </c>
      <c r="K740" s="2" t="s">
        <v>3416</v>
      </c>
      <c r="L740" s="2" t="s">
        <v>3417</v>
      </c>
      <c r="M740">
        <v>179</v>
      </c>
      <c r="N740" s="2" t="s">
        <v>947</v>
      </c>
      <c r="O740" s="2" t="s">
        <v>951</v>
      </c>
      <c r="P740" s="2" t="s">
        <v>949</v>
      </c>
      <c r="Q740" s="2" t="s">
        <v>950</v>
      </c>
      <c r="R740" s="2" t="s">
        <v>948</v>
      </c>
      <c r="S740" s="2" t="s">
        <v>116</v>
      </c>
      <c r="T740">
        <v>1159</v>
      </c>
      <c r="U740">
        <v>4</v>
      </c>
      <c r="V740">
        <v>2</v>
      </c>
      <c r="W740">
        <v>1</v>
      </c>
      <c r="X740">
        <v>7</v>
      </c>
      <c r="Z740">
        <v>8113</v>
      </c>
      <c r="AA740">
        <v>8113</v>
      </c>
      <c r="AB740">
        <v>18500</v>
      </c>
      <c r="AC740" s="2" t="s">
        <v>3450</v>
      </c>
      <c r="AD740" s="2" t="s">
        <v>312</v>
      </c>
      <c r="AE740">
        <v>2026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 s="2" t="s">
        <v>3419</v>
      </c>
      <c r="AM740" t="s">
        <v>118</v>
      </c>
      <c r="AN740" s="2" t="s">
        <v>3419</v>
      </c>
    </row>
    <row r="741" spans="1:40">
      <c r="A741" s="1">
        <v>46093</v>
      </c>
      <c r="B741" s="2" t="s">
        <v>27</v>
      </c>
      <c r="C741" s="2" t="s">
        <v>3439</v>
      </c>
      <c r="D741" s="2" t="s">
        <v>3440</v>
      </c>
      <c r="E741" s="11">
        <v>0.33680555555555558</v>
      </c>
      <c r="F741" s="11">
        <v>0.35763888888888884</v>
      </c>
      <c r="G741">
        <v>0.5</v>
      </c>
      <c r="H741">
        <v>1602</v>
      </c>
      <c r="I741">
        <v>0.5</v>
      </c>
      <c r="J741">
        <v>1602</v>
      </c>
      <c r="K741" s="2" t="s">
        <v>3416</v>
      </c>
      <c r="L741" s="2" t="s">
        <v>3417</v>
      </c>
      <c r="M741">
        <v>179</v>
      </c>
      <c r="N741" s="2" t="s">
        <v>947</v>
      </c>
      <c r="O741" s="2" t="s">
        <v>951</v>
      </c>
      <c r="P741" s="2" t="s">
        <v>949</v>
      </c>
      <c r="Q741" s="2" t="s">
        <v>950</v>
      </c>
      <c r="R741" s="2" t="s">
        <v>948</v>
      </c>
      <c r="S741" s="2" t="s">
        <v>116</v>
      </c>
      <c r="T741">
        <v>801</v>
      </c>
      <c r="U741">
        <v>5</v>
      </c>
      <c r="V741">
        <v>2</v>
      </c>
      <c r="W741">
        <v>1</v>
      </c>
      <c r="X741">
        <v>7</v>
      </c>
      <c r="Z741">
        <v>5607</v>
      </c>
      <c r="AA741">
        <v>5607</v>
      </c>
      <c r="AB741">
        <v>18500</v>
      </c>
      <c r="AC741" s="2" t="s">
        <v>3450</v>
      </c>
      <c r="AD741" s="2" t="s">
        <v>312</v>
      </c>
      <c r="AE741">
        <v>2026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 s="2" t="s">
        <v>3419</v>
      </c>
      <c r="AM741" t="s">
        <v>118</v>
      </c>
      <c r="AN741" s="2" t="s">
        <v>3419</v>
      </c>
    </row>
    <row r="742" spans="1:40">
      <c r="A742" s="1">
        <v>46093</v>
      </c>
      <c r="B742" s="2" t="s">
        <v>27</v>
      </c>
      <c r="C742" s="2" t="s">
        <v>3439</v>
      </c>
      <c r="D742" s="2" t="s">
        <v>3440</v>
      </c>
      <c r="E742" s="11">
        <v>0.35763888888888884</v>
      </c>
      <c r="F742" s="11">
        <v>0.38194444444444442</v>
      </c>
      <c r="G742">
        <v>0.57999999999999996</v>
      </c>
      <c r="H742">
        <v>1310.344827586207</v>
      </c>
      <c r="I742">
        <v>0.58333333333333326</v>
      </c>
      <c r="J742">
        <v>1302.8571428587964</v>
      </c>
      <c r="K742" s="2" t="s">
        <v>3416</v>
      </c>
      <c r="L742" s="2" t="s">
        <v>3417</v>
      </c>
      <c r="M742">
        <v>179</v>
      </c>
      <c r="N742" s="2" t="s">
        <v>947</v>
      </c>
      <c r="O742" s="2" t="s">
        <v>951</v>
      </c>
      <c r="P742" s="2" t="s">
        <v>949</v>
      </c>
      <c r="Q742" s="2" t="s">
        <v>950</v>
      </c>
      <c r="R742" s="2" t="s">
        <v>948</v>
      </c>
      <c r="S742" s="2" t="s">
        <v>116</v>
      </c>
      <c r="T742">
        <v>760</v>
      </c>
      <c r="U742">
        <v>5</v>
      </c>
      <c r="V742">
        <v>2</v>
      </c>
      <c r="W742">
        <v>1</v>
      </c>
      <c r="X742">
        <v>7</v>
      </c>
      <c r="Z742">
        <v>5320</v>
      </c>
      <c r="AA742">
        <v>5320</v>
      </c>
      <c r="AB742">
        <v>18500</v>
      </c>
      <c r="AC742" s="2" t="s">
        <v>3438</v>
      </c>
      <c r="AD742" s="2" t="s">
        <v>312</v>
      </c>
      <c r="AE742">
        <v>2026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 s="2" t="s">
        <v>3419</v>
      </c>
      <c r="AM742" t="s">
        <v>118</v>
      </c>
      <c r="AN742" s="2" t="s">
        <v>3419</v>
      </c>
    </row>
    <row r="743" spans="1:40">
      <c r="A743" s="1">
        <v>46093</v>
      </c>
      <c r="B743" s="2" t="s">
        <v>27</v>
      </c>
      <c r="C743" s="2" t="s">
        <v>3439</v>
      </c>
      <c r="D743" s="2" t="s">
        <v>3440</v>
      </c>
      <c r="E743" s="11">
        <v>0.48611111111111116</v>
      </c>
      <c r="F743" s="11">
        <v>0.5625</v>
      </c>
      <c r="G743">
        <v>1.83</v>
      </c>
      <c r="H743">
        <v>1506.5573770491803</v>
      </c>
      <c r="I743">
        <v>1.8333333333333335</v>
      </c>
      <c r="J743">
        <v>1503.8181818171297</v>
      </c>
      <c r="K743" s="2" t="s">
        <v>3416</v>
      </c>
      <c r="L743" s="2" t="s">
        <v>3417</v>
      </c>
      <c r="M743">
        <v>223</v>
      </c>
      <c r="N743" s="2" t="s">
        <v>1133</v>
      </c>
      <c r="O743" s="2" t="s">
        <v>1136</v>
      </c>
      <c r="P743" s="2" t="s">
        <v>1135</v>
      </c>
      <c r="Q743" s="2" t="s">
        <v>519</v>
      </c>
      <c r="R743" s="2" t="s">
        <v>1134</v>
      </c>
      <c r="S743" s="2" t="s">
        <v>64</v>
      </c>
      <c r="T743">
        <v>2757</v>
      </c>
      <c r="U743">
        <v>7</v>
      </c>
      <c r="V743">
        <v>6</v>
      </c>
      <c r="W743">
        <v>1</v>
      </c>
      <c r="X743">
        <v>6</v>
      </c>
      <c r="Z743">
        <v>16542</v>
      </c>
      <c r="AA743">
        <v>16542</v>
      </c>
      <c r="AB743">
        <v>15500</v>
      </c>
      <c r="AC743" s="2" t="s">
        <v>3438</v>
      </c>
      <c r="AD743" s="2" t="s">
        <v>312</v>
      </c>
      <c r="AE743">
        <v>2026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 s="2" t="s">
        <v>3419</v>
      </c>
      <c r="AM743" t="s">
        <v>197</v>
      </c>
      <c r="AN743" s="2" t="s">
        <v>3419</v>
      </c>
    </row>
    <row r="744" spans="1:40">
      <c r="A744" s="1">
        <v>46093</v>
      </c>
      <c r="B744" s="2" t="s">
        <v>27</v>
      </c>
      <c r="C744" s="2" t="s">
        <v>3439</v>
      </c>
      <c r="D744" s="2" t="s">
        <v>3440</v>
      </c>
      <c r="E744" s="11">
        <v>0.58333333333333326</v>
      </c>
      <c r="F744" s="11">
        <v>0.72916666666666674</v>
      </c>
      <c r="G744">
        <v>3.5</v>
      </c>
      <c r="H744">
        <v>978.85714285714289</v>
      </c>
      <c r="I744">
        <v>3.5</v>
      </c>
      <c r="J744">
        <v>978.85714285879635</v>
      </c>
      <c r="K744" s="2" t="s">
        <v>3416</v>
      </c>
      <c r="L744" s="2" t="s">
        <v>3417</v>
      </c>
      <c r="M744">
        <v>306</v>
      </c>
      <c r="N744" s="2" t="s">
        <v>1482</v>
      </c>
      <c r="O744" s="2" t="s">
        <v>1485</v>
      </c>
      <c r="P744" s="2" t="s">
        <v>1484</v>
      </c>
      <c r="Q744" s="2" t="s">
        <v>519</v>
      </c>
      <c r="R744" s="2" t="s">
        <v>1483</v>
      </c>
      <c r="S744" s="2" t="s">
        <v>64</v>
      </c>
      <c r="T744">
        <v>3426</v>
      </c>
      <c r="U744">
        <v>6</v>
      </c>
      <c r="V744">
        <v>2</v>
      </c>
      <c r="W744">
        <v>1</v>
      </c>
      <c r="X744">
        <v>6</v>
      </c>
      <c r="Z744">
        <v>20556</v>
      </c>
      <c r="AA744">
        <v>20556</v>
      </c>
      <c r="AB744">
        <v>28000</v>
      </c>
      <c r="AC744" s="2" t="s">
        <v>3450</v>
      </c>
      <c r="AD744" s="2" t="s">
        <v>312</v>
      </c>
      <c r="AE744">
        <v>2026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 s="2" t="s">
        <v>3419</v>
      </c>
      <c r="AM744" t="s">
        <v>68</v>
      </c>
      <c r="AN744" s="2" t="s">
        <v>3419</v>
      </c>
    </row>
    <row r="745" spans="1:40">
      <c r="A745" s="1">
        <v>46094</v>
      </c>
      <c r="B745" s="2" t="s">
        <v>27</v>
      </c>
      <c r="C745" s="2" t="s">
        <v>3439</v>
      </c>
      <c r="D745" s="2" t="s">
        <v>3440</v>
      </c>
      <c r="E745" s="11">
        <v>0.33680555555555558</v>
      </c>
      <c r="F745" s="11">
        <v>0.37847222222222232</v>
      </c>
      <c r="G745">
        <v>1</v>
      </c>
      <c r="H745">
        <v>1356</v>
      </c>
      <c r="I745">
        <v>1</v>
      </c>
      <c r="J745">
        <v>1356</v>
      </c>
      <c r="K745" s="2" t="s">
        <v>3416</v>
      </c>
      <c r="L745" s="2" t="s">
        <v>3417</v>
      </c>
      <c r="M745">
        <v>306</v>
      </c>
      <c r="N745" s="2" t="s">
        <v>1482</v>
      </c>
      <c r="O745" s="2" t="s">
        <v>1485</v>
      </c>
      <c r="P745" s="2" t="s">
        <v>1484</v>
      </c>
      <c r="Q745" s="2" t="s">
        <v>519</v>
      </c>
      <c r="R745" s="2" t="s">
        <v>1483</v>
      </c>
      <c r="S745" s="2" t="s">
        <v>64</v>
      </c>
      <c r="T745">
        <v>1356</v>
      </c>
      <c r="U745">
        <v>5</v>
      </c>
      <c r="V745">
        <v>2</v>
      </c>
      <c r="W745">
        <v>1</v>
      </c>
      <c r="X745">
        <v>6</v>
      </c>
      <c r="Z745">
        <v>8136</v>
      </c>
      <c r="AA745">
        <v>8136</v>
      </c>
      <c r="AB745">
        <v>28000</v>
      </c>
      <c r="AC745" s="2" t="s">
        <v>3450</v>
      </c>
      <c r="AD745" s="2" t="s">
        <v>312</v>
      </c>
      <c r="AE745">
        <v>2026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 s="2" t="s">
        <v>3419</v>
      </c>
      <c r="AM745" t="s">
        <v>68</v>
      </c>
      <c r="AN745" s="2" t="s">
        <v>3419</v>
      </c>
    </row>
    <row r="746" spans="1:40">
      <c r="A746" s="1">
        <v>46094</v>
      </c>
      <c r="B746" s="2" t="s">
        <v>27</v>
      </c>
      <c r="C746" s="2" t="s">
        <v>3439</v>
      </c>
      <c r="D746" s="2" t="s">
        <v>3440</v>
      </c>
      <c r="E746" s="11">
        <v>0.37847222222222232</v>
      </c>
      <c r="F746" s="11">
        <v>0.41666666666666674</v>
      </c>
      <c r="G746">
        <v>0.92</v>
      </c>
      <c r="H746">
        <v>1319.5652173913043</v>
      </c>
      <c r="I746">
        <v>0.91666666666666674</v>
      </c>
      <c r="J746">
        <v>1324.3636363657408</v>
      </c>
      <c r="K746" s="2" t="s">
        <v>3416</v>
      </c>
      <c r="L746" s="2" t="s">
        <v>3417</v>
      </c>
      <c r="M746">
        <v>289</v>
      </c>
      <c r="N746" s="2" t="s">
        <v>1406</v>
      </c>
      <c r="O746" s="2" t="s">
        <v>1409</v>
      </c>
      <c r="P746" s="2" t="s">
        <v>1408</v>
      </c>
      <c r="Q746" s="2" t="s">
        <v>240</v>
      </c>
      <c r="R746" s="2" t="s">
        <v>1407</v>
      </c>
      <c r="S746" s="2" t="s">
        <v>64</v>
      </c>
      <c r="T746">
        <v>1214</v>
      </c>
      <c r="U746">
        <v>8</v>
      </c>
      <c r="V746">
        <v>2</v>
      </c>
      <c r="W746">
        <v>1</v>
      </c>
      <c r="X746">
        <v>6</v>
      </c>
      <c r="Z746">
        <v>7284</v>
      </c>
      <c r="AA746">
        <v>7284</v>
      </c>
      <c r="AB746">
        <v>2300</v>
      </c>
      <c r="AC746" s="2" t="s">
        <v>3438</v>
      </c>
      <c r="AD746" s="2" t="s">
        <v>312</v>
      </c>
      <c r="AE746">
        <v>2026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 s="2" t="s">
        <v>3419</v>
      </c>
      <c r="AM746" t="s">
        <v>118</v>
      </c>
      <c r="AN746" s="2" t="s">
        <v>3419</v>
      </c>
    </row>
    <row r="747" spans="1:40">
      <c r="A747" s="1">
        <v>46094</v>
      </c>
      <c r="B747" s="2" t="s">
        <v>27</v>
      </c>
      <c r="C747" s="2" t="s">
        <v>3439</v>
      </c>
      <c r="D747" s="2" t="s">
        <v>3440</v>
      </c>
      <c r="E747" s="11">
        <v>0.5</v>
      </c>
      <c r="F747" s="11">
        <v>0.64583333333333326</v>
      </c>
      <c r="G747">
        <v>3.5</v>
      </c>
      <c r="H747">
        <v>1383.4285714285713</v>
      </c>
      <c r="I747">
        <v>3.5</v>
      </c>
      <c r="J747">
        <v>1383.4285714236112</v>
      </c>
      <c r="K747" s="2" t="s">
        <v>3416</v>
      </c>
      <c r="L747" s="2" t="s">
        <v>3417</v>
      </c>
      <c r="M747">
        <v>157</v>
      </c>
      <c r="N747" s="2" t="s">
        <v>848</v>
      </c>
      <c r="O747" s="2" t="s">
        <v>851</v>
      </c>
      <c r="P747" s="2" t="s">
        <v>402</v>
      </c>
      <c r="Q747" s="2" t="s">
        <v>850</v>
      </c>
      <c r="R747" s="2" t="s">
        <v>849</v>
      </c>
      <c r="S747" s="2" t="s">
        <v>116</v>
      </c>
      <c r="T747">
        <v>4842</v>
      </c>
      <c r="U747">
        <v>10</v>
      </c>
      <c r="V747">
        <v>3</v>
      </c>
      <c r="W747">
        <v>1</v>
      </c>
      <c r="X747">
        <v>4</v>
      </c>
      <c r="Z747">
        <v>19368</v>
      </c>
      <c r="AA747">
        <v>19368</v>
      </c>
      <c r="AB747">
        <v>24950</v>
      </c>
      <c r="AC747" s="2" t="s">
        <v>3450</v>
      </c>
      <c r="AD747" s="2" t="s">
        <v>312</v>
      </c>
      <c r="AE747">
        <v>2026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 s="2" t="s">
        <v>3431</v>
      </c>
      <c r="AM747" t="s">
        <v>211</v>
      </c>
      <c r="AN747" s="2" t="s">
        <v>3419</v>
      </c>
    </row>
    <row r="748" spans="1:40">
      <c r="A748" s="1">
        <v>46094</v>
      </c>
      <c r="B748" s="2" t="s">
        <v>27</v>
      </c>
      <c r="C748" s="2" t="s">
        <v>3439</v>
      </c>
      <c r="D748" s="2" t="s">
        <v>3440</v>
      </c>
      <c r="E748" s="11">
        <v>0.64583333333333326</v>
      </c>
      <c r="F748" s="11">
        <v>0.72916666666666674</v>
      </c>
      <c r="G748">
        <v>2</v>
      </c>
      <c r="H748">
        <v>846.5</v>
      </c>
      <c r="I748">
        <v>2</v>
      </c>
      <c r="J748">
        <v>846.5</v>
      </c>
      <c r="K748" s="2" t="s">
        <v>3416</v>
      </c>
      <c r="L748" s="2" t="s">
        <v>3417</v>
      </c>
      <c r="M748">
        <v>157</v>
      </c>
      <c r="N748" s="2" t="s">
        <v>848</v>
      </c>
      <c r="O748" s="2" t="s">
        <v>851</v>
      </c>
      <c r="P748" s="2" t="s">
        <v>402</v>
      </c>
      <c r="Q748" s="2" t="s">
        <v>850</v>
      </c>
      <c r="R748" s="2" t="s">
        <v>849</v>
      </c>
      <c r="S748" s="2" t="s">
        <v>116</v>
      </c>
      <c r="T748">
        <v>1693</v>
      </c>
      <c r="U748">
        <v>5</v>
      </c>
      <c r="V748">
        <v>3</v>
      </c>
      <c r="W748">
        <v>1</v>
      </c>
      <c r="X748">
        <v>4</v>
      </c>
      <c r="Z748">
        <v>6772</v>
      </c>
      <c r="AA748">
        <v>6772</v>
      </c>
      <c r="AB748">
        <v>24950</v>
      </c>
      <c r="AC748" s="2" t="s">
        <v>3438</v>
      </c>
      <c r="AD748" s="2" t="s">
        <v>312</v>
      </c>
      <c r="AE748">
        <v>2026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 s="2" t="s">
        <v>3431</v>
      </c>
      <c r="AM748" t="s">
        <v>211</v>
      </c>
      <c r="AN748" s="2" t="s">
        <v>3419</v>
      </c>
    </row>
    <row r="749" spans="1:40">
      <c r="A749" s="1">
        <v>46099</v>
      </c>
      <c r="B749" s="2" t="s">
        <v>27</v>
      </c>
      <c r="C749" s="2" t="s">
        <v>3453</v>
      </c>
      <c r="D749" s="2" t="s">
        <v>3454</v>
      </c>
      <c r="E749" s="11">
        <v>0.47916666666666674</v>
      </c>
      <c r="F749" s="11">
        <v>0.57638888888888884</v>
      </c>
      <c r="G749">
        <v>2.33</v>
      </c>
      <c r="H749">
        <v>1712.4463519313304</v>
      </c>
      <c r="I749">
        <v>2.3333333333333335</v>
      </c>
      <c r="J749">
        <v>1710</v>
      </c>
      <c r="K749" s="2" t="s">
        <v>3416</v>
      </c>
      <c r="L749" s="2" t="s">
        <v>3417</v>
      </c>
      <c r="M749">
        <v>413</v>
      </c>
      <c r="N749" s="2" t="s">
        <v>1603</v>
      </c>
      <c r="O749" s="2" t="s">
        <v>1882</v>
      </c>
      <c r="P749" s="2" t="s">
        <v>662</v>
      </c>
      <c r="Q749" s="2" t="s">
        <v>354</v>
      </c>
      <c r="R749" s="2" t="s">
        <v>1881</v>
      </c>
      <c r="S749" s="2" t="s">
        <v>64</v>
      </c>
      <c r="T749">
        <v>3990</v>
      </c>
      <c r="U749">
        <v>10</v>
      </c>
      <c r="V749">
        <v>2</v>
      </c>
      <c r="W749">
        <v>1</v>
      </c>
      <c r="X749">
        <v>6</v>
      </c>
      <c r="Z749">
        <v>23940</v>
      </c>
      <c r="AA749">
        <v>23940</v>
      </c>
      <c r="AB749">
        <v>19500</v>
      </c>
      <c r="AC749" s="2"/>
      <c r="AD749" s="2" t="s">
        <v>312</v>
      </c>
      <c r="AE749">
        <v>2026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 s="2" t="s">
        <v>3419</v>
      </c>
      <c r="AM749" t="s">
        <v>118</v>
      </c>
      <c r="AN749" s="2" t="s">
        <v>3419</v>
      </c>
    </row>
    <row r="750" spans="1:40">
      <c r="A750" s="1">
        <v>46099</v>
      </c>
      <c r="B750" s="2" t="s">
        <v>27</v>
      </c>
      <c r="C750" s="2" t="s">
        <v>3453</v>
      </c>
      <c r="D750" s="2" t="s">
        <v>3454</v>
      </c>
      <c r="E750" s="11">
        <v>0.60416666666666674</v>
      </c>
      <c r="F750" s="11">
        <v>0.72916666666666674</v>
      </c>
      <c r="G750">
        <v>3</v>
      </c>
      <c r="H750">
        <v>1143.3333333333333</v>
      </c>
      <c r="I750">
        <v>3</v>
      </c>
      <c r="J750">
        <v>1143.3333333333333</v>
      </c>
      <c r="K750" s="2" t="s">
        <v>3416</v>
      </c>
      <c r="L750" s="2" t="s">
        <v>3417</v>
      </c>
      <c r="M750">
        <v>395</v>
      </c>
      <c r="N750" s="2" t="s">
        <v>1821</v>
      </c>
      <c r="O750" s="2" t="s">
        <v>1824</v>
      </c>
      <c r="P750" s="2" t="s">
        <v>1823</v>
      </c>
      <c r="Q750" s="2" t="s">
        <v>354</v>
      </c>
      <c r="R750" s="2" t="s">
        <v>1822</v>
      </c>
      <c r="S750" s="2" t="s">
        <v>64</v>
      </c>
      <c r="T750">
        <v>3430</v>
      </c>
      <c r="U750">
        <v>10</v>
      </c>
      <c r="V750">
        <v>3</v>
      </c>
      <c r="W750">
        <v>1</v>
      </c>
      <c r="X750">
        <v>6</v>
      </c>
      <c r="Z750">
        <v>20580</v>
      </c>
      <c r="AA750">
        <v>20580</v>
      </c>
      <c r="AB750">
        <v>20000</v>
      </c>
      <c r="AC750" s="2"/>
      <c r="AD750" s="2" t="s">
        <v>312</v>
      </c>
      <c r="AE750">
        <v>2026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 s="2" t="s">
        <v>3419</v>
      </c>
      <c r="AM750" t="s">
        <v>118</v>
      </c>
      <c r="AN750" s="2" t="s">
        <v>3419</v>
      </c>
    </row>
    <row r="751" spans="1:40">
      <c r="A751" s="1">
        <v>46100</v>
      </c>
      <c r="B751" s="2" t="s">
        <v>27</v>
      </c>
      <c r="C751" s="2" t="s">
        <v>3453</v>
      </c>
      <c r="D751" s="2" t="s">
        <v>3454</v>
      </c>
      <c r="E751" s="11">
        <v>0.47916666666666674</v>
      </c>
      <c r="F751" s="11">
        <v>0.625</v>
      </c>
      <c r="G751">
        <v>3.5</v>
      </c>
      <c r="H751">
        <v>1182.8571428571429</v>
      </c>
      <c r="I751">
        <v>3.5</v>
      </c>
      <c r="J751">
        <v>1182.8571428587964</v>
      </c>
      <c r="K751" s="2" t="s">
        <v>3416</v>
      </c>
      <c r="L751" s="2" t="s">
        <v>3417</v>
      </c>
      <c r="M751">
        <v>169</v>
      </c>
      <c r="N751" s="2" t="s">
        <v>904</v>
      </c>
      <c r="O751" s="2" t="s">
        <v>907</v>
      </c>
      <c r="P751" s="2" t="s">
        <v>906</v>
      </c>
      <c r="Q751" s="2" t="s">
        <v>111</v>
      </c>
      <c r="R751" s="2" t="s">
        <v>905</v>
      </c>
      <c r="S751" s="2" t="s">
        <v>116</v>
      </c>
      <c r="T751">
        <v>4140</v>
      </c>
      <c r="U751">
        <v>10</v>
      </c>
      <c r="V751">
        <v>2</v>
      </c>
      <c r="W751">
        <v>1</v>
      </c>
      <c r="X751">
        <v>5</v>
      </c>
      <c r="Z751">
        <v>20700</v>
      </c>
      <c r="AA751">
        <v>20700</v>
      </c>
      <c r="AB751">
        <v>20000</v>
      </c>
      <c r="AC751" s="2"/>
      <c r="AD751" s="2" t="s">
        <v>312</v>
      </c>
      <c r="AE751">
        <v>2026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 s="2" t="s">
        <v>3431</v>
      </c>
      <c r="AM751" t="s">
        <v>118</v>
      </c>
      <c r="AN751" s="2" t="s">
        <v>3419</v>
      </c>
    </row>
    <row r="752" spans="1:40">
      <c r="A752" s="1">
        <v>46101</v>
      </c>
      <c r="B752" s="2" t="s">
        <v>27</v>
      </c>
      <c r="C752" s="2" t="s">
        <v>3439</v>
      </c>
      <c r="D752" s="2" t="s">
        <v>3440</v>
      </c>
      <c r="E752" s="11">
        <v>0.33680555555555558</v>
      </c>
      <c r="F752" s="11">
        <v>0.375</v>
      </c>
      <c r="G752">
        <v>0.92</v>
      </c>
      <c r="H752">
        <v>1250</v>
      </c>
      <c r="I752">
        <v>0.91666666666666674</v>
      </c>
      <c r="J752">
        <v>1254.5454545486111</v>
      </c>
      <c r="K752" s="2" t="s">
        <v>3416</v>
      </c>
      <c r="L752" s="2" t="s">
        <v>3417</v>
      </c>
      <c r="M752">
        <v>377</v>
      </c>
      <c r="N752" s="2" t="s">
        <v>1764</v>
      </c>
      <c r="O752" s="2" t="s">
        <v>1766</v>
      </c>
      <c r="P752" s="2" t="s">
        <v>1756</v>
      </c>
      <c r="Q752" s="2" t="s">
        <v>950</v>
      </c>
      <c r="R752" s="2" t="s">
        <v>1765</v>
      </c>
      <c r="S752" s="2" t="s">
        <v>116</v>
      </c>
      <c r="T752">
        <v>1150</v>
      </c>
      <c r="U752">
        <v>10</v>
      </c>
      <c r="V752">
        <v>4</v>
      </c>
      <c r="W752">
        <v>1</v>
      </c>
      <c r="X752">
        <v>7</v>
      </c>
      <c r="Z752">
        <v>8050</v>
      </c>
      <c r="AA752">
        <v>8050</v>
      </c>
      <c r="AB752">
        <v>6000</v>
      </c>
      <c r="AC752" s="2" t="s">
        <v>3438</v>
      </c>
      <c r="AD752" s="2" t="s">
        <v>312</v>
      </c>
      <c r="AE752">
        <v>2026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 s="2" t="s">
        <v>3419</v>
      </c>
      <c r="AM752" t="s">
        <v>1720</v>
      </c>
      <c r="AN752" s="2" t="s">
        <v>3419</v>
      </c>
    </row>
    <row r="753" spans="1:40">
      <c r="A753" s="1">
        <v>46101</v>
      </c>
      <c r="B753" s="2" t="s">
        <v>27</v>
      </c>
      <c r="C753" s="2" t="s">
        <v>3439</v>
      </c>
      <c r="D753" s="2" t="s">
        <v>3440</v>
      </c>
      <c r="E753" s="11">
        <v>0.44791666666666674</v>
      </c>
      <c r="F753" s="11">
        <v>0.54166666666666674</v>
      </c>
      <c r="G753">
        <v>2.25</v>
      </c>
      <c r="H753">
        <v>1189.3333333333333</v>
      </c>
      <c r="I753">
        <v>2.25</v>
      </c>
      <c r="J753">
        <v>1189.3333333333333</v>
      </c>
      <c r="K753" s="2" t="s">
        <v>3416</v>
      </c>
      <c r="L753" s="2" t="s">
        <v>3417</v>
      </c>
      <c r="M753">
        <v>341</v>
      </c>
      <c r="N753" s="2" t="s">
        <v>1607</v>
      </c>
      <c r="O753" s="2" t="s">
        <v>1610</v>
      </c>
      <c r="P753" s="2" t="s">
        <v>1609</v>
      </c>
      <c r="Q753" s="2" t="s">
        <v>805</v>
      </c>
      <c r="R753" s="2" t="s">
        <v>1608</v>
      </c>
      <c r="S753" s="2" t="s">
        <v>64</v>
      </c>
      <c r="T753">
        <v>2676</v>
      </c>
      <c r="U753">
        <v>6</v>
      </c>
      <c r="V753">
        <v>2</v>
      </c>
      <c r="W753">
        <v>1</v>
      </c>
      <c r="X753">
        <v>4</v>
      </c>
      <c r="Z753">
        <v>10704</v>
      </c>
      <c r="AA753">
        <v>10704</v>
      </c>
      <c r="AB753">
        <v>21500</v>
      </c>
      <c r="AC753" s="2" t="s">
        <v>3450</v>
      </c>
      <c r="AD753" s="2" t="s">
        <v>312</v>
      </c>
      <c r="AE753">
        <v>2026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 s="2" t="s">
        <v>3431</v>
      </c>
      <c r="AM753" t="s">
        <v>68</v>
      </c>
      <c r="AN753" s="2" t="s">
        <v>3419</v>
      </c>
    </row>
    <row r="754" spans="1:40">
      <c r="A754" s="1">
        <v>46101</v>
      </c>
      <c r="B754" s="2" t="s">
        <v>27</v>
      </c>
      <c r="C754" s="2" t="s">
        <v>3439</v>
      </c>
      <c r="D754" s="2" t="s">
        <v>3440</v>
      </c>
      <c r="E754" s="11">
        <v>0.54166666666666674</v>
      </c>
      <c r="F754" s="11">
        <v>0.70833333333333326</v>
      </c>
      <c r="G754">
        <v>4</v>
      </c>
      <c r="H754">
        <v>700</v>
      </c>
      <c r="I754">
        <v>4</v>
      </c>
      <c r="J754">
        <v>700</v>
      </c>
      <c r="K754" s="2" t="s">
        <v>3416</v>
      </c>
      <c r="L754" s="2" t="s">
        <v>3417</v>
      </c>
      <c r="M754">
        <v>341</v>
      </c>
      <c r="N754" s="2" t="s">
        <v>1607</v>
      </c>
      <c r="O754" s="2" t="s">
        <v>1610</v>
      </c>
      <c r="P754" s="2" t="s">
        <v>1609</v>
      </c>
      <c r="Q754" s="2" t="s">
        <v>805</v>
      </c>
      <c r="R754" s="2" t="s">
        <v>1608</v>
      </c>
      <c r="S754" s="2" t="s">
        <v>64</v>
      </c>
      <c r="T754">
        <v>2800</v>
      </c>
      <c r="U754">
        <v>6</v>
      </c>
      <c r="V754">
        <v>2</v>
      </c>
      <c r="W754">
        <v>1</v>
      </c>
      <c r="X754">
        <v>4</v>
      </c>
      <c r="Z754">
        <v>11200</v>
      </c>
      <c r="AA754">
        <v>11200</v>
      </c>
      <c r="AB754">
        <v>21500</v>
      </c>
      <c r="AC754" s="2" t="s">
        <v>3438</v>
      </c>
      <c r="AD754" s="2" t="s">
        <v>312</v>
      </c>
      <c r="AE754">
        <v>2026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 s="2" t="s">
        <v>3431</v>
      </c>
      <c r="AM754" t="s">
        <v>68</v>
      </c>
      <c r="AN754" s="2" t="s">
        <v>3419</v>
      </c>
    </row>
    <row r="755" spans="1:40">
      <c r="A755" s="1">
        <v>46104</v>
      </c>
      <c r="B755" s="2" t="s">
        <v>27</v>
      </c>
      <c r="C755" s="2" t="s">
        <v>3439</v>
      </c>
      <c r="D755" s="2" t="s">
        <v>3440</v>
      </c>
      <c r="E755" s="11">
        <v>0.45138888888888884</v>
      </c>
      <c r="F755" s="11">
        <v>0.59722222222222232</v>
      </c>
      <c r="G755">
        <v>3.5</v>
      </c>
      <c r="H755">
        <v>1328.5714285714287</v>
      </c>
      <c r="I755">
        <v>3.5</v>
      </c>
      <c r="J755">
        <v>1328.5714285763888</v>
      </c>
      <c r="K755" s="2" t="s">
        <v>3416</v>
      </c>
      <c r="L755" s="2" t="s">
        <v>3417</v>
      </c>
      <c r="M755">
        <v>368</v>
      </c>
      <c r="N755" s="2" t="s">
        <v>1725</v>
      </c>
      <c r="O755" s="2" t="s">
        <v>1728</v>
      </c>
      <c r="P755" s="2" t="s">
        <v>1713</v>
      </c>
      <c r="Q755" s="2" t="s">
        <v>1727</v>
      </c>
      <c r="R755" s="2" t="s">
        <v>1726</v>
      </c>
      <c r="S755" s="2" t="s">
        <v>64</v>
      </c>
      <c r="T755">
        <v>4650</v>
      </c>
      <c r="U755">
        <v>5</v>
      </c>
      <c r="V755">
        <v>4</v>
      </c>
      <c r="W755">
        <v>1</v>
      </c>
      <c r="X755">
        <v>3</v>
      </c>
      <c r="Z755">
        <v>13950</v>
      </c>
      <c r="AA755">
        <v>13950</v>
      </c>
      <c r="AB755">
        <v>14000</v>
      </c>
      <c r="AC755" s="2" t="s">
        <v>3438</v>
      </c>
      <c r="AD755" s="2" t="s">
        <v>312</v>
      </c>
      <c r="AE755">
        <v>2026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 s="2" t="s">
        <v>3431</v>
      </c>
      <c r="AM755" t="s">
        <v>1720</v>
      </c>
      <c r="AN755" s="2" t="s">
        <v>3419</v>
      </c>
    </row>
    <row r="756" spans="1:40">
      <c r="A756" s="1">
        <v>46104</v>
      </c>
      <c r="B756" s="2" t="s">
        <v>27</v>
      </c>
      <c r="C756" s="2" t="s">
        <v>3439</v>
      </c>
      <c r="D756" s="2" t="s">
        <v>3440</v>
      </c>
      <c r="E756" s="11">
        <v>0.64583333333333326</v>
      </c>
      <c r="F756" s="11">
        <v>0.6875</v>
      </c>
      <c r="G756">
        <v>1</v>
      </c>
      <c r="H756">
        <v>3600</v>
      </c>
      <c r="I756">
        <v>1</v>
      </c>
      <c r="J756">
        <v>3600</v>
      </c>
      <c r="K756" s="2" t="s">
        <v>3416</v>
      </c>
      <c r="L756" s="2" t="s">
        <v>3417</v>
      </c>
      <c r="M756">
        <v>180</v>
      </c>
      <c r="N756" s="2" t="s">
        <v>955</v>
      </c>
      <c r="O756" s="2" t="s">
        <v>958</v>
      </c>
      <c r="P756" s="2" t="s">
        <v>957</v>
      </c>
      <c r="Q756" s="2" t="s">
        <v>950</v>
      </c>
      <c r="R756" s="2" t="s">
        <v>956</v>
      </c>
      <c r="S756" s="2" t="s">
        <v>116</v>
      </c>
      <c r="T756">
        <v>3600</v>
      </c>
      <c r="U756">
        <v>5</v>
      </c>
      <c r="V756">
        <v>2</v>
      </c>
      <c r="W756">
        <v>1</v>
      </c>
      <c r="X756">
        <v>4</v>
      </c>
      <c r="Z756">
        <v>14400</v>
      </c>
      <c r="AA756">
        <v>14400</v>
      </c>
      <c r="AB756">
        <v>15700</v>
      </c>
      <c r="AC756" s="2" t="s">
        <v>3450</v>
      </c>
      <c r="AD756" s="2" t="s">
        <v>312</v>
      </c>
      <c r="AE756">
        <v>2026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 s="2" t="s">
        <v>3431</v>
      </c>
      <c r="AM756" t="s">
        <v>118</v>
      </c>
      <c r="AN756" s="2" t="s">
        <v>3419</v>
      </c>
    </row>
    <row r="757" spans="1:40">
      <c r="A757" s="1">
        <v>46104</v>
      </c>
      <c r="B757" s="2" t="s">
        <v>27</v>
      </c>
      <c r="C757" s="2" t="s">
        <v>3439</v>
      </c>
      <c r="D757" s="2" t="s">
        <v>3440</v>
      </c>
      <c r="E757" s="11">
        <v>0.6875</v>
      </c>
      <c r="F757" s="11">
        <v>0.72916666666666674</v>
      </c>
      <c r="G757">
        <v>1</v>
      </c>
      <c r="H757">
        <v>490</v>
      </c>
      <c r="I757">
        <v>1</v>
      </c>
      <c r="J757">
        <v>490</v>
      </c>
      <c r="K757" s="2" t="s">
        <v>3416</v>
      </c>
      <c r="L757" s="2" t="s">
        <v>3417</v>
      </c>
      <c r="M757">
        <v>180</v>
      </c>
      <c r="N757" s="2" t="s">
        <v>955</v>
      </c>
      <c r="O757" s="2" t="s">
        <v>958</v>
      </c>
      <c r="P757" s="2" t="s">
        <v>957</v>
      </c>
      <c r="Q757" s="2" t="s">
        <v>950</v>
      </c>
      <c r="R757" s="2" t="s">
        <v>956</v>
      </c>
      <c r="S757" s="2" t="s">
        <v>116</v>
      </c>
      <c r="T757">
        <v>490</v>
      </c>
      <c r="U757">
        <v>5</v>
      </c>
      <c r="V757">
        <v>2</v>
      </c>
      <c r="W757">
        <v>1</v>
      </c>
      <c r="X757">
        <v>4</v>
      </c>
      <c r="Z757">
        <v>1960</v>
      </c>
      <c r="AA757">
        <v>1960</v>
      </c>
      <c r="AB757">
        <v>15700</v>
      </c>
      <c r="AC757" s="2" t="s">
        <v>3438</v>
      </c>
      <c r="AD757" s="2" t="s">
        <v>312</v>
      </c>
      <c r="AE757">
        <v>2026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 s="2" t="s">
        <v>3431</v>
      </c>
      <c r="AM757" t="s">
        <v>118</v>
      </c>
      <c r="AN757" s="2" t="s">
        <v>3419</v>
      </c>
    </row>
    <row r="758" spans="1:40">
      <c r="A758" s="1">
        <v>46099</v>
      </c>
      <c r="B758" s="2" t="s">
        <v>27</v>
      </c>
      <c r="C758" s="2" t="s">
        <v>3439</v>
      </c>
      <c r="D758" s="2" t="s">
        <v>3440</v>
      </c>
      <c r="E758" s="11">
        <v>0.33680555555555558</v>
      </c>
      <c r="F758" s="11">
        <v>0.40277777777777768</v>
      </c>
      <c r="G758">
        <v>1.58</v>
      </c>
      <c r="H758">
        <v>1081.0126582278481</v>
      </c>
      <c r="I758">
        <v>1.5833333333333335</v>
      </c>
      <c r="J758">
        <v>1078.7368421064814</v>
      </c>
      <c r="K758" s="2" t="s">
        <v>3416</v>
      </c>
      <c r="L758" s="2" t="s">
        <v>3417</v>
      </c>
      <c r="M758">
        <v>291</v>
      </c>
      <c r="N758" s="2" t="s">
        <v>1415</v>
      </c>
      <c r="O758" s="2" t="s">
        <v>1419</v>
      </c>
      <c r="P758" s="2" t="s">
        <v>1417</v>
      </c>
      <c r="Q758" s="2" t="s">
        <v>122</v>
      </c>
      <c r="R758" s="2" t="s">
        <v>1416</v>
      </c>
      <c r="S758" s="2" t="s">
        <v>64</v>
      </c>
      <c r="T758">
        <v>1708</v>
      </c>
      <c r="U758">
        <v>5</v>
      </c>
      <c r="V758">
        <v>3</v>
      </c>
      <c r="W758">
        <v>1</v>
      </c>
      <c r="X758">
        <v>4</v>
      </c>
      <c r="Z758">
        <v>6832</v>
      </c>
      <c r="AA758">
        <v>6832</v>
      </c>
      <c r="AB758">
        <v>6000</v>
      </c>
      <c r="AC758" s="2" t="s">
        <v>3438</v>
      </c>
      <c r="AD758" s="2" t="s">
        <v>312</v>
      </c>
      <c r="AE758">
        <v>2026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 s="2" t="s">
        <v>3431</v>
      </c>
      <c r="AM758" t="s">
        <v>118</v>
      </c>
      <c r="AN758" s="2" t="s">
        <v>3419</v>
      </c>
    </row>
    <row r="759" spans="1:40">
      <c r="A759" s="1">
        <v>46099</v>
      </c>
      <c r="B759" s="2" t="s">
        <v>27</v>
      </c>
      <c r="C759" s="2" t="s">
        <v>3439</v>
      </c>
      <c r="D759" s="2" t="s">
        <v>3440</v>
      </c>
      <c r="E759" s="11">
        <v>0.49305555555555558</v>
      </c>
      <c r="F759" s="11">
        <v>0.55902777777777768</v>
      </c>
      <c r="G759">
        <v>1.58</v>
      </c>
      <c r="H759">
        <v>985.44303797468353</v>
      </c>
      <c r="I759">
        <v>1.5833333333333335</v>
      </c>
      <c r="J759">
        <v>983.3684210532407</v>
      </c>
      <c r="K759" s="2" t="s">
        <v>3416</v>
      </c>
      <c r="L759" s="2" t="s">
        <v>3417</v>
      </c>
      <c r="M759">
        <v>297</v>
      </c>
      <c r="N759" s="2" t="s">
        <v>1455</v>
      </c>
      <c r="O759" s="2" t="s">
        <v>3551</v>
      </c>
      <c r="P759" s="2" t="s">
        <v>1457</v>
      </c>
      <c r="Q759" s="2" t="s">
        <v>1458</v>
      </c>
      <c r="R759" s="2" t="s">
        <v>1456</v>
      </c>
      <c r="S759" s="2" t="s">
        <v>64</v>
      </c>
      <c r="T759">
        <v>1557</v>
      </c>
      <c r="U759">
        <v>7</v>
      </c>
      <c r="V759">
        <v>4</v>
      </c>
      <c r="W759">
        <v>1</v>
      </c>
      <c r="X759">
        <v>2</v>
      </c>
      <c r="Z759">
        <v>3114</v>
      </c>
      <c r="AA759">
        <v>3114</v>
      </c>
      <c r="AB759">
        <v>2500</v>
      </c>
      <c r="AC759" s="2" t="s">
        <v>3438</v>
      </c>
      <c r="AD759" s="2" t="s">
        <v>312</v>
      </c>
      <c r="AE759">
        <v>2026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 s="2" t="s">
        <v>3431</v>
      </c>
      <c r="AM759" t="s">
        <v>730</v>
      </c>
      <c r="AN759" s="2" t="s">
        <v>3419</v>
      </c>
    </row>
    <row r="760" spans="1:40">
      <c r="A760" s="1">
        <v>46099</v>
      </c>
      <c r="B760" s="2" t="s">
        <v>27</v>
      </c>
      <c r="C760" s="2" t="s">
        <v>3439</v>
      </c>
      <c r="D760" s="2" t="s">
        <v>3440</v>
      </c>
      <c r="E760" s="11">
        <v>0.67013888888888884</v>
      </c>
      <c r="F760" s="11">
        <v>0.72916666666666674</v>
      </c>
      <c r="G760">
        <v>1.42</v>
      </c>
      <c r="H760">
        <v>1478.8732394366198</v>
      </c>
      <c r="I760">
        <v>1.4166666666666665</v>
      </c>
      <c r="J760">
        <v>1482.3529411805555</v>
      </c>
      <c r="K760" s="2" t="s">
        <v>3416</v>
      </c>
      <c r="L760" s="2" t="s">
        <v>3417</v>
      </c>
      <c r="M760">
        <v>408</v>
      </c>
      <c r="N760" s="2" t="s">
        <v>1870</v>
      </c>
      <c r="O760" s="2" t="s">
        <v>1873</v>
      </c>
      <c r="P760" s="2" t="s">
        <v>1850</v>
      </c>
      <c r="Q760" s="2" t="s">
        <v>1872</v>
      </c>
      <c r="R760" s="2" t="s">
        <v>1871</v>
      </c>
      <c r="S760" s="2" t="s">
        <v>64</v>
      </c>
      <c r="T760">
        <v>2100</v>
      </c>
      <c r="U760">
        <v>5</v>
      </c>
      <c r="V760">
        <v>3</v>
      </c>
      <c r="W760">
        <v>1</v>
      </c>
      <c r="X760">
        <v>4</v>
      </c>
      <c r="Z760">
        <v>8400</v>
      </c>
      <c r="AA760">
        <v>8400</v>
      </c>
      <c r="AB760">
        <v>15500</v>
      </c>
      <c r="AC760" s="2" t="s">
        <v>3438</v>
      </c>
      <c r="AD760" s="2" t="s">
        <v>312</v>
      </c>
      <c r="AE760">
        <v>2026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 s="2" t="s">
        <v>3431</v>
      </c>
      <c r="AM760" t="s">
        <v>118</v>
      </c>
      <c r="AN760" s="2" t="s">
        <v>3419</v>
      </c>
    </row>
    <row r="761" spans="1:40">
      <c r="A761" s="1">
        <v>46100</v>
      </c>
      <c r="B761" s="2" t="s">
        <v>27</v>
      </c>
      <c r="C761" s="2" t="s">
        <v>3439</v>
      </c>
      <c r="D761" s="2" t="s">
        <v>3440</v>
      </c>
      <c r="E761" s="11">
        <v>0.33680555555555558</v>
      </c>
      <c r="F761" s="11">
        <v>0.45833333333333326</v>
      </c>
      <c r="G761">
        <v>2.92</v>
      </c>
      <c r="H761">
        <v>676.71232876712327</v>
      </c>
      <c r="I761">
        <v>2.9166666666666665</v>
      </c>
      <c r="J761">
        <v>677.48571428240746</v>
      </c>
      <c r="K761" s="2" t="s">
        <v>3416</v>
      </c>
      <c r="L761" s="2" t="s">
        <v>3417</v>
      </c>
      <c r="M761">
        <v>408</v>
      </c>
      <c r="N761" s="2" t="s">
        <v>1870</v>
      </c>
      <c r="O761" s="2" t="s">
        <v>1873</v>
      </c>
      <c r="P761" s="2" t="s">
        <v>1850</v>
      </c>
      <c r="Q761" s="2" t="s">
        <v>1872</v>
      </c>
      <c r="R761" s="2" t="s">
        <v>1871</v>
      </c>
      <c r="S761" s="2" t="s">
        <v>64</v>
      </c>
      <c r="T761">
        <v>1976</v>
      </c>
      <c r="U761">
        <v>1</v>
      </c>
      <c r="V761">
        <v>3</v>
      </c>
      <c r="W761">
        <v>1</v>
      </c>
      <c r="X761">
        <v>4</v>
      </c>
      <c r="Z761">
        <v>7904</v>
      </c>
      <c r="AA761">
        <v>7904</v>
      </c>
      <c r="AB761">
        <v>15500</v>
      </c>
      <c r="AC761" s="2" t="s">
        <v>3438</v>
      </c>
      <c r="AD761" s="2" t="s">
        <v>312</v>
      </c>
      <c r="AE761">
        <v>2026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 s="2" t="s">
        <v>3431</v>
      </c>
      <c r="AM761" t="s">
        <v>118</v>
      </c>
      <c r="AN761" s="2" t="s">
        <v>3419</v>
      </c>
    </row>
    <row r="762" spans="1:40">
      <c r="A762" s="1">
        <v>46100</v>
      </c>
      <c r="B762" s="2" t="s">
        <v>27</v>
      </c>
      <c r="C762" s="2" t="s">
        <v>3429</v>
      </c>
      <c r="D762" s="2" t="s">
        <v>3526</v>
      </c>
      <c r="E762" s="11">
        <v>0.48958333333333326</v>
      </c>
      <c r="F762" s="11">
        <v>0.54166666666666674</v>
      </c>
      <c r="G762">
        <v>1.25</v>
      </c>
      <c r="H762">
        <v>1648</v>
      </c>
      <c r="I762">
        <v>1.25</v>
      </c>
      <c r="J762">
        <v>1648</v>
      </c>
      <c r="K762" s="2" t="s">
        <v>3416</v>
      </c>
      <c r="L762" s="2" t="s">
        <v>3417</v>
      </c>
      <c r="M762">
        <v>375</v>
      </c>
      <c r="N762" s="2" t="s">
        <v>1754</v>
      </c>
      <c r="O762" s="2" t="s">
        <v>1757</v>
      </c>
      <c r="P762" s="2" t="s">
        <v>1756</v>
      </c>
      <c r="Q762" s="2" t="s">
        <v>1727</v>
      </c>
      <c r="R762" s="2" t="s">
        <v>1755</v>
      </c>
      <c r="S762" s="2" t="s">
        <v>64</v>
      </c>
      <c r="T762">
        <v>2060</v>
      </c>
      <c r="U762">
        <v>5</v>
      </c>
      <c r="V762">
        <v>4</v>
      </c>
      <c r="W762">
        <v>1</v>
      </c>
      <c r="X762">
        <v>3</v>
      </c>
      <c r="Z762">
        <v>6180</v>
      </c>
      <c r="AA762">
        <v>6180</v>
      </c>
      <c r="AB762">
        <v>6000</v>
      </c>
      <c r="AC762" s="2"/>
      <c r="AD762" s="2" t="s">
        <v>312</v>
      </c>
      <c r="AE762">
        <v>2026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 s="2" t="s">
        <v>3431</v>
      </c>
      <c r="AM762" t="s">
        <v>1720</v>
      </c>
      <c r="AN762" s="2" t="s">
        <v>3419</v>
      </c>
    </row>
    <row r="763" spans="1:40">
      <c r="A763" s="1">
        <v>46100</v>
      </c>
      <c r="B763" s="2" t="s">
        <v>27</v>
      </c>
      <c r="C763" s="2" t="s">
        <v>3429</v>
      </c>
      <c r="D763" s="2" t="s">
        <v>3526</v>
      </c>
      <c r="E763" s="11">
        <v>0.64583333333333326</v>
      </c>
      <c r="F763" s="11">
        <v>0.70486111111111116</v>
      </c>
      <c r="G763">
        <v>1.42</v>
      </c>
      <c r="H763">
        <v>739.43661971830988</v>
      </c>
      <c r="I763">
        <v>1.4166666666666665</v>
      </c>
      <c r="J763">
        <v>741.17647059027775</v>
      </c>
      <c r="K763" s="2" t="s">
        <v>3416</v>
      </c>
      <c r="L763" s="2" t="s">
        <v>3417</v>
      </c>
      <c r="M763">
        <v>332</v>
      </c>
      <c r="N763" s="2" t="s">
        <v>1590</v>
      </c>
      <c r="O763" s="2" t="s">
        <v>1592</v>
      </c>
      <c r="P763" s="2" t="s">
        <v>1281</v>
      </c>
      <c r="Q763" s="2" t="s">
        <v>97</v>
      </c>
      <c r="R763" s="2" t="s">
        <v>1591</v>
      </c>
      <c r="S763" s="2" t="s">
        <v>64</v>
      </c>
      <c r="T763">
        <v>1050</v>
      </c>
      <c r="U763">
        <v>10</v>
      </c>
      <c r="V763">
        <v>2</v>
      </c>
      <c r="W763">
        <v>1</v>
      </c>
      <c r="X763">
        <v>2</v>
      </c>
      <c r="Z763">
        <v>2100</v>
      </c>
      <c r="AA763">
        <v>2100</v>
      </c>
      <c r="AB763">
        <v>17000</v>
      </c>
      <c r="AC763" s="2"/>
      <c r="AD763" s="2" t="s">
        <v>312</v>
      </c>
      <c r="AE763">
        <v>2026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 s="2" t="s">
        <v>3431</v>
      </c>
      <c r="AM763" t="s">
        <v>68</v>
      </c>
      <c r="AN763" s="2" t="s">
        <v>3419</v>
      </c>
    </row>
    <row r="764" spans="1:40">
      <c r="A764" s="1">
        <v>46101</v>
      </c>
      <c r="B764" s="2" t="s">
        <v>27</v>
      </c>
      <c r="C764" s="2" t="s">
        <v>3429</v>
      </c>
      <c r="D764" s="2" t="s">
        <v>3526</v>
      </c>
      <c r="E764" s="11">
        <v>0.33333333333333326</v>
      </c>
      <c r="F764" s="11">
        <v>0.39583333333333326</v>
      </c>
      <c r="G764">
        <v>1.5</v>
      </c>
      <c r="H764">
        <v>1200</v>
      </c>
      <c r="I764">
        <v>1.5</v>
      </c>
      <c r="J764">
        <v>1200</v>
      </c>
      <c r="K764" s="2" t="s">
        <v>3416</v>
      </c>
      <c r="L764" s="2" t="s">
        <v>3417</v>
      </c>
      <c r="M764">
        <v>332</v>
      </c>
      <c r="N764" s="2" t="s">
        <v>1590</v>
      </c>
      <c r="O764" s="2" t="s">
        <v>1592</v>
      </c>
      <c r="P764" s="2" t="s">
        <v>1281</v>
      </c>
      <c r="Q764" s="2" t="s">
        <v>97</v>
      </c>
      <c r="R764" s="2" t="s">
        <v>1591</v>
      </c>
      <c r="S764" s="2" t="s">
        <v>64</v>
      </c>
      <c r="T764">
        <v>1800</v>
      </c>
      <c r="U764">
        <v>0</v>
      </c>
      <c r="V764">
        <v>2</v>
      </c>
      <c r="W764">
        <v>1</v>
      </c>
      <c r="X764">
        <v>2</v>
      </c>
      <c r="Z764">
        <v>3600</v>
      </c>
      <c r="AA764">
        <v>3600</v>
      </c>
      <c r="AB764">
        <v>17000</v>
      </c>
      <c r="AC764" s="2"/>
      <c r="AD764" s="2" t="s">
        <v>312</v>
      </c>
      <c r="AE764">
        <v>2026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 s="2" t="s">
        <v>3431</v>
      </c>
      <c r="AM764" t="s">
        <v>68</v>
      </c>
      <c r="AN764" s="2" t="s">
        <v>3419</v>
      </c>
    </row>
    <row r="765" spans="1:40">
      <c r="A765" s="1">
        <v>46101</v>
      </c>
      <c r="B765" s="2" t="s">
        <v>27</v>
      </c>
      <c r="C765" s="2" t="s">
        <v>3429</v>
      </c>
      <c r="D765" s="2" t="s">
        <v>3526</v>
      </c>
      <c r="E765" s="11">
        <v>0.40625</v>
      </c>
      <c r="F765" s="11">
        <v>0.64583333333333326</v>
      </c>
      <c r="G765">
        <v>5.75</v>
      </c>
      <c r="H765">
        <v>1182.2608695652175</v>
      </c>
      <c r="I765">
        <v>5.75</v>
      </c>
      <c r="J765">
        <v>1182.2608695601853</v>
      </c>
      <c r="K765" s="2" t="s">
        <v>3416</v>
      </c>
      <c r="L765" s="2" t="s">
        <v>3417</v>
      </c>
      <c r="M765">
        <v>332</v>
      </c>
      <c r="N765" s="2" t="s">
        <v>1590</v>
      </c>
      <c r="O765" s="2" t="s">
        <v>1592</v>
      </c>
      <c r="P765" s="2" t="s">
        <v>1281</v>
      </c>
      <c r="Q765" s="2" t="s">
        <v>97</v>
      </c>
      <c r="R765" s="2" t="s">
        <v>1591</v>
      </c>
      <c r="S765" s="2" t="s">
        <v>64</v>
      </c>
      <c r="T765">
        <v>6798</v>
      </c>
      <c r="U765">
        <v>0</v>
      </c>
      <c r="V765">
        <v>2</v>
      </c>
      <c r="W765">
        <v>1</v>
      </c>
      <c r="X765">
        <v>2</v>
      </c>
      <c r="Z765">
        <v>13596</v>
      </c>
      <c r="AA765">
        <v>13596</v>
      </c>
      <c r="AB765">
        <v>17000</v>
      </c>
      <c r="AC765" s="2"/>
      <c r="AD765" s="2" t="s">
        <v>312</v>
      </c>
      <c r="AE765">
        <v>2026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 s="2" t="s">
        <v>3431</v>
      </c>
      <c r="AM765" t="s">
        <v>68</v>
      </c>
      <c r="AN765" s="2" t="s">
        <v>3419</v>
      </c>
    </row>
    <row r="766" spans="1:40">
      <c r="A766" s="1">
        <v>46098</v>
      </c>
      <c r="B766" s="2" t="s">
        <v>27</v>
      </c>
      <c r="C766" s="2" t="s">
        <v>3429</v>
      </c>
      <c r="D766" s="2" t="s">
        <v>3526</v>
      </c>
      <c r="E766" s="11">
        <v>0.33333333333333326</v>
      </c>
      <c r="F766" s="11">
        <v>0.375</v>
      </c>
      <c r="G766">
        <v>1</v>
      </c>
      <c r="H766">
        <v>1783</v>
      </c>
      <c r="I766">
        <v>1</v>
      </c>
      <c r="J766">
        <v>1783</v>
      </c>
      <c r="K766" s="2" t="s">
        <v>3416</v>
      </c>
      <c r="L766" s="2" t="s">
        <v>3417</v>
      </c>
      <c r="M766">
        <v>124</v>
      </c>
      <c r="N766" s="2" t="s">
        <v>706</v>
      </c>
      <c r="O766" s="2" t="s">
        <v>709</v>
      </c>
      <c r="P766" s="2" t="s">
        <v>695</v>
      </c>
      <c r="Q766" s="2" t="s">
        <v>708</v>
      </c>
      <c r="R766" s="2" t="s">
        <v>707</v>
      </c>
      <c r="S766" s="2" t="s">
        <v>64</v>
      </c>
      <c r="T766">
        <v>1783</v>
      </c>
      <c r="U766">
        <v>0</v>
      </c>
      <c r="V766">
        <v>3</v>
      </c>
      <c r="W766">
        <v>1</v>
      </c>
      <c r="X766">
        <v>3</v>
      </c>
      <c r="Z766">
        <v>5349</v>
      </c>
      <c r="AA766">
        <v>5349</v>
      </c>
      <c r="AB766">
        <v>24000</v>
      </c>
      <c r="AC766" s="2"/>
      <c r="AD766" s="2" t="s">
        <v>312</v>
      </c>
      <c r="AE766">
        <v>2026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 s="2" t="s">
        <v>3431</v>
      </c>
      <c r="AM766" t="s">
        <v>118</v>
      </c>
      <c r="AN766" s="2" t="s">
        <v>3419</v>
      </c>
    </row>
    <row r="767" spans="1:40">
      <c r="A767" s="1">
        <v>46098</v>
      </c>
      <c r="B767" s="2" t="s">
        <v>27</v>
      </c>
      <c r="C767" s="2" t="s">
        <v>3429</v>
      </c>
      <c r="D767" s="2" t="s">
        <v>3526</v>
      </c>
      <c r="E767" s="11">
        <v>0.5</v>
      </c>
      <c r="F767" s="11">
        <v>0.61111111111111116</v>
      </c>
      <c r="G767">
        <v>2.67</v>
      </c>
      <c r="H767">
        <v>486.89138576779027</v>
      </c>
      <c r="I767">
        <v>2.6666666666666665</v>
      </c>
      <c r="J767">
        <v>487.5</v>
      </c>
      <c r="K767" s="2" t="s">
        <v>3416</v>
      </c>
      <c r="L767" s="2" t="s">
        <v>3417</v>
      </c>
      <c r="M767">
        <v>285</v>
      </c>
      <c r="N767" s="2" t="s">
        <v>1389</v>
      </c>
      <c r="O767" s="2" t="s">
        <v>1392</v>
      </c>
      <c r="P767" s="2" t="s">
        <v>1391</v>
      </c>
      <c r="Q767" s="2" t="s">
        <v>153</v>
      </c>
      <c r="R767" s="2" t="s">
        <v>1390</v>
      </c>
      <c r="S767" s="2" t="s">
        <v>64</v>
      </c>
      <c r="T767">
        <v>1300</v>
      </c>
      <c r="U767">
        <v>10</v>
      </c>
      <c r="V767">
        <v>2</v>
      </c>
      <c r="W767">
        <v>1</v>
      </c>
      <c r="X767">
        <v>4</v>
      </c>
      <c r="Z767">
        <v>5200</v>
      </c>
      <c r="AA767">
        <v>5200</v>
      </c>
      <c r="AB767">
        <v>500</v>
      </c>
      <c r="AC767" s="2"/>
      <c r="AD767" s="2" t="s">
        <v>312</v>
      </c>
      <c r="AE767">
        <v>2026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 s="2" t="s">
        <v>3431</v>
      </c>
      <c r="AM767" t="s">
        <v>68</v>
      </c>
      <c r="AN767" s="2" t="s">
        <v>3419</v>
      </c>
    </row>
    <row r="768" spans="1:40">
      <c r="A768" s="1">
        <v>46098</v>
      </c>
      <c r="B768" s="2" t="s">
        <v>27</v>
      </c>
      <c r="C768" s="2" t="s">
        <v>3429</v>
      </c>
      <c r="D768" s="2" t="s">
        <v>3526</v>
      </c>
      <c r="E768" s="11">
        <v>0.66666666666666674</v>
      </c>
      <c r="F768" s="11">
        <v>0.70138888888888884</v>
      </c>
      <c r="G768">
        <v>0.83</v>
      </c>
      <c r="H768">
        <v>722.89156626506031</v>
      </c>
      <c r="I768">
        <v>0.83333333333333326</v>
      </c>
      <c r="J768">
        <v>720</v>
      </c>
      <c r="K768" s="2" t="s">
        <v>3416</v>
      </c>
      <c r="L768" s="2" t="s">
        <v>3417</v>
      </c>
      <c r="M768">
        <v>256</v>
      </c>
      <c r="N768" s="2" t="s">
        <v>1261</v>
      </c>
      <c r="O768" s="2" t="s">
        <v>1265</v>
      </c>
      <c r="P768" s="2" t="s">
        <v>1263</v>
      </c>
      <c r="Q768" s="2" t="s">
        <v>97</v>
      </c>
      <c r="R768" s="2" t="s">
        <v>1262</v>
      </c>
      <c r="S768" s="2" t="s">
        <v>64</v>
      </c>
      <c r="T768">
        <v>600</v>
      </c>
      <c r="U768">
        <v>5</v>
      </c>
      <c r="V768">
        <v>2</v>
      </c>
      <c r="W768">
        <v>1</v>
      </c>
      <c r="X768">
        <v>2</v>
      </c>
      <c r="Z768">
        <v>1200</v>
      </c>
      <c r="AA768">
        <v>1200</v>
      </c>
      <c r="AB768">
        <v>4500</v>
      </c>
      <c r="AC768" s="2"/>
      <c r="AD768" s="2" t="s">
        <v>312</v>
      </c>
      <c r="AE768">
        <v>2026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 s="2" t="s">
        <v>3431</v>
      </c>
      <c r="AM768" t="s">
        <v>618</v>
      </c>
      <c r="AN768" s="2" t="s">
        <v>3419</v>
      </c>
    </row>
    <row r="769" spans="1:40">
      <c r="A769" s="1">
        <v>46099</v>
      </c>
      <c r="B769" s="2" t="s">
        <v>27</v>
      </c>
      <c r="C769" s="2" t="s">
        <v>3429</v>
      </c>
      <c r="D769" s="2" t="s">
        <v>3526</v>
      </c>
      <c r="E769" s="11">
        <v>0.33333333333333326</v>
      </c>
      <c r="F769" s="11">
        <v>0.375</v>
      </c>
      <c r="G769">
        <v>1</v>
      </c>
      <c r="H769">
        <v>1630</v>
      </c>
      <c r="I769">
        <v>1</v>
      </c>
      <c r="J769">
        <v>1630</v>
      </c>
      <c r="K769" s="2" t="s">
        <v>3416</v>
      </c>
      <c r="L769" s="2" t="s">
        <v>3417</v>
      </c>
      <c r="M769">
        <v>256</v>
      </c>
      <c r="N769" s="2" t="s">
        <v>1261</v>
      </c>
      <c r="O769" s="2" t="s">
        <v>1265</v>
      </c>
      <c r="P769" s="2" t="s">
        <v>1263</v>
      </c>
      <c r="Q769" s="2" t="s">
        <v>97</v>
      </c>
      <c r="R769" s="2" t="s">
        <v>1262</v>
      </c>
      <c r="S769" s="2" t="s">
        <v>64</v>
      </c>
      <c r="T769">
        <v>1630</v>
      </c>
      <c r="U769">
        <v>0</v>
      </c>
      <c r="V769">
        <v>2</v>
      </c>
      <c r="W769">
        <v>1</v>
      </c>
      <c r="X769">
        <v>2</v>
      </c>
      <c r="Z769">
        <v>3260</v>
      </c>
      <c r="AA769">
        <v>3260</v>
      </c>
      <c r="AB769">
        <v>4500</v>
      </c>
      <c r="AC769" s="2"/>
      <c r="AD769" s="2" t="s">
        <v>312</v>
      </c>
      <c r="AE769">
        <v>2026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 s="2" t="s">
        <v>3431</v>
      </c>
      <c r="AM769" t="s">
        <v>618</v>
      </c>
      <c r="AN769" s="2" t="s">
        <v>3419</v>
      </c>
    </row>
    <row r="770" spans="1:40">
      <c r="A770" s="1">
        <v>46099</v>
      </c>
      <c r="B770" s="2" t="s">
        <v>27</v>
      </c>
      <c r="C770" s="2" t="s">
        <v>3429</v>
      </c>
      <c r="D770" s="2" t="s">
        <v>3526</v>
      </c>
      <c r="E770" s="11">
        <v>0.38541666666666674</v>
      </c>
      <c r="F770" s="11">
        <v>0.6875</v>
      </c>
      <c r="G770">
        <v>7.25</v>
      </c>
      <c r="H770">
        <v>1328.6896551724137</v>
      </c>
      <c r="I770">
        <v>7.25</v>
      </c>
      <c r="J770">
        <v>1328.6896551736111</v>
      </c>
      <c r="K770" s="2" t="s">
        <v>3416</v>
      </c>
      <c r="L770" s="2" t="s">
        <v>3417</v>
      </c>
      <c r="M770">
        <v>308</v>
      </c>
      <c r="N770" s="2" t="s">
        <v>1492</v>
      </c>
      <c r="O770" s="2" t="s">
        <v>1495</v>
      </c>
      <c r="P770" s="2" t="s">
        <v>1494</v>
      </c>
      <c r="Q770" s="2" t="s">
        <v>97</v>
      </c>
      <c r="R770" s="2" t="s">
        <v>1493</v>
      </c>
      <c r="S770" s="2" t="s">
        <v>64</v>
      </c>
      <c r="T770">
        <v>9633</v>
      </c>
      <c r="U770">
        <v>5</v>
      </c>
      <c r="V770">
        <v>2</v>
      </c>
      <c r="W770">
        <v>1</v>
      </c>
      <c r="X770">
        <v>2</v>
      </c>
      <c r="Z770">
        <v>19266</v>
      </c>
      <c r="AA770">
        <v>19266</v>
      </c>
      <c r="AB770">
        <v>19000</v>
      </c>
      <c r="AC770" s="2"/>
      <c r="AD770" s="2" t="s">
        <v>312</v>
      </c>
      <c r="AE770">
        <v>2026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 s="2" t="s">
        <v>3431</v>
      </c>
      <c r="AM770" t="s">
        <v>68</v>
      </c>
      <c r="AN770" s="2" t="s">
        <v>3419</v>
      </c>
    </row>
    <row r="771" spans="1:40">
      <c r="A771" s="1">
        <v>46098</v>
      </c>
      <c r="B771" s="2" t="s">
        <v>26</v>
      </c>
      <c r="C771" s="2" t="s">
        <v>3448</v>
      </c>
      <c r="D771" s="2" t="s">
        <v>3449</v>
      </c>
      <c r="E771" s="11">
        <v>0.34027777777777768</v>
      </c>
      <c r="F771" s="11">
        <v>0.36458333333333326</v>
      </c>
      <c r="G771">
        <v>0.57999999999999996</v>
      </c>
      <c r="H771">
        <v>1374.1379310344828</v>
      </c>
      <c r="I771">
        <v>0.58333333333333326</v>
      </c>
      <c r="J771">
        <v>1366.2857142824073</v>
      </c>
      <c r="K771" s="2" t="s">
        <v>3416</v>
      </c>
      <c r="L771" s="2" t="s">
        <v>3417</v>
      </c>
      <c r="M771">
        <v>291</v>
      </c>
      <c r="N771" s="2" t="s">
        <v>1415</v>
      </c>
      <c r="O771" s="2" t="s">
        <v>1419</v>
      </c>
      <c r="P771" s="2" t="s">
        <v>1417</v>
      </c>
      <c r="Q771" s="2" t="s">
        <v>122</v>
      </c>
      <c r="R771" s="2" t="s">
        <v>1416</v>
      </c>
      <c r="S771" s="2" t="s">
        <v>64</v>
      </c>
      <c r="T771">
        <v>797</v>
      </c>
      <c r="U771">
        <v>0</v>
      </c>
      <c r="V771">
        <v>3</v>
      </c>
      <c r="W771">
        <v>1</v>
      </c>
      <c r="X771">
        <v>4</v>
      </c>
      <c r="Z771">
        <v>3188</v>
      </c>
      <c r="AA771">
        <v>3188</v>
      </c>
      <c r="AB771">
        <v>6000</v>
      </c>
      <c r="AC771" s="2" t="s">
        <v>3438</v>
      </c>
      <c r="AD771" s="2" t="s">
        <v>312</v>
      </c>
      <c r="AE771">
        <v>2026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 s="2" t="s">
        <v>72</v>
      </c>
      <c r="AM771" t="s">
        <v>118</v>
      </c>
      <c r="AN771" s="2" t="s">
        <v>3419</v>
      </c>
    </row>
    <row r="772" spans="1:40">
      <c r="A772" s="1">
        <v>46098</v>
      </c>
      <c r="B772" s="2" t="s">
        <v>26</v>
      </c>
      <c r="C772" s="2" t="s">
        <v>3448</v>
      </c>
      <c r="D772" s="2" t="s">
        <v>3449</v>
      </c>
      <c r="E772" s="11">
        <v>0.38194444444444442</v>
      </c>
      <c r="F772" s="11">
        <v>0.45833333333333326</v>
      </c>
      <c r="G772">
        <v>1.83</v>
      </c>
      <c r="H772">
        <v>1584.6994535519125</v>
      </c>
      <c r="I772">
        <v>1.8333333333333335</v>
      </c>
      <c r="J772">
        <v>1581.8181818171297</v>
      </c>
      <c r="K772" s="2" t="s">
        <v>3416</v>
      </c>
      <c r="L772" s="2" t="s">
        <v>3417</v>
      </c>
      <c r="M772">
        <v>414</v>
      </c>
      <c r="N772" s="2" t="s">
        <v>1708</v>
      </c>
      <c r="O772" s="2" t="s">
        <v>664</v>
      </c>
      <c r="P772" s="2" t="s">
        <v>662</v>
      </c>
      <c r="Q772" s="2" t="s">
        <v>663</v>
      </c>
      <c r="R772" s="2" t="s">
        <v>661</v>
      </c>
      <c r="S772" s="2" t="s">
        <v>64</v>
      </c>
      <c r="T772">
        <v>2900</v>
      </c>
      <c r="U772">
        <v>10</v>
      </c>
      <c r="V772">
        <v>3</v>
      </c>
      <c r="W772">
        <v>1</v>
      </c>
      <c r="X772">
        <v>4</v>
      </c>
      <c r="Z772">
        <v>11600</v>
      </c>
      <c r="AA772">
        <v>11600</v>
      </c>
      <c r="AB772">
        <v>11000</v>
      </c>
      <c r="AC772" s="2" t="s">
        <v>3438</v>
      </c>
      <c r="AD772" s="2" t="s">
        <v>312</v>
      </c>
      <c r="AE772">
        <v>2026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 s="2" t="s">
        <v>72</v>
      </c>
      <c r="AM772" t="s">
        <v>118</v>
      </c>
      <c r="AN772" s="2" t="s">
        <v>3419</v>
      </c>
    </row>
    <row r="773" spans="1:40">
      <c r="A773" s="1">
        <v>46098</v>
      </c>
      <c r="B773" s="2" t="s">
        <v>26</v>
      </c>
      <c r="C773" s="2" t="s">
        <v>3448</v>
      </c>
      <c r="D773" s="2" t="s">
        <v>3449</v>
      </c>
      <c r="E773" s="11">
        <v>0.47916666666666674</v>
      </c>
      <c r="F773" s="11">
        <v>0.55555555555555558</v>
      </c>
      <c r="G773">
        <v>1.83</v>
      </c>
      <c r="H773">
        <v>1857.9234972677596</v>
      </c>
      <c r="I773">
        <v>1.8333333333333335</v>
      </c>
      <c r="J773">
        <v>1854.5454545486111</v>
      </c>
      <c r="K773" s="2" t="s">
        <v>3416</v>
      </c>
      <c r="L773" s="2" t="s">
        <v>3417</v>
      </c>
      <c r="M773">
        <v>413</v>
      </c>
      <c r="N773" s="2" t="s">
        <v>1603</v>
      </c>
      <c r="O773" s="2" t="s">
        <v>1882</v>
      </c>
      <c r="P773" s="2" t="s">
        <v>662</v>
      </c>
      <c r="Q773" s="2" t="s">
        <v>354</v>
      </c>
      <c r="R773" s="2" t="s">
        <v>1881</v>
      </c>
      <c r="S773" s="2" t="s">
        <v>64</v>
      </c>
      <c r="T773">
        <v>3400</v>
      </c>
      <c r="U773">
        <v>10</v>
      </c>
      <c r="V773">
        <v>2</v>
      </c>
      <c r="W773">
        <v>1</v>
      </c>
      <c r="X773">
        <v>6</v>
      </c>
      <c r="Z773">
        <v>20400</v>
      </c>
      <c r="AA773">
        <v>20400</v>
      </c>
      <c r="AB773">
        <v>19500</v>
      </c>
      <c r="AC773" s="2" t="s">
        <v>3450</v>
      </c>
      <c r="AD773" s="2" t="s">
        <v>312</v>
      </c>
      <c r="AE773">
        <v>2026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 s="2" t="s">
        <v>72</v>
      </c>
      <c r="AM773" t="s">
        <v>118</v>
      </c>
      <c r="AN773" s="2" t="s">
        <v>3419</v>
      </c>
    </row>
    <row r="774" spans="1:40">
      <c r="A774" s="1">
        <v>46098</v>
      </c>
      <c r="B774" s="2" t="s">
        <v>26</v>
      </c>
      <c r="C774" s="2" t="s">
        <v>3448</v>
      </c>
      <c r="D774" s="2" t="s">
        <v>3449</v>
      </c>
      <c r="E774" s="11">
        <v>0.58333333333333326</v>
      </c>
      <c r="F774" s="11">
        <v>0.64583333333333326</v>
      </c>
      <c r="G774">
        <v>1.5</v>
      </c>
      <c r="H774">
        <v>2133.3333333333335</v>
      </c>
      <c r="I774">
        <v>1.5</v>
      </c>
      <c r="J774">
        <v>2133.3333333333335</v>
      </c>
      <c r="K774" s="2" t="s">
        <v>3416</v>
      </c>
      <c r="L774" s="2" t="s">
        <v>3417</v>
      </c>
      <c r="M774">
        <v>395</v>
      </c>
      <c r="N774" s="2" t="s">
        <v>1821</v>
      </c>
      <c r="O774" s="2" t="s">
        <v>1824</v>
      </c>
      <c r="P774" s="2" t="s">
        <v>1823</v>
      </c>
      <c r="Q774" s="2" t="s">
        <v>354</v>
      </c>
      <c r="R774" s="2" t="s">
        <v>1822</v>
      </c>
      <c r="S774" s="2" t="s">
        <v>64</v>
      </c>
      <c r="T774">
        <v>3200</v>
      </c>
      <c r="U774">
        <v>5</v>
      </c>
      <c r="V774">
        <v>3</v>
      </c>
      <c r="W774">
        <v>1</v>
      </c>
      <c r="X774">
        <v>6</v>
      </c>
      <c r="Z774">
        <v>19200</v>
      </c>
      <c r="AA774">
        <v>19200</v>
      </c>
      <c r="AB774">
        <v>20000</v>
      </c>
      <c r="AC774" s="2" t="s">
        <v>3438</v>
      </c>
      <c r="AD774" s="2" t="s">
        <v>312</v>
      </c>
      <c r="AE774">
        <v>2026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 s="2" t="s">
        <v>72</v>
      </c>
      <c r="AM774" t="s">
        <v>118</v>
      </c>
      <c r="AN774" s="2" t="s">
        <v>3419</v>
      </c>
    </row>
    <row r="775" spans="1:40">
      <c r="A775" s="1">
        <v>46099</v>
      </c>
      <c r="B775" s="2" t="s">
        <v>26</v>
      </c>
      <c r="C775" s="2" t="s">
        <v>3448</v>
      </c>
      <c r="D775" s="2" t="s">
        <v>3449</v>
      </c>
      <c r="E775" s="11">
        <v>0.42361111111111116</v>
      </c>
      <c r="F775" s="11">
        <v>0.54166666666666674</v>
      </c>
      <c r="G775">
        <v>2.83</v>
      </c>
      <c r="H775">
        <v>2049.1166077738517</v>
      </c>
      <c r="I775">
        <v>2.8333333333333335</v>
      </c>
      <c r="J775">
        <v>2046.705882349537</v>
      </c>
      <c r="K775" s="2" t="s">
        <v>3416</v>
      </c>
      <c r="L775" s="2" t="s">
        <v>3417</v>
      </c>
      <c r="M775">
        <v>332</v>
      </c>
      <c r="N775" s="2" t="s">
        <v>1590</v>
      </c>
      <c r="O775" s="2" t="s">
        <v>1592</v>
      </c>
      <c r="P775" s="2" t="s">
        <v>1281</v>
      </c>
      <c r="Q775" s="2" t="s">
        <v>97</v>
      </c>
      <c r="R775" s="2" t="s">
        <v>1591</v>
      </c>
      <c r="S775" s="2" t="s">
        <v>64</v>
      </c>
      <c r="T775">
        <v>5799</v>
      </c>
      <c r="U775">
        <v>1</v>
      </c>
      <c r="V775">
        <v>2</v>
      </c>
      <c r="W775">
        <v>1</v>
      </c>
      <c r="X775">
        <v>2</v>
      </c>
      <c r="Z775">
        <v>11598</v>
      </c>
      <c r="AA775">
        <v>11598</v>
      </c>
      <c r="AB775">
        <v>17000</v>
      </c>
      <c r="AC775" s="2" t="s">
        <v>3450</v>
      </c>
      <c r="AD775" s="2" t="s">
        <v>312</v>
      </c>
      <c r="AE775">
        <v>2026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 s="2" t="s">
        <v>72</v>
      </c>
      <c r="AM775" t="s">
        <v>68</v>
      </c>
      <c r="AN775" s="2" t="s">
        <v>3419</v>
      </c>
    </row>
    <row r="776" spans="1:40">
      <c r="A776" s="1">
        <v>46099</v>
      </c>
      <c r="B776" s="2" t="s">
        <v>26</v>
      </c>
      <c r="C776" s="2" t="s">
        <v>3448</v>
      </c>
      <c r="D776" s="2" t="s">
        <v>3449</v>
      </c>
      <c r="E776" s="11">
        <v>0.59027777777777768</v>
      </c>
      <c r="F776" s="11">
        <v>0.61805555555555558</v>
      </c>
      <c r="G776">
        <v>0.67</v>
      </c>
      <c r="H776">
        <v>1832.8358208955224</v>
      </c>
      <c r="I776">
        <v>0.66666666666666674</v>
      </c>
      <c r="J776">
        <v>1842</v>
      </c>
      <c r="K776" s="2" t="s">
        <v>3416</v>
      </c>
      <c r="L776" s="2" t="s">
        <v>3417</v>
      </c>
      <c r="M776">
        <v>332</v>
      </c>
      <c r="N776" s="2" t="s">
        <v>1590</v>
      </c>
      <c r="O776" s="2" t="s">
        <v>1592</v>
      </c>
      <c r="P776" s="2" t="s">
        <v>1281</v>
      </c>
      <c r="Q776" s="2" t="s">
        <v>97</v>
      </c>
      <c r="R776" s="2" t="s">
        <v>1591</v>
      </c>
      <c r="S776" s="2" t="s">
        <v>64</v>
      </c>
      <c r="T776">
        <v>1228</v>
      </c>
      <c r="U776">
        <v>0</v>
      </c>
      <c r="V776">
        <v>2</v>
      </c>
      <c r="W776">
        <v>1</v>
      </c>
      <c r="X776">
        <v>2</v>
      </c>
      <c r="Z776">
        <v>2456</v>
      </c>
      <c r="AA776">
        <v>2456</v>
      </c>
      <c r="AB776">
        <v>17000</v>
      </c>
      <c r="AC776" s="2" t="s">
        <v>3438</v>
      </c>
      <c r="AD776" s="2" t="s">
        <v>312</v>
      </c>
      <c r="AE776">
        <v>2026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 s="2" t="s">
        <v>72</v>
      </c>
      <c r="AM776" t="s">
        <v>68</v>
      </c>
      <c r="AN776" s="2" t="s">
        <v>3419</v>
      </c>
    </row>
    <row r="777" spans="1:40">
      <c r="A777" s="1">
        <v>46101</v>
      </c>
      <c r="B777" s="2" t="s">
        <v>26</v>
      </c>
      <c r="C777" s="2" t="s">
        <v>3448</v>
      </c>
      <c r="D777" s="2" t="s">
        <v>3449</v>
      </c>
      <c r="E777" s="11">
        <v>0.34027777777777768</v>
      </c>
      <c r="F777" s="11">
        <v>0.40625</v>
      </c>
      <c r="G777">
        <v>1.58</v>
      </c>
      <c r="H777">
        <v>1690.506329113924</v>
      </c>
      <c r="I777">
        <v>1.5833333333333335</v>
      </c>
      <c r="J777">
        <v>1686.947368425926</v>
      </c>
      <c r="K777" s="2" t="s">
        <v>3416</v>
      </c>
      <c r="L777" s="2" t="s">
        <v>3417</v>
      </c>
      <c r="M777">
        <v>341</v>
      </c>
      <c r="N777" s="2" t="s">
        <v>1607</v>
      </c>
      <c r="O777" s="2" t="s">
        <v>1610</v>
      </c>
      <c r="P777" s="2" t="s">
        <v>1609</v>
      </c>
      <c r="Q777" s="2" t="s">
        <v>805</v>
      </c>
      <c r="R777" s="2" t="s">
        <v>1608</v>
      </c>
      <c r="S777" s="2" t="s">
        <v>64</v>
      </c>
      <c r="T777">
        <v>2671</v>
      </c>
      <c r="U777">
        <v>4</v>
      </c>
      <c r="V777">
        <v>2</v>
      </c>
      <c r="W777">
        <v>1</v>
      </c>
      <c r="X777">
        <v>4</v>
      </c>
      <c r="Z777">
        <v>10684</v>
      </c>
      <c r="AA777">
        <v>10684</v>
      </c>
      <c r="AB777">
        <v>21500</v>
      </c>
      <c r="AC777" s="2" t="s">
        <v>3450</v>
      </c>
      <c r="AD777" s="2" t="s">
        <v>312</v>
      </c>
      <c r="AE777">
        <v>2026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 s="2" t="s">
        <v>72</v>
      </c>
      <c r="AM777" t="s">
        <v>68</v>
      </c>
      <c r="AN777" s="2" t="s">
        <v>3419</v>
      </c>
    </row>
    <row r="778" spans="1:40">
      <c r="A778" s="1">
        <v>46101</v>
      </c>
      <c r="B778" s="2" t="s">
        <v>26</v>
      </c>
      <c r="C778" s="2" t="s">
        <v>3448</v>
      </c>
      <c r="D778" s="2" t="s">
        <v>3449</v>
      </c>
      <c r="E778" s="11">
        <v>0.40972222222222232</v>
      </c>
      <c r="F778" s="11">
        <v>0.47222222222222232</v>
      </c>
      <c r="G778">
        <v>1.5</v>
      </c>
      <c r="H778">
        <v>1865.3333333333333</v>
      </c>
      <c r="I778">
        <v>1.5</v>
      </c>
      <c r="J778">
        <v>1865.3333333333333</v>
      </c>
      <c r="K778" s="2" t="s">
        <v>3416</v>
      </c>
      <c r="L778" s="2" t="s">
        <v>3417</v>
      </c>
      <c r="M778">
        <v>341</v>
      </c>
      <c r="N778" s="2" t="s">
        <v>1607</v>
      </c>
      <c r="O778" s="2" t="s">
        <v>1610</v>
      </c>
      <c r="P778" s="2" t="s">
        <v>1609</v>
      </c>
      <c r="Q778" s="2" t="s">
        <v>805</v>
      </c>
      <c r="R778" s="2" t="s">
        <v>1608</v>
      </c>
      <c r="S778" s="2" t="s">
        <v>64</v>
      </c>
      <c r="T778">
        <v>2798</v>
      </c>
      <c r="U778">
        <v>2</v>
      </c>
      <c r="V778">
        <v>2</v>
      </c>
      <c r="W778">
        <v>1</v>
      </c>
      <c r="X778">
        <v>4</v>
      </c>
      <c r="Z778">
        <v>11192</v>
      </c>
      <c r="AA778">
        <v>11192</v>
      </c>
      <c r="AB778">
        <v>21500</v>
      </c>
      <c r="AC778" s="2" t="s">
        <v>3438</v>
      </c>
      <c r="AD778" s="2" t="s">
        <v>312</v>
      </c>
      <c r="AE778">
        <v>2026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 s="2" t="s">
        <v>72</v>
      </c>
      <c r="AM778" t="s">
        <v>68</v>
      </c>
      <c r="AN778" s="2" t="s">
        <v>3419</v>
      </c>
    </row>
    <row r="779" spans="1:40">
      <c r="A779" s="1">
        <v>46101</v>
      </c>
      <c r="B779" s="2" t="s">
        <v>26</v>
      </c>
      <c r="C779" s="2" t="s">
        <v>3448</v>
      </c>
      <c r="D779" s="2" t="s">
        <v>3449</v>
      </c>
      <c r="E779" s="11">
        <v>0.49305555555555558</v>
      </c>
      <c r="F779" s="11">
        <v>0.61805555555555558</v>
      </c>
      <c r="G779">
        <v>3</v>
      </c>
      <c r="H779">
        <v>1549.3333333333333</v>
      </c>
      <c r="I779">
        <v>3</v>
      </c>
      <c r="J779">
        <v>1549.3333333333333</v>
      </c>
      <c r="K779" s="2" t="s">
        <v>3416</v>
      </c>
      <c r="L779" s="2" t="s">
        <v>3417</v>
      </c>
      <c r="M779">
        <v>368</v>
      </c>
      <c r="N779" s="2" t="s">
        <v>1725</v>
      </c>
      <c r="O779" s="2" t="s">
        <v>1728</v>
      </c>
      <c r="P779" s="2" t="s">
        <v>1713</v>
      </c>
      <c r="Q779" s="2" t="s">
        <v>1727</v>
      </c>
      <c r="R779" s="2" t="s">
        <v>1726</v>
      </c>
      <c r="S779" s="2" t="s">
        <v>64</v>
      </c>
      <c r="T779">
        <v>4648</v>
      </c>
      <c r="U779">
        <v>2</v>
      </c>
      <c r="V779">
        <v>4</v>
      </c>
      <c r="W779">
        <v>1</v>
      </c>
      <c r="X779">
        <v>3</v>
      </c>
      <c r="Z779">
        <v>13944</v>
      </c>
      <c r="AA779">
        <v>13944</v>
      </c>
      <c r="AB779">
        <v>14000</v>
      </c>
      <c r="AC779" s="2" t="s">
        <v>3438</v>
      </c>
      <c r="AD779" s="2" t="s">
        <v>312</v>
      </c>
      <c r="AE779">
        <v>2026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 s="2" t="s">
        <v>72</v>
      </c>
      <c r="AM779" t="s">
        <v>1720</v>
      </c>
      <c r="AN779" s="2" t="s">
        <v>3419</v>
      </c>
    </row>
    <row r="780" spans="1:40">
      <c r="A780" s="1">
        <v>46101</v>
      </c>
      <c r="B780" s="2" t="s">
        <v>26</v>
      </c>
      <c r="C780" s="2" t="s">
        <v>3448</v>
      </c>
      <c r="D780" s="2" t="s">
        <v>3449</v>
      </c>
      <c r="E780" s="11">
        <v>0.625</v>
      </c>
      <c r="F780" s="11">
        <v>0.72222222222222232</v>
      </c>
      <c r="G780">
        <v>2.33</v>
      </c>
      <c r="H780">
        <v>1717.5965665236051</v>
      </c>
      <c r="I780">
        <v>2.3333333333333335</v>
      </c>
      <c r="J780">
        <v>1715.1428571412036</v>
      </c>
      <c r="K780" s="2" t="s">
        <v>3416</v>
      </c>
      <c r="L780" s="2" t="s">
        <v>3417</v>
      </c>
      <c r="M780">
        <v>334</v>
      </c>
      <c r="N780" s="2" t="s">
        <v>1596</v>
      </c>
      <c r="O780" s="2" t="s">
        <v>1599</v>
      </c>
      <c r="P780" s="2" t="s">
        <v>1598</v>
      </c>
      <c r="Q780" s="2" t="s">
        <v>97</v>
      </c>
      <c r="R780" s="2" t="s">
        <v>1597</v>
      </c>
      <c r="S780" s="2" t="s">
        <v>64</v>
      </c>
      <c r="T780">
        <v>4002</v>
      </c>
      <c r="U780">
        <v>0</v>
      </c>
      <c r="V780">
        <v>2</v>
      </c>
      <c r="W780">
        <v>1</v>
      </c>
      <c r="X780">
        <v>2</v>
      </c>
      <c r="Z780">
        <v>8004</v>
      </c>
      <c r="AA780">
        <v>8004</v>
      </c>
      <c r="AB780">
        <v>15500</v>
      </c>
      <c r="AC780" s="2" t="s">
        <v>3450</v>
      </c>
      <c r="AD780" s="2" t="s">
        <v>312</v>
      </c>
      <c r="AE780">
        <v>2026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 s="2" t="s">
        <v>72</v>
      </c>
      <c r="AM780" t="s">
        <v>68</v>
      </c>
      <c r="AN780" s="2" t="s">
        <v>3419</v>
      </c>
    </row>
    <row r="781" spans="1:40">
      <c r="A781" s="1">
        <v>46104</v>
      </c>
      <c r="B781" s="2" t="s">
        <v>26</v>
      </c>
      <c r="C781" s="2" t="s">
        <v>3448</v>
      </c>
      <c r="D781" s="2" t="s">
        <v>3526</v>
      </c>
      <c r="E781" s="11">
        <v>0.4375</v>
      </c>
      <c r="F781" s="11">
        <v>0.53125</v>
      </c>
      <c r="G781">
        <v>2.25</v>
      </c>
      <c r="H781">
        <v>1712.4444444444443</v>
      </c>
      <c r="I781">
        <v>2.25</v>
      </c>
      <c r="J781">
        <v>1712.4444444444443</v>
      </c>
      <c r="K781" s="2" t="s">
        <v>3416</v>
      </c>
      <c r="L781" s="2" t="s">
        <v>3417</v>
      </c>
      <c r="M781">
        <v>334</v>
      </c>
      <c r="N781" s="2" t="s">
        <v>1596</v>
      </c>
      <c r="O781" s="2" t="s">
        <v>1599</v>
      </c>
      <c r="P781" s="2" t="s">
        <v>1598</v>
      </c>
      <c r="Q781" s="2" t="s">
        <v>97</v>
      </c>
      <c r="R781" s="2" t="s">
        <v>1597</v>
      </c>
      <c r="S781" s="2" t="s">
        <v>64</v>
      </c>
      <c r="T781">
        <v>3853</v>
      </c>
      <c r="U781">
        <v>0</v>
      </c>
      <c r="V781">
        <v>2</v>
      </c>
      <c r="W781">
        <v>1</v>
      </c>
      <c r="X781">
        <v>2</v>
      </c>
      <c r="Z781">
        <v>7706</v>
      </c>
      <c r="AA781">
        <v>7706</v>
      </c>
      <c r="AB781">
        <v>15500</v>
      </c>
      <c r="AC781" s="2" t="s">
        <v>3450</v>
      </c>
      <c r="AD781" s="2" t="s">
        <v>312</v>
      </c>
      <c r="AE781">
        <v>2026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 s="2" t="s">
        <v>72</v>
      </c>
      <c r="AM781" t="s">
        <v>68</v>
      </c>
      <c r="AN781" s="2" t="s">
        <v>3419</v>
      </c>
    </row>
    <row r="782" spans="1:40">
      <c r="A782" s="1">
        <v>46100</v>
      </c>
      <c r="B782" s="2" t="s">
        <v>25</v>
      </c>
      <c r="C782" s="2" t="s">
        <v>3424</v>
      </c>
      <c r="D782" s="2" t="s">
        <v>3425</v>
      </c>
      <c r="E782" s="11">
        <v>0.33402777777777781</v>
      </c>
      <c r="F782" s="11">
        <v>0.375</v>
      </c>
      <c r="G782">
        <v>0.98</v>
      </c>
      <c r="H782">
        <v>489.79591836734693</v>
      </c>
      <c r="I782">
        <v>0.98333333333333339</v>
      </c>
      <c r="J782">
        <v>488.1355932175926</v>
      </c>
      <c r="K782" s="2" t="s">
        <v>3416</v>
      </c>
      <c r="L782" s="2" t="s">
        <v>3417</v>
      </c>
      <c r="M782">
        <v>377</v>
      </c>
      <c r="N782" s="2" t="s">
        <v>1764</v>
      </c>
      <c r="O782" s="2" t="s">
        <v>1766</v>
      </c>
      <c r="P782" s="2" t="s">
        <v>1756</v>
      </c>
      <c r="Q782" s="2" t="s">
        <v>950</v>
      </c>
      <c r="R782" s="2" t="s">
        <v>1765</v>
      </c>
      <c r="S782" s="2" t="s">
        <v>116</v>
      </c>
      <c r="T782">
        <v>480</v>
      </c>
      <c r="U782">
        <v>10</v>
      </c>
      <c r="V782">
        <v>4</v>
      </c>
      <c r="W782">
        <v>2</v>
      </c>
      <c r="X782">
        <v>7</v>
      </c>
      <c r="Z782">
        <v>3360</v>
      </c>
      <c r="AA782">
        <v>1680</v>
      </c>
      <c r="AB782">
        <v>6000</v>
      </c>
      <c r="AC782" s="2" t="s">
        <v>3559</v>
      </c>
      <c r="AD782" s="2" t="s">
        <v>312</v>
      </c>
      <c r="AE782">
        <v>2026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 s="2" t="s">
        <v>72</v>
      </c>
      <c r="AM782" t="s">
        <v>1720</v>
      </c>
      <c r="AN782" s="2" t="s">
        <v>3419</v>
      </c>
    </row>
    <row r="783" spans="1:40">
      <c r="A783" s="1">
        <v>46100</v>
      </c>
      <c r="B783" s="2" t="s">
        <v>25</v>
      </c>
      <c r="C783" s="2" t="s">
        <v>3424</v>
      </c>
      <c r="D783" s="2" t="s">
        <v>3425</v>
      </c>
      <c r="E783" s="11">
        <v>0.375</v>
      </c>
      <c r="F783" s="11">
        <v>0.48958333333333326</v>
      </c>
      <c r="G783">
        <v>2.75</v>
      </c>
      <c r="H783">
        <v>458.18181818181819</v>
      </c>
      <c r="I783">
        <v>2.75</v>
      </c>
      <c r="J783">
        <v>458.18181818287036</v>
      </c>
      <c r="K783" s="2" t="s">
        <v>3416</v>
      </c>
      <c r="L783" s="2" t="s">
        <v>3417</v>
      </c>
      <c r="M783">
        <v>377</v>
      </c>
      <c r="N783" s="2" t="s">
        <v>1764</v>
      </c>
      <c r="O783" s="2" t="s">
        <v>1766</v>
      </c>
      <c r="P783" s="2" t="s">
        <v>1756</v>
      </c>
      <c r="Q783" s="2" t="s">
        <v>950</v>
      </c>
      <c r="R783" s="2" t="s">
        <v>1765</v>
      </c>
      <c r="S783" s="2" t="s">
        <v>116</v>
      </c>
      <c r="T783">
        <v>1260</v>
      </c>
      <c r="U783">
        <v>30</v>
      </c>
      <c r="V783">
        <v>4</v>
      </c>
      <c r="W783">
        <v>2</v>
      </c>
      <c r="X783">
        <v>7</v>
      </c>
      <c r="Z783">
        <v>8820</v>
      </c>
      <c r="AA783">
        <v>4410</v>
      </c>
      <c r="AB783">
        <v>6000</v>
      </c>
      <c r="AC783" s="2"/>
      <c r="AD783" s="2" t="s">
        <v>312</v>
      </c>
      <c r="AE783">
        <v>2026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 s="2" t="s">
        <v>72</v>
      </c>
      <c r="AM783" t="s">
        <v>1720</v>
      </c>
      <c r="AN783" s="2" t="s">
        <v>3419</v>
      </c>
    </row>
    <row r="784" spans="1:40">
      <c r="A784" s="1">
        <v>46100</v>
      </c>
      <c r="B784" s="2" t="s">
        <v>25</v>
      </c>
      <c r="C784" s="2" t="s">
        <v>3424</v>
      </c>
      <c r="D784" s="2" t="s">
        <v>3426</v>
      </c>
      <c r="E784" s="11">
        <v>0.51041666666666674</v>
      </c>
      <c r="F784" s="11">
        <v>0.53125</v>
      </c>
      <c r="G784">
        <v>0.5</v>
      </c>
      <c r="H784">
        <v>940</v>
      </c>
      <c r="I784">
        <v>0.5</v>
      </c>
      <c r="J784">
        <v>940</v>
      </c>
      <c r="K784" s="2" t="s">
        <v>3416</v>
      </c>
      <c r="L784" s="2" t="s">
        <v>3417</v>
      </c>
      <c r="M784">
        <v>377</v>
      </c>
      <c r="N784" s="2" t="s">
        <v>1764</v>
      </c>
      <c r="O784" s="2" t="s">
        <v>1766</v>
      </c>
      <c r="P784" s="2" t="s">
        <v>1756</v>
      </c>
      <c r="Q784" s="2" t="s">
        <v>950</v>
      </c>
      <c r="R784" s="2" t="s">
        <v>1765</v>
      </c>
      <c r="S784" s="2" t="s">
        <v>116</v>
      </c>
      <c r="T784">
        <v>470</v>
      </c>
      <c r="U784">
        <v>10</v>
      </c>
      <c r="V784">
        <v>4</v>
      </c>
      <c r="W784">
        <v>2</v>
      </c>
      <c r="X784">
        <v>7</v>
      </c>
      <c r="Z784">
        <v>3290</v>
      </c>
      <c r="AA784">
        <v>1645</v>
      </c>
      <c r="AB784">
        <v>6000</v>
      </c>
      <c r="AC784" s="2"/>
      <c r="AD784" s="2" t="s">
        <v>312</v>
      </c>
      <c r="AE784">
        <v>2026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 s="2" t="s">
        <v>72</v>
      </c>
      <c r="AM784" t="s">
        <v>1720</v>
      </c>
      <c r="AN784" s="2" t="s">
        <v>3419</v>
      </c>
    </row>
    <row r="785" spans="1:40">
      <c r="A785" s="1">
        <v>46100</v>
      </c>
      <c r="B785" s="2" t="s">
        <v>25</v>
      </c>
      <c r="C785" s="2" t="s">
        <v>3424</v>
      </c>
      <c r="D785" s="2" t="s">
        <v>3426</v>
      </c>
      <c r="E785" s="11">
        <v>0.56597222222222232</v>
      </c>
      <c r="F785" s="11">
        <v>0.67013888888888884</v>
      </c>
      <c r="G785">
        <v>2.5</v>
      </c>
      <c r="H785">
        <v>184</v>
      </c>
      <c r="I785">
        <v>2.5</v>
      </c>
      <c r="J785">
        <v>184</v>
      </c>
      <c r="K785" s="2" t="s">
        <v>3416</v>
      </c>
      <c r="L785" s="2" t="s">
        <v>3417</v>
      </c>
      <c r="M785">
        <v>377</v>
      </c>
      <c r="N785" s="2" t="s">
        <v>1764</v>
      </c>
      <c r="O785" s="2" t="s">
        <v>1766</v>
      </c>
      <c r="P785" s="2" t="s">
        <v>1756</v>
      </c>
      <c r="Q785" s="2" t="s">
        <v>950</v>
      </c>
      <c r="R785" s="2" t="s">
        <v>1765</v>
      </c>
      <c r="S785" s="2" t="s">
        <v>116</v>
      </c>
      <c r="T785">
        <v>460</v>
      </c>
      <c r="U785">
        <v>10</v>
      </c>
      <c r="V785">
        <v>4</v>
      </c>
      <c r="W785">
        <v>2</v>
      </c>
      <c r="X785">
        <v>7</v>
      </c>
      <c r="Z785">
        <v>3220</v>
      </c>
      <c r="AA785">
        <v>1610</v>
      </c>
      <c r="AB785">
        <v>6000</v>
      </c>
      <c r="AC785" s="2"/>
      <c r="AD785" s="2" t="s">
        <v>312</v>
      </c>
      <c r="AE785">
        <v>2026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 s="2" t="s">
        <v>72</v>
      </c>
      <c r="AM785" t="s">
        <v>1720</v>
      </c>
      <c r="AN785" s="2" t="s">
        <v>3419</v>
      </c>
    </row>
    <row r="786" spans="1:40">
      <c r="A786" s="1">
        <v>46100</v>
      </c>
      <c r="B786" s="2" t="s">
        <v>25</v>
      </c>
      <c r="C786" s="2" t="s">
        <v>3424</v>
      </c>
      <c r="D786" s="2" t="s">
        <v>3425</v>
      </c>
      <c r="E786" s="11">
        <v>0.67361111111111116</v>
      </c>
      <c r="F786" s="11">
        <v>0.79513888888888884</v>
      </c>
      <c r="G786">
        <v>2.92</v>
      </c>
      <c r="H786">
        <v>1602.7397260273974</v>
      </c>
      <c r="I786">
        <v>2.9166666666666665</v>
      </c>
      <c r="J786">
        <v>1604.5714285763888</v>
      </c>
      <c r="K786" s="2" t="s">
        <v>3427</v>
      </c>
      <c r="L786" s="2" t="s">
        <v>3417</v>
      </c>
      <c r="M786">
        <v>368</v>
      </c>
      <c r="N786" s="2" t="s">
        <v>1725</v>
      </c>
      <c r="O786" s="2" t="s">
        <v>1728</v>
      </c>
      <c r="P786" s="2" t="s">
        <v>1713</v>
      </c>
      <c r="Q786" s="2" t="s">
        <v>1727</v>
      </c>
      <c r="R786" s="2" t="s">
        <v>1726</v>
      </c>
      <c r="S786" s="2" t="s">
        <v>64</v>
      </c>
      <c r="T786">
        <v>4680</v>
      </c>
      <c r="U786">
        <v>55</v>
      </c>
      <c r="V786">
        <v>4</v>
      </c>
      <c r="W786">
        <v>1</v>
      </c>
      <c r="X786">
        <v>3</v>
      </c>
      <c r="Z786">
        <v>14040</v>
      </c>
      <c r="AA786">
        <v>14040</v>
      </c>
      <c r="AB786">
        <v>14000</v>
      </c>
      <c r="AC786" s="2"/>
      <c r="AD786" s="2" t="s">
        <v>312</v>
      </c>
      <c r="AE786">
        <v>2026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 s="2" t="s">
        <v>72</v>
      </c>
      <c r="AM786" t="s">
        <v>1720</v>
      </c>
      <c r="AN786" s="2" t="s">
        <v>3419</v>
      </c>
    </row>
    <row r="787" spans="1:40">
      <c r="A787" s="1">
        <v>46100</v>
      </c>
      <c r="B787" s="2" t="s">
        <v>25</v>
      </c>
      <c r="C787" s="2" t="s">
        <v>3424</v>
      </c>
      <c r="D787" s="2" t="s">
        <v>3425</v>
      </c>
      <c r="E787" s="11">
        <v>0.83333333333333326</v>
      </c>
      <c r="F787" s="11">
        <v>0.90972222222222232</v>
      </c>
      <c r="G787">
        <v>1.83</v>
      </c>
      <c r="H787">
        <v>469.94535519125679</v>
      </c>
      <c r="I787">
        <v>1.8333333333333335</v>
      </c>
      <c r="J787">
        <v>469.09090908564815</v>
      </c>
      <c r="K787" s="2" t="s">
        <v>3427</v>
      </c>
      <c r="L787" s="2" t="s">
        <v>3417</v>
      </c>
      <c r="M787">
        <v>366</v>
      </c>
      <c r="N787" s="2" t="s">
        <v>1711</v>
      </c>
      <c r="O787" s="2" t="s">
        <v>1715</v>
      </c>
      <c r="P787" s="2" t="s">
        <v>1713</v>
      </c>
      <c r="Q787" s="2" t="s">
        <v>1714</v>
      </c>
      <c r="R787" s="2" t="s">
        <v>1712</v>
      </c>
      <c r="S787" s="2" t="s">
        <v>64</v>
      </c>
      <c r="T787">
        <v>860</v>
      </c>
      <c r="U787">
        <v>10</v>
      </c>
      <c r="V787">
        <v>6</v>
      </c>
      <c r="W787">
        <v>2</v>
      </c>
      <c r="X787">
        <v>1</v>
      </c>
      <c r="Z787">
        <v>860</v>
      </c>
      <c r="AA787">
        <v>430</v>
      </c>
      <c r="AB787">
        <v>3500</v>
      </c>
      <c r="AC787" s="2"/>
      <c r="AD787" s="2" t="s">
        <v>312</v>
      </c>
      <c r="AE787">
        <v>2026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 s="2" t="s">
        <v>72</v>
      </c>
      <c r="AM787" t="s">
        <v>1720</v>
      </c>
      <c r="AN787" s="2" t="s">
        <v>3419</v>
      </c>
    </row>
    <row r="788" spans="1:40">
      <c r="A788" s="1">
        <v>46101</v>
      </c>
      <c r="B788" s="2" t="s">
        <v>25</v>
      </c>
      <c r="C788" s="2" t="s">
        <v>3424</v>
      </c>
      <c r="D788" s="2" t="s">
        <v>3425</v>
      </c>
      <c r="E788" s="11">
        <v>0.39583333333333326</v>
      </c>
      <c r="F788" s="11">
        <v>0.47916666666666674</v>
      </c>
      <c r="G788">
        <v>2</v>
      </c>
      <c r="H788">
        <v>1500</v>
      </c>
      <c r="I788">
        <v>2</v>
      </c>
      <c r="J788">
        <v>1500</v>
      </c>
      <c r="K788" s="2" t="s">
        <v>3416</v>
      </c>
      <c r="L788" s="2" t="s">
        <v>3417</v>
      </c>
      <c r="M788">
        <v>366</v>
      </c>
      <c r="N788" s="2" t="s">
        <v>1711</v>
      </c>
      <c r="O788" s="2" t="s">
        <v>1715</v>
      </c>
      <c r="P788" s="2" t="s">
        <v>1713</v>
      </c>
      <c r="Q788" s="2" t="s">
        <v>1714</v>
      </c>
      <c r="R788" s="2" t="s">
        <v>1712</v>
      </c>
      <c r="S788" s="2" t="s">
        <v>64</v>
      </c>
      <c r="T788">
        <v>3000</v>
      </c>
      <c r="U788">
        <v>20</v>
      </c>
      <c r="V788">
        <v>6</v>
      </c>
      <c r="W788">
        <v>2</v>
      </c>
      <c r="X788">
        <v>1</v>
      </c>
      <c r="Z788">
        <v>3000</v>
      </c>
      <c r="AA788">
        <v>1500</v>
      </c>
      <c r="AB788">
        <v>3500</v>
      </c>
      <c r="AC788" s="2"/>
      <c r="AD788" s="2" t="s">
        <v>312</v>
      </c>
      <c r="AE788">
        <v>2026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 s="2" t="s">
        <v>72</v>
      </c>
      <c r="AM788" t="s">
        <v>1720</v>
      </c>
      <c r="AN788" s="2" t="s">
        <v>3419</v>
      </c>
    </row>
    <row r="789" spans="1:40">
      <c r="A789" s="1">
        <v>46101</v>
      </c>
      <c r="B789" s="2" t="s">
        <v>25</v>
      </c>
      <c r="C789" s="2" t="s">
        <v>3424</v>
      </c>
      <c r="D789" s="2" t="s">
        <v>3425</v>
      </c>
      <c r="E789" s="11">
        <v>0.62569444444444455</v>
      </c>
      <c r="F789" s="11">
        <v>0.72916666666666674</v>
      </c>
      <c r="G789">
        <v>2.48</v>
      </c>
      <c r="H789">
        <v>1483.8709677419356</v>
      </c>
      <c r="I789">
        <v>2.4833333333333334</v>
      </c>
      <c r="J789">
        <v>1481.8791946296296</v>
      </c>
      <c r="K789" s="2" t="s">
        <v>3416</v>
      </c>
      <c r="L789" s="2" t="s">
        <v>3417</v>
      </c>
      <c r="M789">
        <v>366</v>
      </c>
      <c r="N789" s="2" t="s">
        <v>1711</v>
      </c>
      <c r="O789" s="2" t="s">
        <v>1715</v>
      </c>
      <c r="P789" s="2" t="s">
        <v>1713</v>
      </c>
      <c r="Q789" s="2" t="s">
        <v>1714</v>
      </c>
      <c r="R789" s="2" t="s">
        <v>1712</v>
      </c>
      <c r="S789" s="2" t="s">
        <v>64</v>
      </c>
      <c r="T789">
        <v>3680</v>
      </c>
      <c r="U789">
        <v>80</v>
      </c>
      <c r="V789">
        <v>6</v>
      </c>
      <c r="W789">
        <v>2</v>
      </c>
      <c r="X789">
        <v>1</v>
      </c>
      <c r="Z789">
        <v>3680</v>
      </c>
      <c r="AA789">
        <v>1840</v>
      </c>
      <c r="AB789">
        <v>3500</v>
      </c>
      <c r="AC789" s="2"/>
      <c r="AD789" s="2" t="s">
        <v>312</v>
      </c>
      <c r="AE789">
        <v>2026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 s="2" t="s">
        <v>72</v>
      </c>
      <c r="AM789" t="s">
        <v>1720</v>
      </c>
      <c r="AN789" s="2" t="s">
        <v>3419</v>
      </c>
    </row>
    <row r="790" spans="1:40">
      <c r="A790" s="1">
        <v>46098</v>
      </c>
      <c r="B790" s="2" t="s">
        <v>25</v>
      </c>
      <c r="C790" s="2" t="s">
        <v>3424</v>
      </c>
      <c r="D790" s="2" t="s">
        <v>3425</v>
      </c>
      <c r="E790" s="11">
        <v>0.33402777777777781</v>
      </c>
      <c r="F790" s="11">
        <v>0.37152777777777768</v>
      </c>
      <c r="G790">
        <v>0.9</v>
      </c>
      <c r="H790">
        <v>1222.2222222222222</v>
      </c>
      <c r="I790">
        <v>0.89999999999999991</v>
      </c>
      <c r="J790">
        <v>1222.2222222222222</v>
      </c>
      <c r="K790" s="2" t="s">
        <v>3416</v>
      </c>
      <c r="L790" s="2" t="s">
        <v>3417</v>
      </c>
      <c r="M790">
        <v>414</v>
      </c>
      <c r="N790" s="2" t="s">
        <v>1708</v>
      </c>
      <c r="O790" s="2" t="s">
        <v>664</v>
      </c>
      <c r="P790" s="2" t="s">
        <v>662</v>
      </c>
      <c r="Q790" s="2" t="s">
        <v>663</v>
      </c>
      <c r="R790" s="2" t="s">
        <v>661</v>
      </c>
      <c r="S790" s="2" t="s">
        <v>64</v>
      </c>
      <c r="T790">
        <v>1100</v>
      </c>
      <c r="U790">
        <v>10</v>
      </c>
      <c r="V790">
        <v>3</v>
      </c>
      <c r="W790">
        <v>1</v>
      </c>
      <c r="X790">
        <v>4</v>
      </c>
      <c r="Z790">
        <v>4400</v>
      </c>
      <c r="AA790">
        <v>4400</v>
      </c>
      <c r="AB790">
        <v>11000</v>
      </c>
      <c r="AC790" s="2"/>
      <c r="AD790" s="2" t="s">
        <v>312</v>
      </c>
      <c r="AE790">
        <v>2026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 s="2" t="s">
        <v>72</v>
      </c>
      <c r="AM790" t="s">
        <v>118</v>
      </c>
      <c r="AN790" s="2" t="s">
        <v>3419</v>
      </c>
    </row>
    <row r="791" spans="1:40">
      <c r="A791" s="1">
        <v>46098</v>
      </c>
      <c r="B791" s="2" t="s">
        <v>25</v>
      </c>
      <c r="C791" s="2" t="s">
        <v>3424</v>
      </c>
      <c r="D791" s="2" t="s">
        <v>3425</v>
      </c>
      <c r="E791" s="11">
        <v>0.44791666666666674</v>
      </c>
      <c r="F791" s="11">
        <v>0.5</v>
      </c>
      <c r="G791">
        <v>1.25</v>
      </c>
      <c r="H791">
        <v>1792</v>
      </c>
      <c r="I791">
        <v>1.25</v>
      </c>
      <c r="J791">
        <v>1792</v>
      </c>
      <c r="K791" s="2" t="s">
        <v>3416</v>
      </c>
      <c r="L791" s="2" t="s">
        <v>3417</v>
      </c>
      <c r="M791">
        <v>375</v>
      </c>
      <c r="N791" s="2" t="s">
        <v>1754</v>
      </c>
      <c r="O791" s="2" t="s">
        <v>1757</v>
      </c>
      <c r="P791" s="2" t="s">
        <v>1756</v>
      </c>
      <c r="Q791" s="2" t="s">
        <v>1727</v>
      </c>
      <c r="R791" s="2" t="s">
        <v>1755</v>
      </c>
      <c r="S791" s="2" t="s">
        <v>64</v>
      </c>
      <c r="T791">
        <v>2240</v>
      </c>
      <c r="U791">
        <v>40</v>
      </c>
      <c r="V791">
        <v>4</v>
      </c>
      <c r="W791">
        <v>1</v>
      </c>
      <c r="X791">
        <v>3</v>
      </c>
      <c r="Z791">
        <v>6720</v>
      </c>
      <c r="AA791">
        <v>6720</v>
      </c>
      <c r="AB791">
        <v>6000</v>
      </c>
      <c r="AC791" s="2"/>
      <c r="AD791" s="2" t="s">
        <v>312</v>
      </c>
      <c r="AE791">
        <v>2026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 s="2" t="s">
        <v>72</v>
      </c>
      <c r="AM791" t="s">
        <v>1720</v>
      </c>
      <c r="AN791" s="2" t="s">
        <v>3419</v>
      </c>
    </row>
    <row r="792" spans="1:40">
      <c r="A792" s="1">
        <v>46098</v>
      </c>
      <c r="B792" s="2" t="s">
        <v>25</v>
      </c>
      <c r="C792" s="2" t="s">
        <v>3424</v>
      </c>
      <c r="D792" s="2" t="s">
        <v>3425</v>
      </c>
      <c r="E792" s="11">
        <v>0.51041666666666674</v>
      </c>
      <c r="F792" s="11">
        <v>0.5625</v>
      </c>
      <c r="G792">
        <v>1.25</v>
      </c>
      <c r="H792">
        <v>1040</v>
      </c>
      <c r="I792">
        <v>1.25</v>
      </c>
      <c r="J792">
        <v>1040</v>
      </c>
      <c r="K792" s="2" t="s">
        <v>3416</v>
      </c>
      <c r="L792" s="2" t="s">
        <v>3417</v>
      </c>
      <c r="M792">
        <v>377</v>
      </c>
      <c r="N792" s="2" t="s">
        <v>1764</v>
      </c>
      <c r="O792" s="2" t="s">
        <v>1766</v>
      </c>
      <c r="P792" s="2" t="s">
        <v>1756</v>
      </c>
      <c r="Q792" s="2" t="s">
        <v>950</v>
      </c>
      <c r="R792" s="2" t="s">
        <v>1765</v>
      </c>
      <c r="S792" s="2" t="s">
        <v>116</v>
      </c>
      <c r="T792">
        <v>1300</v>
      </c>
      <c r="U792">
        <v>20</v>
      </c>
      <c r="V792">
        <v>4</v>
      </c>
      <c r="W792">
        <v>2</v>
      </c>
      <c r="X792">
        <v>7</v>
      </c>
      <c r="Z792">
        <v>9100</v>
      </c>
      <c r="AA792">
        <v>4550</v>
      </c>
      <c r="AB792">
        <v>6000</v>
      </c>
      <c r="AC792" s="2"/>
      <c r="AD792" s="2" t="s">
        <v>312</v>
      </c>
      <c r="AE792">
        <v>2026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 s="2" t="s">
        <v>72</v>
      </c>
      <c r="AM792" t="s">
        <v>1720</v>
      </c>
      <c r="AN792" s="2" t="s">
        <v>3419</v>
      </c>
    </row>
    <row r="793" spans="1:40">
      <c r="A793" s="1">
        <v>46099</v>
      </c>
      <c r="B793" s="2" t="s">
        <v>25</v>
      </c>
      <c r="C793" s="2" t="s">
        <v>3424</v>
      </c>
      <c r="D793" s="2" t="s">
        <v>3425</v>
      </c>
      <c r="E793" s="11">
        <v>0.45902777777777781</v>
      </c>
      <c r="F793" s="11">
        <v>0.52777777777777768</v>
      </c>
      <c r="G793">
        <v>1.65</v>
      </c>
      <c r="H793">
        <v>1333.3333333333335</v>
      </c>
      <c r="I793">
        <v>1.65</v>
      </c>
      <c r="J793">
        <v>1333.3333333333333</v>
      </c>
      <c r="K793" s="2" t="s">
        <v>3416</v>
      </c>
      <c r="L793" s="2" t="s">
        <v>3417</v>
      </c>
      <c r="M793">
        <v>375</v>
      </c>
      <c r="N793" s="2" t="s">
        <v>1754</v>
      </c>
      <c r="O793" s="2" t="s">
        <v>1757</v>
      </c>
      <c r="P793" s="2" t="s">
        <v>1756</v>
      </c>
      <c r="Q793" s="2" t="s">
        <v>1727</v>
      </c>
      <c r="R793" s="2" t="s">
        <v>1755</v>
      </c>
      <c r="S793" s="2" t="s">
        <v>64</v>
      </c>
      <c r="T793">
        <v>2200</v>
      </c>
      <c r="U793">
        <v>70</v>
      </c>
      <c r="V793">
        <v>4</v>
      </c>
      <c r="W793">
        <v>1</v>
      </c>
      <c r="X793">
        <v>3</v>
      </c>
      <c r="Z793">
        <v>6600</v>
      </c>
      <c r="AA793">
        <v>6600</v>
      </c>
      <c r="AB793">
        <v>6000</v>
      </c>
      <c r="AC793" s="2"/>
      <c r="AD793" s="2" t="s">
        <v>312</v>
      </c>
      <c r="AE793">
        <v>2026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 s="2" t="s">
        <v>72</v>
      </c>
      <c r="AM793" t="s">
        <v>1720</v>
      </c>
      <c r="AN793" s="2"/>
    </row>
    <row r="794" spans="1:40">
      <c r="A794" s="1">
        <v>46099</v>
      </c>
      <c r="B794" s="2" t="s">
        <v>25</v>
      </c>
      <c r="C794" s="2" t="s">
        <v>3424</v>
      </c>
      <c r="D794" s="2" t="s">
        <v>3426</v>
      </c>
      <c r="E794" s="11">
        <v>0.72916666666666674</v>
      </c>
      <c r="F794" s="11">
        <v>0.90625</v>
      </c>
      <c r="G794">
        <v>4.25</v>
      </c>
      <c r="H794">
        <v>258.8235294117647</v>
      </c>
      <c r="I794">
        <v>4.25</v>
      </c>
      <c r="J794">
        <v>258.8235294097222</v>
      </c>
      <c r="K794" s="2" t="s">
        <v>3427</v>
      </c>
      <c r="L794" s="2" t="s">
        <v>3417</v>
      </c>
      <c r="M794">
        <v>375</v>
      </c>
      <c r="N794" s="2" t="s">
        <v>1754</v>
      </c>
      <c r="O794" s="2" t="s">
        <v>1757</v>
      </c>
      <c r="P794" s="2" t="s">
        <v>1756</v>
      </c>
      <c r="Q794" s="2" t="s">
        <v>1727</v>
      </c>
      <c r="R794" s="2" t="s">
        <v>1755</v>
      </c>
      <c r="S794" s="2" t="s">
        <v>64</v>
      </c>
      <c r="T794">
        <v>1100</v>
      </c>
      <c r="U794">
        <v>10</v>
      </c>
      <c r="V794">
        <v>4</v>
      </c>
      <c r="W794">
        <v>1</v>
      </c>
      <c r="X794">
        <v>3</v>
      </c>
      <c r="Z794">
        <v>3300</v>
      </c>
      <c r="AA794">
        <v>3300</v>
      </c>
      <c r="AB794">
        <v>6000</v>
      </c>
      <c r="AC794" s="2"/>
      <c r="AD794" s="2" t="s">
        <v>312</v>
      </c>
      <c r="AE794">
        <v>2026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 s="2" t="s">
        <v>72</v>
      </c>
      <c r="AM794" t="s">
        <v>1720</v>
      </c>
      <c r="AN794" s="2" t="s">
        <v>3419</v>
      </c>
    </row>
    <row r="795" spans="1:40">
      <c r="A795" s="1">
        <v>46099</v>
      </c>
      <c r="B795" s="2" t="s">
        <v>25</v>
      </c>
      <c r="C795" s="2" t="s">
        <v>3445</v>
      </c>
      <c r="D795" s="2" t="s">
        <v>3446</v>
      </c>
      <c r="E795" s="11">
        <v>0.66666666666666674</v>
      </c>
      <c r="F795" s="11">
        <v>0.70833333333333326</v>
      </c>
      <c r="G795">
        <v>1</v>
      </c>
      <c r="H795">
        <v>1600</v>
      </c>
      <c r="I795">
        <v>1</v>
      </c>
      <c r="J795">
        <v>1600</v>
      </c>
      <c r="K795" s="2" t="s">
        <v>3416</v>
      </c>
      <c r="L795" s="2" t="s">
        <v>3417</v>
      </c>
      <c r="M795">
        <v>332</v>
      </c>
      <c r="N795" s="2" t="s">
        <v>1590</v>
      </c>
      <c r="O795" s="2" t="s">
        <v>1592</v>
      </c>
      <c r="P795" s="2" t="s">
        <v>1281</v>
      </c>
      <c r="Q795" s="2" t="s">
        <v>97</v>
      </c>
      <c r="R795" s="2" t="s">
        <v>1591</v>
      </c>
      <c r="S795" s="2" t="s">
        <v>64</v>
      </c>
      <c r="T795">
        <v>1600</v>
      </c>
      <c r="U795">
        <v>10</v>
      </c>
      <c r="V795">
        <v>2</v>
      </c>
      <c r="W795">
        <v>1</v>
      </c>
      <c r="X795">
        <v>2</v>
      </c>
      <c r="Z795">
        <v>3200</v>
      </c>
      <c r="AA795">
        <v>3200</v>
      </c>
      <c r="AB795">
        <v>17000</v>
      </c>
      <c r="AC795" s="2" t="s">
        <v>3560</v>
      </c>
      <c r="AD795" s="2" t="s">
        <v>312</v>
      </c>
      <c r="AE795">
        <v>2026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 s="2" t="s">
        <v>72</v>
      </c>
      <c r="AM795" t="s">
        <v>68</v>
      </c>
      <c r="AN795" s="2" t="s">
        <v>3419</v>
      </c>
    </row>
    <row r="796" spans="1:40">
      <c r="A796" s="1">
        <v>46072</v>
      </c>
      <c r="B796" s="2" t="s">
        <v>25</v>
      </c>
      <c r="C796" s="2" t="s">
        <v>3445</v>
      </c>
      <c r="D796" s="2" t="s">
        <v>3446</v>
      </c>
      <c r="E796" s="11">
        <v>0.35416666666666674</v>
      </c>
      <c r="F796" s="11">
        <v>0.51388888888888884</v>
      </c>
      <c r="G796">
        <v>3.83</v>
      </c>
      <c r="H796">
        <v>2049.6083550913836</v>
      </c>
      <c r="I796">
        <v>3.833333333333333</v>
      </c>
      <c r="J796">
        <v>2047.8260869560186</v>
      </c>
      <c r="K796" s="2" t="s">
        <v>3416</v>
      </c>
      <c r="L796" s="2" t="s">
        <v>3417</v>
      </c>
      <c r="M796">
        <v>334</v>
      </c>
      <c r="N796" s="2" t="s">
        <v>1596</v>
      </c>
      <c r="O796" s="2" t="s">
        <v>1599</v>
      </c>
      <c r="P796" s="2" t="s">
        <v>1598</v>
      </c>
      <c r="Q796" s="2" t="s">
        <v>97</v>
      </c>
      <c r="R796" s="2" t="s">
        <v>1597</v>
      </c>
      <c r="S796" s="2" t="s">
        <v>64</v>
      </c>
      <c r="T796">
        <v>7850</v>
      </c>
      <c r="U796">
        <v>10</v>
      </c>
      <c r="V796">
        <v>2</v>
      </c>
      <c r="W796">
        <v>1</v>
      </c>
      <c r="X796">
        <v>2</v>
      </c>
      <c r="Z796">
        <v>15700</v>
      </c>
      <c r="AA796">
        <v>15700</v>
      </c>
      <c r="AB796">
        <v>15500</v>
      </c>
      <c r="AC796" s="2" t="s">
        <v>3447</v>
      </c>
      <c r="AD796" s="2" t="s">
        <v>92</v>
      </c>
      <c r="AE796">
        <v>2026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 s="2" t="s">
        <v>72</v>
      </c>
      <c r="AM796" t="s">
        <v>68</v>
      </c>
      <c r="AN796" s="2" t="s">
        <v>3419</v>
      </c>
    </row>
    <row r="797" spans="1:40">
      <c r="A797" s="1">
        <v>46072</v>
      </c>
      <c r="B797" s="2" t="s">
        <v>25</v>
      </c>
      <c r="C797" s="2" t="s">
        <v>3445</v>
      </c>
      <c r="D797" s="2" t="s">
        <v>3446</v>
      </c>
      <c r="E797" s="11">
        <v>0.52777777777777768</v>
      </c>
      <c r="F797" s="11">
        <v>0.64583333333333326</v>
      </c>
      <c r="G797">
        <v>2.83</v>
      </c>
      <c r="H797">
        <v>1934.6289752650175</v>
      </c>
      <c r="I797">
        <v>2.8333333333333335</v>
      </c>
      <c r="J797">
        <v>1932.3529411805555</v>
      </c>
      <c r="K797" s="2" t="s">
        <v>3416</v>
      </c>
      <c r="L797" s="2" t="s">
        <v>3417</v>
      </c>
      <c r="M797">
        <v>341</v>
      </c>
      <c r="N797" s="2" t="s">
        <v>1607</v>
      </c>
      <c r="O797" s="2" t="s">
        <v>1610</v>
      </c>
      <c r="P797" s="2" t="s">
        <v>1609</v>
      </c>
      <c r="Q797" s="2" t="s">
        <v>805</v>
      </c>
      <c r="R797" s="2" t="s">
        <v>1608</v>
      </c>
      <c r="S797" s="2" t="s">
        <v>64</v>
      </c>
      <c r="T797">
        <v>5475</v>
      </c>
      <c r="U797">
        <v>12</v>
      </c>
      <c r="V797">
        <v>2</v>
      </c>
      <c r="W797">
        <v>1</v>
      </c>
      <c r="X797">
        <v>4</v>
      </c>
      <c r="Z797">
        <v>21900</v>
      </c>
      <c r="AA797">
        <v>21900</v>
      </c>
      <c r="AB797">
        <v>21500</v>
      </c>
      <c r="AC797" s="2" t="s">
        <v>3447</v>
      </c>
      <c r="AD797" s="2" t="s">
        <v>92</v>
      </c>
      <c r="AE797">
        <v>2026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 s="2" t="s">
        <v>72</v>
      </c>
      <c r="AM797" t="s">
        <v>68</v>
      </c>
      <c r="AN797" s="2" t="s">
        <v>3419</v>
      </c>
    </row>
    <row r="798" spans="1:40">
      <c r="A798" s="1">
        <v>46101</v>
      </c>
      <c r="B798" s="2" t="s">
        <v>25</v>
      </c>
      <c r="C798" s="2" t="s">
        <v>3445</v>
      </c>
      <c r="D798" s="2" t="s">
        <v>3446</v>
      </c>
      <c r="E798" s="11">
        <v>0.36111111111111116</v>
      </c>
      <c r="F798" s="11">
        <v>0.64236111111111116</v>
      </c>
      <c r="G798">
        <v>6.75</v>
      </c>
      <c r="H798">
        <v>1911.1111111111111</v>
      </c>
      <c r="I798">
        <v>6.75</v>
      </c>
      <c r="J798">
        <v>1911.1111111111111</v>
      </c>
      <c r="K798" s="2" t="s">
        <v>3416</v>
      </c>
      <c r="L798" s="2" t="s">
        <v>3417</v>
      </c>
      <c r="M798">
        <v>428</v>
      </c>
      <c r="N798" s="2" t="s">
        <v>1915</v>
      </c>
      <c r="O798" s="2" t="s">
        <v>1918</v>
      </c>
      <c r="P798" s="2" t="s">
        <v>1917</v>
      </c>
      <c r="Q798" s="2" t="s">
        <v>744</v>
      </c>
      <c r="R798" s="2" t="s">
        <v>1916</v>
      </c>
      <c r="S798" s="2" t="s">
        <v>64</v>
      </c>
      <c r="T798">
        <v>12900</v>
      </c>
      <c r="U798">
        <v>10</v>
      </c>
      <c r="V798">
        <v>2</v>
      </c>
      <c r="W798">
        <v>1</v>
      </c>
      <c r="X798">
        <v>2</v>
      </c>
      <c r="Z798">
        <v>25800</v>
      </c>
      <c r="AA798">
        <v>25800</v>
      </c>
      <c r="AB798">
        <v>25500</v>
      </c>
      <c r="AC798" s="2" t="s">
        <v>3447</v>
      </c>
      <c r="AD798" s="2" t="s">
        <v>312</v>
      </c>
      <c r="AE798">
        <v>2026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 s="2" t="s">
        <v>72</v>
      </c>
      <c r="AM798" t="s">
        <v>68</v>
      </c>
      <c r="AN798" s="2" t="s">
        <v>3419</v>
      </c>
    </row>
    <row r="799" spans="1:40">
      <c r="A799" s="1">
        <v>46104</v>
      </c>
      <c r="B799" s="2" t="s">
        <v>25</v>
      </c>
      <c r="C799" s="2" t="s">
        <v>3445</v>
      </c>
      <c r="D799" s="2" t="s">
        <v>3446</v>
      </c>
      <c r="E799" s="11">
        <v>0.58333333333333326</v>
      </c>
      <c r="F799" s="11">
        <v>0.63888888888888884</v>
      </c>
      <c r="G799">
        <v>1.33</v>
      </c>
      <c r="H799">
        <v>1842.1052631578946</v>
      </c>
      <c r="I799">
        <v>1.3333333333333335</v>
      </c>
      <c r="J799">
        <v>1837.5</v>
      </c>
      <c r="K799" s="2" t="s">
        <v>3416</v>
      </c>
      <c r="L799" s="2" t="s">
        <v>3417</v>
      </c>
      <c r="M799">
        <v>322</v>
      </c>
      <c r="N799" s="2" t="s">
        <v>1557</v>
      </c>
      <c r="O799" s="2" t="s">
        <v>1560</v>
      </c>
      <c r="P799" s="2" t="s">
        <v>1559</v>
      </c>
      <c r="Q799" s="2" t="s">
        <v>97</v>
      </c>
      <c r="R799" s="2" t="s">
        <v>1558</v>
      </c>
      <c r="S799" s="2" t="s">
        <v>64</v>
      </c>
      <c r="T799">
        <v>2450</v>
      </c>
      <c r="U799">
        <v>10</v>
      </c>
      <c r="V799">
        <v>6</v>
      </c>
      <c r="W799">
        <v>3</v>
      </c>
      <c r="X799">
        <v>2</v>
      </c>
      <c r="Z799">
        <v>4900</v>
      </c>
      <c r="AA799">
        <v>1633</v>
      </c>
      <c r="AB799">
        <v>4500</v>
      </c>
      <c r="AC799" s="2" t="s">
        <v>3561</v>
      </c>
      <c r="AD799" s="2" t="s">
        <v>312</v>
      </c>
      <c r="AE799">
        <v>2026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 s="2" t="s">
        <v>72</v>
      </c>
      <c r="AM799" t="s">
        <v>197</v>
      </c>
      <c r="AN799" s="2" t="s">
        <v>3419</v>
      </c>
    </row>
    <row r="800" spans="1:40">
      <c r="A800" s="1">
        <v>46104</v>
      </c>
      <c r="B800" s="2" t="s">
        <v>25</v>
      </c>
      <c r="C800" s="2" t="s">
        <v>3445</v>
      </c>
      <c r="D800" s="2" t="s">
        <v>3446</v>
      </c>
      <c r="E800" s="11">
        <v>0.65972222222222232</v>
      </c>
      <c r="F800" s="11">
        <v>0.72222222222222232</v>
      </c>
      <c r="G800">
        <v>1.5</v>
      </c>
      <c r="H800">
        <v>2466.6666666666665</v>
      </c>
      <c r="I800">
        <v>1.5</v>
      </c>
      <c r="J800">
        <v>2466.6666666666665</v>
      </c>
      <c r="K800" s="2" t="s">
        <v>3416</v>
      </c>
      <c r="L800" s="2" t="s">
        <v>3417</v>
      </c>
      <c r="M800">
        <v>328</v>
      </c>
      <c r="N800" s="2" t="s">
        <v>1574</v>
      </c>
      <c r="O800" s="2" t="s">
        <v>1576</v>
      </c>
      <c r="P800" s="2" t="s">
        <v>511</v>
      </c>
      <c r="Q800" s="2" t="s">
        <v>240</v>
      </c>
      <c r="R800" s="2" t="s">
        <v>1575</v>
      </c>
      <c r="S800" s="2" t="s">
        <v>64</v>
      </c>
      <c r="T800">
        <v>3700</v>
      </c>
      <c r="U800">
        <v>10</v>
      </c>
      <c r="V800">
        <v>6</v>
      </c>
      <c r="W800">
        <v>3</v>
      </c>
      <c r="X800">
        <v>2</v>
      </c>
      <c r="Z800">
        <v>7400</v>
      </c>
      <c r="AA800">
        <v>2466</v>
      </c>
      <c r="AB800">
        <v>7000</v>
      </c>
      <c r="AC800" s="2" t="s">
        <v>3561</v>
      </c>
      <c r="AD800" s="2" t="s">
        <v>312</v>
      </c>
      <c r="AE800">
        <v>2026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 s="2" t="s">
        <v>72</v>
      </c>
      <c r="AM800" t="s">
        <v>197</v>
      </c>
      <c r="AN800" s="2" t="s">
        <v>3419</v>
      </c>
    </row>
    <row r="801" spans="1:40">
      <c r="A801" s="1">
        <v>46099</v>
      </c>
      <c r="B801" s="2" t="s">
        <v>25</v>
      </c>
      <c r="C801" s="2" t="s">
        <v>3414</v>
      </c>
      <c r="D801" s="2" t="s">
        <v>3415</v>
      </c>
      <c r="E801" s="11">
        <v>0.33333333333333326</v>
      </c>
      <c r="F801" s="11">
        <v>0.47916666666666674</v>
      </c>
      <c r="G801">
        <v>3.5</v>
      </c>
      <c r="H801">
        <v>908.57142857142856</v>
      </c>
      <c r="I801">
        <v>3.5</v>
      </c>
      <c r="J801">
        <v>908.57142857638894</v>
      </c>
      <c r="K801" s="2" t="s">
        <v>3416</v>
      </c>
      <c r="L801" s="2" t="s">
        <v>3417</v>
      </c>
      <c r="M801">
        <v>125</v>
      </c>
      <c r="N801" s="2" t="s">
        <v>706</v>
      </c>
      <c r="O801" s="2" t="s">
        <v>696</v>
      </c>
      <c r="P801" s="2" t="s">
        <v>695</v>
      </c>
      <c r="Q801" s="2" t="s">
        <v>708</v>
      </c>
      <c r="R801" s="2" t="s">
        <v>707</v>
      </c>
      <c r="S801" s="2" t="s">
        <v>79</v>
      </c>
      <c r="T801">
        <v>3180</v>
      </c>
      <c r="U801">
        <v>20</v>
      </c>
      <c r="V801">
        <v>0</v>
      </c>
      <c r="W801">
        <v>1</v>
      </c>
      <c r="X801">
        <v>8</v>
      </c>
      <c r="Z801">
        <v>25440</v>
      </c>
      <c r="AA801">
        <v>25440</v>
      </c>
      <c r="AB801">
        <v>25100</v>
      </c>
      <c r="AC801" s="2"/>
      <c r="AD801" s="2" t="s">
        <v>312</v>
      </c>
      <c r="AE801">
        <v>2026</v>
      </c>
      <c r="AF801">
        <v>795</v>
      </c>
      <c r="AG801">
        <v>803</v>
      </c>
      <c r="AH801">
        <v>-8</v>
      </c>
      <c r="AI801">
        <v>806</v>
      </c>
      <c r="AJ801">
        <v>803</v>
      </c>
      <c r="AK801">
        <v>3</v>
      </c>
      <c r="AL801" s="2" t="s">
        <v>72</v>
      </c>
      <c r="AN801" s="2" t="s">
        <v>3419</v>
      </c>
    </row>
    <row r="802" spans="1:40">
      <c r="A802" s="1">
        <v>46099</v>
      </c>
      <c r="B802" s="2" t="s">
        <v>25</v>
      </c>
      <c r="C802" s="2" t="s">
        <v>3414</v>
      </c>
      <c r="D802" s="2" t="s">
        <v>3415</v>
      </c>
      <c r="E802" s="11">
        <v>0.48958333333333326</v>
      </c>
      <c r="F802" s="11">
        <v>0.54513888888888884</v>
      </c>
      <c r="G802">
        <v>1.33</v>
      </c>
      <c r="H802">
        <v>977.4436090225563</v>
      </c>
      <c r="I802">
        <v>1.3333333333333335</v>
      </c>
      <c r="J802">
        <v>975</v>
      </c>
      <c r="K802" s="2" t="s">
        <v>3416</v>
      </c>
      <c r="L802" s="2" t="s">
        <v>3417</v>
      </c>
      <c r="M802">
        <v>415</v>
      </c>
      <c r="N802" s="2" t="s">
        <v>1708</v>
      </c>
      <c r="O802" s="2" t="s">
        <v>668</v>
      </c>
      <c r="P802" s="2" t="s">
        <v>662</v>
      </c>
      <c r="Q802" s="2" t="s">
        <v>663</v>
      </c>
      <c r="R802" s="2" t="s">
        <v>661</v>
      </c>
      <c r="S802" s="2" t="s">
        <v>79</v>
      </c>
      <c r="T802">
        <v>1300</v>
      </c>
      <c r="U802">
        <v>15</v>
      </c>
      <c r="V802">
        <v>0</v>
      </c>
      <c r="W802">
        <v>1</v>
      </c>
      <c r="X802">
        <v>8</v>
      </c>
      <c r="Z802">
        <v>10400</v>
      </c>
      <c r="AA802">
        <v>10400</v>
      </c>
      <c r="AB802">
        <v>31000</v>
      </c>
      <c r="AC802" s="2"/>
      <c r="AD802" s="2" t="s">
        <v>312</v>
      </c>
      <c r="AE802">
        <v>2026</v>
      </c>
      <c r="AF802">
        <v>325</v>
      </c>
      <c r="AG802">
        <v>991</v>
      </c>
      <c r="AH802">
        <v>-666</v>
      </c>
      <c r="AI802">
        <v>994</v>
      </c>
      <c r="AJ802">
        <v>991</v>
      </c>
      <c r="AK802">
        <v>3</v>
      </c>
      <c r="AL802" s="2" t="s">
        <v>72</v>
      </c>
      <c r="AN802" s="2" t="s">
        <v>3419</v>
      </c>
    </row>
    <row r="803" spans="1:40">
      <c r="A803" s="1">
        <v>46099</v>
      </c>
      <c r="B803" s="2" t="s">
        <v>25</v>
      </c>
      <c r="C803" s="2" t="s">
        <v>3414</v>
      </c>
      <c r="D803" s="2" t="s">
        <v>3426</v>
      </c>
      <c r="E803" s="11">
        <v>0.5625</v>
      </c>
      <c r="F803" s="11">
        <v>0.625</v>
      </c>
      <c r="G803">
        <v>1.5</v>
      </c>
      <c r="H803">
        <v>533.33333333333337</v>
      </c>
      <c r="I803">
        <v>1.5</v>
      </c>
      <c r="J803">
        <v>533.33333333333337</v>
      </c>
      <c r="K803" s="2" t="s">
        <v>3416</v>
      </c>
      <c r="L803" s="2" t="s">
        <v>3417</v>
      </c>
      <c r="M803">
        <v>439</v>
      </c>
      <c r="N803" s="2" t="s">
        <v>760</v>
      </c>
      <c r="O803" s="2" t="s">
        <v>760</v>
      </c>
      <c r="P803" s="2" t="s">
        <v>1954</v>
      </c>
      <c r="Q803" s="2" t="s">
        <v>763</v>
      </c>
      <c r="R803" s="2" t="s">
        <v>1953</v>
      </c>
      <c r="S803" s="2" t="s">
        <v>765</v>
      </c>
      <c r="T803">
        <v>800</v>
      </c>
      <c r="U803">
        <v>18</v>
      </c>
      <c r="V803">
        <v>0</v>
      </c>
      <c r="W803">
        <v>1</v>
      </c>
      <c r="X803">
        <v>0</v>
      </c>
      <c r="Y803">
        <v>1</v>
      </c>
      <c r="Z803">
        <v>800</v>
      </c>
      <c r="AA803">
        <v>800</v>
      </c>
      <c r="AB803">
        <v>500</v>
      </c>
      <c r="AC803" s="2"/>
      <c r="AD803" s="2" t="s">
        <v>312</v>
      </c>
      <c r="AE803">
        <v>2026</v>
      </c>
      <c r="AF803">
        <v>0</v>
      </c>
      <c r="AL803" s="2" t="s">
        <v>72</v>
      </c>
      <c r="AN803" s="2" t="s">
        <v>3419</v>
      </c>
    </row>
    <row r="804" spans="1:40">
      <c r="A804" s="1">
        <v>46099</v>
      </c>
      <c r="B804" s="2" t="s">
        <v>25</v>
      </c>
      <c r="C804" s="2" t="s">
        <v>3414</v>
      </c>
      <c r="D804" s="2" t="s">
        <v>3426</v>
      </c>
      <c r="E804" s="11">
        <v>0.62847222222222232</v>
      </c>
      <c r="F804" s="11">
        <v>0.71527777777777768</v>
      </c>
      <c r="G804">
        <v>2.08</v>
      </c>
      <c r="H804">
        <v>1254.8076923076924</v>
      </c>
      <c r="I804">
        <v>2.0833333333333335</v>
      </c>
      <c r="J804">
        <v>1252.8</v>
      </c>
      <c r="K804" s="2" t="s">
        <v>3416</v>
      </c>
      <c r="L804" s="2" t="s">
        <v>3417</v>
      </c>
      <c r="M804">
        <v>415</v>
      </c>
      <c r="N804" s="2" t="s">
        <v>1708</v>
      </c>
      <c r="O804" s="2" t="s">
        <v>668</v>
      </c>
      <c r="P804" s="2" t="s">
        <v>662</v>
      </c>
      <c r="Q804" s="2" t="s">
        <v>663</v>
      </c>
      <c r="R804" s="2" t="s">
        <v>661</v>
      </c>
      <c r="S804" s="2" t="s">
        <v>79</v>
      </c>
      <c r="T804">
        <v>2610</v>
      </c>
      <c r="U804">
        <v>15</v>
      </c>
      <c r="V804">
        <v>0</v>
      </c>
      <c r="W804">
        <v>1</v>
      </c>
      <c r="X804">
        <v>8</v>
      </c>
      <c r="Z804">
        <v>20880</v>
      </c>
      <c r="AA804">
        <v>20880</v>
      </c>
      <c r="AB804">
        <v>31000</v>
      </c>
      <c r="AC804" s="2"/>
      <c r="AD804" s="2" t="s">
        <v>312</v>
      </c>
      <c r="AE804">
        <v>2026</v>
      </c>
      <c r="AF804">
        <v>653</v>
      </c>
      <c r="AG804">
        <v>991</v>
      </c>
      <c r="AH804">
        <v>-338</v>
      </c>
      <c r="AI804">
        <v>994</v>
      </c>
      <c r="AJ804">
        <v>991</v>
      </c>
      <c r="AK804">
        <v>3</v>
      </c>
      <c r="AL804" s="2" t="s">
        <v>72</v>
      </c>
      <c r="AN804" s="2" t="s">
        <v>3419</v>
      </c>
    </row>
    <row r="805" spans="1:40">
      <c r="A805" s="1">
        <v>46100</v>
      </c>
      <c r="B805" s="2" t="s">
        <v>25</v>
      </c>
      <c r="C805" s="2" t="s">
        <v>3414</v>
      </c>
      <c r="D805" s="2" t="s">
        <v>3415</v>
      </c>
      <c r="E805" s="11">
        <v>0.36458333333333326</v>
      </c>
      <c r="F805" s="11">
        <v>0.40625</v>
      </c>
      <c r="G805">
        <v>1</v>
      </c>
      <c r="H805">
        <v>730</v>
      </c>
      <c r="I805">
        <v>1</v>
      </c>
      <c r="J805">
        <v>730</v>
      </c>
      <c r="K805" s="2" t="s">
        <v>3416</v>
      </c>
      <c r="L805" s="2" t="s">
        <v>3417</v>
      </c>
      <c r="M805">
        <v>376</v>
      </c>
      <c r="N805" s="2" t="s">
        <v>1754</v>
      </c>
      <c r="O805" s="2" t="s">
        <v>1761</v>
      </c>
      <c r="P805" s="2" t="s">
        <v>1756</v>
      </c>
      <c r="Q805" s="2" t="s">
        <v>1727</v>
      </c>
      <c r="R805" s="2" t="s">
        <v>1755</v>
      </c>
      <c r="S805" s="2" t="s">
        <v>79</v>
      </c>
      <c r="T805">
        <v>730</v>
      </c>
      <c r="U805">
        <v>10</v>
      </c>
      <c r="V805">
        <v>0</v>
      </c>
      <c r="W805">
        <v>1</v>
      </c>
      <c r="X805">
        <v>8</v>
      </c>
      <c r="Z805">
        <v>5840</v>
      </c>
      <c r="AA805">
        <v>5840</v>
      </c>
      <c r="AB805">
        <v>5600</v>
      </c>
      <c r="AC805" s="2"/>
      <c r="AD805" s="2" t="s">
        <v>312</v>
      </c>
      <c r="AE805">
        <v>2026</v>
      </c>
      <c r="AF805">
        <v>183</v>
      </c>
      <c r="AG805">
        <v>178</v>
      </c>
      <c r="AH805">
        <v>5</v>
      </c>
      <c r="AI805">
        <v>183</v>
      </c>
      <c r="AJ805">
        <v>178</v>
      </c>
      <c r="AK805">
        <v>5</v>
      </c>
      <c r="AL805" s="2" t="s">
        <v>72</v>
      </c>
      <c r="AN805" s="2" t="s">
        <v>3419</v>
      </c>
    </row>
    <row r="806" spans="1:40">
      <c r="A806" s="1">
        <v>46100</v>
      </c>
      <c r="B806" s="2" t="s">
        <v>25</v>
      </c>
      <c r="C806" s="2" t="s">
        <v>3414</v>
      </c>
      <c r="D806" s="2" t="s">
        <v>3415</v>
      </c>
      <c r="E806" s="11">
        <v>0.40625</v>
      </c>
      <c r="F806" s="11">
        <v>0.47916666666666674</v>
      </c>
      <c r="G806">
        <v>1.75</v>
      </c>
      <c r="H806">
        <v>245.71428571428572</v>
      </c>
      <c r="I806">
        <v>1.75</v>
      </c>
      <c r="J806">
        <v>245.71428571759259</v>
      </c>
      <c r="K806" s="2" t="s">
        <v>3416</v>
      </c>
      <c r="L806" s="2" t="s">
        <v>3417</v>
      </c>
      <c r="M806">
        <v>363</v>
      </c>
      <c r="N806" s="2" t="s">
        <v>1701</v>
      </c>
      <c r="O806" s="2" t="s">
        <v>1704</v>
      </c>
      <c r="P806" s="2" t="s">
        <v>1703</v>
      </c>
      <c r="Q806" s="2" t="s">
        <v>97</v>
      </c>
      <c r="R806" s="2" t="s">
        <v>1702</v>
      </c>
      <c r="S806" s="2" t="s">
        <v>79</v>
      </c>
      <c r="T806">
        <v>430</v>
      </c>
      <c r="U806">
        <v>5</v>
      </c>
      <c r="V806">
        <v>0</v>
      </c>
      <c r="W806">
        <v>1</v>
      </c>
      <c r="X806">
        <v>8</v>
      </c>
      <c r="Z806">
        <v>3440</v>
      </c>
      <c r="AA806">
        <v>3440</v>
      </c>
      <c r="AB806">
        <v>3000</v>
      </c>
      <c r="AC806" s="2"/>
      <c r="AD806" s="2" t="s">
        <v>312</v>
      </c>
      <c r="AE806">
        <v>2026</v>
      </c>
      <c r="AF806">
        <v>108</v>
      </c>
      <c r="AG806">
        <v>117</v>
      </c>
      <c r="AH806">
        <v>-9</v>
      </c>
      <c r="AI806">
        <v>120</v>
      </c>
      <c r="AJ806">
        <v>117</v>
      </c>
      <c r="AK806">
        <v>3</v>
      </c>
      <c r="AL806" s="2" t="s">
        <v>72</v>
      </c>
      <c r="AN806" s="2" t="s">
        <v>3419</v>
      </c>
    </row>
    <row r="807" spans="1:40">
      <c r="A807" s="1">
        <v>46100</v>
      </c>
      <c r="B807" s="2" t="s">
        <v>25</v>
      </c>
      <c r="C807" s="2" t="s">
        <v>3414</v>
      </c>
      <c r="D807" s="2" t="s">
        <v>3415</v>
      </c>
      <c r="E807" s="11">
        <v>0.47916666666666674</v>
      </c>
      <c r="F807" s="11">
        <v>0.52083333333333326</v>
      </c>
      <c r="G807">
        <v>1</v>
      </c>
      <c r="H807">
        <v>365</v>
      </c>
      <c r="I807">
        <v>1</v>
      </c>
      <c r="J807">
        <v>365</v>
      </c>
      <c r="K807" s="2" t="s">
        <v>3416</v>
      </c>
      <c r="L807" s="2" t="s">
        <v>3417</v>
      </c>
      <c r="M807">
        <v>257</v>
      </c>
      <c r="N807" s="2" t="s">
        <v>1261</v>
      </c>
      <c r="O807" s="2" t="s">
        <v>1269</v>
      </c>
      <c r="P807" s="2" t="s">
        <v>1263</v>
      </c>
      <c r="Q807" s="2" t="s">
        <v>97</v>
      </c>
      <c r="R807" s="2" t="s">
        <v>1262</v>
      </c>
      <c r="S807" s="2" t="s">
        <v>79</v>
      </c>
      <c r="T807">
        <v>365</v>
      </c>
      <c r="U807">
        <v>5</v>
      </c>
      <c r="V807">
        <v>0</v>
      </c>
      <c r="W807">
        <v>1</v>
      </c>
      <c r="X807">
        <v>8</v>
      </c>
      <c r="Z807">
        <v>2920</v>
      </c>
      <c r="AA807">
        <v>2920</v>
      </c>
      <c r="AB807">
        <v>2600</v>
      </c>
      <c r="AC807" s="2"/>
      <c r="AD807" s="2" t="s">
        <v>312</v>
      </c>
      <c r="AE807">
        <v>2026</v>
      </c>
      <c r="AF807">
        <v>92</v>
      </c>
      <c r="AG807">
        <v>92</v>
      </c>
      <c r="AH807">
        <v>0</v>
      </c>
      <c r="AI807">
        <v>95</v>
      </c>
      <c r="AJ807">
        <v>92</v>
      </c>
      <c r="AK807">
        <v>3</v>
      </c>
      <c r="AL807" s="2" t="s">
        <v>72</v>
      </c>
      <c r="AN807" s="2" t="s">
        <v>3419</v>
      </c>
    </row>
    <row r="808" spans="1:40">
      <c r="A808" s="1">
        <v>46100</v>
      </c>
      <c r="B808" s="2" t="s">
        <v>25</v>
      </c>
      <c r="C808" s="2" t="s">
        <v>3414</v>
      </c>
      <c r="D808" s="2" t="s">
        <v>3415</v>
      </c>
      <c r="E808" s="11">
        <v>0.625</v>
      </c>
      <c r="F808" s="11">
        <v>0.6875</v>
      </c>
      <c r="G808">
        <v>1.5</v>
      </c>
      <c r="H808">
        <v>200</v>
      </c>
      <c r="I808">
        <v>1.5</v>
      </c>
      <c r="J808">
        <v>200</v>
      </c>
      <c r="K808" s="2" t="s">
        <v>3416</v>
      </c>
      <c r="L808" s="2" t="s">
        <v>3417</v>
      </c>
      <c r="M808">
        <v>290</v>
      </c>
      <c r="N808" s="2" t="s">
        <v>1406</v>
      </c>
      <c r="O808" s="2" t="s">
        <v>1412</v>
      </c>
      <c r="P808" s="2" t="s">
        <v>1408</v>
      </c>
      <c r="Q808" s="2" t="s">
        <v>240</v>
      </c>
      <c r="R808" s="2" t="s">
        <v>1407</v>
      </c>
      <c r="S808" s="2" t="s">
        <v>79</v>
      </c>
      <c r="T808">
        <v>300</v>
      </c>
      <c r="U808">
        <v>10</v>
      </c>
      <c r="V808">
        <v>0</v>
      </c>
      <c r="W808">
        <v>1</v>
      </c>
      <c r="X808">
        <v>8</v>
      </c>
      <c r="Z808">
        <v>2400</v>
      </c>
      <c r="AA808">
        <v>2400</v>
      </c>
      <c r="AB808">
        <v>2100</v>
      </c>
      <c r="AC808" s="2"/>
      <c r="AD808" s="2" t="s">
        <v>312</v>
      </c>
      <c r="AE808">
        <v>2026</v>
      </c>
      <c r="AF808">
        <v>75</v>
      </c>
      <c r="AG808">
        <v>82</v>
      </c>
      <c r="AH808">
        <v>-7</v>
      </c>
      <c r="AI808">
        <v>85</v>
      </c>
      <c r="AJ808">
        <v>82</v>
      </c>
      <c r="AK808">
        <v>3</v>
      </c>
      <c r="AL808" s="2" t="s">
        <v>72</v>
      </c>
      <c r="AN808" s="2" t="s">
        <v>3419</v>
      </c>
    </row>
    <row r="809" spans="1:40">
      <c r="A809" s="1">
        <v>46101</v>
      </c>
      <c r="B809" s="2" t="s">
        <v>25</v>
      </c>
      <c r="C809" s="2" t="s">
        <v>3414</v>
      </c>
      <c r="D809" s="2" t="s">
        <v>3415</v>
      </c>
      <c r="E809" s="11">
        <v>0.33333333333333326</v>
      </c>
      <c r="F809" s="11">
        <v>0.375</v>
      </c>
      <c r="G809">
        <v>1</v>
      </c>
      <c r="H809">
        <v>230</v>
      </c>
      <c r="I809">
        <v>1</v>
      </c>
      <c r="J809">
        <v>230</v>
      </c>
      <c r="K809" s="2" t="s">
        <v>3416</v>
      </c>
      <c r="L809" s="2" t="s">
        <v>3417</v>
      </c>
      <c r="M809">
        <v>274</v>
      </c>
      <c r="N809" s="2" t="s">
        <v>1339</v>
      </c>
      <c r="O809" s="2" t="s">
        <v>1346</v>
      </c>
      <c r="P809" s="2" t="s">
        <v>1341</v>
      </c>
      <c r="Q809" s="2" t="s">
        <v>744</v>
      </c>
      <c r="R809" s="2" t="s">
        <v>1340</v>
      </c>
      <c r="S809" s="2" t="s">
        <v>79</v>
      </c>
      <c r="T809">
        <v>230</v>
      </c>
      <c r="U809">
        <v>10</v>
      </c>
      <c r="V809">
        <v>0</v>
      </c>
      <c r="W809">
        <v>1</v>
      </c>
      <c r="X809">
        <v>8</v>
      </c>
      <c r="Z809">
        <v>1840</v>
      </c>
      <c r="AA809">
        <v>1840</v>
      </c>
      <c r="AB809">
        <v>1700</v>
      </c>
      <c r="AC809" s="2"/>
      <c r="AD809" s="2" t="s">
        <v>312</v>
      </c>
      <c r="AE809">
        <v>2026</v>
      </c>
      <c r="AF809">
        <v>58</v>
      </c>
      <c r="AG809">
        <v>64</v>
      </c>
      <c r="AH809">
        <v>-6</v>
      </c>
      <c r="AI809">
        <v>67</v>
      </c>
      <c r="AJ809">
        <v>64</v>
      </c>
      <c r="AK809">
        <v>3</v>
      </c>
      <c r="AL809" s="2" t="s">
        <v>72</v>
      </c>
      <c r="AN809" s="2" t="s">
        <v>3419</v>
      </c>
    </row>
    <row r="810" spans="1:40">
      <c r="A810" s="1">
        <v>46101</v>
      </c>
      <c r="B810" s="2" t="s">
        <v>25</v>
      </c>
      <c r="C810" s="2" t="s">
        <v>3414</v>
      </c>
      <c r="D810" s="2" t="s">
        <v>3415</v>
      </c>
      <c r="E810" s="11">
        <v>0.375</v>
      </c>
      <c r="F810" s="11">
        <v>0.48611111111111116</v>
      </c>
      <c r="G810">
        <v>2.67</v>
      </c>
      <c r="H810">
        <v>1423.2209737827716</v>
      </c>
      <c r="I810">
        <v>2.6666666666666665</v>
      </c>
      <c r="J810">
        <v>1425</v>
      </c>
      <c r="K810" s="2" t="s">
        <v>3416</v>
      </c>
      <c r="L810" s="2" t="s">
        <v>3417</v>
      </c>
      <c r="M810">
        <v>281</v>
      </c>
      <c r="N810" s="2" t="s">
        <v>1368</v>
      </c>
      <c r="O810" s="2" t="s">
        <v>1375</v>
      </c>
      <c r="P810" s="2" t="s">
        <v>1370</v>
      </c>
      <c r="Q810" s="2" t="s">
        <v>192</v>
      </c>
      <c r="R810" s="2" t="s">
        <v>1369</v>
      </c>
      <c r="S810" s="2" t="s">
        <v>79</v>
      </c>
      <c r="T810">
        <v>3800</v>
      </c>
      <c r="U810">
        <v>20</v>
      </c>
      <c r="V810">
        <v>0</v>
      </c>
      <c r="W810">
        <v>1</v>
      </c>
      <c r="X810">
        <v>8</v>
      </c>
      <c r="Z810">
        <v>30400</v>
      </c>
      <c r="AA810">
        <v>30400</v>
      </c>
      <c r="AB810">
        <v>30000</v>
      </c>
      <c r="AC810" s="2"/>
      <c r="AD810" s="2" t="s">
        <v>312</v>
      </c>
      <c r="AE810">
        <v>2026</v>
      </c>
      <c r="AF810">
        <v>950</v>
      </c>
      <c r="AG810">
        <v>947</v>
      </c>
      <c r="AH810">
        <v>3</v>
      </c>
      <c r="AI810">
        <v>950</v>
      </c>
      <c r="AJ810">
        <v>947</v>
      </c>
      <c r="AK810">
        <v>3</v>
      </c>
      <c r="AL810" s="2" t="s">
        <v>72</v>
      </c>
      <c r="AN810" s="2" t="s">
        <v>3419</v>
      </c>
    </row>
    <row r="811" spans="1:40">
      <c r="A811" s="1">
        <v>46101</v>
      </c>
      <c r="B811" s="2" t="s">
        <v>25</v>
      </c>
      <c r="C811" s="2" t="s">
        <v>3414</v>
      </c>
      <c r="D811" s="2" t="s">
        <v>3426</v>
      </c>
      <c r="E811" s="11">
        <v>0.54513888888888884</v>
      </c>
      <c r="F811" s="11">
        <v>0.61111111111111116</v>
      </c>
      <c r="G811">
        <v>1.58</v>
      </c>
      <c r="H811">
        <v>897.46835443037969</v>
      </c>
      <c r="I811">
        <v>1.5833333333333335</v>
      </c>
      <c r="J811">
        <v>895.57894737268521</v>
      </c>
      <c r="K811" s="2" t="s">
        <v>3416</v>
      </c>
      <c r="L811" s="2" t="s">
        <v>3417</v>
      </c>
      <c r="M811">
        <v>342</v>
      </c>
      <c r="N811" s="2" t="s">
        <v>1607</v>
      </c>
      <c r="O811" s="2" t="s">
        <v>719</v>
      </c>
      <c r="P811" s="2" t="s">
        <v>1609</v>
      </c>
      <c r="Q811" s="2" t="s">
        <v>805</v>
      </c>
      <c r="R811" s="2" t="s">
        <v>1608</v>
      </c>
      <c r="S811" s="2" t="s">
        <v>79</v>
      </c>
      <c r="T811">
        <v>1418</v>
      </c>
      <c r="U811">
        <v>15</v>
      </c>
      <c r="V811">
        <v>0</v>
      </c>
      <c r="W811">
        <v>1</v>
      </c>
      <c r="X811">
        <v>8</v>
      </c>
      <c r="Z811">
        <v>11344</v>
      </c>
      <c r="AA811">
        <v>11344</v>
      </c>
      <c r="AB811">
        <v>11100</v>
      </c>
      <c r="AC811" s="2"/>
      <c r="AD811" s="2" t="s">
        <v>312</v>
      </c>
      <c r="AE811">
        <v>2026</v>
      </c>
      <c r="AF811">
        <v>355</v>
      </c>
      <c r="AG811">
        <v>370</v>
      </c>
      <c r="AH811">
        <v>-15</v>
      </c>
      <c r="AI811">
        <v>373</v>
      </c>
      <c r="AJ811">
        <v>370</v>
      </c>
      <c r="AK811">
        <v>3</v>
      </c>
      <c r="AL811" s="2" t="s">
        <v>72</v>
      </c>
      <c r="AN811" s="2" t="s">
        <v>3419</v>
      </c>
    </row>
    <row r="812" spans="1:40">
      <c r="A812" s="1">
        <v>46101</v>
      </c>
      <c r="B812" s="2" t="s">
        <v>25</v>
      </c>
      <c r="C812" s="2" t="s">
        <v>3414</v>
      </c>
      <c r="D812" s="2" t="s">
        <v>3426</v>
      </c>
      <c r="E812" s="11">
        <v>0.62152777777777768</v>
      </c>
      <c r="F812" s="11">
        <v>0.67708333333333326</v>
      </c>
      <c r="G812">
        <v>1.33</v>
      </c>
      <c r="H812">
        <v>1150.375939849624</v>
      </c>
      <c r="I812">
        <v>1.3333333333333335</v>
      </c>
      <c r="J812">
        <v>1147.5</v>
      </c>
      <c r="K812" s="2" t="s">
        <v>3416</v>
      </c>
      <c r="L812" s="2" t="s">
        <v>3417</v>
      </c>
      <c r="M812">
        <v>405</v>
      </c>
      <c r="N812" s="2" t="s">
        <v>1858</v>
      </c>
      <c r="O812" s="2" t="s">
        <v>137</v>
      </c>
      <c r="P812" s="2" t="s">
        <v>1860</v>
      </c>
      <c r="Q812" s="2" t="s">
        <v>1051</v>
      </c>
      <c r="R812" s="2" t="s">
        <v>1859</v>
      </c>
      <c r="S812" s="2" t="s">
        <v>79</v>
      </c>
      <c r="T812">
        <v>1530</v>
      </c>
      <c r="U812">
        <v>20</v>
      </c>
      <c r="V812">
        <v>0</v>
      </c>
      <c r="W812">
        <v>1</v>
      </c>
      <c r="X812">
        <v>8</v>
      </c>
      <c r="Z812">
        <v>12240</v>
      </c>
      <c r="AA812">
        <v>12240</v>
      </c>
      <c r="AB812">
        <v>12000</v>
      </c>
      <c r="AC812" s="2"/>
      <c r="AD812" s="2" t="s">
        <v>312</v>
      </c>
      <c r="AE812">
        <v>2026</v>
      </c>
      <c r="AF812">
        <v>383</v>
      </c>
      <c r="AG812">
        <v>398</v>
      </c>
      <c r="AH812">
        <v>-15</v>
      </c>
      <c r="AI812">
        <v>401</v>
      </c>
      <c r="AJ812">
        <v>398</v>
      </c>
      <c r="AK812">
        <v>3</v>
      </c>
      <c r="AL812" s="2" t="s">
        <v>72</v>
      </c>
      <c r="AN812" s="2" t="s">
        <v>3419</v>
      </c>
    </row>
    <row r="813" spans="1:40">
      <c r="A813" s="1">
        <v>46101</v>
      </c>
      <c r="B813" s="2" t="s">
        <v>25</v>
      </c>
      <c r="C813" s="2" t="s">
        <v>3414</v>
      </c>
      <c r="D813" s="2" t="s">
        <v>3426</v>
      </c>
      <c r="E813" s="11">
        <v>0.69097222222222232</v>
      </c>
      <c r="F813" s="11">
        <v>0.83680555555555558</v>
      </c>
      <c r="G813">
        <v>3.5</v>
      </c>
      <c r="H813">
        <v>1050</v>
      </c>
      <c r="I813">
        <v>3.5</v>
      </c>
      <c r="J813">
        <v>1050</v>
      </c>
      <c r="K813" s="2" t="s">
        <v>3427</v>
      </c>
      <c r="L813" s="2" t="s">
        <v>3417</v>
      </c>
      <c r="M813">
        <v>307</v>
      </c>
      <c r="N813" s="2" t="s">
        <v>1482</v>
      </c>
      <c r="O813" s="2" t="s">
        <v>1489</v>
      </c>
      <c r="P813" s="2" t="s">
        <v>1484</v>
      </c>
      <c r="Q813" s="2" t="s">
        <v>519</v>
      </c>
      <c r="R813" s="2" t="s">
        <v>1483</v>
      </c>
      <c r="S813" s="2" t="s">
        <v>79</v>
      </c>
      <c r="T813">
        <v>3675</v>
      </c>
      <c r="U813">
        <v>18</v>
      </c>
      <c r="V813">
        <v>0</v>
      </c>
      <c r="W813">
        <v>1</v>
      </c>
      <c r="X813">
        <v>8</v>
      </c>
      <c r="Z813">
        <v>29400</v>
      </c>
      <c r="AA813">
        <v>29400</v>
      </c>
      <c r="AB813">
        <v>29000</v>
      </c>
      <c r="AC813" s="2"/>
      <c r="AD813" s="2" t="s">
        <v>312</v>
      </c>
      <c r="AE813">
        <v>2026</v>
      </c>
      <c r="AF813">
        <v>919</v>
      </c>
      <c r="AG813">
        <v>948</v>
      </c>
      <c r="AH813">
        <v>-29</v>
      </c>
      <c r="AI813">
        <v>951</v>
      </c>
      <c r="AJ813">
        <v>948</v>
      </c>
      <c r="AK813">
        <v>3</v>
      </c>
      <c r="AL813" s="2" t="s">
        <v>72</v>
      </c>
      <c r="AN813" s="2" t="s">
        <v>3419</v>
      </c>
    </row>
    <row r="814" spans="1:40">
      <c r="A814" s="1">
        <v>46104</v>
      </c>
      <c r="B814" s="2" t="s">
        <v>25</v>
      </c>
      <c r="C814" s="2" t="s">
        <v>3414</v>
      </c>
      <c r="D814" s="2" t="s">
        <v>3415</v>
      </c>
      <c r="E814" s="11">
        <v>0.33333333333333326</v>
      </c>
      <c r="F814" s="11">
        <v>0.58333333333333326</v>
      </c>
      <c r="G814">
        <v>6</v>
      </c>
      <c r="H814">
        <v>750</v>
      </c>
      <c r="I814">
        <v>6</v>
      </c>
      <c r="J814">
        <v>750</v>
      </c>
      <c r="K814" s="2" t="s">
        <v>3416</v>
      </c>
      <c r="L814" s="2" t="s">
        <v>3417</v>
      </c>
      <c r="M814">
        <v>153</v>
      </c>
      <c r="N814" s="2" t="s">
        <v>823</v>
      </c>
      <c r="O814" s="2" t="s">
        <v>76</v>
      </c>
      <c r="P814" s="2" t="s">
        <v>825</v>
      </c>
      <c r="Q814" s="2" t="s">
        <v>192</v>
      </c>
      <c r="R814" s="2" t="s">
        <v>824</v>
      </c>
      <c r="S814" s="2" t="s">
        <v>79</v>
      </c>
      <c r="T814">
        <v>4500</v>
      </c>
      <c r="U814">
        <v>20</v>
      </c>
      <c r="V814">
        <v>0</v>
      </c>
      <c r="W814">
        <v>1</v>
      </c>
      <c r="X814">
        <v>8</v>
      </c>
      <c r="Z814">
        <v>36000</v>
      </c>
      <c r="AA814">
        <v>36000</v>
      </c>
      <c r="AB814">
        <v>44500</v>
      </c>
      <c r="AC814" s="2"/>
      <c r="AD814" s="2" t="s">
        <v>312</v>
      </c>
      <c r="AE814">
        <v>2026</v>
      </c>
      <c r="AF814">
        <v>1125</v>
      </c>
      <c r="AG814">
        <v>1435</v>
      </c>
      <c r="AH814">
        <v>-310</v>
      </c>
      <c r="AI814">
        <v>1438</v>
      </c>
      <c r="AJ814">
        <v>1435</v>
      </c>
      <c r="AK814">
        <v>3</v>
      </c>
      <c r="AL814" s="2" t="s">
        <v>72</v>
      </c>
      <c r="AN814" s="2" t="s">
        <v>3419</v>
      </c>
    </row>
    <row r="815" spans="1:40">
      <c r="A815" s="1">
        <v>46104</v>
      </c>
      <c r="B815" s="2" t="s">
        <v>25</v>
      </c>
      <c r="C815" s="2" t="s">
        <v>3414</v>
      </c>
      <c r="D815" s="2" t="s">
        <v>3426</v>
      </c>
      <c r="E815" s="11">
        <v>0.58680555555555558</v>
      </c>
      <c r="F815" s="11">
        <v>0.6791666666666667</v>
      </c>
      <c r="G815">
        <v>2.2200000000000002</v>
      </c>
      <c r="H815">
        <v>959.45945945945937</v>
      </c>
      <c r="I815">
        <v>2.2166666666666668</v>
      </c>
      <c r="J815">
        <v>960.90225563657407</v>
      </c>
      <c r="K815" s="2" t="s">
        <v>3416</v>
      </c>
      <c r="L815" s="2" t="s">
        <v>3417</v>
      </c>
      <c r="M815">
        <v>59</v>
      </c>
      <c r="N815" s="2" t="s">
        <v>369</v>
      </c>
      <c r="O815" s="2" t="s">
        <v>377</v>
      </c>
      <c r="P815" s="2" t="s">
        <v>371</v>
      </c>
      <c r="Q815" s="2" t="s">
        <v>343</v>
      </c>
      <c r="R815" s="2" t="s">
        <v>370</v>
      </c>
      <c r="S815" s="2" t="s">
        <v>79</v>
      </c>
      <c r="T815">
        <v>2130</v>
      </c>
      <c r="U815">
        <v>25</v>
      </c>
      <c r="V815">
        <v>0</v>
      </c>
      <c r="W815">
        <v>1</v>
      </c>
      <c r="X815">
        <v>8</v>
      </c>
      <c r="Z815">
        <v>17040</v>
      </c>
      <c r="AA815">
        <v>17040</v>
      </c>
      <c r="AB815">
        <v>16800</v>
      </c>
      <c r="AC815" s="2"/>
      <c r="AD815" s="2" t="s">
        <v>312</v>
      </c>
      <c r="AE815">
        <v>2026</v>
      </c>
      <c r="AF815">
        <v>533</v>
      </c>
      <c r="AG815">
        <v>535</v>
      </c>
      <c r="AH815">
        <v>-2</v>
      </c>
      <c r="AI815">
        <v>538</v>
      </c>
      <c r="AJ815">
        <v>535</v>
      </c>
      <c r="AK815">
        <v>3</v>
      </c>
      <c r="AL815" s="2" t="s">
        <v>72</v>
      </c>
      <c r="AN815" s="2" t="s">
        <v>3419</v>
      </c>
    </row>
    <row r="816" spans="1:40">
      <c r="A816" s="1">
        <v>46097</v>
      </c>
      <c r="B816" s="2" t="s">
        <v>25</v>
      </c>
      <c r="C816" s="2" t="s">
        <v>3414</v>
      </c>
      <c r="D816" s="2" t="s">
        <v>3415</v>
      </c>
      <c r="E816" s="11">
        <v>0.33333333333333326</v>
      </c>
      <c r="F816" s="11">
        <v>0.41666666666666674</v>
      </c>
      <c r="G816">
        <v>2</v>
      </c>
      <c r="H816">
        <v>980</v>
      </c>
      <c r="I816">
        <v>2</v>
      </c>
      <c r="J816">
        <v>980</v>
      </c>
      <c r="K816" s="2" t="s">
        <v>3416</v>
      </c>
      <c r="L816" s="2" t="s">
        <v>3417</v>
      </c>
      <c r="M816">
        <v>409</v>
      </c>
      <c r="N816" s="2" t="s">
        <v>1870</v>
      </c>
      <c r="O816" s="2" t="s">
        <v>1855</v>
      </c>
      <c r="P816" s="2" t="s">
        <v>1850</v>
      </c>
      <c r="Q816" s="2" t="s">
        <v>1872</v>
      </c>
      <c r="R816" s="2" t="s">
        <v>1871</v>
      </c>
      <c r="S816" s="2" t="s">
        <v>79</v>
      </c>
      <c r="T816">
        <v>1960</v>
      </c>
      <c r="U816">
        <v>0</v>
      </c>
      <c r="V816">
        <v>0</v>
      </c>
      <c r="W816">
        <v>1</v>
      </c>
      <c r="X816">
        <v>8</v>
      </c>
      <c r="Z816">
        <v>15680</v>
      </c>
      <c r="AA816">
        <v>15680</v>
      </c>
      <c r="AB816">
        <v>15600</v>
      </c>
      <c r="AC816" s="2"/>
      <c r="AD816" s="2" t="s">
        <v>312</v>
      </c>
      <c r="AE816">
        <v>2026</v>
      </c>
      <c r="AF816">
        <v>490</v>
      </c>
      <c r="AG816">
        <v>499</v>
      </c>
      <c r="AH816">
        <v>-9</v>
      </c>
      <c r="AI816">
        <v>502</v>
      </c>
      <c r="AJ816">
        <v>499</v>
      </c>
      <c r="AK816">
        <v>3</v>
      </c>
      <c r="AL816" s="2" t="s">
        <v>72</v>
      </c>
      <c r="AN816" s="2" t="s">
        <v>3419</v>
      </c>
    </row>
    <row r="817" spans="1:40">
      <c r="A817" s="1">
        <v>46097</v>
      </c>
      <c r="B817" s="2" t="s">
        <v>25</v>
      </c>
      <c r="C817" s="2" t="s">
        <v>3414</v>
      </c>
      <c r="D817" s="2" t="s">
        <v>3415</v>
      </c>
      <c r="E817" s="11">
        <v>0.41666666666666674</v>
      </c>
      <c r="F817" s="11">
        <v>0.51388888888888884</v>
      </c>
      <c r="G817">
        <v>2.33</v>
      </c>
      <c r="H817">
        <v>871.24463519313304</v>
      </c>
      <c r="I817">
        <v>2.3333333333333335</v>
      </c>
      <c r="J817">
        <v>870</v>
      </c>
      <c r="K817" s="2" t="s">
        <v>3416</v>
      </c>
      <c r="L817" s="2" t="s">
        <v>3417</v>
      </c>
      <c r="M817">
        <v>404</v>
      </c>
      <c r="N817" s="2" t="s">
        <v>1848</v>
      </c>
      <c r="O817" s="2" t="s">
        <v>1855</v>
      </c>
      <c r="P817" s="2" t="s">
        <v>1850</v>
      </c>
      <c r="Q817" s="2" t="s">
        <v>1051</v>
      </c>
      <c r="R817" s="2" t="s">
        <v>1849</v>
      </c>
      <c r="S817" s="2" t="s">
        <v>79</v>
      </c>
      <c r="T817">
        <v>2030</v>
      </c>
      <c r="U817">
        <v>10</v>
      </c>
      <c r="V817">
        <v>0</v>
      </c>
      <c r="W817">
        <v>1</v>
      </c>
      <c r="X817">
        <v>8</v>
      </c>
      <c r="Z817">
        <v>16240</v>
      </c>
      <c r="AA817">
        <v>16240</v>
      </c>
      <c r="AB817">
        <v>16000</v>
      </c>
      <c r="AC817" s="2"/>
      <c r="AD817" s="2" t="s">
        <v>312</v>
      </c>
      <c r="AE817">
        <v>2026</v>
      </c>
      <c r="AF817">
        <v>508</v>
      </c>
      <c r="AG817">
        <v>504</v>
      </c>
      <c r="AH817">
        <v>4</v>
      </c>
      <c r="AI817">
        <v>508</v>
      </c>
      <c r="AJ817">
        <v>504</v>
      </c>
      <c r="AK817">
        <v>4</v>
      </c>
      <c r="AL817" s="2" t="s">
        <v>72</v>
      </c>
      <c r="AN817" s="2" t="s">
        <v>3419</v>
      </c>
    </row>
    <row r="818" spans="1:40">
      <c r="A818" s="1">
        <v>46097</v>
      </c>
      <c r="B818" s="2" t="s">
        <v>25</v>
      </c>
      <c r="C818" s="2" t="s">
        <v>3414</v>
      </c>
      <c r="D818" s="2" t="s">
        <v>3415</v>
      </c>
      <c r="E818" s="11">
        <v>0.51388888888888884</v>
      </c>
      <c r="F818" s="11">
        <v>0.5625</v>
      </c>
      <c r="G818">
        <v>1.17</v>
      </c>
      <c r="H818">
        <v>393.16239316239319</v>
      </c>
      <c r="I818">
        <v>1.1666666666666665</v>
      </c>
      <c r="J818">
        <v>394.28571428240741</v>
      </c>
      <c r="K818" s="2" t="s">
        <v>3416</v>
      </c>
      <c r="L818" s="2" t="s">
        <v>3417</v>
      </c>
      <c r="M818">
        <v>194</v>
      </c>
      <c r="N818" s="2" t="s">
        <v>1026</v>
      </c>
      <c r="O818" s="2" t="s">
        <v>1027</v>
      </c>
      <c r="P818" s="2" t="s">
        <v>1021</v>
      </c>
      <c r="Q818" s="2" t="s">
        <v>687</v>
      </c>
      <c r="R818" s="2" t="s">
        <v>1020</v>
      </c>
      <c r="S818" s="2" t="s">
        <v>79</v>
      </c>
      <c r="T818">
        <v>460</v>
      </c>
      <c r="U818">
        <v>10</v>
      </c>
      <c r="V818">
        <v>0</v>
      </c>
      <c r="W818">
        <v>1</v>
      </c>
      <c r="X818">
        <v>8</v>
      </c>
      <c r="Z818">
        <v>3680</v>
      </c>
      <c r="AA818">
        <v>3680</v>
      </c>
      <c r="AB818">
        <v>3500</v>
      </c>
      <c r="AC818" s="2"/>
      <c r="AD818" s="2" t="s">
        <v>312</v>
      </c>
      <c r="AE818">
        <v>2026</v>
      </c>
      <c r="AF818">
        <v>115</v>
      </c>
      <c r="AG818">
        <v>113</v>
      </c>
      <c r="AH818">
        <v>2</v>
      </c>
      <c r="AI818">
        <v>115</v>
      </c>
      <c r="AJ818">
        <v>113</v>
      </c>
      <c r="AK818">
        <v>2</v>
      </c>
      <c r="AL818" s="2" t="s">
        <v>72</v>
      </c>
      <c r="AN818" s="2" t="s">
        <v>3419</v>
      </c>
    </row>
    <row r="819" spans="1:40">
      <c r="A819" s="1">
        <v>46097</v>
      </c>
      <c r="B819" s="2" t="s">
        <v>25</v>
      </c>
      <c r="C819" s="2" t="s">
        <v>3414</v>
      </c>
      <c r="D819" s="2" t="s">
        <v>3426</v>
      </c>
      <c r="E819" s="11">
        <v>0.57291666666666674</v>
      </c>
      <c r="F819" s="11">
        <v>0.73611111111111116</v>
      </c>
      <c r="G819">
        <v>3.92</v>
      </c>
      <c r="H819">
        <v>1332.9081632653063</v>
      </c>
      <c r="I819">
        <v>3.916666666666667</v>
      </c>
      <c r="J819">
        <v>1334.0425531944445</v>
      </c>
      <c r="K819" s="2" t="s">
        <v>3416</v>
      </c>
      <c r="L819" s="2" t="s">
        <v>3417</v>
      </c>
      <c r="M819">
        <v>145</v>
      </c>
      <c r="N819" s="2" t="s">
        <v>796</v>
      </c>
      <c r="O819" s="2" t="s">
        <v>798</v>
      </c>
      <c r="P819" s="2" t="s">
        <v>790</v>
      </c>
      <c r="Q819" s="2" t="s">
        <v>791</v>
      </c>
      <c r="R819" s="2" t="s">
        <v>789</v>
      </c>
      <c r="S819" s="2" t="s">
        <v>79</v>
      </c>
      <c r="T819">
        <v>5225</v>
      </c>
      <c r="U819">
        <v>25</v>
      </c>
      <c r="V819">
        <v>0</v>
      </c>
      <c r="W819">
        <v>1</v>
      </c>
      <c r="X819">
        <v>8</v>
      </c>
      <c r="Z819">
        <v>41800</v>
      </c>
      <c r="AA819">
        <v>41800</v>
      </c>
      <c r="AB819">
        <v>61000</v>
      </c>
      <c r="AC819" s="2"/>
      <c r="AD819" s="2" t="s">
        <v>312</v>
      </c>
      <c r="AE819">
        <v>2026</v>
      </c>
      <c r="AF819">
        <v>1307</v>
      </c>
      <c r="AG819">
        <v>1911</v>
      </c>
      <c r="AH819">
        <v>-604</v>
      </c>
      <c r="AI819">
        <v>1914</v>
      </c>
      <c r="AJ819">
        <v>1911</v>
      </c>
      <c r="AK819">
        <v>3</v>
      </c>
      <c r="AL819" s="2" t="s">
        <v>72</v>
      </c>
      <c r="AN819" s="2" t="s">
        <v>3419</v>
      </c>
    </row>
    <row r="820" spans="1:40">
      <c r="A820" s="1">
        <v>46098</v>
      </c>
      <c r="B820" s="2" t="s">
        <v>25</v>
      </c>
      <c r="C820" s="2" t="s">
        <v>3414</v>
      </c>
      <c r="D820" s="2" t="s">
        <v>3415</v>
      </c>
      <c r="E820" s="11">
        <v>0.33333333333333326</v>
      </c>
      <c r="F820" s="11">
        <v>0.5625</v>
      </c>
      <c r="G820">
        <v>5.5</v>
      </c>
      <c r="H820">
        <v>950</v>
      </c>
      <c r="I820">
        <v>5.5</v>
      </c>
      <c r="J820">
        <v>950</v>
      </c>
      <c r="K820" s="2" t="s">
        <v>3416</v>
      </c>
      <c r="L820" s="2" t="s">
        <v>3417</v>
      </c>
      <c r="M820">
        <v>145</v>
      </c>
      <c r="N820" s="2" t="s">
        <v>796</v>
      </c>
      <c r="O820" s="2" t="s">
        <v>798</v>
      </c>
      <c r="P820" s="2" t="s">
        <v>790</v>
      </c>
      <c r="Q820" s="2" t="s">
        <v>791</v>
      </c>
      <c r="R820" s="2" t="s">
        <v>789</v>
      </c>
      <c r="S820" s="2" t="s">
        <v>79</v>
      </c>
      <c r="T820">
        <v>5225</v>
      </c>
      <c r="U820">
        <v>20</v>
      </c>
      <c r="V820">
        <v>0</v>
      </c>
      <c r="W820">
        <v>1</v>
      </c>
      <c r="X820">
        <v>8</v>
      </c>
      <c r="Z820">
        <v>41800</v>
      </c>
      <c r="AA820">
        <v>41800</v>
      </c>
      <c r="AB820">
        <v>61000</v>
      </c>
      <c r="AC820" s="2"/>
      <c r="AD820" s="2" t="s">
        <v>312</v>
      </c>
      <c r="AE820">
        <v>2026</v>
      </c>
      <c r="AF820">
        <v>1307</v>
      </c>
      <c r="AG820">
        <v>1911</v>
      </c>
      <c r="AH820">
        <v>-604</v>
      </c>
      <c r="AI820">
        <v>1914</v>
      </c>
      <c r="AJ820">
        <v>1911</v>
      </c>
      <c r="AK820">
        <v>3</v>
      </c>
      <c r="AL820" s="2" t="s">
        <v>72</v>
      </c>
      <c r="AN820" s="2" t="s">
        <v>3419</v>
      </c>
    </row>
    <row r="821" spans="1:40">
      <c r="A821" s="1">
        <v>46098</v>
      </c>
      <c r="B821" s="2" t="s">
        <v>25</v>
      </c>
      <c r="C821" s="2" t="s">
        <v>3414</v>
      </c>
      <c r="D821" s="2" t="s">
        <v>3426</v>
      </c>
      <c r="E821" s="11">
        <v>0.57638888888888884</v>
      </c>
      <c r="F821" s="11">
        <v>0.63888888888888884</v>
      </c>
      <c r="G821">
        <v>1.5</v>
      </c>
      <c r="H821">
        <v>853.33333333333337</v>
      </c>
      <c r="I821">
        <v>1.5</v>
      </c>
      <c r="J821">
        <v>853.33333333333337</v>
      </c>
      <c r="K821" s="2" t="s">
        <v>3416</v>
      </c>
      <c r="L821" s="2" t="s">
        <v>3417</v>
      </c>
      <c r="M821">
        <v>220</v>
      </c>
      <c r="N821" s="2" t="s">
        <v>1113</v>
      </c>
      <c r="O821" s="2" t="s">
        <v>1120</v>
      </c>
      <c r="P821" s="2" t="s">
        <v>1115</v>
      </c>
      <c r="Q821" s="2" t="s">
        <v>97</v>
      </c>
      <c r="R821" s="2" t="s">
        <v>1114</v>
      </c>
      <c r="S821" s="2" t="s">
        <v>79</v>
      </c>
      <c r="T821">
        <v>1280</v>
      </c>
      <c r="U821">
        <v>10</v>
      </c>
      <c r="V821">
        <v>0</v>
      </c>
      <c r="W821">
        <v>1</v>
      </c>
      <c r="X821">
        <v>8</v>
      </c>
      <c r="Z821">
        <v>10240</v>
      </c>
      <c r="AA821">
        <v>10240</v>
      </c>
      <c r="AB821">
        <v>10000</v>
      </c>
      <c r="AC821" s="2"/>
      <c r="AD821" s="2" t="s">
        <v>312</v>
      </c>
      <c r="AE821">
        <v>2026</v>
      </c>
      <c r="AF821">
        <v>320</v>
      </c>
      <c r="AG821">
        <v>331</v>
      </c>
      <c r="AH821">
        <v>-11</v>
      </c>
      <c r="AI821">
        <v>334</v>
      </c>
      <c r="AJ821">
        <v>331</v>
      </c>
      <c r="AK821">
        <v>3</v>
      </c>
      <c r="AL821" s="2" t="s">
        <v>72</v>
      </c>
      <c r="AN821" s="2" t="s">
        <v>3419</v>
      </c>
    </row>
    <row r="822" spans="1:40">
      <c r="A822" s="1">
        <v>46098</v>
      </c>
      <c r="B822" s="2" t="s">
        <v>25</v>
      </c>
      <c r="C822" s="2" t="s">
        <v>3414</v>
      </c>
      <c r="D822" s="2" t="s">
        <v>3426</v>
      </c>
      <c r="E822" s="11">
        <v>0.64930555555555558</v>
      </c>
      <c r="F822" s="11">
        <v>0.68402777777777768</v>
      </c>
      <c r="G822">
        <v>0.83</v>
      </c>
      <c r="H822">
        <v>951.80722891566268</v>
      </c>
      <c r="I822">
        <v>0.83333333333333326</v>
      </c>
      <c r="J822">
        <v>948</v>
      </c>
      <c r="K822" s="2" t="s">
        <v>3416</v>
      </c>
      <c r="L822" s="2" t="s">
        <v>3417</v>
      </c>
      <c r="M822">
        <v>286</v>
      </c>
      <c r="N822" s="2" t="s">
        <v>1389</v>
      </c>
      <c r="O822" s="2" t="s">
        <v>1396</v>
      </c>
      <c r="P822" s="2" t="s">
        <v>1391</v>
      </c>
      <c r="Q822" s="2" t="s">
        <v>153</v>
      </c>
      <c r="R822" s="2" t="s">
        <v>1390</v>
      </c>
      <c r="S822" s="2" t="s">
        <v>79</v>
      </c>
      <c r="T822">
        <v>790</v>
      </c>
      <c r="U822">
        <v>15</v>
      </c>
      <c r="V822">
        <v>0</v>
      </c>
      <c r="W822">
        <v>1</v>
      </c>
      <c r="X822">
        <v>8</v>
      </c>
      <c r="Z822">
        <v>6320</v>
      </c>
      <c r="AA822">
        <v>6320</v>
      </c>
      <c r="AB822">
        <v>6100</v>
      </c>
      <c r="AC822" s="2"/>
      <c r="AD822" s="2" t="s">
        <v>312</v>
      </c>
      <c r="AE822">
        <v>2026</v>
      </c>
      <c r="AF822">
        <v>198</v>
      </c>
      <c r="AG822">
        <v>207</v>
      </c>
      <c r="AH822">
        <v>-9</v>
      </c>
      <c r="AI822">
        <v>210</v>
      </c>
      <c r="AJ822">
        <v>207</v>
      </c>
      <c r="AK822">
        <v>3</v>
      </c>
      <c r="AL822" s="2" t="s">
        <v>72</v>
      </c>
      <c r="AN822" s="2" t="s">
        <v>3419</v>
      </c>
    </row>
    <row r="823" spans="1:40">
      <c r="A823" s="1">
        <v>46097</v>
      </c>
      <c r="B823" s="2" t="s">
        <v>27</v>
      </c>
      <c r="C823" s="2" t="s">
        <v>3453</v>
      </c>
      <c r="D823" s="2" t="s">
        <v>3454</v>
      </c>
      <c r="E823" s="11">
        <v>0.34027777777777768</v>
      </c>
      <c r="F823" s="11">
        <v>0.47916666666666674</v>
      </c>
      <c r="G823">
        <v>3.33</v>
      </c>
      <c r="H823">
        <v>1411.4114114114113</v>
      </c>
      <c r="I823">
        <v>3.333333333333333</v>
      </c>
      <c r="J823">
        <v>1410</v>
      </c>
      <c r="K823" s="2" t="s">
        <v>3416</v>
      </c>
      <c r="L823" s="2" t="s">
        <v>3417</v>
      </c>
      <c r="M823">
        <v>140</v>
      </c>
      <c r="N823" s="2" t="s">
        <v>787</v>
      </c>
      <c r="O823" s="2" t="s">
        <v>780</v>
      </c>
      <c r="P823" s="2" t="s">
        <v>778</v>
      </c>
      <c r="Q823" s="2" t="s">
        <v>779</v>
      </c>
      <c r="R823" s="2" t="s">
        <v>777</v>
      </c>
      <c r="S823" s="2" t="s">
        <v>64</v>
      </c>
      <c r="T823">
        <v>4700</v>
      </c>
      <c r="U823">
        <v>11</v>
      </c>
      <c r="V823">
        <v>2</v>
      </c>
      <c r="W823">
        <v>1</v>
      </c>
      <c r="X823">
        <v>6</v>
      </c>
      <c r="Z823">
        <v>28200</v>
      </c>
      <c r="AA823">
        <v>28200</v>
      </c>
      <c r="AB823">
        <v>27800</v>
      </c>
      <c r="AC823" s="2" t="s">
        <v>3450</v>
      </c>
      <c r="AD823" s="2" t="s">
        <v>312</v>
      </c>
      <c r="AE823">
        <v>2026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 s="2" t="s">
        <v>3419</v>
      </c>
      <c r="AM823" t="s">
        <v>68</v>
      </c>
      <c r="AN823" s="2" t="s">
        <v>3419</v>
      </c>
    </row>
    <row r="824" spans="1:40">
      <c r="A824" s="1">
        <v>46097</v>
      </c>
      <c r="B824" s="2" t="s">
        <v>27</v>
      </c>
      <c r="C824" s="2" t="s">
        <v>3453</v>
      </c>
      <c r="D824" s="2" t="s">
        <v>3454</v>
      </c>
      <c r="E824" s="11">
        <v>0.5625</v>
      </c>
      <c r="F824" s="11">
        <v>0.69791666666666674</v>
      </c>
      <c r="G824">
        <v>3.25</v>
      </c>
      <c r="H824">
        <v>1215.3846153846155</v>
      </c>
      <c r="I824">
        <v>3.25</v>
      </c>
      <c r="J824">
        <v>1215.3846153819445</v>
      </c>
      <c r="K824" s="2" t="s">
        <v>3416</v>
      </c>
      <c r="L824" s="2" t="s">
        <v>3417</v>
      </c>
      <c r="M824">
        <v>370</v>
      </c>
      <c r="N824" s="2" t="s">
        <v>1731</v>
      </c>
      <c r="O824" s="2" t="s">
        <v>1735</v>
      </c>
      <c r="P824" s="2" t="s">
        <v>1733</v>
      </c>
      <c r="Q824" s="2" t="s">
        <v>1734</v>
      </c>
      <c r="R824" s="2" t="s">
        <v>1732</v>
      </c>
      <c r="S824" s="2" t="s">
        <v>64</v>
      </c>
      <c r="T824">
        <v>3950</v>
      </c>
      <c r="U824">
        <v>10</v>
      </c>
      <c r="V824">
        <v>3</v>
      </c>
      <c r="W824">
        <v>1</v>
      </c>
      <c r="X824">
        <v>4</v>
      </c>
      <c r="Z824">
        <v>15800</v>
      </c>
      <c r="AA824">
        <v>15800</v>
      </c>
      <c r="AB824">
        <v>15000</v>
      </c>
      <c r="AC824" s="2" t="s">
        <v>3450</v>
      </c>
      <c r="AD824" s="2" t="s">
        <v>312</v>
      </c>
      <c r="AE824">
        <v>2026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 s="2" t="s">
        <v>3431</v>
      </c>
      <c r="AM824" t="s">
        <v>118</v>
      </c>
      <c r="AN824" s="2" t="s">
        <v>3419</v>
      </c>
    </row>
    <row r="825" spans="1:40">
      <c r="A825" s="1">
        <v>46098</v>
      </c>
      <c r="B825" s="2" t="s">
        <v>27</v>
      </c>
      <c r="C825" s="2" t="s">
        <v>3453</v>
      </c>
      <c r="D825" s="2" t="s">
        <v>3454</v>
      </c>
      <c r="E825" s="11">
        <v>0.34027777777777768</v>
      </c>
      <c r="F825" s="11">
        <v>0.41666666666666674</v>
      </c>
      <c r="G825">
        <v>1.83</v>
      </c>
      <c r="H825">
        <v>1147.5409836065573</v>
      </c>
      <c r="I825">
        <v>1.8333333333333335</v>
      </c>
      <c r="J825">
        <v>1145.4545454513889</v>
      </c>
      <c r="K825" s="2" t="s">
        <v>3416</v>
      </c>
      <c r="L825" s="2" t="s">
        <v>3417</v>
      </c>
      <c r="M825">
        <v>403</v>
      </c>
      <c r="N825" s="2" t="s">
        <v>1848</v>
      </c>
      <c r="O825" s="2" t="s">
        <v>1851</v>
      </c>
      <c r="P825" s="2" t="s">
        <v>1850</v>
      </c>
      <c r="Q825" s="2" t="s">
        <v>1051</v>
      </c>
      <c r="R825" s="2" t="s">
        <v>1849</v>
      </c>
      <c r="S825" s="2" t="s">
        <v>64</v>
      </c>
      <c r="T825">
        <v>2100</v>
      </c>
      <c r="U825">
        <v>10</v>
      </c>
      <c r="V825">
        <v>3</v>
      </c>
      <c r="W825">
        <v>1</v>
      </c>
      <c r="X825">
        <v>3</v>
      </c>
      <c r="Z825">
        <v>6300</v>
      </c>
      <c r="AA825">
        <v>6300</v>
      </c>
      <c r="AB825">
        <v>16000</v>
      </c>
      <c r="AC825" s="2" t="s">
        <v>3450</v>
      </c>
      <c r="AD825" s="2" t="s">
        <v>312</v>
      </c>
      <c r="AE825">
        <v>2026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 s="2" t="s">
        <v>3431</v>
      </c>
      <c r="AM825" t="s">
        <v>118</v>
      </c>
      <c r="AN825" s="2" t="s">
        <v>3419</v>
      </c>
    </row>
    <row r="826" spans="1:40">
      <c r="A826" s="1">
        <v>46098</v>
      </c>
      <c r="B826" s="2" t="s">
        <v>27</v>
      </c>
      <c r="C826" s="2" t="s">
        <v>3453</v>
      </c>
      <c r="D826" s="2" t="s">
        <v>3454</v>
      </c>
      <c r="E826" s="11">
        <v>0.41666666666666674</v>
      </c>
      <c r="F826" s="11">
        <v>0.49305555555555558</v>
      </c>
      <c r="G826">
        <v>1.83</v>
      </c>
      <c r="H826">
        <v>1998.3606557377047</v>
      </c>
      <c r="I826">
        <v>1.8333333333333335</v>
      </c>
      <c r="J826">
        <v>1994.7272727314814</v>
      </c>
      <c r="K826" s="2" t="s">
        <v>3416</v>
      </c>
      <c r="L826" s="2" t="s">
        <v>3417</v>
      </c>
      <c r="M826">
        <v>403</v>
      </c>
      <c r="N826" s="2" t="s">
        <v>1848</v>
      </c>
      <c r="O826" s="2" t="s">
        <v>1851</v>
      </c>
      <c r="P826" s="2" t="s">
        <v>1850</v>
      </c>
      <c r="Q826" s="2" t="s">
        <v>1051</v>
      </c>
      <c r="R826" s="2" t="s">
        <v>1849</v>
      </c>
      <c r="S826" s="2" t="s">
        <v>64</v>
      </c>
      <c r="T826">
        <v>3657</v>
      </c>
      <c r="U826">
        <v>3</v>
      </c>
      <c r="V826">
        <v>3</v>
      </c>
      <c r="W826">
        <v>1</v>
      </c>
      <c r="X826">
        <v>3</v>
      </c>
      <c r="Z826">
        <v>10971</v>
      </c>
      <c r="AA826">
        <v>10971</v>
      </c>
      <c r="AB826">
        <v>16000</v>
      </c>
      <c r="AC826" s="2" t="s">
        <v>3450</v>
      </c>
      <c r="AD826" s="2" t="s">
        <v>312</v>
      </c>
      <c r="AE826">
        <v>2026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 s="2" t="s">
        <v>3431</v>
      </c>
      <c r="AM826" t="s">
        <v>118</v>
      </c>
      <c r="AN826" s="2" t="s">
        <v>3419</v>
      </c>
    </row>
    <row r="827" spans="1:40">
      <c r="A827" s="1">
        <v>46098</v>
      </c>
      <c r="B827" s="2" t="s">
        <v>27</v>
      </c>
      <c r="C827" s="2" t="s">
        <v>3453</v>
      </c>
      <c r="D827" s="2" t="s">
        <v>3454</v>
      </c>
      <c r="E827" s="11">
        <v>0.52083333333333326</v>
      </c>
      <c r="F827" s="11">
        <v>0.70833333333333326</v>
      </c>
      <c r="G827">
        <v>4.5</v>
      </c>
      <c r="H827">
        <v>1714.2222222222222</v>
      </c>
      <c r="I827">
        <v>4.5</v>
      </c>
      <c r="J827">
        <v>1714.2222222222222</v>
      </c>
      <c r="K827" s="2" t="s">
        <v>3416</v>
      </c>
      <c r="L827" s="2" t="s">
        <v>3417</v>
      </c>
      <c r="M827">
        <v>225</v>
      </c>
      <c r="N827" s="2" t="s">
        <v>1143</v>
      </c>
      <c r="O827" s="2" t="s">
        <v>1146</v>
      </c>
      <c r="P827" s="2" t="s">
        <v>1145</v>
      </c>
      <c r="Q827" s="2" t="s">
        <v>122</v>
      </c>
      <c r="R827" s="2" t="s">
        <v>1144</v>
      </c>
      <c r="S827" s="2" t="s">
        <v>64</v>
      </c>
      <c r="T827">
        <v>7714</v>
      </c>
      <c r="U827">
        <v>0</v>
      </c>
      <c r="V827">
        <v>3</v>
      </c>
      <c r="W827">
        <v>1</v>
      </c>
      <c r="X827">
        <v>3</v>
      </c>
      <c r="Z827">
        <v>23142</v>
      </c>
      <c r="AA827">
        <v>23142</v>
      </c>
      <c r="AB827">
        <v>20500</v>
      </c>
      <c r="AC827" s="2" t="s">
        <v>3450</v>
      </c>
      <c r="AD827" s="2" t="s">
        <v>312</v>
      </c>
      <c r="AE827">
        <v>2026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 s="2" t="s">
        <v>3431</v>
      </c>
      <c r="AM827" t="s">
        <v>118</v>
      </c>
      <c r="AN827" s="2" t="s">
        <v>3419</v>
      </c>
    </row>
    <row r="828" spans="1:40">
      <c r="A828" s="1">
        <v>46097</v>
      </c>
      <c r="B828" s="2" t="s">
        <v>27</v>
      </c>
      <c r="C828" s="2" t="s">
        <v>3439</v>
      </c>
      <c r="D828" s="2" t="s">
        <v>3440</v>
      </c>
      <c r="E828" s="11">
        <v>0.40625</v>
      </c>
      <c r="F828" s="11">
        <v>0.42708333333333326</v>
      </c>
      <c r="G828">
        <v>0.5</v>
      </c>
      <c r="H828">
        <v>916</v>
      </c>
      <c r="I828">
        <v>0.5</v>
      </c>
      <c r="J828">
        <v>916</v>
      </c>
      <c r="K828" s="2" t="s">
        <v>3416</v>
      </c>
      <c r="L828" s="2" t="s">
        <v>3417</v>
      </c>
      <c r="M828">
        <v>262</v>
      </c>
      <c r="N828" s="2" t="s">
        <v>1289</v>
      </c>
      <c r="O828" s="2" t="s">
        <v>1286</v>
      </c>
      <c r="P828" s="2" t="s">
        <v>1281</v>
      </c>
      <c r="Q828" s="2" t="s">
        <v>59</v>
      </c>
      <c r="R828" s="2" t="s">
        <v>1290</v>
      </c>
      <c r="S828" s="2" t="s">
        <v>79</v>
      </c>
      <c r="T828">
        <v>458</v>
      </c>
      <c r="U828">
        <v>8</v>
      </c>
      <c r="V828">
        <v>0</v>
      </c>
      <c r="W828">
        <v>1</v>
      </c>
      <c r="X828">
        <v>8</v>
      </c>
      <c r="Z828">
        <v>3664</v>
      </c>
      <c r="AA828">
        <v>3664</v>
      </c>
      <c r="AB828">
        <v>360</v>
      </c>
      <c r="AC828" s="2" t="s">
        <v>3438</v>
      </c>
      <c r="AD828" s="2" t="s">
        <v>312</v>
      </c>
      <c r="AE828">
        <v>2026</v>
      </c>
      <c r="AF828">
        <v>115</v>
      </c>
      <c r="AG828">
        <v>15</v>
      </c>
      <c r="AH828">
        <v>100</v>
      </c>
      <c r="AI828">
        <v>115</v>
      </c>
      <c r="AJ828">
        <v>15</v>
      </c>
      <c r="AK828">
        <v>100</v>
      </c>
      <c r="AL828" s="2" t="s">
        <v>3431</v>
      </c>
      <c r="AN828" s="2" t="s">
        <v>3419</v>
      </c>
    </row>
    <row r="829" spans="1:40">
      <c r="A829" s="1">
        <v>46097</v>
      </c>
      <c r="B829" s="2" t="s">
        <v>27</v>
      </c>
      <c r="C829" s="2" t="s">
        <v>3439</v>
      </c>
      <c r="D829" s="2" t="s">
        <v>3440</v>
      </c>
      <c r="E829" s="11">
        <v>0.51736111111111116</v>
      </c>
      <c r="F829" s="11">
        <v>0.72916666666666674</v>
      </c>
      <c r="G829">
        <v>5.08</v>
      </c>
      <c r="H829">
        <v>1391.535433070866</v>
      </c>
      <c r="I829">
        <v>5.083333333333333</v>
      </c>
      <c r="J829">
        <v>1390.6229508217593</v>
      </c>
      <c r="K829" s="2" t="s">
        <v>3416</v>
      </c>
      <c r="L829" s="2" t="s">
        <v>3417</v>
      </c>
      <c r="M829">
        <v>193</v>
      </c>
      <c r="N829" s="2" t="s">
        <v>1019</v>
      </c>
      <c r="O829" s="2" t="s">
        <v>1022</v>
      </c>
      <c r="P829" s="2" t="s">
        <v>1021</v>
      </c>
      <c r="Q829" s="2" t="s">
        <v>687</v>
      </c>
      <c r="R829" s="2" t="s">
        <v>1020</v>
      </c>
      <c r="S829" s="2" t="s">
        <v>64</v>
      </c>
      <c r="T829">
        <v>7069</v>
      </c>
      <c r="U829">
        <v>9</v>
      </c>
      <c r="V829">
        <v>2</v>
      </c>
      <c r="W829">
        <v>1</v>
      </c>
      <c r="X829">
        <v>1</v>
      </c>
      <c r="Z829">
        <v>7069</v>
      </c>
      <c r="AA829">
        <v>7069</v>
      </c>
      <c r="AB829">
        <v>7000</v>
      </c>
      <c r="AC829" s="2" t="s">
        <v>3438</v>
      </c>
      <c r="AD829" s="2" t="s">
        <v>312</v>
      </c>
      <c r="AE829">
        <v>2026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 s="2" t="s">
        <v>3431</v>
      </c>
      <c r="AM829" t="s">
        <v>68</v>
      </c>
      <c r="AN829" s="2" t="s">
        <v>3419</v>
      </c>
    </row>
    <row r="830" spans="1:40">
      <c r="A830" s="1">
        <v>46098</v>
      </c>
      <c r="B830" s="2" t="s">
        <v>27</v>
      </c>
      <c r="C830" s="2" t="s">
        <v>3439</v>
      </c>
      <c r="D830" s="2" t="s">
        <v>3440</v>
      </c>
      <c r="E830" s="11">
        <v>0.39583333333333326</v>
      </c>
      <c r="F830" s="11">
        <v>0.42708333333333326</v>
      </c>
      <c r="G830">
        <v>0.75</v>
      </c>
      <c r="H830">
        <v>1138.6666666666667</v>
      </c>
      <c r="I830">
        <v>0.75</v>
      </c>
      <c r="J830">
        <v>1138.6666666666667</v>
      </c>
      <c r="K830" s="2" t="s">
        <v>3416</v>
      </c>
      <c r="L830" s="2" t="s">
        <v>3417</v>
      </c>
      <c r="M830">
        <v>296</v>
      </c>
      <c r="N830" s="2" t="s">
        <v>1447</v>
      </c>
      <c r="O830" s="2" t="s">
        <v>1451</v>
      </c>
      <c r="P830" s="2" t="s">
        <v>1449</v>
      </c>
      <c r="Q830" s="2" t="s">
        <v>1450</v>
      </c>
      <c r="R830" s="2" t="s">
        <v>1448</v>
      </c>
      <c r="S830" s="2" t="s">
        <v>64</v>
      </c>
      <c r="T830">
        <v>854</v>
      </c>
      <c r="U830">
        <v>4</v>
      </c>
      <c r="V830">
        <v>3</v>
      </c>
      <c r="W830">
        <v>1</v>
      </c>
      <c r="X830">
        <v>1</v>
      </c>
      <c r="Z830">
        <v>854</v>
      </c>
      <c r="AA830">
        <v>854</v>
      </c>
      <c r="AB830">
        <v>1300</v>
      </c>
      <c r="AC830" s="2" t="s">
        <v>3438</v>
      </c>
      <c r="AD830" s="2" t="s">
        <v>312</v>
      </c>
      <c r="AE830">
        <v>2026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 s="2" t="s">
        <v>3431</v>
      </c>
      <c r="AM830" t="s">
        <v>118</v>
      </c>
      <c r="AN830" s="2" t="s">
        <v>3419</v>
      </c>
    </row>
    <row r="831" spans="1:40">
      <c r="A831" s="1">
        <v>46098</v>
      </c>
      <c r="B831" s="2" t="s">
        <v>27</v>
      </c>
      <c r="C831" s="2" t="s">
        <v>3439</v>
      </c>
      <c r="D831" s="2" t="s">
        <v>3440</v>
      </c>
      <c r="E831" s="11">
        <v>0.67361111111111116</v>
      </c>
      <c r="F831" s="11">
        <v>0.72916666666666674</v>
      </c>
      <c r="G831">
        <v>1.33</v>
      </c>
      <c r="H831">
        <v>2190.2255639097743</v>
      </c>
      <c r="I831">
        <v>1.3333333333333335</v>
      </c>
      <c r="J831">
        <v>2184.75</v>
      </c>
      <c r="K831" s="2" t="s">
        <v>3416</v>
      </c>
      <c r="L831" s="2" t="s">
        <v>3417</v>
      </c>
      <c r="M831">
        <v>414</v>
      </c>
      <c r="N831" s="2" t="s">
        <v>1708</v>
      </c>
      <c r="O831" s="2" t="s">
        <v>664</v>
      </c>
      <c r="P831" s="2" t="s">
        <v>662</v>
      </c>
      <c r="Q831" s="2" t="s">
        <v>663</v>
      </c>
      <c r="R831" s="2" t="s">
        <v>661</v>
      </c>
      <c r="S831" s="2" t="s">
        <v>64</v>
      </c>
      <c r="T831">
        <v>2913</v>
      </c>
      <c r="U831">
        <v>10</v>
      </c>
      <c r="V831">
        <v>3</v>
      </c>
      <c r="W831">
        <v>1</v>
      </c>
      <c r="X831">
        <v>4</v>
      </c>
      <c r="Z831">
        <v>11652</v>
      </c>
      <c r="AA831">
        <v>11652</v>
      </c>
      <c r="AB831">
        <v>11000</v>
      </c>
      <c r="AC831" s="2" t="s">
        <v>3438</v>
      </c>
      <c r="AD831" s="2" t="s">
        <v>312</v>
      </c>
      <c r="AE831">
        <v>2026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 s="2" t="s">
        <v>3431</v>
      </c>
      <c r="AM831" t="s">
        <v>118</v>
      </c>
      <c r="AN831" s="2" t="s">
        <v>3419</v>
      </c>
    </row>
    <row r="832" spans="1:40">
      <c r="A832" s="1">
        <v>46094</v>
      </c>
      <c r="B832" s="2" t="s">
        <v>27</v>
      </c>
      <c r="C832" s="2" t="s">
        <v>3429</v>
      </c>
      <c r="D832" s="2" t="s">
        <v>3415</v>
      </c>
      <c r="E832" s="11">
        <v>0.33333333333333326</v>
      </c>
      <c r="F832" s="11">
        <v>0.64583333333333326</v>
      </c>
      <c r="G832">
        <v>7.5</v>
      </c>
      <c r="H832">
        <v>1413.3333333333333</v>
      </c>
      <c r="I832">
        <v>7.5</v>
      </c>
      <c r="J832">
        <v>1413.3333333333333</v>
      </c>
      <c r="K832" s="2" t="s">
        <v>3416</v>
      </c>
      <c r="L832" s="2" t="s">
        <v>3417</v>
      </c>
      <c r="M832">
        <v>278</v>
      </c>
      <c r="N832" s="2" t="s">
        <v>1365</v>
      </c>
      <c r="O832" s="2" t="s">
        <v>792</v>
      </c>
      <c r="P832" s="2" t="s">
        <v>790</v>
      </c>
      <c r="Q832" s="2" t="s">
        <v>1367</v>
      </c>
      <c r="R832" s="2" t="s">
        <v>1366</v>
      </c>
      <c r="S832" s="2" t="s">
        <v>64</v>
      </c>
      <c r="T832">
        <v>10600</v>
      </c>
      <c r="U832">
        <v>5</v>
      </c>
      <c r="V832">
        <v>3</v>
      </c>
      <c r="W832">
        <v>1</v>
      </c>
      <c r="X832">
        <v>2</v>
      </c>
      <c r="Z832">
        <v>21200</v>
      </c>
      <c r="AA832">
        <v>21200</v>
      </c>
      <c r="AB832">
        <v>22500</v>
      </c>
      <c r="AC832" s="2" t="s">
        <v>3450</v>
      </c>
      <c r="AD832" s="2" t="s">
        <v>312</v>
      </c>
      <c r="AE832">
        <v>2026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 s="2" t="s">
        <v>3431</v>
      </c>
      <c r="AM832" t="s">
        <v>118</v>
      </c>
      <c r="AN832" s="2" t="s">
        <v>3419</v>
      </c>
    </row>
    <row r="833" spans="1:40">
      <c r="A833" s="1">
        <v>46097</v>
      </c>
      <c r="B833" s="2" t="s">
        <v>27</v>
      </c>
      <c r="C833" s="2" t="s">
        <v>3429</v>
      </c>
      <c r="D833" s="2" t="s">
        <v>3523</v>
      </c>
      <c r="E833" s="11">
        <v>0.5</v>
      </c>
      <c r="F833" s="11">
        <v>0.70486111111111116</v>
      </c>
      <c r="G833">
        <v>4.92</v>
      </c>
      <c r="H833">
        <v>1296.1382113821139</v>
      </c>
      <c r="I833">
        <v>4.916666666666667</v>
      </c>
      <c r="J833">
        <v>1297.0169491550926</v>
      </c>
      <c r="K833" s="2" t="s">
        <v>3416</v>
      </c>
      <c r="L833" s="2" t="s">
        <v>3417</v>
      </c>
      <c r="M833">
        <v>124</v>
      </c>
      <c r="N833" s="2" t="s">
        <v>706</v>
      </c>
      <c r="O833" s="2" t="s">
        <v>709</v>
      </c>
      <c r="P833" s="2" t="s">
        <v>695</v>
      </c>
      <c r="Q833" s="2" t="s">
        <v>708</v>
      </c>
      <c r="R833" s="2" t="s">
        <v>707</v>
      </c>
      <c r="S833" s="2" t="s">
        <v>64</v>
      </c>
      <c r="T833">
        <v>6377</v>
      </c>
      <c r="U833">
        <v>15</v>
      </c>
      <c r="V833">
        <v>3</v>
      </c>
      <c r="W833">
        <v>1</v>
      </c>
      <c r="X833">
        <v>3</v>
      </c>
      <c r="Z833">
        <v>19131</v>
      </c>
      <c r="AA833">
        <v>19131</v>
      </c>
      <c r="AB833">
        <v>24000</v>
      </c>
      <c r="AC833" s="2" t="s">
        <v>3450</v>
      </c>
      <c r="AD833" s="2" t="s">
        <v>312</v>
      </c>
      <c r="AE833">
        <v>2026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 s="2" t="s">
        <v>3431</v>
      </c>
      <c r="AM833" t="s">
        <v>118</v>
      </c>
      <c r="AN833" s="2" t="s">
        <v>3419</v>
      </c>
    </row>
    <row r="834" spans="1:40">
      <c r="A834" s="1">
        <v>46094</v>
      </c>
      <c r="B834" s="2" t="s">
        <v>26</v>
      </c>
      <c r="C834" s="2" t="s">
        <v>3448</v>
      </c>
      <c r="D834" s="2" t="s">
        <v>3449</v>
      </c>
      <c r="E834" s="11">
        <v>0.35416666666666674</v>
      </c>
      <c r="F834" s="11">
        <v>0.38888888888888884</v>
      </c>
      <c r="G834">
        <v>0.83</v>
      </c>
      <c r="H834">
        <v>1445.7831325301206</v>
      </c>
      <c r="I834">
        <v>0.83333333333333326</v>
      </c>
      <c r="J834">
        <v>1440</v>
      </c>
      <c r="K834" s="2" t="s">
        <v>3416</v>
      </c>
      <c r="L834" s="2" t="s">
        <v>3417</v>
      </c>
      <c r="M834">
        <v>289</v>
      </c>
      <c r="N834" s="2" t="s">
        <v>1406</v>
      </c>
      <c r="O834" s="2" t="s">
        <v>1409</v>
      </c>
      <c r="P834" s="2" t="s">
        <v>1408</v>
      </c>
      <c r="Q834" s="2" t="s">
        <v>240</v>
      </c>
      <c r="R834" s="2" t="s">
        <v>1407</v>
      </c>
      <c r="S834" s="2" t="s">
        <v>64</v>
      </c>
      <c r="T834">
        <v>1200</v>
      </c>
      <c r="U834">
        <v>3</v>
      </c>
      <c r="V834">
        <v>2</v>
      </c>
      <c r="W834">
        <v>1</v>
      </c>
      <c r="X834">
        <v>6</v>
      </c>
      <c r="Z834">
        <v>7200</v>
      </c>
      <c r="AA834">
        <v>7200</v>
      </c>
      <c r="AB834">
        <v>2300</v>
      </c>
      <c r="AC834" s="2" t="s">
        <v>3438</v>
      </c>
      <c r="AD834" s="2" t="s">
        <v>312</v>
      </c>
      <c r="AE834">
        <v>2026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 s="2" t="s">
        <v>72</v>
      </c>
      <c r="AM834" t="s">
        <v>118</v>
      </c>
      <c r="AN834" s="2" t="s">
        <v>3419</v>
      </c>
    </row>
    <row r="835" spans="1:40">
      <c r="A835" s="1">
        <v>46094</v>
      </c>
      <c r="B835" s="2" t="s">
        <v>26</v>
      </c>
      <c r="C835" s="2" t="s">
        <v>3448</v>
      </c>
      <c r="D835" s="2" t="s">
        <v>3449</v>
      </c>
      <c r="E835" s="11">
        <v>0.40972222222222232</v>
      </c>
      <c r="F835" s="11">
        <v>0.52083333333333326</v>
      </c>
      <c r="G835">
        <v>2.67</v>
      </c>
      <c r="H835">
        <v>1561.4232209737829</v>
      </c>
      <c r="I835">
        <v>2.6666666666666665</v>
      </c>
      <c r="J835">
        <v>1563.375</v>
      </c>
      <c r="K835" s="2" t="s">
        <v>3416</v>
      </c>
      <c r="L835" s="2" t="s">
        <v>3417</v>
      </c>
      <c r="M835">
        <v>225</v>
      </c>
      <c r="N835" s="2" t="s">
        <v>1143</v>
      </c>
      <c r="O835" s="2" t="s">
        <v>1146</v>
      </c>
      <c r="P835" s="2" t="s">
        <v>1145</v>
      </c>
      <c r="Q835" s="2" t="s">
        <v>122</v>
      </c>
      <c r="R835" s="2" t="s">
        <v>1144</v>
      </c>
      <c r="S835" s="2" t="s">
        <v>64</v>
      </c>
      <c r="T835">
        <v>4169</v>
      </c>
      <c r="U835">
        <v>5</v>
      </c>
      <c r="V835">
        <v>3</v>
      </c>
      <c r="W835">
        <v>1</v>
      </c>
      <c r="X835">
        <v>3</v>
      </c>
      <c r="Z835">
        <v>12507</v>
      </c>
      <c r="AA835">
        <v>12507</v>
      </c>
      <c r="AB835">
        <v>20500</v>
      </c>
      <c r="AC835" s="2" t="s">
        <v>3438</v>
      </c>
      <c r="AD835" s="2" t="s">
        <v>312</v>
      </c>
      <c r="AE835">
        <v>2026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 s="2" t="s">
        <v>72</v>
      </c>
      <c r="AM835" t="s">
        <v>118</v>
      </c>
      <c r="AN835" s="2" t="s">
        <v>3419</v>
      </c>
    </row>
    <row r="836" spans="1:40">
      <c r="A836" s="1">
        <v>46094</v>
      </c>
      <c r="B836" s="2" t="s">
        <v>26</v>
      </c>
      <c r="C836" s="2" t="s">
        <v>3448</v>
      </c>
      <c r="D836" s="2" t="s">
        <v>3449</v>
      </c>
      <c r="E836" s="11">
        <v>0.52083333333333326</v>
      </c>
      <c r="F836" s="11">
        <v>0.63541666666666674</v>
      </c>
      <c r="G836">
        <v>2.75</v>
      </c>
      <c r="H836">
        <v>1289.090909090909</v>
      </c>
      <c r="I836">
        <v>2.75</v>
      </c>
      <c r="J836">
        <v>1289.090909085648</v>
      </c>
      <c r="K836" s="2" t="s">
        <v>3416</v>
      </c>
      <c r="L836" s="2" t="s">
        <v>3417</v>
      </c>
      <c r="M836">
        <v>225</v>
      </c>
      <c r="N836" s="2" t="s">
        <v>1143</v>
      </c>
      <c r="O836" s="2" t="s">
        <v>1146</v>
      </c>
      <c r="P836" s="2" t="s">
        <v>1145</v>
      </c>
      <c r="Q836" s="2" t="s">
        <v>122</v>
      </c>
      <c r="R836" s="2" t="s">
        <v>1144</v>
      </c>
      <c r="S836" s="2" t="s">
        <v>64</v>
      </c>
      <c r="T836">
        <v>3545</v>
      </c>
      <c r="U836">
        <v>0</v>
      </c>
      <c r="V836">
        <v>3</v>
      </c>
      <c r="W836">
        <v>1</v>
      </c>
      <c r="X836">
        <v>3</v>
      </c>
      <c r="Z836">
        <v>10635</v>
      </c>
      <c r="AA836">
        <v>10635</v>
      </c>
      <c r="AB836">
        <v>20500</v>
      </c>
      <c r="AC836" s="2" t="s">
        <v>3450</v>
      </c>
      <c r="AD836" s="2" t="s">
        <v>312</v>
      </c>
      <c r="AE836">
        <v>2026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 s="2" t="s">
        <v>72</v>
      </c>
      <c r="AM836" t="s">
        <v>118</v>
      </c>
      <c r="AN836" s="2" t="s">
        <v>3419</v>
      </c>
    </row>
    <row r="837" spans="1:40">
      <c r="A837" s="1">
        <v>46094</v>
      </c>
      <c r="B837" s="2" t="s">
        <v>26</v>
      </c>
      <c r="C837" s="2" t="s">
        <v>3448</v>
      </c>
      <c r="D837" s="2" t="s">
        <v>3449</v>
      </c>
      <c r="E837" s="11">
        <v>0.63888888888888884</v>
      </c>
      <c r="F837" s="11">
        <v>0.71875</v>
      </c>
      <c r="G837">
        <v>1.92</v>
      </c>
      <c r="H837">
        <v>1904.6875</v>
      </c>
      <c r="I837">
        <v>1.9166666666666665</v>
      </c>
      <c r="J837">
        <v>1908</v>
      </c>
      <c r="K837" s="2" t="s">
        <v>3416</v>
      </c>
      <c r="L837" s="2" t="s">
        <v>3417</v>
      </c>
      <c r="M837">
        <v>403</v>
      </c>
      <c r="N837" s="2" t="s">
        <v>1848</v>
      </c>
      <c r="O837" s="2" t="s">
        <v>1851</v>
      </c>
      <c r="P837" s="2" t="s">
        <v>1850</v>
      </c>
      <c r="Q837" s="2" t="s">
        <v>1051</v>
      </c>
      <c r="R837" s="2" t="s">
        <v>1849</v>
      </c>
      <c r="S837" s="2" t="s">
        <v>64</v>
      </c>
      <c r="T837">
        <v>3657</v>
      </c>
      <c r="U837">
        <v>0</v>
      </c>
      <c r="V837">
        <v>3</v>
      </c>
      <c r="W837">
        <v>1</v>
      </c>
      <c r="X837">
        <v>3</v>
      </c>
      <c r="Z837">
        <v>10971</v>
      </c>
      <c r="AA837">
        <v>10971</v>
      </c>
      <c r="AB837">
        <v>16000</v>
      </c>
      <c r="AC837" s="2" t="s">
        <v>3438</v>
      </c>
      <c r="AD837" s="2" t="s">
        <v>312</v>
      </c>
      <c r="AE837">
        <v>2026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 s="2" t="s">
        <v>72</v>
      </c>
      <c r="AM837" t="s">
        <v>118</v>
      </c>
      <c r="AN837" s="2" t="s">
        <v>3419</v>
      </c>
    </row>
    <row r="838" spans="1:40">
      <c r="A838" s="1">
        <v>46097</v>
      </c>
      <c r="B838" s="2" t="s">
        <v>26</v>
      </c>
      <c r="C838" s="2" t="s">
        <v>3448</v>
      </c>
      <c r="D838" s="2" t="s">
        <v>3449</v>
      </c>
      <c r="E838" s="11">
        <v>0.34027777777777768</v>
      </c>
      <c r="F838" s="11">
        <v>0.39583333333333326</v>
      </c>
      <c r="G838">
        <v>1.33</v>
      </c>
      <c r="H838">
        <v>1578.9473684210525</v>
      </c>
      <c r="I838">
        <v>1.3333333333333335</v>
      </c>
      <c r="J838">
        <v>1575</v>
      </c>
      <c r="K838" s="2" t="s">
        <v>3416</v>
      </c>
      <c r="L838" s="2" t="s">
        <v>3417</v>
      </c>
      <c r="M838">
        <v>403</v>
      </c>
      <c r="N838" s="2" t="s">
        <v>1848</v>
      </c>
      <c r="O838" s="2" t="s">
        <v>1851</v>
      </c>
      <c r="P838" s="2" t="s">
        <v>1850</v>
      </c>
      <c r="Q838" s="2" t="s">
        <v>1051</v>
      </c>
      <c r="R838" s="2" t="s">
        <v>1849</v>
      </c>
      <c r="S838" s="2" t="s">
        <v>64</v>
      </c>
      <c r="T838">
        <v>2100</v>
      </c>
      <c r="U838">
        <v>0</v>
      </c>
      <c r="V838">
        <v>3</v>
      </c>
      <c r="W838">
        <v>1</v>
      </c>
      <c r="X838">
        <v>3</v>
      </c>
      <c r="Z838">
        <v>6300</v>
      </c>
      <c r="AA838">
        <v>6300</v>
      </c>
      <c r="AB838">
        <v>16000</v>
      </c>
      <c r="AC838" s="2" t="s">
        <v>3438</v>
      </c>
      <c r="AD838" s="2" t="s">
        <v>312</v>
      </c>
      <c r="AE838">
        <v>2026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 s="2" t="s">
        <v>72</v>
      </c>
      <c r="AM838" t="s">
        <v>118</v>
      </c>
      <c r="AN838" s="2" t="s">
        <v>3419</v>
      </c>
    </row>
    <row r="839" spans="1:40">
      <c r="A839" s="1">
        <v>46097</v>
      </c>
      <c r="B839" s="2" t="s">
        <v>26</v>
      </c>
      <c r="C839" s="2" t="s">
        <v>3448</v>
      </c>
      <c r="D839" s="2" t="s">
        <v>3449</v>
      </c>
      <c r="E839" s="11">
        <v>0.41666666666666674</v>
      </c>
      <c r="F839" s="11">
        <v>0.51041666666666674</v>
      </c>
      <c r="G839">
        <v>2.25</v>
      </c>
      <c r="H839">
        <v>1733.3333333333333</v>
      </c>
      <c r="I839">
        <v>2.25</v>
      </c>
      <c r="J839">
        <v>1733.3333333333333</v>
      </c>
      <c r="K839" s="2" t="s">
        <v>3416</v>
      </c>
      <c r="L839" s="2" t="s">
        <v>3417</v>
      </c>
      <c r="M839">
        <v>370</v>
      </c>
      <c r="N839" s="2" t="s">
        <v>1731</v>
      </c>
      <c r="O839" s="2" t="s">
        <v>1735</v>
      </c>
      <c r="P839" s="2" t="s">
        <v>1733</v>
      </c>
      <c r="Q839" s="2" t="s">
        <v>1734</v>
      </c>
      <c r="R839" s="2" t="s">
        <v>1732</v>
      </c>
      <c r="S839" s="2" t="s">
        <v>64</v>
      </c>
      <c r="T839">
        <v>3900</v>
      </c>
      <c r="U839">
        <v>10</v>
      </c>
      <c r="V839">
        <v>3</v>
      </c>
      <c r="W839">
        <v>1</v>
      </c>
      <c r="X839">
        <v>4</v>
      </c>
      <c r="Z839">
        <v>15600</v>
      </c>
      <c r="AA839">
        <v>15600</v>
      </c>
      <c r="AB839">
        <v>15000</v>
      </c>
      <c r="AC839" s="2" t="s">
        <v>3438</v>
      </c>
      <c r="AD839" s="2" t="s">
        <v>312</v>
      </c>
      <c r="AE839">
        <v>2026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 s="2" t="s">
        <v>72</v>
      </c>
      <c r="AM839" t="s">
        <v>118</v>
      </c>
      <c r="AN839" s="2" t="s">
        <v>3419</v>
      </c>
    </row>
    <row r="840" spans="1:40">
      <c r="A840" s="1">
        <v>46097</v>
      </c>
      <c r="B840" s="2" t="s">
        <v>26</v>
      </c>
      <c r="C840" s="2" t="s">
        <v>3448</v>
      </c>
      <c r="D840" s="2" t="s">
        <v>3449</v>
      </c>
      <c r="E840" s="11">
        <v>0.54166666666666674</v>
      </c>
      <c r="F840" s="11">
        <v>0.66666666666666674</v>
      </c>
      <c r="G840">
        <v>3</v>
      </c>
      <c r="H840">
        <v>1359</v>
      </c>
      <c r="I840">
        <v>3</v>
      </c>
      <c r="J840">
        <v>1359</v>
      </c>
      <c r="K840" s="2" t="s">
        <v>3416</v>
      </c>
      <c r="L840" s="2" t="s">
        <v>3417</v>
      </c>
      <c r="M840">
        <v>408</v>
      </c>
      <c r="N840" s="2" t="s">
        <v>1870</v>
      </c>
      <c r="O840" s="2" t="s">
        <v>1873</v>
      </c>
      <c r="P840" s="2" t="s">
        <v>1850</v>
      </c>
      <c r="Q840" s="2" t="s">
        <v>1872</v>
      </c>
      <c r="R840" s="2" t="s">
        <v>1871</v>
      </c>
      <c r="S840" s="2" t="s">
        <v>64</v>
      </c>
      <c r="T840">
        <v>4077</v>
      </c>
      <c r="U840">
        <v>3</v>
      </c>
      <c r="V840">
        <v>3</v>
      </c>
      <c r="W840">
        <v>1</v>
      </c>
      <c r="X840">
        <v>4</v>
      </c>
      <c r="Z840">
        <v>16308</v>
      </c>
      <c r="AA840">
        <v>16308</v>
      </c>
      <c r="AB840">
        <v>15500</v>
      </c>
      <c r="AC840" s="2" t="s">
        <v>3438</v>
      </c>
      <c r="AD840" s="2" t="s">
        <v>312</v>
      </c>
      <c r="AE840">
        <v>2026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 s="2" t="s">
        <v>72</v>
      </c>
      <c r="AM840" t="s">
        <v>118</v>
      </c>
      <c r="AN840" s="2" t="s">
        <v>3419</v>
      </c>
    </row>
    <row r="841" spans="1:40">
      <c r="A841" s="1">
        <v>46097</v>
      </c>
      <c r="B841" s="2" t="s">
        <v>26</v>
      </c>
      <c r="C841" s="2" t="s">
        <v>3448</v>
      </c>
      <c r="D841" s="2" t="s">
        <v>3449</v>
      </c>
      <c r="E841" s="11">
        <v>0.70138888888888884</v>
      </c>
      <c r="F841" s="11">
        <v>0.72222222222222232</v>
      </c>
      <c r="G841">
        <v>0.5</v>
      </c>
      <c r="H841">
        <v>1822</v>
      </c>
      <c r="I841">
        <v>0.5</v>
      </c>
      <c r="J841">
        <v>1822</v>
      </c>
      <c r="K841" s="2" t="s">
        <v>3416</v>
      </c>
      <c r="L841" s="2" t="s">
        <v>3417</v>
      </c>
      <c r="M841">
        <v>291</v>
      </c>
      <c r="N841" s="2" t="s">
        <v>1415</v>
      </c>
      <c r="O841" s="2" t="s">
        <v>1419</v>
      </c>
      <c r="P841" s="2" t="s">
        <v>1417</v>
      </c>
      <c r="Q841" s="2" t="s">
        <v>122</v>
      </c>
      <c r="R841" s="2" t="s">
        <v>1416</v>
      </c>
      <c r="S841" s="2" t="s">
        <v>64</v>
      </c>
      <c r="T841">
        <v>911</v>
      </c>
      <c r="U841">
        <v>3</v>
      </c>
      <c r="V841">
        <v>3</v>
      </c>
      <c r="W841">
        <v>1</v>
      </c>
      <c r="X841">
        <v>4</v>
      </c>
      <c r="Z841">
        <v>3644</v>
      </c>
      <c r="AA841">
        <v>3644</v>
      </c>
      <c r="AB841">
        <v>6000</v>
      </c>
      <c r="AC841" s="2" t="s">
        <v>3438</v>
      </c>
      <c r="AD841" s="2" t="s">
        <v>312</v>
      </c>
      <c r="AE841">
        <v>2026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 s="2" t="s">
        <v>72</v>
      </c>
      <c r="AM841" t="s">
        <v>118</v>
      </c>
      <c r="AN841" s="2" t="s">
        <v>3419</v>
      </c>
    </row>
    <row r="842" spans="1:40">
      <c r="A842" s="1">
        <v>46090</v>
      </c>
      <c r="B842" s="2" t="s">
        <v>25</v>
      </c>
      <c r="C842" s="2" t="s">
        <v>3445</v>
      </c>
      <c r="D842" s="2" t="s">
        <v>3446</v>
      </c>
      <c r="E842" s="11">
        <v>0.36111111111111116</v>
      </c>
      <c r="F842" s="11">
        <v>0.48611111111111116</v>
      </c>
      <c r="G842">
        <v>3</v>
      </c>
      <c r="H842">
        <v>2283.3333333333335</v>
      </c>
      <c r="I842">
        <v>3</v>
      </c>
      <c r="J842">
        <v>2283.3333333333335</v>
      </c>
      <c r="K842" s="2" t="s">
        <v>3416</v>
      </c>
      <c r="L842" s="2" t="s">
        <v>3417</v>
      </c>
      <c r="M842">
        <v>149</v>
      </c>
      <c r="N842" s="2" t="s">
        <v>813</v>
      </c>
      <c r="O842" s="2" t="s">
        <v>816</v>
      </c>
      <c r="P842" s="2" t="s">
        <v>815</v>
      </c>
      <c r="Q842" s="2" t="s">
        <v>330</v>
      </c>
      <c r="R842" s="2" t="s">
        <v>814</v>
      </c>
      <c r="S842" s="2" t="s">
        <v>64</v>
      </c>
      <c r="T842">
        <v>6850</v>
      </c>
      <c r="U842">
        <v>10</v>
      </c>
      <c r="V842">
        <v>6</v>
      </c>
      <c r="W842">
        <v>3</v>
      </c>
      <c r="X842">
        <v>2</v>
      </c>
      <c r="Z842">
        <v>13700</v>
      </c>
      <c r="AA842">
        <v>4566</v>
      </c>
      <c r="AB842">
        <v>30100</v>
      </c>
      <c r="AC842" s="2" t="s">
        <v>3556</v>
      </c>
      <c r="AD842" s="2" t="s">
        <v>312</v>
      </c>
      <c r="AE842">
        <v>2026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 s="2" t="s">
        <v>72</v>
      </c>
      <c r="AM842" t="s">
        <v>197</v>
      </c>
      <c r="AN842" s="2" t="s">
        <v>3419</v>
      </c>
    </row>
    <row r="843" spans="1:40">
      <c r="A843" s="1">
        <v>46098</v>
      </c>
      <c r="B843" s="2" t="s">
        <v>25</v>
      </c>
      <c r="C843" s="2" t="s">
        <v>3445</v>
      </c>
      <c r="D843" s="2" t="s">
        <v>3446</v>
      </c>
      <c r="E843" s="11">
        <v>0.61111111111111116</v>
      </c>
      <c r="F843" s="11">
        <v>0.72916666666666674</v>
      </c>
      <c r="G843">
        <v>2.83</v>
      </c>
      <c r="H843">
        <v>2473.4982332155478</v>
      </c>
      <c r="I843">
        <v>2.8333333333333335</v>
      </c>
      <c r="J843">
        <v>2470.5882352893518</v>
      </c>
      <c r="K843" s="2" t="s">
        <v>3416</v>
      </c>
      <c r="L843" s="2" t="s">
        <v>3417</v>
      </c>
      <c r="M843">
        <v>332</v>
      </c>
      <c r="N843" s="2" t="s">
        <v>1590</v>
      </c>
      <c r="O843" s="2" t="s">
        <v>1592</v>
      </c>
      <c r="P843" s="2" t="s">
        <v>1281</v>
      </c>
      <c r="Q843" s="2" t="s">
        <v>97</v>
      </c>
      <c r="R843" s="2" t="s">
        <v>1591</v>
      </c>
      <c r="S843" s="2" t="s">
        <v>64</v>
      </c>
      <c r="T843">
        <v>7000</v>
      </c>
      <c r="U843">
        <v>10</v>
      </c>
      <c r="V843">
        <v>2</v>
      </c>
      <c r="W843">
        <v>1</v>
      </c>
      <c r="X843">
        <v>2</v>
      </c>
      <c r="Z843">
        <v>14000</v>
      </c>
      <c r="AA843">
        <v>14000</v>
      </c>
      <c r="AB843">
        <v>17000</v>
      </c>
      <c r="AC843" s="2" t="s">
        <v>3515</v>
      </c>
      <c r="AD843" s="2" t="s">
        <v>312</v>
      </c>
      <c r="AE843">
        <v>2026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 s="2" t="s">
        <v>72</v>
      </c>
      <c r="AM843" t="s">
        <v>68</v>
      </c>
      <c r="AN843" s="2" t="s">
        <v>3419</v>
      </c>
    </row>
    <row r="844" spans="1:40">
      <c r="A844" s="1">
        <v>46094</v>
      </c>
      <c r="B844" s="2" t="s">
        <v>25</v>
      </c>
      <c r="C844" s="2" t="s">
        <v>3424</v>
      </c>
      <c r="D844" s="2" t="s">
        <v>3426</v>
      </c>
      <c r="E844" s="11">
        <v>0.35416666666666674</v>
      </c>
      <c r="F844" s="11">
        <v>0.5</v>
      </c>
      <c r="G844">
        <v>3.5</v>
      </c>
      <c r="H844">
        <v>1137.1428571428571</v>
      </c>
      <c r="I844">
        <v>3.5</v>
      </c>
      <c r="J844">
        <v>1137.1428571412036</v>
      </c>
      <c r="K844" s="2" t="s">
        <v>3416</v>
      </c>
      <c r="L844" s="2" t="s">
        <v>3417</v>
      </c>
      <c r="M844">
        <v>408</v>
      </c>
      <c r="N844" s="2" t="s">
        <v>1870</v>
      </c>
      <c r="O844" s="2" t="s">
        <v>1873</v>
      </c>
      <c r="P844" s="2" t="s">
        <v>1850</v>
      </c>
      <c r="Q844" s="2" t="s">
        <v>1872</v>
      </c>
      <c r="R844" s="2" t="s">
        <v>1871</v>
      </c>
      <c r="S844" s="2" t="s">
        <v>64</v>
      </c>
      <c r="T844">
        <v>3980</v>
      </c>
      <c r="U844">
        <v>40</v>
      </c>
      <c r="V844">
        <v>3</v>
      </c>
      <c r="W844">
        <v>1</v>
      </c>
      <c r="X844">
        <v>4</v>
      </c>
      <c r="Z844">
        <v>15920</v>
      </c>
      <c r="AA844">
        <v>15920</v>
      </c>
      <c r="AB844">
        <v>15500</v>
      </c>
      <c r="AC844" s="2"/>
      <c r="AD844" s="2" t="s">
        <v>312</v>
      </c>
      <c r="AE844">
        <v>2026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 s="2" t="s">
        <v>72</v>
      </c>
      <c r="AM844" t="s">
        <v>118</v>
      </c>
      <c r="AN844" s="2" t="s">
        <v>3419</v>
      </c>
    </row>
    <row r="845" spans="1:40">
      <c r="A845" s="1">
        <v>46094</v>
      </c>
      <c r="B845" s="2" t="s">
        <v>25</v>
      </c>
      <c r="C845" s="2" t="s">
        <v>3424</v>
      </c>
      <c r="D845" s="2" t="s">
        <v>3426</v>
      </c>
      <c r="E845" s="11">
        <v>0.58333333333333326</v>
      </c>
      <c r="F845" s="11">
        <v>0.71875</v>
      </c>
      <c r="G845">
        <v>3.25</v>
      </c>
      <c r="H845">
        <v>1686.1538461538462</v>
      </c>
      <c r="I845">
        <v>3.25</v>
      </c>
      <c r="J845">
        <v>1686.1538461574073</v>
      </c>
      <c r="K845" s="2" t="s">
        <v>3416</v>
      </c>
      <c r="L845" s="2" t="s">
        <v>3417</v>
      </c>
      <c r="M845">
        <v>403</v>
      </c>
      <c r="N845" s="2" t="s">
        <v>1848</v>
      </c>
      <c r="O845" s="2" t="s">
        <v>1851</v>
      </c>
      <c r="P845" s="2" t="s">
        <v>1850</v>
      </c>
      <c r="Q845" s="2" t="s">
        <v>1051</v>
      </c>
      <c r="R845" s="2" t="s">
        <v>1849</v>
      </c>
      <c r="S845" s="2" t="s">
        <v>64</v>
      </c>
      <c r="T845">
        <v>5480</v>
      </c>
      <c r="U845">
        <v>50</v>
      </c>
      <c r="V845">
        <v>3</v>
      </c>
      <c r="W845">
        <v>1</v>
      </c>
      <c r="X845">
        <v>3</v>
      </c>
      <c r="Z845">
        <v>16440</v>
      </c>
      <c r="AA845">
        <v>16440</v>
      </c>
      <c r="AB845">
        <v>16000</v>
      </c>
      <c r="AC845" s="2"/>
      <c r="AD845" s="2" t="s">
        <v>312</v>
      </c>
      <c r="AE845">
        <v>2026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 s="2" t="s">
        <v>72</v>
      </c>
      <c r="AM845" t="s">
        <v>118</v>
      </c>
      <c r="AN845" s="2" t="s">
        <v>3419</v>
      </c>
    </row>
    <row r="846" spans="1:40">
      <c r="A846" s="1">
        <v>46097</v>
      </c>
      <c r="B846" s="2" t="s">
        <v>25</v>
      </c>
      <c r="C846" s="2" t="s">
        <v>3424</v>
      </c>
      <c r="D846" s="2" t="s">
        <v>3425</v>
      </c>
      <c r="E846" s="11">
        <v>0.33402777777777781</v>
      </c>
      <c r="F846" s="11">
        <v>0.58333333333333326</v>
      </c>
      <c r="G846">
        <v>5.98</v>
      </c>
      <c r="H846">
        <v>0</v>
      </c>
      <c r="I846">
        <v>5.9833333333333334</v>
      </c>
      <c r="J846">
        <v>0</v>
      </c>
      <c r="K846" s="2" t="s">
        <v>3416</v>
      </c>
      <c r="L846" s="2" t="s">
        <v>3464</v>
      </c>
      <c r="M846" t="s">
        <v>764</v>
      </c>
      <c r="N846" s="2" t="s">
        <v>764</v>
      </c>
      <c r="O846" s="2" t="s">
        <v>764</v>
      </c>
      <c r="P846" s="2" t="s">
        <v>764</v>
      </c>
      <c r="Q846" s="2" t="s">
        <v>764</v>
      </c>
      <c r="R846" s="2" t="s">
        <v>764</v>
      </c>
      <c r="S846" s="2" t="s">
        <v>764</v>
      </c>
      <c r="T846">
        <v>0</v>
      </c>
      <c r="U846">
        <v>0</v>
      </c>
      <c r="V846">
        <v>0</v>
      </c>
      <c r="W846">
        <v>0</v>
      </c>
      <c r="X846">
        <v>0</v>
      </c>
      <c r="Z846">
        <v>0</v>
      </c>
      <c r="AA846" t="s">
        <v>764</v>
      </c>
      <c r="AB846" t="s">
        <v>764</v>
      </c>
      <c r="AC846" s="2" t="s">
        <v>3562</v>
      </c>
      <c r="AD846" s="2" t="s">
        <v>312</v>
      </c>
      <c r="AE846">
        <v>2026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 s="2" t="s">
        <v>72</v>
      </c>
      <c r="AN846" s="2" t="s">
        <v>3419</v>
      </c>
    </row>
    <row r="847" spans="1:40">
      <c r="A847" s="1">
        <v>46097</v>
      </c>
      <c r="B847" s="2" t="s">
        <v>25</v>
      </c>
      <c r="C847" s="2" t="s">
        <v>3424</v>
      </c>
      <c r="D847" s="2" t="s">
        <v>3425</v>
      </c>
      <c r="E847" s="11">
        <v>0.58402777777777781</v>
      </c>
      <c r="F847" s="11">
        <v>0.625</v>
      </c>
      <c r="G847">
        <v>0.98</v>
      </c>
      <c r="H847">
        <v>1653.0612244897959</v>
      </c>
      <c r="I847">
        <v>0.98333333333333339</v>
      </c>
      <c r="J847">
        <v>1647.4576271180556</v>
      </c>
      <c r="K847" s="2" t="s">
        <v>3416</v>
      </c>
      <c r="L847" s="2" t="s">
        <v>3417</v>
      </c>
      <c r="M847">
        <v>291</v>
      </c>
      <c r="N847" s="2" t="s">
        <v>1415</v>
      </c>
      <c r="O847" s="2" t="s">
        <v>1419</v>
      </c>
      <c r="P847" s="2" t="s">
        <v>1417</v>
      </c>
      <c r="Q847" s="2" t="s">
        <v>122</v>
      </c>
      <c r="R847" s="2" t="s">
        <v>1416</v>
      </c>
      <c r="S847" s="2" t="s">
        <v>64</v>
      </c>
      <c r="T847">
        <v>1620</v>
      </c>
      <c r="U847">
        <v>60</v>
      </c>
      <c r="V847">
        <v>3</v>
      </c>
      <c r="W847">
        <v>1</v>
      </c>
      <c r="X847">
        <v>4</v>
      </c>
      <c r="Z847">
        <v>6480</v>
      </c>
      <c r="AA847">
        <v>6480</v>
      </c>
      <c r="AB847">
        <v>6000</v>
      </c>
      <c r="AC847" s="2" t="s">
        <v>3435</v>
      </c>
      <c r="AD847" s="2" t="s">
        <v>312</v>
      </c>
      <c r="AE847">
        <v>2026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 s="2" t="s">
        <v>72</v>
      </c>
      <c r="AM847" t="s">
        <v>118</v>
      </c>
      <c r="AN847" s="2" t="s">
        <v>3419</v>
      </c>
    </row>
    <row r="848" spans="1:40">
      <c r="A848" s="1">
        <v>46097</v>
      </c>
      <c r="B848" s="2" t="s">
        <v>25</v>
      </c>
      <c r="C848" s="2" t="s">
        <v>3424</v>
      </c>
      <c r="D848" s="2" t="s">
        <v>3425</v>
      </c>
      <c r="E848" s="11">
        <v>0.59097222222222223</v>
      </c>
      <c r="F848" s="11">
        <v>0.72916666666666674</v>
      </c>
      <c r="G848">
        <v>3.32</v>
      </c>
      <c r="H848">
        <v>1042.1686746987953</v>
      </c>
      <c r="I848">
        <v>3.3166666666666664</v>
      </c>
      <c r="J848">
        <v>1043.2160804050925</v>
      </c>
      <c r="K848" s="2" t="s">
        <v>3416</v>
      </c>
      <c r="L848" s="2" t="s">
        <v>3417</v>
      </c>
      <c r="M848">
        <v>395</v>
      </c>
      <c r="N848" s="2" t="s">
        <v>1821</v>
      </c>
      <c r="O848" s="2" t="s">
        <v>1824</v>
      </c>
      <c r="P848" s="2" t="s">
        <v>1823</v>
      </c>
      <c r="Q848" s="2" t="s">
        <v>354</v>
      </c>
      <c r="R848" s="2" t="s">
        <v>1822</v>
      </c>
      <c r="S848" s="2" t="s">
        <v>64</v>
      </c>
      <c r="T848">
        <v>3460</v>
      </c>
      <c r="U848">
        <v>20</v>
      </c>
      <c r="V848">
        <v>3</v>
      </c>
      <c r="W848">
        <v>1</v>
      </c>
      <c r="X848">
        <v>6</v>
      </c>
      <c r="Z848">
        <v>20760</v>
      </c>
      <c r="AA848">
        <v>20760</v>
      </c>
      <c r="AB848">
        <v>20000</v>
      </c>
      <c r="AC848" s="2" t="s">
        <v>3435</v>
      </c>
      <c r="AD848" s="2" t="s">
        <v>312</v>
      </c>
      <c r="AE848">
        <v>2026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 s="2" t="s">
        <v>72</v>
      </c>
      <c r="AM848" t="s">
        <v>118</v>
      </c>
      <c r="AN848" s="2" t="s">
        <v>3419</v>
      </c>
    </row>
    <row r="849" spans="1:40">
      <c r="A849" s="1">
        <v>46097</v>
      </c>
      <c r="B849" s="2" t="s">
        <v>25</v>
      </c>
      <c r="C849" s="2" t="s">
        <v>3424</v>
      </c>
      <c r="D849" s="2" t="s">
        <v>3425</v>
      </c>
      <c r="E849" s="11">
        <v>0.75</v>
      </c>
      <c r="F849" s="11">
        <v>0.84375</v>
      </c>
      <c r="G849">
        <v>2.25</v>
      </c>
      <c r="H849">
        <v>1502.2222222222222</v>
      </c>
      <c r="I849">
        <v>2.25</v>
      </c>
      <c r="J849">
        <v>1502.2222222222222</v>
      </c>
      <c r="K849" s="2" t="s">
        <v>3427</v>
      </c>
      <c r="L849" s="2" t="s">
        <v>3417</v>
      </c>
      <c r="M849">
        <v>413</v>
      </c>
      <c r="N849" s="2" t="s">
        <v>1603</v>
      </c>
      <c r="O849" s="2" t="s">
        <v>1882</v>
      </c>
      <c r="P849" s="2" t="s">
        <v>662</v>
      </c>
      <c r="Q849" s="2" t="s">
        <v>354</v>
      </c>
      <c r="R849" s="2" t="s">
        <v>1881</v>
      </c>
      <c r="S849" s="2" t="s">
        <v>64</v>
      </c>
      <c r="T849">
        <v>3380</v>
      </c>
      <c r="U849">
        <v>40</v>
      </c>
      <c r="V849">
        <v>2</v>
      </c>
      <c r="W849">
        <v>1</v>
      </c>
      <c r="X849">
        <v>6</v>
      </c>
      <c r="Z849">
        <v>20280</v>
      </c>
      <c r="AA849">
        <v>20280</v>
      </c>
      <c r="AB849">
        <v>19500</v>
      </c>
      <c r="AC849" s="2"/>
      <c r="AD849" s="2" t="s">
        <v>312</v>
      </c>
      <c r="AE849">
        <v>2026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 s="2" t="s">
        <v>72</v>
      </c>
      <c r="AM849" t="s">
        <v>118</v>
      </c>
      <c r="AN849" s="2" t="s">
        <v>3419</v>
      </c>
    </row>
    <row r="850" spans="1:40">
      <c r="A850" s="1">
        <v>46097</v>
      </c>
      <c r="B850" s="2" t="s">
        <v>25</v>
      </c>
      <c r="C850" s="2" t="s">
        <v>3424</v>
      </c>
      <c r="D850" s="2" t="s">
        <v>3425</v>
      </c>
      <c r="E850" s="11">
        <v>0.85069444444444442</v>
      </c>
      <c r="F850" s="11">
        <v>0.91666666666666674</v>
      </c>
      <c r="G850">
        <v>1.58</v>
      </c>
      <c r="H850">
        <v>1170.8860759493671</v>
      </c>
      <c r="I850">
        <v>1.5833333333333335</v>
      </c>
      <c r="J850">
        <v>1168.4210526273148</v>
      </c>
      <c r="K850" s="2" t="s">
        <v>3427</v>
      </c>
      <c r="L850" s="2" t="s">
        <v>3417</v>
      </c>
      <c r="M850">
        <v>414</v>
      </c>
      <c r="N850" s="2" t="s">
        <v>1708</v>
      </c>
      <c r="O850" s="2" t="s">
        <v>664</v>
      </c>
      <c r="P850" s="2" t="s">
        <v>662</v>
      </c>
      <c r="Q850" s="2" t="s">
        <v>663</v>
      </c>
      <c r="R850" s="2" t="s">
        <v>661</v>
      </c>
      <c r="S850" s="2" t="s">
        <v>64</v>
      </c>
      <c r="T850">
        <v>1850</v>
      </c>
      <c r="U850">
        <v>35</v>
      </c>
      <c r="V850">
        <v>3</v>
      </c>
      <c r="W850">
        <v>1</v>
      </c>
      <c r="X850">
        <v>4</v>
      </c>
      <c r="Z850">
        <v>7400</v>
      </c>
      <c r="AA850">
        <v>7400</v>
      </c>
      <c r="AB850">
        <v>11000</v>
      </c>
      <c r="AC850" s="2"/>
      <c r="AD850" s="2" t="s">
        <v>312</v>
      </c>
      <c r="AE850">
        <v>2026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 s="2" t="s">
        <v>72</v>
      </c>
      <c r="AM850" t="s">
        <v>118</v>
      </c>
      <c r="AN850" s="2" t="s">
        <v>3419</v>
      </c>
    </row>
    <row r="851" spans="1:40">
      <c r="A851" s="1">
        <v>46087</v>
      </c>
      <c r="B851" s="2" t="s">
        <v>26</v>
      </c>
      <c r="C851" s="2" t="s">
        <v>3448</v>
      </c>
      <c r="D851" s="2" t="s">
        <v>3449</v>
      </c>
      <c r="E851" s="11">
        <v>0.33333333333333326</v>
      </c>
      <c r="F851" s="11">
        <v>0.375</v>
      </c>
      <c r="G851">
        <v>1</v>
      </c>
      <c r="H851">
        <v>710</v>
      </c>
      <c r="I851">
        <v>1</v>
      </c>
      <c r="J851">
        <v>710</v>
      </c>
      <c r="K851" s="2" t="s">
        <v>3416</v>
      </c>
      <c r="L851" s="2" t="s">
        <v>3417</v>
      </c>
      <c r="M851">
        <v>250</v>
      </c>
      <c r="N851" s="2" t="s">
        <v>1236</v>
      </c>
      <c r="O851" s="2" t="s">
        <v>1239</v>
      </c>
      <c r="P851" s="2" t="s">
        <v>1155</v>
      </c>
      <c r="Q851" s="2" t="s">
        <v>1238</v>
      </c>
      <c r="R851" s="2" t="s">
        <v>1237</v>
      </c>
      <c r="S851" s="2" t="s">
        <v>64</v>
      </c>
      <c r="T851">
        <v>710</v>
      </c>
      <c r="U851">
        <v>2</v>
      </c>
      <c r="V851">
        <v>3</v>
      </c>
      <c r="W851">
        <v>1</v>
      </c>
      <c r="X851">
        <v>4</v>
      </c>
      <c r="Z851">
        <v>2840</v>
      </c>
      <c r="AA851">
        <v>2840</v>
      </c>
      <c r="AB851">
        <v>2500</v>
      </c>
      <c r="AC851" s="2" t="s">
        <v>764</v>
      </c>
      <c r="AD851" s="2" t="s">
        <v>312</v>
      </c>
      <c r="AE851">
        <v>2026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 s="2" t="s">
        <v>72</v>
      </c>
      <c r="AM851" t="s">
        <v>118</v>
      </c>
      <c r="AN851" s="2" t="s">
        <v>3419</v>
      </c>
    </row>
    <row r="852" spans="1:40">
      <c r="A852" s="1">
        <v>46083</v>
      </c>
      <c r="B852" s="2" t="s">
        <v>27</v>
      </c>
      <c r="C852" s="2" t="s">
        <v>3439</v>
      </c>
      <c r="D852" s="2" t="s">
        <v>3440</v>
      </c>
      <c r="E852" s="11">
        <v>0.33333333333333326</v>
      </c>
      <c r="F852" s="11">
        <v>0.41666666666666674</v>
      </c>
      <c r="G852">
        <v>2</v>
      </c>
      <c r="H852">
        <v>1612.5</v>
      </c>
      <c r="I852">
        <v>2</v>
      </c>
      <c r="J852">
        <v>1612.5</v>
      </c>
      <c r="K852" s="2" t="s">
        <v>3416</v>
      </c>
      <c r="L852" s="2" t="s">
        <v>3417</v>
      </c>
      <c r="M852">
        <v>190</v>
      </c>
      <c r="N852" s="2" t="s">
        <v>1005</v>
      </c>
      <c r="O852" s="2" t="s">
        <v>1007</v>
      </c>
      <c r="P852" s="2" t="s">
        <v>480</v>
      </c>
      <c r="Q852" s="2" t="s">
        <v>422</v>
      </c>
      <c r="R852" s="2" t="s">
        <v>1006</v>
      </c>
      <c r="S852" s="2" t="s">
        <v>64</v>
      </c>
      <c r="T852">
        <v>3225</v>
      </c>
      <c r="U852">
        <v>5</v>
      </c>
      <c r="V852">
        <v>7</v>
      </c>
      <c r="W852">
        <v>1</v>
      </c>
      <c r="X852">
        <v>3</v>
      </c>
      <c r="Z852">
        <v>9675</v>
      </c>
      <c r="AA852">
        <v>9675</v>
      </c>
      <c r="AB852">
        <v>9500</v>
      </c>
      <c r="AC852" s="2"/>
      <c r="AD852" s="2" t="s">
        <v>312</v>
      </c>
      <c r="AE852">
        <v>2026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 s="2" t="s">
        <v>3431</v>
      </c>
      <c r="AM852" t="s">
        <v>211</v>
      </c>
      <c r="AN852" s="2" t="s">
        <v>3419</v>
      </c>
    </row>
    <row r="853" spans="1:40">
      <c r="A853" s="1">
        <v>46076</v>
      </c>
      <c r="B853" s="2" t="s">
        <v>27</v>
      </c>
      <c r="C853" s="2" t="s">
        <v>3439</v>
      </c>
      <c r="D853" s="2" t="s">
        <v>3440</v>
      </c>
      <c r="E853" s="11">
        <v>0.33333333333333326</v>
      </c>
      <c r="F853" s="11">
        <v>0.41666666666666674</v>
      </c>
      <c r="G853">
        <v>2</v>
      </c>
      <c r="H853">
        <v>2500</v>
      </c>
      <c r="I853">
        <v>2</v>
      </c>
      <c r="J853">
        <v>2500</v>
      </c>
      <c r="K853" s="2" t="s">
        <v>3416</v>
      </c>
      <c r="L853" s="2" t="s">
        <v>3417</v>
      </c>
      <c r="M853">
        <v>203</v>
      </c>
      <c r="N853" s="2" t="s">
        <v>1073</v>
      </c>
      <c r="O853" s="2" t="s">
        <v>1076</v>
      </c>
      <c r="P853" s="2" t="s">
        <v>1075</v>
      </c>
      <c r="Q853" s="2" t="s">
        <v>97</v>
      </c>
      <c r="R853" s="2" t="s">
        <v>1074</v>
      </c>
      <c r="S853" s="2" t="s">
        <v>64</v>
      </c>
      <c r="T853">
        <v>5000</v>
      </c>
      <c r="U853">
        <v>5</v>
      </c>
      <c r="V853">
        <v>2</v>
      </c>
      <c r="W853">
        <v>1</v>
      </c>
      <c r="X853">
        <v>2</v>
      </c>
      <c r="Z853">
        <v>10000</v>
      </c>
      <c r="AA853">
        <v>10000</v>
      </c>
      <c r="AB853">
        <v>10000</v>
      </c>
      <c r="AC853" s="2"/>
      <c r="AD853" s="2" t="s">
        <v>92</v>
      </c>
      <c r="AE853">
        <v>2026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 s="2" t="s">
        <v>3431</v>
      </c>
      <c r="AM853" t="s">
        <v>68</v>
      </c>
      <c r="AN853" s="2" t="s">
        <v>3419</v>
      </c>
    </row>
    <row r="854" spans="1:40">
      <c r="A854" s="1">
        <v>46087</v>
      </c>
      <c r="B854" s="2" t="s">
        <v>27</v>
      </c>
      <c r="C854" s="2" t="s">
        <v>3439</v>
      </c>
      <c r="D854" s="2" t="s">
        <v>3440</v>
      </c>
      <c r="E854" s="11">
        <v>0.33333333333333326</v>
      </c>
      <c r="F854" s="11">
        <v>0.35416666666666674</v>
      </c>
      <c r="G854">
        <v>0.5</v>
      </c>
      <c r="H854">
        <v>1140</v>
      </c>
      <c r="I854">
        <v>0.5</v>
      </c>
      <c r="J854">
        <v>1140</v>
      </c>
      <c r="K854" s="2" t="s">
        <v>3416</v>
      </c>
      <c r="L854" s="2" t="s">
        <v>3417</v>
      </c>
      <c r="M854">
        <v>240</v>
      </c>
      <c r="N854" s="2" t="s">
        <v>1190</v>
      </c>
      <c r="O854" s="2" t="s">
        <v>1193</v>
      </c>
      <c r="P854" s="2" t="s">
        <v>204</v>
      </c>
      <c r="Q854" s="2" t="s">
        <v>1192</v>
      </c>
      <c r="R854" s="2" t="s">
        <v>1191</v>
      </c>
      <c r="S854" s="2" t="s">
        <v>64</v>
      </c>
      <c r="T854">
        <v>570</v>
      </c>
      <c r="U854">
        <v>5</v>
      </c>
      <c r="V854">
        <v>4</v>
      </c>
      <c r="W854">
        <v>1</v>
      </c>
      <c r="X854">
        <v>6</v>
      </c>
      <c r="Z854">
        <v>3420</v>
      </c>
      <c r="AA854">
        <v>3420</v>
      </c>
      <c r="AB854">
        <v>3000</v>
      </c>
      <c r="AC854" s="2"/>
      <c r="AD854" s="2" t="s">
        <v>312</v>
      </c>
      <c r="AE854">
        <v>2026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 s="2" t="s">
        <v>3419</v>
      </c>
      <c r="AM854" t="s">
        <v>211</v>
      </c>
      <c r="AN854" s="2" t="s">
        <v>3419</v>
      </c>
    </row>
    <row r="855" spans="1:40">
      <c r="A855" s="1">
        <v>46087</v>
      </c>
      <c r="B855" s="2" t="s">
        <v>27</v>
      </c>
      <c r="C855" s="2" t="s">
        <v>3439</v>
      </c>
      <c r="D855" s="2" t="s">
        <v>3440</v>
      </c>
      <c r="E855" s="11">
        <v>0.35416666666666674</v>
      </c>
      <c r="F855" s="11">
        <v>0.41666666666666674</v>
      </c>
      <c r="G855">
        <v>1.5</v>
      </c>
      <c r="H855">
        <v>4800</v>
      </c>
      <c r="I855">
        <v>1.5</v>
      </c>
      <c r="J855">
        <v>4800</v>
      </c>
      <c r="K855" s="2" t="s">
        <v>3416</v>
      </c>
      <c r="L855" s="2" t="s">
        <v>3417</v>
      </c>
      <c r="M855">
        <v>280</v>
      </c>
      <c r="N855" s="2" t="s">
        <v>1368</v>
      </c>
      <c r="O855" s="2" t="s">
        <v>1371</v>
      </c>
      <c r="P855" s="2" t="s">
        <v>1370</v>
      </c>
      <c r="Q855" s="2" t="s">
        <v>192</v>
      </c>
      <c r="R855" s="2" t="s">
        <v>1369</v>
      </c>
      <c r="S855" s="2" t="s">
        <v>64</v>
      </c>
      <c r="T855">
        <v>7200</v>
      </c>
      <c r="U855">
        <v>5</v>
      </c>
      <c r="V855">
        <v>2</v>
      </c>
      <c r="W855">
        <v>1</v>
      </c>
      <c r="X855">
        <v>4</v>
      </c>
      <c r="Z855">
        <v>28800</v>
      </c>
      <c r="AA855">
        <v>28800</v>
      </c>
      <c r="AB855">
        <v>28500</v>
      </c>
      <c r="AC855" s="2"/>
      <c r="AD855" s="2" t="s">
        <v>312</v>
      </c>
      <c r="AE855">
        <v>2026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 s="2" t="s">
        <v>3431</v>
      </c>
      <c r="AM855" t="s">
        <v>68</v>
      </c>
      <c r="AN855" s="2" t="s">
        <v>3419</v>
      </c>
    </row>
    <row r="856" spans="1:40">
      <c r="A856" s="1">
        <v>46105</v>
      </c>
      <c r="B856" s="2" t="s">
        <v>25</v>
      </c>
      <c r="C856" s="2" t="s">
        <v>3445</v>
      </c>
      <c r="D856" s="2" t="s">
        <v>3446</v>
      </c>
      <c r="E856" s="11">
        <v>0.40763888888888888</v>
      </c>
      <c r="F856" s="11">
        <v>0.46527777777777768</v>
      </c>
      <c r="G856">
        <v>1.38</v>
      </c>
      <c r="H856">
        <v>1413.0434782608697</v>
      </c>
      <c r="I856">
        <v>1.3833333333333333</v>
      </c>
      <c r="J856">
        <v>1409.6385542129631</v>
      </c>
      <c r="K856" s="2" t="s">
        <v>3416</v>
      </c>
      <c r="L856" s="2" t="s">
        <v>3417</v>
      </c>
      <c r="M856">
        <v>384</v>
      </c>
      <c r="N856" s="2" t="s">
        <v>1791</v>
      </c>
      <c r="O856" s="2" t="s">
        <v>1794</v>
      </c>
      <c r="P856" s="2" t="s">
        <v>1793</v>
      </c>
      <c r="Q856" s="2" t="s">
        <v>97</v>
      </c>
      <c r="R856" s="2" t="s">
        <v>1792</v>
      </c>
      <c r="S856" s="2" t="s">
        <v>64</v>
      </c>
      <c r="T856">
        <v>1950</v>
      </c>
      <c r="U856">
        <v>20</v>
      </c>
      <c r="V856">
        <v>6</v>
      </c>
      <c r="W856">
        <v>3</v>
      </c>
      <c r="X856">
        <v>2</v>
      </c>
      <c r="Z856">
        <v>3900</v>
      </c>
      <c r="AA856">
        <v>1300</v>
      </c>
      <c r="AB856">
        <v>3500</v>
      </c>
      <c r="AC856" s="2" t="s">
        <v>3563</v>
      </c>
      <c r="AD856" s="2" t="s">
        <v>312</v>
      </c>
      <c r="AE856">
        <v>2026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 s="2" t="s">
        <v>72</v>
      </c>
      <c r="AM856" t="s">
        <v>197</v>
      </c>
      <c r="AN856" s="2" t="s">
        <v>3419</v>
      </c>
    </row>
    <row r="857" spans="1:40">
      <c r="A857" s="1">
        <v>46105</v>
      </c>
      <c r="B857" s="2" t="s">
        <v>25</v>
      </c>
      <c r="C857" s="2" t="s">
        <v>3445</v>
      </c>
      <c r="D857" s="2" t="s">
        <v>3446</v>
      </c>
      <c r="E857" s="11">
        <v>0.46875</v>
      </c>
      <c r="F857" s="11">
        <v>0.59027777777777768</v>
      </c>
      <c r="G857">
        <v>2.92</v>
      </c>
      <c r="H857">
        <v>0</v>
      </c>
      <c r="I857">
        <v>2.9166666666666665</v>
      </c>
      <c r="J857">
        <v>0</v>
      </c>
      <c r="K857" s="2" t="s">
        <v>3416</v>
      </c>
      <c r="L857" s="2" t="s">
        <v>3464</v>
      </c>
      <c r="M857" t="s">
        <v>764</v>
      </c>
      <c r="N857" s="2" t="s">
        <v>764</v>
      </c>
      <c r="O857" s="2" t="s">
        <v>764</v>
      </c>
      <c r="P857" s="2" t="s">
        <v>764</v>
      </c>
      <c r="Q857" s="2" t="s">
        <v>764</v>
      </c>
      <c r="R857" s="2" t="s">
        <v>764</v>
      </c>
      <c r="S857" s="2" t="s">
        <v>764</v>
      </c>
      <c r="T857">
        <v>0</v>
      </c>
      <c r="U857">
        <v>0</v>
      </c>
      <c r="V857">
        <v>0</v>
      </c>
      <c r="W857">
        <v>0</v>
      </c>
      <c r="X857">
        <v>0</v>
      </c>
      <c r="Z857">
        <v>0</v>
      </c>
      <c r="AA857" t="s">
        <v>764</v>
      </c>
      <c r="AB857" t="s">
        <v>764</v>
      </c>
      <c r="AC857" s="2" t="s">
        <v>3564</v>
      </c>
      <c r="AD857" s="2" t="s">
        <v>312</v>
      </c>
      <c r="AE857">
        <v>2026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 s="2" t="s">
        <v>72</v>
      </c>
      <c r="AN857" s="2" t="s">
        <v>3419</v>
      </c>
    </row>
    <row r="858" spans="1:40">
      <c r="A858" s="1">
        <v>46105</v>
      </c>
      <c r="B858" s="2" t="s">
        <v>25</v>
      </c>
      <c r="C858" s="2" t="s">
        <v>3445</v>
      </c>
      <c r="D858" s="2" t="s">
        <v>3446</v>
      </c>
      <c r="E858" s="11">
        <v>0.59166666666666656</v>
      </c>
      <c r="F858" s="11">
        <v>0.64583333333333326</v>
      </c>
      <c r="G858">
        <v>1.3</v>
      </c>
      <c r="H858">
        <v>1500</v>
      </c>
      <c r="I858">
        <v>1.2999999999999998</v>
      </c>
      <c r="J858">
        <v>1500</v>
      </c>
      <c r="K858" s="2" t="s">
        <v>3416</v>
      </c>
      <c r="L858" s="2" t="s">
        <v>3417</v>
      </c>
      <c r="M858">
        <v>384</v>
      </c>
      <c r="N858" s="2" t="s">
        <v>1791</v>
      </c>
      <c r="O858" s="2" t="s">
        <v>1794</v>
      </c>
      <c r="P858" s="2" t="s">
        <v>1793</v>
      </c>
      <c r="Q858" s="2" t="s">
        <v>97</v>
      </c>
      <c r="R858" s="2" t="s">
        <v>1792</v>
      </c>
      <c r="S858" s="2" t="s">
        <v>64</v>
      </c>
      <c r="T858">
        <v>1950</v>
      </c>
      <c r="U858">
        <v>0</v>
      </c>
      <c r="V858">
        <v>6</v>
      </c>
      <c r="W858">
        <v>3</v>
      </c>
      <c r="X858">
        <v>2</v>
      </c>
      <c r="Z858">
        <v>3900</v>
      </c>
      <c r="AA858">
        <v>1300</v>
      </c>
      <c r="AB858">
        <v>3500</v>
      </c>
      <c r="AC858" s="2" t="s">
        <v>3565</v>
      </c>
      <c r="AD858" s="2" t="s">
        <v>312</v>
      </c>
      <c r="AE858">
        <v>2026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 s="2" t="s">
        <v>72</v>
      </c>
      <c r="AM858" t="s">
        <v>197</v>
      </c>
      <c r="AN858" s="2" t="s">
        <v>3419</v>
      </c>
    </row>
    <row r="859" spans="1:40">
      <c r="A859" s="1">
        <v>46106</v>
      </c>
      <c r="B859" s="2" t="s">
        <v>27</v>
      </c>
      <c r="C859" s="2" t="s">
        <v>3453</v>
      </c>
      <c r="D859" s="2" t="s">
        <v>3440</v>
      </c>
      <c r="E859" s="11">
        <v>0.33680555555555558</v>
      </c>
      <c r="F859" s="11">
        <v>0.47222222222222232</v>
      </c>
      <c r="G859">
        <v>3.25</v>
      </c>
      <c r="H859">
        <v>1107.6923076923076</v>
      </c>
      <c r="I859">
        <v>3.25</v>
      </c>
      <c r="J859">
        <v>1107.6923076967594</v>
      </c>
      <c r="K859" s="2" t="s">
        <v>3416</v>
      </c>
      <c r="L859" s="2" t="s">
        <v>3417</v>
      </c>
      <c r="M859">
        <v>366</v>
      </c>
      <c r="N859" s="2" t="s">
        <v>1711</v>
      </c>
      <c r="O859" s="2" t="s">
        <v>1715</v>
      </c>
      <c r="P859" s="2" t="s">
        <v>1713</v>
      </c>
      <c r="Q859" s="2" t="s">
        <v>1714</v>
      </c>
      <c r="R859" s="2" t="s">
        <v>1712</v>
      </c>
      <c r="S859" s="2" t="s">
        <v>64</v>
      </c>
      <c r="T859">
        <v>3600</v>
      </c>
      <c r="U859">
        <v>8</v>
      </c>
      <c r="V859">
        <v>6</v>
      </c>
      <c r="W859">
        <v>1</v>
      </c>
      <c r="X859">
        <v>1</v>
      </c>
      <c r="Z859">
        <v>3600</v>
      </c>
      <c r="AA859">
        <v>3600</v>
      </c>
      <c r="AB859">
        <v>3500</v>
      </c>
      <c r="AC859" s="2" t="s">
        <v>3438</v>
      </c>
      <c r="AD859" s="2" t="s">
        <v>312</v>
      </c>
      <c r="AE859">
        <v>2026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 s="2" t="s">
        <v>3431</v>
      </c>
      <c r="AM859" t="s">
        <v>1720</v>
      </c>
      <c r="AN859" s="2" t="s">
        <v>3419</v>
      </c>
    </row>
    <row r="860" spans="1:40">
      <c r="A860" s="1">
        <v>46106</v>
      </c>
      <c r="B860" s="2" t="s">
        <v>27</v>
      </c>
      <c r="C860" s="2" t="s">
        <v>3453</v>
      </c>
      <c r="D860" s="2" t="s">
        <v>3440</v>
      </c>
      <c r="E860" s="11">
        <v>0.60416666666666674</v>
      </c>
      <c r="F860" s="11">
        <v>0.66666666666666674</v>
      </c>
      <c r="G860">
        <v>1.5</v>
      </c>
      <c r="H860">
        <v>2046.6666666666667</v>
      </c>
      <c r="I860">
        <v>1.5</v>
      </c>
      <c r="J860">
        <v>2046.6666666666667</v>
      </c>
      <c r="K860" s="2" t="s">
        <v>3416</v>
      </c>
      <c r="L860" s="2" t="s">
        <v>3417</v>
      </c>
      <c r="M860">
        <v>436</v>
      </c>
      <c r="N860" s="2" t="s">
        <v>1938</v>
      </c>
      <c r="O860" s="2" t="s">
        <v>1942</v>
      </c>
      <c r="P860" s="2" t="s">
        <v>1940</v>
      </c>
      <c r="Q860" s="2" t="s">
        <v>1941</v>
      </c>
      <c r="R860" s="2" t="s">
        <v>1939</v>
      </c>
      <c r="S860" s="2" t="s">
        <v>64</v>
      </c>
      <c r="T860">
        <v>3070</v>
      </c>
      <c r="U860">
        <v>10</v>
      </c>
      <c r="V860">
        <v>3</v>
      </c>
      <c r="W860">
        <v>1</v>
      </c>
      <c r="X860">
        <v>4</v>
      </c>
      <c r="Z860">
        <v>12280</v>
      </c>
      <c r="AA860">
        <v>12280</v>
      </c>
      <c r="AB860">
        <v>17000</v>
      </c>
      <c r="AC860" s="2" t="s">
        <v>3450</v>
      </c>
      <c r="AD860" s="2" t="s">
        <v>312</v>
      </c>
      <c r="AE860">
        <v>2026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 s="2" t="s">
        <v>3431</v>
      </c>
      <c r="AM860" t="s">
        <v>118</v>
      </c>
      <c r="AN860" s="2" t="s">
        <v>3419</v>
      </c>
    </row>
    <row r="861" spans="1:40">
      <c r="A861" s="1">
        <v>46106</v>
      </c>
      <c r="B861" s="2" t="s">
        <v>27</v>
      </c>
      <c r="C861" s="2" t="s">
        <v>3453</v>
      </c>
      <c r="D861" s="2" t="s">
        <v>3440</v>
      </c>
      <c r="E861" s="11">
        <v>0.66666666666666674</v>
      </c>
      <c r="F861" s="11">
        <v>0.72916666666666674</v>
      </c>
      <c r="G861">
        <v>1.5</v>
      </c>
      <c r="H861">
        <v>903.33333333333337</v>
      </c>
      <c r="I861">
        <v>1.5</v>
      </c>
      <c r="J861">
        <v>903.33333333333337</v>
      </c>
      <c r="K861" s="2" t="s">
        <v>3416</v>
      </c>
      <c r="L861" s="2" t="s">
        <v>3417</v>
      </c>
      <c r="M861">
        <v>436</v>
      </c>
      <c r="N861" s="2" t="s">
        <v>1938</v>
      </c>
      <c r="O861" s="2" t="s">
        <v>1942</v>
      </c>
      <c r="P861" s="2" t="s">
        <v>1940</v>
      </c>
      <c r="Q861" s="2" t="s">
        <v>1941</v>
      </c>
      <c r="R861" s="2" t="s">
        <v>1939</v>
      </c>
      <c r="S861" s="2" t="s">
        <v>64</v>
      </c>
      <c r="T861">
        <v>1355</v>
      </c>
      <c r="U861">
        <v>0</v>
      </c>
      <c r="V861">
        <v>3</v>
      </c>
      <c r="W861">
        <v>1</v>
      </c>
      <c r="X861">
        <v>4</v>
      </c>
      <c r="Z861">
        <v>5420</v>
      </c>
      <c r="AA861">
        <v>5420</v>
      </c>
      <c r="AB861">
        <v>17000</v>
      </c>
      <c r="AC861" s="2" t="s">
        <v>3438</v>
      </c>
      <c r="AD861" s="2" t="s">
        <v>312</v>
      </c>
      <c r="AE861">
        <v>2026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 s="2" t="s">
        <v>3431</v>
      </c>
      <c r="AM861" t="s">
        <v>118</v>
      </c>
      <c r="AN861" s="2" t="s">
        <v>3419</v>
      </c>
    </row>
    <row r="862" spans="1:40">
      <c r="A862" s="1">
        <v>46107</v>
      </c>
      <c r="B862" s="2" t="s">
        <v>27</v>
      </c>
      <c r="C862" s="2" t="s">
        <v>3453</v>
      </c>
      <c r="D862" s="2" t="s">
        <v>3440</v>
      </c>
      <c r="E862" s="11">
        <v>0.5</v>
      </c>
      <c r="F862" s="11">
        <v>0.52777777777777768</v>
      </c>
      <c r="G862">
        <v>0.67</v>
      </c>
      <c r="H862">
        <v>798.50746268656712</v>
      </c>
      <c r="I862">
        <v>0.66666666666666674</v>
      </c>
      <c r="J862">
        <v>802.5</v>
      </c>
      <c r="K862" s="2" t="s">
        <v>3416</v>
      </c>
      <c r="L862" s="2" t="s">
        <v>3417</v>
      </c>
      <c r="M862">
        <v>398</v>
      </c>
      <c r="N862" s="2" t="s">
        <v>1833</v>
      </c>
      <c r="O862" s="2" t="s">
        <v>1836</v>
      </c>
      <c r="P862" s="2" t="s">
        <v>1627</v>
      </c>
      <c r="Q862" s="2" t="s">
        <v>1835</v>
      </c>
      <c r="R862" s="2" t="s">
        <v>1834</v>
      </c>
      <c r="S862" s="2" t="s">
        <v>64</v>
      </c>
      <c r="T862">
        <v>535</v>
      </c>
      <c r="U862">
        <v>5</v>
      </c>
      <c r="V862">
        <v>4</v>
      </c>
      <c r="W862">
        <v>1</v>
      </c>
      <c r="X862">
        <v>6</v>
      </c>
      <c r="Y862">
        <v>3</v>
      </c>
      <c r="Z862">
        <v>1605</v>
      </c>
      <c r="AA862">
        <v>1605</v>
      </c>
      <c r="AB862">
        <v>600</v>
      </c>
      <c r="AC862" s="2" t="s">
        <v>3438</v>
      </c>
      <c r="AD862" s="2" t="s">
        <v>312</v>
      </c>
      <c r="AE862">
        <v>2026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 s="2" t="s">
        <v>3419</v>
      </c>
      <c r="AM862" t="s">
        <v>1633</v>
      </c>
      <c r="AN862" s="2" t="s">
        <v>3419</v>
      </c>
    </row>
    <row r="863" spans="1:40">
      <c r="A863" s="1">
        <v>46107</v>
      </c>
      <c r="B863" s="2" t="s">
        <v>27</v>
      </c>
      <c r="C863" s="2" t="s">
        <v>3453</v>
      </c>
      <c r="D863" s="2" t="s">
        <v>3440</v>
      </c>
      <c r="E863" s="11">
        <v>0.60416666666666674</v>
      </c>
      <c r="F863" s="11">
        <v>0.65277777777777768</v>
      </c>
      <c r="G863">
        <v>1.17</v>
      </c>
      <c r="H863">
        <v>2247.863247863248</v>
      </c>
      <c r="I863">
        <v>1.1666666666666665</v>
      </c>
      <c r="J863">
        <v>2254.2857142824073</v>
      </c>
      <c r="K863" s="2" t="s">
        <v>3416</v>
      </c>
      <c r="L863" s="2" t="s">
        <v>3417</v>
      </c>
      <c r="M863">
        <v>346</v>
      </c>
      <c r="N863" s="2" t="s">
        <v>1625</v>
      </c>
      <c r="O863" s="2" t="s">
        <v>1629</v>
      </c>
      <c r="P863" s="2" t="s">
        <v>1627</v>
      </c>
      <c r="Q863" s="2" t="s">
        <v>1628</v>
      </c>
      <c r="R863" s="2" t="s">
        <v>1626</v>
      </c>
      <c r="S863" s="2" t="s">
        <v>116</v>
      </c>
      <c r="T863">
        <v>2630</v>
      </c>
      <c r="U863">
        <v>5</v>
      </c>
      <c r="V863">
        <v>4</v>
      </c>
      <c r="W863">
        <v>1</v>
      </c>
      <c r="X863">
        <v>5</v>
      </c>
      <c r="Z863">
        <v>13150</v>
      </c>
      <c r="AA863">
        <v>13150</v>
      </c>
      <c r="AB863">
        <v>12600</v>
      </c>
      <c r="AC863" s="2" t="s">
        <v>3450</v>
      </c>
      <c r="AD863" s="2" t="s">
        <v>312</v>
      </c>
      <c r="AE863">
        <v>2026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 s="2" t="s">
        <v>3431</v>
      </c>
      <c r="AM863" t="s">
        <v>1633</v>
      </c>
      <c r="AN863" s="2" t="s">
        <v>3419</v>
      </c>
    </row>
    <row r="864" spans="1:40">
      <c r="A864" s="1">
        <v>46107</v>
      </c>
      <c r="B864" s="2" t="s">
        <v>27</v>
      </c>
      <c r="C864" s="2" t="s">
        <v>3439</v>
      </c>
      <c r="D864" s="2" t="s">
        <v>3440</v>
      </c>
      <c r="E864" s="11">
        <v>0.65625</v>
      </c>
      <c r="F864" s="11">
        <v>0.73194444444444451</v>
      </c>
      <c r="G864">
        <v>1.82</v>
      </c>
      <c r="H864">
        <v>1676.3736263736264</v>
      </c>
      <c r="I864">
        <v>1.8166666666666669</v>
      </c>
      <c r="J864">
        <v>1679.4495412847223</v>
      </c>
      <c r="K864" s="2" t="s">
        <v>3416</v>
      </c>
      <c r="L864" s="2" t="s">
        <v>3417</v>
      </c>
      <c r="M864">
        <v>428</v>
      </c>
      <c r="N864" s="2" t="s">
        <v>1915</v>
      </c>
      <c r="O864" s="2" t="s">
        <v>1918</v>
      </c>
      <c r="P864" s="2" t="s">
        <v>1917</v>
      </c>
      <c r="Q864" s="2" t="s">
        <v>744</v>
      </c>
      <c r="R864" s="2" t="s">
        <v>1916</v>
      </c>
      <c r="S864" s="2" t="s">
        <v>64</v>
      </c>
      <c r="T864">
        <v>3051</v>
      </c>
      <c r="U864">
        <v>5</v>
      </c>
      <c r="V864">
        <v>2</v>
      </c>
      <c r="W864">
        <v>1</v>
      </c>
      <c r="X864">
        <v>2</v>
      </c>
      <c r="Z864">
        <v>6102</v>
      </c>
      <c r="AA864">
        <v>6102</v>
      </c>
      <c r="AB864">
        <v>25500</v>
      </c>
      <c r="AC864" s="2" t="s">
        <v>3438</v>
      </c>
      <c r="AD864" s="2" t="s">
        <v>312</v>
      </c>
      <c r="AE864">
        <v>2026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 s="2" t="s">
        <v>3431</v>
      </c>
      <c r="AM864" t="s">
        <v>68</v>
      </c>
      <c r="AN864" s="2" t="s">
        <v>3419</v>
      </c>
    </row>
    <row r="865" spans="1:40">
      <c r="A865" s="1">
        <v>46108</v>
      </c>
      <c r="B865" s="2" t="s">
        <v>27</v>
      </c>
      <c r="C865" s="2" t="s">
        <v>3439</v>
      </c>
      <c r="D865" s="2" t="s">
        <v>3440</v>
      </c>
      <c r="E865" s="11">
        <v>0.33680555555555558</v>
      </c>
      <c r="F865" s="11">
        <v>0.66319444444444442</v>
      </c>
      <c r="G865">
        <v>7.83</v>
      </c>
      <c r="H865">
        <v>1261.3026819923371</v>
      </c>
      <c r="I865">
        <v>7.8333333333333339</v>
      </c>
      <c r="J865">
        <v>1260.7659574421295</v>
      </c>
      <c r="K865" s="2" t="s">
        <v>3416</v>
      </c>
      <c r="L865" s="2" t="s">
        <v>3417</v>
      </c>
      <c r="M865">
        <v>428</v>
      </c>
      <c r="N865" s="2" t="s">
        <v>1915</v>
      </c>
      <c r="O865" s="2" t="s">
        <v>1918</v>
      </c>
      <c r="P865" s="2" t="s">
        <v>1917</v>
      </c>
      <c r="Q865" s="2" t="s">
        <v>744</v>
      </c>
      <c r="R865" s="2" t="s">
        <v>1916</v>
      </c>
      <c r="S865" s="2" t="s">
        <v>64</v>
      </c>
      <c r="T865">
        <v>9876</v>
      </c>
      <c r="U865">
        <v>5</v>
      </c>
      <c r="V865">
        <v>2</v>
      </c>
      <c r="W865">
        <v>1</v>
      </c>
      <c r="X865">
        <v>2</v>
      </c>
      <c r="Z865">
        <v>19752</v>
      </c>
      <c r="AA865">
        <v>19752</v>
      </c>
      <c r="AB865">
        <v>25500</v>
      </c>
      <c r="AC865" s="2" t="s">
        <v>3438</v>
      </c>
      <c r="AD865" s="2" t="s">
        <v>312</v>
      </c>
      <c r="AE865">
        <v>2026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 s="2" t="s">
        <v>3431</v>
      </c>
      <c r="AM865" t="s">
        <v>68</v>
      </c>
      <c r="AN865" s="2" t="s">
        <v>3419</v>
      </c>
    </row>
    <row r="866" spans="1:40">
      <c r="A866" s="1">
        <v>46104</v>
      </c>
      <c r="B866" s="2" t="s">
        <v>27</v>
      </c>
      <c r="C866" s="2" t="s">
        <v>3429</v>
      </c>
      <c r="D866" s="2" t="s">
        <v>3526</v>
      </c>
      <c r="E866" s="11">
        <v>0.33333333333333326</v>
      </c>
      <c r="F866" s="11">
        <v>0.65972222222222232</v>
      </c>
      <c r="G866">
        <v>7.83</v>
      </c>
      <c r="H866">
        <v>1003.1928480204342</v>
      </c>
      <c r="I866">
        <v>7.8333333333333339</v>
      </c>
      <c r="J866">
        <v>1002.7659574421297</v>
      </c>
      <c r="K866" s="2" t="s">
        <v>3416</v>
      </c>
      <c r="L866" s="2" t="s">
        <v>3417</v>
      </c>
      <c r="M866">
        <v>334</v>
      </c>
      <c r="N866" s="2" t="s">
        <v>1596</v>
      </c>
      <c r="O866" s="2" t="s">
        <v>1599</v>
      </c>
      <c r="P866" s="2" t="s">
        <v>1598</v>
      </c>
      <c r="Q866" s="2" t="s">
        <v>97</v>
      </c>
      <c r="R866" s="2" t="s">
        <v>1597</v>
      </c>
      <c r="S866" s="2" t="s">
        <v>64</v>
      </c>
      <c r="T866">
        <v>7855</v>
      </c>
      <c r="U866">
        <v>10</v>
      </c>
      <c r="V866">
        <v>2</v>
      </c>
      <c r="W866">
        <v>1</v>
      </c>
      <c r="X866">
        <v>2</v>
      </c>
      <c r="Z866">
        <v>15710</v>
      </c>
      <c r="AA866">
        <v>15710</v>
      </c>
      <c r="AB866">
        <v>15500</v>
      </c>
      <c r="AC866" s="2" t="s">
        <v>3450</v>
      </c>
      <c r="AD866" s="2" t="s">
        <v>312</v>
      </c>
      <c r="AE866">
        <v>2026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 s="2" t="s">
        <v>3431</v>
      </c>
      <c r="AM866" t="s">
        <v>68</v>
      </c>
      <c r="AN866" s="2" t="s">
        <v>3419</v>
      </c>
    </row>
    <row r="867" spans="1:40">
      <c r="A867" s="1">
        <v>46105</v>
      </c>
      <c r="B867" s="2" t="s">
        <v>27</v>
      </c>
      <c r="C867" s="2" t="s">
        <v>3429</v>
      </c>
      <c r="D867" s="2" t="s">
        <v>3415</v>
      </c>
      <c r="E867" s="11">
        <v>0.33333333333333326</v>
      </c>
      <c r="F867" s="11">
        <v>0.47916666666666674</v>
      </c>
      <c r="G867">
        <v>3.5</v>
      </c>
      <c r="H867">
        <v>1085.7142857142858</v>
      </c>
      <c r="I867">
        <v>3.5</v>
      </c>
      <c r="J867">
        <v>1085.7142857175927</v>
      </c>
      <c r="K867" s="2" t="s">
        <v>3416</v>
      </c>
      <c r="L867" s="2" t="s">
        <v>3417</v>
      </c>
      <c r="M867">
        <v>166</v>
      </c>
      <c r="N867" s="2" t="s">
        <v>887</v>
      </c>
      <c r="O867" s="2" t="s">
        <v>890</v>
      </c>
      <c r="P867" s="2" t="s">
        <v>889</v>
      </c>
      <c r="Q867" s="2" t="s">
        <v>111</v>
      </c>
      <c r="R867" s="2" t="s">
        <v>888</v>
      </c>
      <c r="S867" s="2" t="s">
        <v>116</v>
      </c>
      <c r="T867">
        <v>3800</v>
      </c>
      <c r="U867">
        <v>0</v>
      </c>
      <c r="V867">
        <v>2</v>
      </c>
      <c r="W867">
        <v>1</v>
      </c>
      <c r="X867">
        <v>5</v>
      </c>
      <c r="Z867">
        <v>19000</v>
      </c>
      <c r="AA867">
        <v>19000</v>
      </c>
      <c r="AB867">
        <v>18000</v>
      </c>
      <c r="AC867" s="2" t="s">
        <v>3450</v>
      </c>
      <c r="AD867" s="2" t="s">
        <v>312</v>
      </c>
      <c r="AE867">
        <v>2026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 s="2" t="s">
        <v>3431</v>
      </c>
      <c r="AM867" t="s">
        <v>118</v>
      </c>
      <c r="AN867" s="2" t="s">
        <v>3419</v>
      </c>
    </row>
    <row r="868" spans="1:40">
      <c r="A868" s="1">
        <v>46105</v>
      </c>
      <c r="B868" s="2" t="s">
        <v>27</v>
      </c>
      <c r="C868" s="2" t="s">
        <v>3429</v>
      </c>
      <c r="D868" s="2" t="s">
        <v>3526</v>
      </c>
      <c r="E868" s="11">
        <v>0.65625</v>
      </c>
      <c r="F868" s="11">
        <v>0.70138888888888884</v>
      </c>
      <c r="G868">
        <v>1.08</v>
      </c>
      <c r="H868">
        <v>928.7037037037037</v>
      </c>
      <c r="I868">
        <v>1.0833333333333335</v>
      </c>
      <c r="J868">
        <v>925.84615384259257</v>
      </c>
      <c r="K868" s="2" t="s">
        <v>3416</v>
      </c>
      <c r="L868" s="2" t="s">
        <v>3417</v>
      </c>
      <c r="M868">
        <v>406</v>
      </c>
      <c r="N868" s="2" t="s">
        <v>1863</v>
      </c>
      <c r="O868" s="2" t="s">
        <v>1864</v>
      </c>
      <c r="P868" s="2" t="s">
        <v>1860</v>
      </c>
      <c r="Q868" s="2" t="s">
        <v>1051</v>
      </c>
      <c r="R868" s="2" t="s">
        <v>1859</v>
      </c>
      <c r="S868" s="2" t="s">
        <v>64</v>
      </c>
      <c r="T868">
        <v>1003</v>
      </c>
      <c r="U868">
        <v>10</v>
      </c>
      <c r="V868">
        <v>3</v>
      </c>
      <c r="W868">
        <v>1</v>
      </c>
      <c r="X868">
        <v>3</v>
      </c>
      <c r="Z868">
        <v>3009</v>
      </c>
      <c r="AA868">
        <v>3009</v>
      </c>
      <c r="AB868">
        <v>31000</v>
      </c>
      <c r="AC868" s="2" t="s">
        <v>3450</v>
      </c>
      <c r="AD868" s="2" t="s">
        <v>312</v>
      </c>
      <c r="AE868">
        <v>2026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 s="2" t="s">
        <v>3431</v>
      </c>
      <c r="AM868" t="s">
        <v>118</v>
      </c>
      <c r="AN868" s="2" t="s">
        <v>3419</v>
      </c>
    </row>
    <row r="869" spans="1:40">
      <c r="A869" s="1">
        <v>46106</v>
      </c>
      <c r="B869" s="2" t="s">
        <v>27</v>
      </c>
      <c r="C869" s="2" t="s">
        <v>3429</v>
      </c>
      <c r="D869" s="2" t="s">
        <v>3526</v>
      </c>
      <c r="E869" s="11">
        <v>0.33333333333333326</v>
      </c>
      <c r="F869" s="11">
        <v>0.61458333333333326</v>
      </c>
      <c r="G869">
        <v>6.75</v>
      </c>
      <c r="H869">
        <v>1064.7407407407406</v>
      </c>
      <c r="I869">
        <v>6.75</v>
      </c>
      <c r="J869">
        <v>1064.7407407407406</v>
      </c>
      <c r="K869" s="2" t="s">
        <v>3416</v>
      </c>
      <c r="L869" s="2" t="s">
        <v>3417</v>
      </c>
      <c r="M869">
        <v>406</v>
      </c>
      <c r="N869" s="2" t="s">
        <v>1863</v>
      </c>
      <c r="O869" s="2" t="s">
        <v>1864</v>
      </c>
      <c r="P869" s="2" t="s">
        <v>1860</v>
      </c>
      <c r="Q869" s="2" t="s">
        <v>1051</v>
      </c>
      <c r="R869" s="2" t="s">
        <v>1859</v>
      </c>
      <c r="S869" s="2" t="s">
        <v>64</v>
      </c>
      <c r="T869">
        <v>7187</v>
      </c>
      <c r="U869">
        <v>0</v>
      </c>
      <c r="V869">
        <v>3</v>
      </c>
      <c r="W869">
        <v>1</v>
      </c>
      <c r="X869">
        <v>3</v>
      </c>
      <c r="Z869">
        <v>21561</v>
      </c>
      <c r="AA869">
        <v>21561</v>
      </c>
      <c r="AB869">
        <v>31000</v>
      </c>
      <c r="AC869" s="2" t="s">
        <v>3450</v>
      </c>
      <c r="AD869" s="2" t="s">
        <v>312</v>
      </c>
      <c r="AE869">
        <v>2026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 s="2" t="s">
        <v>3431</v>
      </c>
      <c r="AM869" t="s">
        <v>118</v>
      </c>
      <c r="AN869" s="2" t="s">
        <v>3419</v>
      </c>
    </row>
    <row r="870" spans="1:40">
      <c r="A870" s="1">
        <v>46106</v>
      </c>
      <c r="B870" s="2" t="s">
        <v>27</v>
      </c>
      <c r="C870" s="2" t="s">
        <v>3429</v>
      </c>
      <c r="D870" s="2" t="s">
        <v>3526</v>
      </c>
      <c r="E870" s="11">
        <v>0.61805555555555558</v>
      </c>
      <c r="F870" s="11">
        <v>0.64930555555555558</v>
      </c>
      <c r="G870">
        <v>0.75</v>
      </c>
      <c r="H870">
        <v>1880</v>
      </c>
      <c r="I870">
        <v>0.75</v>
      </c>
      <c r="J870">
        <v>1880</v>
      </c>
      <c r="K870" s="2" t="s">
        <v>3416</v>
      </c>
      <c r="L870" s="2" t="s">
        <v>3417</v>
      </c>
      <c r="M870">
        <v>406</v>
      </c>
      <c r="N870" s="2" t="s">
        <v>1863</v>
      </c>
      <c r="O870" s="2" t="s">
        <v>1864</v>
      </c>
      <c r="P870" s="2" t="s">
        <v>1860</v>
      </c>
      <c r="Q870" s="2" t="s">
        <v>1051</v>
      </c>
      <c r="R870" s="2" t="s">
        <v>1859</v>
      </c>
      <c r="S870" s="2" t="s">
        <v>64</v>
      </c>
      <c r="T870">
        <v>1410</v>
      </c>
      <c r="U870">
        <v>0</v>
      </c>
      <c r="V870">
        <v>3</v>
      </c>
      <c r="W870">
        <v>1</v>
      </c>
      <c r="X870">
        <v>3</v>
      </c>
      <c r="Z870">
        <v>4230</v>
      </c>
      <c r="AA870">
        <v>4230</v>
      </c>
      <c r="AB870">
        <v>31000</v>
      </c>
      <c r="AC870" s="2" t="s">
        <v>3438</v>
      </c>
      <c r="AD870" s="2" t="s">
        <v>312</v>
      </c>
      <c r="AE870">
        <v>2026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 s="2" t="s">
        <v>3431</v>
      </c>
      <c r="AM870" t="s">
        <v>118</v>
      </c>
      <c r="AN870" s="2" t="s">
        <v>3419</v>
      </c>
    </row>
    <row r="871" spans="1:40">
      <c r="A871" s="1">
        <v>46106</v>
      </c>
      <c r="B871" s="2" t="s">
        <v>27</v>
      </c>
      <c r="C871" s="2" t="s">
        <v>3429</v>
      </c>
      <c r="D871" s="2" t="s">
        <v>3526</v>
      </c>
      <c r="E871" s="11">
        <v>0.64930555555555558</v>
      </c>
      <c r="F871" s="11">
        <v>0.70486111111111116</v>
      </c>
      <c r="G871">
        <v>1.33</v>
      </c>
      <c r="H871">
        <v>1208.2706766917292</v>
      </c>
      <c r="I871">
        <v>1.3333333333333335</v>
      </c>
      <c r="J871">
        <v>1205.25</v>
      </c>
      <c r="K871" s="2" t="s">
        <v>3416</v>
      </c>
      <c r="L871" s="2" t="s">
        <v>3417</v>
      </c>
      <c r="M871">
        <v>449</v>
      </c>
      <c r="N871" s="2" t="s">
        <v>1985</v>
      </c>
      <c r="O871" s="2" t="s">
        <v>1988</v>
      </c>
      <c r="P871" s="2" t="s">
        <v>1987</v>
      </c>
      <c r="Q871" s="2" t="s">
        <v>122</v>
      </c>
      <c r="R871" s="2" t="s">
        <v>1986</v>
      </c>
      <c r="S871" s="2" t="s">
        <v>64</v>
      </c>
      <c r="T871">
        <v>1607</v>
      </c>
      <c r="U871">
        <v>0</v>
      </c>
      <c r="V871">
        <v>3</v>
      </c>
      <c r="W871">
        <v>1</v>
      </c>
      <c r="X871">
        <v>3</v>
      </c>
      <c r="Z871">
        <v>4821</v>
      </c>
      <c r="AA871">
        <v>4821</v>
      </c>
      <c r="AB871">
        <v>13500</v>
      </c>
      <c r="AC871" s="2" t="s">
        <v>3438</v>
      </c>
      <c r="AD871" s="2" t="s">
        <v>312</v>
      </c>
      <c r="AE871">
        <v>2026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 s="2" t="s">
        <v>3431</v>
      </c>
      <c r="AM871" t="s">
        <v>118</v>
      </c>
      <c r="AN871" s="2" t="s">
        <v>3419</v>
      </c>
    </row>
    <row r="872" spans="1:40">
      <c r="A872" s="1">
        <v>46107</v>
      </c>
      <c r="B872" s="2" t="s">
        <v>27</v>
      </c>
      <c r="C872" s="2" t="s">
        <v>3429</v>
      </c>
      <c r="D872" s="2" t="s">
        <v>3526</v>
      </c>
      <c r="E872" s="11">
        <v>0.34375</v>
      </c>
      <c r="F872" s="11">
        <v>0.45138888888888884</v>
      </c>
      <c r="G872">
        <v>2.58</v>
      </c>
      <c r="H872">
        <v>1189.1472868217054</v>
      </c>
      <c r="I872">
        <v>2.5833333333333335</v>
      </c>
      <c r="J872">
        <v>1187.6129032291667</v>
      </c>
      <c r="K872" s="2" t="s">
        <v>3416</v>
      </c>
      <c r="L872" s="2" t="s">
        <v>3417</v>
      </c>
      <c r="M872">
        <v>449</v>
      </c>
      <c r="N872" s="2" t="s">
        <v>1985</v>
      </c>
      <c r="O872" s="2" t="s">
        <v>1988</v>
      </c>
      <c r="P872" s="2" t="s">
        <v>1987</v>
      </c>
      <c r="Q872" s="2" t="s">
        <v>122</v>
      </c>
      <c r="R872" s="2" t="s">
        <v>1986</v>
      </c>
      <c r="S872" s="2" t="s">
        <v>64</v>
      </c>
      <c r="T872">
        <v>3068</v>
      </c>
      <c r="U872">
        <v>0</v>
      </c>
      <c r="V872">
        <v>3</v>
      </c>
      <c r="W872">
        <v>1</v>
      </c>
      <c r="X872">
        <v>3</v>
      </c>
      <c r="Z872">
        <v>9204</v>
      </c>
      <c r="AA872">
        <v>9204</v>
      </c>
      <c r="AB872">
        <v>13500</v>
      </c>
      <c r="AC872" s="2" t="s">
        <v>3450</v>
      </c>
      <c r="AD872" s="2" t="s">
        <v>312</v>
      </c>
      <c r="AE872">
        <v>2026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 s="2" t="s">
        <v>3431</v>
      </c>
      <c r="AM872" t="s">
        <v>118</v>
      </c>
      <c r="AN872" s="2" t="s">
        <v>3419</v>
      </c>
    </row>
    <row r="873" spans="1:40">
      <c r="A873" s="1">
        <v>46107</v>
      </c>
      <c r="B873" s="2" t="s">
        <v>26</v>
      </c>
      <c r="C873" s="2" t="s">
        <v>3448</v>
      </c>
      <c r="D873" s="2" t="s">
        <v>3449</v>
      </c>
      <c r="E873" s="11">
        <v>0.36111111111111116</v>
      </c>
      <c r="F873" s="11">
        <v>0.46875</v>
      </c>
      <c r="G873">
        <v>2.58</v>
      </c>
      <c r="H873">
        <v>1616.2790697674418</v>
      </c>
      <c r="I873">
        <v>2.5833333333333335</v>
      </c>
      <c r="J873">
        <v>1614.1935483912036</v>
      </c>
      <c r="K873" s="2" t="s">
        <v>3416</v>
      </c>
      <c r="L873" s="2" t="s">
        <v>3417</v>
      </c>
      <c r="M873">
        <v>428</v>
      </c>
      <c r="N873" s="2" t="s">
        <v>1915</v>
      </c>
      <c r="O873" s="2" t="s">
        <v>1918</v>
      </c>
      <c r="P873" s="2" t="s">
        <v>1917</v>
      </c>
      <c r="Q873" s="2" t="s">
        <v>744</v>
      </c>
      <c r="R873" s="2" t="s">
        <v>1916</v>
      </c>
      <c r="S873" s="2" t="s">
        <v>64</v>
      </c>
      <c r="T873">
        <v>4170</v>
      </c>
      <c r="U873">
        <v>0</v>
      </c>
      <c r="V873">
        <v>2</v>
      </c>
      <c r="W873">
        <v>1</v>
      </c>
      <c r="X873">
        <v>2</v>
      </c>
      <c r="Z873">
        <v>8340</v>
      </c>
      <c r="AA873">
        <v>8340</v>
      </c>
      <c r="AB873">
        <v>25500</v>
      </c>
      <c r="AC873" s="2" t="s">
        <v>3438</v>
      </c>
      <c r="AD873" s="2" t="s">
        <v>312</v>
      </c>
      <c r="AE873">
        <v>2026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 s="2" t="s">
        <v>72</v>
      </c>
      <c r="AM873" t="s">
        <v>68</v>
      </c>
      <c r="AN873" s="2" t="s">
        <v>3419</v>
      </c>
    </row>
    <row r="874" spans="1:40">
      <c r="A874" s="1">
        <v>46107</v>
      </c>
      <c r="B874" s="2" t="s">
        <v>26</v>
      </c>
      <c r="C874" s="2" t="s">
        <v>3448</v>
      </c>
      <c r="D874" s="2" t="s">
        <v>3449</v>
      </c>
      <c r="E874" s="11">
        <v>0.49305555555555558</v>
      </c>
      <c r="F874" s="11">
        <v>0.5</v>
      </c>
      <c r="G874">
        <v>0.17</v>
      </c>
      <c r="H874">
        <v>1570.5882352941176</v>
      </c>
      <c r="I874">
        <v>0.16666666666666674</v>
      </c>
      <c r="J874">
        <v>1602</v>
      </c>
      <c r="K874" s="2" t="s">
        <v>3416</v>
      </c>
      <c r="L874" s="2" t="s">
        <v>3417</v>
      </c>
      <c r="M874">
        <v>398</v>
      </c>
      <c r="N874" s="2" t="s">
        <v>1833</v>
      </c>
      <c r="O874" s="2" t="s">
        <v>1836</v>
      </c>
      <c r="P874" s="2" t="s">
        <v>1627</v>
      </c>
      <c r="Q874" s="2" t="s">
        <v>1835</v>
      </c>
      <c r="R874" s="2" t="s">
        <v>1834</v>
      </c>
      <c r="S874" s="2" t="s">
        <v>64</v>
      </c>
      <c r="T874">
        <v>267</v>
      </c>
      <c r="U874">
        <v>3</v>
      </c>
      <c r="V874">
        <v>4</v>
      </c>
      <c r="W874">
        <v>1</v>
      </c>
      <c r="X874">
        <v>6</v>
      </c>
      <c r="Z874">
        <v>1602</v>
      </c>
      <c r="AA874">
        <v>1602</v>
      </c>
      <c r="AB874">
        <v>600</v>
      </c>
      <c r="AC874" s="2" t="s">
        <v>764</v>
      </c>
      <c r="AD874" s="2" t="s">
        <v>312</v>
      </c>
      <c r="AE874">
        <v>2026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 s="2" t="s">
        <v>72</v>
      </c>
      <c r="AM874" t="s">
        <v>1633</v>
      </c>
      <c r="AN874" s="2" t="s">
        <v>3419</v>
      </c>
    </row>
    <row r="875" spans="1:40">
      <c r="A875" s="1">
        <v>46107</v>
      </c>
      <c r="B875" s="2" t="s">
        <v>26</v>
      </c>
      <c r="C875" s="2" t="s">
        <v>3448</v>
      </c>
      <c r="D875" s="2" t="s">
        <v>3449</v>
      </c>
      <c r="E875" s="11">
        <v>0.52777777777777768</v>
      </c>
      <c r="F875" s="11">
        <v>0.65277777777777768</v>
      </c>
      <c r="G875">
        <v>3</v>
      </c>
      <c r="H875">
        <v>876.66666666666663</v>
      </c>
      <c r="I875">
        <v>3</v>
      </c>
      <c r="J875">
        <v>876.66666666666663</v>
      </c>
      <c r="K875" s="2" t="s">
        <v>3416</v>
      </c>
      <c r="L875" s="2" t="s">
        <v>3417</v>
      </c>
      <c r="M875">
        <v>346</v>
      </c>
      <c r="N875" s="2" t="s">
        <v>1625</v>
      </c>
      <c r="O875" s="2" t="s">
        <v>1629</v>
      </c>
      <c r="P875" s="2" t="s">
        <v>1627</v>
      </c>
      <c r="Q875" s="2" t="s">
        <v>1628</v>
      </c>
      <c r="R875" s="2" t="s">
        <v>1626</v>
      </c>
      <c r="S875" s="2" t="s">
        <v>116</v>
      </c>
      <c r="T875">
        <v>2630</v>
      </c>
      <c r="U875">
        <v>2</v>
      </c>
      <c r="V875">
        <v>4</v>
      </c>
      <c r="W875">
        <v>1</v>
      </c>
      <c r="X875">
        <v>5</v>
      </c>
      <c r="Z875">
        <v>13150</v>
      </c>
      <c r="AA875">
        <v>13150</v>
      </c>
      <c r="AB875">
        <v>12600</v>
      </c>
      <c r="AC875" s="2" t="s">
        <v>3450</v>
      </c>
      <c r="AD875" s="2" t="s">
        <v>312</v>
      </c>
      <c r="AE875">
        <v>2026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 s="2" t="s">
        <v>72</v>
      </c>
      <c r="AM875" t="s">
        <v>1633</v>
      </c>
      <c r="AN875" s="2" t="s">
        <v>3419</v>
      </c>
    </row>
    <row r="876" spans="1:40">
      <c r="A876" s="1">
        <v>46107</v>
      </c>
      <c r="B876" s="2" t="s">
        <v>26</v>
      </c>
      <c r="C876" s="2" t="s">
        <v>3448</v>
      </c>
      <c r="D876" s="2" t="s">
        <v>3449</v>
      </c>
      <c r="E876" s="11">
        <v>0.65277777777777768</v>
      </c>
      <c r="F876" s="11">
        <v>0.71875</v>
      </c>
      <c r="G876">
        <v>1.58</v>
      </c>
      <c r="H876">
        <v>1740.506329113924</v>
      </c>
      <c r="I876">
        <v>1.5833333333333335</v>
      </c>
      <c r="J876">
        <v>1736.8421052662038</v>
      </c>
      <c r="K876" s="2" t="s">
        <v>3416</v>
      </c>
      <c r="L876" s="2" t="s">
        <v>3417</v>
      </c>
      <c r="M876">
        <v>438</v>
      </c>
      <c r="N876" s="2" t="s">
        <v>1947</v>
      </c>
      <c r="O876" s="2" t="s">
        <v>1950</v>
      </c>
      <c r="P876" s="2" t="s">
        <v>724</v>
      </c>
      <c r="Q876" s="2" t="s">
        <v>1949</v>
      </c>
      <c r="R876" s="2" t="s">
        <v>1948</v>
      </c>
      <c r="S876" s="2" t="s">
        <v>64</v>
      </c>
      <c r="T876">
        <v>2750</v>
      </c>
      <c r="U876">
        <v>3</v>
      </c>
      <c r="V876">
        <v>4</v>
      </c>
      <c r="W876">
        <v>1</v>
      </c>
      <c r="X876">
        <v>4</v>
      </c>
      <c r="Z876">
        <v>11000</v>
      </c>
      <c r="AA876">
        <v>11000</v>
      </c>
      <c r="AB876">
        <v>10500</v>
      </c>
      <c r="AC876" s="2" t="s">
        <v>3438</v>
      </c>
      <c r="AD876" s="2" t="s">
        <v>312</v>
      </c>
      <c r="AE876">
        <v>2026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 s="2" t="s">
        <v>72</v>
      </c>
      <c r="AM876" t="s">
        <v>730</v>
      </c>
      <c r="AN876" s="2" t="s">
        <v>3419</v>
      </c>
    </row>
    <row r="877" spans="1:40">
      <c r="A877" s="1">
        <v>46108</v>
      </c>
      <c r="B877" s="2" t="s">
        <v>26</v>
      </c>
      <c r="C877" s="2" t="s">
        <v>3448</v>
      </c>
      <c r="D877" s="2" t="s">
        <v>3449</v>
      </c>
      <c r="E877" s="11">
        <v>0.36111111111111116</v>
      </c>
      <c r="F877" s="11">
        <v>0.42708333333333326</v>
      </c>
      <c r="G877">
        <v>1.58</v>
      </c>
      <c r="H877">
        <v>1379.746835443038</v>
      </c>
      <c r="I877">
        <v>1.5833333333333335</v>
      </c>
      <c r="J877">
        <v>1376.8421052662038</v>
      </c>
      <c r="K877" s="2" t="s">
        <v>3416</v>
      </c>
      <c r="L877" s="2" t="s">
        <v>3417</v>
      </c>
      <c r="M877">
        <v>423</v>
      </c>
      <c r="N877" s="2" t="s">
        <v>1898</v>
      </c>
      <c r="O877" s="2" t="s">
        <v>1901</v>
      </c>
      <c r="P877" s="2" t="s">
        <v>1892</v>
      </c>
      <c r="Q877" s="2" t="s">
        <v>1900</v>
      </c>
      <c r="R877" s="2" t="s">
        <v>1899</v>
      </c>
      <c r="S877" s="2" t="s">
        <v>64</v>
      </c>
      <c r="T877">
        <v>2180</v>
      </c>
      <c r="U877">
        <v>3</v>
      </c>
      <c r="V877">
        <v>4</v>
      </c>
      <c r="W877">
        <v>1</v>
      </c>
      <c r="X877">
        <v>2</v>
      </c>
      <c r="Z877">
        <v>4360</v>
      </c>
      <c r="AA877">
        <v>4360</v>
      </c>
      <c r="AB877">
        <v>4000</v>
      </c>
      <c r="AC877" s="2" t="s">
        <v>3438</v>
      </c>
      <c r="AD877" s="2" t="s">
        <v>312</v>
      </c>
      <c r="AE877">
        <v>2026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 s="2" t="s">
        <v>72</v>
      </c>
      <c r="AM877" t="s">
        <v>1004</v>
      </c>
      <c r="AN877" s="2" t="s">
        <v>3419</v>
      </c>
    </row>
    <row r="878" spans="1:40">
      <c r="A878" s="1">
        <v>46108</v>
      </c>
      <c r="B878" s="2" t="s">
        <v>26</v>
      </c>
      <c r="C878" s="2" t="s">
        <v>3448</v>
      </c>
      <c r="D878" s="2" t="s">
        <v>3449</v>
      </c>
      <c r="E878" s="11">
        <v>0.44791666666666674</v>
      </c>
      <c r="F878" s="11">
        <v>0.53125</v>
      </c>
      <c r="G878">
        <v>2</v>
      </c>
      <c r="H878">
        <v>1265</v>
      </c>
      <c r="I878">
        <v>2</v>
      </c>
      <c r="J878">
        <v>1265</v>
      </c>
      <c r="K878" s="2" t="s">
        <v>3416</v>
      </c>
      <c r="L878" s="2" t="s">
        <v>3417</v>
      </c>
      <c r="M878">
        <v>422</v>
      </c>
      <c r="N878" s="2" t="s">
        <v>1890</v>
      </c>
      <c r="O878" s="2" t="s">
        <v>1894</v>
      </c>
      <c r="P878" s="2" t="s">
        <v>1892</v>
      </c>
      <c r="Q878" s="2" t="s">
        <v>1893</v>
      </c>
      <c r="R878" s="2" t="s">
        <v>1891</v>
      </c>
      <c r="S878" s="2" t="s">
        <v>64</v>
      </c>
      <c r="T878">
        <v>2530</v>
      </c>
      <c r="U878">
        <v>7</v>
      </c>
      <c r="V878">
        <v>4</v>
      </c>
      <c r="W878">
        <v>1</v>
      </c>
      <c r="X878">
        <v>6</v>
      </c>
      <c r="Z878">
        <v>15180</v>
      </c>
      <c r="AA878">
        <v>15180</v>
      </c>
      <c r="AB878">
        <v>29500</v>
      </c>
      <c r="AC878" s="2" t="s">
        <v>3450</v>
      </c>
      <c r="AD878" s="2" t="s">
        <v>312</v>
      </c>
      <c r="AE878">
        <v>2026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 s="2" t="s">
        <v>72</v>
      </c>
      <c r="AM878" t="s">
        <v>1004</v>
      </c>
      <c r="AN878" s="2" t="s">
        <v>3419</v>
      </c>
    </row>
    <row r="879" spans="1:40">
      <c r="A879" s="1">
        <v>46108</v>
      </c>
      <c r="B879" s="2" t="s">
        <v>26</v>
      </c>
      <c r="C879" s="2" t="s">
        <v>3448</v>
      </c>
      <c r="D879" s="2" t="s">
        <v>3449</v>
      </c>
      <c r="E879" s="11">
        <v>0.53125</v>
      </c>
      <c r="F879" s="11">
        <v>0.6875</v>
      </c>
      <c r="G879">
        <v>3.75</v>
      </c>
      <c r="H879">
        <v>1952</v>
      </c>
      <c r="I879">
        <v>3.75</v>
      </c>
      <c r="J879">
        <v>1952</v>
      </c>
      <c r="K879" s="2" t="s">
        <v>3416</v>
      </c>
      <c r="L879" s="2" t="s">
        <v>3417</v>
      </c>
      <c r="M879">
        <v>310</v>
      </c>
      <c r="N879" s="2" t="s">
        <v>1499</v>
      </c>
      <c r="O879" s="2" t="s">
        <v>1501</v>
      </c>
      <c r="P879" s="2" t="s">
        <v>975</v>
      </c>
      <c r="Q879" s="2" t="s">
        <v>240</v>
      </c>
      <c r="R879" s="2" t="s">
        <v>1500</v>
      </c>
      <c r="S879" s="2" t="s">
        <v>64</v>
      </c>
      <c r="T879">
        <v>7320</v>
      </c>
      <c r="U879">
        <v>0</v>
      </c>
      <c r="V879">
        <v>3</v>
      </c>
      <c r="W879">
        <v>1</v>
      </c>
      <c r="X879">
        <v>2</v>
      </c>
      <c r="Z879">
        <v>14640</v>
      </c>
      <c r="AA879">
        <v>14640</v>
      </c>
      <c r="AB879">
        <v>14500</v>
      </c>
      <c r="AC879" s="2" t="s">
        <v>3450</v>
      </c>
      <c r="AD879" s="2" t="s">
        <v>312</v>
      </c>
      <c r="AE879">
        <v>2026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 s="2" t="s">
        <v>72</v>
      </c>
      <c r="AM879" t="s">
        <v>118</v>
      </c>
      <c r="AN879" s="2" t="s">
        <v>3419</v>
      </c>
    </row>
    <row r="880" spans="1:40">
      <c r="A880" s="1">
        <v>46105</v>
      </c>
      <c r="B880" s="2" t="s">
        <v>26</v>
      </c>
      <c r="C880" s="2" t="s">
        <v>3448</v>
      </c>
      <c r="D880" s="2" t="s">
        <v>3449</v>
      </c>
      <c r="E880" s="11">
        <v>0.35416666666666674</v>
      </c>
      <c r="F880" s="11">
        <v>0.56041666666666656</v>
      </c>
      <c r="G880">
        <v>4.95</v>
      </c>
      <c r="H880">
        <v>1850.9090909090908</v>
      </c>
      <c r="I880">
        <v>4.95</v>
      </c>
      <c r="J880">
        <v>1850.909090914352</v>
      </c>
      <c r="K880" s="2" t="s">
        <v>3416</v>
      </c>
      <c r="L880" s="2" t="s">
        <v>3417</v>
      </c>
      <c r="M880">
        <v>406</v>
      </c>
      <c r="N880" s="2" t="s">
        <v>1863</v>
      </c>
      <c r="O880" s="2" t="s">
        <v>1864</v>
      </c>
      <c r="P880" s="2" t="s">
        <v>1860</v>
      </c>
      <c r="Q880" s="2" t="s">
        <v>1051</v>
      </c>
      <c r="R880" s="2" t="s">
        <v>1859</v>
      </c>
      <c r="S880" s="2" t="s">
        <v>64</v>
      </c>
      <c r="T880">
        <v>9162</v>
      </c>
      <c r="U880">
        <v>3</v>
      </c>
      <c r="V880">
        <v>3</v>
      </c>
      <c r="W880">
        <v>1</v>
      </c>
      <c r="X880">
        <v>3</v>
      </c>
      <c r="Z880">
        <v>27486</v>
      </c>
      <c r="AA880">
        <v>27486</v>
      </c>
      <c r="AB880">
        <v>31000</v>
      </c>
      <c r="AC880" s="2" t="s">
        <v>3450</v>
      </c>
      <c r="AD880" s="2" t="s">
        <v>312</v>
      </c>
      <c r="AE880">
        <v>2026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 s="2" t="s">
        <v>72</v>
      </c>
      <c r="AM880" t="s">
        <v>118</v>
      </c>
      <c r="AN880" s="2" t="s">
        <v>3419</v>
      </c>
    </row>
    <row r="881" spans="1:40">
      <c r="A881" s="1">
        <v>46105</v>
      </c>
      <c r="B881" s="2" t="s">
        <v>26</v>
      </c>
      <c r="C881" s="2" t="s">
        <v>3448</v>
      </c>
      <c r="D881" s="2" t="s">
        <v>3449</v>
      </c>
      <c r="E881" s="11">
        <v>0.58333333333333326</v>
      </c>
      <c r="F881" s="11">
        <v>0.62152777777777768</v>
      </c>
      <c r="G881">
        <v>0.92</v>
      </c>
      <c r="H881">
        <v>1570.6521739130435</v>
      </c>
      <c r="I881">
        <v>0.91666666666666674</v>
      </c>
      <c r="J881">
        <v>1576.3636363657408</v>
      </c>
      <c r="K881" s="2" t="s">
        <v>3416</v>
      </c>
      <c r="L881" s="2" t="s">
        <v>3417</v>
      </c>
      <c r="M881">
        <v>406</v>
      </c>
      <c r="N881" s="2" t="s">
        <v>1863</v>
      </c>
      <c r="O881" s="2" t="s">
        <v>1864</v>
      </c>
      <c r="P881" s="2" t="s">
        <v>1860</v>
      </c>
      <c r="Q881" s="2" t="s">
        <v>1051</v>
      </c>
      <c r="R881" s="2" t="s">
        <v>1859</v>
      </c>
      <c r="S881" s="2" t="s">
        <v>64</v>
      </c>
      <c r="T881">
        <v>1445</v>
      </c>
      <c r="U881">
        <v>0</v>
      </c>
      <c r="V881">
        <v>3</v>
      </c>
      <c r="W881">
        <v>1</v>
      </c>
      <c r="X881">
        <v>3</v>
      </c>
      <c r="Z881">
        <v>4335</v>
      </c>
      <c r="AA881">
        <v>4335</v>
      </c>
      <c r="AB881">
        <v>31000</v>
      </c>
      <c r="AC881" s="2" t="s">
        <v>3438</v>
      </c>
      <c r="AD881" s="2" t="s">
        <v>312</v>
      </c>
      <c r="AE881">
        <v>2026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 s="2" t="s">
        <v>72</v>
      </c>
      <c r="AM881" t="s">
        <v>118</v>
      </c>
      <c r="AN881" s="2" t="s">
        <v>3419</v>
      </c>
    </row>
    <row r="882" spans="1:40">
      <c r="A882" s="1">
        <v>46105</v>
      </c>
      <c r="B882" s="2" t="s">
        <v>26</v>
      </c>
      <c r="C882" s="2" t="s">
        <v>3448</v>
      </c>
      <c r="D882" s="2" t="s">
        <v>3449</v>
      </c>
      <c r="E882" s="11">
        <v>0.625</v>
      </c>
      <c r="F882" s="11">
        <v>0.72222222222222232</v>
      </c>
      <c r="G882">
        <v>2.33</v>
      </c>
      <c r="H882">
        <v>2007.2961373390558</v>
      </c>
      <c r="I882">
        <v>2.3333333333333335</v>
      </c>
      <c r="J882">
        <v>2004.4285714236112</v>
      </c>
      <c r="K882" s="2" t="s">
        <v>3416</v>
      </c>
      <c r="L882" s="2" t="s">
        <v>3417</v>
      </c>
      <c r="M882">
        <v>449</v>
      </c>
      <c r="N882" s="2" t="s">
        <v>1985</v>
      </c>
      <c r="O882" s="2" t="s">
        <v>1988</v>
      </c>
      <c r="P882" s="2" t="s">
        <v>1987</v>
      </c>
      <c r="Q882" s="2" t="s">
        <v>122</v>
      </c>
      <c r="R882" s="2" t="s">
        <v>1986</v>
      </c>
      <c r="S882" s="2" t="s">
        <v>64</v>
      </c>
      <c r="T882">
        <v>4677</v>
      </c>
      <c r="U882">
        <v>1</v>
      </c>
      <c r="V882">
        <v>3</v>
      </c>
      <c r="W882">
        <v>1</v>
      </c>
      <c r="X882">
        <v>3</v>
      </c>
      <c r="Z882">
        <v>14031</v>
      </c>
      <c r="AA882">
        <v>14031</v>
      </c>
      <c r="AB882">
        <v>13500</v>
      </c>
      <c r="AC882" s="2" t="s">
        <v>3438</v>
      </c>
      <c r="AD882" s="2" t="s">
        <v>312</v>
      </c>
      <c r="AE882">
        <v>2026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 s="2" t="s">
        <v>72</v>
      </c>
      <c r="AM882" t="s">
        <v>118</v>
      </c>
      <c r="AN882" s="2" t="s">
        <v>3419</v>
      </c>
    </row>
    <row r="883" spans="1:40">
      <c r="A883" s="1">
        <v>46106</v>
      </c>
      <c r="B883" s="2" t="s">
        <v>26</v>
      </c>
      <c r="C883" s="2" t="s">
        <v>3448</v>
      </c>
      <c r="D883" s="2" t="s">
        <v>3449</v>
      </c>
      <c r="E883" s="11">
        <v>0.375</v>
      </c>
      <c r="F883" s="11">
        <v>0.40902777777777777</v>
      </c>
      <c r="G883">
        <v>0.82</v>
      </c>
      <c r="H883">
        <v>1623.1707317073171</v>
      </c>
      <c r="I883">
        <v>0.81666666666666665</v>
      </c>
      <c r="J883">
        <v>1629.7959183680555</v>
      </c>
      <c r="K883" s="2" t="s">
        <v>3416</v>
      </c>
      <c r="L883" s="2" t="s">
        <v>3417</v>
      </c>
      <c r="M883">
        <v>436</v>
      </c>
      <c r="N883" s="2" t="s">
        <v>1938</v>
      </c>
      <c r="O883" s="2" t="s">
        <v>1942</v>
      </c>
      <c r="P883" s="2" t="s">
        <v>1940</v>
      </c>
      <c r="Q883" s="2" t="s">
        <v>1941</v>
      </c>
      <c r="R883" s="2" t="s">
        <v>1939</v>
      </c>
      <c r="S883" s="2" t="s">
        <v>64</v>
      </c>
      <c r="T883">
        <v>1331</v>
      </c>
      <c r="U883">
        <v>3</v>
      </c>
      <c r="V883">
        <v>3</v>
      </c>
      <c r="W883">
        <v>1</v>
      </c>
      <c r="X883">
        <v>4</v>
      </c>
      <c r="Z883">
        <v>5324</v>
      </c>
      <c r="AA883">
        <v>5324</v>
      </c>
      <c r="AB883">
        <v>17000</v>
      </c>
      <c r="AC883" s="2" t="s">
        <v>3438</v>
      </c>
      <c r="AD883" s="2" t="s">
        <v>312</v>
      </c>
      <c r="AE883">
        <v>2026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 s="2" t="s">
        <v>72</v>
      </c>
      <c r="AM883" t="s">
        <v>118</v>
      </c>
      <c r="AN883" s="2" t="s">
        <v>3419</v>
      </c>
    </row>
    <row r="884" spans="1:40">
      <c r="A884" s="1">
        <v>46106</v>
      </c>
      <c r="B884" s="2" t="s">
        <v>26</v>
      </c>
      <c r="C884" s="2" t="s">
        <v>3448</v>
      </c>
      <c r="D884" s="2" t="s">
        <v>3449</v>
      </c>
      <c r="E884" s="11">
        <v>0.40972222222222232</v>
      </c>
      <c r="F884" s="11">
        <v>0.47916666666666674</v>
      </c>
      <c r="G884">
        <v>1.67</v>
      </c>
      <c r="H884">
        <v>1832.3353293413174</v>
      </c>
      <c r="I884">
        <v>1.6666666666666665</v>
      </c>
      <c r="J884">
        <v>1836</v>
      </c>
      <c r="K884" s="2" t="s">
        <v>3416</v>
      </c>
      <c r="L884" s="2" t="s">
        <v>3417</v>
      </c>
      <c r="M884">
        <v>436</v>
      </c>
      <c r="N884" s="2" t="s">
        <v>1938</v>
      </c>
      <c r="O884" s="2" t="s">
        <v>1942</v>
      </c>
      <c r="P884" s="2" t="s">
        <v>1940</v>
      </c>
      <c r="Q884" s="2" t="s">
        <v>1941</v>
      </c>
      <c r="R884" s="2" t="s">
        <v>1939</v>
      </c>
      <c r="S884" s="2" t="s">
        <v>64</v>
      </c>
      <c r="T884">
        <v>3060</v>
      </c>
      <c r="U884">
        <v>7</v>
      </c>
      <c r="V884">
        <v>3</v>
      </c>
      <c r="W884">
        <v>1</v>
      </c>
      <c r="X884">
        <v>4</v>
      </c>
      <c r="Z884">
        <v>12240</v>
      </c>
      <c r="AA884">
        <v>12240</v>
      </c>
      <c r="AB884">
        <v>17000</v>
      </c>
      <c r="AC884" s="2" t="s">
        <v>3450</v>
      </c>
      <c r="AD884" s="2" t="s">
        <v>312</v>
      </c>
      <c r="AE884">
        <v>2026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 s="2" t="s">
        <v>72</v>
      </c>
      <c r="AM884" t="s">
        <v>118</v>
      </c>
      <c r="AN884" s="2" t="s">
        <v>3419</v>
      </c>
    </row>
    <row r="885" spans="1:40">
      <c r="A885" s="1">
        <v>46106</v>
      </c>
      <c r="B885" s="2" t="s">
        <v>26</v>
      </c>
      <c r="C885" s="2" t="s">
        <v>3448</v>
      </c>
      <c r="D885" s="2" t="s">
        <v>3449</v>
      </c>
      <c r="E885" s="11">
        <v>0.5</v>
      </c>
      <c r="F885" s="11">
        <v>0.72222222222222232</v>
      </c>
      <c r="G885">
        <v>5.33</v>
      </c>
      <c r="H885">
        <v>1639.2120075046905</v>
      </c>
      <c r="I885">
        <v>5.333333333333333</v>
      </c>
      <c r="J885">
        <v>1638.1875</v>
      </c>
      <c r="K885" s="2" t="s">
        <v>3416</v>
      </c>
      <c r="L885" s="2" t="s">
        <v>3417</v>
      </c>
      <c r="M885">
        <v>428</v>
      </c>
      <c r="N885" s="2" t="s">
        <v>1915</v>
      </c>
      <c r="O885" s="2" t="s">
        <v>1918</v>
      </c>
      <c r="P885" s="2" t="s">
        <v>1917</v>
      </c>
      <c r="Q885" s="2" t="s">
        <v>744</v>
      </c>
      <c r="R885" s="2" t="s">
        <v>1916</v>
      </c>
      <c r="S885" s="2" t="s">
        <v>64</v>
      </c>
      <c r="T885">
        <v>8737</v>
      </c>
      <c r="U885">
        <v>3</v>
      </c>
      <c r="V885">
        <v>2</v>
      </c>
      <c r="W885">
        <v>1</v>
      </c>
      <c r="X885">
        <v>2</v>
      </c>
      <c r="Z885">
        <v>17474</v>
      </c>
      <c r="AA885">
        <v>17474</v>
      </c>
      <c r="AB885">
        <v>25500</v>
      </c>
      <c r="AC885" s="2" t="s">
        <v>3438</v>
      </c>
      <c r="AD885" s="2" t="s">
        <v>312</v>
      </c>
      <c r="AE885">
        <v>2026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 s="2" t="s">
        <v>72</v>
      </c>
      <c r="AM885" t="s">
        <v>68</v>
      </c>
      <c r="AN885" s="2" t="s">
        <v>3419</v>
      </c>
    </row>
    <row r="886" spans="1:40">
      <c r="A886" s="1">
        <v>46104</v>
      </c>
      <c r="B886" s="2" t="s">
        <v>26</v>
      </c>
      <c r="C886" s="2" t="s">
        <v>3433</v>
      </c>
      <c r="D886" s="2" t="s">
        <v>3526</v>
      </c>
      <c r="E886" s="11">
        <v>0.65972222222222232</v>
      </c>
      <c r="F886" s="11">
        <v>0.69791666666666674</v>
      </c>
      <c r="G886">
        <v>0.92</v>
      </c>
      <c r="H886">
        <v>684.78260869565213</v>
      </c>
      <c r="I886">
        <v>0.91666666666666674</v>
      </c>
      <c r="J886">
        <v>687.27272726851857</v>
      </c>
      <c r="K886" s="2" t="s">
        <v>3416</v>
      </c>
      <c r="L886" s="2" t="s">
        <v>3417</v>
      </c>
      <c r="M886">
        <v>366</v>
      </c>
      <c r="N886" s="2" t="s">
        <v>1711</v>
      </c>
      <c r="O886" s="2" t="s">
        <v>1715</v>
      </c>
      <c r="P886" s="2" t="s">
        <v>1713</v>
      </c>
      <c r="Q886" s="2" t="s">
        <v>1714</v>
      </c>
      <c r="R886" s="2" t="s">
        <v>1712</v>
      </c>
      <c r="S886" s="2" t="s">
        <v>64</v>
      </c>
      <c r="T886">
        <v>630</v>
      </c>
      <c r="U886">
        <v>15</v>
      </c>
      <c r="V886">
        <v>6</v>
      </c>
      <c r="W886">
        <v>1</v>
      </c>
      <c r="X886">
        <v>1</v>
      </c>
      <c r="Z886">
        <v>630</v>
      </c>
      <c r="AA886">
        <v>630</v>
      </c>
      <c r="AB886">
        <v>3500</v>
      </c>
      <c r="AC886" s="2" t="s">
        <v>3438</v>
      </c>
      <c r="AD886" s="2" t="s">
        <v>312</v>
      </c>
      <c r="AE886">
        <v>2026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 s="2" t="s">
        <v>72</v>
      </c>
      <c r="AM886" t="s">
        <v>1720</v>
      </c>
      <c r="AN886" s="2" t="s">
        <v>3419</v>
      </c>
    </row>
    <row r="887" spans="1:40">
      <c r="A887" s="1">
        <v>46105</v>
      </c>
      <c r="B887" s="2" t="s">
        <v>26</v>
      </c>
      <c r="C887" s="2" t="s">
        <v>3433</v>
      </c>
      <c r="D887" s="2" t="s">
        <v>3526</v>
      </c>
      <c r="E887" s="11">
        <v>0.40625</v>
      </c>
      <c r="F887" s="11">
        <v>0.45833333333333326</v>
      </c>
      <c r="G887">
        <v>1.25</v>
      </c>
      <c r="H887">
        <v>2400</v>
      </c>
      <c r="I887">
        <v>1.25</v>
      </c>
      <c r="J887">
        <v>2400</v>
      </c>
      <c r="K887" s="2" t="s">
        <v>3416</v>
      </c>
      <c r="L887" s="2" t="s">
        <v>3417</v>
      </c>
      <c r="M887">
        <v>366</v>
      </c>
      <c r="N887" s="2" t="s">
        <v>1711</v>
      </c>
      <c r="O887" s="2" t="s">
        <v>1715</v>
      </c>
      <c r="P887" s="2" t="s">
        <v>1713</v>
      </c>
      <c r="Q887" s="2" t="s">
        <v>1714</v>
      </c>
      <c r="R887" s="2" t="s">
        <v>1712</v>
      </c>
      <c r="S887" s="2" t="s">
        <v>64</v>
      </c>
      <c r="T887">
        <v>3000</v>
      </c>
      <c r="U887">
        <v>0</v>
      </c>
      <c r="V887">
        <v>6</v>
      </c>
      <c r="W887">
        <v>1</v>
      </c>
      <c r="X887">
        <v>1</v>
      </c>
      <c r="Z887">
        <v>3000</v>
      </c>
      <c r="AA887">
        <v>3000</v>
      </c>
      <c r="AB887">
        <v>3500</v>
      </c>
      <c r="AC887" s="2" t="s">
        <v>3450</v>
      </c>
      <c r="AD887" s="2" t="s">
        <v>312</v>
      </c>
      <c r="AE887">
        <v>2026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 s="2" t="s">
        <v>72</v>
      </c>
      <c r="AM887" t="s">
        <v>1720</v>
      </c>
      <c r="AN887" s="2" t="s">
        <v>3419</v>
      </c>
    </row>
    <row r="888" spans="1:40">
      <c r="A888" s="1">
        <v>46107</v>
      </c>
      <c r="B888" s="2" t="s">
        <v>26</v>
      </c>
      <c r="C888" s="2" t="s">
        <v>3433</v>
      </c>
      <c r="D888" s="2" t="s">
        <v>3526</v>
      </c>
      <c r="E888" s="11">
        <v>0.5</v>
      </c>
      <c r="F888" s="11">
        <v>0.55208333333333326</v>
      </c>
      <c r="G888">
        <v>1.25</v>
      </c>
      <c r="H888">
        <v>1936</v>
      </c>
      <c r="I888">
        <v>1.25</v>
      </c>
      <c r="J888">
        <v>1936</v>
      </c>
      <c r="K888" s="2" t="s">
        <v>3416</v>
      </c>
      <c r="L888" s="2" t="s">
        <v>3417</v>
      </c>
      <c r="M888">
        <v>322</v>
      </c>
      <c r="N888" s="2" t="s">
        <v>1557</v>
      </c>
      <c r="O888" s="2" t="s">
        <v>1560</v>
      </c>
      <c r="P888" s="2" t="s">
        <v>1559</v>
      </c>
      <c r="Q888" s="2" t="s">
        <v>97</v>
      </c>
      <c r="R888" s="2" t="s">
        <v>1558</v>
      </c>
      <c r="S888" s="2" t="s">
        <v>64</v>
      </c>
      <c r="T888">
        <v>2420</v>
      </c>
      <c r="U888">
        <v>5</v>
      </c>
      <c r="V888">
        <v>6</v>
      </c>
      <c r="W888">
        <v>1</v>
      </c>
      <c r="X888">
        <v>2</v>
      </c>
      <c r="Z888">
        <v>4840</v>
      </c>
      <c r="AA888">
        <v>4840</v>
      </c>
      <c r="AB888">
        <v>4500</v>
      </c>
      <c r="AC888" s="2" t="s">
        <v>3438</v>
      </c>
      <c r="AD888" s="2" t="s">
        <v>312</v>
      </c>
      <c r="AE888">
        <v>2026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 s="2" t="s">
        <v>72</v>
      </c>
      <c r="AM888" t="s">
        <v>197</v>
      </c>
      <c r="AN888" s="2" t="s">
        <v>3419</v>
      </c>
    </row>
    <row r="889" spans="1:40">
      <c r="A889" s="1">
        <v>46107</v>
      </c>
      <c r="B889" s="2" t="s">
        <v>26</v>
      </c>
      <c r="C889" s="2" t="s">
        <v>3433</v>
      </c>
      <c r="D889" s="2" t="s">
        <v>3526</v>
      </c>
      <c r="E889" s="11">
        <v>0.55555555555555558</v>
      </c>
      <c r="F889" s="11">
        <v>0.61458333333333326</v>
      </c>
      <c r="G889">
        <v>1.42</v>
      </c>
      <c r="H889">
        <v>1352.1126760563382</v>
      </c>
      <c r="I889">
        <v>1.4166666666666665</v>
      </c>
      <c r="J889">
        <v>1355.294117650463</v>
      </c>
      <c r="K889" s="2" t="s">
        <v>3416</v>
      </c>
      <c r="L889" s="2" t="s">
        <v>3417</v>
      </c>
      <c r="M889">
        <v>384</v>
      </c>
      <c r="N889" s="2" t="s">
        <v>1791</v>
      </c>
      <c r="O889" s="2" t="s">
        <v>1794</v>
      </c>
      <c r="P889" s="2" t="s">
        <v>1793</v>
      </c>
      <c r="Q889" s="2" t="s">
        <v>97</v>
      </c>
      <c r="R889" s="2" t="s">
        <v>1792</v>
      </c>
      <c r="S889" s="2" t="s">
        <v>64</v>
      </c>
      <c r="T889">
        <v>1920</v>
      </c>
      <c r="U889">
        <v>0</v>
      </c>
      <c r="V889">
        <v>6</v>
      </c>
      <c r="W889">
        <v>1</v>
      </c>
      <c r="X889">
        <v>2</v>
      </c>
      <c r="Z889">
        <v>3840</v>
      </c>
      <c r="AA889">
        <v>3840</v>
      </c>
      <c r="AB889">
        <v>3500</v>
      </c>
      <c r="AC889" s="2" t="s">
        <v>3438</v>
      </c>
      <c r="AD889" s="2" t="s">
        <v>312</v>
      </c>
      <c r="AE889">
        <v>2026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 s="2" t="s">
        <v>72</v>
      </c>
      <c r="AM889" t="s">
        <v>197</v>
      </c>
      <c r="AN889" s="2" t="s">
        <v>3419</v>
      </c>
    </row>
    <row r="890" spans="1:40">
      <c r="A890" s="1">
        <v>46107</v>
      </c>
      <c r="B890" s="2" t="s">
        <v>26</v>
      </c>
      <c r="C890" s="2" t="s">
        <v>3433</v>
      </c>
      <c r="D890" s="2" t="s">
        <v>3526</v>
      </c>
      <c r="E890" s="11">
        <v>0.65625</v>
      </c>
      <c r="F890" s="11">
        <v>0.69791666666666674</v>
      </c>
      <c r="G890">
        <v>1</v>
      </c>
      <c r="H890">
        <v>1400</v>
      </c>
      <c r="I890">
        <v>1</v>
      </c>
      <c r="J890">
        <v>1400</v>
      </c>
      <c r="K890" s="2" t="s">
        <v>3416</v>
      </c>
      <c r="L890" s="2" t="s">
        <v>3417</v>
      </c>
      <c r="M890">
        <v>328</v>
      </c>
      <c r="N890" s="2" t="s">
        <v>1574</v>
      </c>
      <c r="O890" s="2" t="s">
        <v>1576</v>
      </c>
      <c r="P890" s="2" t="s">
        <v>511</v>
      </c>
      <c r="Q890" s="2" t="s">
        <v>240</v>
      </c>
      <c r="R890" s="2" t="s">
        <v>1575</v>
      </c>
      <c r="S890" s="2" t="s">
        <v>64</v>
      </c>
      <c r="T890">
        <v>1400</v>
      </c>
      <c r="U890">
        <v>15</v>
      </c>
      <c r="V890">
        <v>6</v>
      </c>
      <c r="W890">
        <v>1</v>
      </c>
      <c r="X890">
        <v>2</v>
      </c>
      <c r="Z890">
        <v>2800</v>
      </c>
      <c r="AA890">
        <v>2800</v>
      </c>
      <c r="AB890">
        <v>7000</v>
      </c>
      <c r="AC890" s="2" t="s">
        <v>3438</v>
      </c>
      <c r="AD890" s="2" t="s">
        <v>312</v>
      </c>
      <c r="AE890">
        <v>2026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 s="2" t="s">
        <v>72</v>
      </c>
      <c r="AM890" t="s">
        <v>197</v>
      </c>
      <c r="AN890" s="2" t="s">
        <v>3419</v>
      </c>
    </row>
    <row r="891" spans="1:40">
      <c r="A891" s="1">
        <v>46107</v>
      </c>
      <c r="B891" s="2" t="s">
        <v>26</v>
      </c>
      <c r="C891" s="2" t="s">
        <v>3433</v>
      </c>
      <c r="D891" s="2" t="s">
        <v>3526</v>
      </c>
      <c r="E891" s="11">
        <v>0.33333333333333326</v>
      </c>
      <c r="F891" s="11">
        <v>0.41666666666666674</v>
      </c>
      <c r="G891">
        <v>2</v>
      </c>
      <c r="H891">
        <v>1130</v>
      </c>
      <c r="I891">
        <v>2</v>
      </c>
      <c r="J891">
        <v>1130</v>
      </c>
      <c r="K891" s="2" t="s">
        <v>3416</v>
      </c>
      <c r="L891" s="2" t="s">
        <v>3417</v>
      </c>
      <c r="M891">
        <v>328</v>
      </c>
      <c r="N891" s="2" t="s">
        <v>1574</v>
      </c>
      <c r="O891" s="2" t="s">
        <v>1576</v>
      </c>
      <c r="P891" s="2" t="s">
        <v>511</v>
      </c>
      <c r="Q891" s="2" t="s">
        <v>240</v>
      </c>
      <c r="R891" s="2" t="s">
        <v>1575</v>
      </c>
      <c r="S891" s="2" t="s">
        <v>64</v>
      </c>
      <c r="T891">
        <v>2260</v>
      </c>
      <c r="U891">
        <v>10</v>
      </c>
      <c r="V891">
        <v>6</v>
      </c>
      <c r="W891">
        <v>1</v>
      </c>
      <c r="X891">
        <v>2</v>
      </c>
      <c r="Z891">
        <v>4520</v>
      </c>
      <c r="AA891">
        <v>4520</v>
      </c>
      <c r="AB891">
        <v>7000</v>
      </c>
      <c r="AC891" s="2" t="s">
        <v>3450</v>
      </c>
      <c r="AD891" s="2" t="s">
        <v>312</v>
      </c>
      <c r="AE891">
        <v>2026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 s="2" t="s">
        <v>72</v>
      </c>
      <c r="AM891" t="s">
        <v>197</v>
      </c>
      <c r="AN891" s="2" t="s">
        <v>3419</v>
      </c>
    </row>
    <row r="892" spans="1:40">
      <c r="A892" s="1">
        <v>46105</v>
      </c>
      <c r="B892" s="2" t="s">
        <v>25</v>
      </c>
      <c r="C892" s="2" t="s">
        <v>3414</v>
      </c>
      <c r="D892" s="2" t="s">
        <v>3426</v>
      </c>
      <c r="E892" s="11">
        <v>0.54861111111111116</v>
      </c>
      <c r="F892" s="11">
        <v>0.59027777777777768</v>
      </c>
      <c r="G892">
        <v>1</v>
      </c>
      <c r="H892">
        <v>270</v>
      </c>
      <c r="I892">
        <v>1</v>
      </c>
      <c r="J892">
        <v>270</v>
      </c>
      <c r="K892" s="2" t="s">
        <v>3416</v>
      </c>
      <c r="L892" s="2" t="s">
        <v>3417</v>
      </c>
      <c r="M892">
        <v>442</v>
      </c>
      <c r="N892" s="2" t="s">
        <v>1959</v>
      </c>
      <c r="O892" s="2" t="s">
        <v>580</v>
      </c>
      <c r="P892" s="2" t="s">
        <v>1961</v>
      </c>
      <c r="Q892" s="2" t="s">
        <v>744</v>
      </c>
      <c r="R892" s="2" t="s">
        <v>1960</v>
      </c>
      <c r="S892" s="2" t="s">
        <v>79</v>
      </c>
      <c r="T892">
        <v>270</v>
      </c>
      <c r="U892">
        <v>15</v>
      </c>
      <c r="V892">
        <v>0</v>
      </c>
      <c r="W892">
        <v>1</v>
      </c>
      <c r="X892">
        <v>8</v>
      </c>
      <c r="Z892">
        <v>2160</v>
      </c>
      <c r="AA892">
        <v>2160</v>
      </c>
      <c r="AB892">
        <v>1900</v>
      </c>
      <c r="AC892" s="2"/>
      <c r="AD892" s="2" t="s">
        <v>312</v>
      </c>
      <c r="AE892">
        <v>2026</v>
      </c>
      <c r="AF892">
        <v>68</v>
      </c>
      <c r="AG892">
        <v>74</v>
      </c>
      <c r="AH892">
        <v>-6</v>
      </c>
      <c r="AI892">
        <v>77</v>
      </c>
      <c r="AJ892">
        <v>74</v>
      </c>
      <c r="AK892">
        <v>3</v>
      </c>
      <c r="AL892" s="2" t="s">
        <v>72</v>
      </c>
      <c r="AN892" s="2" t="s">
        <v>3419</v>
      </c>
    </row>
    <row r="893" spans="1:40">
      <c r="A893" s="1">
        <v>46105</v>
      </c>
      <c r="B893" s="2" t="s">
        <v>25</v>
      </c>
      <c r="C893" s="2" t="s">
        <v>3414</v>
      </c>
      <c r="D893" s="2" t="s">
        <v>3426</v>
      </c>
      <c r="E893" s="11">
        <v>0.59722222222222232</v>
      </c>
      <c r="F893" s="11">
        <v>0.71875</v>
      </c>
      <c r="G893">
        <v>2.92</v>
      </c>
      <c r="H893">
        <v>2277.3972602739727</v>
      </c>
      <c r="I893">
        <v>2.9166666666666665</v>
      </c>
      <c r="J893">
        <v>2280</v>
      </c>
      <c r="K893" s="2" t="s">
        <v>3416</v>
      </c>
      <c r="L893" s="2" t="s">
        <v>3417</v>
      </c>
      <c r="M893">
        <v>135</v>
      </c>
      <c r="N893" s="2" t="s">
        <v>760</v>
      </c>
      <c r="O893" s="2" t="s">
        <v>760</v>
      </c>
      <c r="P893" s="2" t="s">
        <v>762</v>
      </c>
      <c r="Q893" s="2" t="s">
        <v>763</v>
      </c>
      <c r="R893" s="2" t="s">
        <v>761</v>
      </c>
      <c r="S893" s="2" t="s">
        <v>765</v>
      </c>
      <c r="T893">
        <v>6650</v>
      </c>
      <c r="U893">
        <v>40</v>
      </c>
      <c r="V893">
        <v>0</v>
      </c>
      <c r="W893">
        <v>1</v>
      </c>
      <c r="X893">
        <v>0</v>
      </c>
      <c r="Y893">
        <v>1</v>
      </c>
      <c r="Z893">
        <v>6650</v>
      </c>
      <c r="AA893">
        <v>6650</v>
      </c>
      <c r="AB893">
        <v>5000</v>
      </c>
      <c r="AC893" s="2"/>
      <c r="AD893" s="2" t="s">
        <v>312</v>
      </c>
      <c r="AE893">
        <v>2026</v>
      </c>
      <c r="AF893">
        <v>0</v>
      </c>
      <c r="AG893">
        <v>1250</v>
      </c>
      <c r="AH893">
        <v>-1250</v>
      </c>
      <c r="AI893">
        <v>1253</v>
      </c>
      <c r="AJ893">
        <v>1250</v>
      </c>
      <c r="AK893">
        <v>3</v>
      </c>
      <c r="AL893" s="2" t="s">
        <v>72</v>
      </c>
      <c r="AN893" s="2" t="s">
        <v>3419</v>
      </c>
    </row>
    <row r="894" spans="1:40">
      <c r="A894" s="1">
        <v>46106</v>
      </c>
      <c r="B894" s="2" t="s">
        <v>25</v>
      </c>
      <c r="C894" s="2" t="s">
        <v>3414</v>
      </c>
      <c r="D894" s="2" t="s">
        <v>3415</v>
      </c>
      <c r="E894" s="11">
        <v>0.33333333333333326</v>
      </c>
      <c r="F894" s="11">
        <v>0.41666666666666674</v>
      </c>
      <c r="G894">
        <v>2</v>
      </c>
      <c r="H894">
        <v>800</v>
      </c>
      <c r="I894">
        <v>2</v>
      </c>
      <c r="J894">
        <v>800</v>
      </c>
      <c r="K894" s="2" t="s">
        <v>3416</v>
      </c>
      <c r="L894" s="2" t="s">
        <v>3417</v>
      </c>
      <c r="M894">
        <v>369</v>
      </c>
      <c r="N894" s="2" t="s">
        <v>1725</v>
      </c>
      <c r="O894" s="2" t="s">
        <v>1721</v>
      </c>
      <c r="P894" s="2" t="s">
        <v>1713</v>
      </c>
      <c r="Q894" s="2" t="s">
        <v>1727</v>
      </c>
      <c r="R894" s="2" t="s">
        <v>1726</v>
      </c>
      <c r="S894" s="2" t="s">
        <v>79</v>
      </c>
      <c r="T894">
        <v>1600</v>
      </c>
      <c r="U894">
        <v>30</v>
      </c>
      <c r="V894">
        <v>0</v>
      </c>
      <c r="W894">
        <v>1</v>
      </c>
      <c r="X894">
        <v>8</v>
      </c>
      <c r="Z894">
        <v>12800</v>
      </c>
      <c r="AA894">
        <v>12800</v>
      </c>
      <c r="AB894">
        <v>9100</v>
      </c>
      <c r="AC894" s="2"/>
      <c r="AD894" s="2" t="s">
        <v>312</v>
      </c>
      <c r="AE894">
        <v>2026</v>
      </c>
      <c r="AF894">
        <v>400</v>
      </c>
      <c r="AG894">
        <v>344</v>
      </c>
      <c r="AH894">
        <v>56</v>
      </c>
      <c r="AI894">
        <v>400</v>
      </c>
      <c r="AJ894">
        <v>344</v>
      </c>
      <c r="AK894">
        <v>56</v>
      </c>
      <c r="AL894" s="2" t="s">
        <v>72</v>
      </c>
      <c r="AN894" s="2" t="s">
        <v>3419</v>
      </c>
    </row>
    <row r="895" spans="1:40">
      <c r="A895" s="1">
        <v>46106</v>
      </c>
      <c r="B895" s="2" t="s">
        <v>25</v>
      </c>
      <c r="C895" s="2" t="s">
        <v>3414</v>
      </c>
      <c r="D895" s="2" t="s">
        <v>3426</v>
      </c>
      <c r="E895" s="11">
        <v>0.54861111111111116</v>
      </c>
      <c r="F895" s="11">
        <v>0.60763888888888884</v>
      </c>
      <c r="G895">
        <v>1.42</v>
      </c>
      <c r="H895">
        <v>1161.9718309859156</v>
      </c>
      <c r="I895">
        <v>1.4166666666666665</v>
      </c>
      <c r="J895">
        <v>1164.705882349537</v>
      </c>
      <c r="K895" s="2" t="s">
        <v>3416</v>
      </c>
      <c r="L895" s="2" t="s">
        <v>3417</v>
      </c>
      <c r="M895">
        <v>437</v>
      </c>
      <c r="N895" s="2" t="s">
        <v>1938</v>
      </c>
      <c r="O895" s="2" t="s">
        <v>388</v>
      </c>
      <c r="P895" s="2" t="s">
        <v>1940</v>
      </c>
      <c r="Q895" s="2" t="s">
        <v>1941</v>
      </c>
      <c r="R895" s="2" t="s">
        <v>1939</v>
      </c>
      <c r="S895" s="2" t="s">
        <v>79</v>
      </c>
      <c r="T895">
        <v>1650</v>
      </c>
      <c r="U895">
        <v>20</v>
      </c>
      <c r="V895">
        <v>0</v>
      </c>
      <c r="W895">
        <v>1</v>
      </c>
      <c r="X895">
        <v>8</v>
      </c>
      <c r="Z895">
        <v>13200</v>
      </c>
      <c r="AA895">
        <v>13200</v>
      </c>
      <c r="AB895">
        <v>13000</v>
      </c>
      <c r="AC895" s="2"/>
      <c r="AD895" s="2" t="s">
        <v>312</v>
      </c>
      <c r="AE895">
        <v>2026</v>
      </c>
      <c r="AF895">
        <v>413</v>
      </c>
      <c r="AG895">
        <v>415</v>
      </c>
      <c r="AH895">
        <v>-2</v>
      </c>
      <c r="AI895">
        <v>418</v>
      </c>
      <c r="AJ895">
        <v>415</v>
      </c>
      <c r="AK895">
        <v>3</v>
      </c>
      <c r="AL895" s="2" t="s">
        <v>72</v>
      </c>
      <c r="AN895" s="2" t="s">
        <v>3419</v>
      </c>
    </row>
    <row r="896" spans="1:40">
      <c r="A896" s="1">
        <v>46106</v>
      </c>
      <c r="B896" s="2" t="s">
        <v>25</v>
      </c>
      <c r="C896" s="2" t="s">
        <v>3414</v>
      </c>
      <c r="D896" s="2" t="s">
        <v>3426</v>
      </c>
      <c r="E896" s="11">
        <v>0.6166666666666667</v>
      </c>
      <c r="F896" s="11">
        <v>0.6875</v>
      </c>
      <c r="G896">
        <v>1.7</v>
      </c>
      <c r="H896">
        <v>1297.6470588235295</v>
      </c>
      <c r="I896">
        <v>1.7000000000000002</v>
      </c>
      <c r="J896">
        <v>1297.6470588194445</v>
      </c>
      <c r="K896" s="2" t="s">
        <v>3416</v>
      </c>
      <c r="L896" s="2" t="s">
        <v>3417</v>
      </c>
      <c r="M896">
        <v>429</v>
      </c>
      <c r="N896" s="2" t="s">
        <v>1915</v>
      </c>
      <c r="O896" s="2" t="s">
        <v>1923</v>
      </c>
      <c r="P896" s="2" t="s">
        <v>1917</v>
      </c>
      <c r="Q896" s="2" t="s">
        <v>744</v>
      </c>
      <c r="R896" s="2" t="s">
        <v>1916</v>
      </c>
      <c r="S896" s="2" t="s">
        <v>79</v>
      </c>
      <c r="T896">
        <v>2206</v>
      </c>
      <c r="U896">
        <v>15</v>
      </c>
      <c r="V896">
        <v>0</v>
      </c>
      <c r="W896">
        <v>1</v>
      </c>
      <c r="X896">
        <v>8</v>
      </c>
      <c r="Z896">
        <v>17648</v>
      </c>
      <c r="AA896">
        <v>17648</v>
      </c>
      <c r="AB896">
        <v>18100</v>
      </c>
      <c r="AC896" s="2"/>
      <c r="AD896" s="2" t="s">
        <v>312</v>
      </c>
      <c r="AE896">
        <v>2026</v>
      </c>
      <c r="AF896">
        <v>552</v>
      </c>
      <c r="AG896">
        <v>589</v>
      </c>
      <c r="AH896">
        <v>-37</v>
      </c>
      <c r="AI896">
        <v>592</v>
      </c>
      <c r="AJ896">
        <v>589</v>
      </c>
      <c r="AK896">
        <v>3</v>
      </c>
      <c r="AL896" s="2" t="s">
        <v>72</v>
      </c>
      <c r="AN896" s="2" t="s">
        <v>3419</v>
      </c>
    </row>
    <row r="897" spans="1:40">
      <c r="A897" s="1">
        <v>46107</v>
      </c>
      <c r="B897" s="2" t="s">
        <v>25</v>
      </c>
      <c r="C897" s="2" t="s">
        <v>3414</v>
      </c>
      <c r="D897" s="2" t="s">
        <v>3426</v>
      </c>
      <c r="E897" s="11">
        <v>0.55208333333333326</v>
      </c>
      <c r="F897" s="11">
        <v>0.59027777777777768</v>
      </c>
      <c r="G897">
        <v>0.92</v>
      </c>
      <c r="H897">
        <v>336.95652173913044</v>
      </c>
      <c r="I897">
        <v>0.91666666666666674</v>
      </c>
      <c r="J897">
        <v>338.18181818287036</v>
      </c>
      <c r="K897" s="2" t="s">
        <v>3416</v>
      </c>
      <c r="L897" s="2" t="s">
        <v>3417</v>
      </c>
      <c r="M897">
        <v>324</v>
      </c>
      <c r="N897" s="2" t="s">
        <v>1557</v>
      </c>
      <c r="O897" s="2" t="s">
        <v>442</v>
      </c>
      <c r="P897" s="2" t="s">
        <v>1559</v>
      </c>
      <c r="Q897" s="2" t="s">
        <v>97</v>
      </c>
      <c r="R897" s="2" t="s">
        <v>1558</v>
      </c>
      <c r="S897" s="2" t="s">
        <v>445</v>
      </c>
      <c r="T897">
        <v>310</v>
      </c>
      <c r="U897">
        <v>20</v>
      </c>
      <c r="V897">
        <v>0</v>
      </c>
      <c r="W897">
        <v>1</v>
      </c>
      <c r="X897">
        <v>0</v>
      </c>
      <c r="Y897">
        <v>18</v>
      </c>
      <c r="Z897">
        <v>5580</v>
      </c>
      <c r="AA897">
        <v>5580</v>
      </c>
      <c r="AB897">
        <v>5000</v>
      </c>
      <c r="AC897" s="2"/>
      <c r="AD897" s="2" t="s">
        <v>312</v>
      </c>
      <c r="AE897">
        <v>2026</v>
      </c>
      <c r="AF897">
        <v>78</v>
      </c>
      <c r="AG897">
        <v>69</v>
      </c>
      <c r="AH897">
        <v>9</v>
      </c>
      <c r="AI897">
        <v>78</v>
      </c>
      <c r="AJ897">
        <v>69</v>
      </c>
      <c r="AK897">
        <v>9</v>
      </c>
      <c r="AL897" s="2" t="s">
        <v>72</v>
      </c>
      <c r="AN897" s="2" t="s">
        <v>3419</v>
      </c>
    </row>
    <row r="898" spans="1:40">
      <c r="A898" s="1">
        <v>46107</v>
      </c>
      <c r="B898" s="2" t="s">
        <v>25</v>
      </c>
      <c r="C898" s="2" t="s">
        <v>3414</v>
      </c>
      <c r="D898" s="2" t="s">
        <v>3426</v>
      </c>
      <c r="E898" s="11">
        <v>0.59722222222222232</v>
      </c>
      <c r="F898" s="11">
        <v>0.625</v>
      </c>
      <c r="G898">
        <v>0.67</v>
      </c>
      <c r="H898">
        <v>346.26865671641787</v>
      </c>
      <c r="I898">
        <v>0.66666666666666674</v>
      </c>
      <c r="J898">
        <v>348</v>
      </c>
      <c r="K898" s="2" t="s">
        <v>3416</v>
      </c>
      <c r="L898" s="2" t="s">
        <v>3417</v>
      </c>
      <c r="M898">
        <v>399</v>
      </c>
      <c r="N898" s="2" t="s">
        <v>1833</v>
      </c>
      <c r="O898" s="2" t="s">
        <v>1839</v>
      </c>
      <c r="P898" s="2" t="s">
        <v>1627</v>
      </c>
      <c r="Q898" s="2" t="s">
        <v>1835</v>
      </c>
      <c r="R898" s="2" t="s">
        <v>1834</v>
      </c>
      <c r="S898" s="2" t="s">
        <v>79</v>
      </c>
      <c r="T898">
        <v>232</v>
      </c>
      <c r="U898">
        <v>0</v>
      </c>
      <c r="V898">
        <v>0</v>
      </c>
      <c r="W898">
        <v>1</v>
      </c>
      <c r="X898">
        <v>8</v>
      </c>
      <c r="Z898">
        <v>1856</v>
      </c>
      <c r="AA898">
        <v>1856</v>
      </c>
      <c r="AB898">
        <v>1700</v>
      </c>
      <c r="AC898" s="2"/>
      <c r="AD898" s="2" t="s">
        <v>312</v>
      </c>
      <c r="AE898">
        <v>2026</v>
      </c>
      <c r="AF898">
        <v>58</v>
      </c>
      <c r="AG898">
        <v>71</v>
      </c>
      <c r="AH898">
        <v>-13</v>
      </c>
      <c r="AI898">
        <v>74</v>
      </c>
      <c r="AJ898">
        <v>71</v>
      </c>
      <c r="AK898">
        <v>3</v>
      </c>
      <c r="AL898" s="2" t="s">
        <v>72</v>
      </c>
      <c r="AN898" s="2" t="s">
        <v>3419</v>
      </c>
    </row>
    <row r="899" spans="1:40">
      <c r="A899" s="1">
        <v>46107</v>
      </c>
      <c r="B899" s="2" t="s">
        <v>25</v>
      </c>
      <c r="C899" s="2" t="s">
        <v>3414</v>
      </c>
      <c r="D899" s="2" t="s">
        <v>3426</v>
      </c>
      <c r="E899" s="11">
        <v>0.63541666666666674</v>
      </c>
      <c r="F899" s="11">
        <v>0.66666666666666674</v>
      </c>
      <c r="G899">
        <v>0.75</v>
      </c>
      <c r="H899">
        <v>1226.6666666666667</v>
      </c>
      <c r="I899">
        <v>0.75</v>
      </c>
      <c r="J899">
        <v>1226.6666666666667</v>
      </c>
      <c r="K899" s="2" t="s">
        <v>3416</v>
      </c>
      <c r="L899" s="2" t="s">
        <v>3417</v>
      </c>
      <c r="M899">
        <v>464</v>
      </c>
      <c r="N899" s="2" t="s">
        <v>2053</v>
      </c>
      <c r="O899" s="2" t="s">
        <v>2059</v>
      </c>
      <c r="P899" s="2" t="s">
        <v>996</v>
      </c>
      <c r="Q899" s="2" t="s">
        <v>97</v>
      </c>
      <c r="R899" s="2" t="s">
        <v>2054</v>
      </c>
      <c r="S899" s="2" t="s">
        <v>79</v>
      </c>
      <c r="T899">
        <v>920</v>
      </c>
      <c r="U899">
        <v>15</v>
      </c>
      <c r="V899">
        <v>0</v>
      </c>
      <c r="W899">
        <v>1</v>
      </c>
      <c r="X899">
        <v>8</v>
      </c>
      <c r="Z899">
        <v>7360</v>
      </c>
      <c r="AA899">
        <v>7360</v>
      </c>
      <c r="AB899">
        <v>7100</v>
      </c>
      <c r="AC899" s="2"/>
      <c r="AD899" s="2" t="s">
        <v>312</v>
      </c>
      <c r="AE899">
        <v>2026</v>
      </c>
      <c r="AF899">
        <v>230</v>
      </c>
      <c r="AG899">
        <v>230</v>
      </c>
      <c r="AH899">
        <v>0</v>
      </c>
      <c r="AI899">
        <v>233</v>
      </c>
      <c r="AJ899">
        <v>230</v>
      </c>
      <c r="AK899">
        <v>3</v>
      </c>
      <c r="AL899" s="2" t="s">
        <v>72</v>
      </c>
      <c r="AN899" s="2" t="s">
        <v>3419</v>
      </c>
    </row>
    <row r="900" spans="1:40">
      <c r="A900" s="1">
        <v>46108</v>
      </c>
      <c r="B900" s="2" t="s">
        <v>25</v>
      </c>
      <c r="C900" s="2" t="s">
        <v>3414</v>
      </c>
      <c r="D900" s="2" t="s">
        <v>3426</v>
      </c>
      <c r="E900" s="11">
        <v>0.54861111111111116</v>
      </c>
      <c r="F900" s="11">
        <v>0.61111111111111116</v>
      </c>
      <c r="G900">
        <v>1.5</v>
      </c>
      <c r="H900">
        <v>273.33333333333331</v>
      </c>
      <c r="I900">
        <v>1.5</v>
      </c>
      <c r="J900">
        <v>273.33333333333331</v>
      </c>
      <c r="K900" s="2" t="s">
        <v>3416</v>
      </c>
      <c r="L900" s="2" t="s">
        <v>3417</v>
      </c>
      <c r="M900">
        <v>385</v>
      </c>
      <c r="N900" s="2" t="s">
        <v>1791</v>
      </c>
      <c r="O900" s="2" t="s">
        <v>222</v>
      </c>
      <c r="P900" s="2" t="s">
        <v>1793</v>
      </c>
      <c r="Q900" s="2" t="s">
        <v>97</v>
      </c>
      <c r="R900" s="2" t="s">
        <v>1792</v>
      </c>
      <c r="S900" s="2" t="s">
        <v>79</v>
      </c>
      <c r="T900">
        <v>410</v>
      </c>
      <c r="U900">
        <v>10</v>
      </c>
      <c r="V900">
        <v>0</v>
      </c>
      <c r="W900">
        <v>1</v>
      </c>
      <c r="X900">
        <v>8</v>
      </c>
      <c r="Z900">
        <v>3280</v>
      </c>
      <c r="AA900">
        <v>3280</v>
      </c>
      <c r="AB900">
        <v>3000</v>
      </c>
      <c r="AC900" s="2"/>
      <c r="AD900" s="2" t="s">
        <v>312</v>
      </c>
      <c r="AE900">
        <v>2026</v>
      </c>
      <c r="AF900">
        <v>103</v>
      </c>
      <c r="AG900">
        <v>119</v>
      </c>
      <c r="AH900">
        <v>-16</v>
      </c>
      <c r="AI900">
        <v>122</v>
      </c>
      <c r="AJ900">
        <v>119</v>
      </c>
      <c r="AK900">
        <v>3</v>
      </c>
      <c r="AL900" s="2" t="s">
        <v>72</v>
      </c>
      <c r="AN900" s="2" t="s">
        <v>3419</v>
      </c>
    </row>
    <row r="901" spans="1:40">
      <c r="A901" s="1">
        <v>46108</v>
      </c>
      <c r="B901" s="2" t="s">
        <v>25</v>
      </c>
      <c r="C901" s="2" t="s">
        <v>3414</v>
      </c>
      <c r="D901" s="2" t="s">
        <v>3426</v>
      </c>
      <c r="E901" s="11">
        <v>0.61805555555555558</v>
      </c>
      <c r="F901" s="11">
        <v>0.65625</v>
      </c>
      <c r="G901">
        <v>0.92</v>
      </c>
      <c r="H901">
        <v>717.39130434782601</v>
      </c>
      <c r="I901">
        <v>0.91666666666666674</v>
      </c>
      <c r="J901">
        <v>720</v>
      </c>
      <c r="K901" s="2" t="s">
        <v>3416</v>
      </c>
      <c r="L901" s="2" t="s">
        <v>3417</v>
      </c>
      <c r="M901">
        <v>323</v>
      </c>
      <c r="N901" s="2" t="s">
        <v>1557</v>
      </c>
      <c r="O901" s="2" t="s">
        <v>1564</v>
      </c>
      <c r="P901" s="2" t="s">
        <v>1559</v>
      </c>
      <c r="Q901" s="2" t="s">
        <v>97</v>
      </c>
      <c r="R901" s="2" t="s">
        <v>1558</v>
      </c>
      <c r="S901" s="2" t="s">
        <v>79</v>
      </c>
      <c r="T901">
        <v>660</v>
      </c>
      <c r="U901">
        <v>20</v>
      </c>
      <c r="V901">
        <v>0</v>
      </c>
      <c r="W901">
        <v>1</v>
      </c>
      <c r="X901">
        <v>8</v>
      </c>
      <c r="Z901">
        <v>5280</v>
      </c>
      <c r="AA901">
        <v>5280</v>
      </c>
      <c r="AB901">
        <v>5000</v>
      </c>
      <c r="AC901" s="2"/>
      <c r="AD901" s="2" t="s">
        <v>312</v>
      </c>
      <c r="AE901">
        <v>2026</v>
      </c>
      <c r="AF901">
        <v>165</v>
      </c>
      <c r="AG901">
        <v>144</v>
      </c>
      <c r="AH901">
        <v>21</v>
      </c>
      <c r="AI901">
        <v>165</v>
      </c>
      <c r="AJ901">
        <v>144</v>
      </c>
      <c r="AK901">
        <v>21</v>
      </c>
      <c r="AL901" s="2" t="s">
        <v>72</v>
      </c>
      <c r="AN901" s="2" t="s">
        <v>3419</v>
      </c>
    </row>
    <row r="902" spans="1:40">
      <c r="A902" s="1">
        <v>46108</v>
      </c>
      <c r="B902" s="2" t="s">
        <v>25</v>
      </c>
      <c r="C902" s="2" t="s">
        <v>3414</v>
      </c>
      <c r="D902" s="2" t="s">
        <v>3426</v>
      </c>
      <c r="E902" s="11">
        <v>0.66666666666666674</v>
      </c>
      <c r="F902" s="11">
        <v>0.69097222222222232</v>
      </c>
      <c r="G902">
        <v>0.57999999999999996</v>
      </c>
      <c r="H902">
        <v>1724.1379310344828</v>
      </c>
      <c r="I902">
        <v>0.58333333333333326</v>
      </c>
      <c r="J902">
        <v>1714.2857142824073</v>
      </c>
      <c r="K902" s="2" t="s">
        <v>3416</v>
      </c>
      <c r="L902" s="2" t="s">
        <v>3417</v>
      </c>
      <c r="M902">
        <v>424</v>
      </c>
      <c r="N902" s="2" t="s">
        <v>1890</v>
      </c>
      <c r="O902" s="2" t="s">
        <v>1904</v>
      </c>
      <c r="P902" s="2" t="s">
        <v>1892</v>
      </c>
      <c r="Q902" s="2" t="s">
        <v>1893</v>
      </c>
      <c r="R902" s="2" t="s">
        <v>1891</v>
      </c>
      <c r="S902" s="2" t="s">
        <v>79</v>
      </c>
      <c r="T902">
        <v>1000</v>
      </c>
      <c r="U902">
        <v>15</v>
      </c>
      <c r="V902">
        <v>0</v>
      </c>
      <c r="W902">
        <v>1</v>
      </c>
      <c r="X902">
        <v>8</v>
      </c>
      <c r="Z902">
        <v>8000</v>
      </c>
      <c r="AA902">
        <v>8000</v>
      </c>
      <c r="AB902">
        <v>34100</v>
      </c>
      <c r="AC902" s="2"/>
      <c r="AD902" s="2" t="s">
        <v>312</v>
      </c>
      <c r="AE902">
        <v>2026</v>
      </c>
      <c r="AF902">
        <v>250</v>
      </c>
      <c r="AG902">
        <v>1100</v>
      </c>
      <c r="AH902">
        <v>-850</v>
      </c>
      <c r="AI902">
        <v>1103</v>
      </c>
      <c r="AJ902">
        <v>1100</v>
      </c>
      <c r="AK902">
        <v>3</v>
      </c>
      <c r="AL902" s="2" t="s">
        <v>72</v>
      </c>
      <c r="AN902" s="2" t="s">
        <v>3419</v>
      </c>
    </row>
    <row r="903" spans="1:40">
      <c r="A903" s="1">
        <v>46105</v>
      </c>
      <c r="B903" s="2" t="s">
        <v>25</v>
      </c>
      <c r="C903" s="2" t="s">
        <v>3445</v>
      </c>
      <c r="D903" s="2" t="s">
        <v>3446</v>
      </c>
      <c r="E903" s="11">
        <v>0.64583333333333326</v>
      </c>
      <c r="F903" s="11">
        <v>0.70833333333333326</v>
      </c>
      <c r="G903">
        <v>1.5</v>
      </c>
      <c r="H903">
        <v>2466.6666666666665</v>
      </c>
      <c r="I903">
        <v>1.5</v>
      </c>
      <c r="J903">
        <v>2466.6666666666665</v>
      </c>
      <c r="K903" s="2" t="s">
        <v>3416</v>
      </c>
      <c r="L903" s="2" t="s">
        <v>3417</v>
      </c>
      <c r="M903">
        <v>384</v>
      </c>
      <c r="N903" s="2" t="s">
        <v>1791</v>
      </c>
      <c r="O903" s="2" t="s">
        <v>1794</v>
      </c>
      <c r="P903" s="2" t="s">
        <v>1793</v>
      </c>
      <c r="Q903" s="2" t="s">
        <v>97</v>
      </c>
      <c r="R903" s="2" t="s">
        <v>1792</v>
      </c>
      <c r="S903" s="2" t="s">
        <v>64</v>
      </c>
      <c r="T903">
        <v>3700</v>
      </c>
      <c r="U903">
        <v>20</v>
      </c>
      <c r="V903">
        <v>6</v>
      </c>
      <c r="W903">
        <v>3</v>
      </c>
      <c r="X903">
        <v>2</v>
      </c>
      <c r="Z903">
        <v>7400</v>
      </c>
      <c r="AA903">
        <v>2466</v>
      </c>
      <c r="AB903">
        <v>3500</v>
      </c>
      <c r="AC903" s="2" t="s">
        <v>3565</v>
      </c>
      <c r="AD903" s="2" t="s">
        <v>312</v>
      </c>
      <c r="AE903">
        <v>2026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 s="2" t="s">
        <v>72</v>
      </c>
      <c r="AM903" t="s">
        <v>197</v>
      </c>
      <c r="AN903" s="2" t="s">
        <v>3419</v>
      </c>
    </row>
    <row r="904" spans="1:40">
      <c r="A904" s="1">
        <v>46106</v>
      </c>
      <c r="B904" s="2" t="s">
        <v>25</v>
      </c>
      <c r="C904" s="2" t="s">
        <v>3445</v>
      </c>
      <c r="D904" s="2" t="s">
        <v>3446</v>
      </c>
      <c r="E904" s="11">
        <v>0.35416666666666674</v>
      </c>
      <c r="F904" s="11">
        <v>0.39930555555555558</v>
      </c>
      <c r="G904">
        <v>1.08</v>
      </c>
      <c r="H904">
        <v>2268.5185185185182</v>
      </c>
      <c r="I904">
        <v>1.0833333333333335</v>
      </c>
      <c r="J904">
        <v>2261.5384615393518</v>
      </c>
      <c r="K904" s="2" t="s">
        <v>3416</v>
      </c>
      <c r="L904" s="2" t="s">
        <v>3417</v>
      </c>
      <c r="M904">
        <v>322</v>
      </c>
      <c r="N904" s="2" t="s">
        <v>1557</v>
      </c>
      <c r="O904" s="2" t="s">
        <v>1560</v>
      </c>
      <c r="P904" s="2" t="s">
        <v>1559</v>
      </c>
      <c r="Q904" s="2" t="s">
        <v>97</v>
      </c>
      <c r="R904" s="2" t="s">
        <v>1558</v>
      </c>
      <c r="S904" s="2" t="s">
        <v>64</v>
      </c>
      <c r="T904">
        <v>2450</v>
      </c>
      <c r="U904">
        <v>20</v>
      </c>
      <c r="V904">
        <v>6</v>
      </c>
      <c r="W904">
        <v>3</v>
      </c>
      <c r="X904">
        <v>2</v>
      </c>
      <c r="Z904">
        <v>4900</v>
      </c>
      <c r="AA904">
        <v>1633</v>
      </c>
      <c r="AB904">
        <v>4500</v>
      </c>
      <c r="AC904" s="2" t="s">
        <v>3565</v>
      </c>
      <c r="AD904" s="2" t="s">
        <v>312</v>
      </c>
      <c r="AE904">
        <v>2026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 s="2" t="s">
        <v>72</v>
      </c>
      <c r="AM904" t="s">
        <v>197</v>
      </c>
      <c r="AN904" s="2" t="s">
        <v>3419</v>
      </c>
    </row>
    <row r="905" spans="1:40">
      <c r="A905" s="1">
        <v>46106</v>
      </c>
      <c r="B905" s="2" t="s">
        <v>25</v>
      </c>
      <c r="C905" s="2" t="s">
        <v>3445</v>
      </c>
      <c r="D905" s="2" t="s">
        <v>3446</v>
      </c>
      <c r="E905" s="11">
        <v>0.39930555555555558</v>
      </c>
      <c r="F905" s="11">
        <v>0.45138888888888884</v>
      </c>
      <c r="G905">
        <v>1.25</v>
      </c>
      <c r="H905">
        <v>0</v>
      </c>
      <c r="I905">
        <v>1.25</v>
      </c>
      <c r="J905">
        <v>0</v>
      </c>
      <c r="K905" s="2" t="s">
        <v>3416</v>
      </c>
      <c r="L905" s="2" t="s">
        <v>3464</v>
      </c>
      <c r="M905" t="s">
        <v>764</v>
      </c>
      <c r="N905" s="2" t="s">
        <v>764</v>
      </c>
      <c r="O905" s="2" t="s">
        <v>764</v>
      </c>
      <c r="P905" s="2" t="s">
        <v>764</v>
      </c>
      <c r="Q905" s="2" t="s">
        <v>764</v>
      </c>
      <c r="R905" s="2" t="s">
        <v>764</v>
      </c>
      <c r="S905" s="2" t="s">
        <v>764</v>
      </c>
      <c r="T905">
        <v>0</v>
      </c>
      <c r="U905">
        <v>0</v>
      </c>
      <c r="V905">
        <v>0</v>
      </c>
      <c r="W905">
        <v>0</v>
      </c>
      <c r="X905">
        <v>0</v>
      </c>
      <c r="Z905">
        <v>0</v>
      </c>
      <c r="AA905" t="s">
        <v>764</v>
      </c>
      <c r="AB905" t="s">
        <v>764</v>
      </c>
      <c r="AC905" s="2" t="s">
        <v>3566</v>
      </c>
      <c r="AD905" s="2" t="s">
        <v>312</v>
      </c>
      <c r="AE905">
        <v>2026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 s="2" t="s">
        <v>72</v>
      </c>
      <c r="AN905" s="2" t="s">
        <v>3419</v>
      </c>
    </row>
    <row r="906" spans="1:40">
      <c r="A906" s="1">
        <v>46106</v>
      </c>
      <c r="B906" s="2" t="s">
        <v>25</v>
      </c>
      <c r="C906" s="2" t="s">
        <v>3445</v>
      </c>
      <c r="D906" s="2" t="s">
        <v>3446</v>
      </c>
      <c r="E906" s="11">
        <v>0.45138888888888884</v>
      </c>
      <c r="F906" s="11">
        <v>0.5</v>
      </c>
      <c r="G906">
        <v>1.17</v>
      </c>
      <c r="H906">
        <v>2094.0170940170942</v>
      </c>
      <c r="I906">
        <v>1.1666666666666665</v>
      </c>
      <c r="J906">
        <v>2100</v>
      </c>
      <c r="K906" s="2" t="s">
        <v>3416</v>
      </c>
      <c r="L906" s="2" t="s">
        <v>3417</v>
      </c>
      <c r="M906">
        <v>322</v>
      </c>
      <c r="N906" s="2" t="s">
        <v>1557</v>
      </c>
      <c r="O906" s="2" t="s">
        <v>1560</v>
      </c>
      <c r="P906" s="2" t="s">
        <v>1559</v>
      </c>
      <c r="Q906" s="2" t="s">
        <v>97</v>
      </c>
      <c r="R906" s="2" t="s">
        <v>1558</v>
      </c>
      <c r="S906" s="2" t="s">
        <v>64</v>
      </c>
      <c r="T906">
        <v>2450</v>
      </c>
      <c r="U906">
        <v>30</v>
      </c>
      <c r="V906">
        <v>6</v>
      </c>
      <c r="W906">
        <v>3</v>
      </c>
      <c r="X906">
        <v>2</v>
      </c>
      <c r="Z906">
        <v>4900</v>
      </c>
      <c r="AA906">
        <v>1633</v>
      </c>
      <c r="AB906">
        <v>4500</v>
      </c>
      <c r="AC906" s="2" t="s">
        <v>3567</v>
      </c>
      <c r="AD906" s="2" t="s">
        <v>312</v>
      </c>
      <c r="AE906">
        <v>2026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 s="2" t="s">
        <v>72</v>
      </c>
      <c r="AM906" t="s">
        <v>197</v>
      </c>
      <c r="AN906" s="2" t="s">
        <v>3419</v>
      </c>
    </row>
    <row r="907" spans="1:40">
      <c r="A907" s="1">
        <v>46106</v>
      </c>
      <c r="B907" s="2" t="s">
        <v>25</v>
      </c>
      <c r="C907" s="2" t="s">
        <v>3445</v>
      </c>
      <c r="D907" s="2" t="s">
        <v>3446</v>
      </c>
      <c r="E907" s="11">
        <v>0.53819444444444442</v>
      </c>
      <c r="F907" s="11">
        <v>0.60763888888888884</v>
      </c>
      <c r="G907">
        <v>1.67</v>
      </c>
      <c r="H907">
        <v>1167.6646706586828</v>
      </c>
      <c r="I907">
        <v>1.6666666666666665</v>
      </c>
      <c r="J907">
        <v>1170</v>
      </c>
      <c r="K907" s="2" t="s">
        <v>3416</v>
      </c>
      <c r="L907" s="2" t="s">
        <v>3417</v>
      </c>
      <c r="M907">
        <v>384</v>
      </c>
      <c r="N907" s="2" t="s">
        <v>1791</v>
      </c>
      <c r="O907" s="2" t="s">
        <v>1794</v>
      </c>
      <c r="P907" s="2" t="s">
        <v>1793</v>
      </c>
      <c r="Q907" s="2" t="s">
        <v>97</v>
      </c>
      <c r="R907" s="2" t="s">
        <v>1792</v>
      </c>
      <c r="S907" s="2" t="s">
        <v>64</v>
      </c>
      <c r="T907">
        <v>1950</v>
      </c>
      <c r="U907">
        <v>25</v>
      </c>
      <c r="V907">
        <v>6</v>
      </c>
      <c r="W907">
        <v>3</v>
      </c>
      <c r="X907">
        <v>2</v>
      </c>
      <c r="Z907">
        <v>3900</v>
      </c>
      <c r="AA907">
        <v>1300</v>
      </c>
      <c r="AB907">
        <v>3500</v>
      </c>
      <c r="AC907" s="2" t="s">
        <v>3567</v>
      </c>
      <c r="AD907" s="2" t="s">
        <v>312</v>
      </c>
      <c r="AE907">
        <v>2026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 s="2" t="s">
        <v>72</v>
      </c>
      <c r="AM907" t="s">
        <v>197</v>
      </c>
      <c r="AN907" s="2" t="s">
        <v>3419</v>
      </c>
    </row>
    <row r="908" spans="1:40">
      <c r="A908" s="1">
        <v>46106</v>
      </c>
      <c r="B908" s="2" t="s">
        <v>25</v>
      </c>
      <c r="C908" s="2" t="s">
        <v>3445</v>
      </c>
      <c r="D908" s="2" t="s">
        <v>3446</v>
      </c>
      <c r="E908" s="11">
        <v>0.625</v>
      </c>
      <c r="F908" s="11">
        <v>0.70486111111111116</v>
      </c>
      <c r="G908">
        <v>1.92</v>
      </c>
      <c r="H908">
        <v>1927.0833333333335</v>
      </c>
      <c r="I908">
        <v>1.9166666666666665</v>
      </c>
      <c r="J908">
        <v>1930.4347826041667</v>
      </c>
      <c r="K908" s="2" t="s">
        <v>3416</v>
      </c>
      <c r="L908" s="2" t="s">
        <v>3417</v>
      </c>
      <c r="M908">
        <v>328</v>
      </c>
      <c r="N908" s="2" t="s">
        <v>1574</v>
      </c>
      <c r="O908" s="2" t="s">
        <v>1576</v>
      </c>
      <c r="P908" s="2" t="s">
        <v>511</v>
      </c>
      <c r="Q908" s="2" t="s">
        <v>240</v>
      </c>
      <c r="R908" s="2" t="s">
        <v>1575</v>
      </c>
      <c r="S908" s="2" t="s">
        <v>64</v>
      </c>
      <c r="T908">
        <v>3700</v>
      </c>
      <c r="U908">
        <v>20</v>
      </c>
      <c r="V908">
        <v>6</v>
      </c>
      <c r="W908">
        <v>3</v>
      </c>
      <c r="X908">
        <v>2</v>
      </c>
      <c r="Z908">
        <v>7400</v>
      </c>
      <c r="AA908">
        <v>2466</v>
      </c>
      <c r="AB908">
        <v>7000</v>
      </c>
      <c r="AC908" s="2" t="s">
        <v>3567</v>
      </c>
      <c r="AD908" s="2" t="s">
        <v>312</v>
      </c>
      <c r="AE908">
        <v>2026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 s="2" t="s">
        <v>72</v>
      </c>
      <c r="AM908" t="s">
        <v>197</v>
      </c>
      <c r="AN908" s="2" t="s">
        <v>3419</v>
      </c>
    </row>
    <row r="909" spans="1:40">
      <c r="A909" s="1">
        <v>46091</v>
      </c>
      <c r="B909" s="2" t="s">
        <v>25</v>
      </c>
      <c r="C909" s="2" t="s">
        <v>3422</v>
      </c>
      <c r="D909" s="2" t="s">
        <v>3423</v>
      </c>
      <c r="E909" s="11">
        <v>0.33680555555555558</v>
      </c>
      <c r="F909" s="11">
        <v>0.4375</v>
      </c>
      <c r="G909">
        <v>2.42</v>
      </c>
      <c r="H909">
        <v>394.62809917355372</v>
      </c>
      <c r="I909">
        <v>2.4166666666666665</v>
      </c>
      <c r="J909">
        <v>395.17241379629627</v>
      </c>
      <c r="K909" s="2" t="s">
        <v>3416</v>
      </c>
      <c r="L909" s="2" t="s">
        <v>3417</v>
      </c>
      <c r="M909">
        <v>268</v>
      </c>
      <c r="N909" s="2" t="s">
        <v>1316</v>
      </c>
      <c r="O909" s="2" t="s">
        <v>1320</v>
      </c>
      <c r="P909" s="2" t="s">
        <v>1318</v>
      </c>
      <c r="Q909" s="2" t="s">
        <v>1319</v>
      </c>
      <c r="R909" s="2" t="s">
        <v>1317</v>
      </c>
      <c r="S909" s="2" t="s">
        <v>64</v>
      </c>
      <c r="T909">
        <v>955</v>
      </c>
      <c r="U909">
        <v>5</v>
      </c>
      <c r="V909">
        <v>2</v>
      </c>
      <c r="W909">
        <v>1</v>
      </c>
      <c r="X909">
        <v>8</v>
      </c>
      <c r="Z909">
        <v>7640</v>
      </c>
      <c r="AA909">
        <v>7640</v>
      </c>
      <c r="AB909">
        <v>7000</v>
      </c>
      <c r="AC909" s="2"/>
      <c r="AD909" s="2" t="s">
        <v>312</v>
      </c>
      <c r="AE909">
        <v>2026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 s="2" t="s">
        <v>72</v>
      </c>
      <c r="AM909" t="s">
        <v>68</v>
      </c>
      <c r="AN909" s="2" t="s">
        <v>3419</v>
      </c>
    </row>
    <row r="910" spans="1:40">
      <c r="A910" s="1">
        <v>46091</v>
      </c>
      <c r="B910" s="2" t="s">
        <v>25</v>
      </c>
      <c r="C910" s="2" t="s">
        <v>3422</v>
      </c>
      <c r="D910" s="2" t="s">
        <v>3423</v>
      </c>
      <c r="E910" s="11">
        <v>0.44097222222222232</v>
      </c>
      <c r="F910" s="11">
        <v>0.5</v>
      </c>
      <c r="G910">
        <v>1.42</v>
      </c>
      <c r="H910">
        <v>179.57746478873241</v>
      </c>
      <c r="I910">
        <v>1.4166666666666665</v>
      </c>
      <c r="J910">
        <v>180</v>
      </c>
      <c r="K910" s="2" t="s">
        <v>3416</v>
      </c>
      <c r="L910" s="2" t="s">
        <v>3417</v>
      </c>
      <c r="M910">
        <v>313</v>
      </c>
      <c r="N910" s="2" t="s">
        <v>1512</v>
      </c>
      <c r="O910" s="2" t="s">
        <v>1514</v>
      </c>
      <c r="P910" s="2" t="s">
        <v>1506</v>
      </c>
      <c r="Q910" s="2" t="s">
        <v>663</v>
      </c>
      <c r="R910" s="2" t="s">
        <v>1513</v>
      </c>
      <c r="S910" s="2" t="s">
        <v>64</v>
      </c>
      <c r="T910">
        <v>255</v>
      </c>
      <c r="U910">
        <v>5</v>
      </c>
      <c r="V910">
        <v>2</v>
      </c>
      <c r="W910">
        <v>1</v>
      </c>
      <c r="X910">
        <v>8</v>
      </c>
      <c r="Z910">
        <v>2040</v>
      </c>
      <c r="AA910">
        <v>2040</v>
      </c>
      <c r="AB910">
        <v>1550</v>
      </c>
      <c r="AC910" s="2"/>
      <c r="AD910" s="2" t="s">
        <v>312</v>
      </c>
      <c r="AE910">
        <v>2026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 s="2" t="s">
        <v>72</v>
      </c>
      <c r="AM910" t="s">
        <v>68</v>
      </c>
      <c r="AN910" s="2" t="s">
        <v>3419</v>
      </c>
    </row>
    <row r="911" spans="1:40">
      <c r="A911" s="1">
        <v>46091</v>
      </c>
      <c r="B911" s="2" t="s">
        <v>25</v>
      </c>
      <c r="C911" s="2" t="s">
        <v>3422</v>
      </c>
      <c r="D911" s="2" t="s">
        <v>3423</v>
      </c>
      <c r="E911" s="11">
        <v>0.60763888888888884</v>
      </c>
      <c r="F911" s="11">
        <v>0.64583333333333326</v>
      </c>
      <c r="G911">
        <v>0.92</v>
      </c>
      <c r="H911">
        <v>1054.3478260869565</v>
      </c>
      <c r="I911">
        <v>0.91666666666666674</v>
      </c>
      <c r="J911">
        <v>1058.1818181828703</v>
      </c>
      <c r="K911" s="2" t="s">
        <v>3416</v>
      </c>
      <c r="L911" s="2" t="s">
        <v>3417</v>
      </c>
      <c r="M911">
        <v>312</v>
      </c>
      <c r="N911" s="2" t="s">
        <v>1504</v>
      </c>
      <c r="O911" s="2" t="s">
        <v>1507</v>
      </c>
      <c r="P911" s="2" t="s">
        <v>1506</v>
      </c>
      <c r="Q911" s="2" t="s">
        <v>153</v>
      </c>
      <c r="R911" s="2" t="s">
        <v>1505</v>
      </c>
      <c r="S911" s="2" t="s">
        <v>64</v>
      </c>
      <c r="T911">
        <v>970</v>
      </c>
      <c r="U911">
        <v>5</v>
      </c>
      <c r="V911">
        <v>2</v>
      </c>
      <c r="W911">
        <v>1</v>
      </c>
      <c r="X911">
        <v>2</v>
      </c>
      <c r="Z911">
        <v>1940</v>
      </c>
      <c r="AA911">
        <v>1940</v>
      </c>
      <c r="AB911">
        <v>1700</v>
      </c>
      <c r="AC911" s="2"/>
      <c r="AD911" s="2" t="s">
        <v>312</v>
      </c>
      <c r="AE911">
        <v>2026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 s="2" t="s">
        <v>72</v>
      </c>
      <c r="AM911" t="s">
        <v>68</v>
      </c>
      <c r="AN911" s="2" t="s">
        <v>3419</v>
      </c>
    </row>
    <row r="912" spans="1:40">
      <c r="A912" s="1">
        <v>46104</v>
      </c>
      <c r="B912" s="2" t="s">
        <v>25</v>
      </c>
      <c r="C912" s="2" t="s">
        <v>3424</v>
      </c>
      <c r="D912" s="2" t="s">
        <v>3425</v>
      </c>
      <c r="E912" s="11">
        <v>0.40625</v>
      </c>
      <c r="F912" s="11">
        <v>0.61111111111111116</v>
      </c>
      <c r="G912">
        <v>4.92</v>
      </c>
      <c r="H912">
        <v>1514.2276422764228</v>
      </c>
      <c r="I912">
        <v>4.916666666666667</v>
      </c>
      <c r="J912">
        <v>1515.2542372916666</v>
      </c>
      <c r="K912" s="2" t="s">
        <v>3416</v>
      </c>
      <c r="L912" s="2" t="s">
        <v>3417</v>
      </c>
      <c r="M912">
        <v>310</v>
      </c>
      <c r="N912" s="2" t="s">
        <v>1499</v>
      </c>
      <c r="O912" s="2" t="s">
        <v>1501</v>
      </c>
      <c r="P912" s="2" t="s">
        <v>975</v>
      </c>
      <c r="Q912" s="2" t="s">
        <v>240</v>
      </c>
      <c r="R912" s="2" t="s">
        <v>1500</v>
      </c>
      <c r="S912" s="2" t="s">
        <v>64</v>
      </c>
      <c r="T912">
        <v>7450</v>
      </c>
      <c r="U912">
        <v>40</v>
      </c>
      <c r="V912">
        <v>3</v>
      </c>
      <c r="W912">
        <v>1</v>
      </c>
      <c r="X912">
        <v>2</v>
      </c>
      <c r="Z912">
        <v>14900</v>
      </c>
      <c r="AA912">
        <v>14900</v>
      </c>
      <c r="AB912">
        <v>14500</v>
      </c>
      <c r="AC912" s="2"/>
      <c r="AD912" s="2" t="s">
        <v>312</v>
      </c>
      <c r="AE912">
        <v>2026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 s="2" t="s">
        <v>72</v>
      </c>
      <c r="AM912" t="s">
        <v>118</v>
      </c>
      <c r="AN912" s="2" t="s">
        <v>3419</v>
      </c>
    </row>
    <row r="913" spans="1:40">
      <c r="A913" s="1">
        <v>46104</v>
      </c>
      <c r="B913" s="2" t="s">
        <v>25</v>
      </c>
      <c r="C913" s="2" t="s">
        <v>3424</v>
      </c>
      <c r="D913" s="2" t="s">
        <v>3425</v>
      </c>
      <c r="E913" s="11">
        <v>0.61180555555555549</v>
      </c>
      <c r="F913" s="11">
        <v>0.64583333333333326</v>
      </c>
      <c r="G913">
        <v>0.82</v>
      </c>
      <c r="H913">
        <v>0</v>
      </c>
      <c r="I913">
        <v>0.81666666666666665</v>
      </c>
      <c r="J913">
        <v>0</v>
      </c>
      <c r="K913" s="2" t="s">
        <v>3416</v>
      </c>
      <c r="L913" s="2" t="s">
        <v>3362</v>
      </c>
      <c r="M913" t="s">
        <v>764</v>
      </c>
      <c r="N913" s="2" t="s">
        <v>764</v>
      </c>
      <c r="O913" s="2" t="s">
        <v>764</v>
      </c>
      <c r="P913" s="2" t="s">
        <v>764</v>
      </c>
      <c r="Q913" s="2" t="s">
        <v>764</v>
      </c>
      <c r="R913" s="2" t="s">
        <v>764</v>
      </c>
      <c r="S913" s="2" t="s">
        <v>764</v>
      </c>
      <c r="T913">
        <v>0</v>
      </c>
      <c r="U913">
        <v>0</v>
      </c>
      <c r="V913">
        <v>0</v>
      </c>
      <c r="W913">
        <v>0</v>
      </c>
      <c r="X913">
        <v>0</v>
      </c>
      <c r="Z913">
        <v>0</v>
      </c>
      <c r="AA913" t="s">
        <v>764</v>
      </c>
      <c r="AB913" t="s">
        <v>764</v>
      </c>
      <c r="AC913" s="2" t="s">
        <v>3568</v>
      </c>
      <c r="AD913" s="2" t="s">
        <v>312</v>
      </c>
      <c r="AE913">
        <v>2026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 s="2" t="s">
        <v>72</v>
      </c>
      <c r="AN913" s="2" t="s">
        <v>3419</v>
      </c>
    </row>
    <row r="914" spans="1:40">
      <c r="A914" s="1">
        <v>46104</v>
      </c>
      <c r="B914" s="2" t="s">
        <v>25</v>
      </c>
      <c r="C914" s="2" t="s">
        <v>3424</v>
      </c>
      <c r="D914" s="2" t="s">
        <v>3425</v>
      </c>
      <c r="E914" s="11">
        <v>0.64583333333333326</v>
      </c>
      <c r="F914" s="11">
        <v>0.6875</v>
      </c>
      <c r="G914">
        <v>1</v>
      </c>
      <c r="H914">
        <v>414</v>
      </c>
      <c r="I914">
        <v>1</v>
      </c>
      <c r="J914">
        <v>414</v>
      </c>
      <c r="K914" s="2" t="s">
        <v>3416</v>
      </c>
      <c r="L914" s="2" t="s">
        <v>3417</v>
      </c>
      <c r="M914">
        <v>406</v>
      </c>
      <c r="N914" s="2" t="s">
        <v>1863</v>
      </c>
      <c r="O914" s="2" t="s">
        <v>1864</v>
      </c>
      <c r="P914" s="2" t="s">
        <v>1860</v>
      </c>
      <c r="Q914" s="2" t="s">
        <v>1051</v>
      </c>
      <c r="R914" s="2" t="s">
        <v>1859</v>
      </c>
      <c r="S914" s="2" t="s">
        <v>64</v>
      </c>
      <c r="T914">
        <v>414</v>
      </c>
      <c r="U914">
        <v>30</v>
      </c>
      <c r="V914">
        <v>3</v>
      </c>
      <c r="W914">
        <v>1</v>
      </c>
      <c r="X914">
        <v>3</v>
      </c>
      <c r="Z914">
        <v>1242</v>
      </c>
      <c r="AA914">
        <v>1242</v>
      </c>
      <c r="AB914">
        <v>31000</v>
      </c>
      <c r="AC914" s="2"/>
      <c r="AD914" s="2" t="s">
        <v>312</v>
      </c>
      <c r="AE914">
        <v>2026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 s="2" t="s">
        <v>72</v>
      </c>
      <c r="AM914" t="s">
        <v>118</v>
      </c>
      <c r="AN914" s="2" t="s">
        <v>3419</v>
      </c>
    </row>
    <row r="915" spans="1:40">
      <c r="A915" s="1">
        <v>46104</v>
      </c>
      <c r="B915" s="2" t="s">
        <v>25</v>
      </c>
      <c r="C915" s="2" t="s">
        <v>3424</v>
      </c>
      <c r="D915" s="2" t="s">
        <v>3426</v>
      </c>
      <c r="E915" s="11">
        <v>0.69791666666666674</v>
      </c>
      <c r="F915" s="11">
        <v>0.90625</v>
      </c>
      <c r="G915">
        <v>5</v>
      </c>
      <c r="H915">
        <v>2100</v>
      </c>
      <c r="I915">
        <v>5</v>
      </c>
      <c r="J915">
        <v>2100</v>
      </c>
      <c r="K915" s="2" t="s">
        <v>3427</v>
      </c>
      <c r="L915" s="2" t="s">
        <v>3417</v>
      </c>
      <c r="M915">
        <v>406</v>
      </c>
      <c r="N915" s="2" t="s">
        <v>1863</v>
      </c>
      <c r="O915" s="2" t="s">
        <v>1864</v>
      </c>
      <c r="P915" s="2" t="s">
        <v>1860</v>
      </c>
      <c r="Q915" s="2" t="s">
        <v>1051</v>
      </c>
      <c r="R915" s="2" t="s">
        <v>1859</v>
      </c>
      <c r="S915" s="2" t="s">
        <v>64</v>
      </c>
      <c r="T915">
        <v>10500</v>
      </c>
      <c r="U915">
        <v>60</v>
      </c>
      <c r="V915">
        <v>3</v>
      </c>
      <c r="W915">
        <v>1</v>
      </c>
      <c r="X915">
        <v>3</v>
      </c>
      <c r="Z915">
        <v>31500</v>
      </c>
      <c r="AA915">
        <v>31500</v>
      </c>
      <c r="AB915">
        <v>31000</v>
      </c>
      <c r="AC915" s="2"/>
      <c r="AD915" s="2" t="s">
        <v>312</v>
      </c>
      <c r="AE915">
        <v>2026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 s="2" t="s">
        <v>72</v>
      </c>
      <c r="AM915" t="s">
        <v>118</v>
      </c>
      <c r="AN915" s="2" t="s">
        <v>3419</v>
      </c>
    </row>
    <row r="916" spans="1:40">
      <c r="A916" s="1">
        <v>46105</v>
      </c>
      <c r="B916" s="2" t="s">
        <v>25</v>
      </c>
      <c r="C916" s="2" t="s">
        <v>3424</v>
      </c>
      <c r="D916" s="2" t="s">
        <v>3425</v>
      </c>
      <c r="E916" s="11">
        <v>0.3125</v>
      </c>
      <c r="F916" s="11">
        <v>0.45833333333333326</v>
      </c>
      <c r="G916">
        <v>3.5</v>
      </c>
      <c r="H916">
        <v>1348.5714285714287</v>
      </c>
      <c r="I916">
        <v>3.5</v>
      </c>
      <c r="J916">
        <v>1348.5714285763888</v>
      </c>
      <c r="K916" s="2" t="s">
        <v>3416</v>
      </c>
      <c r="L916" s="2" t="s">
        <v>3417</v>
      </c>
      <c r="M916">
        <v>449</v>
      </c>
      <c r="N916" s="2" t="s">
        <v>1985</v>
      </c>
      <c r="O916" s="2" t="s">
        <v>1988</v>
      </c>
      <c r="P916" s="2" t="s">
        <v>1987</v>
      </c>
      <c r="Q916" s="2" t="s">
        <v>122</v>
      </c>
      <c r="R916" s="2" t="s">
        <v>1986</v>
      </c>
      <c r="S916" s="2" t="s">
        <v>64</v>
      </c>
      <c r="T916">
        <v>4720</v>
      </c>
      <c r="U916">
        <v>40</v>
      </c>
      <c r="V916">
        <v>3</v>
      </c>
      <c r="W916">
        <v>1</v>
      </c>
      <c r="X916">
        <v>3</v>
      </c>
      <c r="Z916">
        <v>14160</v>
      </c>
      <c r="AA916">
        <v>14160</v>
      </c>
      <c r="AB916">
        <v>13500</v>
      </c>
      <c r="AC916" s="2" t="s">
        <v>3435</v>
      </c>
      <c r="AD916" s="2" t="s">
        <v>312</v>
      </c>
      <c r="AE916">
        <v>2026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 s="2" t="s">
        <v>72</v>
      </c>
      <c r="AM916" t="s">
        <v>118</v>
      </c>
      <c r="AN916" s="2" t="s">
        <v>3419</v>
      </c>
    </row>
    <row r="917" spans="1:40">
      <c r="A917" s="1">
        <v>46105</v>
      </c>
      <c r="B917" s="2" t="s">
        <v>25</v>
      </c>
      <c r="C917" s="2" t="s">
        <v>3424</v>
      </c>
      <c r="D917" s="2" t="s">
        <v>3425</v>
      </c>
      <c r="E917" s="11">
        <v>0.48263888888888884</v>
      </c>
      <c r="F917" s="11">
        <v>0.63541666666666674</v>
      </c>
      <c r="G917">
        <v>3.67</v>
      </c>
      <c r="H917">
        <v>1198.9100817438693</v>
      </c>
      <c r="I917">
        <v>3.666666666666667</v>
      </c>
      <c r="J917">
        <v>1200</v>
      </c>
      <c r="K917" s="2" t="s">
        <v>3416</v>
      </c>
      <c r="L917" s="2" t="s">
        <v>3417</v>
      </c>
      <c r="M917">
        <v>436</v>
      </c>
      <c r="N917" s="2" t="s">
        <v>1938</v>
      </c>
      <c r="O917" s="2" t="s">
        <v>1942</v>
      </c>
      <c r="P917" s="2" t="s">
        <v>1940</v>
      </c>
      <c r="Q917" s="2" t="s">
        <v>1941</v>
      </c>
      <c r="R917" s="2" t="s">
        <v>1939</v>
      </c>
      <c r="S917" s="2" t="s">
        <v>64</v>
      </c>
      <c r="T917">
        <v>4400</v>
      </c>
      <c r="U917">
        <v>30</v>
      </c>
      <c r="V917">
        <v>3</v>
      </c>
      <c r="W917">
        <v>1</v>
      </c>
      <c r="X917">
        <v>4</v>
      </c>
      <c r="Z917">
        <v>17600</v>
      </c>
      <c r="AA917">
        <v>17600</v>
      </c>
      <c r="AB917">
        <v>17000</v>
      </c>
      <c r="AC917" s="2" t="s">
        <v>3435</v>
      </c>
      <c r="AD917" s="2" t="s">
        <v>312</v>
      </c>
      <c r="AE917">
        <v>2026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 s="2" t="s">
        <v>72</v>
      </c>
      <c r="AM917" t="s">
        <v>118</v>
      </c>
      <c r="AN917" s="2" t="s">
        <v>3419</v>
      </c>
    </row>
    <row r="918" spans="1:40">
      <c r="A918" s="1">
        <v>46105</v>
      </c>
      <c r="B918" s="2" t="s">
        <v>25</v>
      </c>
      <c r="C918" s="2" t="s">
        <v>3424</v>
      </c>
      <c r="D918" s="2" t="s">
        <v>3425</v>
      </c>
      <c r="E918" s="11">
        <v>0.63541666666666674</v>
      </c>
      <c r="F918" s="11">
        <v>0.6875</v>
      </c>
      <c r="G918">
        <v>1.25</v>
      </c>
      <c r="H918">
        <v>947.2</v>
      </c>
      <c r="I918">
        <v>1.25</v>
      </c>
      <c r="J918">
        <v>947.2</v>
      </c>
      <c r="K918" s="2" t="s">
        <v>3416</v>
      </c>
      <c r="L918" s="2" t="s">
        <v>3417</v>
      </c>
      <c r="M918">
        <v>346</v>
      </c>
      <c r="N918" s="2" t="s">
        <v>1625</v>
      </c>
      <c r="O918" s="2" t="s">
        <v>1629</v>
      </c>
      <c r="P918" s="2" t="s">
        <v>1627</v>
      </c>
      <c r="Q918" s="2" t="s">
        <v>1628</v>
      </c>
      <c r="R918" s="2" t="s">
        <v>1626</v>
      </c>
      <c r="S918" s="2" t="s">
        <v>116</v>
      </c>
      <c r="T918">
        <v>1184</v>
      </c>
      <c r="U918">
        <v>14</v>
      </c>
      <c r="V918">
        <v>4</v>
      </c>
      <c r="W918">
        <v>2</v>
      </c>
      <c r="X918">
        <v>5</v>
      </c>
      <c r="Z918">
        <v>5920</v>
      </c>
      <c r="AA918">
        <v>2960</v>
      </c>
      <c r="AB918">
        <v>12600</v>
      </c>
      <c r="AC918" s="2" t="s">
        <v>3569</v>
      </c>
      <c r="AD918" s="2" t="s">
        <v>312</v>
      </c>
      <c r="AE918">
        <v>2026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 s="2" t="s">
        <v>72</v>
      </c>
      <c r="AM918" t="s">
        <v>1633</v>
      </c>
      <c r="AN918" s="2" t="s">
        <v>3419</v>
      </c>
    </row>
    <row r="919" spans="1:40">
      <c r="A919" s="1">
        <v>46105</v>
      </c>
      <c r="B919" s="2" t="s">
        <v>25</v>
      </c>
      <c r="C919" s="2" t="s">
        <v>3424</v>
      </c>
      <c r="D919" s="2" t="s">
        <v>3426</v>
      </c>
      <c r="E919" s="11">
        <v>0.72222222222222232</v>
      </c>
      <c r="F919" s="11">
        <v>0.80208333333333326</v>
      </c>
      <c r="G919">
        <v>1.92</v>
      </c>
      <c r="H919">
        <v>765.625</v>
      </c>
      <c r="I919">
        <v>1.9166666666666665</v>
      </c>
      <c r="J919">
        <v>766.95652173611109</v>
      </c>
      <c r="K919" s="2" t="s">
        <v>3427</v>
      </c>
      <c r="L919" s="2" t="s">
        <v>3417</v>
      </c>
      <c r="M919">
        <v>346</v>
      </c>
      <c r="N919" s="2" t="s">
        <v>1625</v>
      </c>
      <c r="O919" s="2" t="s">
        <v>1629</v>
      </c>
      <c r="P919" s="2" t="s">
        <v>1627</v>
      </c>
      <c r="Q919" s="2" t="s">
        <v>1628</v>
      </c>
      <c r="R919" s="2" t="s">
        <v>1626</v>
      </c>
      <c r="S919" s="2" t="s">
        <v>116</v>
      </c>
      <c r="T919">
        <v>1470</v>
      </c>
      <c r="U919">
        <v>20</v>
      </c>
      <c r="V919">
        <v>4</v>
      </c>
      <c r="W919">
        <v>2</v>
      </c>
      <c r="X919">
        <v>5</v>
      </c>
      <c r="Z919">
        <v>7350</v>
      </c>
      <c r="AA919">
        <v>3675</v>
      </c>
      <c r="AB919">
        <v>12600</v>
      </c>
      <c r="AC919" s="2" t="s">
        <v>3441</v>
      </c>
      <c r="AD919" s="2" t="s">
        <v>312</v>
      </c>
      <c r="AE919">
        <v>2026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 s="2" t="s">
        <v>72</v>
      </c>
      <c r="AM919" t="s">
        <v>1633</v>
      </c>
      <c r="AN919" s="2" t="s">
        <v>3419</v>
      </c>
    </row>
    <row r="920" spans="1:40">
      <c r="A920" s="1">
        <v>46106</v>
      </c>
      <c r="B920" s="2" t="s">
        <v>25</v>
      </c>
      <c r="C920" s="2" t="s">
        <v>3424</v>
      </c>
      <c r="D920" s="2" t="s">
        <v>3425</v>
      </c>
      <c r="E920" s="11">
        <v>0.29930555555555549</v>
      </c>
      <c r="F920" s="11">
        <v>0.40833333333333344</v>
      </c>
      <c r="G920">
        <v>2.62</v>
      </c>
      <c r="H920">
        <v>1030.534351145038</v>
      </c>
      <c r="I920">
        <v>2.6166666666666667</v>
      </c>
      <c r="J920">
        <v>1031.847133761574</v>
      </c>
      <c r="K920" s="2" t="s">
        <v>3416</v>
      </c>
      <c r="L920" s="2" t="s">
        <v>3417</v>
      </c>
      <c r="M920">
        <v>346</v>
      </c>
      <c r="N920" s="2" t="s">
        <v>1625</v>
      </c>
      <c r="O920" s="2" t="s">
        <v>1629</v>
      </c>
      <c r="P920" s="2" t="s">
        <v>1627</v>
      </c>
      <c r="Q920" s="2" t="s">
        <v>1628</v>
      </c>
      <c r="R920" s="2" t="s">
        <v>1626</v>
      </c>
      <c r="S920" s="2" t="s">
        <v>116</v>
      </c>
      <c r="T920">
        <v>2700</v>
      </c>
      <c r="U920">
        <v>60</v>
      </c>
      <c r="V920">
        <v>4</v>
      </c>
      <c r="W920">
        <v>2</v>
      </c>
      <c r="X920">
        <v>5</v>
      </c>
      <c r="Z920">
        <v>13500</v>
      </c>
      <c r="AA920">
        <v>6750</v>
      </c>
      <c r="AB920">
        <v>12600</v>
      </c>
      <c r="AC920" s="2" t="s">
        <v>3570</v>
      </c>
      <c r="AD920" s="2" t="s">
        <v>312</v>
      </c>
      <c r="AE920">
        <v>2026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 s="2" t="s">
        <v>72</v>
      </c>
      <c r="AM920" t="s">
        <v>1633</v>
      </c>
      <c r="AN920" s="2" t="s">
        <v>3419</v>
      </c>
    </row>
    <row r="921" spans="1:40">
      <c r="A921" s="1">
        <v>46106</v>
      </c>
      <c r="B921" s="2" t="s">
        <v>25</v>
      </c>
      <c r="C921" s="2" t="s">
        <v>3424</v>
      </c>
      <c r="D921" s="2" t="s">
        <v>3425</v>
      </c>
      <c r="E921" s="11">
        <v>0.40972222222222232</v>
      </c>
      <c r="F921" s="11">
        <v>0.50694444444444442</v>
      </c>
      <c r="G921">
        <v>2.33</v>
      </c>
      <c r="H921">
        <v>12.875536480686694</v>
      </c>
      <c r="I921">
        <v>2.3333333333333335</v>
      </c>
      <c r="J921">
        <v>12.857142858796296</v>
      </c>
      <c r="K921" s="2" t="s">
        <v>3416</v>
      </c>
      <c r="L921" s="2" t="s">
        <v>3471</v>
      </c>
      <c r="M921" t="s">
        <v>764</v>
      </c>
      <c r="N921" s="2" t="s">
        <v>764</v>
      </c>
      <c r="O921" s="2" t="s">
        <v>764</v>
      </c>
      <c r="P921" s="2" t="s">
        <v>764</v>
      </c>
      <c r="Q921" s="2" t="s">
        <v>764</v>
      </c>
      <c r="R921" s="2" t="s">
        <v>764</v>
      </c>
      <c r="S921" s="2" t="s">
        <v>764</v>
      </c>
      <c r="T921">
        <v>30</v>
      </c>
      <c r="U921">
        <v>30</v>
      </c>
      <c r="V921">
        <v>0</v>
      </c>
      <c r="W921">
        <v>0</v>
      </c>
      <c r="X921">
        <v>0</v>
      </c>
      <c r="Z921">
        <v>0</v>
      </c>
      <c r="AA921" t="s">
        <v>764</v>
      </c>
      <c r="AB921" t="s">
        <v>764</v>
      </c>
      <c r="AC921" s="2" t="s">
        <v>3571</v>
      </c>
      <c r="AD921" s="2" t="s">
        <v>312</v>
      </c>
      <c r="AE921">
        <v>2026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 s="2" t="s">
        <v>72</v>
      </c>
      <c r="AN921" s="2" t="s">
        <v>3419</v>
      </c>
    </row>
    <row r="922" spans="1:40">
      <c r="A922" s="1">
        <v>46106</v>
      </c>
      <c r="B922" s="2" t="s">
        <v>25</v>
      </c>
      <c r="C922" s="2" t="s">
        <v>3424</v>
      </c>
      <c r="D922" s="2" t="s">
        <v>3425</v>
      </c>
      <c r="E922" s="11">
        <v>0.51180555555555562</v>
      </c>
      <c r="F922" s="11">
        <v>0.52430555555555558</v>
      </c>
      <c r="G922">
        <v>0.3</v>
      </c>
      <c r="H922">
        <v>833.33333333333337</v>
      </c>
      <c r="I922">
        <v>0.30000000000000004</v>
      </c>
      <c r="J922">
        <v>833.33333333333337</v>
      </c>
      <c r="K922" s="2" t="s">
        <v>3416</v>
      </c>
      <c r="L922" s="2" t="s">
        <v>3417</v>
      </c>
      <c r="M922">
        <v>398</v>
      </c>
      <c r="N922" s="2" t="s">
        <v>1833</v>
      </c>
      <c r="O922" s="2" t="s">
        <v>1836</v>
      </c>
      <c r="P922" s="2" t="s">
        <v>1627</v>
      </c>
      <c r="Q922" s="2" t="s">
        <v>1835</v>
      </c>
      <c r="R922" s="2" t="s">
        <v>1834</v>
      </c>
      <c r="S922" s="2" t="s">
        <v>64</v>
      </c>
      <c r="T922">
        <v>250</v>
      </c>
      <c r="U922">
        <v>30</v>
      </c>
      <c r="V922">
        <v>4</v>
      </c>
      <c r="W922">
        <v>1</v>
      </c>
      <c r="X922">
        <v>6</v>
      </c>
      <c r="Z922">
        <v>1500</v>
      </c>
      <c r="AA922">
        <v>1500</v>
      </c>
      <c r="AB922">
        <v>600</v>
      </c>
      <c r="AC922" s="2"/>
      <c r="AD922" s="2" t="s">
        <v>312</v>
      </c>
      <c r="AE922">
        <v>2026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 s="2" t="s">
        <v>72</v>
      </c>
      <c r="AM922" t="s">
        <v>1633</v>
      </c>
      <c r="AN922" s="2" t="s">
        <v>3419</v>
      </c>
    </row>
    <row r="923" spans="1:40">
      <c r="A923" s="1">
        <v>46106</v>
      </c>
      <c r="B923" s="2" t="s">
        <v>25</v>
      </c>
      <c r="C923" s="2" t="s">
        <v>3424</v>
      </c>
      <c r="D923" s="2" t="s">
        <v>3425</v>
      </c>
      <c r="E923" s="11">
        <v>0.65972222222222232</v>
      </c>
      <c r="F923" s="11">
        <v>0.6875</v>
      </c>
      <c r="G923">
        <v>0.67</v>
      </c>
      <c r="H923">
        <v>59.701492537313428</v>
      </c>
      <c r="I923">
        <v>0.66666666666666674</v>
      </c>
      <c r="J923">
        <v>61</v>
      </c>
      <c r="K923" s="2" t="s">
        <v>3416</v>
      </c>
      <c r="L923" s="2" t="s">
        <v>3471</v>
      </c>
      <c r="M923" t="s">
        <v>764</v>
      </c>
      <c r="N923" s="2" t="s">
        <v>764</v>
      </c>
      <c r="O923" s="2" t="s">
        <v>764</v>
      </c>
      <c r="P923" s="2" t="s">
        <v>764</v>
      </c>
      <c r="Q923" s="2" t="s">
        <v>764</v>
      </c>
      <c r="R923" s="2" t="s">
        <v>764</v>
      </c>
      <c r="S923" s="2" t="s">
        <v>764</v>
      </c>
      <c r="T923">
        <v>40</v>
      </c>
      <c r="U923">
        <v>40</v>
      </c>
      <c r="V923">
        <v>0</v>
      </c>
      <c r="W923">
        <v>0</v>
      </c>
      <c r="X923">
        <v>0</v>
      </c>
      <c r="Z923">
        <v>0</v>
      </c>
      <c r="AA923" t="s">
        <v>764</v>
      </c>
      <c r="AB923" t="s">
        <v>764</v>
      </c>
      <c r="AC923" s="2" t="s">
        <v>3572</v>
      </c>
      <c r="AD923" s="2" t="s">
        <v>312</v>
      </c>
      <c r="AE923">
        <v>2026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 s="2" t="s">
        <v>72</v>
      </c>
      <c r="AN923" s="2" t="s">
        <v>3419</v>
      </c>
    </row>
    <row r="924" spans="1:40">
      <c r="A924" s="1">
        <v>46106</v>
      </c>
      <c r="B924" s="2" t="s">
        <v>25</v>
      </c>
      <c r="C924" s="2" t="s">
        <v>3424</v>
      </c>
      <c r="D924" s="2" t="s">
        <v>3426</v>
      </c>
      <c r="E924" s="11">
        <v>0.70833333333333326</v>
      </c>
      <c r="F924" s="11">
        <v>0.88055555555555554</v>
      </c>
      <c r="G924">
        <v>4.13</v>
      </c>
      <c r="H924">
        <v>668.28087167070214</v>
      </c>
      <c r="I924">
        <v>4.1333333333333337</v>
      </c>
      <c r="J924">
        <v>667.74193548611106</v>
      </c>
      <c r="K924" s="2" t="s">
        <v>3427</v>
      </c>
      <c r="L924" s="2" t="s">
        <v>3417</v>
      </c>
      <c r="M924">
        <v>438</v>
      </c>
      <c r="N924" s="2" t="s">
        <v>1947</v>
      </c>
      <c r="O924" s="2" t="s">
        <v>1950</v>
      </c>
      <c r="P924" s="2" t="s">
        <v>724</v>
      </c>
      <c r="Q924" s="2" t="s">
        <v>1949</v>
      </c>
      <c r="R924" s="2" t="s">
        <v>1948</v>
      </c>
      <c r="S924" s="2" t="s">
        <v>64</v>
      </c>
      <c r="T924">
        <v>2760</v>
      </c>
      <c r="U924">
        <v>50</v>
      </c>
      <c r="V924">
        <v>4</v>
      </c>
      <c r="W924">
        <v>1</v>
      </c>
      <c r="X924">
        <v>4</v>
      </c>
      <c r="Z924">
        <v>11040</v>
      </c>
      <c r="AA924">
        <v>11040</v>
      </c>
      <c r="AB924">
        <v>10500</v>
      </c>
      <c r="AC924" s="2"/>
      <c r="AD924" s="2" t="s">
        <v>312</v>
      </c>
      <c r="AE924">
        <v>2026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 s="2" t="s">
        <v>72</v>
      </c>
      <c r="AM924" t="s">
        <v>730</v>
      </c>
      <c r="AN924" s="2" t="s">
        <v>3419</v>
      </c>
    </row>
    <row r="925" spans="1:40">
      <c r="A925" s="1">
        <v>46107</v>
      </c>
      <c r="B925" s="2" t="s">
        <v>25</v>
      </c>
      <c r="C925" s="2" t="s">
        <v>3424</v>
      </c>
      <c r="D925" s="2" t="s">
        <v>3425</v>
      </c>
      <c r="E925" s="11">
        <v>0.29236111111111107</v>
      </c>
      <c r="F925" s="11">
        <v>0.42361111111111116</v>
      </c>
      <c r="G925">
        <v>3.15</v>
      </c>
      <c r="H925">
        <v>12.698412698412699</v>
      </c>
      <c r="I925">
        <v>3.1500000000000004</v>
      </c>
      <c r="J925">
        <v>12.698412696759259</v>
      </c>
      <c r="K925" s="2" t="s">
        <v>3416</v>
      </c>
      <c r="L925" s="2" t="s">
        <v>3471</v>
      </c>
      <c r="M925" t="s">
        <v>764</v>
      </c>
      <c r="N925" s="2" t="s">
        <v>764</v>
      </c>
      <c r="O925" s="2" t="s">
        <v>764</v>
      </c>
      <c r="P925" s="2" t="s">
        <v>764</v>
      </c>
      <c r="Q925" s="2" t="s">
        <v>764</v>
      </c>
      <c r="R925" s="2" t="s">
        <v>764</v>
      </c>
      <c r="S925" s="2" t="s">
        <v>764</v>
      </c>
      <c r="T925">
        <v>40</v>
      </c>
      <c r="U925">
        <v>40</v>
      </c>
      <c r="V925">
        <v>0</v>
      </c>
      <c r="W925">
        <v>0</v>
      </c>
      <c r="X925">
        <v>0</v>
      </c>
      <c r="Z925">
        <v>0</v>
      </c>
      <c r="AA925" t="s">
        <v>764</v>
      </c>
      <c r="AB925" t="s">
        <v>764</v>
      </c>
      <c r="AC925" s="2" t="s">
        <v>3573</v>
      </c>
      <c r="AD925" s="2" t="s">
        <v>312</v>
      </c>
      <c r="AE925">
        <v>2026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 s="2" t="s">
        <v>72</v>
      </c>
      <c r="AN925" s="2" t="s">
        <v>3419</v>
      </c>
    </row>
    <row r="926" spans="1:40">
      <c r="A926" s="1">
        <v>46107</v>
      </c>
      <c r="B926" s="2" t="s">
        <v>25</v>
      </c>
      <c r="C926" s="2" t="s">
        <v>3424</v>
      </c>
      <c r="D926" s="2" t="s">
        <v>3425</v>
      </c>
      <c r="E926" s="11">
        <v>0.42708333333333326</v>
      </c>
      <c r="F926" s="11">
        <v>0.5</v>
      </c>
      <c r="G926">
        <v>1.75</v>
      </c>
      <c r="H926">
        <v>1342.8571428571429</v>
      </c>
      <c r="I926">
        <v>1.75</v>
      </c>
      <c r="J926">
        <v>1342.8571428587964</v>
      </c>
      <c r="K926" s="2" t="s">
        <v>3416</v>
      </c>
      <c r="L926" s="2" t="s">
        <v>3417</v>
      </c>
      <c r="M926">
        <v>423</v>
      </c>
      <c r="N926" s="2" t="s">
        <v>1898</v>
      </c>
      <c r="O926" s="2" t="s">
        <v>1901</v>
      </c>
      <c r="P926" s="2" t="s">
        <v>1892</v>
      </c>
      <c r="Q926" s="2" t="s">
        <v>1900</v>
      </c>
      <c r="R926" s="2" t="s">
        <v>1899</v>
      </c>
      <c r="S926" s="2" t="s">
        <v>64</v>
      </c>
      <c r="T926">
        <v>2350</v>
      </c>
      <c r="U926">
        <v>30</v>
      </c>
      <c r="V926">
        <v>4</v>
      </c>
      <c r="W926">
        <v>1</v>
      </c>
      <c r="X926">
        <v>2</v>
      </c>
      <c r="Z926">
        <v>4700</v>
      </c>
      <c r="AA926">
        <v>4700</v>
      </c>
      <c r="AB926">
        <v>4000</v>
      </c>
      <c r="AC926" s="2"/>
      <c r="AD926" s="2" t="s">
        <v>312</v>
      </c>
      <c r="AE926">
        <v>2026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 s="2" t="s">
        <v>72</v>
      </c>
      <c r="AM926" t="s">
        <v>1004</v>
      </c>
      <c r="AN926" s="2" t="s">
        <v>3419</v>
      </c>
    </row>
    <row r="927" spans="1:40">
      <c r="A927" s="1">
        <v>46107</v>
      </c>
      <c r="B927" s="2" t="s">
        <v>25</v>
      </c>
      <c r="C927" s="2" t="s">
        <v>3424</v>
      </c>
      <c r="D927" s="2" t="s">
        <v>3425</v>
      </c>
      <c r="E927" s="11">
        <v>0.53125</v>
      </c>
      <c r="F927" s="11">
        <v>0.53541666666666665</v>
      </c>
      <c r="G927">
        <v>0.1</v>
      </c>
      <c r="H927">
        <v>26500</v>
      </c>
      <c r="I927">
        <v>0.10000000000000009</v>
      </c>
      <c r="J927">
        <v>26500</v>
      </c>
      <c r="K927" s="2" t="s">
        <v>3416</v>
      </c>
      <c r="L927" s="2" t="s">
        <v>3417</v>
      </c>
      <c r="M927">
        <v>422</v>
      </c>
      <c r="N927" s="2" t="s">
        <v>1890</v>
      </c>
      <c r="O927" s="2" t="s">
        <v>1894</v>
      </c>
      <c r="P927" s="2" t="s">
        <v>1892</v>
      </c>
      <c r="Q927" s="2" t="s">
        <v>1893</v>
      </c>
      <c r="R927" s="2" t="s">
        <v>1891</v>
      </c>
      <c r="S927" s="2" t="s">
        <v>64</v>
      </c>
      <c r="T927">
        <v>2650</v>
      </c>
      <c r="U927">
        <v>50</v>
      </c>
      <c r="V927">
        <v>4</v>
      </c>
      <c r="W927">
        <v>1</v>
      </c>
      <c r="X927">
        <v>6</v>
      </c>
      <c r="Z927">
        <v>15900</v>
      </c>
      <c r="AA927">
        <v>15900</v>
      </c>
      <c r="AB927">
        <v>29500</v>
      </c>
      <c r="AC927" s="2"/>
      <c r="AD927" s="2" t="s">
        <v>312</v>
      </c>
      <c r="AE927">
        <v>2026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 s="2" t="s">
        <v>72</v>
      </c>
      <c r="AM927" t="s">
        <v>1004</v>
      </c>
      <c r="AN927" s="2" t="s">
        <v>3419</v>
      </c>
    </row>
    <row r="928" spans="1:40">
      <c r="A928" s="1">
        <v>46107</v>
      </c>
      <c r="B928" s="2" t="s">
        <v>25</v>
      </c>
      <c r="C928" s="2" t="s">
        <v>3424</v>
      </c>
      <c r="D928" s="2" t="s">
        <v>3426</v>
      </c>
      <c r="E928" s="11">
        <v>0.69444444444444442</v>
      </c>
      <c r="F928" s="11">
        <v>0.82291666666666674</v>
      </c>
      <c r="G928">
        <v>3.08</v>
      </c>
      <c r="H928">
        <v>1012.9870129870129</v>
      </c>
      <c r="I928">
        <v>3.083333333333333</v>
      </c>
      <c r="J928">
        <v>1011.8918918865741</v>
      </c>
      <c r="K928" s="2" t="s">
        <v>3427</v>
      </c>
      <c r="L928" s="2" t="s">
        <v>3417</v>
      </c>
      <c r="M928">
        <v>427</v>
      </c>
      <c r="N928" s="2" t="s">
        <v>1908</v>
      </c>
      <c r="O928" s="2" t="s">
        <v>1911</v>
      </c>
      <c r="P928" s="2" t="s">
        <v>1910</v>
      </c>
      <c r="Q928" s="2" t="s">
        <v>950</v>
      </c>
      <c r="R928" s="2" t="s">
        <v>1909</v>
      </c>
      <c r="S928" s="2" t="s">
        <v>116</v>
      </c>
      <c r="T928">
        <v>3120</v>
      </c>
      <c r="U928">
        <v>25</v>
      </c>
      <c r="V928">
        <v>6</v>
      </c>
      <c r="W928">
        <v>3</v>
      </c>
      <c r="X928">
        <v>7</v>
      </c>
      <c r="Z928">
        <v>21840</v>
      </c>
      <c r="AA928">
        <v>7280</v>
      </c>
      <c r="AB928">
        <v>20250</v>
      </c>
      <c r="AC928" s="2" t="s">
        <v>3574</v>
      </c>
      <c r="AD928" s="2" t="s">
        <v>312</v>
      </c>
      <c r="AE928">
        <v>2026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 s="2" t="s">
        <v>72</v>
      </c>
      <c r="AM928" t="s">
        <v>1720</v>
      </c>
      <c r="AN928" s="2" t="s">
        <v>3419</v>
      </c>
    </row>
    <row r="929" spans="1:40">
      <c r="A929" s="1">
        <v>46107</v>
      </c>
      <c r="B929" s="2" t="s">
        <v>25</v>
      </c>
      <c r="C929" s="2" t="s">
        <v>3424</v>
      </c>
      <c r="D929" s="2" t="s">
        <v>3426</v>
      </c>
      <c r="E929" s="11">
        <v>0.82291666666666674</v>
      </c>
      <c r="F929" s="11">
        <v>0.90833333333333344</v>
      </c>
      <c r="G929">
        <v>2.0499999999999998</v>
      </c>
      <c r="H929">
        <v>1204.8780487804879</v>
      </c>
      <c r="I929">
        <v>2.0499999999999998</v>
      </c>
      <c r="J929">
        <v>1204.8780487847223</v>
      </c>
      <c r="K929" s="2" t="s">
        <v>3427</v>
      </c>
      <c r="L929" s="2" t="s">
        <v>3417</v>
      </c>
      <c r="M929">
        <v>452</v>
      </c>
      <c r="N929" s="2" t="s">
        <v>2004</v>
      </c>
      <c r="O929" s="2" t="s">
        <v>2006</v>
      </c>
      <c r="P929" s="2" t="s">
        <v>1910</v>
      </c>
      <c r="Q929" s="2" t="s">
        <v>725</v>
      </c>
      <c r="R929" s="2" t="s">
        <v>2005</v>
      </c>
      <c r="S929" s="2" t="s">
        <v>64</v>
      </c>
      <c r="T929">
        <v>2470</v>
      </c>
      <c r="U929">
        <v>30</v>
      </c>
      <c r="V929">
        <v>7</v>
      </c>
      <c r="W929">
        <v>2</v>
      </c>
      <c r="X929">
        <v>2</v>
      </c>
      <c r="Z929">
        <v>4940</v>
      </c>
      <c r="AA929">
        <v>2470</v>
      </c>
      <c r="AB929">
        <v>4600</v>
      </c>
      <c r="AC929" s="2" t="s">
        <v>3574</v>
      </c>
      <c r="AD929" s="2" t="s">
        <v>312</v>
      </c>
      <c r="AE929">
        <v>2026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 s="2" t="s">
        <v>72</v>
      </c>
      <c r="AM929" t="s">
        <v>1720</v>
      </c>
      <c r="AN929" s="2" t="s">
        <v>3419</v>
      </c>
    </row>
    <row r="930" spans="1:40">
      <c r="A930" s="1">
        <v>46108</v>
      </c>
      <c r="B930" s="2" t="s">
        <v>25</v>
      </c>
      <c r="C930" s="2" t="s">
        <v>3424</v>
      </c>
      <c r="D930" s="2" t="s">
        <v>3425</v>
      </c>
      <c r="E930" s="11">
        <v>0.29930555555555549</v>
      </c>
      <c r="F930" s="11">
        <v>0.375</v>
      </c>
      <c r="G930">
        <v>1.82</v>
      </c>
      <c r="H930">
        <v>0</v>
      </c>
      <c r="I930">
        <v>1.8166666666666669</v>
      </c>
      <c r="J930">
        <v>0</v>
      </c>
      <c r="K930" s="2" t="s">
        <v>3416</v>
      </c>
      <c r="L930" s="2" t="s">
        <v>3362</v>
      </c>
      <c r="M930" t="s">
        <v>764</v>
      </c>
      <c r="N930" s="2" t="s">
        <v>764</v>
      </c>
      <c r="O930" s="2" t="s">
        <v>764</v>
      </c>
      <c r="P930" s="2" t="s">
        <v>764</v>
      </c>
      <c r="Q930" s="2" t="s">
        <v>764</v>
      </c>
      <c r="R930" s="2" t="s">
        <v>764</v>
      </c>
      <c r="S930" s="2" t="s">
        <v>764</v>
      </c>
      <c r="T930">
        <v>0</v>
      </c>
      <c r="U930">
        <v>0</v>
      </c>
      <c r="V930">
        <v>0</v>
      </c>
      <c r="W930">
        <v>0</v>
      </c>
      <c r="X930">
        <v>0</v>
      </c>
      <c r="Z930">
        <v>0</v>
      </c>
      <c r="AA930" t="s">
        <v>764</v>
      </c>
      <c r="AB930" t="s">
        <v>764</v>
      </c>
      <c r="AC930" s="2" t="s">
        <v>3575</v>
      </c>
      <c r="AD930" s="2" t="s">
        <v>312</v>
      </c>
      <c r="AE930">
        <v>2026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 s="2" t="s">
        <v>72</v>
      </c>
      <c r="AN930" s="2" t="s">
        <v>3419</v>
      </c>
    </row>
    <row r="931" spans="1:40">
      <c r="A931" s="1">
        <v>46108</v>
      </c>
      <c r="B931" s="2" t="s">
        <v>25</v>
      </c>
      <c r="C931" s="2" t="s">
        <v>3424</v>
      </c>
      <c r="D931" s="2" t="s">
        <v>3425</v>
      </c>
      <c r="E931" s="11">
        <v>0.38263888888888897</v>
      </c>
      <c r="F931" s="11">
        <v>0.49652777777777768</v>
      </c>
      <c r="G931">
        <v>2.73</v>
      </c>
      <c r="H931">
        <v>1208.7912087912089</v>
      </c>
      <c r="I931">
        <v>2.7333333333333334</v>
      </c>
      <c r="J931">
        <v>1207.3170731712962</v>
      </c>
      <c r="K931" s="2" t="s">
        <v>3416</v>
      </c>
      <c r="L931" s="2" t="s">
        <v>3417</v>
      </c>
      <c r="M931">
        <v>427</v>
      </c>
      <c r="N931" s="2" t="s">
        <v>1908</v>
      </c>
      <c r="O931" s="2" t="s">
        <v>1911</v>
      </c>
      <c r="P931" s="2" t="s">
        <v>1910</v>
      </c>
      <c r="Q931" s="2" t="s">
        <v>950</v>
      </c>
      <c r="R931" s="2" t="s">
        <v>1909</v>
      </c>
      <c r="S931" s="2" t="s">
        <v>116</v>
      </c>
      <c r="T931">
        <v>3300</v>
      </c>
      <c r="U931">
        <v>40</v>
      </c>
      <c r="V931">
        <v>6</v>
      </c>
      <c r="W931">
        <v>3</v>
      </c>
      <c r="X931">
        <v>7</v>
      </c>
      <c r="Z931">
        <v>23100</v>
      </c>
      <c r="AA931">
        <v>7700</v>
      </c>
      <c r="AB931">
        <v>20250</v>
      </c>
      <c r="AC931" s="2" t="s">
        <v>3576</v>
      </c>
      <c r="AD931" s="2" t="s">
        <v>312</v>
      </c>
      <c r="AE931">
        <v>2026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 s="2" t="s">
        <v>72</v>
      </c>
      <c r="AM931" t="s">
        <v>1720</v>
      </c>
      <c r="AN931" s="2" t="s">
        <v>3419</v>
      </c>
    </row>
    <row r="932" spans="1:40">
      <c r="A932" s="1">
        <v>46108</v>
      </c>
      <c r="B932" s="2" t="s">
        <v>25</v>
      </c>
      <c r="C932" s="2" t="s">
        <v>3424</v>
      </c>
      <c r="D932" s="2" t="s">
        <v>3425</v>
      </c>
      <c r="E932" s="11">
        <v>0.51041666666666674</v>
      </c>
      <c r="F932" s="11">
        <v>0.65625</v>
      </c>
      <c r="G932">
        <v>3.5</v>
      </c>
      <c r="H932">
        <v>708.57142857142856</v>
      </c>
      <c r="I932">
        <v>3.5</v>
      </c>
      <c r="J932">
        <v>708.57142857638894</v>
      </c>
      <c r="K932" s="2" t="s">
        <v>3416</v>
      </c>
      <c r="L932" s="2" t="s">
        <v>3417</v>
      </c>
      <c r="M932">
        <v>452</v>
      </c>
      <c r="N932" s="2" t="s">
        <v>2004</v>
      </c>
      <c r="O932" s="2" t="s">
        <v>2006</v>
      </c>
      <c r="P932" s="2" t="s">
        <v>1910</v>
      </c>
      <c r="Q932" s="2" t="s">
        <v>725</v>
      </c>
      <c r="R932" s="2" t="s">
        <v>2005</v>
      </c>
      <c r="S932" s="2" t="s">
        <v>64</v>
      </c>
      <c r="T932">
        <v>2480</v>
      </c>
      <c r="U932">
        <v>60</v>
      </c>
      <c r="V932">
        <v>7</v>
      </c>
      <c r="W932">
        <v>2</v>
      </c>
      <c r="X932">
        <v>2</v>
      </c>
      <c r="Z932">
        <v>4960</v>
      </c>
      <c r="AA932">
        <v>2480</v>
      </c>
      <c r="AB932">
        <v>4600</v>
      </c>
      <c r="AC932" s="2"/>
      <c r="AD932" s="2" t="s">
        <v>312</v>
      </c>
      <c r="AE932">
        <v>2026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 s="2" t="s">
        <v>72</v>
      </c>
      <c r="AM932" t="s">
        <v>1720</v>
      </c>
      <c r="AN932" s="2" t="s">
        <v>3419</v>
      </c>
    </row>
    <row r="933" spans="1:40">
      <c r="A933" s="1">
        <v>46108</v>
      </c>
      <c r="B933" s="2" t="s">
        <v>25</v>
      </c>
      <c r="C933" s="2" t="s">
        <v>3424</v>
      </c>
      <c r="D933" s="2" t="s">
        <v>3426</v>
      </c>
      <c r="E933" s="11">
        <v>0.71527777777777768</v>
      </c>
      <c r="F933" s="11">
        <v>0.89583333333333326</v>
      </c>
      <c r="G933">
        <v>4.33</v>
      </c>
      <c r="H933">
        <v>739.0300230946882</v>
      </c>
      <c r="I933">
        <v>4.333333333333333</v>
      </c>
      <c r="J933">
        <v>738.46153846064817</v>
      </c>
      <c r="K933" s="2" t="s">
        <v>3427</v>
      </c>
      <c r="L933" s="2" t="s">
        <v>3417</v>
      </c>
      <c r="M933">
        <v>427</v>
      </c>
      <c r="N933" s="2" t="s">
        <v>1908</v>
      </c>
      <c r="O933" s="2" t="s">
        <v>1911</v>
      </c>
      <c r="P933" s="2" t="s">
        <v>1910</v>
      </c>
      <c r="Q933" s="2" t="s">
        <v>950</v>
      </c>
      <c r="R933" s="2" t="s">
        <v>1909</v>
      </c>
      <c r="S933" s="2" t="s">
        <v>116</v>
      </c>
      <c r="T933">
        <v>3200</v>
      </c>
      <c r="U933">
        <v>50</v>
      </c>
      <c r="V933">
        <v>6</v>
      </c>
      <c r="W933">
        <v>3</v>
      </c>
      <c r="X933">
        <v>7</v>
      </c>
      <c r="Z933">
        <v>22400</v>
      </c>
      <c r="AA933">
        <v>7466</v>
      </c>
      <c r="AB933">
        <v>20250</v>
      </c>
      <c r="AC933" s="2" t="s">
        <v>3577</v>
      </c>
      <c r="AD933" s="2" t="s">
        <v>312</v>
      </c>
      <c r="AE933">
        <v>2026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 s="2" t="s">
        <v>72</v>
      </c>
      <c r="AM933" t="s">
        <v>1720</v>
      </c>
      <c r="AN933" s="2" t="s">
        <v>3419</v>
      </c>
    </row>
    <row r="934" spans="1:40">
      <c r="A934" s="1">
        <v>46111</v>
      </c>
      <c r="B934" s="2" t="s">
        <v>25</v>
      </c>
      <c r="C934" s="2" t="s">
        <v>3424</v>
      </c>
      <c r="D934" s="2" t="s">
        <v>3425</v>
      </c>
      <c r="E934" s="11">
        <v>0.33333333333333326</v>
      </c>
      <c r="F934" s="11">
        <v>0.375</v>
      </c>
      <c r="G934">
        <v>1</v>
      </c>
      <c r="H934">
        <v>0</v>
      </c>
      <c r="I934">
        <v>1</v>
      </c>
      <c r="J934">
        <v>0</v>
      </c>
      <c r="K934" s="2" t="s">
        <v>3416</v>
      </c>
      <c r="L934" s="2" t="s">
        <v>3471</v>
      </c>
      <c r="M934" t="s">
        <v>764</v>
      </c>
      <c r="N934" s="2" t="s">
        <v>764</v>
      </c>
      <c r="O934" s="2" t="s">
        <v>764</v>
      </c>
      <c r="P934" s="2" t="s">
        <v>764</v>
      </c>
      <c r="Q934" s="2" t="s">
        <v>764</v>
      </c>
      <c r="R934" s="2" t="s">
        <v>764</v>
      </c>
      <c r="S934" s="2" t="s">
        <v>764</v>
      </c>
      <c r="T934">
        <v>0</v>
      </c>
      <c r="U934">
        <v>0</v>
      </c>
      <c r="V934">
        <v>0</v>
      </c>
      <c r="W934">
        <v>0</v>
      </c>
      <c r="X934">
        <v>0</v>
      </c>
      <c r="Z934">
        <v>0</v>
      </c>
      <c r="AA934" t="s">
        <v>764</v>
      </c>
      <c r="AB934" t="s">
        <v>764</v>
      </c>
      <c r="AC934" s="2" t="s">
        <v>3578</v>
      </c>
      <c r="AD934" s="2" t="s">
        <v>312</v>
      </c>
      <c r="AE934">
        <v>2026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 s="2" t="s">
        <v>72</v>
      </c>
      <c r="AN934" s="2" t="s">
        <v>3419</v>
      </c>
    </row>
    <row r="935" spans="1:40">
      <c r="A935" s="1">
        <v>46111</v>
      </c>
      <c r="B935" s="2" t="s">
        <v>25</v>
      </c>
      <c r="C935" s="2" t="s">
        <v>3424</v>
      </c>
      <c r="D935" s="2" t="s">
        <v>3425</v>
      </c>
      <c r="E935" s="11">
        <v>0.38263888888888897</v>
      </c>
      <c r="F935" s="11">
        <v>0.45625000000000004</v>
      </c>
      <c r="G935">
        <v>1.77</v>
      </c>
      <c r="H935">
        <v>1655.3672316384182</v>
      </c>
      <c r="I935">
        <v>1.7666666666666666</v>
      </c>
      <c r="J935">
        <v>1658.4905660416666</v>
      </c>
      <c r="K935" s="2" t="s">
        <v>3416</v>
      </c>
      <c r="L935" s="2" t="s">
        <v>3417</v>
      </c>
      <c r="M935">
        <v>349</v>
      </c>
      <c r="N935" s="2" t="s">
        <v>1645</v>
      </c>
      <c r="O935" s="2" t="s">
        <v>1648</v>
      </c>
      <c r="P935" s="2" t="s">
        <v>1636</v>
      </c>
      <c r="Q935" s="2" t="s">
        <v>1647</v>
      </c>
      <c r="R935" s="2" t="s">
        <v>1646</v>
      </c>
      <c r="S935" s="2" t="s">
        <v>116</v>
      </c>
      <c r="T935">
        <v>2930</v>
      </c>
      <c r="U935">
        <v>30</v>
      </c>
      <c r="V935">
        <v>3</v>
      </c>
      <c r="W935">
        <v>2</v>
      </c>
      <c r="X935">
        <v>5</v>
      </c>
      <c r="Z935">
        <v>14650</v>
      </c>
      <c r="AA935">
        <v>7325</v>
      </c>
      <c r="AB935">
        <v>13500</v>
      </c>
      <c r="AC935" s="2" t="s">
        <v>3569</v>
      </c>
      <c r="AD935" s="2" t="s">
        <v>312</v>
      </c>
      <c r="AE935">
        <v>2026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 s="2" t="s">
        <v>72</v>
      </c>
      <c r="AM935" t="s">
        <v>211</v>
      </c>
      <c r="AN935" s="2" t="s">
        <v>3419</v>
      </c>
    </row>
    <row r="936" spans="1:40">
      <c r="A936" s="1">
        <v>46111</v>
      </c>
      <c r="B936" s="2" t="s">
        <v>25</v>
      </c>
      <c r="C936" s="2" t="s">
        <v>3424</v>
      </c>
      <c r="D936" s="2" t="s">
        <v>3425</v>
      </c>
      <c r="E936" s="11">
        <v>0.46180555555555558</v>
      </c>
      <c r="F936" s="11">
        <v>0.5</v>
      </c>
      <c r="G936">
        <v>0.92</v>
      </c>
      <c r="H936">
        <v>43.478260869565219</v>
      </c>
      <c r="I936">
        <v>0.91666666666666674</v>
      </c>
      <c r="J936">
        <v>43.636363634259261</v>
      </c>
      <c r="K936" s="2" t="s">
        <v>3416</v>
      </c>
      <c r="L936" s="2" t="s">
        <v>3417</v>
      </c>
      <c r="M936">
        <v>349</v>
      </c>
      <c r="N936" s="2" t="s">
        <v>1645</v>
      </c>
      <c r="O936" s="2" t="s">
        <v>1648</v>
      </c>
      <c r="P936" s="2" t="s">
        <v>1636</v>
      </c>
      <c r="Q936" s="2" t="s">
        <v>1647</v>
      </c>
      <c r="R936" s="2" t="s">
        <v>1646</v>
      </c>
      <c r="S936" s="2" t="s">
        <v>116</v>
      </c>
      <c r="T936">
        <v>40</v>
      </c>
      <c r="U936">
        <v>40</v>
      </c>
      <c r="V936">
        <v>3</v>
      </c>
      <c r="W936">
        <v>2</v>
      </c>
      <c r="X936">
        <v>5</v>
      </c>
      <c r="Z936">
        <v>200</v>
      </c>
      <c r="AA936">
        <v>100</v>
      </c>
      <c r="AB936">
        <v>13500</v>
      </c>
      <c r="AC936" s="2" t="s">
        <v>3579</v>
      </c>
      <c r="AD936" s="2" t="s">
        <v>312</v>
      </c>
      <c r="AE936">
        <v>2026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 s="2" t="s">
        <v>72</v>
      </c>
      <c r="AM936" t="s">
        <v>211</v>
      </c>
      <c r="AN936" s="2" t="s">
        <v>3419</v>
      </c>
    </row>
    <row r="937" spans="1:40">
      <c r="A937" s="1">
        <v>46111</v>
      </c>
      <c r="B937" s="2" t="s">
        <v>25</v>
      </c>
      <c r="C937" s="2" t="s">
        <v>3424</v>
      </c>
      <c r="D937" s="2" t="s">
        <v>3425</v>
      </c>
      <c r="E937" s="11">
        <v>0.50347222222222232</v>
      </c>
      <c r="F937" s="11">
        <v>0.63888888888888884</v>
      </c>
      <c r="G937">
        <v>3.25</v>
      </c>
      <c r="H937">
        <v>892.30769230769226</v>
      </c>
      <c r="I937">
        <v>3.25</v>
      </c>
      <c r="J937">
        <v>892.30769230324074</v>
      </c>
      <c r="K937" s="2" t="s">
        <v>3416</v>
      </c>
      <c r="L937" s="2" t="s">
        <v>3417</v>
      </c>
      <c r="M937">
        <v>349</v>
      </c>
      <c r="N937" s="2" t="s">
        <v>1645</v>
      </c>
      <c r="O937" s="2" t="s">
        <v>1648</v>
      </c>
      <c r="P937" s="2" t="s">
        <v>1636</v>
      </c>
      <c r="Q937" s="2" t="s">
        <v>1647</v>
      </c>
      <c r="R937" s="2" t="s">
        <v>1646</v>
      </c>
      <c r="S937" s="2" t="s">
        <v>116</v>
      </c>
      <c r="T937">
        <v>2900</v>
      </c>
      <c r="U937">
        <v>50</v>
      </c>
      <c r="V937">
        <v>3</v>
      </c>
      <c r="W937">
        <v>2</v>
      </c>
      <c r="X937">
        <v>5</v>
      </c>
      <c r="Z937">
        <v>14500</v>
      </c>
      <c r="AA937">
        <v>7250</v>
      </c>
      <c r="AB937">
        <v>13500</v>
      </c>
      <c r="AC937" s="2" t="s">
        <v>3580</v>
      </c>
      <c r="AD937" s="2" t="s">
        <v>312</v>
      </c>
      <c r="AE937">
        <v>2026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 s="2" t="s">
        <v>72</v>
      </c>
      <c r="AM937" t="s">
        <v>211</v>
      </c>
      <c r="AN937" s="2" t="s">
        <v>3419</v>
      </c>
    </row>
    <row r="938" spans="1:40">
      <c r="A938" s="1">
        <v>46111</v>
      </c>
      <c r="B938" s="2" t="s">
        <v>25</v>
      </c>
      <c r="C938" s="2" t="s">
        <v>3424</v>
      </c>
      <c r="D938" s="2" t="s">
        <v>3425</v>
      </c>
      <c r="E938" s="11">
        <v>0.65625</v>
      </c>
      <c r="F938" s="11">
        <v>0.72916666666666674</v>
      </c>
      <c r="G938">
        <v>1.75</v>
      </c>
      <c r="H938">
        <v>1057.1428571428571</v>
      </c>
      <c r="I938">
        <v>1.75</v>
      </c>
      <c r="J938">
        <v>1057.1428571412036</v>
      </c>
      <c r="K938" s="2" t="s">
        <v>3416</v>
      </c>
      <c r="L938" s="2" t="s">
        <v>3417</v>
      </c>
      <c r="M938">
        <v>347</v>
      </c>
      <c r="N938" s="2" t="s">
        <v>1634</v>
      </c>
      <c r="O938" s="2" t="s">
        <v>1638</v>
      </c>
      <c r="P938" s="2" t="s">
        <v>1636</v>
      </c>
      <c r="Q938" s="2" t="s">
        <v>1637</v>
      </c>
      <c r="R938" s="2" t="s">
        <v>1635</v>
      </c>
      <c r="S938" s="2" t="s">
        <v>64</v>
      </c>
      <c r="T938">
        <v>1850</v>
      </c>
      <c r="U938">
        <v>30</v>
      </c>
      <c r="V938">
        <v>4</v>
      </c>
      <c r="W938">
        <v>1</v>
      </c>
      <c r="X938">
        <v>3</v>
      </c>
      <c r="Z938">
        <v>5550</v>
      </c>
      <c r="AA938">
        <v>5550</v>
      </c>
      <c r="AB938">
        <v>24000</v>
      </c>
      <c r="AC938" s="2"/>
      <c r="AD938" s="2" t="s">
        <v>312</v>
      </c>
      <c r="AE938">
        <v>2026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 s="2" t="s">
        <v>72</v>
      </c>
      <c r="AM938" t="s">
        <v>211</v>
      </c>
      <c r="AN938" s="2" t="s">
        <v>3419</v>
      </c>
    </row>
    <row r="939" spans="1:40">
      <c r="A939" s="1">
        <v>46111</v>
      </c>
      <c r="B939" s="2" t="s">
        <v>26</v>
      </c>
      <c r="C939" s="2" t="s">
        <v>3448</v>
      </c>
      <c r="D939" s="2" t="s">
        <v>3449</v>
      </c>
      <c r="E939" s="11">
        <v>0.35416666666666674</v>
      </c>
      <c r="F939" s="11">
        <v>0.41666666666666674</v>
      </c>
      <c r="G939">
        <v>1.5</v>
      </c>
      <c r="H939">
        <v>1586</v>
      </c>
      <c r="I939">
        <v>1.5</v>
      </c>
      <c r="J939">
        <v>1586</v>
      </c>
      <c r="K939" s="2" t="s">
        <v>3416</v>
      </c>
      <c r="L939" s="2" t="s">
        <v>3417</v>
      </c>
      <c r="M939">
        <v>452</v>
      </c>
      <c r="N939" s="2" t="s">
        <v>2004</v>
      </c>
      <c r="O939" s="2" t="s">
        <v>2006</v>
      </c>
      <c r="P939" s="2" t="s">
        <v>1910</v>
      </c>
      <c r="Q939" s="2" t="s">
        <v>725</v>
      </c>
      <c r="R939" s="2" t="s">
        <v>2005</v>
      </c>
      <c r="S939" s="2" t="s">
        <v>64</v>
      </c>
      <c r="T939">
        <v>2379</v>
      </c>
      <c r="U939">
        <v>0</v>
      </c>
      <c r="V939">
        <v>7</v>
      </c>
      <c r="W939">
        <v>1</v>
      </c>
      <c r="X939">
        <v>2</v>
      </c>
      <c r="Z939">
        <v>4758</v>
      </c>
      <c r="AA939">
        <v>4758</v>
      </c>
      <c r="AB939">
        <v>4600</v>
      </c>
      <c r="AC939" s="2" t="s">
        <v>3438</v>
      </c>
      <c r="AD939" s="2" t="s">
        <v>312</v>
      </c>
      <c r="AE939">
        <v>2026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 s="2" t="s">
        <v>72</v>
      </c>
      <c r="AM939" t="s">
        <v>1720</v>
      </c>
      <c r="AN939" s="2" t="s">
        <v>3419</v>
      </c>
    </row>
    <row r="940" spans="1:40">
      <c r="A940" s="1">
        <v>46111</v>
      </c>
      <c r="B940" s="2" t="s">
        <v>26</v>
      </c>
      <c r="C940" s="2" t="s">
        <v>3448</v>
      </c>
      <c r="D940" s="2" t="s">
        <v>3449</v>
      </c>
      <c r="E940" s="11">
        <v>0.44791666666666674</v>
      </c>
      <c r="F940" s="11">
        <v>0.45833333333333326</v>
      </c>
      <c r="G940">
        <v>0.25</v>
      </c>
      <c r="H940">
        <v>1120</v>
      </c>
      <c r="I940">
        <v>0.25</v>
      </c>
      <c r="J940">
        <v>1120</v>
      </c>
      <c r="K940" s="2" t="s">
        <v>3416</v>
      </c>
      <c r="L940" s="2" t="s">
        <v>3417</v>
      </c>
      <c r="M940">
        <v>427</v>
      </c>
      <c r="N940" s="2" t="s">
        <v>1908</v>
      </c>
      <c r="O940" s="2" t="s">
        <v>1911</v>
      </c>
      <c r="P940" s="2" t="s">
        <v>1910</v>
      </c>
      <c r="Q940" s="2" t="s">
        <v>950</v>
      </c>
      <c r="R940" s="2" t="s">
        <v>1909</v>
      </c>
      <c r="S940" s="2" t="s">
        <v>116</v>
      </c>
      <c r="T940">
        <v>280</v>
      </c>
      <c r="U940">
        <v>5</v>
      </c>
      <c r="V940">
        <v>6</v>
      </c>
      <c r="W940">
        <v>1</v>
      </c>
      <c r="X940">
        <v>7</v>
      </c>
      <c r="Z940">
        <v>1960</v>
      </c>
      <c r="AA940">
        <v>1960</v>
      </c>
      <c r="AB940">
        <v>20250</v>
      </c>
      <c r="AC940" s="2" t="s">
        <v>3438</v>
      </c>
      <c r="AD940" s="2" t="s">
        <v>312</v>
      </c>
      <c r="AE940">
        <v>2026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 s="2" t="s">
        <v>72</v>
      </c>
      <c r="AM940" t="s">
        <v>1720</v>
      </c>
      <c r="AN940" s="2" t="s">
        <v>3419</v>
      </c>
    </row>
    <row r="941" spans="1:40">
      <c r="A941" s="1">
        <v>46111</v>
      </c>
      <c r="B941" s="2" t="s">
        <v>26</v>
      </c>
      <c r="C941" s="2" t="s">
        <v>3448</v>
      </c>
      <c r="D941" s="2" t="s">
        <v>3449</v>
      </c>
      <c r="E941" s="11">
        <v>0.46180555555555558</v>
      </c>
      <c r="F941" s="11">
        <v>0.53472222222222232</v>
      </c>
      <c r="G941">
        <v>1.75</v>
      </c>
      <c r="H941">
        <v>1554.2857142857142</v>
      </c>
      <c r="I941">
        <v>1.75</v>
      </c>
      <c r="J941">
        <v>1554.2857142824073</v>
      </c>
      <c r="K941" s="2" t="s">
        <v>3416</v>
      </c>
      <c r="L941" s="2" t="s">
        <v>3417</v>
      </c>
      <c r="M941">
        <v>427</v>
      </c>
      <c r="N941" s="2" t="s">
        <v>1908</v>
      </c>
      <c r="O941" s="2" t="s">
        <v>1911</v>
      </c>
      <c r="P941" s="2" t="s">
        <v>1910</v>
      </c>
      <c r="Q941" s="2" t="s">
        <v>950</v>
      </c>
      <c r="R941" s="2" t="s">
        <v>1909</v>
      </c>
      <c r="S941" s="2" t="s">
        <v>116</v>
      </c>
      <c r="T941">
        <v>2720</v>
      </c>
      <c r="U941">
        <v>9</v>
      </c>
      <c r="V941">
        <v>6</v>
      </c>
      <c r="W941">
        <v>1</v>
      </c>
      <c r="X941">
        <v>7</v>
      </c>
      <c r="Z941">
        <v>19040</v>
      </c>
      <c r="AA941">
        <v>19040</v>
      </c>
      <c r="AB941">
        <v>20250</v>
      </c>
      <c r="AC941" s="2" t="s">
        <v>3450</v>
      </c>
      <c r="AD941" s="2" t="s">
        <v>312</v>
      </c>
      <c r="AE941">
        <v>2026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 s="2" t="s">
        <v>72</v>
      </c>
      <c r="AM941" t="s">
        <v>1720</v>
      </c>
      <c r="AN941" s="2" t="s">
        <v>3419</v>
      </c>
    </row>
    <row r="942" spans="1:40">
      <c r="A942" s="1">
        <v>46111</v>
      </c>
      <c r="B942" s="2" t="s">
        <v>26</v>
      </c>
      <c r="C942" s="2" t="s">
        <v>3448</v>
      </c>
      <c r="D942" s="2" t="s">
        <v>3449</v>
      </c>
      <c r="E942" s="11">
        <v>0.64583333333333326</v>
      </c>
      <c r="F942" s="11">
        <v>0.70138888888888884</v>
      </c>
      <c r="G942">
        <v>1.33</v>
      </c>
      <c r="H942">
        <v>1630.0751879699246</v>
      </c>
      <c r="I942">
        <v>1.3333333333333335</v>
      </c>
      <c r="J942">
        <v>1626</v>
      </c>
      <c r="K942" s="2" t="s">
        <v>3416</v>
      </c>
      <c r="L942" s="2" t="s">
        <v>3417</v>
      </c>
      <c r="M942">
        <v>349</v>
      </c>
      <c r="N942" s="2" t="s">
        <v>1645</v>
      </c>
      <c r="O942" s="2" t="s">
        <v>1648</v>
      </c>
      <c r="P942" s="2" t="s">
        <v>1636</v>
      </c>
      <c r="Q942" s="2" t="s">
        <v>1647</v>
      </c>
      <c r="R942" s="2" t="s">
        <v>1646</v>
      </c>
      <c r="S942" s="2" t="s">
        <v>116</v>
      </c>
      <c r="T942">
        <v>2168</v>
      </c>
      <c r="U942">
        <v>0</v>
      </c>
      <c r="V942">
        <v>3</v>
      </c>
      <c r="W942">
        <v>1</v>
      </c>
      <c r="X942">
        <v>5</v>
      </c>
      <c r="Z942">
        <v>10840</v>
      </c>
      <c r="AA942">
        <v>10840</v>
      </c>
      <c r="AB942">
        <v>13500</v>
      </c>
      <c r="AC942" s="2" t="s">
        <v>3450</v>
      </c>
      <c r="AD942" s="2" t="s">
        <v>312</v>
      </c>
      <c r="AE942">
        <v>2026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 s="2" t="s">
        <v>72</v>
      </c>
      <c r="AM942" t="s">
        <v>211</v>
      </c>
      <c r="AN942" s="2" t="s">
        <v>3419</v>
      </c>
    </row>
    <row r="943" spans="1:40">
      <c r="A943" s="1">
        <v>46111</v>
      </c>
      <c r="B943" s="2" t="s">
        <v>26</v>
      </c>
      <c r="C943" s="2" t="s">
        <v>3448</v>
      </c>
      <c r="D943" s="2" t="s">
        <v>3449</v>
      </c>
      <c r="E943" s="11">
        <v>0.70486111111111116</v>
      </c>
      <c r="F943" s="11">
        <v>0.71527777777777768</v>
      </c>
      <c r="G943">
        <v>0.25</v>
      </c>
      <c r="H943">
        <v>2532</v>
      </c>
      <c r="I943">
        <v>0.25</v>
      </c>
      <c r="J943">
        <v>2532</v>
      </c>
      <c r="K943" s="2" t="s">
        <v>3416</v>
      </c>
      <c r="L943" s="2" t="s">
        <v>3417</v>
      </c>
      <c r="M943">
        <v>349</v>
      </c>
      <c r="N943" s="2" t="s">
        <v>1645</v>
      </c>
      <c r="O943" s="2" t="s">
        <v>1648</v>
      </c>
      <c r="P943" s="2" t="s">
        <v>1636</v>
      </c>
      <c r="Q943" s="2" t="s">
        <v>1647</v>
      </c>
      <c r="R943" s="2" t="s">
        <v>1646</v>
      </c>
      <c r="S943" s="2" t="s">
        <v>116</v>
      </c>
      <c r="T943">
        <v>633</v>
      </c>
      <c r="U943">
        <v>0</v>
      </c>
      <c r="V943">
        <v>3</v>
      </c>
      <c r="W943">
        <v>1</v>
      </c>
      <c r="X943">
        <v>5</v>
      </c>
      <c r="Z943">
        <v>3165</v>
      </c>
      <c r="AA943">
        <v>3165</v>
      </c>
      <c r="AB943">
        <v>13500</v>
      </c>
      <c r="AC943" s="2" t="s">
        <v>3438</v>
      </c>
      <c r="AD943" s="2" t="s">
        <v>312</v>
      </c>
      <c r="AE943">
        <v>2026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 s="2" t="s">
        <v>72</v>
      </c>
      <c r="AM943" t="s">
        <v>211</v>
      </c>
      <c r="AN943" s="2" t="s">
        <v>3419</v>
      </c>
    </row>
    <row r="944" spans="1:40">
      <c r="A944" s="1">
        <v>46112</v>
      </c>
      <c r="B944" s="2" t="s">
        <v>26</v>
      </c>
      <c r="C944" s="2" t="s">
        <v>3448</v>
      </c>
      <c r="D944" s="2" t="s">
        <v>3449</v>
      </c>
      <c r="E944" s="11">
        <v>0.45833333333333326</v>
      </c>
      <c r="F944" s="11">
        <v>0.52777777777777768</v>
      </c>
      <c r="G944">
        <v>1.67</v>
      </c>
      <c r="H944">
        <v>1944.311377245509</v>
      </c>
      <c r="I944">
        <v>1.6666666666666665</v>
      </c>
      <c r="J944">
        <v>1948.2</v>
      </c>
      <c r="K944" s="2" t="s">
        <v>3416</v>
      </c>
      <c r="L944" s="2" t="s">
        <v>3417</v>
      </c>
      <c r="M944">
        <v>347</v>
      </c>
      <c r="N944" s="2" t="s">
        <v>1634</v>
      </c>
      <c r="O944" s="2" t="s">
        <v>1638</v>
      </c>
      <c r="P944" s="2" t="s">
        <v>1636</v>
      </c>
      <c r="Q944" s="2" t="s">
        <v>1637</v>
      </c>
      <c r="R944" s="2" t="s">
        <v>1635</v>
      </c>
      <c r="S944" s="2" t="s">
        <v>64</v>
      </c>
      <c r="T944">
        <v>3247</v>
      </c>
      <c r="U944">
        <v>2</v>
      </c>
      <c r="V944">
        <v>4</v>
      </c>
      <c r="W944">
        <v>1</v>
      </c>
      <c r="X944">
        <v>3</v>
      </c>
      <c r="Z944">
        <v>9741</v>
      </c>
      <c r="AA944">
        <v>9741</v>
      </c>
      <c r="AB944">
        <v>24000</v>
      </c>
      <c r="AC944" s="2" t="s">
        <v>3450</v>
      </c>
      <c r="AD944" s="2" t="s">
        <v>312</v>
      </c>
      <c r="AE944">
        <v>2026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 s="2" t="s">
        <v>72</v>
      </c>
      <c r="AM944" t="s">
        <v>211</v>
      </c>
      <c r="AN944" s="2" t="s">
        <v>3419</v>
      </c>
    </row>
    <row r="945" spans="1:40">
      <c r="A945" s="1">
        <v>46112</v>
      </c>
      <c r="B945" s="2" t="s">
        <v>26</v>
      </c>
      <c r="C945" s="2" t="s">
        <v>3448</v>
      </c>
      <c r="D945" s="2" t="s">
        <v>3449</v>
      </c>
      <c r="E945" s="11">
        <v>0.53472222222222232</v>
      </c>
      <c r="F945" s="11">
        <v>0.65972222222222232</v>
      </c>
      <c r="G945">
        <v>3</v>
      </c>
      <c r="H945">
        <v>1646</v>
      </c>
      <c r="I945">
        <v>3</v>
      </c>
      <c r="J945">
        <v>1646</v>
      </c>
      <c r="K945" s="2" t="s">
        <v>3416</v>
      </c>
      <c r="L945" s="2" t="s">
        <v>3417</v>
      </c>
      <c r="M945">
        <v>347</v>
      </c>
      <c r="N945" s="2" t="s">
        <v>1634</v>
      </c>
      <c r="O945" s="2" t="s">
        <v>1638</v>
      </c>
      <c r="P945" s="2" t="s">
        <v>1636</v>
      </c>
      <c r="Q945" s="2" t="s">
        <v>1637</v>
      </c>
      <c r="R945" s="2" t="s">
        <v>1635</v>
      </c>
      <c r="S945" s="2" t="s">
        <v>64</v>
      </c>
      <c r="T945">
        <v>4938</v>
      </c>
      <c r="U945">
        <v>0</v>
      </c>
      <c r="V945">
        <v>4</v>
      </c>
      <c r="W945">
        <v>1</v>
      </c>
      <c r="X945">
        <v>3</v>
      </c>
      <c r="Z945">
        <v>14814</v>
      </c>
      <c r="AA945">
        <v>14814</v>
      </c>
      <c r="AB945">
        <v>24000</v>
      </c>
      <c r="AC945" s="2" t="s">
        <v>3438</v>
      </c>
      <c r="AD945" s="2" t="s">
        <v>312</v>
      </c>
      <c r="AE945">
        <v>2026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 s="2" t="s">
        <v>72</v>
      </c>
      <c r="AM945" t="s">
        <v>211</v>
      </c>
      <c r="AN945" s="2" t="s">
        <v>3419</v>
      </c>
    </row>
    <row r="946" spans="1:40">
      <c r="A946" s="1">
        <v>46111</v>
      </c>
      <c r="B946" s="2" t="s">
        <v>27</v>
      </c>
      <c r="C946" s="2" t="s">
        <v>3439</v>
      </c>
      <c r="D946" s="2" t="s">
        <v>3440</v>
      </c>
      <c r="E946" s="11">
        <v>0.33680555555555558</v>
      </c>
      <c r="F946" s="11">
        <v>0.41666666666666674</v>
      </c>
      <c r="G946">
        <v>1.92</v>
      </c>
      <c r="H946">
        <v>1135.4166666666667</v>
      </c>
      <c r="I946">
        <v>1.9166666666666665</v>
      </c>
      <c r="J946">
        <v>1137.3913043518519</v>
      </c>
      <c r="K946" s="2" t="s">
        <v>3416</v>
      </c>
      <c r="L946" s="2" t="s">
        <v>3417</v>
      </c>
      <c r="M946">
        <v>423</v>
      </c>
      <c r="N946" s="2" t="s">
        <v>1898</v>
      </c>
      <c r="O946" s="2" t="s">
        <v>1901</v>
      </c>
      <c r="P946" s="2" t="s">
        <v>1892</v>
      </c>
      <c r="Q946" s="2" t="s">
        <v>1900</v>
      </c>
      <c r="R946" s="2" t="s">
        <v>1899</v>
      </c>
      <c r="S946" s="2" t="s">
        <v>64</v>
      </c>
      <c r="T946">
        <v>2180</v>
      </c>
      <c r="U946">
        <v>5</v>
      </c>
      <c r="V946">
        <v>4</v>
      </c>
      <c r="W946">
        <v>1</v>
      </c>
      <c r="X946">
        <v>2</v>
      </c>
      <c r="Z946">
        <v>4360</v>
      </c>
      <c r="AA946">
        <v>4360</v>
      </c>
      <c r="AB946">
        <v>4000</v>
      </c>
      <c r="AC946" s="2"/>
      <c r="AD946" s="2" t="s">
        <v>312</v>
      </c>
      <c r="AE946">
        <v>2026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 s="2" t="s">
        <v>3431</v>
      </c>
      <c r="AM946" t="s">
        <v>1004</v>
      </c>
      <c r="AN946" s="2" t="s">
        <v>3419</v>
      </c>
    </row>
    <row r="947" spans="1:40">
      <c r="A947" s="1">
        <v>46111</v>
      </c>
      <c r="B947" s="2" t="s">
        <v>27</v>
      </c>
      <c r="C947" s="2" t="s">
        <v>3439</v>
      </c>
      <c r="D947" s="2" t="s">
        <v>3440</v>
      </c>
      <c r="E947" s="11">
        <v>0.41666666666666674</v>
      </c>
      <c r="F947" s="11">
        <v>0.51041666666666674</v>
      </c>
      <c r="G947">
        <v>2.25</v>
      </c>
      <c r="H947">
        <v>854.66666666666663</v>
      </c>
      <c r="I947">
        <v>2.25</v>
      </c>
      <c r="J947">
        <v>854.66666666666663</v>
      </c>
      <c r="K947" s="2" t="s">
        <v>3416</v>
      </c>
      <c r="L947" s="2" t="s">
        <v>3417</v>
      </c>
      <c r="M947">
        <v>384</v>
      </c>
      <c r="N947" s="2" t="s">
        <v>1791</v>
      </c>
      <c r="O947" s="2" t="s">
        <v>1794</v>
      </c>
      <c r="P947" s="2" t="s">
        <v>1793</v>
      </c>
      <c r="Q947" s="2" t="s">
        <v>97</v>
      </c>
      <c r="R947" s="2" t="s">
        <v>1792</v>
      </c>
      <c r="S947" s="2" t="s">
        <v>64</v>
      </c>
      <c r="T947">
        <v>1923</v>
      </c>
      <c r="U947">
        <v>3</v>
      </c>
      <c r="V947">
        <v>6</v>
      </c>
      <c r="W947">
        <v>1</v>
      </c>
      <c r="X947">
        <v>2</v>
      </c>
      <c r="Z947">
        <v>3846</v>
      </c>
      <c r="AA947">
        <v>3846</v>
      </c>
      <c r="AB947">
        <v>3500</v>
      </c>
      <c r="AC947" s="2"/>
      <c r="AD947" s="2" t="s">
        <v>312</v>
      </c>
      <c r="AE947">
        <v>2026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 s="2" t="s">
        <v>3431</v>
      </c>
      <c r="AM947" t="s">
        <v>197</v>
      </c>
      <c r="AN947" s="2" t="s">
        <v>3419</v>
      </c>
    </row>
    <row r="948" spans="1:40">
      <c r="A948" s="1">
        <v>46111</v>
      </c>
      <c r="B948" s="2" t="s">
        <v>27</v>
      </c>
      <c r="C948" s="2" t="s">
        <v>3439</v>
      </c>
      <c r="D948" s="2" t="s">
        <v>3440</v>
      </c>
      <c r="E948" s="11">
        <v>0.59027777777777768</v>
      </c>
      <c r="F948" s="11">
        <v>0.66666666666666674</v>
      </c>
      <c r="G948">
        <v>1.83</v>
      </c>
      <c r="H948">
        <v>1320.2185792349726</v>
      </c>
      <c r="I948">
        <v>1.8333333333333335</v>
      </c>
      <c r="J948">
        <v>1317.8181818171297</v>
      </c>
      <c r="K948" s="2" t="s">
        <v>3416</v>
      </c>
      <c r="L948" s="2" t="s">
        <v>3417</v>
      </c>
      <c r="M948">
        <v>322</v>
      </c>
      <c r="N948" s="2" t="s">
        <v>1557</v>
      </c>
      <c r="O948" s="2" t="s">
        <v>1560</v>
      </c>
      <c r="P948" s="2" t="s">
        <v>1559</v>
      </c>
      <c r="Q948" s="2" t="s">
        <v>97</v>
      </c>
      <c r="R948" s="2" t="s">
        <v>1558</v>
      </c>
      <c r="S948" s="2" t="s">
        <v>64</v>
      </c>
      <c r="T948">
        <v>2416</v>
      </c>
      <c r="U948">
        <v>0</v>
      </c>
      <c r="V948">
        <v>6</v>
      </c>
      <c r="W948">
        <v>1</v>
      </c>
      <c r="X948">
        <v>2</v>
      </c>
      <c r="Z948">
        <v>4832</v>
      </c>
      <c r="AA948">
        <v>4832</v>
      </c>
      <c r="AB948">
        <v>4500</v>
      </c>
      <c r="AC948" s="2"/>
      <c r="AD948" s="2" t="s">
        <v>312</v>
      </c>
      <c r="AE948">
        <v>2026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 s="2" t="s">
        <v>3431</v>
      </c>
      <c r="AM948" t="s">
        <v>197</v>
      </c>
      <c r="AN948" s="2" t="s">
        <v>3419</v>
      </c>
    </row>
    <row r="949" spans="1:40">
      <c r="A949" s="1">
        <v>46111</v>
      </c>
      <c r="B949" s="2" t="s">
        <v>27</v>
      </c>
      <c r="C949" s="2" t="s">
        <v>3439</v>
      </c>
      <c r="D949" s="2" t="s">
        <v>3440</v>
      </c>
      <c r="E949" s="11">
        <v>0.67013888888888884</v>
      </c>
      <c r="F949" s="11">
        <v>0.72916666666666674</v>
      </c>
      <c r="G949">
        <v>1.42</v>
      </c>
      <c r="H949">
        <v>0</v>
      </c>
      <c r="I949">
        <v>1.4166666666666665</v>
      </c>
      <c r="J949">
        <v>0</v>
      </c>
      <c r="K949" s="2" t="s">
        <v>3416</v>
      </c>
      <c r="L949" s="2" t="s">
        <v>3471</v>
      </c>
      <c r="M949" t="s">
        <v>764</v>
      </c>
      <c r="N949" s="2" t="s">
        <v>764</v>
      </c>
      <c r="O949" s="2" t="s">
        <v>764</v>
      </c>
      <c r="P949" s="2" t="s">
        <v>764</v>
      </c>
      <c r="Q949" s="2" t="s">
        <v>764</v>
      </c>
      <c r="R949" s="2" t="s">
        <v>764</v>
      </c>
      <c r="S949" s="2" t="s">
        <v>764</v>
      </c>
      <c r="T949">
        <v>0</v>
      </c>
      <c r="U949">
        <v>0</v>
      </c>
      <c r="V949">
        <v>0</v>
      </c>
      <c r="W949">
        <v>0</v>
      </c>
      <c r="X949">
        <v>0</v>
      </c>
      <c r="Z949">
        <v>0</v>
      </c>
      <c r="AA949" t="s">
        <v>764</v>
      </c>
      <c r="AB949" t="s">
        <v>764</v>
      </c>
      <c r="AC949" s="2" t="s">
        <v>3581</v>
      </c>
      <c r="AD949" s="2" t="s">
        <v>312</v>
      </c>
      <c r="AE949">
        <v>2026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 s="2" t="s">
        <v>3419</v>
      </c>
      <c r="AN949" s="2" t="s">
        <v>3419</v>
      </c>
    </row>
    <row r="950" spans="1:40">
      <c r="A950" s="1">
        <v>46112</v>
      </c>
      <c r="B950" s="2" t="s">
        <v>27</v>
      </c>
      <c r="C950" s="2" t="s">
        <v>3439</v>
      </c>
      <c r="D950" s="2" t="s">
        <v>3440</v>
      </c>
      <c r="E950" s="11">
        <v>0.39583333333333326</v>
      </c>
      <c r="F950" s="11">
        <v>0.45833333333333326</v>
      </c>
      <c r="G950">
        <v>1.5</v>
      </c>
      <c r="H950">
        <v>1840</v>
      </c>
      <c r="I950">
        <v>1.5</v>
      </c>
      <c r="J950">
        <v>1840</v>
      </c>
      <c r="K950" s="2" t="s">
        <v>3416</v>
      </c>
      <c r="L950" s="2" t="s">
        <v>3417</v>
      </c>
      <c r="M950">
        <v>438</v>
      </c>
      <c r="N950" s="2" t="s">
        <v>1947</v>
      </c>
      <c r="O950" s="2" t="s">
        <v>1950</v>
      </c>
      <c r="P950" s="2" t="s">
        <v>724</v>
      </c>
      <c r="Q950" s="2" t="s">
        <v>1949</v>
      </c>
      <c r="R950" s="2" t="s">
        <v>1948</v>
      </c>
      <c r="S950" s="2" t="s">
        <v>64</v>
      </c>
      <c r="T950">
        <v>2760</v>
      </c>
      <c r="U950">
        <v>10</v>
      </c>
      <c r="V950">
        <v>4</v>
      </c>
      <c r="W950">
        <v>1</v>
      </c>
      <c r="X950">
        <v>4</v>
      </c>
      <c r="Z950">
        <v>11040</v>
      </c>
      <c r="AA950">
        <v>11040</v>
      </c>
      <c r="AB950">
        <v>10500</v>
      </c>
      <c r="AC950" s="2"/>
      <c r="AD950" s="2" t="s">
        <v>312</v>
      </c>
      <c r="AE950">
        <v>2026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 s="2" t="s">
        <v>3431</v>
      </c>
      <c r="AM950" t="s">
        <v>730</v>
      </c>
      <c r="AN950" s="2" t="s">
        <v>3419</v>
      </c>
    </row>
    <row r="951" spans="1:40">
      <c r="A951" s="1">
        <v>46112</v>
      </c>
      <c r="B951" s="2" t="s">
        <v>27</v>
      </c>
      <c r="C951" s="2" t="s">
        <v>3439</v>
      </c>
      <c r="D951" s="2" t="s">
        <v>3440</v>
      </c>
      <c r="E951" s="11">
        <v>0.52430555555555558</v>
      </c>
      <c r="F951" s="11">
        <v>0.60416666666666674</v>
      </c>
      <c r="G951">
        <v>1.92</v>
      </c>
      <c r="H951">
        <v>1239.5833333333335</v>
      </c>
      <c r="I951">
        <v>1.9166666666666665</v>
      </c>
      <c r="J951">
        <v>1241.7391304398147</v>
      </c>
      <c r="K951" s="2" t="s">
        <v>3416</v>
      </c>
      <c r="L951" s="2" t="s">
        <v>3417</v>
      </c>
      <c r="M951">
        <v>452</v>
      </c>
      <c r="N951" s="2" t="s">
        <v>2004</v>
      </c>
      <c r="O951" s="2" t="s">
        <v>2006</v>
      </c>
      <c r="P951" s="2" t="s">
        <v>1910</v>
      </c>
      <c r="Q951" s="2" t="s">
        <v>725</v>
      </c>
      <c r="R951" s="2" t="s">
        <v>2005</v>
      </c>
      <c r="S951" s="2" t="s">
        <v>64</v>
      </c>
      <c r="T951">
        <v>2380</v>
      </c>
      <c r="U951">
        <v>5</v>
      </c>
      <c r="V951">
        <v>7</v>
      </c>
      <c r="W951">
        <v>1</v>
      </c>
      <c r="X951">
        <v>2</v>
      </c>
      <c r="Z951">
        <v>4760</v>
      </c>
      <c r="AA951">
        <v>4760</v>
      </c>
      <c r="AB951">
        <v>4600</v>
      </c>
      <c r="AC951" s="2"/>
      <c r="AD951" s="2" t="s">
        <v>312</v>
      </c>
      <c r="AE951">
        <v>2026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 s="2" t="s">
        <v>3431</v>
      </c>
      <c r="AM951" t="s">
        <v>1720</v>
      </c>
      <c r="AN951" s="2" t="s">
        <v>3419</v>
      </c>
    </row>
    <row r="952" spans="1:40">
      <c r="A952" s="1">
        <v>46112</v>
      </c>
      <c r="B952" s="2" t="s">
        <v>27</v>
      </c>
      <c r="C952" s="2" t="s">
        <v>3439</v>
      </c>
      <c r="D952" s="2" t="s">
        <v>3440</v>
      </c>
      <c r="E952" s="11">
        <v>0.66666666666666674</v>
      </c>
      <c r="F952" s="11">
        <v>0.68402777777777768</v>
      </c>
      <c r="G952">
        <v>0.42</v>
      </c>
      <c r="H952">
        <v>666.66666666666674</v>
      </c>
      <c r="I952">
        <v>0.41666666666666674</v>
      </c>
      <c r="J952">
        <v>672</v>
      </c>
      <c r="K952" s="2" t="s">
        <v>3416</v>
      </c>
      <c r="L952" s="2" t="s">
        <v>3417</v>
      </c>
      <c r="M952">
        <v>427</v>
      </c>
      <c r="N952" s="2" t="s">
        <v>1908</v>
      </c>
      <c r="O952" s="2" t="s">
        <v>1911</v>
      </c>
      <c r="P952" s="2" t="s">
        <v>1910</v>
      </c>
      <c r="Q952" s="2" t="s">
        <v>950</v>
      </c>
      <c r="R952" s="2" t="s">
        <v>1909</v>
      </c>
      <c r="S952" s="2" t="s">
        <v>116</v>
      </c>
      <c r="T952">
        <v>280</v>
      </c>
      <c r="U952">
        <v>5</v>
      </c>
      <c r="V952">
        <v>6</v>
      </c>
      <c r="W952">
        <v>1</v>
      </c>
      <c r="X952">
        <v>7</v>
      </c>
      <c r="Z952">
        <v>1960</v>
      </c>
      <c r="AA952">
        <v>1960</v>
      </c>
      <c r="AB952">
        <v>20250</v>
      </c>
      <c r="AC952" s="2"/>
      <c r="AD952" s="2" t="s">
        <v>312</v>
      </c>
      <c r="AE952">
        <v>2026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 s="2" t="s">
        <v>3419</v>
      </c>
      <c r="AM952" t="s">
        <v>1720</v>
      </c>
      <c r="AN952" s="2" t="s">
        <v>3419</v>
      </c>
    </row>
    <row r="953" spans="1:40">
      <c r="A953" s="1">
        <v>46112</v>
      </c>
      <c r="B953" s="2" t="s">
        <v>27</v>
      </c>
      <c r="C953" s="2" t="s">
        <v>3439</v>
      </c>
      <c r="D953" s="2" t="s">
        <v>3440</v>
      </c>
      <c r="E953" s="11">
        <v>0.6875</v>
      </c>
      <c r="F953" s="11">
        <v>0.72916666666666674</v>
      </c>
      <c r="G953">
        <v>1</v>
      </c>
      <c r="H953">
        <v>1731</v>
      </c>
      <c r="I953">
        <v>1</v>
      </c>
      <c r="J953">
        <v>1731</v>
      </c>
      <c r="K953" s="2" t="s">
        <v>3416</v>
      </c>
      <c r="L953" s="2" t="s">
        <v>3417</v>
      </c>
      <c r="M953">
        <v>427</v>
      </c>
      <c r="N953" s="2" t="s">
        <v>1908</v>
      </c>
      <c r="O953" s="2" t="s">
        <v>1911</v>
      </c>
      <c r="P953" s="2" t="s">
        <v>1910</v>
      </c>
      <c r="Q953" s="2" t="s">
        <v>950</v>
      </c>
      <c r="R953" s="2" t="s">
        <v>1909</v>
      </c>
      <c r="S953" s="2" t="s">
        <v>116</v>
      </c>
      <c r="T953">
        <v>1731</v>
      </c>
      <c r="U953">
        <v>5</v>
      </c>
      <c r="V953">
        <v>6</v>
      </c>
      <c r="W953">
        <v>1</v>
      </c>
      <c r="X953">
        <v>7</v>
      </c>
      <c r="Z953">
        <v>12117</v>
      </c>
      <c r="AA953">
        <v>12117</v>
      </c>
      <c r="AB953">
        <v>20250</v>
      </c>
      <c r="AC953" s="2"/>
      <c r="AD953" s="2" t="s">
        <v>312</v>
      </c>
      <c r="AE953">
        <v>2026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 s="2" t="s">
        <v>3419</v>
      </c>
      <c r="AM953" t="s">
        <v>1720</v>
      </c>
      <c r="AN953" s="2" t="s">
        <v>3419</v>
      </c>
    </row>
    <row r="954" spans="1:40">
      <c r="A954" s="1">
        <v>46090</v>
      </c>
      <c r="B954" s="2" t="s">
        <v>27</v>
      </c>
      <c r="C954" s="2" t="s">
        <v>3481</v>
      </c>
      <c r="D954" s="2" t="s">
        <v>3454</v>
      </c>
      <c r="E954" s="11">
        <v>0.34027777777777768</v>
      </c>
      <c r="F954" s="11">
        <v>0.5625</v>
      </c>
      <c r="G954">
        <v>5.33</v>
      </c>
      <c r="H954">
        <v>1407.1294559099438</v>
      </c>
      <c r="I954">
        <v>5.333333333333333</v>
      </c>
      <c r="J954">
        <v>1406.25</v>
      </c>
      <c r="K954" s="2" t="s">
        <v>3416</v>
      </c>
      <c r="L954" s="2" t="s">
        <v>3370</v>
      </c>
      <c r="M954" t="s">
        <v>764</v>
      </c>
      <c r="N954" s="2" t="s">
        <v>764</v>
      </c>
      <c r="O954" s="2" t="s">
        <v>764</v>
      </c>
      <c r="P954" s="2" t="s">
        <v>764</v>
      </c>
      <c r="Q954" s="2" t="s">
        <v>764</v>
      </c>
      <c r="R954" s="2" t="s">
        <v>764</v>
      </c>
      <c r="S954" s="2" t="s">
        <v>764</v>
      </c>
      <c r="T954">
        <v>7500</v>
      </c>
      <c r="U954">
        <v>10</v>
      </c>
      <c r="V954">
        <v>0</v>
      </c>
      <c r="W954">
        <v>0</v>
      </c>
      <c r="X954">
        <v>0</v>
      </c>
      <c r="Z954">
        <v>0</v>
      </c>
      <c r="AA954" t="s">
        <v>764</v>
      </c>
      <c r="AB954" t="s">
        <v>764</v>
      </c>
      <c r="AC954" s="2" t="s">
        <v>3582</v>
      </c>
      <c r="AD954" s="2" t="s">
        <v>312</v>
      </c>
      <c r="AE954">
        <v>2026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 s="2" t="s">
        <v>3419</v>
      </c>
      <c r="AN954" s="2" t="s">
        <v>3419</v>
      </c>
    </row>
    <row r="955" spans="1:40">
      <c r="A955" s="1">
        <v>46101</v>
      </c>
      <c r="B955" s="2" t="s">
        <v>27</v>
      </c>
      <c r="C955" s="2" t="s">
        <v>3481</v>
      </c>
      <c r="D955" s="2" t="s">
        <v>3454</v>
      </c>
      <c r="E955" s="11">
        <v>0.41666666666666674</v>
      </c>
      <c r="F955" s="11">
        <v>0.71180555555555558</v>
      </c>
      <c r="G955">
        <v>7.08</v>
      </c>
      <c r="H955">
        <v>932.20338983050851</v>
      </c>
      <c r="I955">
        <v>7.0833333333333339</v>
      </c>
      <c r="J955">
        <v>931.76470587962967</v>
      </c>
      <c r="K955" s="2" t="s">
        <v>3416</v>
      </c>
      <c r="L955" s="2" t="s">
        <v>3370</v>
      </c>
      <c r="M955" t="s">
        <v>764</v>
      </c>
      <c r="N955" s="2" t="s">
        <v>764</v>
      </c>
      <c r="O955" s="2" t="s">
        <v>764</v>
      </c>
      <c r="P955" s="2" t="s">
        <v>764</v>
      </c>
      <c r="Q955" s="2" t="s">
        <v>764</v>
      </c>
      <c r="R955" s="2" t="s">
        <v>764</v>
      </c>
      <c r="S955" s="2" t="s">
        <v>764</v>
      </c>
      <c r="T955">
        <v>6600</v>
      </c>
      <c r="U955">
        <v>10</v>
      </c>
      <c r="V955">
        <v>0</v>
      </c>
      <c r="W955">
        <v>0</v>
      </c>
      <c r="X955">
        <v>0</v>
      </c>
      <c r="Z955">
        <v>0</v>
      </c>
      <c r="AA955" t="s">
        <v>764</v>
      </c>
      <c r="AB955" t="s">
        <v>764</v>
      </c>
      <c r="AC955" s="2" t="s">
        <v>3548</v>
      </c>
      <c r="AD955" s="2" t="s">
        <v>312</v>
      </c>
      <c r="AE955">
        <v>2026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 s="2" t="s">
        <v>3419</v>
      </c>
      <c r="AN955" s="2" t="s">
        <v>3419</v>
      </c>
    </row>
    <row r="956" spans="1:40">
      <c r="A956" s="1">
        <v>46104</v>
      </c>
      <c r="B956" s="2" t="s">
        <v>27</v>
      </c>
      <c r="C956" s="2" t="s">
        <v>3481</v>
      </c>
      <c r="D956" s="2" t="s">
        <v>3454</v>
      </c>
      <c r="E956" s="11">
        <v>0.34027777777777768</v>
      </c>
      <c r="F956" s="11">
        <v>0.72916666666666674</v>
      </c>
      <c r="G956">
        <v>9.33</v>
      </c>
      <c r="H956">
        <v>1339.7642015005358</v>
      </c>
      <c r="I956">
        <v>9.3333333333333339</v>
      </c>
      <c r="J956">
        <v>1339.2857142824073</v>
      </c>
      <c r="K956" s="2" t="s">
        <v>3416</v>
      </c>
      <c r="L956" s="2" t="s">
        <v>3370</v>
      </c>
      <c r="M956" t="s">
        <v>764</v>
      </c>
      <c r="N956" s="2" t="s">
        <v>764</v>
      </c>
      <c r="O956" s="2" t="s">
        <v>764</v>
      </c>
      <c r="P956" s="2" t="s">
        <v>764</v>
      </c>
      <c r="Q956" s="2" t="s">
        <v>764</v>
      </c>
      <c r="R956" s="2" t="s">
        <v>764</v>
      </c>
      <c r="S956" s="2" t="s">
        <v>764</v>
      </c>
      <c r="T956">
        <v>12500</v>
      </c>
      <c r="U956">
        <v>0</v>
      </c>
      <c r="V956">
        <v>0</v>
      </c>
      <c r="W956">
        <v>0</v>
      </c>
      <c r="X956">
        <v>0</v>
      </c>
      <c r="Z956">
        <v>0</v>
      </c>
      <c r="AA956" t="s">
        <v>764</v>
      </c>
      <c r="AB956" t="s">
        <v>764</v>
      </c>
      <c r="AC956" s="2" t="s">
        <v>3548</v>
      </c>
      <c r="AD956" s="2" t="s">
        <v>312</v>
      </c>
      <c r="AE956">
        <v>2026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 s="2" t="s">
        <v>3419</v>
      </c>
      <c r="AN956" s="2" t="s">
        <v>3419</v>
      </c>
    </row>
    <row r="957" spans="1:40">
      <c r="A957" s="1">
        <v>46105</v>
      </c>
      <c r="B957" s="2" t="s">
        <v>27</v>
      </c>
      <c r="C957" s="2" t="s">
        <v>3481</v>
      </c>
      <c r="D957" s="2" t="s">
        <v>3454</v>
      </c>
      <c r="E957" s="11">
        <v>0.34027777777777768</v>
      </c>
      <c r="F957" s="11">
        <v>0.72916666666666674</v>
      </c>
      <c r="G957">
        <v>9.33</v>
      </c>
      <c r="H957">
        <v>1345.123258306538</v>
      </c>
      <c r="I957">
        <v>9.3333333333333339</v>
      </c>
      <c r="J957">
        <v>1344.6428571412036</v>
      </c>
      <c r="K957" s="2" t="s">
        <v>3416</v>
      </c>
      <c r="L957" s="2" t="s">
        <v>3370</v>
      </c>
      <c r="M957" t="s">
        <v>764</v>
      </c>
      <c r="N957" s="2" t="s">
        <v>764</v>
      </c>
      <c r="O957" s="2" t="s">
        <v>764</v>
      </c>
      <c r="P957" s="2" t="s">
        <v>764</v>
      </c>
      <c r="Q957" s="2" t="s">
        <v>764</v>
      </c>
      <c r="R957" s="2" t="s">
        <v>764</v>
      </c>
      <c r="S957" s="2" t="s">
        <v>764</v>
      </c>
      <c r="T957">
        <v>12550</v>
      </c>
      <c r="U957">
        <v>0</v>
      </c>
      <c r="V957">
        <v>0</v>
      </c>
      <c r="W957">
        <v>0</v>
      </c>
      <c r="X957">
        <v>0</v>
      </c>
      <c r="Z957">
        <v>0</v>
      </c>
      <c r="AA957" t="s">
        <v>764</v>
      </c>
      <c r="AB957" t="s">
        <v>764</v>
      </c>
      <c r="AC957" s="2" t="s">
        <v>3548</v>
      </c>
      <c r="AD957" s="2" t="s">
        <v>312</v>
      </c>
      <c r="AE957">
        <v>2026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 s="2" t="s">
        <v>3419</v>
      </c>
      <c r="AN957" s="2" t="s">
        <v>3419</v>
      </c>
    </row>
    <row r="958" spans="1:40">
      <c r="A958" s="1">
        <v>46106</v>
      </c>
      <c r="B958" s="2" t="s">
        <v>27</v>
      </c>
      <c r="C958" s="2" t="s">
        <v>3481</v>
      </c>
      <c r="D958" s="2" t="s">
        <v>3454</v>
      </c>
      <c r="E958" s="11">
        <v>0.34027777777777768</v>
      </c>
      <c r="F958" s="11">
        <v>0.72916666666666674</v>
      </c>
      <c r="G958">
        <v>9.33</v>
      </c>
      <c r="H958">
        <v>1339.7642015005358</v>
      </c>
      <c r="I958">
        <v>9.3333333333333339</v>
      </c>
      <c r="J958">
        <v>1339.2857142824073</v>
      </c>
      <c r="K958" s="2" t="s">
        <v>3416</v>
      </c>
      <c r="L958" s="2" t="s">
        <v>3370</v>
      </c>
      <c r="M958" t="s">
        <v>764</v>
      </c>
      <c r="N958" s="2" t="s">
        <v>764</v>
      </c>
      <c r="O958" s="2" t="s">
        <v>764</v>
      </c>
      <c r="P958" s="2" t="s">
        <v>764</v>
      </c>
      <c r="Q958" s="2" t="s">
        <v>764</v>
      </c>
      <c r="R958" s="2" t="s">
        <v>764</v>
      </c>
      <c r="S958" s="2" t="s">
        <v>764</v>
      </c>
      <c r="T958">
        <v>12500</v>
      </c>
      <c r="U958">
        <v>10</v>
      </c>
      <c r="V958">
        <v>0</v>
      </c>
      <c r="W958">
        <v>0</v>
      </c>
      <c r="X958">
        <v>0</v>
      </c>
      <c r="Z958">
        <v>0</v>
      </c>
      <c r="AA958" t="s">
        <v>764</v>
      </c>
      <c r="AB958" t="s">
        <v>764</v>
      </c>
      <c r="AC958" s="2" t="s">
        <v>3548</v>
      </c>
      <c r="AD958" s="2" t="s">
        <v>312</v>
      </c>
      <c r="AE958">
        <v>2026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 s="2" t="s">
        <v>3419</v>
      </c>
      <c r="AN958" s="2" t="s">
        <v>3419</v>
      </c>
    </row>
    <row r="959" spans="1:40">
      <c r="A959" s="1">
        <v>46107</v>
      </c>
      <c r="B959" s="2" t="s">
        <v>27</v>
      </c>
      <c r="C959" s="2" t="s">
        <v>3481</v>
      </c>
      <c r="D959" s="2" t="s">
        <v>3454</v>
      </c>
      <c r="E959" s="11">
        <v>0.34027777777777768</v>
      </c>
      <c r="F959" s="11">
        <v>0.5</v>
      </c>
      <c r="G959">
        <v>3.83</v>
      </c>
      <c r="H959">
        <v>1305.4830287206266</v>
      </c>
      <c r="I959">
        <v>3.833333333333333</v>
      </c>
      <c r="J959">
        <v>1304.3478260879629</v>
      </c>
      <c r="K959" s="2" t="s">
        <v>3416</v>
      </c>
      <c r="L959" s="2" t="s">
        <v>3370</v>
      </c>
      <c r="M959" t="s">
        <v>764</v>
      </c>
      <c r="N959" s="2" t="s">
        <v>764</v>
      </c>
      <c r="O959" s="2" t="s">
        <v>764</v>
      </c>
      <c r="P959" s="2" t="s">
        <v>764</v>
      </c>
      <c r="Q959" s="2" t="s">
        <v>764</v>
      </c>
      <c r="R959" s="2" t="s">
        <v>764</v>
      </c>
      <c r="S959" s="2" t="s">
        <v>764</v>
      </c>
      <c r="T959">
        <v>5000</v>
      </c>
      <c r="U959">
        <v>10</v>
      </c>
      <c r="V959">
        <v>0</v>
      </c>
      <c r="W959">
        <v>0</v>
      </c>
      <c r="X959">
        <v>0</v>
      </c>
      <c r="Z959">
        <v>0</v>
      </c>
      <c r="AA959" t="s">
        <v>764</v>
      </c>
      <c r="AB959" t="s">
        <v>764</v>
      </c>
      <c r="AC959" s="2" t="s">
        <v>3548</v>
      </c>
      <c r="AD959" s="2" t="s">
        <v>312</v>
      </c>
      <c r="AE959">
        <v>2026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 s="2" t="s">
        <v>3419</v>
      </c>
      <c r="AN959" s="2" t="s">
        <v>3419</v>
      </c>
    </row>
    <row r="960" spans="1:40">
      <c r="A960" s="1">
        <v>46108</v>
      </c>
      <c r="B960" s="2" t="s">
        <v>27</v>
      </c>
      <c r="C960" s="2" t="s">
        <v>3481</v>
      </c>
      <c r="D960" s="2" t="s">
        <v>3454</v>
      </c>
      <c r="E960" s="11">
        <v>0.34027777777777768</v>
      </c>
      <c r="F960" s="11">
        <v>0.72916666666666674</v>
      </c>
      <c r="G960">
        <v>9.33</v>
      </c>
      <c r="H960">
        <v>1339.7642015005358</v>
      </c>
      <c r="I960">
        <v>9.3333333333333339</v>
      </c>
      <c r="J960">
        <v>1339.2857142824073</v>
      </c>
      <c r="K960" s="2" t="s">
        <v>3416</v>
      </c>
      <c r="L960" s="2" t="s">
        <v>3370</v>
      </c>
      <c r="M960" t="s">
        <v>764</v>
      </c>
      <c r="N960" s="2" t="s">
        <v>764</v>
      </c>
      <c r="O960" s="2" t="s">
        <v>764</v>
      </c>
      <c r="P960" s="2" t="s">
        <v>764</v>
      </c>
      <c r="Q960" s="2" t="s">
        <v>764</v>
      </c>
      <c r="R960" s="2" t="s">
        <v>764</v>
      </c>
      <c r="S960" s="2" t="s">
        <v>764</v>
      </c>
      <c r="T960">
        <v>12500</v>
      </c>
      <c r="U960">
        <v>10</v>
      </c>
      <c r="V960">
        <v>0</v>
      </c>
      <c r="W960">
        <v>0</v>
      </c>
      <c r="X960">
        <v>0</v>
      </c>
      <c r="Z960">
        <v>0</v>
      </c>
      <c r="AA960" t="s">
        <v>764</v>
      </c>
      <c r="AB960" t="s">
        <v>764</v>
      </c>
      <c r="AC960" s="2" t="s">
        <v>3548</v>
      </c>
      <c r="AD960" s="2" t="s">
        <v>312</v>
      </c>
      <c r="AE960">
        <v>2026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 s="2" t="s">
        <v>3419</v>
      </c>
      <c r="AN960" s="2" t="s">
        <v>3419</v>
      </c>
    </row>
    <row r="961" spans="1:40">
      <c r="A961" s="1">
        <v>46111</v>
      </c>
      <c r="B961" s="2" t="s">
        <v>27</v>
      </c>
      <c r="C961" s="2" t="s">
        <v>3481</v>
      </c>
      <c r="D961" s="2" t="s">
        <v>3454</v>
      </c>
      <c r="E961" s="11">
        <v>0.34027777777777768</v>
      </c>
      <c r="F961" s="11">
        <v>0.72916666666666674</v>
      </c>
      <c r="G961">
        <v>9.33</v>
      </c>
      <c r="H961">
        <v>1339.7642015005358</v>
      </c>
      <c r="I961">
        <v>9.3333333333333339</v>
      </c>
      <c r="J961">
        <v>1339.2857142824073</v>
      </c>
      <c r="K961" s="2" t="s">
        <v>3416</v>
      </c>
      <c r="L961" s="2" t="s">
        <v>3370</v>
      </c>
      <c r="M961" t="s">
        <v>764</v>
      </c>
      <c r="N961" s="2" t="s">
        <v>764</v>
      </c>
      <c r="O961" s="2" t="s">
        <v>764</v>
      </c>
      <c r="P961" s="2" t="s">
        <v>764</v>
      </c>
      <c r="Q961" s="2" t="s">
        <v>764</v>
      </c>
      <c r="R961" s="2" t="s">
        <v>764</v>
      </c>
      <c r="S961" s="2" t="s">
        <v>764</v>
      </c>
      <c r="T961">
        <v>12500</v>
      </c>
      <c r="U961">
        <v>10</v>
      </c>
      <c r="V961">
        <v>0</v>
      </c>
      <c r="W961">
        <v>0</v>
      </c>
      <c r="X961">
        <v>0</v>
      </c>
      <c r="Z961">
        <v>0</v>
      </c>
      <c r="AA961" t="s">
        <v>764</v>
      </c>
      <c r="AB961" t="s">
        <v>764</v>
      </c>
      <c r="AC961" s="2" t="s">
        <v>3548</v>
      </c>
      <c r="AD961" s="2" t="s">
        <v>312</v>
      </c>
      <c r="AE961">
        <v>2026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 s="2" t="s">
        <v>3419</v>
      </c>
      <c r="AN961" s="2" t="s">
        <v>3419</v>
      </c>
    </row>
    <row r="962" spans="1:40">
      <c r="A962" s="1">
        <v>46111</v>
      </c>
      <c r="B962" s="2" t="s">
        <v>25</v>
      </c>
      <c r="C962" s="2" t="s">
        <v>3414</v>
      </c>
      <c r="D962" s="2" t="s">
        <v>3426</v>
      </c>
      <c r="E962" s="11">
        <v>0.34027777777777768</v>
      </c>
      <c r="F962" s="11">
        <v>0.45138888888888884</v>
      </c>
      <c r="G962">
        <v>2.67</v>
      </c>
      <c r="H962">
        <v>1250.936329588015</v>
      </c>
      <c r="I962">
        <v>2.6666666666666665</v>
      </c>
      <c r="J962">
        <v>1252.5</v>
      </c>
      <c r="K962" s="2" t="s">
        <v>3416</v>
      </c>
      <c r="L962" s="2" t="s">
        <v>3417</v>
      </c>
      <c r="M962">
        <v>424</v>
      </c>
      <c r="N962" s="2" t="s">
        <v>1890</v>
      </c>
      <c r="O962" s="2" t="s">
        <v>1904</v>
      </c>
      <c r="P962" s="2" t="s">
        <v>1892</v>
      </c>
      <c r="Q962" s="2" t="s">
        <v>1893</v>
      </c>
      <c r="R962" s="2" t="s">
        <v>1891</v>
      </c>
      <c r="S962" s="2" t="s">
        <v>79</v>
      </c>
      <c r="T962">
        <v>3340</v>
      </c>
      <c r="U962">
        <v>25</v>
      </c>
      <c r="V962">
        <v>0</v>
      </c>
      <c r="W962">
        <v>1</v>
      </c>
      <c r="X962">
        <v>8</v>
      </c>
      <c r="Z962">
        <v>26720</v>
      </c>
      <c r="AA962">
        <v>26720</v>
      </c>
      <c r="AB962">
        <v>34100</v>
      </c>
      <c r="AC962" s="2" t="s">
        <v>3583</v>
      </c>
      <c r="AD962" s="2" t="s">
        <v>312</v>
      </c>
      <c r="AE962">
        <v>2026</v>
      </c>
      <c r="AF962">
        <v>835</v>
      </c>
      <c r="AG962">
        <v>1100</v>
      </c>
      <c r="AH962">
        <v>-265</v>
      </c>
      <c r="AI962">
        <v>1103</v>
      </c>
      <c r="AJ962">
        <v>1100</v>
      </c>
      <c r="AK962">
        <v>3</v>
      </c>
      <c r="AL962" s="2" t="s">
        <v>72</v>
      </c>
      <c r="AN962" s="2" t="s">
        <v>3419</v>
      </c>
    </row>
    <row r="963" spans="1:40">
      <c r="A963" s="1">
        <v>46111</v>
      </c>
      <c r="B963" s="2" t="s">
        <v>25</v>
      </c>
      <c r="C963" s="2" t="s">
        <v>3414</v>
      </c>
      <c r="D963" s="2" t="s">
        <v>3426</v>
      </c>
      <c r="E963" s="11">
        <v>0.46180555555555558</v>
      </c>
      <c r="F963" s="11">
        <v>0.59722222222222232</v>
      </c>
      <c r="G963">
        <v>3.25</v>
      </c>
      <c r="H963">
        <v>1175.3846153846155</v>
      </c>
      <c r="I963">
        <v>3.25</v>
      </c>
      <c r="J963">
        <v>1175.3846153819445</v>
      </c>
      <c r="K963" s="2" t="s">
        <v>3416</v>
      </c>
      <c r="L963" s="2" t="s">
        <v>3417</v>
      </c>
      <c r="M963">
        <v>475</v>
      </c>
      <c r="N963" s="2" t="s">
        <v>1863</v>
      </c>
      <c r="O963" s="2" t="s">
        <v>137</v>
      </c>
      <c r="P963" s="2" t="s">
        <v>1860</v>
      </c>
      <c r="Q963" s="2" t="s">
        <v>1051</v>
      </c>
      <c r="R963" s="2" t="s">
        <v>1859</v>
      </c>
      <c r="S963" s="2" t="s">
        <v>79</v>
      </c>
      <c r="T963">
        <v>3820</v>
      </c>
      <c r="U963">
        <v>20</v>
      </c>
      <c r="V963">
        <v>0</v>
      </c>
      <c r="W963">
        <v>1</v>
      </c>
      <c r="X963">
        <v>8</v>
      </c>
      <c r="Z963">
        <v>30560</v>
      </c>
      <c r="AA963">
        <v>30560</v>
      </c>
      <c r="AB963">
        <v>30000</v>
      </c>
      <c r="AC963" s="2"/>
      <c r="AD963" s="2" t="s">
        <v>312</v>
      </c>
      <c r="AE963">
        <v>2026</v>
      </c>
      <c r="AF963">
        <v>955</v>
      </c>
      <c r="AG963">
        <v>960</v>
      </c>
      <c r="AH963">
        <v>-5</v>
      </c>
      <c r="AI963">
        <v>963</v>
      </c>
      <c r="AJ963">
        <v>960</v>
      </c>
      <c r="AK963">
        <v>3</v>
      </c>
      <c r="AL963" s="2" t="s">
        <v>72</v>
      </c>
      <c r="AN963" s="2" t="s">
        <v>3419</v>
      </c>
    </row>
    <row r="964" spans="1:40">
      <c r="A964" s="1">
        <v>46111</v>
      </c>
      <c r="B964" s="2" t="s">
        <v>25</v>
      </c>
      <c r="C964" s="2" t="s">
        <v>3414</v>
      </c>
      <c r="D964" s="2" t="s">
        <v>3426</v>
      </c>
      <c r="E964" s="11">
        <v>0.61111111111111116</v>
      </c>
      <c r="F964" s="11">
        <v>0.65277777777777768</v>
      </c>
      <c r="G964">
        <v>1</v>
      </c>
      <c r="H964">
        <v>480</v>
      </c>
      <c r="I964">
        <v>1</v>
      </c>
      <c r="J964">
        <v>480</v>
      </c>
      <c r="K964" s="2" t="s">
        <v>3416</v>
      </c>
      <c r="L964" s="2" t="s">
        <v>3417</v>
      </c>
      <c r="M964">
        <v>451</v>
      </c>
      <c r="N964" s="2" t="s">
        <v>1995</v>
      </c>
      <c r="O964" s="2" t="s">
        <v>2000</v>
      </c>
      <c r="P964" s="2" t="s">
        <v>1997</v>
      </c>
      <c r="Q964" s="2" t="s">
        <v>1999</v>
      </c>
      <c r="R964" s="2" t="s">
        <v>1996</v>
      </c>
      <c r="S964" s="2" t="s">
        <v>79</v>
      </c>
      <c r="T964">
        <v>480</v>
      </c>
      <c r="U964">
        <v>10</v>
      </c>
      <c r="V964">
        <v>0</v>
      </c>
      <c r="W964">
        <v>1</v>
      </c>
      <c r="X964">
        <v>8</v>
      </c>
      <c r="Z964">
        <v>3840</v>
      </c>
      <c r="AA964">
        <v>3840</v>
      </c>
      <c r="AB964">
        <v>3600</v>
      </c>
      <c r="AC964" s="2"/>
      <c r="AD964" s="2" t="s">
        <v>312</v>
      </c>
      <c r="AE964">
        <v>2026</v>
      </c>
      <c r="AF964">
        <v>120</v>
      </c>
      <c r="AG964">
        <v>123</v>
      </c>
      <c r="AH964">
        <v>-3</v>
      </c>
      <c r="AI964">
        <v>126</v>
      </c>
      <c r="AJ964">
        <v>123</v>
      </c>
      <c r="AK964">
        <v>3</v>
      </c>
      <c r="AL964" s="2" t="s">
        <v>72</v>
      </c>
      <c r="AN964" s="2" t="s">
        <v>3419</v>
      </c>
    </row>
    <row r="965" spans="1:40">
      <c r="A965" s="1">
        <v>46111</v>
      </c>
      <c r="B965" s="2" t="s">
        <v>25</v>
      </c>
      <c r="C965" s="2" t="s">
        <v>3414</v>
      </c>
      <c r="D965" s="2" t="s">
        <v>3426</v>
      </c>
      <c r="E965" s="11">
        <v>0.65972222222222232</v>
      </c>
      <c r="F965" s="11">
        <v>0.6875</v>
      </c>
      <c r="G965">
        <v>0.67</v>
      </c>
      <c r="H965">
        <v>388.05970149253727</v>
      </c>
      <c r="I965">
        <v>0.66666666666666674</v>
      </c>
      <c r="J965">
        <v>390</v>
      </c>
      <c r="K965" s="2" t="s">
        <v>3416</v>
      </c>
      <c r="L965" s="2" t="s">
        <v>3417</v>
      </c>
      <c r="M965">
        <v>321</v>
      </c>
      <c r="N965" s="2" t="s">
        <v>1542</v>
      </c>
      <c r="O965" s="2" t="s">
        <v>1554</v>
      </c>
      <c r="P965" s="2" t="s">
        <v>1544</v>
      </c>
      <c r="Q965" s="2" t="s">
        <v>1546</v>
      </c>
      <c r="R965" s="2" t="s">
        <v>1543</v>
      </c>
      <c r="S965" s="2" t="s">
        <v>445</v>
      </c>
      <c r="T965">
        <v>260</v>
      </c>
      <c r="U965">
        <v>15</v>
      </c>
      <c r="V965">
        <v>0</v>
      </c>
      <c r="W965">
        <v>1</v>
      </c>
      <c r="X965">
        <v>0</v>
      </c>
      <c r="Y965">
        <v>18</v>
      </c>
      <c r="Z965">
        <v>4680</v>
      </c>
      <c r="AA965">
        <v>4680</v>
      </c>
      <c r="AB965">
        <v>4100</v>
      </c>
      <c r="AC965" s="2"/>
      <c r="AD965" s="2" t="s">
        <v>312</v>
      </c>
      <c r="AE965">
        <v>2026</v>
      </c>
      <c r="AF965">
        <v>65</v>
      </c>
      <c r="AG965">
        <v>73</v>
      </c>
      <c r="AH965">
        <v>-8</v>
      </c>
      <c r="AI965">
        <v>76</v>
      </c>
      <c r="AJ965">
        <v>73</v>
      </c>
      <c r="AK965">
        <v>3</v>
      </c>
      <c r="AL965" s="2" t="s">
        <v>72</v>
      </c>
      <c r="AN965" s="2" t="s">
        <v>3419</v>
      </c>
    </row>
    <row r="966" spans="1:40">
      <c r="A966" s="1">
        <v>46112</v>
      </c>
      <c r="B966" s="2" t="s">
        <v>25</v>
      </c>
      <c r="C966" s="2" t="s">
        <v>3414</v>
      </c>
      <c r="D966" s="2" t="s">
        <v>3426</v>
      </c>
      <c r="E966" s="11">
        <v>0.34027777777777768</v>
      </c>
      <c r="F966" s="11">
        <v>0.38888888888888884</v>
      </c>
      <c r="G966">
        <v>1.17</v>
      </c>
      <c r="H966">
        <v>463.24786324786328</v>
      </c>
      <c r="I966">
        <v>1.1666666666666665</v>
      </c>
      <c r="J966">
        <v>464.57142857638888</v>
      </c>
      <c r="K966" s="2" t="s">
        <v>3416</v>
      </c>
      <c r="L966" s="2" t="s">
        <v>3417</v>
      </c>
      <c r="M966">
        <v>320</v>
      </c>
      <c r="N966" s="2" t="s">
        <v>1542</v>
      </c>
      <c r="O966" s="2" t="s">
        <v>1551</v>
      </c>
      <c r="P966" s="2" t="s">
        <v>1544</v>
      </c>
      <c r="Q966" s="2" t="s">
        <v>1546</v>
      </c>
      <c r="R966" s="2" t="s">
        <v>1543</v>
      </c>
      <c r="S966" s="2" t="s">
        <v>79</v>
      </c>
      <c r="T966">
        <v>542</v>
      </c>
      <c r="U966">
        <v>15</v>
      </c>
      <c r="V966">
        <v>0</v>
      </c>
      <c r="W966">
        <v>1</v>
      </c>
      <c r="X966">
        <v>8</v>
      </c>
      <c r="Z966">
        <v>4336</v>
      </c>
      <c r="AA966">
        <v>4336</v>
      </c>
      <c r="AB966">
        <v>4100</v>
      </c>
      <c r="AC966" s="2"/>
      <c r="AD966" s="2" t="s">
        <v>312</v>
      </c>
      <c r="AE966">
        <v>2026</v>
      </c>
      <c r="AF966">
        <v>136</v>
      </c>
      <c r="AG966">
        <v>143</v>
      </c>
      <c r="AH966">
        <v>-7</v>
      </c>
      <c r="AI966">
        <v>146</v>
      </c>
      <c r="AJ966">
        <v>143</v>
      </c>
      <c r="AK966">
        <v>3</v>
      </c>
      <c r="AL966" s="2" t="s">
        <v>72</v>
      </c>
      <c r="AN966" s="2" t="s">
        <v>3419</v>
      </c>
    </row>
    <row r="967" spans="1:40">
      <c r="A967" s="1">
        <v>46112</v>
      </c>
      <c r="B967" s="2" t="s">
        <v>25</v>
      </c>
      <c r="C967" s="2" t="s">
        <v>3414</v>
      </c>
      <c r="D967" s="2" t="s">
        <v>3426</v>
      </c>
      <c r="E967" s="11">
        <v>0.39930555555555558</v>
      </c>
      <c r="F967" s="11">
        <v>0.4375</v>
      </c>
      <c r="G967">
        <v>0.92</v>
      </c>
      <c r="H967">
        <v>806.52173913043475</v>
      </c>
      <c r="I967">
        <v>0.91666666666666674</v>
      </c>
      <c r="J967">
        <v>809.45454545138887</v>
      </c>
      <c r="K967" s="2" t="s">
        <v>3416</v>
      </c>
      <c r="L967" s="2" t="s">
        <v>3417</v>
      </c>
      <c r="M967">
        <v>410</v>
      </c>
      <c r="N967" s="2" t="s">
        <v>1695</v>
      </c>
      <c r="O967" s="2" t="s">
        <v>1249</v>
      </c>
      <c r="P967" s="2" t="s">
        <v>1244</v>
      </c>
      <c r="Q967" s="2" t="s">
        <v>59</v>
      </c>
      <c r="R967" s="2" t="s">
        <v>1696</v>
      </c>
      <c r="S967" s="2" t="s">
        <v>79</v>
      </c>
      <c r="T967">
        <v>742</v>
      </c>
      <c r="U967">
        <v>28</v>
      </c>
      <c r="V967">
        <v>0</v>
      </c>
      <c r="W967">
        <v>1</v>
      </c>
      <c r="X967">
        <v>8</v>
      </c>
      <c r="Z967">
        <v>5936</v>
      </c>
      <c r="AA967">
        <v>5936</v>
      </c>
      <c r="AB967">
        <v>6100</v>
      </c>
      <c r="AC967" s="2"/>
      <c r="AD967" s="2" t="s">
        <v>312</v>
      </c>
      <c r="AE967">
        <v>2026</v>
      </c>
      <c r="AF967">
        <v>186</v>
      </c>
      <c r="AG967">
        <v>204</v>
      </c>
      <c r="AH967">
        <v>-18</v>
      </c>
      <c r="AI967">
        <v>207</v>
      </c>
      <c r="AJ967">
        <v>204</v>
      </c>
      <c r="AK967">
        <v>3</v>
      </c>
      <c r="AL967" s="2" t="s">
        <v>72</v>
      </c>
      <c r="AN967" s="2" t="s">
        <v>3419</v>
      </c>
    </row>
    <row r="968" spans="1:40">
      <c r="A968" s="1">
        <v>46112</v>
      </c>
      <c r="B968" s="2" t="s">
        <v>25</v>
      </c>
      <c r="C968" s="2" t="s">
        <v>3414</v>
      </c>
      <c r="D968" s="2" t="s">
        <v>3426</v>
      </c>
      <c r="E968" s="11">
        <v>0.44791666666666674</v>
      </c>
      <c r="F968" s="11">
        <v>0.48263888888888884</v>
      </c>
      <c r="G968">
        <v>0.83</v>
      </c>
      <c r="H968">
        <v>807.22891566265059</v>
      </c>
      <c r="I968">
        <v>0.83333333333333326</v>
      </c>
      <c r="J968">
        <v>804</v>
      </c>
      <c r="K968" s="2" t="s">
        <v>3416</v>
      </c>
      <c r="L968" s="2" t="s">
        <v>3417</v>
      </c>
      <c r="M968">
        <v>444</v>
      </c>
      <c r="N968" s="2" t="s">
        <v>1664</v>
      </c>
      <c r="O968" s="2" t="s">
        <v>1969</v>
      </c>
      <c r="P968" s="2" t="s">
        <v>1964</v>
      </c>
      <c r="Q968" s="2" t="s">
        <v>1064</v>
      </c>
      <c r="R968" s="2" t="s">
        <v>1963</v>
      </c>
      <c r="S968" s="2" t="s">
        <v>79</v>
      </c>
      <c r="T968">
        <v>670</v>
      </c>
      <c r="U968">
        <v>15</v>
      </c>
      <c r="V968">
        <v>0</v>
      </c>
      <c r="W968">
        <v>1</v>
      </c>
      <c r="X968">
        <v>8</v>
      </c>
      <c r="Z968">
        <v>5360</v>
      </c>
      <c r="AA968">
        <v>5360</v>
      </c>
      <c r="AB968">
        <v>5100</v>
      </c>
      <c r="AC968" s="2"/>
      <c r="AD968" s="2" t="s">
        <v>312</v>
      </c>
      <c r="AE968">
        <v>2026</v>
      </c>
      <c r="AF968">
        <v>168</v>
      </c>
      <c r="AG968">
        <v>172</v>
      </c>
      <c r="AH968">
        <v>-4</v>
      </c>
      <c r="AI968">
        <v>175</v>
      </c>
      <c r="AJ968">
        <v>172</v>
      </c>
      <c r="AK968">
        <v>3</v>
      </c>
      <c r="AL968" s="2" t="s">
        <v>72</v>
      </c>
      <c r="AN968" s="2" t="s">
        <v>3419</v>
      </c>
    </row>
    <row r="969" spans="1:40">
      <c r="A969" s="1">
        <v>46112</v>
      </c>
      <c r="B969" s="2" t="s">
        <v>25</v>
      </c>
      <c r="C969" s="2" t="s">
        <v>3414</v>
      </c>
      <c r="D969" s="2" t="s">
        <v>3426</v>
      </c>
      <c r="E969" s="11">
        <v>0.48958333333333326</v>
      </c>
      <c r="F969" s="11">
        <v>0.51388888888888884</v>
      </c>
      <c r="G969">
        <v>0.57999999999999996</v>
      </c>
      <c r="H969">
        <v>1155.1724137931035</v>
      </c>
      <c r="I969">
        <v>0.58333333333333326</v>
      </c>
      <c r="J969">
        <v>1148.5714285763888</v>
      </c>
      <c r="K969" s="2" t="s">
        <v>3416</v>
      </c>
      <c r="L969" s="2" t="s">
        <v>3417</v>
      </c>
      <c r="M969">
        <v>318</v>
      </c>
      <c r="N969" s="2" t="s">
        <v>1532</v>
      </c>
      <c r="O969" s="2" t="s">
        <v>1539</v>
      </c>
      <c r="P969" s="2" t="s">
        <v>1534</v>
      </c>
      <c r="Q969" s="2" t="s">
        <v>240</v>
      </c>
      <c r="R969" s="2" t="s">
        <v>1533</v>
      </c>
      <c r="S969" s="2" t="s">
        <v>79</v>
      </c>
      <c r="T969">
        <v>670</v>
      </c>
      <c r="U969">
        <v>10</v>
      </c>
      <c r="V969">
        <v>0</v>
      </c>
      <c r="W969">
        <v>1</v>
      </c>
      <c r="X969">
        <v>8</v>
      </c>
      <c r="Z969">
        <v>5360</v>
      </c>
      <c r="AA969">
        <v>5360</v>
      </c>
      <c r="AB969">
        <v>4900</v>
      </c>
      <c r="AC969" s="2"/>
      <c r="AD969" s="2" t="s">
        <v>312</v>
      </c>
      <c r="AE969">
        <v>2026</v>
      </c>
      <c r="AF969">
        <v>168</v>
      </c>
      <c r="AG969">
        <v>170</v>
      </c>
      <c r="AH969">
        <v>-2</v>
      </c>
      <c r="AI969">
        <v>173</v>
      </c>
      <c r="AJ969">
        <v>170</v>
      </c>
      <c r="AK969">
        <v>3</v>
      </c>
      <c r="AL969" s="2" t="s">
        <v>72</v>
      </c>
      <c r="AN969" s="2" t="s">
        <v>3419</v>
      </c>
    </row>
    <row r="970" spans="1:40">
      <c r="A970" s="1">
        <v>46112</v>
      </c>
      <c r="B970" s="2" t="s">
        <v>25</v>
      </c>
      <c r="C970" s="2" t="s">
        <v>3414</v>
      </c>
      <c r="D970" s="2" t="s">
        <v>3426</v>
      </c>
      <c r="E970" s="11">
        <v>0.52430555555555558</v>
      </c>
      <c r="F970" s="11">
        <v>0.55555555555555558</v>
      </c>
      <c r="G970">
        <v>0.75</v>
      </c>
      <c r="H970">
        <v>722.66666666666663</v>
      </c>
      <c r="I970">
        <v>0.75</v>
      </c>
      <c r="J970">
        <v>722.66666666666663</v>
      </c>
      <c r="K970" s="2" t="s">
        <v>3416</v>
      </c>
      <c r="L970" s="2" t="s">
        <v>3417</v>
      </c>
      <c r="M970">
        <v>187</v>
      </c>
      <c r="N970" s="2" t="s">
        <v>983</v>
      </c>
      <c r="O970" s="2" t="s">
        <v>991</v>
      </c>
      <c r="P970" s="2" t="s">
        <v>985</v>
      </c>
      <c r="Q970" s="2" t="s">
        <v>986</v>
      </c>
      <c r="R970" s="2" t="s">
        <v>984</v>
      </c>
      <c r="S970" s="2" t="s">
        <v>79</v>
      </c>
      <c r="T970">
        <v>542</v>
      </c>
      <c r="U970">
        <v>15</v>
      </c>
      <c r="V970">
        <v>0</v>
      </c>
      <c r="W970">
        <v>1</v>
      </c>
      <c r="X970">
        <v>8</v>
      </c>
      <c r="Z970">
        <v>4336</v>
      </c>
      <c r="AA970">
        <v>4336</v>
      </c>
      <c r="AB970">
        <v>4100</v>
      </c>
      <c r="AC970" s="2"/>
      <c r="AD970" s="2" t="s">
        <v>312</v>
      </c>
      <c r="AE970">
        <v>2026</v>
      </c>
      <c r="AF970">
        <v>136</v>
      </c>
      <c r="AG970">
        <v>139</v>
      </c>
      <c r="AH970">
        <v>-3</v>
      </c>
      <c r="AI970">
        <v>142</v>
      </c>
      <c r="AJ970">
        <v>139</v>
      </c>
      <c r="AK970">
        <v>3</v>
      </c>
      <c r="AL970" s="2" t="s">
        <v>72</v>
      </c>
      <c r="AN970" s="2" t="s">
        <v>3419</v>
      </c>
    </row>
    <row r="971" spans="1:40">
      <c r="A971" s="1">
        <v>46112</v>
      </c>
      <c r="B971" s="2" t="s">
        <v>25</v>
      </c>
      <c r="C971" s="2" t="s">
        <v>3414</v>
      </c>
      <c r="D971" s="2" t="s">
        <v>3426</v>
      </c>
      <c r="E971" s="11">
        <v>0.57638888888888884</v>
      </c>
      <c r="F971" s="11">
        <v>0.63541666666666674</v>
      </c>
      <c r="G971">
        <v>1.42</v>
      </c>
      <c r="H971">
        <v>295.77464788732397</v>
      </c>
      <c r="I971">
        <v>1.4166666666666665</v>
      </c>
      <c r="J971">
        <v>296.47058824074077</v>
      </c>
      <c r="K971" s="2" t="s">
        <v>3416</v>
      </c>
      <c r="L971" s="2" t="s">
        <v>3417</v>
      </c>
      <c r="M971">
        <v>288</v>
      </c>
      <c r="N971" s="2" t="s">
        <v>1399</v>
      </c>
      <c r="O971" s="2" t="s">
        <v>1258</v>
      </c>
      <c r="P971" s="2" t="s">
        <v>1401</v>
      </c>
      <c r="Q971" s="2" t="s">
        <v>153</v>
      </c>
      <c r="R971" s="2" t="s">
        <v>1400</v>
      </c>
      <c r="S971" s="2" t="s">
        <v>79</v>
      </c>
      <c r="T971">
        <v>420</v>
      </c>
      <c r="U971">
        <v>20</v>
      </c>
      <c r="V971">
        <v>0</v>
      </c>
      <c r="W971">
        <v>1</v>
      </c>
      <c r="X971">
        <v>8</v>
      </c>
      <c r="Z971">
        <v>3360</v>
      </c>
      <c r="AA971">
        <v>3360</v>
      </c>
      <c r="AB971">
        <v>3100</v>
      </c>
      <c r="AC971" s="2"/>
      <c r="AD971" s="2" t="s">
        <v>312</v>
      </c>
      <c r="AE971">
        <v>2026</v>
      </c>
      <c r="AF971">
        <v>105</v>
      </c>
      <c r="AG971">
        <v>111</v>
      </c>
      <c r="AH971">
        <v>-6</v>
      </c>
      <c r="AI971">
        <v>114</v>
      </c>
      <c r="AJ971">
        <v>111</v>
      </c>
      <c r="AK971">
        <v>3</v>
      </c>
      <c r="AL971" s="2" t="s">
        <v>72</v>
      </c>
      <c r="AN971" s="2" t="s">
        <v>3419</v>
      </c>
    </row>
    <row r="972" spans="1:40">
      <c r="A972" s="1">
        <v>46112</v>
      </c>
      <c r="B972" s="2" t="s">
        <v>25</v>
      </c>
      <c r="C972" s="2" t="s">
        <v>3414</v>
      </c>
      <c r="D972" s="2" t="s">
        <v>3426</v>
      </c>
      <c r="E972" s="11">
        <v>0.64236111111111116</v>
      </c>
      <c r="F972" s="11">
        <v>0.6791666666666667</v>
      </c>
      <c r="G972">
        <v>0.88</v>
      </c>
      <c r="H972">
        <v>1195.4545454545455</v>
      </c>
      <c r="I972">
        <v>0.8833333333333333</v>
      </c>
      <c r="J972">
        <v>1190.9433962268517</v>
      </c>
      <c r="K972" s="2" t="s">
        <v>3416</v>
      </c>
      <c r="L972" s="2" t="s">
        <v>3417</v>
      </c>
      <c r="M972">
        <v>293</v>
      </c>
      <c r="N972" s="2" t="s">
        <v>1426</v>
      </c>
      <c r="O972" s="2" t="s">
        <v>1430</v>
      </c>
      <c r="P972" s="2" t="s">
        <v>1428</v>
      </c>
      <c r="Q972" s="2" t="s">
        <v>1429</v>
      </c>
      <c r="R972" s="2" t="s">
        <v>1427</v>
      </c>
      <c r="S972" s="2" t="s">
        <v>79</v>
      </c>
      <c r="T972">
        <v>1052</v>
      </c>
      <c r="U972">
        <v>15</v>
      </c>
      <c r="V972">
        <v>0</v>
      </c>
      <c r="W972">
        <v>1</v>
      </c>
      <c r="X972">
        <v>8</v>
      </c>
      <c r="Z972">
        <v>8416</v>
      </c>
      <c r="AA972">
        <v>8416</v>
      </c>
      <c r="AB972">
        <v>8100</v>
      </c>
      <c r="AC972" s="2"/>
      <c r="AD972" s="2" t="s">
        <v>312</v>
      </c>
      <c r="AE972">
        <v>2026</v>
      </c>
      <c r="AF972">
        <v>263</v>
      </c>
      <c r="AG972">
        <v>270</v>
      </c>
      <c r="AH972">
        <v>-7</v>
      </c>
      <c r="AI972">
        <v>273</v>
      </c>
      <c r="AJ972">
        <v>270</v>
      </c>
      <c r="AK972">
        <v>3</v>
      </c>
      <c r="AL972" s="2" t="s">
        <v>72</v>
      </c>
      <c r="AN972" s="2" t="s">
        <v>3419</v>
      </c>
    </row>
    <row r="973" spans="1:40">
      <c r="A973" s="1">
        <v>46078</v>
      </c>
      <c r="B973" s="2" t="s">
        <v>25</v>
      </c>
      <c r="C973" s="2" t="s">
        <v>3414</v>
      </c>
      <c r="D973" s="2" t="s">
        <v>3426</v>
      </c>
      <c r="E973" s="11">
        <v>0.46527777777777768</v>
      </c>
      <c r="F973" s="11">
        <v>0.58333333333333326</v>
      </c>
      <c r="G973">
        <v>2.83</v>
      </c>
      <c r="H973">
        <v>1784.452296819788</v>
      </c>
      <c r="I973">
        <v>2.8333333333333335</v>
      </c>
      <c r="J973">
        <v>1782.3529411805555</v>
      </c>
      <c r="K973" s="2" t="s">
        <v>3416</v>
      </c>
      <c r="L973" s="2" t="s">
        <v>3417</v>
      </c>
      <c r="M973">
        <v>298</v>
      </c>
      <c r="N973" s="2" t="s">
        <v>760</v>
      </c>
      <c r="O973" s="2" t="s">
        <v>760</v>
      </c>
      <c r="P973" s="2" t="s">
        <v>1462</v>
      </c>
      <c r="Q973" s="2" t="s">
        <v>763</v>
      </c>
      <c r="R973" s="2" t="s">
        <v>1461</v>
      </c>
      <c r="S973" s="2" t="s">
        <v>765</v>
      </c>
      <c r="T973">
        <v>5050</v>
      </c>
      <c r="U973">
        <v>5</v>
      </c>
      <c r="V973">
        <v>0</v>
      </c>
      <c r="W973">
        <v>1</v>
      </c>
      <c r="X973">
        <v>0</v>
      </c>
      <c r="Y973">
        <v>2</v>
      </c>
      <c r="Z973">
        <v>10100</v>
      </c>
      <c r="AA973">
        <v>10100</v>
      </c>
      <c r="AB973">
        <v>10000</v>
      </c>
      <c r="AC973" s="2"/>
      <c r="AD973" s="2" t="s">
        <v>92</v>
      </c>
      <c r="AE973">
        <v>2026</v>
      </c>
      <c r="AF973">
        <v>0</v>
      </c>
      <c r="AG973">
        <v>1250</v>
      </c>
      <c r="AH973">
        <v>-1250</v>
      </c>
      <c r="AI973">
        <v>1253</v>
      </c>
      <c r="AJ973">
        <v>1250</v>
      </c>
      <c r="AK973">
        <v>3</v>
      </c>
      <c r="AL973" s="2" t="s">
        <v>72</v>
      </c>
      <c r="AN973" s="2" t="s">
        <v>3419</v>
      </c>
    </row>
    <row r="974" spans="1:40">
      <c r="A974" s="1">
        <v>46078</v>
      </c>
      <c r="B974" s="2" t="s">
        <v>25</v>
      </c>
      <c r="C974" s="2" t="s">
        <v>3414</v>
      </c>
      <c r="D974" s="2" t="s">
        <v>3426</v>
      </c>
      <c r="E974" s="11">
        <v>0.58333333333333326</v>
      </c>
      <c r="F974" s="11">
        <v>0.60763888888888884</v>
      </c>
      <c r="G974">
        <v>0.57999999999999996</v>
      </c>
      <c r="H974">
        <v>1203.4482758620691</v>
      </c>
      <c r="I974">
        <v>0.58333333333333326</v>
      </c>
      <c r="J974">
        <v>1196.5714285763888</v>
      </c>
      <c r="K974" s="2" t="s">
        <v>3416</v>
      </c>
      <c r="L974" s="2" t="s">
        <v>3417</v>
      </c>
      <c r="M974">
        <v>208</v>
      </c>
      <c r="N974" s="2" t="s">
        <v>1081</v>
      </c>
      <c r="O974" s="2" t="s">
        <v>442</v>
      </c>
      <c r="P974" s="2" t="s">
        <v>1083</v>
      </c>
      <c r="Q974" s="2" t="s">
        <v>97</v>
      </c>
      <c r="R974" s="2" t="s">
        <v>1082</v>
      </c>
      <c r="S974" s="2" t="s">
        <v>445</v>
      </c>
      <c r="T974">
        <v>698</v>
      </c>
      <c r="U974">
        <v>5</v>
      </c>
      <c r="V974">
        <v>0</v>
      </c>
      <c r="W974">
        <v>1</v>
      </c>
      <c r="X974">
        <v>0</v>
      </c>
      <c r="Y974">
        <v>18</v>
      </c>
      <c r="Z974">
        <v>12564</v>
      </c>
      <c r="AA974">
        <v>12564</v>
      </c>
      <c r="AB974">
        <v>12400</v>
      </c>
      <c r="AC974" s="2"/>
      <c r="AD974" s="2" t="s">
        <v>92</v>
      </c>
      <c r="AE974">
        <v>2026</v>
      </c>
      <c r="AF974">
        <v>175</v>
      </c>
      <c r="AG974">
        <v>171</v>
      </c>
      <c r="AH974">
        <v>4</v>
      </c>
      <c r="AI974">
        <v>175</v>
      </c>
      <c r="AJ974">
        <v>171</v>
      </c>
      <c r="AK974">
        <v>4</v>
      </c>
      <c r="AL974" s="2" t="s">
        <v>72</v>
      </c>
      <c r="AN974" s="2" t="s">
        <v>3419</v>
      </c>
    </row>
    <row r="975" spans="1:40">
      <c r="A975" s="1">
        <v>46078</v>
      </c>
      <c r="B975" s="2" t="s">
        <v>25</v>
      </c>
      <c r="C975" s="2" t="s">
        <v>3414</v>
      </c>
      <c r="D975" s="2" t="s">
        <v>3426</v>
      </c>
      <c r="E975" s="11">
        <v>0.60763888888888884</v>
      </c>
      <c r="F975" s="11">
        <v>0.62152777777777768</v>
      </c>
      <c r="G975">
        <v>0.33</v>
      </c>
      <c r="H975">
        <v>1427.2727272727273</v>
      </c>
      <c r="I975">
        <v>0.33333333333333326</v>
      </c>
      <c r="J975">
        <v>1413</v>
      </c>
      <c r="K975" s="2" t="s">
        <v>3416</v>
      </c>
      <c r="L975" s="2" t="s">
        <v>3417</v>
      </c>
      <c r="M975">
        <v>236</v>
      </c>
      <c r="N975" s="2" t="s">
        <v>1177</v>
      </c>
      <c r="O975" s="2" t="s">
        <v>442</v>
      </c>
      <c r="P975" s="2" t="s">
        <v>1083</v>
      </c>
      <c r="Q975" s="2" t="s">
        <v>240</v>
      </c>
      <c r="R975" s="2" t="s">
        <v>1178</v>
      </c>
      <c r="S975" s="2" t="s">
        <v>445</v>
      </c>
      <c r="T975">
        <v>471</v>
      </c>
      <c r="U975">
        <v>5</v>
      </c>
      <c r="V975">
        <v>0</v>
      </c>
      <c r="W975">
        <v>1</v>
      </c>
      <c r="X975">
        <v>0</v>
      </c>
      <c r="Y975">
        <v>18</v>
      </c>
      <c r="Z975">
        <v>8478</v>
      </c>
      <c r="AA975">
        <v>8478</v>
      </c>
      <c r="AB975">
        <v>8300</v>
      </c>
      <c r="AC975" s="2"/>
      <c r="AD975" s="2" t="s">
        <v>92</v>
      </c>
      <c r="AE975">
        <v>2026</v>
      </c>
      <c r="AF975">
        <v>118</v>
      </c>
      <c r="AG975">
        <v>114</v>
      </c>
      <c r="AH975">
        <v>4</v>
      </c>
      <c r="AI975">
        <v>118</v>
      </c>
      <c r="AJ975">
        <v>114</v>
      </c>
      <c r="AK975">
        <v>4</v>
      </c>
      <c r="AL975" s="2" t="s">
        <v>72</v>
      </c>
      <c r="AN975" s="2" t="s">
        <v>3419</v>
      </c>
    </row>
    <row r="976" spans="1:40">
      <c r="A976" s="1">
        <v>46078</v>
      </c>
      <c r="B976" s="2" t="s">
        <v>25</v>
      </c>
      <c r="C976" s="2" t="s">
        <v>3414</v>
      </c>
      <c r="D976" s="2" t="s">
        <v>3426</v>
      </c>
      <c r="E976" s="11">
        <v>0.62152777777777768</v>
      </c>
      <c r="F976" s="11">
        <v>0.64236111111111116</v>
      </c>
      <c r="G976">
        <v>0.5</v>
      </c>
      <c r="H976">
        <v>674</v>
      </c>
      <c r="I976">
        <v>0.5</v>
      </c>
      <c r="J976">
        <v>674</v>
      </c>
      <c r="K976" s="2" t="s">
        <v>3416</v>
      </c>
      <c r="L976" s="2" t="s">
        <v>3417</v>
      </c>
      <c r="M976">
        <v>233</v>
      </c>
      <c r="N976" s="2" t="s">
        <v>1170</v>
      </c>
      <c r="O976" s="2" t="s">
        <v>442</v>
      </c>
      <c r="P976" s="2" t="s">
        <v>217</v>
      </c>
      <c r="Q976" s="2" t="s">
        <v>330</v>
      </c>
      <c r="R976" s="2" t="s">
        <v>1171</v>
      </c>
      <c r="S976" s="2" t="s">
        <v>445</v>
      </c>
      <c r="T976">
        <v>337</v>
      </c>
      <c r="U976">
        <v>5</v>
      </c>
      <c r="V976">
        <v>0</v>
      </c>
      <c r="W976">
        <v>1</v>
      </c>
      <c r="X976">
        <v>0</v>
      </c>
      <c r="Y976">
        <v>18</v>
      </c>
      <c r="Z976">
        <v>6066</v>
      </c>
      <c r="AA976">
        <v>6066</v>
      </c>
      <c r="AB976">
        <v>5100</v>
      </c>
      <c r="AC976" s="2"/>
      <c r="AD976" s="2" t="s">
        <v>92</v>
      </c>
      <c r="AE976">
        <v>2026</v>
      </c>
      <c r="AF976">
        <v>85</v>
      </c>
      <c r="AG976">
        <v>81</v>
      </c>
      <c r="AH976">
        <v>4</v>
      </c>
      <c r="AI976">
        <v>85</v>
      </c>
      <c r="AJ976">
        <v>81</v>
      </c>
      <c r="AK976">
        <v>4</v>
      </c>
      <c r="AL976" s="2" t="s">
        <v>72</v>
      </c>
      <c r="AN976" s="2" t="s">
        <v>3419</v>
      </c>
    </row>
    <row r="977" spans="1:40">
      <c r="A977" s="1">
        <v>46078</v>
      </c>
      <c r="B977" s="2" t="s">
        <v>25</v>
      </c>
      <c r="C977" s="2" t="s">
        <v>3414</v>
      </c>
      <c r="D977" s="2" t="s">
        <v>3426</v>
      </c>
      <c r="E977" s="11">
        <v>0.64236111111111116</v>
      </c>
      <c r="F977" s="11">
        <v>0.66666666666666674</v>
      </c>
      <c r="G977">
        <v>0.57999999999999996</v>
      </c>
      <c r="H977">
        <v>332.75862068965517</v>
      </c>
      <c r="I977">
        <v>0.58333333333333326</v>
      </c>
      <c r="J977">
        <v>330.85714285879629</v>
      </c>
      <c r="K977" s="2" t="s">
        <v>3416</v>
      </c>
      <c r="L977" s="2" t="s">
        <v>3417</v>
      </c>
      <c r="M977">
        <v>239</v>
      </c>
      <c r="N977" s="2" t="s">
        <v>1183</v>
      </c>
      <c r="O977" s="2" t="s">
        <v>442</v>
      </c>
      <c r="P977" s="2" t="s">
        <v>1185</v>
      </c>
      <c r="Q977" s="2" t="s">
        <v>240</v>
      </c>
      <c r="R977" s="2" t="s">
        <v>1184</v>
      </c>
      <c r="S977" s="2" t="s">
        <v>445</v>
      </c>
      <c r="T977">
        <v>193</v>
      </c>
      <c r="U977">
        <v>5</v>
      </c>
      <c r="V977">
        <v>0</v>
      </c>
      <c r="W977">
        <v>1</v>
      </c>
      <c r="X977">
        <v>0</v>
      </c>
      <c r="Y977">
        <v>18</v>
      </c>
      <c r="Z977">
        <v>3474</v>
      </c>
      <c r="AA977">
        <v>3474</v>
      </c>
      <c r="AB977">
        <v>3300</v>
      </c>
      <c r="AC977" s="2"/>
      <c r="AD977" s="2" t="s">
        <v>92</v>
      </c>
      <c r="AE977">
        <v>2026</v>
      </c>
      <c r="AF977">
        <v>49</v>
      </c>
      <c r="AG977">
        <v>45</v>
      </c>
      <c r="AH977">
        <v>4</v>
      </c>
      <c r="AI977">
        <v>49</v>
      </c>
      <c r="AJ977">
        <v>45</v>
      </c>
      <c r="AK977">
        <v>4</v>
      </c>
      <c r="AL977" s="2" t="s">
        <v>72</v>
      </c>
      <c r="AN977" s="2" t="s">
        <v>3419</v>
      </c>
    </row>
    <row r="978" spans="1:40">
      <c r="A978" s="1">
        <v>46078</v>
      </c>
      <c r="B978" s="2" t="s">
        <v>25</v>
      </c>
      <c r="C978" s="2" t="s">
        <v>3414</v>
      </c>
      <c r="D978" s="2" t="s">
        <v>3426</v>
      </c>
      <c r="E978" s="11">
        <v>0.66666666666666674</v>
      </c>
      <c r="F978" s="11">
        <v>0.6875</v>
      </c>
      <c r="G978">
        <v>0.5</v>
      </c>
      <c r="H978">
        <v>796</v>
      </c>
      <c r="I978">
        <v>0.5</v>
      </c>
      <c r="J978">
        <v>796</v>
      </c>
      <c r="K978" s="2" t="s">
        <v>3416</v>
      </c>
      <c r="L978" s="2" t="s">
        <v>3417</v>
      </c>
      <c r="M978">
        <v>304</v>
      </c>
      <c r="N978" s="2" t="s">
        <v>1475</v>
      </c>
      <c r="O978" s="2" t="s">
        <v>442</v>
      </c>
      <c r="P978" s="2" t="s">
        <v>1465</v>
      </c>
      <c r="Q978" s="2" t="s">
        <v>1477</v>
      </c>
      <c r="R978" s="2" t="s">
        <v>1476</v>
      </c>
      <c r="S978" s="2" t="s">
        <v>445</v>
      </c>
      <c r="T978">
        <v>398</v>
      </c>
      <c r="U978">
        <v>5</v>
      </c>
      <c r="V978">
        <v>0</v>
      </c>
      <c r="W978">
        <v>1</v>
      </c>
      <c r="X978">
        <v>0</v>
      </c>
      <c r="Y978">
        <v>18</v>
      </c>
      <c r="Z978">
        <v>7164</v>
      </c>
      <c r="AA978">
        <v>7164</v>
      </c>
      <c r="AB978">
        <v>7000</v>
      </c>
      <c r="AC978" s="2"/>
      <c r="AD978" s="2" t="s">
        <v>92</v>
      </c>
      <c r="AE978">
        <v>2026</v>
      </c>
      <c r="AF978">
        <v>100</v>
      </c>
      <c r="AG978">
        <v>96</v>
      </c>
      <c r="AH978">
        <v>4</v>
      </c>
      <c r="AI978">
        <v>100</v>
      </c>
      <c r="AJ978">
        <v>96</v>
      </c>
      <c r="AK978">
        <v>4</v>
      </c>
      <c r="AL978" s="2" t="s">
        <v>72</v>
      </c>
      <c r="AN978" s="2" t="s">
        <v>3419</v>
      </c>
    </row>
    <row r="979" spans="1:40">
      <c r="A979" s="1">
        <v>46078</v>
      </c>
      <c r="B979" s="2" t="s">
        <v>25</v>
      </c>
      <c r="C979" s="2" t="s">
        <v>3414</v>
      </c>
      <c r="D979" s="2" t="s">
        <v>3426</v>
      </c>
      <c r="E979" s="11">
        <v>0.66666666666666674</v>
      </c>
      <c r="F979" s="11">
        <v>0.70833333333333326</v>
      </c>
      <c r="G979">
        <v>1</v>
      </c>
      <c r="H979">
        <v>257</v>
      </c>
      <c r="I979">
        <v>1</v>
      </c>
      <c r="J979">
        <v>257</v>
      </c>
      <c r="K979" s="2" t="s">
        <v>3416</v>
      </c>
      <c r="L979" s="2" t="s">
        <v>3417</v>
      </c>
      <c r="M979">
        <v>188</v>
      </c>
      <c r="N979" s="2" t="s">
        <v>983</v>
      </c>
      <c r="O979" s="2" t="s">
        <v>442</v>
      </c>
      <c r="P979" s="2" t="s">
        <v>985</v>
      </c>
      <c r="Q979" s="2" t="s">
        <v>986</v>
      </c>
      <c r="R979" s="2" t="s">
        <v>984</v>
      </c>
      <c r="S979" s="2" t="s">
        <v>445</v>
      </c>
      <c r="T979">
        <v>257</v>
      </c>
      <c r="U979">
        <v>5</v>
      </c>
      <c r="V979">
        <v>0</v>
      </c>
      <c r="W979">
        <v>1</v>
      </c>
      <c r="X979">
        <v>0</v>
      </c>
      <c r="Y979">
        <v>18</v>
      </c>
      <c r="Z979">
        <v>4626</v>
      </c>
      <c r="AA979">
        <v>4626</v>
      </c>
      <c r="AB979">
        <v>4100</v>
      </c>
      <c r="AC979" s="2"/>
      <c r="AD979" s="2" t="s">
        <v>92</v>
      </c>
      <c r="AE979">
        <v>2026</v>
      </c>
      <c r="AF979">
        <v>65</v>
      </c>
      <c r="AG979">
        <v>61</v>
      </c>
      <c r="AH979">
        <v>4</v>
      </c>
      <c r="AI979">
        <v>65</v>
      </c>
      <c r="AJ979">
        <v>61</v>
      </c>
      <c r="AK979">
        <v>4</v>
      </c>
      <c r="AL979" s="2" t="s">
        <v>72</v>
      </c>
      <c r="AN979" s="2" t="s">
        <v>3419</v>
      </c>
    </row>
    <row r="980" spans="1:40">
      <c r="A980" s="1">
        <v>46080</v>
      </c>
      <c r="B980" s="2" t="s">
        <v>25</v>
      </c>
      <c r="C980" s="2" t="s">
        <v>3414</v>
      </c>
      <c r="D980" s="2" t="s">
        <v>3426</v>
      </c>
      <c r="E980" s="11">
        <v>0.35416666666666674</v>
      </c>
      <c r="F980" s="11">
        <v>0.375</v>
      </c>
      <c r="G980">
        <v>0.5</v>
      </c>
      <c r="H980">
        <v>1252</v>
      </c>
      <c r="I980">
        <v>0.5</v>
      </c>
      <c r="J980">
        <v>1252</v>
      </c>
      <c r="K980" s="2" t="s">
        <v>3416</v>
      </c>
      <c r="L980" s="2" t="s">
        <v>3417</v>
      </c>
      <c r="M980">
        <v>212</v>
      </c>
      <c r="N980" s="2" t="s">
        <v>1092</v>
      </c>
      <c r="O980" s="2" t="s">
        <v>442</v>
      </c>
      <c r="P980" s="2" t="s">
        <v>1094</v>
      </c>
      <c r="Q980" s="2" t="s">
        <v>192</v>
      </c>
      <c r="R980" s="2" t="s">
        <v>1093</v>
      </c>
      <c r="S980" s="2" t="s">
        <v>445</v>
      </c>
      <c r="T980">
        <v>626</v>
      </c>
      <c r="U980">
        <v>5</v>
      </c>
      <c r="V980">
        <v>0</v>
      </c>
      <c r="W980">
        <v>1</v>
      </c>
      <c r="X980">
        <v>0</v>
      </c>
      <c r="Y980">
        <v>18</v>
      </c>
      <c r="Z980">
        <v>11268</v>
      </c>
      <c r="AA980">
        <v>11268</v>
      </c>
      <c r="AB980">
        <v>11000</v>
      </c>
      <c r="AC980" s="2"/>
      <c r="AD980" s="2" t="s">
        <v>92</v>
      </c>
      <c r="AE980">
        <v>2026</v>
      </c>
      <c r="AF980">
        <v>157</v>
      </c>
      <c r="AG980">
        <v>153</v>
      </c>
      <c r="AH980">
        <v>4</v>
      </c>
      <c r="AI980">
        <v>157</v>
      </c>
      <c r="AJ980">
        <v>153</v>
      </c>
      <c r="AK980">
        <v>4</v>
      </c>
      <c r="AL980" s="2" t="s">
        <v>72</v>
      </c>
      <c r="AN980" s="2" t="s">
        <v>3419</v>
      </c>
    </row>
    <row r="981" spans="1:40">
      <c r="A981" s="1">
        <v>46080</v>
      </c>
      <c r="B981" s="2" t="s">
        <v>25</v>
      </c>
      <c r="C981" s="2" t="s">
        <v>3414</v>
      </c>
      <c r="D981" s="2" t="s">
        <v>3426</v>
      </c>
      <c r="E981" s="11">
        <v>0.375</v>
      </c>
      <c r="F981" s="11">
        <v>0.38888888888888884</v>
      </c>
      <c r="G981">
        <v>0.33</v>
      </c>
      <c r="H981">
        <v>551.5151515151515</v>
      </c>
      <c r="I981">
        <v>0.33333333333333326</v>
      </c>
      <c r="J981">
        <v>546</v>
      </c>
      <c r="K981" s="2" t="s">
        <v>3416</v>
      </c>
      <c r="L981" s="2" t="s">
        <v>3417</v>
      </c>
      <c r="M981">
        <v>327</v>
      </c>
      <c r="N981" s="2" t="s">
        <v>1567</v>
      </c>
      <c r="O981" s="2" t="s">
        <v>442</v>
      </c>
      <c r="P981" s="2" t="s">
        <v>1569</v>
      </c>
      <c r="Q981" s="2" t="s">
        <v>97</v>
      </c>
      <c r="R981" s="2" t="s">
        <v>1568</v>
      </c>
      <c r="S981" s="2" t="s">
        <v>445</v>
      </c>
      <c r="T981">
        <v>182</v>
      </c>
      <c r="U981">
        <v>5</v>
      </c>
      <c r="V981">
        <v>0</v>
      </c>
      <c r="W981">
        <v>1</v>
      </c>
      <c r="X981">
        <v>0</v>
      </c>
      <c r="Y981">
        <v>18</v>
      </c>
      <c r="Z981">
        <v>3276</v>
      </c>
      <c r="AA981">
        <v>3276</v>
      </c>
      <c r="AB981">
        <v>2000</v>
      </c>
      <c r="AC981" s="2"/>
      <c r="AD981" s="2" t="s">
        <v>92</v>
      </c>
      <c r="AE981">
        <v>2026</v>
      </c>
      <c r="AF981">
        <v>46</v>
      </c>
      <c r="AG981">
        <v>42</v>
      </c>
      <c r="AH981">
        <v>4</v>
      </c>
      <c r="AI981">
        <v>46</v>
      </c>
      <c r="AJ981">
        <v>42</v>
      </c>
      <c r="AK981">
        <v>4</v>
      </c>
      <c r="AL981" s="2" t="s">
        <v>72</v>
      </c>
      <c r="AN981" s="2" t="s">
        <v>3419</v>
      </c>
    </row>
    <row r="982" spans="1:40">
      <c r="A982" s="1">
        <v>46080</v>
      </c>
      <c r="B982" s="2" t="s">
        <v>25</v>
      </c>
      <c r="C982" s="2" t="s">
        <v>3414</v>
      </c>
      <c r="D982" s="2" t="s">
        <v>3426</v>
      </c>
      <c r="E982" s="11">
        <v>0.39583333333333326</v>
      </c>
      <c r="F982" s="11">
        <v>0.4375</v>
      </c>
      <c r="G982">
        <v>1</v>
      </c>
      <c r="H982">
        <v>487</v>
      </c>
      <c r="I982">
        <v>1</v>
      </c>
      <c r="J982">
        <v>487</v>
      </c>
      <c r="K982" s="2" t="s">
        <v>3416</v>
      </c>
      <c r="L982" s="2" t="s">
        <v>3417</v>
      </c>
      <c r="M982">
        <v>330</v>
      </c>
      <c r="N982" s="2" t="s">
        <v>1574</v>
      </c>
      <c r="O982" s="2" t="s">
        <v>442</v>
      </c>
      <c r="P982" s="2" t="s">
        <v>511</v>
      </c>
      <c r="Q982" s="2" t="s">
        <v>240</v>
      </c>
      <c r="R982" s="2" t="s">
        <v>1575</v>
      </c>
      <c r="S982" s="2" t="s">
        <v>445</v>
      </c>
      <c r="T982">
        <v>487</v>
      </c>
      <c r="U982">
        <v>5</v>
      </c>
      <c r="V982">
        <v>0</v>
      </c>
      <c r="W982">
        <v>1</v>
      </c>
      <c r="X982">
        <v>0</v>
      </c>
      <c r="Y982">
        <v>18</v>
      </c>
      <c r="Z982">
        <v>8766</v>
      </c>
      <c r="AA982">
        <v>8766</v>
      </c>
      <c r="AB982">
        <v>7600</v>
      </c>
      <c r="AC982" s="2"/>
      <c r="AD982" s="2" t="s">
        <v>92</v>
      </c>
      <c r="AE982">
        <v>2026</v>
      </c>
      <c r="AF982">
        <v>122</v>
      </c>
      <c r="AG982">
        <v>119</v>
      </c>
      <c r="AH982">
        <v>3</v>
      </c>
      <c r="AI982">
        <v>122</v>
      </c>
      <c r="AJ982">
        <v>119</v>
      </c>
      <c r="AK982">
        <v>3</v>
      </c>
      <c r="AL982" s="2" t="s">
        <v>72</v>
      </c>
      <c r="AN982" s="2" t="s">
        <v>3419</v>
      </c>
    </row>
    <row r="983" spans="1:40">
      <c r="A983" s="1">
        <v>46080</v>
      </c>
      <c r="B983" s="2" t="s">
        <v>25</v>
      </c>
      <c r="C983" s="2" t="s">
        <v>3414</v>
      </c>
      <c r="D983" s="2" t="s">
        <v>3426</v>
      </c>
      <c r="E983" s="11">
        <v>0.4375</v>
      </c>
      <c r="F983" s="11">
        <v>0.44791666666666674</v>
      </c>
      <c r="G983">
        <v>0.25</v>
      </c>
      <c r="H983">
        <v>700</v>
      </c>
      <c r="I983">
        <v>0.25</v>
      </c>
      <c r="J983">
        <v>700</v>
      </c>
      <c r="K983" s="2" t="s">
        <v>3416</v>
      </c>
      <c r="L983" s="2" t="s">
        <v>3417</v>
      </c>
      <c r="M983">
        <v>386</v>
      </c>
      <c r="N983" s="2" t="s">
        <v>1791</v>
      </c>
      <c r="O983" s="2" t="s">
        <v>442</v>
      </c>
      <c r="P983" s="2" t="s">
        <v>1793</v>
      </c>
      <c r="Q983" s="2" t="s">
        <v>97</v>
      </c>
      <c r="R983" s="2" t="s">
        <v>1792</v>
      </c>
      <c r="S983" s="2" t="s">
        <v>445</v>
      </c>
      <c r="T983">
        <v>175</v>
      </c>
      <c r="U983">
        <v>5</v>
      </c>
      <c r="V983">
        <v>0</v>
      </c>
      <c r="W983">
        <v>1</v>
      </c>
      <c r="X983">
        <v>0</v>
      </c>
      <c r="Y983">
        <v>18</v>
      </c>
      <c r="Z983">
        <v>3150</v>
      </c>
      <c r="AA983">
        <v>3150</v>
      </c>
      <c r="AB983">
        <v>3000</v>
      </c>
      <c r="AC983" s="2"/>
      <c r="AD983" s="2" t="s">
        <v>92</v>
      </c>
      <c r="AE983">
        <v>2026</v>
      </c>
      <c r="AF983">
        <v>44</v>
      </c>
      <c r="AG983">
        <v>41</v>
      </c>
      <c r="AH983">
        <v>3</v>
      </c>
      <c r="AI983">
        <v>44</v>
      </c>
      <c r="AJ983">
        <v>41</v>
      </c>
      <c r="AK983">
        <v>3</v>
      </c>
      <c r="AL983" s="2" t="s">
        <v>72</v>
      </c>
      <c r="AN983" s="2" t="s">
        <v>3419</v>
      </c>
    </row>
    <row r="984" spans="1:40">
      <c r="A984" s="1">
        <v>46080</v>
      </c>
      <c r="B984" s="2" t="s">
        <v>25</v>
      </c>
      <c r="C984" s="2" t="s">
        <v>3414</v>
      </c>
      <c r="D984" s="2" t="s">
        <v>3426</v>
      </c>
      <c r="E984" s="11">
        <v>0.47916666666666674</v>
      </c>
      <c r="F984" s="11">
        <v>0.5</v>
      </c>
      <c r="G984">
        <v>0.5</v>
      </c>
      <c r="H984">
        <v>808</v>
      </c>
      <c r="I984">
        <v>0.5</v>
      </c>
      <c r="J984">
        <v>808</v>
      </c>
      <c r="K984" s="2" t="s">
        <v>3416</v>
      </c>
      <c r="L984" s="2" t="s">
        <v>3417</v>
      </c>
      <c r="M984">
        <v>465</v>
      </c>
      <c r="N984" s="2" t="s">
        <v>2053</v>
      </c>
      <c r="O984" s="2" t="s">
        <v>442</v>
      </c>
      <c r="P984" s="2" t="s">
        <v>996</v>
      </c>
      <c r="Q984" s="2" t="s">
        <v>97</v>
      </c>
      <c r="R984" s="2" t="s">
        <v>2054</v>
      </c>
      <c r="S984" s="2" t="s">
        <v>445</v>
      </c>
      <c r="T984">
        <v>404</v>
      </c>
      <c r="U984">
        <v>5</v>
      </c>
      <c r="V984">
        <v>0</v>
      </c>
      <c r="W984">
        <v>1</v>
      </c>
      <c r="X984">
        <v>0</v>
      </c>
      <c r="Y984">
        <v>18</v>
      </c>
      <c r="Z984">
        <v>7272</v>
      </c>
      <c r="AA984">
        <v>7272</v>
      </c>
      <c r="AB984">
        <v>7100</v>
      </c>
      <c r="AC984" s="2"/>
      <c r="AD984" s="2" t="s">
        <v>92</v>
      </c>
      <c r="AE984">
        <v>2026</v>
      </c>
      <c r="AF984">
        <v>101</v>
      </c>
      <c r="AG984">
        <v>98</v>
      </c>
      <c r="AH984">
        <v>3</v>
      </c>
      <c r="AI984">
        <v>101</v>
      </c>
      <c r="AJ984">
        <v>98</v>
      </c>
      <c r="AK984">
        <v>3</v>
      </c>
      <c r="AL984" s="2" t="s">
        <v>72</v>
      </c>
      <c r="AN984" s="2" t="s">
        <v>3419</v>
      </c>
    </row>
    <row r="985" spans="1:40">
      <c r="A985" s="1">
        <v>46080</v>
      </c>
      <c r="B985" s="2" t="s">
        <v>25</v>
      </c>
      <c r="C985" s="2" t="s">
        <v>3414</v>
      </c>
      <c r="D985" s="2" t="s">
        <v>3426</v>
      </c>
      <c r="E985" s="11">
        <v>0.52083333333333326</v>
      </c>
      <c r="F985" s="11">
        <v>0.64583333333333326</v>
      </c>
      <c r="G985">
        <v>3</v>
      </c>
      <c r="H985">
        <v>907</v>
      </c>
      <c r="I985">
        <v>3</v>
      </c>
      <c r="J985">
        <v>907</v>
      </c>
      <c r="K985" s="2" t="s">
        <v>3416</v>
      </c>
      <c r="L985" s="2" t="s">
        <v>3417</v>
      </c>
      <c r="M985">
        <v>279</v>
      </c>
      <c r="N985" s="2" t="s">
        <v>1365</v>
      </c>
      <c r="O985" s="2" t="s">
        <v>798</v>
      </c>
      <c r="P985" s="2" t="s">
        <v>790</v>
      </c>
      <c r="Q985" s="2" t="s">
        <v>1367</v>
      </c>
      <c r="R985" s="2" t="s">
        <v>1366</v>
      </c>
      <c r="S985" s="2" t="s">
        <v>79</v>
      </c>
      <c r="T985">
        <v>2721</v>
      </c>
      <c r="U985">
        <v>5</v>
      </c>
      <c r="V985">
        <v>0</v>
      </c>
      <c r="W985">
        <v>1</v>
      </c>
      <c r="X985">
        <v>8</v>
      </c>
      <c r="Z985">
        <v>21768</v>
      </c>
      <c r="AA985">
        <v>21768</v>
      </c>
      <c r="AB985">
        <v>21700</v>
      </c>
      <c r="AC985" s="2"/>
      <c r="AD985" s="2" t="s">
        <v>92</v>
      </c>
      <c r="AE985">
        <v>2026</v>
      </c>
      <c r="AF985">
        <v>681</v>
      </c>
      <c r="AG985">
        <v>677</v>
      </c>
      <c r="AH985">
        <v>4</v>
      </c>
      <c r="AI985">
        <v>681</v>
      </c>
      <c r="AJ985">
        <v>677</v>
      </c>
      <c r="AK985">
        <v>4</v>
      </c>
      <c r="AL985" s="2" t="s">
        <v>72</v>
      </c>
      <c r="AN985" s="2" t="s">
        <v>3419</v>
      </c>
    </row>
    <row r="986" spans="1:40">
      <c r="A986" s="1">
        <v>46080</v>
      </c>
      <c r="B986" s="2" t="s">
        <v>25</v>
      </c>
      <c r="C986" s="2" t="s">
        <v>3414</v>
      </c>
      <c r="D986" s="2" t="s">
        <v>3426</v>
      </c>
      <c r="E986" s="11">
        <v>0.64583333333333326</v>
      </c>
      <c r="F986" s="11">
        <v>0.65625</v>
      </c>
      <c r="G986">
        <v>0.25</v>
      </c>
      <c r="H986">
        <v>1212</v>
      </c>
      <c r="I986">
        <v>0.25</v>
      </c>
      <c r="J986">
        <v>1212</v>
      </c>
      <c r="K986" s="2" t="s">
        <v>3416</v>
      </c>
      <c r="L986" s="2" t="s">
        <v>3417</v>
      </c>
      <c r="M986">
        <v>367</v>
      </c>
      <c r="N986" s="2" t="s">
        <v>1711</v>
      </c>
      <c r="O986" s="2" t="s">
        <v>1721</v>
      </c>
      <c r="P986" s="2" t="s">
        <v>1713</v>
      </c>
      <c r="Q986" s="2" t="s">
        <v>1714</v>
      </c>
      <c r="R986" s="2" t="s">
        <v>1712</v>
      </c>
      <c r="S986" s="2" t="s">
        <v>79</v>
      </c>
      <c r="T986">
        <v>303</v>
      </c>
      <c r="U986">
        <v>5</v>
      </c>
      <c r="V986">
        <v>0</v>
      </c>
      <c r="W986">
        <v>1</v>
      </c>
      <c r="X986">
        <v>8</v>
      </c>
      <c r="Z986">
        <v>2424</v>
      </c>
      <c r="AA986">
        <v>2424</v>
      </c>
      <c r="AB986">
        <v>1500</v>
      </c>
      <c r="AC986" s="2"/>
      <c r="AD986" s="2" t="s">
        <v>92</v>
      </c>
      <c r="AE986">
        <v>2026</v>
      </c>
      <c r="AF986">
        <v>76</v>
      </c>
      <c r="AG986">
        <v>72</v>
      </c>
      <c r="AH986">
        <v>4</v>
      </c>
      <c r="AI986">
        <v>76</v>
      </c>
      <c r="AJ986">
        <v>72</v>
      </c>
      <c r="AK986">
        <v>4</v>
      </c>
      <c r="AL986" s="2" t="s">
        <v>72</v>
      </c>
      <c r="AN986" s="2" t="s">
        <v>3419</v>
      </c>
    </row>
    <row r="987" spans="1:40">
      <c r="A987" s="1">
        <v>46080</v>
      </c>
      <c r="B987" s="2" t="s">
        <v>25</v>
      </c>
      <c r="C987" s="2" t="s">
        <v>3414</v>
      </c>
      <c r="D987" s="2" t="s">
        <v>3426</v>
      </c>
      <c r="E987" s="11">
        <v>0.65625</v>
      </c>
      <c r="F987" s="11">
        <v>0.72916666666666674</v>
      </c>
      <c r="G987">
        <v>1.75</v>
      </c>
      <c r="H987">
        <v>2314.2857142857142</v>
      </c>
      <c r="I987">
        <v>1.75</v>
      </c>
      <c r="J987">
        <v>2314.2857142824073</v>
      </c>
      <c r="K987" s="2" t="s">
        <v>3416</v>
      </c>
      <c r="L987" s="2" t="s">
        <v>3417</v>
      </c>
      <c r="M987">
        <v>412</v>
      </c>
      <c r="N987" s="2" t="s">
        <v>760</v>
      </c>
      <c r="O987" s="2" t="s">
        <v>760</v>
      </c>
      <c r="P987" s="2" t="s">
        <v>1880</v>
      </c>
      <c r="Q987" s="2" t="s">
        <v>763</v>
      </c>
      <c r="R987" s="2" t="s">
        <v>1879</v>
      </c>
      <c r="S987" s="2" t="s">
        <v>765</v>
      </c>
      <c r="T987">
        <v>4050</v>
      </c>
      <c r="U987">
        <v>10</v>
      </c>
      <c r="V987">
        <v>0</v>
      </c>
      <c r="W987">
        <v>1</v>
      </c>
      <c r="X987">
        <v>0</v>
      </c>
      <c r="Y987">
        <v>2</v>
      </c>
      <c r="Z987">
        <v>8100</v>
      </c>
      <c r="AA987">
        <v>8100</v>
      </c>
      <c r="AB987">
        <v>8000</v>
      </c>
      <c r="AC987" s="2"/>
      <c r="AD987" s="2" t="s">
        <v>92</v>
      </c>
      <c r="AE987">
        <v>2026</v>
      </c>
      <c r="AF987">
        <v>0</v>
      </c>
      <c r="AG987">
        <v>1232</v>
      </c>
      <c r="AH987">
        <v>-1232</v>
      </c>
      <c r="AI987">
        <v>1235</v>
      </c>
      <c r="AJ987">
        <v>1232</v>
      </c>
      <c r="AK987">
        <v>3</v>
      </c>
      <c r="AL987" s="2" t="s">
        <v>72</v>
      </c>
      <c r="AN987" s="2" t="s">
        <v>3419</v>
      </c>
    </row>
    <row r="988" spans="1:40">
      <c r="A988" s="1">
        <v>46062</v>
      </c>
      <c r="B988" s="2" t="s">
        <v>25</v>
      </c>
      <c r="C988" s="2" t="s">
        <v>3422</v>
      </c>
      <c r="D988" s="2" t="s">
        <v>3423</v>
      </c>
      <c r="E988" s="11">
        <v>0.42013888888888884</v>
      </c>
      <c r="F988" s="11">
        <v>0.625</v>
      </c>
      <c r="G988">
        <v>4.92</v>
      </c>
      <c r="H988">
        <v>1034.959349593496</v>
      </c>
      <c r="I988">
        <v>4.916666666666667</v>
      </c>
      <c r="J988">
        <v>1035.6610169444446</v>
      </c>
      <c r="K988" s="2" t="s">
        <v>3416</v>
      </c>
      <c r="L988" s="2" t="s">
        <v>3417</v>
      </c>
      <c r="M988">
        <v>203</v>
      </c>
      <c r="N988" s="2" t="s">
        <v>1073</v>
      </c>
      <c r="O988" s="2" t="s">
        <v>1076</v>
      </c>
      <c r="P988" s="2" t="s">
        <v>1075</v>
      </c>
      <c r="Q988" s="2" t="s">
        <v>97</v>
      </c>
      <c r="R988" s="2" t="s">
        <v>1074</v>
      </c>
      <c r="S988" s="2" t="s">
        <v>64</v>
      </c>
      <c r="T988">
        <v>5092</v>
      </c>
      <c r="U988">
        <v>10</v>
      </c>
      <c r="V988">
        <v>2</v>
      </c>
      <c r="W988">
        <v>1</v>
      </c>
      <c r="X988">
        <v>2</v>
      </c>
      <c r="Z988">
        <v>10184</v>
      </c>
      <c r="AA988">
        <v>10184</v>
      </c>
      <c r="AB988">
        <v>10000</v>
      </c>
      <c r="AC988" s="2"/>
      <c r="AD988" s="2" t="s">
        <v>92</v>
      </c>
      <c r="AE988">
        <v>2026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 s="2" t="s">
        <v>72</v>
      </c>
      <c r="AM988" t="s">
        <v>68</v>
      </c>
      <c r="AN988" s="2" t="s">
        <v>3419</v>
      </c>
    </row>
    <row r="989" spans="1:40">
      <c r="A989" s="1">
        <v>46097</v>
      </c>
      <c r="B989" s="2" t="s">
        <v>25</v>
      </c>
      <c r="C989" s="2" t="s">
        <v>3445</v>
      </c>
      <c r="D989" s="2" t="s">
        <v>3446</v>
      </c>
      <c r="E989" s="11">
        <v>0.45138888888888884</v>
      </c>
      <c r="F989" s="11">
        <v>0.5</v>
      </c>
      <c r="G989">
        <v>1.17</v>
      </c>
      <c r="H989">
        <v>279.4871794871795</v>
      </c>
      <c r="I989">
        <v>1.1666666666666665</v>
      </c>
      <c r="J989">
        <v>280.28571428240741</v>
      </c>
      <c r="K989" s="2" t="s">
        <v>3416</v>
      </c>
      <c r="L989" s="2" t="s">
        <v>3417</v>
      </c>
      <c r="M989">
        <v>325</v>
      </c>
      <c r="N989" s="2" t="s">
        <v>1567</v>
      </c>
      <c r="O989" s="2" t="s">
        <v>1570</v>
      </c>
      <c r="P989" s="2" t="s">
        <v>1569</v>
      </c>
      <c r="Q989" s="2" t="s">
        <v>97</v>
      </c>
      <c r="R989" s="2" t="s">
        <v>1568</v>
      </c>
      <c r="S989" s="2" t="s">
        <v>64</v>
      </c>
      <c r="T989">
        <v>327</v>
      </c>
      <c r="U989">
        <v>5</v>
      </c>
      <c r="V989">
        <v>6</v>
      </c>
      <c r="W989">
        <v>3</v>
      </c>
      <c r="X989">
        <v>2</v>
      </c>
      <c r="Z989">
        <v>654</v>
      </c>
      <c r="AA989">
        <v>218</v>
      </c>
      <c r="AB989">
        <v>300</v>
      </c>
      <c r="AC989" s="2"/>
      <c r="AD989" s="2" t="s">
        <v>312</v>
      </c>
      <c r="AE989">
        <v>2026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 s="2" t="s">
        <v>72</v>
      </c>
      <c r="AM989" t="s">
        <v>197</v>
      </c>
      <c r="AN989" s="2" t="s">
        <v>3419</v>
      </c>
    </row>
    <row r="990" spans="1:40">
      <c r="A990" s="1">
        <v>46097</v>
      </c>
      <c r="B990" s="2" t="s">
        <v>25</v>
      </c>
      <c r="C990" s="2" t="s">
        <v>3445</v>
      </c>
      <c r="D990" s="2" t="s">
        <v>3446</v>
      </c>
      <c r="E990" s="11">
        <v>0.51388888888888884</v>
      </c>
      <c r="F990" s="11">
        <v>0.60763888888888884</v>
      </c>
      <c r="G990">
        <v>2.25</v>
      </c>
      <c r="H990">
        <v>145.33333333333334</v>
      </c>
      <c r="I990">
        <v>2.25</v>
      </c>
      <c r="J990">
        <v>145.33333333333334</v>
      </c>
      <c r="K990" s="2" t="s">
        <v>3416</v>
      </c>
      <c r="L990" s="2" t="s">
        <v>3417</v>
      </c>
      <c r="M990">
        <v>325</v>
      </c>
      <c r="N990" s="2" t="s">
        <v>1567</v>
      </c>
      <c r="O990" s="2" t="s">
        <v>1570</v>
      </c>
      <c r="P990" s="2" t="s">
        <v>1569</v>
      </c>
      <c r="Q990" s="2" t="s">
        <v>97</v>
      </c>
      <c r="R990" s="2" t="s">
        <v>1568</v>
      </c>
      <c r="S990" s="2" t="s">
        <v>64</v>
      </c>
      <c r="T990">
        <v>327</v>
      </c>
      <c r="U990">
        <v>5</v>
      </c>
      <c r="V990">
        <v>6</v>
      </c>
      <c r="W990">
        <v>3</v>
      </c>
      <c r="X990">
        <v>2</v>
      </c>
      <c r="Z990">
        <v>654</v>
      </c>
      <c r="AA990">
        <v>218</v>
      </c>
      <c r="AB990">
        <v>300</v>
      </c>
      <c r="AC990" s="2"/>
      <c r="AD990" s="2" t="s">
        <v>312</v>
      </c>
      <c r="AE990">
        <v>2026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 s="2" t="s">
        <v>72</v>
      </c>
      <c r="AM990" t="s">
        <v>197</v>
      </c>
      <c r="AN990" s="2" t="s">
        <v>3419</v>
      </c>
    </row>
    <row r="991" spans="1:40">
      <c r="A991" s="1">
        <v>46097</v>
      </c>
      <c r="B991" s="2" t="s">
        <v>25</v>
      </c>
      <c r="C991" s="2" t="s">
        <v>3445</v>
      </c>
      <c r="D991" s="2" t="s">
        <v>3446</v>
      </c>
      <c r="E991" s="11">
        <v>0.61458333333333326</v>
      </c>
      <c r="F991" s="11">
        <v>0.70486111111111116</v>
      </c>
      <c r="G991">
        <v>2.17</v>
      </c>
      <c r="H991">
        <v>150.69124423963135</v>
      </c>
      <c r="I991">
        <v>2.1666666666666665</v>
      </c>
      <c r="J991">
        <v>150.92307692129629</v>
      </c>
      <c r="K991" s="2" t="s">
        <v>3416</v>
      </c>
      <c r="L991" s="2" t="s">
        <v>3417</v>
      </c>
      <c r="M991">
        <v>325</v>
      </c>
      <c r="N991" s="2" t="s">
        <v>1567</v>
      </c>
      <c r="O991" s="2" t="s">
        <v>1570</v>
      </c>
      <c r="P991" s="2" t="s">
        <v>1569</v>
      </c>
      <c r="Q991" s="2" t="s">
        <v>97</v>
      </c>
      <c r="R991" s="2" t="s">
        <v>1568</v>
      </c>
      <c r="S991" s="2" t="s">
        <v>64</v>
      </c>
      <c r="T991">
        <v>327</v>
      </c>
      <c r="U991">
        <v>5</v>
      </c>
      <c r="V991">
        <v>6</v>
      </c>
      <c r="W991">
        <v>3</v>
      </c>
      <c r="X991">
        <v>2</v>
      </c>
      <c r="Z991">
        <v>654</v>
      </c>
      <c r="AA991">
        <v>218</v>
      </c>
      <c r="AB991">
        <v>300</v>
      </c>
      <c r="AC991" s="2"/>
      <c r="AD991" s="2" t="s">
        <v>312</v>
      </c>
      <c r="AE991">
        <v>2026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 s="2" t="s">
        <v>72</v>
      </c>
      <c r="AM991" t="s">
        <v>197</v>
      </c>
      <c r="AN991" s="2" t="s">
        <v>3419</v>
      </c>
    </row>
    <row r="992" spans="1:40">
      <c r="A992" s="1">
        <v>46062</v>
      </c>
      <c r="B992" s="2" t="s">
        <v>25</v>
      </c>
      <c r="C992" s="2" t="s">
        <v>3422</v>
      </c>
      <c r="D992" s="2" t="s">
        <v>3423</v>
      </c>
      <c r="E992" s="11">
        <v>0.37847222222222232</v>
      </c>
      <c r="F992" s="11">
        <v>0.41666666666666674</v>
      </c>
      <c r="G992">
        <v>0.92</v>
      </c>
      <c r="H992">
        <v>921.73913043478262</v>
      </c>
      <c r="I992">
        <v>0.91666666666666674</v>
      </c>
      <c r="J992">
        <v>925.09090908564815</v>
      </c>
      <c r="K992" s="2" t="s">
        <v>3416</v>
      </c>
      <c r="L992" s="2" t="s">
        <v>3417</v>
      </c>
      <c r="M992">
        <v>195</v>
      </c>
      <c r="N992" s="2" t="s">
        <v>1030</v>
      </c>
      <c r="O992" s="2" t="s">
        <v>970</v>
      </c>
      <c r="P992" s="2" t="s">
        <v>964</v>
      </c>
      <c r="Q992" s="2" t="s">
        <v>1032</v>
      </c>
      <c r="R992" s="2" t="s">
        <v>1031</v>
      </c>
      <c r="S992" s="2" t="s">
        <v>64</v>
      </c>
      <c r="T992">
        <v>848</v>
      </c>
      <c r="U992">
        <v>10</v>
      </c>
      <c r="V992">
        <v>2</v>
      </c>
      <c r="W992">
        <v>1</v>
      </c>
      <c r="X992">
        <v>2</v>
      </c>
      <c r="Z992">
        <v>1696</v>
      </c>
      <c r="AA992">
        <v>1696</v>
      </c>
      <c r="AB992">
        <v>1500</v>
      </c>
      <c r="AC992" s="2"/>
      <c r="AD992" s="2" t="s">
        <v>92</v>
      </c>
      <c r="AE992">
        <v>2026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 s="2" t="s">
        <v>72</v>
      </c>
      <c r="AM992" t="s">
        <v>68</v>
      </c>
      <c r="AN992" s="2" t="s">
        <v>3419</v>
      </c>
    </row>
    <row r="993" spans="1:40">
      <c r="A993" s="1">
        <v>46100</v>
      </c>
      <c r="B993" s="2" t="s">
        <v>26</v>
      </c>
      <c r="C993" s="2" t="s">
        <v>3433</v>
      </c>
      <c r="D993" s="2" t="s">
        <v>3526</v>
      </c>
      <c r="E993" s="11">
        <v>0.58333333333333326</v>
      </c>
      <c r="F993" s="11">
        <v>0.625</v>
      </c>
      <c r="G993">
        <v>1</v>
      </c>
      <c r="H993">
        <v>1155</v>
      </c>
      <c r="I993">
        <v>1</v>
      </c>
      <c r="J993">
        <v>1155</v>
      </c>
      <c r="K993" s="2" t="s">
        <v>3416</v>
      </c>
      <c r="L993" s="2" t="s">
        <v>3417</v>
      </c>
      <c r="M993">
        <v>377</v>
      </c>
      <c r="N993" s="2" t="s">
        <v>1764</v>
      </c>
      <c r="O993" s="2" t="s">
        <v>1766</v>
      </c>
      <c r="P993" s="2" t="s">
        <v>1756</v>
      </c>
      <c r="Q993" s="2" t="s">
        <v>950</v>
      </c>
      <c r="R993" s="2" t="s">
        <v>1765</v>
      </c>
      <c r="S993" s="2" t="s">
        <v>116</v>
      </c>
      <c r="T993">
        <v>1155</v>
      </c>
      <c r="U993">
        <v>5</v>
      </c>
      <c r="V993">
        <v>4</v>
      </c>
      <c r="W993">
        <v>1</v>
      </c>
      <c r="X993">
        <v>7</v>
      </c>
      <c r="Z993">
        <v>8085</v>
      </c>
      <c r="AA993">
        <v>8085</v>
      </c>
      <c r="AB993">
        <v>6000</v>
      </c>
      <c r="AC993" s="2" t="s">
        <v>764</v>
      </c>
      <c r="AD993" s="2" t="s">
        <v>312</v>
      </c>
      <c r="AE993">
        <v>2026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 s="2" t="s">
        <v>72</v>
      </c>
      <c r="AM993" t="s">
        <v>1720</v>
      </c>
      <c r="AN993" s="2" t="s">
        <v>3419</v>
      </c>
    </row>
    <row r="994" spans="1:40">
      <c r="A994" s="1">
        <v>46112</v>
      </c>
      <c r="B994" s="2" t="s">
        <v>25</v>
      </c>
      <c r="C994" s="2" t="s">
        <v>3424</v>
      </c>
      <c r="D994" s="2" t="s">
        <v>3425</v>
      </c>
      <c r="E994" s="11">
        <v>0.33402777777777781</v>
      </c>
      <c r="F994" s="11">
        <v>0.36805555555555558</v>
      </c>
      <c r="G994">
        <v>0.82</v>
      </c>
      <c r="H994">
        <v>1707.3170731707319</v>
      </c>
      <c r="I994">
        <v>0.81666666666666665</v>
      </c>
      <c r="J994">
        <v>1714.2857142824073</v>
      </c>
      <c r="K994" s="2" t="s">
        <v>3416</v>
      </c>
      <c r="L994" s="2" t="s">
        <v>3417</v>
      </c>
      <c r="M994">
        <v>347</v>
      </c>
      <c r="N994" s="2" t="s">
        <v>1634</v>
      </c>
      <c r="O994" s="2" t="s">
        <v>1638</v>
      </c>
      <c r="P994" s="2" t="s">
        <v>1636</v>
      </c>
      <c r="Q994" s="2" t="s">
        <v>1637</v>
      </c>
      <c r="R994" s="2" t="s">
        <v>1635</v>
      </c>
      <c r="S994" s="2" t="s">
        <v>64</v>
      </c>
      <c r="T994">
        <v>1400</v>
      </c>
      <c r="U994">
        <v>10</v>
      </c>
      <c r="V994">
        <v>4</v>
      </c>
      <c r="W994">
        <v>1</v>
      </c>
      <c r="X994">
        <v>3</v>
      </c>
      <c r="Z994">
        <v>4200</v>
      </c>
      <c r="AA994">
        <v>4200</v>
      </c>
      <c r="AB994">
        <v>24000</v>
      </c>
      <c r="AC994" s="2" t="s">
        <v>3584</v>
      </c>
      <c r="AD994" s="2" t="s">
        <v>312</v>
      </c>
      <c r="AE994">
        <v>2026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 s="2" t="s">
        <v>72</v>
      </c>
      <c r="AM994" t="s">
        <v>211</v>
      </c>
      <c r="AN994" s="2" t="s">
        <v>3419</v>
      </c>
    </row>
    <row r="995" spans="1:40">
      <c r="A995" s="1">
        <v>46112</v>
      </c>
      <c r="B995" s="2" t="s">
        <v>25</v>
      </c>
      <c r="C995" s="2" t="s">
        <v>3424</v>
      </c>
      <c r="D995" s="2" t="s">
        <v>3425</v>
      </c>
      <c r="E995" s="11">
        <v>0.39236111111111116</v>
      </c>
      <c r="F995" s="11">
        <v>0.46875</v>
      </c>
      <c r="G995">
        <v>1.83</v>
      </c>
      <c r="H995">
        <v>2710.3825136612022</v>
      </c>
      <c r="I995">
        <v>1.8333333333333335</v>
      </c>
      <c r="J995">
        <v>2705.4545454513891</v>
      </c>
      <c r="K995" s="2" t="s">
        <v>3416</v>
      </c>
      <c r="L995" s="2" t="s">
        <v>3417</v>
      </c>
      <c r="M995">
        <v>347</v>
      </c>
      <c r="N995" s="2" t="s">
        <v>1634</v>
      </c>
      <c r="O995" s="2" t="s">
        <v>1638</v>
      </c>
      <c r="P995" s="2" t="s">
        <v>1636</v>
      </c>
      <c r="Q995" s="2" t="s">
        <v>1637</v>
      </c>
      <c r="R995" s="2" t="s">
        <v>1635</v>
      </c>
      <c r="S995" s="2" t="s">
        <v>64</v>
      </c>
      <c r="T995">
        <v>4960</v>
      </c>
      <c r="U995">
        <v>10</v>
      </c>
      <c r="V995">
        <v>4</v>
      </c>
      <c r="W995">
        <v>1</v>
      </c>
      <c r="X995">
        <v>3</v>
      </c>
      <c r="Z995">
        <v>14880</v>
      </c>
      <c r="AA995">
        <v>14880</v>
      </c>
      <c r="AB995">
        <v>24000</v>
      </c>
      <c r="AC995" s="2" t="s">
        <v>3585</v>
      </c>
      <c r="AD995" s="2" t="s">
        <v>312</v>
      </c>
      <c r="AE995">
        <v>2026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 s="2" t="s">
        <v>72</v>
      </c>
      <c r="AM995" t="s">
        <v>211</v>
      </c>
      <c r="AN995" s="2" t="s">
        <v>3419</v>
      </c>
    </row>
    <row r="996" spans="1:40">
      <c r="A996" s="1">
        <v>46112</v>
      </c>
      <c r="B996" s="2" t="s">
        <v>25</v>
      </c>
      <c r="C996" s="2" t="s">
        <v>3424</v>
      </c>
      <c r="D996" s="2" t="s">
        <v>3425</v>
      </c>
      <c r="E996" s="11">
        <v>0.48958333333333326</v>
      </c>
      <c r="F996" s="11">
        <v>0.61458333333333326</v>
      </c>
      <c r="G996">
        <v>3</v>
      </c>
      <c r="H996">
        <v>453.33333333333331</v>
      </c>
      <c r="I996">
        <v>3</v>
      </c>
      <c r="J996">
        <v>453.33333333333331</v>
      </c>
      <c r="K996" s="2" t="s">
        <v>3416</v>
      </c>
      <c r="L996" s="2" t="s">
        <v>3417</v>
      </c>
      <c r="M996">
        <v>477</v>
      </c>
      <c r="N996" s="2" t="s">
        <v>2072</v>
      </c>
      <c r="O996" s="2" t="s">
        <v>2076</v>
      </c>
      <c r="P996" s="2" t="s">
        <v>2074</v>
      </c>
      <c r="Q996" s="2" t="s">
        <v>2075</v>
      </c>
      <c r="R996" s="2" t="s">
        <v>2073</v>
      </c>
      <c r="S996" s="2" t="s">
        <v>64</v>
      </c>
      <c r="T996">
        <v>1360</v>
      </c>
      <c r="U996">
        <v>30</v>
      </c>
      <c r="V996">
        <v>4</v>
      </c>
      <c r="W996">
        <v>1</v>
      </c>
      <c r="X996">
        <v>4</v>
      </c>
      <c r="Z996">
        <v>5440</v>
      </c>
      <c r="AA996">
        <v>5440</v>
      </c>
      <c r="AB996">
        <v>5000</v>
      </c>
      <c r="AC996" s="2"/>
      <c r="AD996" s="2" t="s">
        <v>312</v>
      </c>
      <c r="AE996">
        <v>2026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 s="2" t="s">
        <v>72</v>
      </c>
      <c r="AM996" t="s">
        <v>211</v>
      </c>
      <c r="AN996" s="2" t="s">
        <v>3419</v>
      </c>
    </row>
    <row r="997" spans="1:40">
      <c r="A997" s="1">
        <v>46112</v>
      </c>
      <c r="B997" s="2" t="s">
        <v>25</v>
      </c>
      <c r="C997" s="2" t="s">
        <v>3424</v>
      </c>
      <c r="D997" s="2" t="s">
        <v>3425</v>
      </c>
      <c r="E997" s="11">
        <v>0.62569444444444455</v>
      </c>
      <c r="F997" s="11">
        <v>0.72916666666666674</v>
      </c>
      <c r="G997">
        <v>2.48</v>
      </c>
      <c r="H997">
        <v>895.16129032258061</v>
      </c>
      <c r="I997">
        <v>2.4833333333333334</v>
      </c>
      <c r="J997">
        <v>893.95973153935188</v>
      </c>
      <c r="K997" s="2" t="s">
        <v>3416</v>
      </c>
      <c r="L997" s="2" t="s">
        <v>3417</v>
      </c>
      <c r="M997">
        <v>382</v>
      </c>
      <c r="N997" s="2" t="s">
        <v>1781</v>
      </c>
      <c r="O997" s="2" t="s">
        <v>1784</v>
      </c>
      <c r="P997" s="2" t="s">
        <v>1783</v>
      </c>
      <c r="Q997" s="2" t="s">
        <v>943</v>
      </c>
      <c r="R997" s="2" t="s">
        <v>1782</v>
      </c>
      <c r="S997" s="2" t="s">
        <v>64</v>
      </c>
      <c r="T997">
        <v>2220</v>
      </c>
      <c r="U997">
        <v>20</v>
      </c>
      <c r="V997">
        <v>4</v>
      </c>
      <c r="W997">
        <v>1</v>
      </c>
      <c r="X997">
        <v>6</v>
      </c>
      <c r="Z997">
        <v>13320</v>
      </c>
      <c r="AA997">
        <v>13320</v>
      </c>
      <c r="AB997">
        <v>12500</v>
      </c>
      <c r="AC997" s="2"/>
      <c r="AD997" s="2" t="s">
        <v>312</v>
      </c>
      <c r="AE997">
        <v>2026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 s="2" t="s">
        <v>72</v>
      </c>
      <c r="AM997" t="s">
        <v>211</v>
      </c>
      <c r="AN997" s="2" t="s">
        <v>3419</v>
      </c>
    </row>
    <row r="998" spans="1:40">
      <c r="A998" s="1">
        <v>46113</v>
      </c>
      <c r="B998" s="2" t="s">
        <v>25</v>
      </c>
      <c r="C998" s="2" t="s">
        <v>3424</v>
      </c>
      <c r="D998" s="2" t="s">
        <v>3425</v>
      </c>
      <c r="E998" s="11">
        <v>0.36874999999999991</v>
      </c>
      <c r="F998" s="11">
        <v>0.41666666666666674</v>
      </c>
      <c r="G998">
        <v>1.1499999999999999</v>
      </c>
      <c r="H998">
        <v>921.73913043478262</v>
      </c>
      <c r="I998">
        <v>1.1499999999999999</v>
      </c>
      <c r="J998">
        <v>921.73913043981486</v>
      </c>
      <c r="K998" s="2" t="s">
        <v>3416</v>
      </c>
      <c r="L998" s="2" t="s">
        <v>3417</v>
      </c>
      <c r="M998">
        <v>378</v>
      </c>
      <c r="N998" s="2" t="s">
        <v>1769</v>
      </c>
      <c r="O998" s="2" t="s">
        <v>207</v>
      </c>
      <c r="P998" s="2" t="s">
        <v>204</v>
      </c>
      <c r="Q998" s="2" t="s">
        <v>383</v>
      </c>
      <c r="R998" s="2" t="s">
        <v>1770</v>
      </c>
      <c r="S998" s="2" t="s">
        <v>64</v>
      </c>
      <c r="T998">
        <v>1060</v>
      </c>
      <c r="U998">
        <v>50</v>
      </c>
      <c r="V998">
        <v>4</v>
      </c>
      <c r="W998">
        <v>1</v>
      </c>
      <c r="X998">
        <v>4</v>
      </c>
      <c r="Z998">
        <v>4240</v>
      </c>
      <c r="AA998">
        <v>4240</v>
      </c>
      <c r="AB998">
        <v>3600</v>
      </c>
      <c r="AC998" s="2"/>
      <c r="AD998" s="2" t="s">
        <v>376</v>
      </c>
      <c r="AE998">
        <v>2026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 s="2" t="s">
        <v>72</v>
      </c>
      <c r="AM998" t="s">
        <v>211</v>
      </c>
      <c r="AN998" s="2" t="s">
        <v>3419</v>
      </c>
    </row>
    <row r="999" spans="1:40">
      <c r="A999" s="1">
        <v>46113</v>
      </c>
      <c r="B999" s="2" t="s">
        <v>25</v>
      </c>
      <c r="C999" s="2" t="s">
        <v>3424</v>
      </c>
      <c r="D999" s="2" t="s">
        <v>3425</v>
      </c>
      <c r="E999" s="11">
        <v>0.65625</v>
      </c>
      <c r="F999" s="11">
        <v>0.70833333333333326</v>
      </c>
      <c r="G999">
        <v>1.25</v>
      </c>
      <c r="H999">
        <v>1504</v>
      </c>
      <c r="I999">
        <v>1.25</v>
      </c>
      <c r="J999">
        <v>1504</v>
      </c>
      <c r="K999" s="2" t="s">
        <v>3416</v>
      </c>
      <c r="L999" s="2" t="s">
        <v>3417</v>
      </c>
      <c r="M999">
        <v>539</v>
      </c>
      <c r="N999" s="2" t="s">
        <v>2259</v>
      </c>
      <c r="O999" s="2" t="s">
        <v>2262</v>
      </c>
      <c r="P999" s="2" t="s">
        <v>456</v>
      </c>
      <c r="Q999" s="2" t="s">
        <v>2261</v>
      </c>
      <c r="R999" s="2" t="s">
        <v>2260</v>
      </c>
      <c r="S999" s="2" t="s">
        <v>64</v>
      </c>
      <c r="T999">
        <v>1880</v>
      </c>
      <c r="U999">
        <v>30</v>
      </c>
      <c r="V999">
        <v>4</v>
      </c>
      <c r="W999">
        <v>1</v>
      </c>
      <c r="X999">
        <v>4</v>
      </c>
      <c r="Z999">
        <v>7520</v>
      </c>
      <c r="AA999">
        <v>7520</v>
      </c>
      <c r="AB999">
        <v>21000</v>
      </c>
      <c r="AC999" s="2"/>
      <c r="AD999" s="2" t="s">
        <v>376</v>
      </c>
      <c r="AE999">
        <v>2026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 s="2" t="s">
        <v>72</v>
      </c>
      <c r="AM999" t="s">
        <v>211</v>
      </c>
      <c r="AN999" s="2" t="s">
        <v>3419</v>
      </c>
    </row>
    <row r="1000" spans="1:40">
      <c r="A1000" s="1">
        <v>46113</v>
      </c>
      <c r="B1000" s="2" t="s">
        <v>26</v>
      </c>
      <c r="C1000" s="2" t="s">
        <v>3448</v>
      </c>
      <c r="D1000" s="2" t="s">
        <v>3449</v>
      </c>
      <c r="E1000" s="11">
        <v>0.34375</v>
      </c>
      <c r="F1000" s="11">
        <v>0.38194444444444442</v>
      </c>
      <c r="G1000">
        <v>0.92</v>
      </c>
      <c r="H1000">
        <v>1451.086956521739</v>
      </c>
      <c r="I1000">
        <v>0.91666666666666674</v>
      </c>
      <c r="J1000">
        <v>1456.3636363657408</v>
      </c>
      <c r="K1000" s="2" t="s">
        <v>3416</v>
      </c>
      <c r="L1000" s="2" t="s">
        <v>3417</v>
      </c>
      <c r="M1000">
        <v>477</v>
      </c>
      <c r="N1000" s="2" t="s">
        <v>2072</v>
      </c>
      <c r="O1000" s="2" t="s">
        <v>2076</v>
      </c>
      <c r="P1000" s="2" t="s">
        <v>2074</v>
      </c>
      <c r="Q1000" s="2" t="s">
        <v>2075</v>
      </c>
      <c r="R1000" s="2" t="s">
        <v>2073</v>
      </c>
      <c r="S1000" s="2" t="s">
        <v>64</v>
      </c>
      <c r="T1000">
        <v>1335</v>
      </c>
      <c r="U1000">
        <v>4</v>
      </c>
      <c r="V1000">
        <v>4</v>
      </c>
      <c r="W1000">
        <v>1</v>
      </c>
      <c r="X1000">
        <v>4</v>
      </c>
      <c r="Z1000">
        <v>5340</v>
      </c>
      <c r="AA1000">
        <v>5340</v>
      </c>
      <c r="AB1000">
        <v>5000</v>
      </c>
      <c r="AC1000" s="2" t="s">
        <v>3438</v>
      </c>
      <c r="AD1000" s="2" t="s">
        <v>376</v>
      </c>
      <c r="AE1000">
        <v>2026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 s="2" t="s">
        <v>72</v>
      </c>
      <c r="AM1000" t="s">
        <v>211</v>
      </c>
      <c r="AN1000" s="2" t="s">
        <v>3419</v>
      </c>
    </row>
    <row r="1001" spans="1:40">
      <c r="A1001" s="1">
        <v>46113</v>
      </c>
      <c r="B1001" s="2" t="s">
        <v>26</v>
      </c>
      <c r="C1001" s="2" t="s">
        <v>3448</v>
      </c>
      <c r="D1001" s="2" t="s">
        <v>3449</v>
      </c>
      <c r="E1001" s="11">
        <v>0.40277777777777768</v>
      </c>
      <c r="F1001" s="11">
        <v>0.46875</v>
      </c>
      <c r="G1001">
        <v>1.58</v>
      </c>
      <c r="H1001">
        <v>1391.1392405063291</v>
      </c>
      <c r="I1001">
        <v>1.5833333333333335</v>
      </c>
      <c r="J1001">
        <v>1388.2105263194444</v>
      </c>
      <c r="K1001" s="2" t="s">
        <v>3416</v>
      </c>
      <c r="L1001" s="2" t="s">
        <v>3417</v>
      </c>
      <c r="M1001">
        <v>382</v>
      </c>
      <c r="N1001" s="2" t="s">
        <v>1781</v>
      </c>
      <c r="O1001" s="2" t="s">
        <v>1784</v>
      </c>
      <c r="P1001" s="2" t="s">
        <v>1783</v>
      </c>
      <c r="Q1001" s="2" t="s">
        <v>943</v>
      </c>
      <c r="R1001" s="2" t="s">
        <v>1782</v>
      </c>
      <c r="S1001" s="2" t="s">
        <v>64</v>
      </c>
      <c r="T1001">
        <v>2198</v>
      </c>
      <c r="U1001">
        <v>0</v>
      </c>
      <c r="V1001">
        <v>4</v>
      </c>
      <c r="W1001">
        <v>1</v>
      </c>
      <c r="X1001">
        <v>6</v>
      </c>
      <c r="Z1001">
        <v>13188</v>
      </c>
      <c r="AA1001">
        <v>13188</v>
      </c>
      <c r="AB1001">
        <v>12500</v>
      </c>
      <c r="AC1001" s="2" t="s">
        <v>3438</v>
      </c>
      <c r="AD1001" s="2" t="s">
        <v>376</v>
      </c>
      <c r="AE1001">
        <v>2026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 s="2" t="s">
        <v>72</v>
      </c>
      <c r="AM1001" t="s">
        <v>211</v>
      </c>
      <c r="AN1001" s="2" t="s">
        <v>3419</v>
      </c>
    </row>
    <row r="1002" spans="1:40">
      <c r="A1002" s="1">
        <v>46113</v>
      </c>
      <c r="B1002" s="2" t="s">
        <v>26</v>
      </c>
      <c r="C1002" s="2" t="s">
        <v>3448</v>
      </c>
      <c r="D1002" s="2" t="s">
        <v>3449</v>
      </c>
      <c r="E1002" s="11">
        <v>0.61805555555555558</v>
      </c>
      <c r="F1002" s="11">
        <v>0.64583333333333326</v>
      </c>
      <c r="G1002">
        <v>0.67</v>
      </c>
      <c r="H1002">
        <v>1476.1194029850744</v>
      </c>
      <c r="I1002">
        <v>0.66666666666666674</v>
      </c>
      <c r="J1002">
        <v>1483.5</v>
      </c>
      <c r="K1002" s="2" t="s">
        <v>3416</v>
      </c>
      <c r="L1002" s="2" t="s">
        <v>3417</v>
      </c>
      <c r="M1002">
        <v>378</v>
      </c>
      <c r="N1002" s="2" t="s">
        <v>1769</v>
      </c>
      <c r="O1002" s="2" t="s">
        <v>207</v>
      </c>
      <c r="P1002" s="2" t="s">
        <v>204</v>
      </c>
      <c r="Q1002" s="2" t="s">
        <v>383</v>
      </c>
      <c r="R1002" s="2" t="s">
        <v>1770</v>
      </c>
      <c r="S1002" s="2" t="s">
        <v>64</v>
      </c>
      <c r="T1002">
        <v>989</v>
      </c>
      <c r="U1002">
        <v>0</v>
      </c>
      <c r="V1002">
        <v>4</v>
      </c>
      <c r="W1002">
        <v>1</v>
      </c>
      <c r="X1002">
        <v>4</v>
      </c>
      <c r="Z1002">
        <v>3956</v>
      </c>
      <c r="AA1002">
        <v>3956</v>
      </c>
      <c r="AB1002">
        <v>3600</v>
      </c>
      <c r="AC1002" s="2" t="s">
        <v>3438</v>
      </c>
      <c r="AD1002" s="2" t="s">
        <v>376</v>
      </c>
      <c r="AE1002">
        <v>2026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 s="2" t="s">
        <v>72</v>
      </c>
      <c r="AM1002" t="s">
        <v>211</v>
      </c>
      <c r="AN1002" s="2" t="s">
        <v>3419</v>
      </c>
    </row>
    <row r="1003" spans="1:40">
      <c r="A1003" s="1">
        <v>46114</v>
      </c>
      <c r="B1003" s="2" t="s">
        <v>26</v>
      </c>
      <c r="C1003" s="2" t="s">
        <v>3448</v>
      </c>
      <c r="D1003" s="2" t="s">
        <v>3449</v>
      </c>
      <c r="E1003" s="11">
        <v>0.41666666666666674</v>
      </c>
      <c r="F1003" s="11">
        <v>0.5625</v>
      </c>
      <c r="G1003">
        <v>3.5</v>
      </c>
      <c r="H1003">
        <v>1522</v>
      </c>
      <c r="I1003">
        <v>3.5</v>
      </c>
      <c r="J1003">
        <v>1522</v>
      </c>
      <c r="K1003" s="2" t="s">
        <v>3416</v>
      </c>
      <c r="L1003" s="2" t="s">
        <v>3417</v>
      </c>
      <c r="M1003">
        <v>539</v>
      </c>
      <c r="N1003" s="2" t="s">
        <v>2259</v>
      </c>
      <c r="O1003" s="2" t="s">
        <v>2262</v>
      </c>
      <c r="P1003" s="2" t="s">
        <v>456</v>
      </c>
      <c r="Q1003" s="2" t="s">
        <v>2261</v>
      </c>
      <c r="R1003" s="2" t="s">
        <v>2260</v>
      </c>
      <c r="S1003" s="2" t="s">
        <v>64</v>
      </c>
      <c r="T1003">
        <v>5327</v>
      </c>
      <c r="U1003">
        <v>0</v>
      </c>
      <c r="V1003">
        <v>4</v>
      </c>
      <c r="W1003">
        <v>1</v>
      </c>
      <c r="X1003">
        <v>4</v>
      </c>
      <c r="Z1003">
        <v>21308</v>
      </c>
      <c r="AA1003">
        <v>21308</v>
      </c>
      <c r="AB1003">
        <v>21000</v>
      </c>
      <c r="AC1003" s="2" t="s">
        <v>3450</v>
      </c>
      <c r="AD1003" s="2" t="s">
        <v>376</v>
      </c>
      <c r="AE1003">
        <v>2026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 s="2" t="s">
        <v>72</v>
      </c>
      <c r="AM1003" t="s">
        <v>211</v>
      </c>
      <c r="AN1003" s="2" t="s">
        <v>3419</v>
      </c>
    </row>
    <row r="1004" spans="1:40">
      <c r="A1004" s="1">
        <v>46113</v>
      </c>
      <c r="B1004" s="2" t="s">
        <v>27</v>
      </c>
      <c r="C1004" s="2" t="s">
        <v>3439</v>
      </c>
      <c r="D1004" s="2" t="s">
        <v>3440</v>
      </c>
      <c r="E1004" s="11">
        <v>0.33680555555555558</v>
      </c>
      <c r="F1004" s="11">
        <v>0.37847222222222232</v>
      </c>
      <c r="G1004">
        <v>1</v>
      </c>
      <c r="H1004">
        <v>1002</v>
      </c>
      <c r="I1004">
        <v>1</v>
      </c>
      <c r="J1004">
        <v>1002</v>
      </c>
      <c r="K1004" s="2" t="s">
        <v>3416</v>
      </c>
      <c r="L1004" s="2" t="s">
        <v>3417</v>
      </c>
      <c r="M1004">
        <v>427</v>
      </c>
      <c r="N1004" s="2" t="s">
        <v>1908</v>
      </c>
      <c r="O1004" s="2" t="s">
        <v>1911</v>
      </c>
      <c r="P1004" s="2" t="s">
        <v>1910</v>
      </c>
      <c r="Q1004" s="2" t="s">
        <v>950</v>
      </c>
      <c r="R1004" s="2" t="s">
        <v>1909</v>
      </c>
      <c r="S1004" s="2" t="s">
        <v>116</v>
      </c>
      <c r="T1004">
        <v>1002</v>
      </c>
      <c r="U1004">
        <v>0</v>
      </c>
      <c r="V1004">
        <v>6</v>
      </c>
      <c r="W1004">
        <v>1</v>
      </c>
      <c r="X1004">
        <v>7</v>
      </c>
      <c r="Z1004">
        <v>7014</v>
      </c>
      <c r="AA1004">
        <v>7014</v>
      </c>
      <c r="AB1004">
        <v>20250</v>
      </c>
      <c r="AC1004" s="2"/>
      <c r="AD1004" s="2" t="s">
        <v>376</v>
      </c>
      <c r="AE1004">
        <v>2026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 s="2" t="s">
        <v>3419</v>
      </c>
      <c r="AM1004" t="s">
        <v>1720</v>
      </c>
      <c r="AN1004" s="2" t="s">
        <v>3419</v>
      </c>
    </row>
    <row r="1005" spans="1:40">
      <c r="A1005" s="1">
        <v>46113</v>
      </c>
      <c r="B1005" s="2" t="s">
        <v>27</v>
      </c>
      <c r="C1005" s="2" t="s">
        <v>3453</v>
      </c>
      <c r="D1005" s="2" t="s">
        <v>3440</v>
      </c>
      <c r="E1005" s="11">
        <v>0.48263888888888884</v>
      </c>
      <c r="F1005" s="11">
        <v>0.61111111111111116</v>
      </c>
      <c r="G1005">
        <v>3.08</v>
      </c>
      <c r="H1005">
        <v>1054.8701298701299</v>
      </c>
      <c r="I1005">
        <v>3.083333333333333</v>
      </c>
      <c r="J1005">
        <v>1053.7297297337964</v>
      </c>
      <c r="K1005" s="2" t="s">
        <v>3416</v>
      </c>
      <c r="L1005" s="2" t="s">
        <v>3417</v>
      </c>
      <c r="M1005">
        <v>347</v>
      </c>
      <c r="N1005" s="2" t="s">
        <v>1634</v>
      </c>
      <c r="O1005" s="2" t="s">
        <v>1638</v>
      </c>
      <c r="P1005" s="2" t="s">
        <v>1636</v>
      </c>
      <c r="Q1005" s="2" t="s">
        <v>1637</v>
      </c>
      <c r="R1005" s="2" t="s">
        <v>1635</v>
      </c>
      <c r="S1005" s="2" t="s">
        <v>64</v>
      </c>
      <c r="T1005">
        <v>3249</v>
      </c>
      <c r="U1005">
        <v>3</v>
      </c>
      <c r="V1005">
        <v>4</v>
      </c>
      <c r="W1005">
        <v>1</v>
      </c>
      <c r="X1005">
        <v>3</v>
      </c>
      <c r="Z1005">
        <v>9747</v>
      </c>
      <c r="AA1005">
        <v>9747</v>
      </c>
      <c r="AB1005">
        <v>24000</v>
      </c>
      <c r="AC1005" s="2" t="s">
        <v>3450</v>
      </c>
      <c r="AD1005" s="2" t="s">
        <v>376</v>
      </c>
      <c r="AE1005">
        <v>2026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 s="2" t="s">
        <v>3431</v>
      </c>
      <c r="AM1005" t="s">
        <v>211</v>
      </c>
      <c r="AN1005" s="2" t="s">
        <v>3419</v>
      </c>
    </row>
    <row r="1006" spans="1:40">
      <c r="A1006" s="1">
        <v>46113</v>
      </c>
      <c r="B1006" s="2" t="s">
        <v>27</v>
      </c>
      <c r="C1006" s="2" t="s">
        <v>3439</v>
      </c>
      <c r="D1006" s="2" t="s">
        <v>3440</v>
      </c>
      <c r="E1006" s="11">
        <v>0.61111111111111116</v>
      </c>
      <c r="F1006" s="11">
        <v>0.72916666666666674</v>
      </c>
      <c r="G1006">
        <v>2.83</v>
      </c>
      <c r="H1006">
        <v>1748.0565371024734</v>
      </c>
      <c r="I1006">
        <v>2.8333333333333335</v>
      </c>
      <c r="J1006">
        <v>1746</v>
      </c>
      <c r="K1006" s="2" t="s">
        <v>3416</v>
      </c>
      <c r="L1006" s="2" t="s">
        <v>3417</v>
      </c>
      <c r="M1006">
        <v>347</v>
      </c>
      <c r="N1006" s="2" t="s">
        <v>1634</v>
      </c>
      <c r="O1006" s="2" t="s">
        <v>1638</v>
      </c>
      <c r="P1006" s="2" t="s">
        <v>1636</v>
      </c>
      <c r="Q1006" s="2" t="s">
        <v>1637</v>
      </c>
      <c r="R1006" s="2" t="s">
        <v>1635</v>
      </c>
      <c r="S1006" s="2" t="s">
        <v>64</v>
      </c>
      <c r="T1006">
        <v>4947</v>
      </c>
      <c r="U1006">
        <v>3</v>
      </c>
      <c r="V1006">
        <v>4</v>
      </c>
      <c r="W1006">
        <v>1</v>
      </c>
      <c r="X1006">
        <v>3</v>
      </c>
      <c r="Z1006">
        <v>14841</v>
      </c>
      <c r="AA1006">
        <v>14841</v>
      </c>
      <c r="AB1006">
        <v>24000</v>
      </c>
      <c r="AC1006" s="2" t="s">
        <v>3438</v>
      </c>
      <c r="AD1006" s="2" t="s">
        <v>376</v>
      </c>
      <c r="AE1006">
        <v>2026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 s="2" t="s">
        <v>3431</v>
      </c>
      <c r="AM1006" t="s">
        <v>211</v>
      </c>
      <c r="AN1006" s="2" t="s">
        <v>3419</v>
      </c>
    </row>
    <row r="1007" spans="1:40">
      <c r="A1007" s="1">
        <v>46114</v>
      </c>
      <c r="B1007" s="2" t="s">
        <v>27</v>
      </c>
      <c r="C1007" s="2" t="s">
        <v>3439</v>
      </c>
      <c r="D1007" s="2" t="s">
        <v>3440</v>
      </c>
      <c r="E1007" s="11">
        <v>0.45833333333333326</v>
      </c>
      <c r="F1007" s="11">
        <v>0.50694444444444442</v>
      </c>
      <c r="G1007">
        <v>1.17</v>
      </c>
      <c r="H1007">
        <v>1145.2991452991453</v>
      </c>
      <c r="I1007">
        <v>1.1666666666666665</v>
      </c>
      <c r="J1007">
        <v>1148.5714285763888</v>
      </c>
      <c r="K1007" s="2" t="s">
        <v>3416</v>
      </c>
      <c r="L1007" s="2" t="s">
        <v>3417</v>
      </c>
      <c r="M1007">
        <v>477</v>
      </c>
      <c r="N1007" s="2" t="s">
        <v>2072</v>
      </c>
      <c r="O1007" s="2" t="s">
        <v>2076</v>
      </c>
      <c r="P1007" s="2" t="s">
        <v>2074</v>
      </c>
      <c r="Q1007" s="2" t="s">
        <v>2075</v>
      </c>
      <c r="R1007" s="2" t="s">
        <v>2073</v>
      </c>
      <c r="S1007" s="2" t="s">
        <v>64</v>
      </c>
      <c r="T1007">
        <v>1340</v>
      </c>
      <c r="U1007">
        <v>10</v>
      </c>
      <c r="V1007">
        <v>4</v>
      </c>
      <c r="W1007">
        <v>1</v>
      </c>
      <c r="X1007">
        <v>4</v>
      </c>
      <c r="Z1007">
        <v>5360</v>
      </c>
      <c r="AA1007">
        <v>5360</v>
      </c>
      <c r="AB1007">
        <v>5000</v>
      </c>
      <c r="AC1007" s="2" t="s">
        <v>3585</v>
      </c>
      <c r="AD1007" s="2" t="s">
        <v>376</v>
      </c>
      <c r="AE1007">
        <v>2026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 s="2" t="s">
        <v>3431</v>
      </c>
      <c r="AM1007" t="s">
        <v>211</v>
      </c>
      <c r="AN1007" s="2" t="s">
        <v>3419</v>
      </c>
    </row>
    <row r="1008" spans="1:40">
      <c r="A1008" s="1">
        <v>46114</v>
      </c>
      <c r="B1008" s="2" t="s">
        <v>27</v>
      </c>
      <c r="C1008" s="2" t="s">
        <v>3439</v>
      </c>
      <c r="D1008" s="2" t="s">
        <v>3440</v>
      </c>
      <c r="E1008" s="11">
        <v>0.60416666666666674</v>
      </c>
      <c r="F1008" s="11">
        <v>0.64583333333333326</v>
      </c>
      <c r="G1008">
        <v>1</v>
      </c>
      <c r="H1008">
        <v>992</v>
      </c>
      <c r="I1008">
        <v>1</v>
      </c>
      <c r="J1008">
        <v>992</v>
      </c>
      <c r="K1008" s="2" t="s">
        <v>3416</v>
      </c>
      <c r="L1008" s="2" t="s">
        <v>3417</v>
      </c>
      <c r="M1008">
        <v>378</v>
      </c>
      <c r="N1008" s="2" t="s">
        <v>1769</v>
      </c>
      <c r="O1008" s="2" t="s">
        <v>207</v>
      </c>
      <c r="P1008" s="2" t="s">
        <v>204</v>
      </c>
      <c r="Q1008" s="2" t="s">
        <v>383</v>
      </c>
      <c r="R1008" s="2" t="s">
        <v>1770</v>
      </c>
      <c r="S1008" s="2" t="s">
        <v>64</v>
      </c>
      <c r="T1008">
        <v>992</v>
      </c>
      <c r="U1008">
        <v>4</v>
      </c>
      <c r="V1008">
        <v>4</v>
      </c>
      <c r="W1008">
        <v>1</v>
      </c>
      <c r="X1008">
        <v>4</v>
      </c>
      <c r="Z1008">
        <v>3968</v>
      </c>
      <c r="AA1008">
        <v>3968</v>
      </c>
      <c r="AB1008">
        <v>3600</v>
      </c>
      <c r="AC1008" s="2" t="s">
        <v>3585</v>
      </c>
      <c r="AD1008" s="2" t="s">
        <v>376</v>
      </c>
      <c r="AE1008">
        <v>2026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 s="2" t="s">
        <v>3431</v>
      </c>
      <c r="AM1008" t="s">
        <v>211</v>
      </c>
      <c r="AN1008" s="2" t="s">
        <v>3419</v>
      </c>
    </row>
    <row r="1009" spans="1:40">
      <c r="A1009" s="1">
        <v>46113</v>
      </c>
      <c r="B1009" s="2" t="s">
        <v>25</v>
      </c>
      <c r="C1009" s="2" t="s">
        <v>3414</v>
      </c>
      <c r="D1009" s="2" t="s">
        <v>3426</v>
      </c>
      <c r="E1009" s="11">
        <v>0.34027777777777768</v>
      </c>
      <c r="F1009" s="11">
        <v>0.41666666666666674</v>
      </c>
      <c r="G1009">
        <v>1.83</v>
      </c>
      <c r="H1009">
        <v>1393.4426229508197</v>
      </c>
      <c r="I1009">
        <v>1.8333333333333335</v>
      </c>
      <c r="J1009">
        <v>1390.909090914352</v>
      </c>
      <c r="K1009" s="2" t="s">
        <v>3416</v>
      </c>
      <c r="L1009" s="2" t="s">
        <v>3417</v>
      </c>
      <c r="M1009">
        <v>309</v>
      </c>
      <c r="N1009" s="2" t="s">
        <v>1492</v>
      </c>
      <c r="O1009" s="2" t="s">
        <v>1120</v>
      </c>
      <c r="P1009" s="2" t="s">
        <v>1494</v>
      </c>
      <c r="Q1009" s="2" t="s">
        <v>97</v>
      </c>
      <c r="R1009" s="2" t="s">
        <v>1493</v>
      </c>
      <c r="S1009" s="2" t="s">
        <v>79</v>
      </c>
      <c r="T1009">
        <v>2550</v>
      </c>
      <c r="U1009">
        <v>10</v>
      </c>
      <c r="V1009">
        <v>0</v>
      </c>
      <c r="W1009">
        <v>1</v>
      </c>
      <c r="X1009">
        <v>8</v>
      </c>
      <c r="Z1009">
        <v>20400</v>
      </c>
      <c r="AA1009">
        <v>20400</v>
      </c>
      <c r="AB1009">
        <v>20000</v>
      </c>
      <c r="AC1009" s="2"/>
      <c r="AD1009" s="2" t="s">
        <v>376</v>
      </c>
      <c r="AE1009">
        <v>2026</v>
      </c>
      <c r="AF1009">
        <v>638</v>
      </c>
      <c r="AG1009">
        <v>626</v>
      </c>
      <c r="AH1009">
        <v>12</v>
      </c>
      <c r="AI1009">
        <v>638</v>
      </c>
      <c r="AJ1009">
        <v>626</v>
      </c>
      <c r="AK1009">
        <v>12</v>
      </c>
      <c r="AL1009" s="2" t="s">
        <v>72</v>
      </c>
      <c r="AN1009" s="2" t="s">
        <v>3419</v>
      </c>
    </row>
    <row r="1010" spans="1:40">
      <c r="A1010" s="1">
        <v>46113</v>
      </c>
      <c r="B1010" s="2" t="s">
        <v>25</v>
      </c>
      <c r="C1010" s="2" t="s">
        <v>3414</v>
      </c>
      <c r="D1010" s="2" t="s">
        <v>3426</v>
      </c>
      <c r="E1010" s="11">
        <v>0.42361111111111116</v>
      </c>
      <c r="F1010" s="11">
        <v>0.45833333333333326</v>
      </c>
      <c r="G1010">
        <v>0.83</v>
      </c>
      <c r="H1010">
        <v>592.77108433734941</v>
      </c>
      <c r="I1010">
        <v>0.83333333333333326</v>
      </c>
      <c r="J1010">
        <v>590.4</v>
      </c>
      <c r="K1010" s="2" t="s">
        <v>3416</v>
      </c>
      <c r="L1010" s="2" t="s">
        <v>3417</v>
      </c>
      <c r="M1010">
        <v>476</v>
      </c>
      <c r="N1010" s="2" t="s">
        <v>2071</v>
      </c>
      <c r="O1010" s="2" t="s">
        <v>1923</v>
      </c>
      <c r="P1010" s="2" t="s">
        <v>1917</v>
      </c>
      <c r="Q1010" s="2" t="s">
        <v>744</v>
      </c>
      <c r="R1010" s="2" t="s">
        <v>1916</v>
      </c>
      <c r="S1010" s="2" t="s">
        <v>79</v>
      </c>
      <c r="T1010">
        <v>492</v>
      </c>
      <c r="U1010">
        <v>20</v>
      </c>
      <c r="V1010">
        <v>0</v>
      </c>
      <c r="W1010">
        <v>1</v>
      </c>
      <c r="X1010">
        <v>8</v>
      </c>
      <c r="Z1010">
        <v>3936</v>
      </c>
      <c r="AA1010">
        <v>3936</v>
      </c>
      <c r="AB1010">
        <v>3700</v>
      </c>
      <c r="AC1010" s="2"/>
      <c r="AD1010" s="2" t="s">
        <v>376</v>
      </c>
      <c r="AE1010">
        <v>2026</v>
      </c>
      <c r="AF1010">
        <v>123</v>
      </c>
      <c r="AG1010">
        <v>133</v>
      </c>
      <c r="AH1010">
        <v>-10</v>
      </c>
      <c r="AI1010">
        <v>136</v>
      </c>
      <c r="AJ1010">
        <v>133</v>
      </c>
      <c r="AK1010">
        <v>3</v>
      </c>
      <c r="AL1010" s="2" t="s">
        <v>72</v>
      </c>
      <c r="AN1010" s="2" t="s">
        <v>3419</v>
      </c>
    </row>
    <row r="1011" spans="1:40">
      <c r="A1011" s="1">
        <v>46113</v>
      </c>
      <c r="B1011" s="2" t="s">
        <v>25</v>
      </c>
      <c r="C1011" s="2" t="s">
        <v>3414</v>
      </c>
      <c r="D1011" s="2" t="s">
        <v>3426</v>
      </c>
      <c r="E1011" s="11">
        <v>0.46875</v>
      </c>
      <c r="F1011" s="11">
        <v>0.53472222222222232</v>
      </c>
      <c r="G1011">
        <v>1.58</v>
      </c>
      <c r="H1011">
        <v>905.0632911392405</v>
      </c>
      <c r="I1011">
        <v>1.5833333333333335</v>
      </c>
      <c r="J1011">
        <v>903.1578947337963</v>
      </c>
      <c r="K1011" s="2" t="s">
        <v>3416</v>
      </c>
      <c r="L1011" s="2" t="s">
        <v>3417</v>
      </c>
      <c r="M1011">
        <v>226</v>
      </c>
      <c r="N1011" s="2" t="s">
        <v>1143</v>
      </c>
      <c r="O1011" s="2" t="s">
        <v>1150</v>
      </c>
      <c r="P1011" s="2" t="s">
        <v>1145</v>
      </c>
      <c r="Q1011" s="2" t="s">
        <v>122</v>
      </c>
      <c r="R1011" s="2" t="s">
        <v>1144</v>
      </c>
      <c r="S1011" s="2" t="s">
        <v>79</v>
      </c>
      <c r="T1011">
        <v>1430</v>
      </c>
      <c r="U1011">
        <v>15</v>
      </c>
      <c r="V1011">
        <v>0</v>
      </c>
      <c r="W1011">
        <v>1</v>
      </c>
      <c r="X1011">
        <v>8</v>
      </c>
      <c r="Z1011">
        <v>11440</v>
      </c>
      <c r="AA1011">
        <v>11440</v>
      </c>
      <c r="AB1011">
        <v>11100</v>
      </c>
      <c r="AC1011" s="2"/>
      <c r="AD1011" s="2" t="s">
        <v>376</v>
      </c>
      <c r="AE1011">
        <v>2026</v>
      </c>
      <c r="AF1011">
        <v>358</v>
      </c>
      <c r="AG1011">
        <v>358</v>
      </c>
      <c r="AH1011">
        <v>0</v>
      </c>
      <c r="AI1011">
        <v>361</v>
      </c>
      <c r="AJ1011">
        <v>358</v>
      </c>
      <c r="AK1011">
        <v>3</v>
      </c>
      <c r="AL1011" s="2" t="s">
        <v>72</v>
      </c>
      <c r="AN1011" s="2" t="s">
        <v>3419</v>
      </c>
    </row>
    <row r="1012" spans="1:40">
      <c r="A1012" s="1">
        <v>46114</v>
      </c>
      <c r="B1012" s="2" t="s">
        <v>25</v>
      </c>
      <c r="C1012" s="2" t="s">
        <v>3414</v>
      </c>
      <c r="D1012" s="2" t="s">
        <v>3426</v>
      </c>
      <c r="E1012" s="11">
        <v>0.3388888888888888</v>
      </c>
      <c r="F1012" s="11">
        <v>0.5625</v>
      </c>
      <c r="G1012">
        <v>5.37</v>
      </c>
      <c r="H1012">
        <v>437.61638733705774</v>
      </c>
      <c r="I1012">
        <v>5.3666666666666663</v>
      </c>
      <c r="J1012">
        <v>437.88819876157407</v>
      </c>
      <c r="K1012" s="2" t="s">
        <v>3416</v>
      </c>
      <c r="L1012" s="2" t="s">
        <v>3417</v>
      </c>
      <c r="M1012">
        <v>513</v>
      </c>
      <c r="N1012" s="2" t="s">
        <v>2180</v>
      </c>
      <c r="O1012" s="2" t="s">
        <v>820</v>
      </c>
      <c r="P1012" s="2" t="s">
        <v>815</v>
      </c>
      <c r="Q1012" s="2" t="s">
        <v>473</v>
      </c>
      <c r="R1012" s="2" t="s">
        <v>2181</v>
      </c>
      <c r="S1012" s="2" t="s">
        <v>79</v>
      </c>
      <c r="T1012">
        <v>2350</v>
      </c>
      <c r="U1012">
        <v>20</v>
      </c>
      <c r="V1012">
        <v>0</v>
      </c>
      <c r="W1012">
        <v>1</v>
      </c>
      <c r="X1012">
        <v>8</v>
      </c>
      <c r="Z1012">
        <v>18800</v>
      </c>
      <c r="AA1012">
        <v>18800</v>
      </c>
      <c r="AB1012">
        <v>18100</v>
      </c>
      <c r="AC1012" s="2"/>
      <c r="AD1012" s="2" t="s">
        <v>376</v>
      </c>
      <c r="AE1012">
        <v>2026</v>
      </c>
      <c r="AF1012">
        <v>588</v>
      </c>
      <c r="AG1012">
        <v>594</v>
      </c>
      <c r="AH1012">
        <v>-6</v>
      </c>
      <c r="AI1012">
        <v>597</v>
      </c>
      <c r="AJ1012">
        <v>594</v>
      </c>
      <c r="AK1012">
        <v>3</v>
      </c>
      <c r="AL1012" s="2" t="s">
        <v>72</v>
      </c>
      <c r="AN1012" s="2" t="s">
        <v>3419</v>
      </c>
    </row>
    <row r="1013" spans="1:40">
      <c r="A1013" s="1">
        <v>46112</v>
      </c>
      <c r="B1013" s="2" t="s">
        <v>27</v>
      </c>
      <c r="C1013" s="2" t="s">
        <v>3429</v>
      </c>
      <c r="D1013" s="2" t="s">
        <v>3415</v>
      </c>
      <c r="E1013" s="11">
        <v>0.33333333333333326</v>
      </c>
      <c r="F1013" s="11">
        <v>0.625</v>
      </c>
      <c r="G1013">
        <v>7</v>
      </c>
      <c r="H1013">
        <v>1045.7142857142858</v>
      </c>
      <c r="I1013">
        <v>7</v>
      </c>
      <c r="J1013">
        <v>1045.7142857175927</v>
      </c>
      <c r="K1013" s="2" t="s">
        <v>3416</v>
      </c>
      <c r="L1013" s="2" t="s">
        <v>3417</v>
      </c>
      <c r="M1013">
        <v>310</v>
      </c>
      <c r="N1013" s="2" t="s">
        <v>1499</v>
      </c>
      <c r="O1013" s="2" t="s">
        <v>1501</v>
      </c>
      <c r="P1013" s="2" t="s">
        <v>975</v>
      </c>
      <c r="Q1013" s="2" t="s">
        <v>240</v>
      </c>
      <c r="R1013" s="2" t="s">
        <v>1500</v>
      </c>
      <c r="S1013" s="2" t="s">
        <v>64</v>
      </c>
      <c r="T1013">
        <v>7320</v>
      </c>
      <c r="U1013">
        <v>0</v>
      </c>
      <c r="V1013">
        <v>3</v>
      </c>
      <c r="W1013">
        <v>1</v>
      </c>
      <c r="X1013">
        <v>2</v>
      </c>
      <c r="Z1013">
        <v>14640</v>
      </c>
      <c r="AA1013">
        <v>14640</v>
      </c>
      <c r="AB1013">
        <v>14500</v>
      </c>
      <c r="AC1013" s="2"/>
      <c r="AD1013" s="2" t="s">
        <v>312</v>
      </c>
      <c r="AE1013">
        <v>2026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 s="2" t="s">
        <v>3431</v>
      </c>
      <c r="AM1013" t="s">
        <v>118</v>
      </c>
      <c r="AN1013" s="2" t="s">
        <v>3419</v>
      </c>
    </row>
    <row r="1014" spans="1:40">
      <c r="A1014" s="1">
        <v>46112</v>
      </c>
      <c r="B1014" s="2" t="s">
        <v>27</v>
      </c>
      <c r="C1014" s="2" t="s">
        <v>3429</v>
      </c>
      <c r="D1014" s="2" t="s">
        <v>3415</v>
      </c>
      <c r="E1014" s="11">
        <v>0.625</v>
      </c>
      <c r="F1014" s="11">
        <v>0.72916666666666674</v>
      </c>
      <c r="G1014">
        <v>2.5</v>
      </c>
      <c r="H1014">
        <v>867.2</v>
      </c>
      <c r="I1014">
        <v>2.5</v>
      </c>
      <c r="J1014">
        <v>867.2</v>
      </c>
      <c r="K1014" s="2" t="s">
        <v>3416</v>
      </c>
      <c r="L1014" s="2" t="s">
        <v>3417</v>
      </c>
      <c r="M1014">
        <v>349</v>
      </c>
      <c r="N1014" s="2" t="s">
        <v>1645</v>
      </c>
      <c r="O1014" s="2" t="s">
        <v>1648</v>
      </c>
      <c r="P1014" s="2" t="s">
        <v>1636</v>
      </c>
      <c r="Q1014" s="2" t="s">
        <v>1647</v>
      </c>
      <c r="R1014" s="2" t="s">
        <v>1646</v>
      </c>
      <c r="S1014" s="2" t="s">
        <v>116</v>
      </c>
      <c r="T1014">
        <v>2168</v>
      </c>
      <c r="U1014">
        <v>0</v>
      </c>
      <c r="V1014">
        <v>3</v>
      </c>
      <c r="W1014">
        <v>1</v>
      </c>
      <c r="X1014">
        <v>5</v>
      </c>
      <c r="Z1014">
        <v>10840</v>
      </c>
      <c r="AA1014">
        <v>10840</v>
      </c>
      <c r="AB1014">
        <v>13500</v>
      </c>
      <c r="AC1014" s="2" t="s">
        <v>3450</v>
      </c>
      <c r="AD1014" s="2" t="s">
        <v>312</v>
      </c>
      <c r="AE1014">
        <v>2026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 s="2" t="s">
        <v>3431</v>
      </c>
      <c r="AM1014" t="s">
        <v>211</v>
      </c>
      <c r="AN1014" s="2" t="s">
        <v>3419</v>
      </c>
    </row>
    <row r="1015" spans="1:40">
      <c r="A1015" s="1">
        <v>46100</v>
      </c>
      <c r="B1015" s="2" t="s">
        <v>27</v>
      </c>
      <c r="C1015" s="2" t="s">
        <v>3439</v>
      </c>
      <c r="D1015" s="2" t="s">
        <v>3440</v>
      </c>
      <c r="E1015" s="11">
        <v>0.33333333333333326</v>
      </c>
      <c r="F1015" s="11">
        <v>0.72916666666666674</v>
      </c>
      <c r="G1015">
        <v>9.5</v>
      </c>
      <c r="H1015">
        <v>1136.8421052631579</v>
      </c>
      <c r="I1015">
        <v>9.5</v>
      </c>
      <c r="J1015">
        <v>1136.8421052662038</v>
      </c>
      <c r="K1015" s="2" t="s">
        <v>3416</v>
      </c>
      <c r="L1015" s="2" t="s">
        <v>3417</v>
      </c>
      <c r="M1015">
        <v>142</v>
      </c>
      <c r="N1015" s="2" t="s">
        <v>788</v>
      </c>
      <c r="O1015" s="2" t="s">
        <v>792</v>
      </c>
      <c r="P1015" s="2" t="s">
        <v>790</v>
      </c>
      <c r="Q1015" s="2" t="s">
        <v>791</v>
      </c>
      <c r="R1015" s="2" t="s">
        <v>789</v>
      </c>
      <c r="S1015" s="2" t="s">
        <v>64</v>
      </c>
      <c r="T1015">
        <v>10800</v>
      </c>
      <c r="U1015">
        <v>5</v>
      </c>
      <c r="V1015">
        <v>3</v>
      </c>
      <c r="W1015">
        <v>1</v>
      </c>
      <c r="X1015">
        <v>2</v>
      </c>
      <c r="Z1015">
        <v>21600</v>
      </c>
      <c r="AA1015">
        <v>21600</v>
      </c>
      <c r="AB1015">
        <v>21300</v>
      </c>
      <c r="AC1015" s="2"/>
      <c r="AD1015" s="2" t="s">
        <v>312</v>
      </c>
      <c r="AE1015">
        <v>2026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 s="2" t="s">
        <v>3431</v>
      </c>
      <c r="AN1015" s="2" t="s">
        <v>3419</v>
      </c>
    </row>
    <row r="1016" spans="1:40">
      <c r="A1016" s="1">
        <v>46114</v>
      </c>
      <c r="B1016" s="2" t="s">
        <v>27</v>
      </c>
      <c r="C1016" s="2" t="s">
        <v>3439</v>
      </c>
      <c r="D1016" s="2" t="s">
        <v>3440</v>
      </c>
      <c r="E1016" s="11">
        <v>0.375</v>
      </c>
      <c r="F1016" s="11">
        <v>0.45833333333333326</v>
      </c>
      <c r="G1016">
        <v>2</v>
      </c>
      <c r="H1016">
        <v>1250</v>
      </c>
      <c r="I1016">
        <v>2</v>
      </c>
      <c r="J1016">
        <v>1250</v>
      </c>
      <c r="K1016" s="2" t="s">
        <v>3416</v>
      </c>
      <c r="L1016" s="2" t="s">
        <v>3417</v>
      </c>
      <c r="M1016">
        <v>282</v>
      </c>
      <c r="N1016" s="2" t="s">
        <v>1378</v>
      </c>
      <c r="O1016" s="2" t="s">
        <v>1380</v>
      </c>
      <c r="P1016" s="2" t="s">
        <v>602</v>
      </c>
      <c r="Q1016" s="2" t="s">
        <v>111</v>
      </c>
      <c r="R1016" s="2" t="s">
        <v>1379</v>
      </c>
      <c r="S1016" s="2" t="s">
        <v>116</v>
      </c>
      <c r="T1016">
        <v>2500</v>
      </c>
      <c r="U1016">
        <v>5</v>
      </c>
      <c r="V1016">
        <v>2</v>
      </c>
      <c r="W1016">
        <v>1</v>
      </c>
      <c r="X1016">
        <v>5</v>
      </c>
      <c r="Z1016">
        <v>12500</v>
      </c>
      <c r="AA1016">
        <v>12500</v>
      </c>
      <c r="AB1016">
        <v>12200</v>
      </c>
      <c r="AC1016" s="2"/>
      <c r="AD1016" s="2" t="s">
        <v>376</v>
      </c>
      <c r="AE1016">
        <v>2026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 s="2" t="s">
        <v>3431</v>
      </c>
      <c r="AN1016" s="2" t="s">
        <v>3419</v>
      </c>
    </row>
    <row r="1017" spans="1:40">
      <c r="A1017" s="1">
        <v>46114</v>
      </c>
      <c r="B1017" s="2" t="s">
        <v>27</v>
      </c>
      <c r="C1017" s="2" t="s">
        <v>3439</v>
      </c>
      <c r="D1017" s="2" t="s">
        <v>3440</v>
      </c>
      <c r="E1017" s="11">
        <v>0.375</v>
      </c>
      <c r="F1017" s="11">
        <v>0.5</v>
      </c>
      <c r="G1017">
        <v>3</v>
      </c>
      <c r="H1017">
        <v>1233.3333333333333</v>
      </c>
      <c r="I1017">
        <v>3</v>
      </c>
      <c r="J1017">
        <v>1233.3333333333333</v>
      </c>
      <c r="K1017" s="2" t="s">
        <v>3416</v>
      </c>
      <c r="L1017" s="2" t="s">
        <v>3417</v>
      </c>
      <c r="M1017">
        <v>328</v>
      </c>
      <c r="N1017" s="2" t="s">
        <v>1574</v>
      </c>
      <c r="O1017" s="2" t="s">
        <v>1576</v>
      </c>
      <c r="P1017" s="2" t="s">
        <v>511</v>
      </c>
      <c r="Q1017" s="2" t="s">
        <v>240</v>
      </c>
      <c r="R1017" s="2" t="s">
        <v>1575</v>
      </c>
      <c r="S1017" s="2" t="s">
        <v>64</v>
      </c>
      <c r="T1017">
        <v>3700</v>
      </c>
      <c r="U1017">
        <v>5</v>
      </c>
      <c r="V1017">
        <v>6</v>
      </c>
      <c r="W1017">
        <v>1</v>
      </c>
      <c r="X1017">
        <v>2</v>
      </c>
      <c r="Z1017">
        <v>7400</v>
      </c>
      <c r="AA1017">
        <v>7400</v>
      </c>
      <c r="AB1017">
        <v>7000</v>
      </c>
      <c r="AC1017" s="2"/>
      <c r="AD1017" s="2" t="s">
        <v>376</v>
      </c>
      <c r="AE1017">
        <v>2026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 s="2" t="s">
        <v>3431</v>
      </c>
      <c r="AN1017" s="2" t="s">
        <v>3419</v>
      </c>
    </row>
    <row r="1018" spans="1:40">
      <c r="A1018" s="1">
        <v>46114</v>
      </c>
      <c r="B1018" s="2" t="s">
        <v>27</v>
      </c>
      <c r="C1018" s="2" t="s">
        <v>3439</v>
      </c>
      <c r="D1018" s="2" t="s">
        <v>3440</v>
      </c>
      <c r="E1018" s="11">
        <v>0.375</v>
      </c>
      <c r="F1018" s="11">
        <v>0.45833333333333326</v>
      </c>
      <c r="G1018">
        <v>2</v>
      </c>
      <c r="H1018">
        <v>1250</v>
      </c>
      <c r="I1018">
        <v>2</v>
      </c>
      <c r="J1018">
        <v>1250</v>
      </c>
      <c r="K1018" s="2" t="s">
        <v>3416</v>
      </c>
      <c r="L1018" s="2" t="s">
        <v>3417</v>
      </c>
      <c r="M1018">
        <v>422</v>
      </c>
      <c r="N1018" s="2" t="s">
        <v>1890</v>
      </c>
      <c r="O1018" s="2" t="s">
        <v>1894</v>
      </c>
      <c r="P1018" s="2" t="s">
        <v>1892</v>
      </c>
      <c r="Q1018" s="2" t="s">
        <v>1893</v>
      </c>
      <c r="R1018" s="2" t="s">
        <v>1891</v>
      </c>
      <c r="S1018" s="2" t="s">
        <v>64</v>
      </c>
      <c r="T1018">
        <v>2500</v>
      </c>
      <c r="U1018">
        <v>5</v>
      </c>
      <c r="V1018">
        <v>4</v>
      </c>
      <c r="W1018">
        <v>1</v>
      </c>
      <c r="X1018">
        <v>6</v>
      </c>
      <c r="Z1018">
        <v>15000</v>
      </c>
      <c r="AA1018">
        <v>15000</v>
      </c>
      <c r="AB1018">
        <v>29500</v>
      </c>
      <c r="AC1018" s="2"/>
      <c r="AD1018" s="2" t="s">
        <v>376</v>
      </c>
      <c r="AE1018">
        <v>2026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 s="2" t="s">
        <v>3419</v>
      </c>
      <c r="AN1018" s="2" t="s">
        <v>3419</v>
      </c>
    </row>
    <row r="1019" spans="1:40">
      <c r="A1019" s="1">
        <v>46122</v>
      </c>
      <c r="B1019" s="2" t="s">
        <v>27</v>
      </c>
      <c r="C1019" s="2" t="s">
        <v>3439</v>
      </c>
      <c r="D1019" s="2" t="s">
        <v>3440</v>
      </c>
      <c r="E1019" s="11">
        <v>0.375</v>
      </c>
      <c r="F1019" s="11">
        <v>0.6875</v>
      </c>
      <c r="G1019">
        <v>7.5</v>
      </c>
      <c r="H1019">
        <v>1113.3333333333333</v>
      </c>
      <c r="I1019">
        <v>7.5</v>
      </c>
      <c r="J1019">
        <v>1113.3333333333333</v>
      </c>
      <c r="K1019" s="2" t="s">
        <v>3416</v>
      </c>
      <c r="L1019" s="2" t="s">
        <v>3417</v>
      </c>
      <c r="M1019">
        <v>479</v>
      </c>
      <c r="N1019" s="2" t="s">
        <v>2080</v>
      </c>
      <c r="O1019" s="2" t="s">
        <v>2083</v>
      </c>
      <c r="P1019" s="2" t="s">
        <v>2082</v>
      </c>
      <c r="Q1019" s="2" t="s">
        <v>97</v>
      </c>
      <c r="R1019" s="2" t="s">
        <v>2081</v>
      </c>
      <c r="S1019" s="2" t="s">
        <v>64</v>
      </c>
      <c r="T1019">
        <v>8350</v>
      </c>
      <c r="U1019">
        <v>5</v>
      </c>
      <c r="V1019">
        <v>2</v>
      </c>
      <c r="W1019">
        <v>1</v>
      </c>
      <c r="X1019">
        <v>2</v>
      </c>
      <c r="Z1019">
        <v>16700</v>
      </c>
      <c r="AA1019">
        <v>16700</v>
      </c>
      <c r="AB1019">
        <v>34500</v>
      </c>
      <c r="AC1019" s="2"/>
      <c r="AD1019" s="2" t="s">
        <v>376</v>
      </c>
      <c r="AE1019">
        <v>2026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 s="2" t="s">
        <v>3431</v>
      </c>
      <c r="AN1019" s="2" t="s">
        <v>3419</v>
      </c>
    </row>
    <row r="1020" spans="1:40">
      <c r="A1020" s="1">
        <v>46119</v>
      </c>
      <c r="B1020" s="2" t="s">
        <v>27</v>
      </c>
      <c r="C1020" s="2" t="s">
        <v>3439</v>
      </c>
      <c r="D1020" s="2" t="s">
        <v>3440</v>
      </c>
      <c r="E1020" s="11">
        <v>0.375</v>
      </c>
      <c r="F1020" s="11">
        <v>0.66666666666666674</v>
      </c>
      <c r="G1020">
        <v>7</v>
      </c>
      <c r="H1020">
        <v>1428.5714285714287</v>
      </c>
      <c r="I1020">
        <v>7</v>
      </c>
      <c r="J1020">
        <v>1428.5714285763888</v>
      </c>
      <c r="K1020" s="2" t="s">
        <v>3416</v>
      </c>
      <c r="L1020" s="2" t="s">
        <v>3417</v>
      </c>
      <c r="M1020">
        <v>479</v>
      </c>
      <c r="N1020" s="2" t="s">
        <v>2080</v>
      </c>
      <c r="O1020" s="2" t="s">
        <v>2083</v>
      </c>
      <c r="P1020" s="2" t="s">
        <v>2082</v>
      </c>
      <c r="Q1020" s="2" t="s">
        <v>97</v>
      </c>
      <c r="R1020" s="2" t="s">
        <v>2081</v>
      </c>
      <c r="S1020" s="2" t="s">
        <v>64</v>
      </c>
      <c r="T1020">
        <v>10000</v>
      </c>
      <c r="U1020">
        <v>5</v>
      </c>
      <c r="V1020">
        <v>2</v>
      </c>
      <c r="W1020">
        <v>1</v>
      </c>
      <c r="X1020">
        <v>2</v>
      </c>
      <c r="Z1020">
        <v>20000</v>
      </c>
      <c r="AA1020">
        <v>20000</v>
      </c>
      <c r="AB1020">
        <v>34500</v>
      </c>
      <c r="AC1020" s="2"/>
      <c r="AD1020" s="2" t="s">
        <v>376</v>
      </c>
      <c r="AE1020">
        <v>2026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 s="2" t="s">
        <v>3431</v>
      </c>
      <c r="AN1020" s="2" t="s">
        <v>3419</v>
      </c>
    </row>
    <row r="1021" spans="1:40">
      <c r="A1021" s="1">
        <v>46140</v>
      </c>
      <c r="B1021" s="2" t="s">
        <v>27</v>
      </c>
      <c r="C1021" s="2" t="s">
        <v>3439</v>
      </c>
      <c r="D1021" s="2" t="s">
        <v>3440</v>
      </c>
      <c r="E1021" s="11">
        <v>0.375</v>
      </c>
      <c r="F1021" s="11">
        <v>0.47916666666666674</v>
      </c>
      <c r="G1021">
        <v>2.5</v>
      </c>
      <c r="H1021">
        <v>1320</v>
      </c>
      <c r="I1021">
        <v>2.5</v>
      </c>
      <c r="J1021">
        <v>1320</v>
      </c>
      <c r="K1021" s="2" t="s">
        <v>3416</v>
      </c>
      <c r="L1021" s="2" t="s">
        <v>3417</v>
      </c>
      <c r="M1021">
        <v>502</v>
      </c>
      <c r="N1021" s="2" t="s">
        <v>2149</v>
      </c>
      <c r="O1021" s="2" t="s">
        <v>2151</v>
      </c>
      <c r="P1021" s="2" t="s">
        <v>217</v>
      </c>
      <c r="Q1021" s="2" t="s">
        <v>111</v>
      </c>
      <c r="R1021" s="2" t="s">
        <v>2150</v>
      </c>
      <c r="S1021" s="2" t="s">
        <v>116</v>
      </c>
      <c r="T1021">
        <v>3300</v>
      </c>
      <c r="U1021">
        <v>5</v>
      </c>
      <c r="V1021">
        <v>2</v>
      </c>
      <c r="W1021">
        <v>1</v>
      </c>
      <c r="X1021">
        <v>5</v>
      </c>
      <c r="Z1021">
        <v>16500</v>
      </c>
      <c r="AA1021">
        <v>16500</v>
      </c>
      <c r="AB1021">
        <v>15800</v>
      </c>
      <c r="AC1021" s="2"/>
      <c r="AD1021" s="2" t="s">
        <v>376</v>
      </c>
      <c r="AE1021">
        <v>2026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 s="2" t="s">
        <v>3431</v>
      </c>
      <c r="AN1021" s="2" t="s">
        <v>3419</v>
      </c>
    </row>
    <row r="1022" spans="1:40">
      <c r="A1022" s="1">
        <v>46113</v>
      </c>
      <c r="B1022" s="2" t="s">
        <v>27</v>
      </c>
      <c r="C1022" s="2" t="s">
        <v>3429</v>
      </c>
      <c r="D1022" s="2" t="s">
        <v>3415</v>
      </c>
      <c r="E1022" s="11">
        <v>0.33333333333333326</v>
      </c>
      <c r="F1022" s="11">
        <v>0.375</v>
      </c>
      <c r="G1022">
        <v>1</v>
      </c>
      <c r="H1022">
        <v>633</v>
      </c>
      <c r="I1022">
        <v>1</v>
      </c>
      <c r="J1022">
        <v>633</v>
      </c>
      <c r="K1022" s="2" t="s">
        <v>3416</v>
      </c>
      <c r="L1022" s="2" t="s">
        <v>3417</v>
      </c>
      <c r="M1022">
        <v>349</v>
      </c>
      <c r="N1022" s="2" t="s">
        <v>1645</v>
      </c>
      <c r="O1022" s="2" t="s">
        <v>1648</v>
      </c>
      <c r="P1022" s="2" t="s">
        <v>1636</v>
      </c>
      <c r="Q1022" s="2" t="s">
        <v>1647</v>
      </c>
      <c r="R1022" s="2" t="s">
        <v>1646</v>
      </c>
      <c r="S1022" s="2" t="s">
        <v>116</v>
      </c>
      <c r="T1022">
        <v>633</v>
      </c>
      <c r="U1022">
        <v>0</v>
      </c>
      <c r="V1022">
        <v>3</v>
      </c>
      <c r="W1022">
        <v>1</v>
      </c>
      <c r="X1022">
        <v>5</v>
      </c>
      <c r="Z1022">
        <v>3165</v>
      </c>
      <c r="AA1022">
        <v>3165</v>
      </c>
      <c r="AB1022">
        <v>13500</v>
      </c>
      <c r="AC1022" s="2" t="s">
        <v>3438</v>
      </c>
      <c r="AD1022" s="2" t="s">
        <v>376</v>
      </c>
      <c r="AE1022">
        <v>2026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 s="2" t="s">
        <v>3431</v>
      </c>
      <c r="AM1022" t="s">
        <v>211</v>
      </c>
      <c r="AN1022" s="2" t="s">
        <v>3419</v>
      </c>
    </row>
    <row r="1023" spans="1:40">
      <c r="A1023" s="1">
        <v>46113</v>
      </c>
      <c r="B1023" s="2" t="s">
        <v>27</v>
      </c>
      <c r="C1023" s="2" t="s">
        <v>3429</v>
      </c>
      <c r="D1023" s="2" t="s">
        <v>3454</v>
      </c>
      <c r="E1023" s="11">
        <v>0.57638888888888884</v>
      </c>
      <c r="F1023" s="11">
        <v>0.72569444444444442</v>
      </c>
      <c r="G1023">
        <v>3.58</v>
      </c>
      <c r="H1023">
        <v>1536.3128491620112</v>
      </c>
      <c r="I1023">
        <v>3.583333333333333</v>
      </c>
      <c r="J1023">
        <v>1534.8837209259259</v>
      </c>
      <c r="K1023" s="2" t="s">
        <v>3416</v>
      </c>
      <c r="L1023" s="2" t="s">
        <v>3370</v>
      </c>
      <c r="M1023" t="s">
        <v>764</v>
      </c>
      <c r="N1023" s="2" t="s">
        <v>764</v>
      </c>
      <c r="O1023" s="2" t="s">
        <v>764</v>
      </c>
      <c r="P1023" s="2" t="s">
        <v>764</v>
      </c>
      <c r="Q1023" s="2" t="s">
        <v>764</v>
      </c>
      <c r="R1023" s="2" t="s">
        <v>764</v>
      </c>
      <c r="S1023" s="2" t="s">
        <v>764</v>
      </c>
      <c r="T1023">
        <v>5500</v>
      </c>
      <c r="U1023">
        <v>10</v>
      </c>
      <c r="V1023">
        <v>0</v>
      </c>
      <c r="W1023">
        <v>0</v>
      </c>
      <c r="X1023">
        <v>0</v>
      </c>
      <c r="Z1023">
        <v>0</v>
      </c>
      <c r="AA1023" t="s">
        <v>764</v>
      </c>
      <c r="AB1023" t="s">
        <v>764</v>
      </c>
      <c r="AC1023" s="2" t="s">
        <v>3548</v>
      </c>
      <c r="AD1023" s="2" t="s">
        <v>376</v>
      </c>
      <c r="AE1023">
        <v>2026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 s="2" t="s">
        <v>3419</v>
      </c>
      <c r="AN1023" s="2" t="s">
        <v>3419</v>
      </c>
    </row>
    <row r="1024" spans="1:40">
      <c r="A1024" s="1">
        <v>46114</v>
      </c>
      <c r="B1024" s="2" t="s">
        <v>27</v>
      </c>
      <c r="C1024" s="2" t="s">
        <v>3429</v>
      </c>
      <c r="D1024" s="2" t="s">
        <v>3454</v>
      </c>
      <c r="E1024" s="11">
        <v>0.34027777777777768</v>
      </c>
      <c r="F1024" s="11">
        <v>0.66666666666666674</v>
      </c>
      <c r="G1024">
        <v>7.83</v>
      </c>
      <c r="H1024">
        <v>1443.1673052362707</v>
      </c>
      <c r="I1024">
        <v>7.8333333333333339</v>
      </c>
      <c r="J1024">
        <v>1442.5531914930555</v>
      </c>
      <c r="K1024" s="2" t="s">
        <v>3416</v>
      </c>
      <c r="L1024" s="2" t="s">
        <v>3370</v>
      </c>
      <c r="M1024" t="s">
        <v>764</v>
      </c>
      <c r="N1024" s="2" t="s">
        <v>764</v>
      </c>
      <c r="O1024" s="2" t="s">
        <v>764</v>
      </c>
      <c r="P1024" s="2" t="s">
        <v>764</v>
      </c>
      <c r="Q1024" s="2" t="s">
        <v>764</v>
      </c>
      <c r="R1024" s="2" t="s">
        <v>764</v>
      </c>
      <c r="S1024" s="2" t="s">
        <v>764</v>
      </c>
      <c r="T1024">
        <v>11300</v>
      </c>
      <c r="U1024">
        <v>10</v>
      </c>
      <c r="V1024">
        <v>0</v>
      </c>
      <c r="W1024">
        <v>0</v>
      </c>
      <c r="X1024">
        <v>0</v>
      </c>
      <c r="Z1024">
        <v>0</v>
      </c>
      <c r="AA1024" t="s">
        <v>764</v>
      </c>
      <c r="AB1024" t="s">
        <v>764</v>
      </c>
      <c r="AC1024" s="2" t="s">
        <v>3548</v>
      </c>
      <c r="AD1024" s="2" t="s">
        <v>376</v>
      </c>
      <c r="AE1024">
        <v>2026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 s="2" t="s">
        <v>3419</v>
      </c>
      <c r="AN1024" s="2" t="s">
        <v>3419</v>
      </c>
    </row>
    <row r="1025" spans="1:40">
      <c r="A1025" s="1">
        <v>46114</v>
      </c>
      <c r="B1025" s="2" t="s">
        <v>25</v>
      </c>
      <c r="C1025" s="2" t="s">
        <v>3424</v>
      </c>
      <c r="D1025" s="2" t="s">
        <v>3425</v>
      </c>
      <c r="E1025" s="11">
        <v>0.33402777777777781</v>
      </c>
      <c r="F1025" s="11">
        <v>0.42708333333333326</v>
      </c>
      <c r="G1025">
        <v>2.23</v>
      </c>
      <c r="H1025">
        <v>1560.5381165919282</v>
      </c>
      <c r="I1025">
        <v>2.2333333333333334</v>
      </c>
      <c r="J1025">
        <v>1558.2089552199075</v>
      </c>
      <c r="K1025" s="2" t="s">
        <v>3416</v>
      </c>
      <c r="L1025" s="2" t="s">
        <v>3417</v>
      </c>
      <c r="M1025">
        <v>539</v>
      </c>
      <c r="N1025" s="2" t="s">
        <v>2259</v>
      </c>
      <c r="O1025" s="2" t="s">
        <v>2262</v>
      </c>
      <c r="P1025" s="2" t="s">
        <v>456</v>
      </c>
      <c r="Q1025" s="2" t="s">
        <v>2261</v>
      </c>
      <c r="R1025" s="2" t="s">
        <v>2260</v>
      </c>
      <c r="S1025" s="2" t="s">
        <v>64</v>
      </c>
      <c r="T1025">
        <v>3480</v>
      </c>
      <c r="U1025">
        <v>20</v>
      </c>
      <c r="V1025">
        <v>4</v>
      </c>
      <c r="W1025">
        <v>1</v>
      </c>
      <c r="X1025">
        <v>4</v>
      </c>
      <c r="Z1025">
        <v>13920</v>
      </c>
      <c r="AA1025">
        <v>13920</v>
      </c>
      <c r="AB1025">
        <v>21000</v>
      </c>
      <c r="AC1025" s="2" t="s">
        <v>3586</v>
      </c>
      <c r="AD1025" s="2" t="s">
        <v>376</v>
      </c>
      <c r="AE1025">
        <v>2026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 s="2" t="s">
        <v>72</v>
      </c>
      <c r="AM1025" t="s">
        <v>211</v>
      </c>
      <c r="AN1025" s="2" t="s">
        <v>3419</v>
      </c>
    </row>
    <row r="1026" spans="1:40">
      <c r="A1026" s="1">
        <v>46114</v>
      </c>
      <c r="B1026" s="2" t="s">
        <v>25</v>
      </c>
      <c r="C1026" s="2" t="s">
        <v>3424</v>
      </c>
      <c r="D1026" s="2" t="s">
        <v>3425</v>
      </c>
      <c r="E1026" s="11">
        <v>0.44097222222222232</v>
      </c>
      <c r="F1026" s="11">
        <v>0.54166666666666674</v>
      </c>
      <c r="G1026">
        <v>2.42</v>
      </c>
      <c r="H1026">
        <v>1504.1322314049587</v>
      </c>
      <c r="I1026">
        <v>2.4166666666666665</v>
      </c>
      <c r="J1026">
        <v>1506.2068965509259</v>
      </c>
      <c r="K1026" s="2" t="s">
        <v>3416</v>
      </c>
      <c r="L1026" s="2" t="s">
        <v>3417</v>
      </c>
      <c r="M1026">
        <v>544</v>
      </c>
      <c r="N1026" s="2" t="s">
        <v>2270</v>
      </c>
      <c r="O1026" s="2" t="s">
        <v>2271</v>
      </c>
      <c r="P1026" s="2" t="s">
        <v>382</v>
      </c>
      <c r="Q1026" s="2" t="s">
        <v>2268</v>
      </c>
      <c r="R1026" s="2" t="s">
        <v>2267</v>
      </c>
      <c r="S1026" s="2" t="s">
        <v>64</v>
      </c>
      <c r="T1026">
        <v>3640</v>
      </c>
      <c r="U1026">
        <v>40</v>
      </c>
      <c r="V1026">
        <v>4</v>
      </c>
      <c r="W1026">
        <v>1</v>
      </c>
      <c r="X1026">
        <v>2</v>
      </c>
      <c r="Z1026">
        <v>7280</v>
      </c>
      <c r="AA1026">
        <v>7280</v>
      </c>
      <c r="AB1026">
        <v>7000</v>
      </c>
      <c r="AC1026" s="2"/>
      <c r="AD1026" s="2" t="s">
        <v>376</v>
      </c>
      <c r="AE1026">
        <v>2026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 s="2" t="s">
        <v>72</v>
      </c>
      <c r="AM1026" t="s">
        <v>211</v>
      </c>
      <c r="AN1026" s="2" t="s">
        <v>3419</v>
      </c>
    </row>
    <row r="1027" spans="1:40">
      <c r="A1027" s="1">
        <v>46114</v>
      </c>
      <c r="B1027" s="2" t="s">
        <v>25</v>
      </c>
      <c r="C1027" s="2" t="s">
        <v>3424</v>
      </c>
      <c r="D1027" s="2" t="s">
        <v>3425</v>
      </c>
      <c r="E1027" s="11">
        <v>0.54513888888888884</v>
      </c>
      <c r="F1027" s="11">
        <v>0.5625</v>
      </c>
      <c r="G1027">
        <v>0.42</v>
      </c>
      <c r="H1027">
        <v>3333.3333333333335</v>
      </c>
      <c r="I1027">
        <v>0.41666666666666674</v>
      </c>
      <c r="J1027">
        <v>3360</v>
      </c>
      <c r="K1027" s="2" t="s">
        <v>3416</v>
      </c>
      <c r="L1027" s="2" t="s">
        <v>3417</v>
      </c>
      <c r="M1027">
        <v>545</v>
      </c>
      <c r="N1027" s="2" t="s">
        <v>2274</v>
      </c>
      <c r="O1027" s="2" t="s">
        <v>2271</v>
      </c>
      <c r="P1027" s="2" t="s">
        <v>382</v>
      </c>
      <c r="Q1027" s="2" t="s">
        <v>2268</v>
      </c>
      <c r="R1027" s="2" t="s">
        <v>2267</v>
      </c>
      <c r="S1027" s="2" t="s">
        <v>64</v>
      </c>
      <c r="T1027">
        <v>1400</v>
      </c>
      <c r="U1027">
        <v>2</v>
      </c>
      <c r="V1027">
        <v>4</v>
      </c>
      <c r="W1027">
        <v>1</v>
      </c>
      <c r="X1027">
        <v>2</v>
      </c>
      <c r="Z1027">
        <v>2800</v>
      </c>
      <c r="AA1027">
        <v>2800</v>
      </c>
      <c r="AB1027">
        <v>9000</v>
      </c>
      <c r="AC1027" s="2"/>
      <c r="AD1027" s="2" t="s">
        <v>376</v>
      </c>
      <c r="AE1027">
        <v>2026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 s="2" t="s">
        <v>72</v>
      </c>
      <c r="AM1027" t="s">
        <v>211</v>
      </c>
      <c r="AN1027" s="2" t="s">
        <v>3419</v>
      </c>
    </row>
    <row r="1028" spans="1:40">
      <c r="A1028" s="1">
        <v>46114</v>
      </c>
      <c r="B1028" s="2" t="s">
        <v>25</v>
      </c>
      <c r="C1028" s="2" t="s">
        <v>3424</v>
      </c>
      <c r="D1028" s="2" t="s">
        <v>3425</v>
      </c>
      <c r="E1028" s="11">
        <v>0.59097222222222223</v>
      </c>
      <c r="F1028" s="11">
        <v>0.66666666666666674</v>
      </c>
      <c r="G1028">
        <v>1.82</v>
      </c>
      <c r="H1028">
        <v>0</v>
      </c>
      <c r="I1028">
        <v>1.8166666666666669</v>
      </c>
      <c r="J1028">
        <v>0</v>
      </c>
      <c r="K1028" s="2" t="s">
        <v>3416</v>
      </c>
      <c r="L1028" s="2" t="s">
        <v>3464</v>
      </c>
      <c r="M1028" t="s">
        <v>764</v>
      </c>
      <c r="N1028" s="2" t="s">
        <v>764</v>
      </c>
      <c r="O1028" s="2" t="s">
        <v>764</v>
      </c>
      <c r="P1028" s="2" t="s">
        <v>764</v>
      </c>
      <c r="Q1028" s="2" t="s">
        <v>764</v>
      </c>
      <c r="R1028" s="2" t="s">
        <v>764</v>
      </c>
      <c r="S1028" s="2" t="s">
        <v>764</v>
      </c>
      <c r="T1028">
        <v>0</v>
      </c>
      <c r="U1028">
        <v>0</v>
      </c>
      <c r="V1028">
        <v>0</v>
      </c>
      <c r="W1028">
        <v>0</v>
      </c>
      <c r="X1028">
        <v>0</v>
      </c>
      <c r="Z1028">
        <v>0</v>
      </c>
      <c r="AA1028" t="s">
        <v>764</v>
      </c>
      <c r="AB1028" t="s">
        <v>764</v>
      </c>
      <c r="AC1028" s="2" t="s">
        <v>3531</v>
      </c>
      <c r="AD1028" s="2" t="s">
        <v>376</v>
      </c>
      <c r="AE1028">
        <v>2026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 s="2" t="s">
        <v>72</v>
      </c>
      <c r="AN1028" s="2" t="s">
        <v>3419</v>
      </c>
    </row>
    <row r="1029" spans="1:40">
      <c r="A1029" s="1">
        <v>46118</v>
      </c>
      <c r="B1029" s="2" t="s">
        <v>25</v>
      </c>
      <c r="C1029" s="2" t="s">
        <v>3424</v>
      </c>
      <c r="D1029" s="2" t="s">
        <v>3425</v>
      </c>
      <c r="E1029" s="11">
        <v>0.33402777777777781</v>
      </c>
      <c r="F1029" s="11">
        <v>0.42708333333333326</v>
      </c>
      <c r="G1029">
        <v>2.23</v>
      </c>
      <c r="H1029">
        <v>1479.8206278026905</v>
      </c>
      <c r="I1029">
        <v>2.2333333333333334</v>
      </c>
      <c r="J1029">
        <v>1477.6119403009259</v>
      </c>
      <c r="K1029" s="2" t="s">
        <v>3416</v>
      </c>
      <c r="L1029" s="2" t="s">
        <v>3417</v>
      </c>
      <c r="M1029">
        <v>545</v>
      </c>
      <c r="N1029" s="2" t="s">
        <v>2274</v>
      </c>
      <c r="O1029" s="2" t="s">
        <v>2271</v>
      </c>
      <c r="P1029" s="2" t="s">
        <v>382</v>
      </c>
      <c r="Q1029" s="2" t="s">
        <v>2268</v>
      </c>
      <c r="R1029" s="2" t="s">
        <v>2267</v>
      </c>
      <c r="S1029" s="2" t="s">
        <v>64</v>
      </c>
      <c r="T1029">
        <v>3300</v>
      </c>
      <c r="U1029">
        <v>20</v>
      </c>
      <c r="V1029">
        <v>4</v>
      </c>
      <c r="W1029">
        <v>1</v>
      </c>
      <c r="X1029">
        <v>2</v>
      </c>
      <c r="Z1029">
        <v>6600</v>
      </c>
      <c r="AA1029">
        <v>6600</v>
      </c>
      <c r="AB1029">
        <v>9000</v>
      </c>
      <c r="AC1029" s="2" t="s">
        <v>3586</v>
      </c>
      <c r="AD1029" s="2" t="s">
        <v>376</v>
      </c>
      <c r="AE1029">
        <v>2026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 s="2" t="s">
        <v>72</v>
      </c>
      <c r="AM1029" t="s">
        <v>211</v>
      </c>
      <c r="AN1029" s="2" t="s">
        <v>3419</v>
      </c>
    </row>
    <row r="1030" spans="1:40">
      <c r="A1030" s="1">
        <v>46118</v>
      </c>
      <c r="B1030" s="2" t="s">
        <v>25</v>
      </c>
      <c r="C1030" s="2" t="s">
        <v>3424</v>
      </c>
      <c r="D1030" s="2" t="s">
        <v>3425</v>
      </c>
      <c r="E1030" s="11">
        <v>0.44097222222222232</v>
      </c>
      <c r="F1030" s="11">
        <v>0.52083333333333326</v>
      </c>
      <c r="G1030">
        <v>1.92</v>
      </c>
      <c r="H1030">
        <v>1604.1666666666667</v>
      </c>
      <c r="I1030">
        <v>1.9166666666666665</v>
      </c>
      <c r="J1030">
        <v>1606.9565217361112</v>
      </c>
      <c r="K1030" s="2" t="s">
        <v>3416</v>
      </c>
      <c r="L1030" s="2" t="s">
        <v>3417</v>
      </c>
      <c r="M1030">
        <v>541</v>
      </c>
      <c r="N1030" s="2" t="s">
        <v>2265</v>
      </c>
      <c r="O1030" s="2" t="s">
        <v>482</v>
      </c>
      <c r="P1030" s="2" t="s">
        <v>480</v>
      </c>
      <c r="Q1030" s="2" t="s">
        <v>481</v>
      </c>
      <c r="R1030" s="2" t="s">
        <v>479</v>
      </c>
      <c r="S1030" s="2" t="s">
        <v>64</v>
      </c>
      <c r="T1030">
        <v>3080</v>
      </c>
      <c r="U1030">
        <v>40</v>
      </c>
      <c r="V1030">
        <v>7</v>
      </c>
      <c r="W1030">
        <v>2</v>
      </c>
      <c r="X1030">
        <v>4</v>
      </c>
      <c r="Z1030">
        <v>12320</v>
      </c>
      <c r="AA1030">
        <v>6160</v>
      </c>
      <c r="AB1030">
        <v>11500</v>
      </c>
      <c r="AC1030" s="2"/>
      <c r="AD1030" s="2" t="s">
        <v>376</v>
      </c>
      <c r="AE1030">
        <v>2026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 s="2" t="s">
        <v>72</v>
      </c>
      <c r="AM1030" t="s">
        <v>211</v>
      </c>
      <c r="AN1030" s="2" t="s">
        <v>3419</v>
      </c>
    </row>
    <row r="1031" spans="1:40">
      <c r="A1031" s="1">
        <v>46118</v>
      </c>
      <c r="B1031" s="2" t="s">
        <v>25</v>
      </c>
      <c r="C1031" s="2" t="s">
        <v>3424</v>
      </c>
      <c r="D1031" s="2" t="s">
        <v>3425</v>
      </c>
      <c r="E1031" s="11">
        <v>0.5229166666666667</v>
      </c>
      <c r="F1031" s="11">
        <v>0.5625</v>
      </c>
      <c r="G1031">
        <v>0.95</v>
      </c>
      <c r="H1031">
        <v>0</v>
      </c>
      <c r="I1031">
        <v>0.95</v>
      </c>
      <c r="J1031">
        <v>0</v>
      </c>
      <c r="K1031" s="2" t="s">
        <v>3416</v>
      </c>
      <c r="L1031" s="2" t="s">
        <v>3464</v>
      </c>
      <c r="M1031" t="s">
        <v>764</v>
      </c>
      <c r="N1031" s="2" t="s">
        <v>764</v>
      </c>
      <c r="O1031" s="2" t="s">
        <v>764</v>
      </c>
      <c r="P1031" s="2" t="s">
        <v>764</v>
      </c>
      <c r="Q1031" s="2" t="s">
        <v>764</v>
      </c>
      <c r="R1031" s="2" t="s">
        <v>764</v>
      </c>
      <c r="S1031" s="2" t="s">
        <v>764</v>
      </c>
      <c r="T1031">
        <v>0</v>
      </c>
      <c r="U1031">
        <v>0</v>
      </c>
      <c r="V1031">
        <v>0</v>
      </c>
      <c r="W1031">
        <v>0</v>
      </c>
      <c r="X1031">
        <v>0</v>
      </c>
      <c r="Z1031">
        <v>0</v>
      </c>
      <c r="AA1031" t="s">
        <v>764</v>
      </c>
      <c r="AB1031" t="s">
        <v>764</v>
      </c>
      <c r="AC1031" s="2" t="s">
        <v>3531</v>
      </c>
      <c r="AD1031" s="2" t="s">
        <v>376</v>
      </c>
      <c r="AE1031">
        <v>2026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 s="2" t="s">
        <v>72</v>
      </c>
      <c r="AN1031" s="2" t="s">
        <v>3419</v>
      </c>
    </row>
    <row r="1032" spans="1:40">
      <c r="A1032" s="1">
        <v>46118</v>
      </c>
      <c r="B1032" s="2" t="s">
        <v>25</v>
      </c>
      <c r="C1032" s="2" t="s">
        <v>3424</v>
      </c>
      <c r="D1032" s="2" t="s">
        <v>3425</v>
      </c>
      <c r="E1032" s="11">
        <v>0.58402777777777781</v>
      </c>
      <c r="F1032" s="11">
        <v>0.61111111111111116</v>
      </c>
      <c r="G1032">
        <v>0.65</v>
      </c>
      <c r="H1032">
        <v>0</v>
      </c>
      <c r="I1032">
        <v>0.64999999999999991</v>
      </c>
      <c r="J1032">
        <v>0</v>
      </c>
      <c r="K1032" s="2" t="s">
        <v>3416</v>
      </c>
      <c r="L1032" s="2" t="s">
        <v>3471</v>
      </c>
      <c r="M1032" t="s">
        <v>764</v>
      </c>
      <c r="N1032" s="2" t="s">
        <v>764</v>
      </c>
      <c r="O1032" s="2" t="s">
        <v>764</v>
      </c>
      <c r="P1032" s="2" t="s">
        <v>764</v>
      </c>
      <c r="Q1032" s="2" t="s">
        <v>764</v>
      </c>
      <c r="R1032" s="2" t="s">
        <v>764</v>
      </c>
      <c r="S1032" s="2" t="s">
        <v>764</v>
      </c>
      <c r="T1032">
        <v>0</v>
      </c>
      <c r="U1032">
        <v>0</v>
      </c>
      <c r="V1032">
        <v>0</v>
      </c>
      <c r="W1032">
        <v>0</v>
      </c>
      <c r="X1032">
        <v>0</v>
      </c>
      <c r="Z1032">
        <v>0</v>
      </c>
      <c r="AA1032" t="s">
        <v>764</v>
      </c>
      <c r="AB1032" t="s">
        <v>764</v>
      </c>
      <c r="AC1032" s="2" t="s">
        <v>3587</v>
      </c>
      <c r="AD1032" s="2" t="s">
        <v>376</v>
      </c>
      <c r="AE1032">
        <v>2026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 s="2" t="s">
        <v>72</v>
      </c>
      <c r="AN1032" s="2" t="s">
        <v>3419</v>
      </c>
    </row>
    <row r="1033" spans="1:40">
      <c r="A1033" s="1">
        <v>46118</v>
      </c>
      <c r="B1033" s="2" t="s">
        <v>25</v>
      </c>
      <c r="C1033" s="2" t="s">
        <v>3424</v>
      </c>
      <c r="D1033" s="2" t="s">
        <v>3425</v>
      </c>
      <c r="E1033" s="11">
        <v>0.61458333333333326</v>
      </c>
      <c r="F1033" s="11">
        <v>0.71527777777777768</v>
      </c>
      <c r="G1033">
        <v>2.42</v>
      </c>
      <c r="H1033">
        <v>1272.7272727272727</v>
      </c>
      <c r="I1033">
        <v>2.4166666666666665</v>
      </c>
      <c r="J1033">
        <v>1274.4827586226852</v>
      </c>
      <c r="K1033" s="2" t="s">
        <v>3416</v>
      </c>
      <c r="L1033" s="2" t="s">
        <v>3417</v>
      </c>
      <c r="M1033">
        <v>541</v>
      </c>
      <c r="N1033" s="2" t="s">
        <v>2265</v>
      </c>
      <c r="O1033" s="2" t="s">
        <v>482</v>
      </c>
      <c r="P1033" s="2" t="s">
        <v>480</v>
      </c>
      <c r="Q1033" s="2" t="s">
        <v>481</v>
      </c>
      <c r="R1033" s="2" t="s">
        <v>479</v>
      </c>
      <c r="S1033" s="2" t="s">
        <v>64</v>
      </c>
      <c r="T1033">
        <v>3080</v>
      </c>
      <c r="U1033">
        <v>60</v>
      </c>
      <c r="V1033">
        <v>7</v>
      </c>
      <c r="W1033">
        <v>2</v>
      </c>
      <c r="X1033">
        <v>4</v>
      </c>
      <c r="Z1033">
        <v>12320</v>
      </c>
      <c r="AA1033">
        <v>6160</v>
      </c>
      <c r="AB1033">
        <v>11500</v>
      </c>
      <c r="AC1033" s="2"/>
      <c r="AD1033" s="2" t="s">
        <v>376</v>
      </c>
      <c r="AE1033">
        <v>2026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 s="2" t="s">
        <v>72</v>
      </c>
      <c r="AM1033" t="s">
        <v>211</v>
      </c>
      <c r="AN1033" s="2" t="s">
        <v>3419</v>
      </c>
    </row>
    <row r="1034" spans="1:40">
      <c r="A1034" s="1">
        <v>46118</v>
      </c>
      <c r="B1034" s="2" t="s">
        <v>26</v>
      </c>
      <c r="C1034" s="2" t="s">
        <v>3448</v>
      </c>
      <c r="D1034" s="2" t="s">
        <v>3449</v>
      </c>
      <c r="E1034" s="11">
        <v>0.35416666666666674</v>
      </c>
      <c r="F1034" s="11">
        <v>0.4375</v>
      </c>
      <c r="G1034">
        <v>2</v>
      </c>
      <c r="H1034">
        <v>1798.5</v>
      </c>
      <c r="I1034">
        <v>2</v>
      </c>
      <c r="J1034">
        <v>1798.5</v>
      </c>
      <c r="K1034" s="2" t="s">
        <v>3416</v>
      </c>
      <c r="L1034" s="2" t="s">
        <v>3417</v>
      </c>
      <c r="M1034">
        <v>544</v>
      </c>
      <c r="N1034" s="2" t="s">
        <v>2270</v>
      </c>
      <c r="O1034" s="2" t="s">
        <v>2271</v>
      </c>
      <c r="P1034" s="2" t="s">
        <v>382</v>
      </c>
      <c r="Q1034" s="2" t="s">
        <v>2268</v>
      </c>
      <c r="R1034" s="2" t="s">
        <v>2267</v>
      </c>
      <c r="S1034" s="2" t="s">
        <v>64</v>
      </c>
      <c r="T1034">
        <v>3597</v>
      </c>
      <c r="U1034">
        <v>3</v>
      </c>
      <c r="V1034">
        <v>4</v>
      </c>
      <c r="W1034">
        <v>1</v>
      </c>
      <c r="X1034">
        <v>2</v>
      </c>
      <c r="Z1034">
        <v>7194</v>
      </c>
      <c r="AA1034">
        <v>7194</v>
      </c>
      <c r="AB1034">
        <v>7000</v>
      </c>
      <c r="AC1034" s="2" t="s">
        <v>764</v>
      </c>
      <c r="AD1034" s="2" t="s">
        <v>376</v>
      </c>
      <c r="AE1034">
        <v>2026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 s="2" t="s">
        <v>72</v>
      </c>
      <c r="AM1034" t="s">
        <v>211</v>
      </c>
      <c r="AN1034" s="2" t="s">
        <v>3419</v>
      </c>
    </row>
    <row r="1035" spans="1:40">
      <c r="A1035" s="1">
        <v>46118</v>
      </c>
      <c r="B1035" s="2" t="s">
        <v>26</v>
      </c>
      <c r="C1035" s="2" t="s">
        <v>3448</v>
      </c>
      <c r="D1035" s="2" t="s">
        <v>3449</v>
      </c>
      <c r="E1035" s="11">
        <v>0.4375</v>
      </c>
      <c r="F1035" s="11">
        <v>0.55555555555555558</v>
      </c>
      <c r="G1035">
        <v>2.83</v>
      </c>
      <c r="H1035">
        <v>1660.7773851590105</v>
      </c>
      <c r="I1035">
        <v>2.8333333333333335</v>
      </c>
      <c r="J1035">
        <v>1658.8235294097221</v>
      </c>
      <c r="K1035" s="2" t="s">
        <v>3416</v>
      </c>
      <c r="L1035" s="2" t="s">
        <v>3417</v>
      </c>
      <c r="M1035">
        <v>545</v>
      </c>
      <c r="N1035" s="2" t="s">
        <v>2274</v>
      </c>
      <c r="O1035" s="2" t="s">
        <v>2271</v>
      </c>
      <c r="P1035" s="2" t="s">
        <v>382</v>
      </c>
      <c r="Q1035" s="2" t="s">
        <v>2268</v>
      </c>
      <c r="R1035" s="2" t="s">
        <v>2267</v>
      </c>
      <c r="S1035" s="2" t="s">
        <v>64</v>
      </c>
      <c r="T1035">
        <v>4700</v>
      </c>
      <c r="U1035">
        <v>3</v>
      </c>
      <c r="V1035">
        <v>4</v>
      </c>
      <c r="W1035">
        <v>1</v>
      </c>
      <c r="X1035">
        <v>2</v>
      </c>
      <c r="Z1035">
        <v>9400</v>
      </c>
      <c r="AA1035">
        <v>9400</v>
      </c>
      <c r="AB1035">
        <v>9000</v>
      </c>
      <c r="AC1035" s="2" t="s">
        <v>764</v>
      </c>
      <c r="AD1035" s="2" t="s">
        <v>376</v>
      </c>
      <c r="AE1035">
        <v>2026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 s="2" t="s">
        <v>72</v>
      </c>
      <c r="AM1035" t="s">
        <v>211</v>
      </c>
      <c r="AN1035" s="2" t="s">
        <v>3419</v>
      </c>
    </row>
    <row r="1036" spans="1:40">
      <c r="A1036" s="1">
        <v>46119</v>
      </c>
      <c r="B1036" s="2" t="s">
        <v>26</v>
      </c>
      <c r="C1036" s="2" t="s">
        <v>3448</v>
      </c>
      <c r="D1036" s="2" t="s">
        <v>3440</v>
      </c>
      <c r="E1036" s="11">
        <v>0.33680555555555558</v>
      </c>
      <c r="F1036" s="11">
        <v>0.42361111111111116</v>
      </c>
      <c r="G1036">
        <v>2.08</v>
      </c>
      <c r="H1036">
        <v>1456.7307692307693</v>
      </c>
      <c r="I1036">
        <v>2.0833333333333335</v>
      </c>
      <c r="J1036">
        <v>1454.4</v>
      </c>
      <c r="K1036" s="2" t="s">
        <v>3416</v>
      </c>
      <c r="L1036" s="2" t="s">
        <v>3417</v>
      </c>
      <c r="M1036">
        <v>541</v>
      </c>
      <c r="N1036" s="2" t="s">
        <v>2265</v>
      </c>
      <c r="O1036" s="2" t="s">
        <v>482</v>
      </c>
      <c r="P1036" s="2" t="s">
        <v>480</v>
      </c>
      <c r="Q1036" s="2" t="s">
        <v>481</v>
      </c>
      <c r="R1036" s="2" t="s">
        <v>479</v>
      </c>
      <c r="S1036" s="2" t="s">
        <v>64</v>
      </c>
      <c r="T1036">
        <v>3030</v>
      </c>
      <c r="U1036">
        <v>2</v>
      </c>
      <c r="V1036">
        <v>7</v>
      </c>
      <c r="W1036">
        <v>1</v>
      </c>
      <c r="X1036">
        <v>4</v>
      </c>
      <c r="Z1036">
        <v>12120</v>
      </c>
      <c r="AA1036">
        <v>12120</v>
      </c>
      <c r="AB1036">
        <v>11500</v>
      </c>
      <c r="AC1036" s="2" t="s">
        <v>764</v>
      </c>
      <c r="AD1036" s="2" t="s">
        <v>376</v>
      </c>
      <c r="AE1036">
        <v>2026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 s="2" t="s">
        <v>72</v>
      </c>
      <c r="AM1036" t="s">
        <v>211</v>
      </c>
      <c r="AN1036" s="2" t="s">
        <v>3419</v>
      </c>
    </row>
    <row r="1037" spans="1:40">
      <c r="A1037" s="1">
        <v>46119</v>
      </c>
      <c r="B1037" s="2" t="s">
        <v>26</v>
      </c>
      <c r="C1037" s="2" t="s">
        <v>3448</v>
      </c>
      <c r="D1037" s="2" t="s">
        <v>3440</v>
      </c>
      <c r="E1037" s="11">
        <v>0.61458333333333326</v>
      </c>
      <c r="F1037" s="11">
        <v>0.70833333333333326</v>
      </c>
      <c r="G1037">
        <v>2.25</v>
      </c>
      <c r="H1037">
        <v>1346.6666666666667</v>
      </c>
      <c r="I1037">
        <v>2.25</v>
      </c>
      <c r="J1037">
        <v>1346.6666666666667</v>
      </c>
      <c r="K1037" s="2" t="s">
        <v>3416</v>
      </c>
      <c r="L1037" s="2" t="s">
        <v>3417</v>
      </c>
      <c r="M1037">
        <v>402</v>
      </c>
      <c r="N1037" s="2" t="s">
        <v>1847</v>
      </c>
      <c r="O1037" s="2" t="s">
        <v>1666</v>
      </c>
      <c r="P1037" s="2" t="s">
        <v>1125</v>
      </c>
      <c r="Q1037" s="2" t="s">
        <v>59</v>
      </c>
      <c r="R1037" s="2" t="s">
        <v>1665</v>
      </c>
      <c r="S1037" s="2" t="s">
        <v>64</v>
      </c>
      <c r="T1037">
        <v>3030</v>
      </c>
      <c r="U1037">
        <v>1</v>
      </c>
      <c r="V1037">
        <v>2</v>
      </c>
      <c r="W1037">
        <v>1</v>
      </c>
      <c r="X1037">
        <v>2</v>
      </c>
      <c r="Z1037">
        <v>6060</v>
      </c>
      <c r="AA1037">
        <v>6060</v>
      </c>
      <c r="AB1037">
        <v>7500</v>
      </c>
      <c r="AC1037" s="2" t="s">
        <v>764</v>
      </c>
      <c r="AD1037" s="2" t="s">
        <v>376</v>
      </c>
      <c r="AE1037">
        <v>2026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 s="2" t="s">
        <v>72</v>
      </c>
      <c r="AM1037" t="s">
        <v>68</v>
      </c>
      <c r="AN1037" s="2" t="s">
        <v>3419</v>
      </c>
    </row>
    <row r="1038" spans="1:40">
      <c r="A1038" s="1">
        <v>46119</v>
      </c>
      <c r="B1038" s="2" t="s">
        <v>26</v>
      </c>
      <c r="C1038" s="2" t="s">
        <v>3448</v>
      </c>
      <c r="D1038" s="2" t="s">
        <v>3440</v>
      </c>
      <c r="E1038" s="11">
        <v>0.70972222222222214</v>
      </c>
      <c r="F1038" s="11">
        <v>0.72569444444444442</v>
      </c>
      <c r="G1038">
        <v>0.38</v>
      </c>
      <c r="H1038">
        <v>2044.7368421052631</v>
      </c>
      <c r="I1038">
        <v>0.3833333333333333</v>
      </c>
      <c r="J1038">
        <v>2026.9565217361112</v>
      </c>
      <c r="K1038" s="2" t="s">
        <v>3416</v>
      </c>
      <c r="L1038" s="2" t="s">
        <v>3417</v>
      </c>
      <c r="M1038">
        <v>362</v>
      </c>
      <c r="N1038" s="2" t="s">
        <v>1695</v>
      </c>
      <c r="O1038" s="2" t="s">
        <v>1697</v>
      </c>
      <c r="P1038" s="2" t="s">
        <v>1244</v>
      </c>
      <c r="Q1038" s="2" t="s">
        <v>59</v>
      </c>
      <c r="R1038" s="2" t="s">
        <v>1696</v>
      </c>
      <c r="S1038" s="2" t="s">
        <v>64</v>
      </c>
      <c r="T1038">
        <v>777</v>
      </c>
      <c r="U1038">
        <v>0</v>
      </c>
      <c r="V1038">
        <v>2</v>
      </c>
      <c r="W1038">
        <v>1</v>
      </c>
      <c r="X1038">
        <v>2</v>
      </c>
      <c r="Z1038">
        <v>1554</v>
      </c>
      <c r="AA1038">
        <v>1554</v>
      </c>
      <c r="AB1038">
        <v>2100</v>
      </c>
      <c r="AC1038" s="2" t="s">
        <v>3588</v>
      </c>
      <c r="AD1038" s="2" t="s">
        <v>376</v>
      </c>
      <c r="AE1038">
        <v>2026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 s="2" t="s">
        <v>72</v>
      </c>
      <c r="AM1038" t="s">
        <v>68</v>
      </c>
      <c r="AN1038" s="2" t="s">
        <v>3419</v>
      </c>
    </row>
    <row r="1039" spans="1:40">
      <c r="A1039" s="1">
        <v>46118</v>
      </c>
      <c r="B1039" s="2" t="s">
        <v>27</v>
      </c>
      <c r="C1039" s="2" t="s">
        <v>3439</v>
      </c>
      <c r="D1039" s="2" t="s">
        <v>3440</v>
      </c>
      <c r="E1039" s="11">
        <v>0.33680555555555558</v>
      </c>
      <c r="F1039" s="11">
        <v>0.55208333333333326</v>
      </c>
      <c r="G1039">
        <v>5.17</v>
      </c>
      <c r="H1039">
        <v>1030.9477756286267</v>
      </c>
      <c r="I1039">
        <v>5.166666666666667</v>
      </c>
      <c r="J1039">
        <v>1031.6129032291667</v>
      </c>
      <c r="K1039" s="2" t="s">
        <v>3416</v>
      </c>
      <c r="L1039" s="2" t="s">
        <v>3417</v>
      </c>
      <c r="M1039">
        <v>539</v>
      </c>
      <c r="N1039" s="2" t="s">
        <v>2259</v>
      </c>
      <c r="O1039" s="2" t="s">
        <v>2262</v>
      </c>
      <c r="P1039" s="2" t="s">
        <v>456</v>
      </c>
      <c r="Q1039" s="2" t="s">
        <v>2261</v>
      </c>
      <c r="R1039" s="2" t="s">
        <v>2260</v>
      </c>
      <c r="S1039" s="2" t="s">
        <v>64</v>
      </c>
      <c r="T1039">
        <v>5330</v>
      </c>
      <c r="U1039">
        <v>0</v>
      </c>
      <c r="V1039">
        <v>4</v>
      </c>
      <c r="W1039">
        <v>1</v>
      </c>
      <c r="X1039">
        <v>4</v>
      </c>
      <c r="Z1039">
        <v>21320</v>
      </c>
      <c r="AA1039">
        <v>21320</v>
      </c>
      <c r="AB1039">
        <v>21000</v>
      </c>
      <c r="AC1039" s="2"/>
      <c r="AD1039" s="2" t="s">
        <v>376</v>
      </c>
      <c r="AE1039">
        <v>2026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 s="2" t="s">
        <v>3431</v>
      </c>
      <c r="AM1039" t="s">
        <v>211</v>
      </c>
      <c r="AN1039" s="2" t="s">
        <v>3419</v>
      </c>
    </row>
    <row r="1040" spans="1:40">
      <c r="A1040" s="1">
        <v>46119</v>
      </c>
      <c r="B1040" s="2" t="s">
        <v>27</v>
      </c>
      <c r="C1040" s="2" t="s">
        <v>3439</v>
      </c>
      <c r="D1040" s="2" t="s">
        <v>3440</v>
      </c>
      <c r="E1040" s="11">
        <v>0.4375</v>
      </c>
      <c r="F1040" s="11">
        <v>0.55555555555555558</v>
      </c>
      <c r="G1040">
        <v>2.83</v>
      </c>
      <c r="H1040">
        <v>1069.964664310954</v>
      </c>
      <c r="I1040">
        <v>2.8333333333333335</v>
      </c>
      <c r="J1040">
        <v>1068.705882349537</v>
      </c>
      <c r="K1040" s="2" t="s">
        <v>3416</v>
      </c>
      <c r="L1040" s="2" t="s">
        <v>3417</v>
      </c>
      <c r="M1040">
        <v>541</v>
      </c>
      <c r="N1040" s="2" t="s">
        <v>2265</v>
      </c>
      <c r="O1040" s="2" t="s">
        <v>482</v>
      </c>
      <c r="P1040" s="2" t="s">
        <v>480</v>
      </c>
      <c r="Q1040" s="2" t="s">
        <v>481</v>
      </c>
      <c r="R1040" s="2" t="s">
        <v>479</v>
      </c>
      <c r="S1040" s="2" t="s">
        <v>64</v>
      </c>
      <c r="T1040">
        <v>3028</v>
      </c>
      <c r="U1040">
        <v>8</v>
      </c>
      <c r="V1040">
        <v>7</v>
      </c>
      <c r="W1040">
        <v>1</v>
      </c>
      <c r="X1040">
        <v>4</v>
      </c>
      <c r="Z1040">
        <v>12112</v>
      </c>
      <c r="AA1040">
        <v>12112</v>
      </c>
      <c r="AB1040">
        <v>11500</v>
      </c>
      <c r="AC1040" s="2"/>
      <c r="AD1040" s="2" t="s">
        <v>376</v>
      </c>
      <c r="AE1040">
        <v>2026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 s="2" t="s">
        <v>3431</v>
      </c>
      <c r="AM1040" t="s">
        <v>211</v>
      </c>
      <c r="AN1040" s="2" t="s">
        <v>3419</v>
      </c>
    </row>
    <row r="1041" spans="1:40">
      <c r="A1041" s="1">
        <v>46118</v>
      </c>
      <c r="B1041" s="2" t="s">
        <v>25</v>
      </c>
      <c r="C1041" s="2" t="s">
        <v>3414</v>
      </c>
      <c r="D1041" s="2" t="s">
        <v>3426</v>
      </c>
      <c r="E1041" s="11">
        <v>0.34027777777777768</v>
      </c>
      <c r="F1041" s="11">
        <v>0.375</v>
      </c>
      <c r="G1041">
        <v>0.83</v>
      </c>
      <c r="H1041">
        <v>1349.3975903614457</v>
      </c>
      <c r="I1041">
        <v>0.83333333333333326</v>
      </c>
      <c r="J1041">
        <v>1344</v>
      </c>
      <c r="K1041" s="2" t="s">
        <v>3416</v>
      </c>
      <c r="L1041" s="2" t="s">
        <v>3417</v>
      </c>
      <c r="M1041">
        <v>340</v>
      </c>
      <c r="N1041" s="2" t="s">
        <v>1605</v>
      </c>
      <c r="O1041" s="2" t="s">
        <v>442</v>
      </c>
      <c r="P1041" s="2" t="s">
        <v>329</v>
      </c>
      <c r="Q1041" s="2" t="s">
        <v>473</v>
      </c>
      <c r="R1041" s="2" t="s">
        <v>1606</v>
      </c>
      <c r="S1041" s="2" t="s">
        <v>445</v>
      </c>
      <c r="T1041">
        <v>1120</v>
      </c>
      <c r="U1041">
        <v>20</v>
      </c>
      <c r="V1041">
        <v>0</v>
      </c>
      <c r="W1041">
        <v>1</v>
      </c>
      <c r="X1041">
        <v>0</v>
      </c>
      <c r="Y1041">
        <v>18</v>
      </c>
      <c r="Z1041">
        <v>20160</v>
      </c>
      <c r="AA1041">
        <v>20160</v>
      </c>
      <c r="AB1041">
        <v>19500</v>
      </c>
      <c r="AC1041" s="2"/>
      <c r="AD1041" s="2" t="s">
        <v>376</v>
      </c>
      <c r="AE1041">
        <v>2026</v>
      </c>
      <c r="AF1041">
        <v>280</v>
      </c>
      <c r="AG1041">
        <v>278</v>
      </c>
      <c r="AH1041">
        <v>2</v>
      </c>
      <c r="AI1041">
        <v>280</v>
      </c>
      <c r="AJ1041">
        <v>278</v>
      </c>
      <c r="AK1041">
        <v>2</v>
      </c>
      <c r="AL1041" s="2" t="s">
        <v>72</v>
      </c>
      <c r="AN1041" s="2" t="s">
        <v>3419</v>
      </c>
    </row>
    <row r="1042" spans="1:40">
      <c r="A1042" s="1">
        <v>46118</v>
      </c>
      <c r="B1042" s="2" t="s">
        <v>25</v>
      </c>
      <c r="C1042" s="2" t="s">
        <v>3414</v>
      </c>
      <c r="D1042" s="2" t="s">
        <v>3426</v>
      </c>
      <c r="E1042" s="11">
        <v>0.38541666666666674</v>
      </c>
      <c r="F1042" s="11">
        <v>0.71527777777777768</v>
      </c>
      <c r="G1042">
        <v>7.92</v>
      </c>
      <c r="H1042">
        <v>1354.1666666666667</v>
      </c>
      <c r="I1042">
        <v>7.9166666666666661</v>
      </c>
      <c r="J1042">
        <v>1354.7368421064814</v>
      </c>
      <c r="K1042" s="2" t="s">
        <v>3416</v>
      </c>
      <c r="L1042" s="2" t="s">
        <v>3417</v>
      </c>
      <c r="M1042">
        <v>141</v>
      </c>
      <c r="N1042" s="2" t="s">
        <v>787</v>
      </c>
      <c r="O1042" s="2" t="s">
        <v>784</v>
      </c>
      <c r="P1042" s="2" t="s">
        <v>778</v>
      </c>
      <c r="Q1042" s="2" t="s">
        <v>779</v>
      </c>
      <c r="R1042" s="2" t="s">
        <v>777</v>
      </c>
      <c r="S1042" s="2" t="s">
        <v>79</v>
      </c>
      <c r="T1042">
        <v>10725</v>
      </c>
      <c r="U1042">
        <v>25</v>
      </c>
      <c r="V1042">
        <v>0</v>
      </c>
      <c r="W1042">
        <v>1</v>
      </c>
      <c r="X1042">
        <v>8</v>
      </c>
      <c r="Z1042">
        <v>85800</v>
      </c>
      <c r="AA1042">
        <v>85800</v>
      </c>
      <c r="AB1042">
        <v>85000</v>
      </c>
      <c r="AC1042" s="2"/>
      <c r="AD1042" s="2" t="s">
        <v>376</v>
      </c>
      <c r="AE1042">
        <v>2026</v>
      </c>
      <c r="AF1042">
        <v>2682</v>
      </c>
      <c r="AG1042">
        <v>2692</v>
      </c>
      <c r="AH1042">
        <v>-10</v>
      </c>
      <c r="AI1042">
        <v>2695</v>
      </c>
      <c r="AJ1042">
        <v>2692</v>
      </c>
      <c r="AK1042">
        <v>3</v>
      </c>
      <c r="AL1042" s="2" t="s">
        <v>72</v>
      </c>
      <c r="AN1042" s="2" t="s">
        <v>3419</v>
      </c>
    </row>
    <row r="1043" spans="1:40">
      <c r="A1043" s="1">
        <v>46119</v>
      </c>
      <c r="B1043" s="2" t="s">
        <v>25</v>
      </c>
      <c r="C1043" s="2" t="s">
        <v>3414</v>
      </c>
      <c r="D1043" s="2" t="s">
        <v>3415</v>
      </c>
      <c r="E1043" s="11">
        <v>0.33333333333333326</v>
      </c>
      <c r="F1043" s="11">
        <v>0.375</v>
      </c>
      <c r="G1043">
        <v>1</v>
      </c>
      <c r="H1043">
        <v>925</v>
      </c>
      <c r="I1043">
        <v>1</v>
      </c>
      <c r="J1043">
        <v>925</v>
      </c>
      <c r="K1043" s="2" t="s">
        <v>3416</v>
      </c>
      <c r="L1043" s="2" t="s">
        <v>3417</v>
      </c>
      <c r="M1043">
        <v>357</v>
      </c>
      <c r="N1043" s="2" t="s">
        <v>1664</v>
      </c>
      <c r="O1043" s="2" t="s">
        <v>1130</v>
      </c>
      <c r="P1043" s="2" t="s">
        <v>1125</v>
      </c>
      <c r="Q1043" s="2" t="s">
        <v>59</v>
      </c>
      <c r="R1043" s="2" t="s">
        <v>1665</v>
      </c>
      <c r="S1043" s="2" t="s">
        <v>79</v>
      </c>
      <c r="T1043">
        <v>925</v>
      </c>
      <c r="U1043">
        <v>10</v>
      </c>
      <c r="V1043">
        <v>0</v>
      </c>
      <c r="W1043">
        <v>1</v>
      </c>
      <c r="X1043">
        <v>8</v>
      </c>
      <c r="Z1043">
        <v>7400</v>
      </c>
      <c r="AA1043">
        <v>7400</v>
      </c>
      <c r="AB1043">
        <v>7100</v>
      </c>
      <c r="AC1043" s="2"/>
      <c r="AD1043" s="2" t="s">
        <v>376</v>
      </c>
      <c r="AE1043">
        <v>2026</v>
      </c>
      <c r="AF1043">
        <v>232</v>
      </c>
      <c r="AG1043">
        <v>231</v>
      </c>
      <c r="AH1043">
        <v>1</v>
      </c>
      <c r="AI1043">
        <v>236</v>
      </c>
      <c r="AJ1043">
        <v>231</v>
      </c>
      <c r="AK1043">
        <v>5</v>
      </c>
      <c r="AL1043" s="2" t="s">
        <v>72</v>
      </c>
      <c r="AN1043" s="2" t="s">
        <v>3419</v>
      </c>
    </row>
    <row r="1044" spans="1:40">
      <c r="A1044" s="1">
        <v>46119</v>
      </c>
      <c r="B1044" s="2" t="s">
        <v>25</v>
      </c>
      <c r="C1044" s="2" t="s">
        <v>3414</v>
      </c>
      <c r="D1044" s="2" t="s">
        <v>3415</v>
      </c>
      <c r="E1044" s="11">
        <v>0.375</v>
      </c>
      <c r="F1044" s="11">
        <v>0.40625</v>
      </c>
      <c r="G1044">
        <v>0.75</v>
      </c>
      <c r="H1044">
        <v>1056</v>
      </c>
      <c r="I1044">
        <v>0.75</v>
      </c>
      <c r="J1044">
        <v>1056</v>
      </c>
      <c r="K1044" s="2" t="s">
        <v>3416</v>
      </c>
      <c r="L1044" s="2" t="s">
        <v>3417</v>
      </c>
      <c r="M1044">
        <v>435</v>
      </c>
      <c r="N1044" s="2" t="s">
        <v>1677</v>
      </c>
      <c r="O1044" s="2" t="s">
        <v>1517</v>
      </c>
      <c r="P1044" s="2" t="s">
        <v>1932</v>
      </c>
      <c r="Q1044" s="2" t="s">
        <v>1933</v>
      </c>
      <c r="R1044" s="2" t="s">
        <v>1931</v>
      </c>
      <c r="S1044" s="2" t="s">
        <v>79</v>
      </c>
      <c r="T1044">
        <v>792</v>
      </c>
      <c r="U1044">
        <v>10</v>
      </c>
      <c r="V1044">
        <v>0</v>
      </c>
      <c r="W1044">
        <v>1</v>
      </c>
      <c r="X1044">
        <v>8</v>
      </c>
      <c r="Z1044">
        <v>6336</v>
      </c>
      <c r="AA1044">
        <v>6336</v>
      </c>
      <c r="AB1044">
        <v>6100</v>
      </c>
      <c r="AC1044" s="2"/>
      <c r="AD1044" s="2" t="s">
        <v>376</v>
      </c>
      <c r="AE1044">
        <v>2026</v>
      </c>
      <c r="AF1044">
        <v>198</v>
      </c>
      <c r="AG1044">
        <v>199</v>
      </c>
      <c r="AH1044">
        <v>-1</v>
      </c>
      <c r="AI1044">
        <v>202</v>
      </c>
      <c r="AJ1044">
        <v>199</v>
      </c>
      <c r="AK1044">
        <v>3</v>
      </c>
      <c r="AL1044" s="2" t="s">
        <v>72</v>
      </c>
      <c r="AN1044" s="2" t="s">
        <v>3419</v>
      </c>
    </row>
    <row r="1045" spans="1:40">
      <c r="A1045" s="1">
        <v>46119</v>
      </c>
      <c r="B1045" s="2" t="s">
        <v>25</v>
      </c>
      <c r="C1045" s="2" t="s">
        <v>3414</v>
      </c>
      <c r="D1045" s="2" t="s">
        <v>3415</v>
      </c>
      <c r="E1045" s="11">
        <v>0.40625</v>
      </c>
      <c r="F1045" s="11">
        <v>0.43402777777777768</v>
      </c>
      <c r="G1045">
        <v>0.67</v>
      </c>
      <c r="H1045">
        <v>701.49253731343276</v>
      </c>
      <c r="I1045">
        <v>0.66666666666666674</v>
      </c>
      <c r="J1045">
        <v>705</v>
      </c>
      <c r="K1045" s="2" t="s">
        <v>3416</v>
      </c>
      <c r="L1045" s="2" t="s">
        <v>3417</v>
      </c>
      <c r="M1045">
        <v>478</v>
      </c>
      <c r="N1045" s="2" t="s">
        <v>2072</v>
      </c>
      <c r="O1045" s="2" t="s">
        <v>1642</v>
      </c>
      <c r="P1045" s="2" t="s">
        <v>2074</v>
      </c>
      <c r="Q1045" s="2" t="s">
        <v>2075</v>
      </c>
      <c r="R1045" s="2" t="s">
        <v>2073</v>
      </c>
      <c r="S1045" s="2" t="s">
        <v>79</v>
      </c>
      <c r="T1045">
        <v>470</v>
      </c>
      <c r="U1045">
        <v>10</v>
      </c>
      <c r="V1045">
        <v>0</v>
      </c>
      <c r="W1045">
        <v>1</v>
      </c>
      <c r="X1045">
        <v>8</v>
      </c>
      <c r="Z1045">
        <v>3760</v>
      </c>
      <c r="AA1045">
        <v>3760</v>
      </c>
      <c r="AB1045">
        <v>3500</v>
      </c>
      <c r="AC1045" s="2"/>
      <c r="AD1045" s="2" t="s">
        <v>376</v>
      </c>
      <c r="AE1045">
        <v>2026</v>
      </c>
      <c r="AF1045">
        <v>118</v>
      </c>
      <c r="AG1045">
        <v>118</v>
      </c>
      <c r="AH1045">
        <v>0</v>
      </c>
      <c r="AI1045">
        <v>121</v>
      </c>
      <c r="AJ1045">
        <v>118</v>
      </c>
      <c r="AK1045">
        <v>3</v>
      </c>
      <c r="AL1045" s="2" t="s">
        <v>72</v>
      </c>
      <c r="AN1045" s="2" t="s">
        <v>3419</v>
      </c>
    </row>
    <row r="1046" spans="1:40">
      <c r="A1046" s="1">
        <v>46119</v>
      </c>
      <c r="B1046" s="2" t="s">
        <v>25</v>
      </c>
      <c r="C1046" s="2" t="s">
        <v>3414</v>
      </c>
      <c r="D1046" s="2" t="s">
        <v>3415</v>
      </c>
      <c r="E1046" s="11">
        <v>0.43402777777777768</v>
      </c>
      <c r="F1046" s="11">
        <v>0.50694444444444442</v>
      </c>
      <c r="G1046">
        <v>1.75</v>
      </c>
      <c r="H1046">
        <v>742.85714285714289</v>
      </c>
      <c r="I1046">
        <v>1.75</v>
      </c>
      <c r="J1046">
        <v>742.85714285879635</v>
      </c>
      <c r="K1046" s="2" t="s">
        <v>3416</v>
      </c>
      <c r="L1046" s="2" t="s">
        <v>3417</v>
      </c>
      <c r="M1046">
        <v>343</v>
      </c>
      <c r="N1046" s="2" t="s">
        <v>1614</v>
      </c>
      <c r="O1046" s="2" t="s">
        <v>366</v>
      </c>
      <c r="P1046" s="2" t="s">
        <v>361</v>
      </c>
      <c r="Q1046" s="2" t="s">
        <v>153</v>
      </c>
      <c r="R1046" s="2" t="s">
        <v>360</v>
      </c>
      <c r="S1046" s="2" t="s">
        <v>79</v>
      </c>
      <c r="T1046">
        <v>1300</v>
      </c>
      <c r="U1046">
        <v>10</v>
      </c>
      <c r="V1046">
        <v>0</v>
      </c>
      <c r="W1046">
        <v>1</v>
      </c>
      <c r="X1046">
        <v>8</v>
      </c>
      <c r="Z1046">
        <v>10400</v>
      </c>
      <c r="AA1046">
        <v>10400</v>
      </c>
      <c r="AB1046">
        <v>10100</v>
      </c>
      <c r="AC1046" s="2"/>
      <c r="AD1046" s="2" t="s">
        <v>376</v>
      </c>
      <c r="AE1046">
        <v>2026</v>
      </c>
      <c r="AF1046">
        <v>325</v>
      </c>
      <c r="AG1046">
        <v>325</v>
      </c>
      <c r="AH1046">
        <v>0</v>
      </c>
      <c r="AI1046">
        <v>328</v>
      </c>
      <c r="AJ1046">
        <v>325</v>
      </c>
      <c r="AK1046">
        <v>3</v>
      </c>
      <c r="AL1046" s="2" t="s">
        <v>72</v>
      </c>
      <c r="AN1046" s="2" t="s">
        <v>3419</v>
      </c>
    </row>
    <row r="1047" spans="1:40">
      <c r="A1047" s="1">
        <v>46119</v>
      </c>
      <c r="B1047" s="2" t="s">
        <v>25</v>
      </c>
      <c r="C1047" s="2" t="s">
        <v>3414</v>
      </c>
      <c r="D1047" s="2" t="s">
        <v>3415</v>
      </c>
      <c r="E1047" s="11">
        <v>0.50694444444444442</v>
      </c>
      <c r="F1047" s="11">
        <v>0.5625</v>
      </c>
      <c r="G1047">
        <v>1.33</v>
      </c>
      <c r="H1047">
        <v>977.4436090225563</v>
      </c>
      <c r="I1047">
        <v>1.3333333333333335</v>
      </c>
      <c r="J1047">
        <v>975</v>
      </c>
      <c r="K1047" s="2" t="s">
        <v>3416</v>
      </c>
      <c r="L1047" s="2" t="s">
        <v>3417</v>
      </c>
      <c r="M1047">
        <v>509</v>
      </c>
      <c r="N1047" s="2" t="s">
        <v>2172</v>
      </c>
      <c r="O1047" s="2" t="s">
        <v>901</v>
      </c>
      <c r="P1047" s="2" t="s">
        <v>896</v>
      </c>
      <c r="Q1047" s="2" t="s">
        <v>343</v>
      </c>
      <c r="R1047" s="2" t="s">
        <v>2173</v>
      </c>
      <c r="S1047" s="2" t="s">
        <v>79</v>
      </c>
      <c r="T1047">
        <v>1300</v>
      </c>
      <c r="U1047">
        <v>10</v>
      </c>
      <c r="V1047">
        <v>0</v>
      </c>
      <c r="W1047">
        <v>1</v>
      </c>
      <c r="X1047">
        <v>8</v>
      </c>
      <c r="Z1047">
        <v>10400</v>
      </c>
      <c r="AA1047">
        <v>10400</v>
      </c>
      <c r="AB1047">
        <v>10100</v>
      </c>
      <c r="AC1047" s="2"/>
      <c r="AD1047" s="2" t="s">
        <v>376</v>
      </c>
      <c r="AE1047">
        <v>2026</v>
      </c>
      <c r="AF1047">
        <v>325</v>
      </c>
      <c r="AG1047">
        <v>331</v>
      </c>
      <c r="AH1047">
        <v>-6</v>
      </c>
      <c r="AI1047">
        <v>334</v>
      </c>
      <c r="AJ1047">
        <v>331</v>
      </c>
      <c r="AK1047">
        <v>3</v>
      </c>
      <c r="AL1047" s="2" t="s">
        <v>72</v>
      </c>
      <c r="AN1047" s="2" t="s">
        <v>3419</v>
      </c>
    </row>
    <row r="1048" spans="1:40">
      <c r="A1048" s="1">
        <v>46119</v>
      </c>
      <c r="B1048" s="2" t="s">
        <v>25</v>
      </c>
      <c r="C1048" s="2" t="s">
        <v>3414</v>
      </c>
      <c r="D1048" s="2" t="s">
        <v>3415</v>
      </c>
      <c r="E1048" s="11">
        <v>0.58333333333333326</v>
      </c>
      <c r="F1048" s="11">
        <v>0.6875</v>
      </c>
      <c r="G1048">
        <v>2.5</v>
      </c>
      <c r="H1048">
        <v>912</v>
      </c>
      <c r="I1048">
        <v>2.5</v>
      </c>
      <c r="J1048">
        <v>912</v>
      </c>
      <c r="K1048" s="2" t="s">
        <v>3416</v>
      </c>
      <c r="L1048" s="2" t="s">
        <v>3417</v>
      </c>
      <c r="M1048">
        <v>448</v>
      </c>
      <c r="N1048" s="2" t="s">
        <v>1973</v>
      </c>
      <c r="O1048" s="2" t="s">
        <v>1982</v>
      </c>
      <c r="P1048" s="2" t="s">
        <v>1975</v>
      </c>
      <c r="Q1048" s="2" t="s">
        <v>1976</v>
      </c>
      <c r="R1048" s="2" t="s">
        <v>1974</v>
      </c>
      <c r="S1048" s="2" t="s">
        <v>79</v>
      </c>
      <c r="T1048">
        <v>2280</v>
      </c>
      <c r="U1048">
        <v>10</v>
      </c>
      <c r="V1048">
        <v>0</v>
      </c>
      <c r="W1048">
        <v>1</v>
      </c>
      <c r="X1048">
        <v>8</v>
      </c>
      <c r="Z1048">
        <v>18240</v>
      </c>
      <c r="AA1048">
        <v>18240</v>
      </c>
      <c r="AB1048">
        <v>8800</v>
      </c>
      <c r="AC1048" s="2"/>
      <c r="AD1048" s="2" t="s">
        <v>376</v>
      </c>
      <c r="AE1048">
        <v>2026</v>
      </c>
      <c r="AF1048">
        <v>570</v>
      </c>
      <c r="AG1048">
        <v>569</v>
      </c>
      <c r="AH1048">
        <v>1</v>
      </c>
      <c r="AI1048">
        <v>574</v>
      </c>
      <c r="AJ1048">
        <v>569</v>
      </c>
      <c r="AK1048">
        <v>5</v>
      </c>
      <c r="AL1048" s="2" t="s">
        <v>72</v>
      </c>
      <c r="AN1048" s="2" t="s">
        <v>3419</v>
      </c>
    </row>
    <row r="1049" spans="1:40">
      <c r="A1049" s="1">
        <v>46119</v>
      </c>
      <c r="B1049" s="2" t="s">
        <v>25</v>
      </c>
      <c r="C1049" s="2" t="s">
        <v>3414</v>
      </c>
      <c r="D1049" s="2" t="s">
        <v>3415</v>
      </c>
      <c r="E1049" s="11">
        <v>0.6875</v>
      </c>
      <c r="F1049" s="11">
        <v>0.71875</v>
      </c>
      <c r="G1049">
        <v>0.75</v>
      </c>
      <c r="H1049">
        <v>1066.6666666666667</v>
      </c>
      <c r="I1049">
        <v>0.75</v>
      </c>
      <c r="J1049">
        <v>1066.6666666666667</v>
      </c>
      <c r="K1049" s="2" t="s">
        <v>3416</v>
      </c>
      <c r="L1049" s="2" t="s">
        <v>3417</v>
      </c>
      <c r="M1049">
        <v>383</v>
      </c>
      <c r="N1049" s="2" t="s">
        <v>1781</v>
      </c>
      <c r="O1049" s="2" t="s">
        <v>1788</v>
      </c>
      <c r="P1049" s="2" t="s">
        <v>1783</v>
      </c>
      <c r="Q1049" s="2" t="s">
        <v>943</v>
      </c>
      <c r="R1049" s="2" t="s">
        <v>1782</v>
      </c>
      <c r="S1049" s="2" t="s">
        <v>79</v>
      </c>
      <c r="T1049">
        <v>800</v>
      </c>
      <c r="U1049">
        <v>10</v>
      </c>
      <c r="V1049">
        <v>0</v>
      </c>
      <c r="W1049">
        <v>1</v>
      </c>
      <c r="X1049">
        <v>8</v>
      </c>
      <c r="Z1049">
        <v>6400</v>
      </c>
      <c r="AA1049">
        <v>6400</v>
      </c>
      <c r="AB1049">
        <v>6100</v>
      </c>
      <c r="AC1049" s="2"/>
      <c r="AD1049" s="2" t="s">
        <v>376</v>
      </c>
      <c r="AE1049">
        <v>2026</v>
      </c>
      <c r="AF1049">
        <v>200</v>
      </c>
      <c r="AG1049">
        <v>212</v>
      </c>
      <c r="AH1049">
        <v>-12</v>
      </c>
      <c r="AI1049">
        <v>215</v>
      </c>
      <c r="AJ1049">
        <v>212</v>
      </c>
      <c r="AK1049">
        <v>3</v>
      </c>
      <c r="AL1049" s="2" t="s">
        <v>72</v>
      </c>
      <c r="AN1049" s="2" t="s">
        <v>3419</v>
      </c>
    </row>
    <row r="1050" spans="1:40">
      <c r="A1050" s="1">
        <v>46119</v>
      </c>
      <c r="B1050" s="2" t="s">
        <v>25</v>
      </c>
      <c r="C1050" s="2" t="s">
        <v>3422</v>
      </c>
      <c r="D1050" s="2" t="s">
        <v>3423</v>
      </c>
      <c r="E1050" s="11">
        <v>0.59027777777777768</v>
      </c>
      <c r="F1050" s="11">
        <v>0.65277777777777768</v>
      </c>
      <c r="G1050">
        <v>1.5</v>
      </c>
      <c r="H1050">
        <v>1066.6666666666667</v>
      </c>
      <c r="I1050">
        <v>1.5</v>
      </c>
      <c r="J1050">
        <v>1066.6666666666667</v>
      </c>
      <c r="K1050" s="2" t="s">
        <v>3416</v>
      </c>
      <c r="L1050" s="2" t="s">
        <v>3417</v>
      </c>
      <c r="M1050">
        <v>317</v>
      </c>
      <c r="N1050" s="2" t="s">
        <v>1532</v>
      </c>
      <c r="O1050" s="2" t="s">
        <v>1535</v>
      </c>
      <c r="P1050" s="2" t="s">
        <v>1534</v>
      </c>
      <c r="Q1050" s="2" t="s">
        <v>240</v>
      </c>
      <c r="R1050" s="2" t="s">
        <v>1533</v>
      </c>
      <c r="S1050" s="2" t="s">
        <v>64</v>
      </c>
      <c r="T1050">
        <v>1600</v>
      </c>
      <c r="U1050">
        <v>5</v>
      </c>
      <c r="V1050">
        <v>2</v>
      </c>
      <c r="W1050">
        <v>1</v>
      </c>
      <c r="X1050">
        <v>6</v>
      </c>
      <c r="Z1050">
        <v>9600</v>
      </c>
      <c r="AA1050">
        <v>9600</v>
      </c>
      <c r="AB1050">
        <v>9000</v>
      </c>
      <c r="AC1050" s="2"/>
      <c r="AD1050" s="2" t="s">
        <v>376</v>
      </c>
      <c r="AE1050">
        <v>2026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 s="2" t="s">
        <v>72</v>
      </c>
      <c r="AM1050" t="s">
        <v>618</v>
      </c>
      <c r="AN1050" s="2" t="s">
        <v>3419</v>
      </c>
    </row>
    <row r="1051" spans="1:40">
      <c r="A1051" s="1">
        <v>46119</v>
      </c>
      <c r="B1051" s="2" t="s">
        <v>25</v>
      </c>
      <c r="C1051" s="2" t="s">
        <v>3422</v>
      </c>
      <c r="D1051" s="2" t="s">
        <v>3423</v>
      </c>
      <c r="E1051" s="11">
        <v>0.65972222222222232</v>
      </c>
      <c r="F1051" s="11">
        <v>0.72916666666666674</v>
      </c>
      <c r="G1051">
        <v>1.67</v>
      </c>
      <c r="H1051">
        <v>0</v>
      </c>
      <c r="I1051">
        <v>1.6666666666666665</v>
      </c>
      <c r="J1051">
        <v>0</v>
      </c>
      <c r="K1051" s="2" t="s">
        <v>3416</v>
      </c>
      <c r="L1051" s="2" t="s">
        <v>3471</v>
      </c>
      <c r="M1051" t="s">
        <v>764</v>
      </c>
      <c r="N1051" s="2" t="s">
        <v>764</v>
      </c>
      <c r="O1051" s="2" t="s">
        <v>764</v>
      </c>
      <c r="P1051" s="2" t="s">
        <v>764</v>
      </c>
      <c r="Q1051" s="2" t="s">
        <v>764</v>
      </c>
      <c r="R1051" s="2" t="s">
        <v>764</v>
      </c>
      <c r="S1051" s="2" t="s">
        <v>764</v>
      </c>
      <c r="T1051">
        <v>0</v>
      </c>
      <c r="U1051">
        <v>0</v>
      </c>
      <c r="V1051">
        <v>0</v>
      </c>
      <c r="W1051">
        <v>0</v>
      </c>
      <c r="X1051">
        <v>0</v>
      </c>
      <c r="Z1051">
        <v>0</v>
      </c>
      <c r="AA1051" t="s">
        <v>764</v>
      </c>
      <c r="AB1051" t="s">
        <v>764</v>
      </c>
      <c r="AC1051" s="2" t="s">
        <v>3589</v>
      </c>
      <c r="AD1051" s="2" t="s">
        <v>376</v>
      </c>
      <c r="AE1051">
        <v>2026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 s="2" t="s">
        <v>72</v>
      </c>
      <c r="AN1051" s="2" t="s">
        <v>3419</v>
      </c>
    </row>
    <row r="1052" spans="1:40">
      <c r="A1052" s="1">
        <v>46120</v>
      </c>
      <c r="B1052" s="2" t="s">
        <v>25</v>
      </c>
      <c r="C1052" s="2" t="s">
        <v>3422</v>
      </c>
      <c r="D1052" s="2" t="s">
        <v>3423</v>
      </c>
      <c r="E1052" s="11">
        <v>0.33680555555555558</v>
      </c>
      <c r="F1052" s="11">
        <v>0.42708333333333326</v>
      </c>
      <c r="G1052">
        <v>2.17</v>
      </c>
      <c r="H1052">
        <v>1290.3225806451612</v>
      </c>
      <c r="I1052">
        <v>2.1666666666666665</v>
      </c>
      <c r="J1052">
        <v>1292.3076923032406</v>
      </c>
      <c r="K1052" s="2" t="s">
        <v>3416</v>
      </c>
      <c r="L1052" s="2" t="s">
        <v>3417</v>
      </c>
      <c r="M1052">
        <v>319</v>
      </c>
      <c r="N1052" s="2" t="s">
        <v>1542</v>
      </c>
      <c r="O1052" s="2" t="s">
        <v>1547</v>
      </c>
      <c r="P1052" s="2" t="s">
        <v>1544</v>
      </c>
      <c r="Q1052" s="2" t="s">
        <v>1546</v>
      </c>
      <c r="R1052" s="2" t="s">
        <v>1543</v>
      </c>
      <c r="S1052" s="2" t="s">
        <v>64</v>
      </c>
      <c r="T1052">
        <v>2800</v>
      </c>
      <c r="U1052">
        <v>15</v>
      </c>
      <c r="V1052">
        <v>2</v>
      </c>
      <c r="W1052">
        <v>1</v>
      </c>
      <c r="X1052">
        <v>2</v>
      </c>
      <c r="Z1052">
        <v>5600</v>
      </c>
      <c r="AA1052">
        <v>5600</v>
      </c>
      <c r="AB1052">
        <v>5500</v>
      </c>
      <c r="AC1052" s="2"/>
      <c r="AD1052" s="2" t="s">
        <v>376</v>
      </c>
      <c r="AE1052">
        <v>2026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 s="2" t="s">
        <v>72</v>
      </c>
      <c r="AM1052" t="s">
        <v>618</v>
      </c>
      <c r="AN1052" s="2" t="s">
        <v>3419</v>
      </c>
    </row>
    <row r="1053" spans="1:40">
      <c r="A1053" s="1">
        <v>46120</v>
      </c>
      <c r="B1053" s="2" t="s">
        <v>25</v>
      </c>
      <c r="C1053" s="2" t="s">
        <v>3422</v>
      </c>
      <c r="D1053" s="2" t="s">
        <v>3423</v>
      </c>
      <c r="E1053" s="11">
        <v>0.42777777777777781</v>
      </c>
      <c r="F1053" s="11">
        <v>0.59722222222222232</v>
      </c>
      <c r="G1053">
        <v>4.07</v>
      </c>
      <c r="H1053">
        <v>884.52088452088447</v>
      </c>
      <c r="I1053">
        <v>4.0666666666666664</v>
      </c>
      <c r="J1053">
        <v>885.24590164351855</v>
      </c>
      <c r="K1053" s="2" t="s">
        <v>3416</v>
      </c>
      <c r="L1053" s="2" t="s">
        <v>3417</v>
      </c>
      <c r="M1053">
        <v>555</v>
      </c>
      <c r="N1053" s="2" t="s">
        <v>2311</v>
      </c>
      <c r="O1053" s="2" t="s">
        <v>2315</v>
      </c>
      <c r="P1053" s="2" t="s">
        <v>2313</v>
      </c>
      <c r="Q1053" s="2" t="s">
        <v>2314</v>
      </c>
      <c r="R1053" s="2" t="s">
        <v>2312</v>
      </c>
      <c r="S1053" s="2" t="s">
        <v>64</v>
      </c>
      <c r="T1053">
        <v>3600</v>
      </c>
      <c r="U1053">
        <v>0</v>
      </c>
      <c r="V1053">
        <v>2</v>
      </c>
      <c r="W1053">
        <v>1</v>
      </c>
      <c r="X1053">
        <v>2</v>
      </c>
      <c r="Z1053">
        <v>7200</v>
      </c>
      <c r="AA1053">
        <v>7200</v>
      </c>
      <c r="AB1053">
        <v>7000</v>
      </c>
      <c r="AC1053" s="2"/>
      <c r="AD1053" s="2" t="s">
        <v>376</v>
      </c>
      <c r="AE1053">
        <v>2026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 s="2" t="s">
        <v>72</v>
      </c>
      <c r="AM1053" t="s">
        <v>618</v>
      </c>
      <c r="AN1053" s="2" t="s">
        <v>3419</v>
      </c>
    </row>
    <row r="1054" spans="1:40">
      <c r="A1054" s="1">
        <v>46120</v>
      </c>
      <c r="B1054" s="2" t="s">
        <v>25</v>
      </c>
      <c r="C1054" s="2" t="s">
        <v>3422</v>
      </c>
      <c r="D1054" s="2" t="s">
        <v>3423</v>
      </c>
      <c r="E1054" s="11">
        <v>0.60069444444444442</v>
      </c>
      <c r="F1054" s="11">
        <v>0.64583333333333326</v>
      </c>
      <c r="G1054">
        <v>1.08</v>
      </c>
      <c r="H1054">
        <v>1111.1111111111111</v>
      </c>
      <c r="I1054">
        <v>1.0833333333333335</v>
      </c>
      <c r="J1054">
        <v>1107.6923076967594</v>
      </c>
      <c r="K1054" s="2" t="s">
        <v>3416</v>
      </c>
      <c r="L1054" s="2" t="s">
        <v>3417</v>
      </c>
      <c r="M1054">
        <v>354</v>
      </c>
      <c r="N1054" s="2" t="s">
        <v>1654</v>
      </c>
      <c r="O1054" s="2" t="s">
        <v>1657</v>
      </c>
      <c r="P1054" s="2" t="s">
        <v>1656</v>
      </c>
      <c r="Q1054" s="2" t="s">
        <v>779</v>
      </c>
      <c r="R1054" s="2" t="s">
        <v>1655</v>
      </c>
      <c r="S1054" s="2" t="s">
        <v>64</v>
      </c>
      <c r="T1054">
        <v>1200</v>
      </c>
      <c r="U1054">
        <v>0</v>
      </c>
      <c r="V1054">
        <v>2</v>
      </c>
      <c r="W1054">
        <v>1</v>
      </c>
      <c r="X1054">
        <v>2</v>
      </c>
      <c r="Z1054">
        <v>2400</v>
      </c>
      <c r="AA1054">
        <v>2400</v>
      </c>
      <c r="AB1054">
        <v>2000</v>
      </c>
      <c r="AC1054" s="2"/>
      <c r="AD1054" s="2" t="s">
        <v>376</v>
      </c>
      <c r="AE1054">
        <v>2026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 s="2" t="s">
        <v>72</v>
      </c>
      <c r="AM1054" t="s">
        <v>618</v>
      </c>
      <c r="AN1054" s="2" t="s">
        <v>3419</v>
      </c>
    </row>
    <row r="1055" spans="1:40">
      <c r="A1055" s="1">
        <v>46120</v>
      </c>
      <c r="B1055" s="2" t="s">
        <v>25</v>
      </c>
      <c r="C1055" s="2" t="s">
        <v>3422</v>
      </c>
      <c r="D1055" s="2" t="s">
        <v>3423</v>
      </c>
      <c r="E1055" s="11">
        <v>0.64930555555555558</v>
      </c>
      <c r="F1055" s="11">
        <v>0.72916666666666674</v>
      </c>
      <c r="G1055">
        <v>1.92</v>
      </c>
      <c r="H1055">
        <v>0</v>
      </c>
      <c r="I1055">
        <v>1.9166666666666665</v>
      </c>
      <c r="J1055">
        <v>0</v>
      </c>
      <c r="K1055" s="2" t="s">
        <v>3416</v>
      </c>
      <c r="L1055" s="2" t="s">
        <v>3464</v>
      </c>
      <c r="M1055" t="s">
        <v>764</v>
      </c>
      <c r="N1055" s="2" t="s">
        <v>764</v>
      </c>
      <c r="O1055" s="2" t="s">
        <v>764</v>
      </c>
      <c r="P1055" s="2" t="s">
        <v>764</v>
      </c>
      <c r="Q1055" s="2" t="s">
        <v>764</v>
      </c>
      <c r="R1055" s="2" t="s">
        <v>764</v>
      </c>
      <c r="S1055" s="2" t="s">
        <v>764</v>
      </c>
      <c r="T1055">
        <v>0</v>
      </c>
      <c r="U1055">
        <v>0</v>
      </c>
      <c r="V1055">
        <v>0</v>
      </c>
      <c r="W1055">
        <v>0</v>
      </c>
      <c r="X1055">
        <v>0</v>
      </c>
      <c r="Z1055">
        <v>0</v>
      </c>
      <c r="AA1055" t="s">
        <v>764</v>
      </c>
      <c r="AB1055" t="s">
        <v>764</v>
      </c>
      <c r="AC1055" s="2" t="s">
        <v>3590</v>
      </c>
      <c r="AD1055" s="2" t="s">
        <v>376</v>
      </c>
      <c r="AE1055">
        <v>2026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 s="2" t="s">
        <v>72</v>
      </c>
      <c r="AN1055" s="2" t="s">
        <v>3419</v>
      </c>
    </row>
    <row r="1056" spans="1:40">
      <c r="A1056" s="1">
        <v>46119</v>
      </c>
      <c r="B1056" s="2" t="s">
        <v>25</v>
      </c>
      <c r="C1056" s="2" t="s">
        <v>3445</v>
      </c>
      <c r="D1056" s="2" t="s">
        <v>3446</v>
      </c>
      <c r="E1056" s="11">
        <v>0.47430555555555554</v>
      </c>
      <c r="F1056" s="11">
        <v>0.54166666666666674</v>
      </c>
      <c r="G1056">
        <v>1.62</v>
      </c>
      <c r="H1056">
        <v>2376.5432098765432</v>
      </c>
      <c r="I1056">
        <v>1.6166666666666667</v>
      </c>
      <c r="J1056">
        <v>2381.4432989699076</v>
      </c>
      <c r="K1056" s="2" t="s">
        <v>3416</v>
      </c>
      <c r="L1056" s="2" t="s">
        <v>3417</v>
      </c>
      <c r="M1056">
        <v>402</v>
      </c>
      <c r="N1056" s="2" t="s">
        <v>1847</v>
      </c>
      <c r="O1056" s="2" t="s">
        <v>1666</v>
      </c>
      <c r="P1056" s="2" t="s">
        <v>1125</v>
      </c>
      <c r="Q1056" s="2" t="s">
        <v>59</v>
      </c>
      <c r="R1056" s="2" t="s">
        <v>1665</v>
      </c>
      <c r="S1056" s="2" t="s">
        <v>64</v>
      </c>
      <c r="T1056">
        <v>3850</v>
      </c>
      <c r="U1056">
        <v>20</v>
      </c>
      <c r="V1056">
        <v>2</v>
      </c>
      <c r="W1056">
        <v>1</v>
      </c>
      <c r="X1056">
        <v>2</v>
      </c>
      <c r="Z1056">
        <v>7700</v>
      </c>
      <c r="AA1056">
        <v>7700</v>
      </c>
      <c r="AB1056">
        <v>7500</v>
      </c>
      <c r="AC1056" s="2"/>
      <c r="AD1056" s="2" t="s">
        <v>376</v>
      </c>
      <c r="AE1056">
        <v>2026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 s="2" t="s">
        <v>72</v>
      </c>
      <c r="AM1056" t="s">
        <v>68</v>
      </c>
      <c r="AN1056" s="2" t="s">
        <v>3419</v>
      </c>
    </row>
    <row r="1057" spans="1:40">
      <c r="A1057" s="1">
        <v>46119</v>
      </c>
      <c r="B1057" s="2" t="s">
        <v>25</v>
      </c>
      <c r="C1057" s="2" t="s">
        <v>3445</v>
      </c>
      <c r="D1057" s="2" t="s">
        <v>3446</v>
      </c>
      <c r="E1057" s="11">
        <v>0.55902777777777768</v>
      </c>
      <c r="F1057" s="11">
        <v>0.65625</v>
      </c>
      <c r="G1057">
        <v>2.33</v>
      </c>
      <c r="H1057">
        <v>2188.8412017167379</v>
      </c>
      <c r="I1057">
        <v>2.3333333333333335</v>
      </c>
      <c r="J1057">
        <v>2185.7142857175927</v>
      </c>
      <c r="K1057" s="2" t="s">
        <v>3416</v>
      </c>
      <c r="L1057" s="2" t="s">
        <v>3417</v>
      </c>
      <c r="M1057">
        <v>362</v>
      </c>
      <c r="N1057" s="2" t="s">
        <v>1695</v>
      </c>
      <c r="O1057" s="2" t="s">
        <v>1697</v>
      </c>
      <c r="P1057" s="2" t="s">
        <v>1244</v>
      </c>
      <c r="Q1057" s="2" t="s">
        <v>59</v>
      </c>
      <c r="R1057" s="2" t="s">
        <v>1696</v>
      </c>
      <c r="S1057" s="2" t="s">
        <v>64</v>
      </c>
      <c r="T1057">
        <v>5100</v>
      </c>
      <c r="U1057">
        <v>20</v>
      </c>
      <c r="V1057">
        <v>2</v>
      </c>
      <c r="W1057">
        <v>1</v>
      </c>
      <c r="X1057">
        <v>2</v>
      </c>
      <c r="Z1057">
        <v>10200</v>
      </c>
      <c r="AA1057">
        <v>10200</v>
      </c>
      <c r="AB1057">
        <v>2100</v>
      </c>
      <c r="AC1057" s="2"/>
      <c r="AD1057" s="2" t="s">
        <v>376</v>
      </c>
      <c r="AE1057">
        <v>2026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 s="2" t="s">
        <v>72</v>
      </c>
      <c r="AM1057" t="s">
        <v>68</v>
      </c>
      <c r="AN1057" s="2" t="s">
        <v>3419</v>
      </c>
    </row>
    <row r="1058" spans="1:40">
      <c r="A1058" s="1">
        <v>46119</v>
      </c>
      <c r="B1058" s="2" t="s">
        <v>25</v>
      </c>
      <c r="C1058" s="2" t="s">
        <v>3445</v>
      </c>
      <c r="D1058" s="2" t="s">
        <v>3446</v>
      </c>
      <c r="E1058" s="11">
        <v>0.68819444444444455</v>
      </c>
      <c r="F1058" s="11">
        <v>0.71875</v>
      </c>
      <c r="G1058">
        <v>0.73</v>
      </c>
      <c r="H1058">
        <v>4109.5890410958909</v>
      </c>
      <c r="I1058">
        <v>0.73333333333333339</v>
      </c>
      <c r="J1058">
        <v>4090.909090914352</v>
      </c>
      <c r="K1058" s="2" t="s">
        <v>3416</v>
      </c>
      <c r="L1058" s="2" t="s">
        <v>3417</v>
      </c>
      <c r="M1058">
        <v>425</v>
      </c>
      <c r="N1058" s="2" t="s">
        <v>1743</v>
      </c>
      <c r="O1058" s="2" t="s">
        <v>715</v>
      </c>
      <c r="P1058" s="2" t="s">
        <v>714</v>
      </c>
      <c r="Q1058" s="2" t="s">
        <v>422</v>
      </c>
      <c r="R1058" s="2" t="s">
        <v>713</v>
      </c>
      <c r="S1058" s="2" t="s">
        <v>64</v>
      </c>
      <c r="T1058">
        <v>3000</v>
      </c>
      <c r="U1058">
        <v>10</v>
      </c>
      <c r="V1058">
        <v>2</v>
      </c>
      <c r="W1058">
        <v>1</v>
      </c>
      <c r="X1058">
        <v>6</v>
      </c>
      <c r="Z1058">
        <v>18000</v>
      </c>
      <c r="AA1058">
        <v>18000</v>
      </c>
      <c r="AB1058">
        <v>23500</v>
      </c>
      <c r="AC1058" s="2"/>
      <c r="AD1058" s="2" t="s">
        <v>376</v>
      </c>
      <c r="AE1058">
        <v>2026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 s="2" t="s">
        <v>72</v>
      </c>
      <c r="AM1058" t="s">
        <v>68</v>
      </c>
      <c r="AN1058" s="2" t="s">
        <v>3419</v>
      </c>
    </row>
    <row r="1059" spans="1:40">
      <c r="A1059" s="1">
        <v>46120</v>
      </c>
      <c r="B1059" s="2" t="s">
        <v>25</v>
      </c>
      <c r="C1059" s="2" t="s">
        <v>3445</v>
      </c>
      <c r="D1059" s="2" t="s">
        <v>3446</v>
      </c>
      <c r="E1059" s="11">
        <v>0.34722222222222232</v>
      </c>
      <c r="F1059" s="11">
        <v>0.36111111111111116</v>
      </c>
      <c r="G1059">
        <v>0.33</v>
      </c>
      <c r="H1059">
        <v>3090.9090909090905</v>
      </c>
      <c r="I1059">
        <v>0.33333333333333326</v>
      </c>
      <c r="J1059">
        <v>3060</v>
      </c>
      <c r="K1059" s="2" t="s">
        <v>3416</v>
      </c>
      <c r="L1059" s="2" t="s">
        <v>3417</v>
      </c>
      <c r="M1059">
        <v>425</v>
      </c>
      <c r="N1059" s="2" t="s">
        <v>1743</v>
      </c>
      <c r="O1059" s="2" t="s">
        <v>715</v>
      </c>
      <c r="P1059" s="2" t="s">
        <v>714</v>
      </c>
      <c r="Q1059" s="2" t="s">
        <v>422</v>
      </c>
      <c r="R1059" s="2" t="s">
        <v>713</v>
      </c>
      <c r="S1059" s="2" t="s">
        <v>64</v>
      </c>
      <c r="T1059">
        <v>1020</v>
      </c>
      <c r="U1059">
        <v>10</v>
      </c>
      <c r="V1059">
        <v>2</v>
      </c>
      <c r="W1059">
        <v>1</v>
      </c>
      <c r="X1059">
        <v>6</v>
      </c>
      <c r="Z1059">
        <v>6120</v>
      </c>
      <c r="AA1059">
        <v>6120</v>
      </c>
      <c r="AB1059">
        <v>23500</v>
      </c>
      <c r="AC1059" s="2"/>
      <c r="AD1059" s="2" t="s">
        <v>376</v>
      </c>
      <c r="AE1059">
        <v>2026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 s="2" t="s">
        <v>72</v>
      </c>
      <c r="AM1059" t="s">
        <v>68</v>
      </c>
      <c r="AN1059" s="2" t="s">
        <v>3419</v>
      </c>
    </row>
    <row r="1060" spans="1:40">
      <c r="A1060" s="1">
        <v>46120</v>
      </c>
      <c r="B1060" s="2" t="s">
        <v>25</v>
      </c>
      <c r="C1060" s="2" t="s">
        <v>3445</v>
      </c>
      <c r="D1060" s="2" t="s">
        <v>3446</v>
      </c>
      <c r="E1060" s="11">
        <v>0.37847222222222232</v>
      </c>
      <c r="F1060" s="11">
        <v>0.59375</v>
      </c>
      <c r="G1060">
        <v>5.17</v>
      </c>
      <c r="H1060">
        <v>2195.3578336557061</v>
      </c>
      <c r="I1060">
        <v>5.166666666666667</v>
      </c>
      <c r="J1060">
        <v>2196.7741935532408</v>
      </c>
      <c r="K1060" s="2" t="s">
        <v>3416</v>
      </c>
      <c r="L1060" s="2" t="s">
        <v>3417</v>
      </c>
      <c r="M1060">
        <v>416</v>
      </c>
      <c r="N1060" s="2" t="s">
        <v>1886</v>
      </c>
      <c r="O1060" s="2" t="s">
        <v>98</v>
      </c>
      <c r="P1060" s="2" t="s">
        <v>95</v>
      </c>
      <c r="Q1060" s="2" t="s">
        <v>97</v>
      </c>
      <c r="R1060" s="2" t="s">
        <v>94</v>
      </c>
      <c r="S1060" s="2" t="s">
        <v>64</v>
      </c>
      <c r="T1060">
        <v>11350</v>
      </c>
      <c r="U1060">
        <v>10</v>
      </c>
      <c r="V1060">
        <v>2</v>
      </c>
      <c r="W1060">
        <v>1</v>
      </c>
      <c r="X1060">
        <v>2</v>
      </c>
      <c r="Z1060">
        <v>22700</v>
      </c>
      <c r="AA1060">
        <v>22700</v>
      </c>
      <c r="AB1060">
        <v>23000</v>
      </c>
      <c r="AC1060" s="2"/>
      <c r="AD1060" s="2" t="s">
        <v>376</v>
      </c>
      <c r="AE1060">
        <v>2026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 s="2" t="s">
        <v>72</v>
      </c>
      <c r="AM1060" t="s">
        <v>68</v>
      </c>
      <c r="AN1060" s="2" t="s">
        <v>3419</v>
      </c>
    </row>
    <row r="1061" spans="1:40">
      <c r="A1061" s="1">
        <v>46119</v>
      </c>
      <c r="B1061" s="2" t="s">
        <v>25</v>
      </c>
      <c r="C1061" s="2" t="s">
        <v>3424</v>
      </c>
      <c r="D1061" s="2" t="s">
        <v>3426</v>
      </c>
      <c r="E1061" s="11">
        <v>0.34375</v>
      </c>
      <c r="F1061" s="11">
        <v>0.53125</v>
      </c>
      <c r="G1061">
        <v>4.5</v>
      </c>
      <c r="H1061">
        <v>577.77777777777783</v>
      </c>
      <c r="I1061">
        <v>4.5</v>
      </c>
      <c r="J1061">
        <v>577.77777777777783</v>
      </c>
      <c r="K1061" s="2" t="s">
        <v>3416</v>
      </c>
      <c r="L1061" s="2" t="s">
        <v>3417</v>
      </c>
      <c r="M1061">
        <v>561</v>
      </c>
      <c r="N1061" s="2" t="s">
        <v>2340</v>
      </c>
      <c r="O1061" s="2" t="s">
        <v>2343</v>
      </c>
      <c r="P1061" s="2" t="s">
        <v>2342</v>
      </c>
      <c r="Q1061" s="2" t="s">
        <v>97</v>
      </c>
      <c r="R1061" s="2" t="s">
        <v>2341</v>
      </c>
      <c r="S1061" s="2" t="s">
        <v>64</v>
      </c>
      <c r="T1061">
        <v>2600</v>
      </c>
      <c r="U1061">
        <v>50</v>
      </c>
      <c r="V1061">
        <v>6</v>
      </c>
      <c r="W1061">
        <v>2</v>
      </c>
      <c r="X1061">
        <v>2</v>
      </c>
      <c r="Z1061">
        <v>5200</v>
      </c>
      <c r="AA1061">
        <v>2600</v>
      </c>
      <c r="AB1061">
        <v>5000</v>
      </c>
      <c r="AC1061" s="2" t="s">
        <v>3591</v>
      </c>
      <c r="AD1061" s="2" t="s">
        <v>376</v>
      </c>
      <c r="AE1061">
        <v>2026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 s="2" t="s">
        <v>72</v>
      </c>
      <c r="AM1061" t="s">
        <v>197</v>
      </c>
      <c r="AN1061" s="2" t="s">
        <v>3419</v>
      </c>
    </row>
    <row r="1062" spans="1:40">
      <c r="A1062" s="1">
        <v>46119</v>
      </c>
      <c r="B1062" s="2" t="s">
        <v>25</v>
      </c>
      <c r="C1062" s="2" t="s">
        <v>3424</v>
      </c>
      <c r="D1062" s="2" t="s">
        <v>3426</v>
      </c>
      <c r="E1062" s="11">
        <v>0.5541666666666667</v>
      </c>
      <c r="F1062" s="11">
        <v>0.72916666666666674</v>
      </c>
      <c r="G1062">
        <v>4.2</v>
      </c>
      <c r="H1062">
        <v>1690.4761904761904</v>
      </c>
      <c r="I1062">
        <v>4.2</v>
      </c>
      <c r="J1062">
        <v>1690.4761904745371</v>
      </c>
      <c r="K1062" s="2" t="s">
        <v>3416</v>
      </c>
      <c r="L1062" s="2" t="s">
        <v>3417</v>
      </c>
      <c r="M1062">
        <v>338</v>
      </c>
      <c r="N1062" s="2" t="s">
        <v>1605</v>
      </c>
      <c r="O1062" s="2" t="s">
        <v>331</v>
      </c>
      <c r="P1062" s="2" t="s">
        <v>329</v>
      </c>
      <c r="Q1062" s="2" t="s">
        <v>473</v>
      </c>
      <c r="R1062" s="2" t="s">
        <v>1606</v>
      </c>
      <c r="S1062" s="2" t="s">
        <v>64</v>
      </c>
      <c r="T1062">
        <v>7100</v>
      </c>
      <c r="U1062">
        <v>40</v>
      </c>
      <c r="V1062">
        <v>6</v>
      </c>
      <c r="W1062">
        <v>2</v>
      </c>
      <c r="X1062">
        <v>2</v>
      </c>
      <c r="Z1062">
        <v>14200</v>
      </c>
      <c r="AA1062">
        <v>7100</v>
      </c>
      <c r="AB1062">
        <v>18000</v>
      </c>
      <c r="AC1062" s="2" t="s">
        <v>3591</v>
      </c>
      <c r="AD1062" s="2" t="s">
        <v>376</v>
      </c>
      <c r="AE1062">
        <v>2026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 s="2" t="s">
        <v>72</v>
      </c>
      <c r="AM1062" t="s">
        <v>197</v>
      </c>
      <c r="AN1062" s="2" t="s">
        <v>3419</v>
      </c>
    </row>
    <row r="1063" spans="1:40">
      <c r="A1063" s="1">
        <v>46120</v>
      </c>
      <c r="B1063" s="2" t="s">
        <v>25</v>
      </c>
      <c r="C1063" s="2" t="s">
        <v>3424</v>
      </c>
      <c r="D1063" s="2" t="s">
        <v>3426</v>
      </c>
      <c r="E1063" s="11">
        <v>0.34027777777777768</v>
      </c>
      <c r="F1063" s="11">
        <v>0.38888888888888884</v>
      </c>
      <c r="G1063">
        <v>1.17</v>
      </c>
      <c r="H1063">
        <v>1794.8717948717949</v>
      </c>
      <c r="I1063">
        <v>1.1666666666666665</v>
      </c>
      <c r="J1063">
        <v>1800</v>
      </c>
      <c r="K1063" s="2" t="s">
        <v>3416</v>
      </c>
      <c r="L1063" s="2" t="s">
        <v>3417</v>
      </c>
      <c r="M1063">
        <v>338</v>
      </c>
      <c r="N1063" s="2" t="s">
        <v>1605</v>
      </c>
      <c r="O1063" s="2" t="s">
        <v>331</v>
      </c>
      <c r="P1063" s="2" t="s">
        <v>329</v>
      </c>
      <c r="Q1063" s="2" t="s">
        <v>473</v>
      </c>
      <c r="R1063" s="2" t="s">
        <v>1606</v>
      </c>
      <c r="S1063" s="2" t="s">
        <v>64</v>
      </c>
      <c r="T1063">
        <v>2100</v>
      </c>
      <c r="U1063">
        <v>10</v>
      </c>
      <c r="V1063">
        <v>6</v>
      </c>
      <c r="W1063">
        <v>2</v>
      </c>
      <c r="X1063">
        <v>2</v>
      </c>
      <c r="Z1063">
        <v>4200</v>
      </c>
      <c r="AA1063">
        <v>2100</v>
      </c>
      <c r="AB1063">
        <v>18000</v>
      </c>
      <c r="AC1063" s="2" t="s">
        <v>3592</v>
      </c>
      <c r="AD1063" s="2" t="s">
        <v>376</v>
      </c>
      <c r="AE1063">
        <v>2026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 s="2" t="s">
        <v>72</v>
      </c>
      <c r="AM1063" t="s">
        <v>197</v>
      </c>
      <c r="AN1063" s="2" t="s">
        <v>3419</v>
      </c>
    </row>
    <row r="1064" spans="1:40">
      <c r="A1064" s="1">
        <v>46120</v>
      </c>
      <c r="B1064" s="2" t="s">
        <v>25</v>
      </c>
      <c r="C1064" s="2" t="s">
        <v>3424</v>
      </c>
      <c r="D1064" s="2" t="s">
        <v>3426</v>
      </c>
      <c r="E1064" s="11">
        <v>0.40277777777777768</v>
      </c>
      <c r="F1064" s="11">
        <v>0.63888888888888884</v>
      </c>
      <c r="G1064">
        <v>5.67</v>
      </c>
      <c r="H1064">
        <v>1425.0440917107585</v>
      </c>
      <c r="I1064">
        <v>5.666666666666667</v>
      </c>
      <c r="J1064">
        <v>1425.8823529398148</v>
      </c>
      <c r="K1064" s="2" t="s">
        <v>3416</v>
      </c>
      <c r="L1064" s="2" t="s">
        <v>3417</v>
      </c>
      <c r="M1064">
        <v>283</v>
      </c>
      <c r="N1064" s="2" t="s">
        <v>1383</v>
      </c>
      <c r="O1064" s="2" t="s">
        <v>1385</v>
      </c>
      <c r="P1064" s="2" t="s">
        <v>499</v>
      </c>
      <c r="Q1064" s="2" t="s">
        <v>240</v>
      </c>
      <c r="R1064" s="2" t="s">
        <v>1384</v>
      </c>
      <c r="S1064" s="2" t="s">
        <v>64</v>
      </c>
      <c r="T1064">
        <v>8080</v>
      </c>
      <c r="U1064">
        <v>20</v>
      </c>
      <c r="V1064">
        <v>6</v>
      </c>
      <c r="W1064">
        <v>2</v>
      </c>
      <c r="X1064">
        <v>2</v>
      </c>
      <c r="Z1064">
        <v>16160</v>
      </c>
      <c r="AA1064">
        <v>8080</v>
      </c>
      <c r="AB1064">
        <v>16800</v>
      </c>
      <c r="AC1064" s="2" t="s">
        <v>3591</v>
      </c>
      <c r="AD1064" s="2" t="s">
        <v>376</v>
      </c>
      <c r="AE1064">
        <v>2026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 s="2" t="s">
        <v>72</v>
      </c>
      <c r="AM1064" t="s">
        <v>197</v>
      </c>
      <c r="AN1064" s="2" t="s">
        <v>3419</v>
      </c>
    </row>
    <row r="1065" spans="1:40">
      <c r="A1065" s="1">
        <v>46120</v>
      </c>
      <c r="B1065" s="2" t="s">
        <v>25</v>
      </c>
      <c r="C1065" s="2" t="s">
        <v>3424</v>
      </c>
      <c r="D1065" s="2" t="s">
        <v>3426</v>
      </c>
      <c r="E1065" s="11">
        <v>0.61111111111111116</v>
      </c>
      <c r="F1065" s="11">
        <v>0.72222222222222232</v>
      </c>
      <c r="G1065">
        <v>2.67</v>
      </c>
      <c r="H1065">
        <v>292.13483146067415</v>
      </c>
      <c r="I1065">
        <v>2.6666666666666665</v>
      </c>
      <c r="J1065">
        <v>292.5</v>
      </c>
      <c r="K1065" s="2" t="s">
        <v>3416</v>
      </c>
      <c r="L1065" s="2" t="s">
        <v>3417</v>
      </c>
      <c r="M1065">
        <v>463</v>
      </c>
      <c r="N1065" s="2" t="s">
        <v>2053</v>
      </c>
      <c r="O1065" s="2" t="s">
        <v>2055</v>
      </c>
      <c r="P1065" s="2" t="s">
        <v>996</v>
      </c>
      <c r="Q1065" s="2" t="s">
        <v>97</v>
      </c>
      <c r="R1065" s="2" t="s">
        <v>2054</v>
      </c>
      <c r="S1065" s="2" t="s">
        <v>64</v>
      </c>
      <c r="T1065">
        <v>780</v>
      </c>
      <c r="U1065">
        <v>30</v>
      </c>
      <c r="V1065">
        <v>6</v>
      </c>
      <c r="W1065">
        <v>2</v>
      </c>
      <c r="X1065">
        <v>2</v>
      </c>
      <c r="Z1065">
        <v>1560</v>
      </c>
      <c r="AA1065">
        <v>780</v>
      </c>
      <c r="AB1065">
        <v>8500</v>
      </c>
      <c r="AC1065" s="2" t="s">
        <v>3591</v>
      </c>
      <c r="AD1065" s="2" t="s">
        <v>376</v>
      </c>
      <c r="AE1065">
        <v>2026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 s="2" t="s">
        <v>72</v>
      </c>
      <c r="AM1065" t="s">
        <v>197</v>
      </c>
      <c r="AN1065" s="2" t="s">
        <v>3419</v>
      </c>
    </row>
    <row r="1066" spans="1:40">
      <c r="A1066" s="1">
        <v>46120</v>
      </c>
      <c r="B1066" s="2" t="s">
        <v>26</v>
      </c>
      <c r="C1066" s="2" t="s">
        <v>3448</v>
      </c>
      <c r="D1066" s="2" t="s">
        <v>3449</v>
      </c>
      <c r="E1066" s="11">
        <v>0.39583333333333326</v>
      </c>
      <c r="F1066" s="11">
        <v>0.52083333333333326</v>
      </c>
      <c r="G1066">
        <v>3</v>
      </c>
      <c r="H1066">
        <v>1433.3333333333333</v>
      </c>
      <c r="I1066">
        <v>3</v>
      </c>
      <c r="J1066">
        <v>1433.3333333333333</v>
      </c>
      <c r="K1066" s="2" t="s">
        <v>3416</v>
      </c>
      <c r="L1066" s="2" t="s">
        <v>3417</v>
      </c>
      <c r="M1066">
        <v>362</v>
      </c>
      <c r="N1066" s="2" t="s">
        <v>1695</v>
      </c>
      <c r="O1066" s="2" t="s">
        <v>1697</v>
      </c>
      <c r="P1066" s="2" t="s">
        <v>1244</v>
      </c>
      <c r="Q1066" s="2" t="s">
        <v>59</v>
      </c>
      <c r="R1066" s="2" t="s">
        <v>1696</v>
      </c>
      <c r="S1066" s="2" t="s">
        <v>64</v>
      </c>
      <c r="T1066">
        <v>4300</v>
      </c>
      <c r="U1066">
        <v>7</v>
      </c>
      <c r="V1066">
        <v>2</v>
      </c>
      <c r="W1066">
        <v>1</v>
      </c>
      <c r="X1066">
        <v>2</v>
      </c>
      <c r="Z1066">
        <v>8600</v>
      </c>
      <c r="AA1066">
        <v>8600</v>
      </c>
      <c r="AB1066">
        <v>2100</v>
      </c>
      <c r="AC1066" s="2" t="s">
        <v>3438</v>
      </c>
      <c r="AD1066" s="2" t="s">
        <v>376</v>
      </c>
      <c r="AE1066">
        <v>2026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 s="2" t="s">
        <v>72</v>
      </c>
      <c r="AM1066" t="s">
        <v>68</v>
      </c>
      <c r="AN1066" s="2" t="s">
        <v>3419</v>
      </c>
    </row>
    <row r="1067" spans="1:40">
      <c r="A1067" s="1">
        <v>46120</v>
      </c>
      <c r="B1067" s="2" t="s">
        <v>26</v>
      </c>
      <c r="C1067" s="2" t="s">
        <v>3448</v>
      </c>
      <c r="D1067" s="2" t="s">
        <v>3449</v>
      </c>
      <c r="E1067" s="11">
        <v>0.55208333333333326</v>
      </c>
      <c r="F1067" s="11">
        <v>0.59375</v>
      </c>
      <c r="G1067">
        <v>1</v>
      </c>
      <c r="H1067">
        <v>1640</v>
      </c>
      <c r="I1067">
        <v>1</v>
      </c>
      <c r="J1067">
        <v>1640</v>
      </c>
      <c r="K1067" s="2" t="s">
        <v>3416</v>
      </c>
      <c r="L1067" s="2" t="s">
        <v>3417</v>
      </c>
      <c r="M1067">
        <v>317</v>
      </c>
      <c r="N1067" s="2" t="s">
        <v>1532</v>
      </c>
      <c r="O1067" s="2" t="s">
        <v>1535</v>
      </c>
      <c r="P1067" s="2" t="s">
        <v>1534</v>
      </c>
      <c r="Q1067" s="2" t="s">
        <v>240</v>
      </c>
      <c r="R1067" s="2" t="s">
        <v>1533</v>
      </c>
      <c r="S1067" s="2" t="s">
        <v>64</v>
      </c>
      <c r="T1067">
        <v>1640</v>
      </c>
      <c r="U1067">
        <v>0</v>
      </c>
      <c r="V1067">
        <v>2</v>
      </c>
      <c r="W1067">
        <v>1</v>
      </c>
      <c r="X1067">
        <v>6</v>
      </c>
      <c r="Z1067">
        <v>9840</v>
      </c>
      <c r="AA1067">
        <v>9840</v>
      </c>
      <c r="AB1067">
        <v>9000</v>
      </c>
      <c r="AC1067" s="2" t="s">
        <v>3438</v>
      </c>
      <c r="AD1067" s="2" t="s">
        <v>376</v>
      </c>
      <c r="AE1067">
        <v>2026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 s="2" t="s">
        <v>72</v>
      </c>
      <c r="AM1067" t="s">
        <v>618</v>
      </c>
      <c r="AN1067" s="2" t="s">
        <v>3419</v>
      </c>
    </row>
    <row r="1068" spans="1:40">
      <c r="A1068" s="1">
        <v>46120</v>
      </c>
      <c r="B1068" s="2" t="s">
        <v>26</v>
      </c>
      <c r="C1068" s="2" t="s">
        <v>3448</v>
      </c>
      <c r="D1068" s="2" t="s">
        <v>3449</v>
      </c>
      <c r="E1068" s="11">
        <v>0.61458333333333326</v>
      </c>
      <c r="F1068" s="11">
        <v>0.68055555555555558</v>
      </c>
      <c r="G1068">
        <v>1.58</v>
      </c>
      <c r="H1068">
        <v>1860.7594936708861</v>
      </c>
      <c r="I1068">
        <v>1.5833333333333335</v>
      </c>
      <c r="J1068">
        <v>1856.8421052662038</v>
      </c>
      <c r="K1068" s="2" t="s">
        <v>3416</v>
      </c>
      <c r="L1068" s="2" t="s">
        <v>3417</v>
      </c>
      <c r="M1068">
        <v>319</v>
      </c>
      <c r="N1068" s="2" t="s">
        <v>1542</v>
      </c>
      <c r="O1068" s="2" t="s">
        <v>1547</v>
      </c>
      <c r="P1068" s="2" t="s">
        <v>1544</v>
      </c>
      <c r="Q1068" s="2" t="s">
        <v>1546</v>
      </c>
      <c r="R1068" s="2" t="s">
        <v>1543</v>
      </c>
      <c r="S1068" s="2" t="s">
        <v>64</v>
      </c>
      <c r="T1068">
        <v>2940</v>
      </c>
      <c r="U1068">
        <v>1</v>
      </c>
      <c r="V1068">
        <v>2</v>
      </c>
      <c r="W1068">
        <v>1</v>
      </c>
      <c r="X1068">
        <v>2</v>
      </c>
      <c r="Z1068">
        <v>5880</v>
      </c>
      <c r="AA1068">
        <v>5880</v>
      </c>
      <c r="AB1068">
        <v>5500</v>
      </c>
      <c r="AC1068" s="2" t="s">
        <v>3438</v>
      </c>
      <c r="AD1068" s="2" t="s">
        <v>376</v>
      </c>
      <c r="AE1068">
        <v>2026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 s="2" t="s">
        <v>72</v>
      </c>
      <c r="AM1068" t="s">
        <v>618</v>
      </c>
      <c r="AN1068" s="2" t="s">
        <v>3419</v>
      </c>
    </row>
    <row r="1069" spans="1:40">
      <c r="A1069" s="1">
        <v>46121</v>
      </c>
      <c r="B1069" s="2" t="s">
        <v>26</v>
      </c>
      <c r="C1069" s="2" t="s">
        <v>3448</v>
      </c>
      <c r="D1069" s="2" t="s">
        <v>3449</v>
      </c>
      <c r="E1069" s="11">
        <v>0.36111111111111116</v>
      </c>
      <c r="F1069" s="11">
        <v>0.5</v>
      </c>
      <c r="G1069">
        <v>3.33</v>
      </c>
      <c r="H1069">
        <v>1198.1981981981983</v>
      </c>
      <c r="I1069">
        <v>3.333333333333333</v>
      </c>
      <c r="J1069">
        <v>1197</v>
      </c>
      <c r="K1069" s="2" t="s">
        <v>3416</v>
      </c>
      <c r="L1069" s="2" t="s">
        <v>3417</v>
      </c>
      <c r="M1069">
        <v>425</v>
      </c>
      <c r="N1069" s="2" t="s">
        <v>1743</v>
      </c>
      <c r="O1069" s="2" t="s">
        <v>715</v>
      </c>
      <c r="P1069" s="2" t="s">
        <v>714</v>
      </c>
      <c r="Q1069" s="2" t="s">
        <v>422</v>
      </c>
      <c r="R1069" s="2" t="s">
        <v>713</v>
      </c>
      <c r="S1069" s="2" t="s">
        <v>64</v>
      </c>
      <c r="T1069">
        <v>3990</v>
      </c>
      <c r="U1069">
        <v>1</v>
      </c>
      <c r="V1069">
        <v>2</v>
      </c>
      <c r="W1069">
        <v>1</v>
      </c>
      <c r="X1069">
        <v>6</v>
      </c>
      <c r="Z1069">
        <v>23940</v>
      </c>
      <c r="AA1069">
        <v>23940</v>
      </c>
      <c r="AB1069">
        <v>23500</v>
      </c>
      <c r="AC1069" s="2" t="s">
        <v>3593</v>
      </c>
      <c r="AD1069" s="2" t="s">
        <v>376</v>
      </c>
      <c r="AE1069">
        <v>2026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 s="2" t="s">
        <v>72</v>
      </c>
      <c r="AM1069" t="s">
        <v>68</v>
      </c>
      <c r="AN1069" s="2" t="s">
        <v>3419</v>
      </c>
    </row>
    <row r="1070" spans="1:40">
      <c r="A1070" s="1">
        <v>46121</v>
      </c>
      <c r="B1070" s="2" t="s">
        <v>26</v>
      </c>
      <c r="C1070" s="2" t="s">
        <v>3448</v>
      </c>
      <c r="D1070" s="2" t="s">
        <v>3449</v>
      </c>
      <c r="E1070" s="11">
        <v>0.52777777777777768</v>
      </c>
      <c r="F1070" s="11">
        <v>0.57638888888888884</v>
      </c>
      <c r="G1070">
        <v>1.17</v>
      </c>
      <c r="H1070">
        <v>1622.2222222222224</v>
      </c>
      <c r="I1070">
        <v>1.1666666666666665</v>
      </c>
      <c r="J1070">
        <v>1626.8571428587964</v>
      </c>
      <c r="K1070" s="2" t="s">
        <v>3416</v>
      </c>
      <c r="L1070" s="2" t="s">
        <v>3417</v>
      </c>
      <c r="M1070">
        <v>434</v>
      </c>
      <c r="N1070" s="2" t="s">
        <v>1677</v>
      </c>
      <c r="O1070" s="2" t="s">
        <v>1934</v>
      </c>
      <c r="P1070" s="2" t="s">
        <v>1932</v>
      </c>
      <c r="Q1070" s="2" t="s">
        <v>1933</v>
      </c>
      <c r="R1070" s="2" t="s">
        <v>1931</v>
      </c>
      <c r="S1070" s="2" t="s">
        <v>64</v>
      </c>
      <c r="T1070">
        <v>1898</v>
      </c>
      <c r="U1070">
        <v>0</v>
      </c>
      <c r="V1070">
        <v>2</v>
      </c>
      <c r="W1070">
        <v>1</v>
      </c>
      <c r="X1070">
        <v>6</v>
      </c>
      <c r="Z1070">
        <v>11388</v>
      </c>
      <c r="AA1070">
        <v>11388</v>
      </c>
      <c r="AB1070">
        <v>10000</v>
      </c>
      <c r="AC1070" s="2" t="s">
        <v>3438</v>
      </c>
      <c r="AD1070" s="2" t="s">
        <v>376</v>
      </c>
      <c r="AE1070">
        <v>2026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 s="2" t="s">
        <v>72</v>
      </c>
      <c r="AM1070" t="s">
        <v>68</v>
      </c>
      <c r="AN1070" s="2" t="s">
        <v>3419</v>
      </c>
    </row>
    <row r="1071" spans="1:40">
      <c r="A1071" s="1">
        <v>46121</v>
      </c>
      <c r="B1071" s="2" t="s">
        <v>26</v>
      </c>
      <c r="C1071" s="2" t="s">
        <v>3448</v>
      </c>
      <c r="D1071" s="2" t="s">
        <v>3449</v>
      </c>
      <c r="E1071" s="11">
        <v>0.60416666666666674</v>
      </c>
      <c r="F1071" s="11">
        <v>0.63888888888888884</v>
      </c>
      <c r="G1071">
        <v>0.83</v>
      </c>
      <c r="H1071">
        <v>1671.0843373493976</v>
      </c>
      <c r="I1071">
        <v>0.83333333333333326</v>
      </c>
      <c r="J1071">
        <v>1664.4</v>
      </c>
      <c r="K1071" s="2" t="s">
        <v>3416</v>
      </c>
      <c r="L1071" s="2" t="s">
        <v>3417</v>
      </c>
      <c r="M1071">
        <v>440</v>
      </c>
      <c r="N1071" s="2" t="s">
        <v>1955</v>
      </c>
      <c r="O1071" s="2" t="s">
        <v>1691</v>
      </c>
      <c r="P1071" s="2" t="s">
        <v>1690</v>
      </c>
      <c r="Q1071" s="2" t="s">
        <v>59</v>
      </c>
      <c r="R1071" s="2" t="s">
        <v>1689</v>
      </c>
      <c r="S1071" s="2" t="s">
        <v>64</v>
      </c>
      <c r="T1071">
        <v>1387</v>
      </c>
      <c r="U1071">
        <v>0</v>
      </c>
      <c r="V1071">
        <v>2</v>
      </c>
      <c r="W1071">
        <v>1</v>
      </c>
      <c r="X1071">
        <v>2</v>
      </c>
      <c r="Z1071">
        <v>2774</v>
      </c>
      <c r="AA1071">
        <v>2774</v>
      </c>
      <c r="AB1071">
        <v>2600</v>
      </c>
      <c r="AC1071" s="2" t="s">
        <v>3438</v>
      </c>
      <c r="AD1071" s="2" t="s">
        <v>376</v>
      </c>
      <c r="AE1071">
        <v>2026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 s="2" t="s">
        <v>72</v>
      </c>
      <c r="AM1071" t="s">
        <v>68</v>
      </c>
      <c r="AN1071" s="2" t="s">
        <v>3419</v>
      </c>
    </row>
    <row r="1072" spans="1:40">
      <c r="A1072" s="1">
        <v>46121</v>
      </c>
      <c r="B1072" s="2" t="s">
        <v>26</v>
      </c>
      <c r="C1072" s="2" t="s">
        <v>3448</v>
      </c>
      <c r="D1072" s="2" t="s">
        <v>3449</v>
      </c>
      <c r="E1072" s="11">
        <v>0.66666666666666674</v>
      </c>
      <c r="F1072" s="11">
        <v>0.6875</v>
      </c>
      <c r="G1072">
        <v>0.5</v>
      </c>
      <c r="H1072">
        <v>1336</v>
      </c>
      <c r="I1072">
        <v>0.5</v>
      </c>
      <c r="J1072">
        <v>1336</v>
      </c>
      <c r="K1072" s="2" t="s">
        <v>3416</v>
      </c>
      <c r="L1072" s="2" t="s">
        <v>3417</v>
      </c>
      <c r="M1072">
        <v>445</v>
      </c>
      <c r="N1072" s="2" t="s">
        <v>1972</v>
      </c>
      <c r="O1072" s="2" t="s">
        <v>1810</v>
      </c>
      <c r="P1072" s="2" t="s">
        <v>1800</v>
      </c>
      <c r="Q1072" s="2" t="s">
        <v>343</v>
      </c>
      <c r="R1072" s="2" t="s">
        <v>1809</v>
      </c>
      <c r="S1072" s="2" t="s">
        <v>64</v>
      </c>
      <c r="T1072">
        <v>668</v>
      </c>
      <c r="U1072">
        <v>0</v>
      </c>
      <c r="V1072">
        <v>2</v>
      </c>
      <c r="W1072">
        <v>1</v>
      </c>
      <c r="X1072">
        <v>6</v>
      </c>
      <c r="Z1072">
        <v>4008</v>
      </c>
      <c r="AA1072">
        <v>4008</v>
      </c>
      <c r="AB1072">
        <v>3300</v>
      </c>
      <c r="AC1072" s="2" t="s">
        <v>3438</v>
      </c>
      <c r="AD1072" s="2" t="s">
        <v>376</v>
      </c>
      <c r="AE1072">
        <v>2026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 s="2" t="s">
        <v>72</v>
      </c>
      <c r="AM1072" t="s">
        <v>68</v>
      </c>
      <c r="AN1072" s="2" t="s">
        <v>3419</v>
      </c>
    </row>
    <row r="1073" spans="1:40">
      <c r="A1073" s="1">
        <v>46120</v>
      </c>
      <c r="B1073" s="2" t="s">
        <v>27</v>
      </c>
      <c r="C1073" s="2" t="s">
        <v>3453</v>
      </c>
      <c r="D1073" s="2" t="s">
        <v>3454</v>
      </c>
      <c r="E1073" s="11">
        <v>0.5625</v>
      </c>
      <c r="F1073" s="11">
        <v>0.625</v>
      </c>
      <c r="G1073">
        <v>1.5</v>
      </c>
      <c r="H1073">
        <v>1093.3333333333333</v>
      </c>
      <c r="I1073">
        <v>1.5</v>
      </c>
      <c r="J1073">
        <v>1093.3333333333333</v>
      </c>
      <c r="K1073" s="2" t="s">
        <v>3416</v>
      </c>
      <c r="L1073" s="2" t="s">
        <v>3417</v>
      </c>
      <c r="M1073">
        <v>317</v>
      </c>
      <c r="N1073" s="2" t="s">
        <v>1532</v>
      </c>
      <c r="O1073" s="2" t="s">
        <v>1535</v>
      </c>
      <c r="P1073" s="2" t="s">
        <v>1534</v>
      </c>
      <c r="Q1073" s="2" t="s">
        <v>240</v>
      </c>
      <c r="R1073" s="2" t="s">
        <v>1533</v>
      </c>
      <c r="S1073" s="2" t="s">
        <v>64</v>
      </c>
      <c r="T1073">
        <v>1640</v>
      </c>
      <c r="U1073">
        <v>10</v>
      </c>
      <c r="V1073">
        <v>2</v>
      </c>
      <c r="W1073">
        <v>1</v>
      </c>
      <c r="X1073">
        <v>6</v>
      </c>
      <c r="Z1073">
        <v>9840</v>
      </c>
      <c r="AA1073">
        <v>9840</v>
      </c>
      <c r="AB1073">
        <v>9000</v>
      </c>
      <c r="AC1073" s="2"/>
      <c r="AD1073" s="2" t="s">
        <v>376</v>
      </c>
      <c r="AE1073">
        <v>2026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 s="2" t="s">
        <v>3419</v>
      </c>
      <c r="AM1073" t="s">
        <v>618</v>
      </c>
      <c r="AN1073" s="2" t="s">
        <v>3419</v>
      </c>
    </row>
    <row r="1074" spans="1:40">
      <c r="A1074" s="1">
        <v>46120</v>
      </c>
      <c r="B1074" s="2" t="s">
        <v>27</v>
      </c>
      <c r="C1074" s="2" t="s">
        <v>3453</v>
      </c>
      <c r="D1074" s="2" t="s">
        <v>3454</v>
      </c>
      <c r="E1074" s="11">
        <v>0.66666666666666674</v>
      </c>
      <c r="F1074" s="11">
        <v>0.72916666666666674</v>
      </c>
      <c r="G1074">
        <v>1.5</v>
      </c>
      <c r="H1074">
        <v>1200</v>
      </c>
      <c r="I1074">
        <v>1.5</v>
      </c>
      <c r="J1074">
        <v>1200</v>
      </c>
      <c r="K1074" s="2" t="s">
        <v>3416</v>
      </c>
      <c r="L1074" s="2" t="s">
        <v>3417</v>
      </c>
      <c r="M1074">
        <v>319</v>
      </c>
      <c r="N1074" s="2" t="s">
        <v>1542</v>
      </c>
      <c r="O1074" s="2" t="s">
        <v>1547</v>
      </c>
      <c r="P1074" s="2" t="s">
        <v>1544</v>
      </c>
      <c r="Q1074" s="2" t="s">
        <v>1546</v>
      </c>
      <c r="R1074" s="2" t="s">
        <v>1543</v>
      </c>
      <c r="S1074" s="2" t="s">
        <v>64</v>
      </c>
      <c r="T1074">
        <v>1800</v>
      </c>
      <c r="U1074">
        <v>10</v>
      </c>
      <c r="V1074">
        <v>2</v>
      </c>
      <c r="W1074">
        <v>1</v>
      </c>
      <c r="X1074">
        <v>2</v>
      </c>
      <c r="Z1074">
        <v>3600</v>
      </c>
      <c r="AA1074">
        <v>3600</v>
      </c>
      <c r="AB1074">
        <v>5500</v>
      </c>
      <c r="AC1074" s="2" t="s">
        <v>3588</v>
      </c>
      <c r="AD1074" s="2" t="s">
        <v>376</v>
      </c>
      <c r="AE1074">
        <v>2026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 s="2" t="s">
        <v>3431</v>
      </c>
      <c r="AM1074" t="s">
        <v>618</v>
      </c>
      <c r="AN1074" s="2" t="s">
        <v>3419</v>
      </c>
    </row>
    <row r="1075" spans="1:40">
      <c r="A1075" s="1">
        <v>46121</v>
      </c>
      <c r="B1075" s="2" t="s">
        <v>27</v>
      </c>
      <c r="C1075" s="2" t="s">
        <v>3453</v>
      </c>
      <c r="D1075" s="2" t="s">
        <v>3415</v>
      </c>
      <c r="E1075" s="11">
        <v>0.33333333333333326</v>
      </c>
      <c r="F1075" s="11">
        <v>0.375</v>
      </c>
      <c r="G1075">
        <v>1</v>
      </c>
      <c r="H1075">
        <v>1100</v>
      </c>
      <c r="I1075">
        <v>1</v>
      </c>
      <c r="J1075">
        <v>1100</v>
      </c>
      <c r="K1075" s="2" t="s">
        <v>3416</v>
      </c>
      <c r="L1075" s="2" t="s">
        <v>3417</v>
      </c>
      <c r="M1075">
        <v>319</v>
      </c>
      <c r="N1075" s="2" t="s">
        <v>1542</v>
      </c>
      <c r="O1075" s="2" t="s">
        <v>1547</v>
      </c>
      <c r="P1075" s="2" t="s">
        <v>1544</v>
      </c>
      <c r="Q1075" s="2" t="s">
        <v>1546</v>
      </c>
      <c r="R1075" s="2" t="s">
        <v>1543</v>
      </c>
      <c r="S1075" s="2" t="s">
        <v>64</v>
      </c>
      <c r="T1075">
        <v>1100</v>
      </c>
      <c r="U1075">
        <v>0</v>
      </c>
      <c r="V1075">
        <v>2</v>
      </c>
      <c r="W1075">
        <v>1</v>
      </c>
      <c r="X1075">
        <v>2</v>
      </c>
      <c r="Z1075">
        <v>2200</v>
      </c>
      <c r="AA1075">
        <v>2200</v>
      </c>
      <c r="AB1075">
        <v>5500</v>
      </c>
      <c r="AC1075" s="2" t="s">
        <v>3594</v>
      </c>
      <c r="AD1075" s="2" t="s">
        <v>376</v>
      </c>
      <c r="AE1075">
        <v>2026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 s="2" t="s">
        <v>3431</v>
      </c>
      <c r="AM1075" t="s">
        <v>618</v>
      </c>
      <c r="AN1075" s="2" t="s">
        <v>3419</v>
      </c>
    </row>
    <row r="1076" spans="1:40">
      <c r="A1076" s="1">
        <v>46121</v>
      </c>
      <c r="B1076" s="2" t="s">
        <v>27</v>
      </c>
      <c r="C1076" s="2" t="s">
        <v>3453</v>
      </c>
      <c r="D1076" s="2" t="s">
        <v>3415</v>
      </c>
      <c r="E1076" s="11">
        <v>0.41666666666666674</v>
      </c>
      <c r="F1076" s="11">
        <v>0.60416666666666674</v>
      </c>
      <c r="G1076">
        <v>4.5</v>
      </c>
      <c r="H1076">
        <v>886.88888888888891</v>
      </c>
      <c r="I1076">
        <v>4.5</v>
      </c>
      <c r="J1076">
        <v>886.88888888888891</v>
      </c>
      <c r="K1076" s="2" t="s">
        <v>3416</v>
      </c>
      <c r="L1076" s="2" t="s">
        <v>3417</v>
      </c>
      <c r="M1076">
        <v>425</v>
      </c>
      <c r="N1076" s="2" t="s">
        <v>1743</v>
      </c>
      <c r="O1076" s="2" t="s">
        <v>715</v>
      </c>
      <c r="P1076" s="2" t="s">
        <v>714</v>
      </c>
      <c r="Q1076" s="2" t="s">
        <v>422</v>
      </c>
      <c r="R1076" s="2" t="s">
        <v>713</v>
      </c>
      <c r="S1076" s="2" t="s">
        <v>64</v>
      </c>
      <c r="T1076">
        <v>3991</v>
      </c>
      <c r="U1076">
        <v>1</v>
      </c>
      <c r="V1076">
        <v>2</v>
      </c>
      <c r="W1076">
        <v>1</v>
      </c>
      <c r="X1076">
        <v>6</v>
      </c>
      <c r="Z1076">
        <v>23946</v>
      </c>
      <c r="AA1076">
        <v>23946</v>
      </c>
      <c r="AB1076">
        <v>23500</v>
      </c>
      <c r="AC1076" s="2"/>
      <c r="AD1076" s="2" t="s">
        <v>376</v>
      </c>
      <c r="AE1076">
        <v>2026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 s="2" t="s">
        <v>3419</v>
      </c>
      <c r="AM1076" t="s">
        <v>68</v>
      </c>
      <c r="AN1076" s="2" t="s">
        <v>3419</v>
      </c>
    </row>
    <row r="1077" spans="1:40">
      <c r="A1077" s="1">
        <v>46120</v>
      </c>
      <c r="B1077" s="2" t="s">
        <v>27</v>
      </c>
      <c r="C1077" s="2" t="s">
        <v>3439</v>
      </c>
      <c r="D1077" s="2" t="s">
        <v>3440</v>
      </c>
      <c r="E1077" s="11">
        <v>0.40972222222222232</v>
      </c>
      <c r="F1077" s="11">
        <v>0.53819444444444442</v>
      </c>
      <c r="G1077">
        <v>3.08</v>
      </c>
      <c r="H1077">
        <v>1243.5064935064934</v>
      </c>
      <c r="I1077">
        <v>3.083333333333333</v>
      </c>
      <c r="J1077">
        <v>1242.1621621643519</v>
      </c>
      <c r="K1077" s="2" t="s">
        <v>3416</v>
      </c>
      <c r="L1077" s="2" t="s">
        <v>3417</v>
      </c>
      <c r="M1077">
        <v>402</v>
      </c>
      <c r="N1077" s="2" t="s">
        <v>1847</v>
      </c>
      <c r="O1077" s="2" t="s">
        <v>1666</v>
      </c>
      <c r="P1077" s="2" t="s">
        <v>1125</v>
      </c>
      <c r="Q1077" s="2" t="s">
        <v>59</v>
      </c>
      <c r="R1077" s="2" t="s">
        <v>1665</v>
      </c>
      <c r="S1077" s="2" t="s">
        <v>64</v>
      </c>
      <c r="T1077">
        <v>3830</v>
      </c>
      <c r="U1077">
        <v>4</v>
      </c>
      <c r="V1077">
        <v>2</v>
      </c>
      <c r="W1077">
        <v>1</v>
      </c>
      <c r="X1077">
        <v>2</v>
      </c>
      <c r="Z1077">
        <v>7660</v>
      </c>
      <c r="AA1077">
        <v>7660</v>
      </c>
      <c r="AB1077">
        <v>7500</v>
      </c>
      <c r="AC1077" s="2"/>
      <c r="AD1077" s="2" t="s">
        <v>376</v>
      </c>
      <c r="AE1077">
        <v>2026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 s="2" t="s">
        <v>3431</v>
      </c>
      <c r="AM1077" t="s">
        <v>68</v>
      </c>
      <c r="AN1077" s="2" t="s">
        <v>3419</v>
      </c>
    </row>
    <row r="1078" spans="1:40">
      <c r="A1078" s="1">
        <v>46120</v>
      </c>
      <c r="B1078" s="2" t="s">
        <v>27</v>
      </c>
      <c r="C1078" s="2" t="s">
        <v>3439</v>
      </c>
      <c r="D1078" s="2" t="s">
        <v>3440</v>
      </c>
      <c r="E1078" s="11">
        <v>0.54166666666666674</v>
      </c>
      <c r="F1078" s="11">
        <v>0.6875</v>
      </c>
      <c r="G1078">
        <v>3.5</v>
      </c>
      <c r="H1078">
        <v>1454.2857142857142</v>
      </c>
      <c r="I1078">
        <v>3.5</v>
      </c>
      <c r="J1078">
        <v>1454.2857142824073</v>
      </c>
      <c r="K1078" s="2" t="s">
        <v>3416</v>
      </c>
      <c r="L1078" s="2" t="s">
        <v>3417</v>
      </c>
      <c r="M1078">
        <v>362</v>
      </c>
      <c r="N1078" s="2" t="s">
        <v>1695</v>
      </c>
      <c r="O1078" s="2" t="s">
        <v>1697</v>
      </c>
      <c r="P1078" s="2" t="s">
        <v>1244</v>
      </c>
      <c r="Q1078" s="2" t="s">
        <v>59</v>
      </c>
      <c r="R1078" s="2" t="s">
        <v>1696</v>
      </c>
      <c r="S1078" s="2" t="s">
        <v>64</v>
      </c>
      <c r="T1078">
        <v>5090</v>
      </c>
      <c r="U1078">
        <v>10</v>
      </c>
      <c r="V1078">
        <v>2</v>
      </c>
      <c r="W1078">
        <v>1</v>
      </c>
      <c r="X1078">
        <v>2</v>
      </c>
      <c r="Z1078">
        <v>10180</v>
      </c>
      <c r="AA1078">
        <v>10180</v>
      </c>
      <c r="AB1078">
        <v>2100</v>
      </c>
      <c r="AC1078" s="2"/>
      <c r="AD1078" s="2" t="s">
        <v>376</v>
      </c>
      <c r="AE1078">
        <v>2026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 s="2" t="s">
        <v>3431</v>
      </c>
      <c r="AM1078" t="s">
        <v>68</v>
      </c>
      <c r="AN1078" s="2" t="s">
        <v>3419</v>
      </c>
    </row>
    <row r="1079" spans="1:40">
      <c r="A1079" s="1">
        <v>46120</v>
      </c>
      <c r="B1079" s="2" t="s">
        <v>27</v>
      </c>
      <c r="C1079" s="2" t="s">
        <v>3439</v>
      </c>
      <c r="D1079" s="2" t="s">
        <v>3440</v>
      </c>
      <c r="E1079" s="11">
        <v>0.69097222222222232</v>
      </c>
      <c r="F1079" s="11">
        <v>0.72916666666666674</v>
      </c>
      <c r="G1079">
        <v>0.92</v>
      </c>
      <c r="H1079">
        <v>0</v>
      </c>
      <c r="I1079">
        <v>0.91666666666666674</v>
      </c>
      <c r="J1079">
        <v>0</v>
      </c>
      <c r="K1079" s="2" t="s">
        <v>3416</v>
      </c>
      <c r="L1079" s="2" t="s">
        <v>3471</v>
      </c>
      <c r="M1079" t="s">
        <v>764</v>
      </c>
      <c r="N1079" s="2" t="s">
        <v>764</v>
      </c>
      <c r="O1079" s="2" t="s">
        <v>764</v>
      </c>
      <c r="P1079" s="2" t="s">
        <v>764</v>
      </c>
      <c r="Q1079" s="2" t="s">
        <v>764</v>
      </c>
      <c r="R1079" s="2" t="s">
        <v>764</v>
      </c>
      <c r="S1079" s="2" t="s">
        <v>764</v>
      </c>
      <c r="T1079">
        <v>0</v>
      </c>
      <c r="U1079">
        <v>0</v>
      </c>
      <c r="V1079">
        <v>0</v>
      </c>
      <c r="W1079">
        <v>0</v>
      </c>
      <c r="X1079">
        <v>0</v>
      </c>
      <c r="Z1079">
        <v>0</v>
      </c>
      <c r="AA1079" t="s">
        <v>764</v>
      </c>
      <c r="AB1079" t="s">
        <v>764</v>
      </c>
      <c r="AC1079" s="2" t="s">
        <v>3595</v>
      </c>
      <c r="AD1079" s="2" t="s">
        <v>376</v>
      </c>
      <c r="AE1079">
        <v>2026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 s="2" t="s">
        <v>3419</v>
      </c>
      <c r="AN1079" s="2" t="s">
        <v>3419</v>
      </c>
    </row>
    <row r="1080" spans="1:40">
      <c r="A1080" s="1">
        <v>46121</v>
      </c>
      <c r="B1080" s="2" t="s">
        <v>27</v>
      </c>
      <c r="C1080" s="2" t="s">
        <v>3439</v>
      </c>
      <c r="D1080" s="2" t="s">
        <v>3440</v>
      </c>
      <c r="E1080" s="11">
        <v>0.33680555555555558</v>
      </c>
      <c r="F1080" s="11">
        <v>0.45833333333333326</v>
      </c>
      <c r="G1080">
        <v>2.92</v>
      </c>
      <c r="H1080">
        <v>1609.9315068493152</v>
      </c>
      <c r="I1080">
        <v>2.9166666666666665</v>
      </c>
      <c r="J1080">
        <v>1611.7714285763889</v>
      </c>
      <c r="K1080" s="2" t="s">
        <v>3416</v>
      </c>
      <c r="L1080" s="2" t="s">
        <v>3417</v>
      </c>
      <c r="M1080">
        <v>545</v>
      </c>
      <c r="N1080" s="2" t="s">
        <v>2274</v>
      </c>
      <c r="O1080" s="2" t="s">
        <v>2271</v>
      </c>
      <c r="P1080" s="2" t="s">
        <v>382</v>
      </c>
      <c r="Q1080" s="2" t="s">
        <v>2268</v>
      </c>
      <c r="R1080" s="2" t="s">
        <v>2267</v>
      </c>
      <c r="S1080" s="2" t="s">
        <v>64</v>
      </c>
      <c r="T1080">
        <v>4701</v>
      </c>
      <c r="U1080">
        <v>5</v>
      </c>
      <c r="V1080">
        <v>4</v>
      </c>
      <c r="W1080">
        <v>1</v>
      </c>
      <c r="X1080">
        <v>2</v>
      </c>
      <c r="Z1080">
        <v>9402</v>
      </c>
      <c r="AA1080">
        <v>9402</v>
      </c>
      <c r="AB1080">
        <v>9000</v>
      </c>
      <c r="AC1080" s="2"/>
      <c r="AD1080" s="2" t="s">
        <v>376</v>
      </c>
      <c r="AE1080">
        <v>2026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 s="2" t="s">
        <v>3431</v>
      </c>
      <c r="AM1080" t="s">
        <v>211</v>
      </c>
      <c r="AN1080" s="2" t="s">
        <v>3419</v>
      </c>
    </row>
    <row r="1081" spans="1:40">
      <c r="A1081" s="1">
        <v>46121</v>
      </c>
      <c r="B1081" s="2" t="s">
        <v>27</v>
      </c>
      <c r="C1081" s="2" t="s">
        <v>3439</v>
      </c>
      <c r="D1081" s="2" t="s">
        <v>3440</v>
      </c>
      <c r="E1081" s="11">
        <v>0.48263888888888884</v>
      </c>
      <c r="F1081" s="11">
        <v>0.60416666666666674</v>
      </c>
      <c r="G1081">
        <v>2.92</v>
      </c>
      <c r="H1081">
        <v>1233.2191780821918</v>
      </c>
      <c r="I1081">
        <v>2.9166666666666665</v>
      </c>
      <c r="J1081">
        <v>1234.6285714236112</v>
      </c>
      <c r="K1081" s="2" t="s">
        <v>3416</v>
      </c>
      <c r="L1081" s="2" t="s">
        <v>3417</v>
      </c>
      <c r="M1081">
        <v>544</v>
      </c>
      <c r="N1081" s="2" t="s">
        <v>2270</v>
      </c>
      <c r="O1081" s="2" t="s">
        <v>2271</v>
      </c>
      <c r="P1081" s="2" t="s">
        <v>382</v>
      </c>
      <c r="Q1081" s="2" t="s">
        <v>2268</v>
      </c>
      <c r="R1081" s="2" t="s">
        <v>2267</v>
      </c>
      <c r="S1081" s="2" t="s">
        <v>64</v>
      </c>
      <c r="T1081">
        <v>3601</v>
      </c>
      <c r="U1081">
        <v>1</v>
      </c>
      <c r="V1081">
        <v>4</v>
      </c>
      <c r="W1081">
        <v>1</v>
      </c>
      <c r="X1081">
        <v>2</v>
      </c>
      <c r="Z1081">
        <v>7202</v>
      </c>
      <c r="AA1081">
        <v>7202</v>
      </c>
      <c r="AB1081">
        <v>7000</v>
      </c>
      <c r="AC1081" s="2"/>
      <c r="AD1081" s="2" t="s">
        <v>376</v>
      </c>
      <c r="AE1081">
        <v>2026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 s="2" t="s">
        <v>3431</v>
      </c>
      <c r="AM1081" t="s">
        <v>211</v>
      </c>
      <c r="AN1081" s="2" t="s">
        <v>3419</v>
      </c>
    </row>
    <row r="1082" spans="1:40">
      <c r="A1082" s="1">
        <v>46121</v>
      </c>
      <c r="B1082" s="2" t="s">
        <v>27</v>
      </c>
      <c r="C1082" s="2" t="s">
        <v>3439</v>
      </c>
      <c r="D1082" s="2" t="s">
        <v>3440</v>
      </c>
      <c r="E1082" s="11">
        <v>0.68055555555555558</v>
      </c>
      <c r="F1082" s="11">
        <v>0.72916666666666674</v>
      </c>
      <c r="G1082">
        <v>1.17</v>
      </c>
      <c r="H1082">
        <v>1185.4700854700855</v>
      </c>
      <c r="I1082">
        <v>1.1666666666666665</v>
      </c>
      <c r="J1082">
        <v>1188.8571428587964</v>
      </c>
      <c r="K1082" s="2" t="s">
        <v>3416</v>
      </c>
      <c r="L1082" s="2" t="s">
        <v>3417</v>
      </c>
      <c r="M1082">
        <v>440</v>
      </c>
      <c r="N1082" s="2" t="s">
        <v>1955</v>
      </c>
      <c r="O1082" s="2" t="s">
        <v>1691</v>
      </c>
      <c r="P1082" s="2" t="s">
        <v>1690</v>
      </c>
      <c r="Q1082" s="2" t="s">
        <v>59</v>
      </c>
      <c r="R1082" s="2" t="s">
        <v>1689</v>
      </c>
      <c r="S1082" s="2" t="s">
        <v>64</v>
      </c>
      <c r="T1082">
        <v>1387</v>
      </c>
      <c r="U1082">
        <v>3</v>
      </c>
      <c r="V1082">
        <v>2</v>
      </c>
      <c r="W1082">
        <v>1</v>
      </c>
      <c r="X1082">
        <v>2</v>
      </c>
      <c r="Z1082">
        <v>2774</v>
      </c>
      <c r="AA1082">
        <v>2774</v>
      </c>
      <c r="AB1082">
        <v>2600</v>
      </c>
      <c r="AC1082" s="2"/>
      <c r="AD1082" s="2" t="s">
        <v>376</v>
      </c>
      <c r="AE1082">
        <v>2026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 s="2" t="s">
        <v>3431</v>
      </c>
      <c r="AM1082" t="s">
        <v>68</v>
      </c>
      <c r="AN1082" s="2" t="s">
        <v>3419</v>
      </c>
    </row>
    <row r="1083" spans="1:40">
      <c r="A1083" s="1">
        <v>46113</v>
      </c>
      <c r="B1083" s="2" t="s">
        <v>27</v>
      </c>
      <c r="C1083" s="2" t="s">
        <v>3481</v>
      </c>
      <c r="D1083" s="2" t="s">
        <v>3454</v>
      </c>
      <c r="E1083" s="11">
        <v>0.35416666666666674</v>
      </c>
      <c r="F1083" s="11">
        <v>0.52083333333333326</v>
      </c>
      <c r="G1083">
        <v>4</v>
      </c>
      <c r="H1083">
        <v>1000</v>
      </c>
      <c r="I1083">
        <v>4</v>
      </c>
      <c r="J1083">
        <v>1000</v>
      </c>
      <c r="K1083" s="2" t="s">
        <v>3416</v>
      </c>
      <c r="L1083" s="2" t="s">
        <v>3370</v>
      </c>
      <c r="M1083" t="s">
        <v>764</v>
      </c>
      <c r="N1083" s="2" t="s">
        <v>764</v>
      </c>
      <c r="O1083" s="2" t="s">
        <v>764</v>
      </c>
      <c r="P1083" s="2" t="s">
        <v>764</v>
      </c>
      <c r="Q1083" s="2" t="s">
        <v>764</v>
      </c>
      <c r="R1083" s="2" t="s">
        <v>764</v>
      </c>
      <c r="S1083" s="2" t="s">
        <v>764</v>
      </c>
      <c r="T1083">
        <v>4000</v>
      </c>
      <c r="U1083">
        <v>10</v>
      </c>
      <c r="V1083">
        <v>0</v>
      </c>
      <c r="W1083">
        <v>0</v>
      </c>
      <c r="X1083">
        <v>0</v>
      </c>
      <c r="Z1083">
        <v>0</v>
      </c>
      <c r="AA1083" t="s">
        <v>764</v>
      </c>
      <c r="AB1083" t="s">
        <v>764</v>
      </c>
      <c r="AC1083" s="2" t="s">
        <v>3548</v>
      </c>
      <c r="AD1083" s="2" t="s">
        <v>376</v>
      </c>
      <c r="AE1083">
        <v>2026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 s="2" t="s">
        <v>3419</v>
      </c>
      <c r="AN1083" s="2" t="s">
        <v>3419</v>
      </c>
    </row>
    <row r="1084" spans="1:40">
      <c r="A1084" s="1">
        <v>46121</v>
      </c>
      <c r="B1084" s="2" t="s">
        <v>27</v>
      </c>
      <c r="C1084" s="2" t="s">
        <v>3481</v>
      </c>
      <c r="D1084" s="2" t="s">
        <v>3454</v>
      </c>
      <c r="E1084" s="11">
        <v>0.375</v>
      </c>
      <c r="F1084" s="11">
        <v>0.72916666666666674</v>
      </c>
      <c r="G1084">
        <v>8.5</v>
      </c>
      <c r="H1084">
        <v>1470.5882352941176</v>
      </c>
      <c r="I1084">
        <v>8.5</v>
      </c>
      <c r="J1084">
        <v>1470.5882352893518</v>
      </c>
      <c r="K1084" s="2" t="s">
        <v>3416</v>
      </c>
      <c r="L1084" s="2" t="s">
        <v>3370</v>
      </c>
      <c r="M1084" t="s">
        <v>764</v>
      </c>
      <c r="N1084" s="2" t="s">
        <v>764</v>
      </c>
      <c r="O1084" s="2" t="s">
        <v>764</v>
      </c>
      <c r="P1084" s="2" t="s">
        <v>764</v>
      </c>
      <c r="Q1084" s="2" t="s">
        <v>764</v>
      </c>
      <c r="R1084" s="2" t="s">
        <v>764</v>
      </c>
      <c r="S1084" s="2" t="s">
        <v>764</v>
      </c>
      <c r="T1084">
        <v>12500</v>
      </c>
      <c r="U1084">
        <v>10</v>
      </c>
      <c r="V1084">
        <v>0</v>
      </c>
      <c r="W1084">
        <v>0</v>
      </c>
      <c r="X1084">
        <v>0</v>
      </c>
      <c r="Z1084">
        <v>0</v>
      </c>
      <c r="AA1084" t="s">
        <v>764</v>
      </c>
      <c r="AB1084" t="s">
        <v>764</v>
      </c>
      <c r="AC1084" s="2" t="s">
        <v>3548</v>
      </c>
      <c r="AD1084" s="2" t="s">
        <v>376</v>
      </c>
      <c r="AE1084">
        <v>2026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 s="2" t="s">
        <v>3419</v>
      </c>
      <c r="AN1084" s="2" t="s">
        <v>3419</v>
      </c>
    </row>
    <row r="1085" spans="1:40">
      <c r="A1085" s="1">
        <v>46120</v>
      </c>
      <c r="B1085" s="2" t="s">
        <v>25</v>
      </c>
      <c r="C1085" s="2" t="s">
        <v>3414</v>
      </c>
      <c r="D1085" s="2" t="s">
        <v>3415</v>
      </c>
      <c r="E1085" s="11">
        <v>0.33749999999999991</v>
      </c>
      <c r="F1085" s="11">
        <v>0.5</v>
      </c>
      <c r="G1085">
        <v>3.9</v>
      </c>
      <c r="H1085">
        <v>589.74358974358972</v>
      </c>
      <c r="I1085">
        <v>3.9000000000000004</v>
      </c>
      <c r="J1085">
        <v>589.7435897453704</v>
      </c>
      <c r="K1085" s="2" t="s">
        <v>3416</v>
      </c>
      <c r="L1085" s="2" t="s">
        <v>3417</v>
      </c>
      <c r="M1085">
        <v>433</v>
      </c>
      <c r="N1085" s="2" t="s">
        <v>1927</v>
      </c>
      <c r="O1085" s="2" t="s">
        <v>123</v>
      </c>
      <c r="P1085" s="2" t="s">
        <v>121</v>
      </c>
      <c r="Q1085" s="2" t="s">
        <v>122</v>
      </c>
      <c r="R1085" s="2" t="s">
        <v>120</v>
      </c>
      <c r="S1085" s="2" t="s">
        <v>79</v>
      </c>
      <c r="T1085">
        <v>2300</v>
      </c>
      <c r="U1085">
        <v>10</v>
      </c>
      <c r="V1085">
        <v>0</v>
      </c>
      <c r="W1085">
        <v>1</v>
      </c>
      <c r="X1085">
        <v>8</v>
      </c>
      <c r="Z1085">
        <v>18400</v>
      </c>
      <c r="AA1085">
        <v>18400</v>
      </c>
      <c r="AB1085">
        <v>18100</v>
      </c>
      <c r="AC1085" s="2" t="s">
        <v>3596</v>
      </c>
      <c r="AD1085" s="2" t="s">
        <v>376</v>
      </c>
      <c r="AE1085">
        <v>2026</v>
      </c>
      <c r="AF1085">
        <v>575</v>
      </c>
      <c r="AG1085">
        <v>587</v>
      </c>
      <c r="AH1085">
        <v>-12</v>
      </c>
      <c r="AI1085">
        <v>590</v>
      </c>
      <c r="AJ1085">
        <v>587</v>
      </c>
      <c r="AK1085">
        <v>3</v>
      </c>
      <c r="AL1085" s="2" t="s">
        <v>72</v>
      </c>
      <c r="AN1085" s="2" t="s">
        <v>3419</v>
      </c>
    </row>
    <row r="1086" spans="1:40">
      <c r="A1086" s="1">
        <v>46120</v>
      </c>
      <c r="B1086" s="2" t="s">
        <v>26</v>
      </c>
      <c r="C1086" s="2" t="s">
        <v>3448</v>
      </c>
      <c r="D1086" s="2" t="s">
        <v>3415</v>
      </c>
      <c r="E1086" s="11">
        <v>0.375</v>
      </c>
      <c r="F1086" s="11">
        <v>0.41666666666666674</v>
      </c>
      <c r="G1086">
        <v>1</v>
      </c>
      <c r="H1086">
        <v>0</v>
      </c>
      <c r="I1086">
        <v>1</v>
      </c>
      <c r="J1086">
        <v>0</v>
      </c>
      <c r="K1086" s="2" t="s">
        <v>3416</v>
      </c>
      <c r="L1086" s="2" t="s">
        <v>3442</v>
      </c>
      <c r="M1086" t="s">
        <v>764</v>
      </c>
      <c r="N1086" s="2" t="s">
        <v>764</v>
      </c>
      <c r="O1086" s="2" t="s">
        <v>764</v>
      </c>
      <c r="P1086" s="2" t="s">
        <v>764</v>
      </c>
      <c r="Q1086" s="2" t="s">
        <v>764</v>
      </c>
      <c r="R1086" s="2" t="s">
        <v>764</v>
      </c>
      <c r="S1086" s="2" t="s">
        <v>764</v>
      </c>
      <c r="T1086">
        <v>0</v>
      </c>
      <c r="U1086">
        <v>0</v>
      </c>
      <c r="V1086">
        <v>0</v>
      </c>
      <c r="W1086">
        <v>0</v>
      </c>
      <c r="X1086">
        <v>0</v>
      </c>
      <c r="Z1086">
        <v>0</v>
      </c>
      <c r="AA1086" t="s">
        <v>764</v>
      </c>
      <c r="AB1086" t="s">
        <v>764</v>
      </c>
      <c r="AC1086" s="2" t="s">
        <v>3597</v>
      </c>
      <c r="AD1086" s="2" t="s">
        <v>376</v>
      </c>
      <c r="AE1086">
        <v>2026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 s="2" t="s">
        <v>72</v>
      </c>
      <c r="AN1086" s="2" t="s">
        <v>3419</v>
      </c>
    </row>
    <row r="1087" spans="1:40">
      <c r="A1087" s="1">
        <v>46120</v>
      </c>
      <c r="B1087" s="2" t="s">
        <v>27</v>
      </c>
      <c r="C1087" s="2" t="s">
        <v>3481</v>
      </c>
      <c r="D1087" s="2" t="s">
        <v>3415</v>
      </c>
      <c r="E1087" s="11">
        <v>0.45833333333333326</v>
      </c>
      <c r="F1087" s="11">
        <v>0.625</v>
      </c>
      <c r="G1087">
        <v>4</v>
      </c>
      <c r="H1087">
        <v>0</v>
      </c>
      <c r="I1087">
        <v>4</v>
      </c>
      <c r="J1087">
        <v>0</v>
      </c>
      <c r="K1087" s="2" t="s">
        <v>3416</v>
      </c>
      <c r="L1087" s="2" t="s">
        <v>3442</v>
      </c>
      <c r="M1087" t="s">
        <v>764</v>
      </c>
      <c r="N1087" s="2" t="s">
        <v>764</v>
      </c>
      <c r="O1087" s="2" t="s">
        <v>764</v>
      </c>
      <c r="P1087" s="2" t="s">
        <v>764</v>
      </c>
      <c r="Q1087" s="2" t="s">
        <v>764</v>
      </c>
      <c r="R1087" s="2" t="s">
        <v>764</v>
      </c>
      <c r="S1087" s="2" t="s">
        <v>764</v>
      </c>
      <c r="T1087">
        <v>0</v>
      </c>
      <c r="U1087">
        <v>0</v>
      </c>
      <c r="V1087">
        <v>0</v>
      </c>
      <c r="W1087">
        <v>0</v>
      </c>
      <c r="X1087">
        <v>0</v>
      </c>
      <c r="Z1087">
        <v>0</v>
      </c>
      <c r="AA1087" t="s">
        <v>764</v>
      </c>
      <c r="AB1087" t="s">
        <v>764</v>
      </c>
      <c r="AC1087" s="2" t="s">
        <v>3598</v>
      </c>
      <c r="AD1087" s="2" t="s">
        <v>376</v>
      </c>
      <c r="AE1087">
        <v>2026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 s="2" t="s">
        <v>3419</v>
      </c>
      <c r="AN1087" s="2" t="s">
        <v>3419</v>
      </c>
    </row>
    <row r="1088" spans="1:40">
      <c r="A1088" s="1">
        <v>46120</v>
      </c>
      <c r="B1088" s="2" t="s">
        <v>25</v>
      </c>
      <c r="C1088" s="2" t="s">
        <v>3414</v>
      </c>
      <c r="D1088" s="2" t="s">
        <v>3415</v>
      </c>
      <c r="E1088" s="11">
        <v>0.625</v>
      </c>
      <c r="F1088" s="11">
        <v>0.65972222222222232</v>
      </c>
      <c r="G1088">
        <v>0.83</v>
      </c>
      <c r="H1088">
        <v>879.51807228915663</v>
      </c>
      <c r="I1088">
        <v>0.83333333333333326</v>
      </c>
      <c r="J1088">
        <v>876</v>
      </c>
      <c r="K1088" s="2" t="s">
        <v>3416</v>
      </c>
      <c r="L1088" s="2" t="s">
        <v>3417</v>
      </c>
      <c r="M1088">
        <v>453</v>
      </c>
      <c r="N1088" s="2" t="s">
        <v>2004</v>
      </c>
      <c r="O1088" s="2" t="s">
        <v>2009</v>
      </c>
      <c r="P1088" s="2" t="s">
        <v>1910</v>
      </c>
      <c r="Q1088" s="2" t="s">
        <v>725</v>
      </c>
      <c r="R1088" s="2" t="s">
        <v>2005</v>
      </c>
      <c r="S1088" s="2" t="s">
        <v>79</v>
      </c>
      <c r="T1088">
        <v>730</v>
      </c>
      <c r="U1088">
        <v>20</v>
      </c>
      <c r="V1088">
        <v>0</v>
      </c>
      <c r="W1088">
        <v>1</v>
      </c>
      <c r="X1088">
        <v>8</v>
      </c>
      <c r="Z1088">
        <v>5840</v>
      </c>
      <c r="AA1088">
        <v>5840</v>
      </c>
      <c r="AB1088">
        <v>5500</v>
      </c>
      <c r="AC1088" s="2"/>
      <c r="AD1088" s="2" t="s">
        <v>376</v>
      </c>
      <c r="AE1088">
        <v>2026</v>
      </c>
      <c r="AF1088">
        <v>183</v>
      </c>
      <c r="AG1088">
        <v>186</v>
      </c>
      <c r="AH1088">
        <v>-3</v>
      </c>
      <c r="AI1088">
        <v>189</v>
      </c>
      <c r="AJ1088">
        <v>186</v>
      </c>
      <c r="AK1088">
        <v>3</v>
      </c>
      <c r="AL1088" s="2" t="s">
        <v>72</v>
      </c>
      <c r="AN1088" s="2" t="s">
        <v>3419</v>
      </c>
    </row>
    <row r="1089" spans="1:40">
      <c r="A1089" s="1">
        <v>46120</v>
      </c>
      <c r="B1089" s="2" t="s">
        <v>25</v>
      </c>
      <c r="C1089" s="2" t="s">
        <v>3414</v>
      </c>
      <c r="D1089" s="2" t="s">
        <v>3415</v>
      </c>
      <c r="E1089" s="11">
        <v>0.65972222222222232</v>
      </c>
      <c r="F1089" s="11">
        <v>0.71875</v>
      </c>
      <c r="G1089">
        <v>1.42</v>
      </c>
      <c r="H1089">
        <v>887.32394366197184</v>
      </c>
      <c r="I1089">
        <v>1.4166666666666665</v>
      </c>
      <c r="J1089">
        <v>889.41176471064819</v>
      </c>
      <c r="K1089" s="2" t="s">
        <v>3416</v>
      </c>
      <c r="L1089" s="2" t="s">
        <v>3417</v>
      </c>
      <c r="M1089">
        <v>538</v>
      </c>
      <c r="N1089" s="2" t="s">
        <v>2252</v>
      </c>
      <c r="O1089" s="2" t="s">
        <v>2255</v>
      </c>
      <c r="P1089" s="2" t="s">
        <v>2254</v>
      </c>
      <c r="Q1089" s="2" t="s">
        <v>519</v>
      </c>
      <c r="R1089" s="2" t="s">
        <v>2253</v>
      </c>
      <c r="S1089" s="2" t="s">
        <v>79</v>
      </c>
      <c r="T1089">
        <v>1260</v>
      </c>
      <c r="U1089">
        <v>10</v>
      </c>
      <c r="V1089">
        <v>0</v>
      </c>
      <c r="W1089">
        <v>1</v>
      </c>
      <c r="X1089">
        <v>8</v>
      </c>
      <c r="Z1089">
        <v>10080</v>
      </c>
      <c r="AA1089">
        <v>10080</v>
      </c>
      <c r="AB1089">
        <v>9700</v>
      </c>
      <c r="AC1089" s="2"/>
      <c r="AD1089" s="2" t="s">
        <v>376</v>
      </c>
      <c r="AE1089">
        <v>2026</v>
      </c>
      <c r="AF1089">
        <v>315</v>
      </c>
      <c r="AG1089">
        <v>336</v>
      </c>
      <c r="AH1089">
        <v>-21</v>
      </c>
      <c r="AI1089">
        <v>339</v>
      </c>
      <c r="AJ1089">
        <v>336</v>
      </c>
      <c r="AK1089">
        <v>3</v>
      </c>
      <c r="AL1089" s="2" t="s">
        <v>72</v>
      </c>
      <c r="AN1089" s="2" t="s">
        <v>3419</v>
      </c>
    </row>
    <row r="1090" spans="1:40">
      <c r="A1090" s="1">
        <v>46121</v>
      </c>
      <c r="B1090" s="2" t="s">
        <v>25</v>
      </c>
      <c r="C1090" s="2" t="s">
        <v>3414</v>
      </c>
      <c r="D1090" s="2" t="s">
        <v>3415</v>
      </c>
      <c r="E1090" s="11">
        <v>0.3388888888888888</v>
      </c>
      <c r="F1090" s="11">
        <v>0.42013888888888884</v>
      </c>
      <c r="G1090">
        <v>1.95</v>
      </c>
      <c r="H1090">
        <v>984.61538461538464</v>
      </c>
      <c r="I1090">
        <v>1.9500000000000002</v>
      </c>
      <c r="J1090">
        <v>984.6153846180556</v>
      </c>
      <c r="K1090" s="2" t="s">
        <v>3416</v>
      </c>
      <c r="L1090" s="2" t="s">
        <v>3417</v>
      </c>
      <c r="M1090">
        <v>311</v>
      </c>
      <c r="N1090" s="2" t="s">
        <v>1499</v>
      </c>
      <c r="O1090" s="2" t="s">
        <v>980</v>
      </c>
      <c r="P1090" s="2" t="s">
        <v>975</v>
      </c>
      <c r="Q1090" s="2" t="s">
        <v>240</v>
      </c>
      <c r="R1090" s="2" t="s">
        <v>1500</v>
      </c>
      <c r="S1090" s="2" t="s">
        <v>79</v>
      </c>
      <c r="T1090">
        <v>1920</v>
      </c>
      <c r="U1090">
        <v>15</v>
      </c>
      <c r="V1090">
        <v>0</v>
      </c>
      <c r="W1090">
        <v>1</v>
      </c>
      <c r="X1090">
        <v>8</v>
      </c>
      <c r="Z1090">
        <v>15360</v>
      </c>
      <c r="AA1090">
        <v>15360</v>
      </c>
      <c r="AB1090">
        <v>15100</v>
      </c>
      <c r="AC1090" s="2"/>
      <c r="AD1090" s="2" t="s">
        <v>376</v>
      </c>
      <c r="AE1090">
        <v>2026</v>
      </c>
      <c r="AF1090">
        <v>480</v>
      </c>
      <c r="AG1090">
        <v>490</v>
      </c>
      <c r="AH1090">
        <v>-10</v>
      </c>
      <c r="AI1090">
        <v>493</v>
      </c>
      <c r="AJ1090">
        <v>490</v>
      </c>
      <c r="AK1090">
        <v>3</v>
      </c>
      <c r="AL1090" s="2" t="s">
        <v>72</v>
      </c>
      <c r="AN1090" s="2" t="s">
        <v>3419</v>
      </c>
    </row>
    <row r="1091" spans="1:40">
      <c r="A1091" s="1">
        <v>46121</v>
      </c>
      <c r="B1091" s="2" t="s">
        <v>25</v>
      </c>
      <c r="C1091" s="2" t="s">
        <v>3414</v>
      </c>
      <c r="D1091" s="2" t="s">
        <v>3415</v>
      </c>
      <c r="E1091" s="11">
        <v>0.42708333333333326</v>
      </c>
      <c r="F1091" s="11">
        <v>0.52777777777777768</v>
      </c>
      <c r="G1091">
        <v>2.42</v>
      </c>
      <c r="H1091">
        <v>559.91735537190084</v>
      </c>
      <c r="I1091">
        <v>2.4166666666666665</v>
      </c>
      <c r="J1091">
        <v>560.68965517361107</v>
      </c>
      <c r="K1091" s="2" t="s">
        <v>3416</v>
      </c>
      <c r="L1091" s="2" t="s">
        <v>3417</v>
      </c>
      <c r="M1091">
        <v>505</v>
      </c>
      <c r="N1091" s="2" t="s">
        <v>2161</v>
      </c>
      <c r="O1091" s="2" t="s">
        <v>1472</v>
      </c>
      <c r="P1091" s="2" t="s">
        <v>2163</v>
      </c>
      <c r="Q1091" s="2" t="s">
        <v>1477</v>
      </c>
      <c r="R1091" s="2" t="s">
        <v>2162</v>
      </c>
      <c r="S1091" s="2" t="s">
        <v>79</v>
      </c>
      <c r="T1091">
        <v>1355</v>
      </c>
      <c r="U1091">
        <v>15</v>
      </c>
      <c r="V1091">
        <v>0</v>
      </c>
      <c r="W1091">
        <v>1</v>
      </c>
      <c r="X1091">
        <v>8</v>
      </c>
      <c r="Z1091">
        <v>10840</v>
      </c>
      <c r="AA1091">
        <v>10840</v>
      </c>
      <c r="AB1091">
        <v>10600</v>
      </c>
      <c r="AC1091" s="2"/>
      <c r="AD1091" s="2" t="s">
        <v>376</v>
      </c>
      <c r="AE1091">
        <v>2026</v>
      </c>
      <c r="AF1091">
        <v>339</v>
      </c>
      <c r="AG1091">
        <v>340</v>
      </c>
      <c r="AH1091">
        <v>-1</v>
      </c>
      <c r="AI1091">
        <v>343</v>
      </c>
      <c r="AJ1091">
        <v>340</v>
      </c>
      <c r="AK1091">
        <v>3</v>
      </c>
      <c r="AL1091" s="2" t="s">
        <v>72</v>
      </c>
      <c r="AN1091" s="2" t="s">
        <v>3419</v>
      </c>
    </row>
    <row r="1092" spans="1:40">
      <c r="A1092" s="1">
        <v>46121</v>
      </c>
      <c r="B1092" s="2" t="s">
        <v>25</v>
      </c>
      <c r="C1092" s="2" t="s">
        <v>3414</v>
      </c>
      <c r="D1092" s="2" t="s">
        <v>3415</v>
      </c>
      <c r="E1092" s="11">
        <v>0.53125</v>
      </c>
      <c r="F1092" s="11">
        <v>0.56944444444444442</v>
      </c>
      <c r="G1092">
        <v>0.92</v>
      </c>
      <c r="H1092">
        <v>1478.2608695652173</v>
      </c>
      <c r="I1092">
        <v>0.91666666666666674</v>
      </c>
      <c r="J1092">
        <v>1483.6363636342592</v>
      </c>
      <c r="K1092" s="2" t="s">
        <v>3416</v>
      </c>
      <c r="L1092" s="2" t="s">
        <v>3417</v>
      </c>
      <c r="M1092">
        <v>506</v>
      </c>
      <c r="N1092" s="2" t="s">
        <v>2161</v>
      </c>
      <c r="O1092" s="2" t="s">
        <v>442</v>
      </c>
      <c r="P1092" s="2" t="s">
        <v>2163</v>
      </c>
      <c r="Q1092" s="2" t="s">
        <v>1477</v>
      </c>
      <c r="R1092" s="2" t="s">
        <v>2162</v>
      </c>
      <c r="S1092" s="2" t="s">
        <v>445</v>
      </c>
      <c r="T1092">
        <v>1360</v>
      </c>
      <c r="U1092">
        <v>10</v>
      </c>
      <c r="V1092">
        <v>0</v>
      </c>
      <c r="W1092">
        <v>1</v>
      </c>
      <c r="X1092">
        <v>0</v>
      </c>
      <c r="Y1092">
        <v>8</v>
      </c>
      <c r="Z1092">
        <v>10880</v>
      </c>
      <c r="AA1092">
        <v>10880</v>
      </c>
      <c r="AB1092">
        <v>10600</v>
      </c>
      <c r="AC1092" s="2"/>
      <c r="AD1092" s="2" t="s">
        <v>376</v>
      </c>
      <c r="AE1092">
        <v>2026</v>
      </c>
      <c r="AF1092">
        <v>340</v>
      </c>
      <c r="AG1092">
        <v>341</v>
      </c>
      <c r="AH1092">
        <v>-1</v>
      </c>
      <c r="AI1092">
        <v>344</v>
      </c>
      <c r="AJ1092">
        <v>341</v>
      </c>
      <c r="AK1092">
        <v>3</v>
      </c>
      <c r="AL1092" s="2" t="s">
        <v>72</v>
      </c>
      <c r="AN1092" s="2" t="s">
        <v>3419</v>
      </c>
    </row>
    <row r="1093" spans="1:40">
      <c r="A1093" s="1">
        <v>46121</v>
      </c>
      <c r="B1093" s="2" t="s">
        <v>25</v>
      </c>
      <c r="C1093" s="2" t="s">
        <v>3414</v>
      </c>
      <c r="D1093" s="2" t="s">
        <v>3415</v>
      </c>
      <c r="E1093" s="11">
        <v>0.57986111111111116</v>
      </c>
      <c r="F1093" s="11">
        <v>0.625</v>
      </c>
      <c r="G1093">
        <v>1.08</v>
      </c>
      <c r="H1093">
        <v>324.07407407407408</v>
      </c>
      <c r="I1093">
        <v>1.0833333333333335</v>
      </c>
      <c r="J1093">
        <v>323.07692307870371</v>
      </c>
      <c r="K1093" s="2" t="s">
        <v>3416</v>
      </c>
      <c r="L1093" s="2" t="s">
        <v>3417</v>
      </c>
      <c r="M1093">
        <v>390</v>
      </c>
      <c r="N1093" s="2" t="s">
        <v>1808</v>
      </c>
      <c r="O1093" s="2" t="s">
        <v>1805</v>
      </c>
      <c r="P1093" s="2" t="s">
        <v>1800</v>
      </c>
      <c r="Q1093" s="2" t="s">
        <v>343</v>
      </c>
      <c r="R1093" s="2" t="s">
        <v>1809</v>
      </c>
      <c r="S1093" s="2" t="s">
        <v>79</v>
      </c>
      <c r="T1093">
        <v>350</v>
      </c>
      <c r="U1093">
        <v>15</v>
      </c>
      <c r="V1093">
        <v>0</v>
      </c>
      <c r="W1093">
        <v>1</v>
      </c>
      <c r="X1093">
        <v>8</v>
      </c>
      <c r="Z1093">
        <v>2800</v>
      </c>
      <c r="AA1093">
        <v>2800</v>
      </c>
      <c r="AB1093">
        <v>2400</v>
      </c>
      <c r="AC1093" s="2"/>
      <c r="AD1093" s="2" t="s">
        <v>376</v>
      </c>
      <c r="AE1093">
        <v>2026</v>
      </c>
      <c r="AF1093">
        <v>88</v>
      </c>
      <c r="AG1093">
        <v>73</v>
      </c>
      <c r="AH1093">
        <v>15</v>
      </c>
      <c r="AI1093">
        <v>88</v>
      </c>
      <c r="AJ1093">
        <v>73</v>
      </c>
      <c r="AK1093">
        <v>15</v>
      </c>
      <c r="AL1093" s="2" t="s">
        <v>72</v>
      </c>
      <c r="AN1093" s="2" t="s">
        <v>3419</v>
      </c>
    </row>
    <row r="1094" spans="1:40">
      <c r="A1094" s="1">
        <v>46121</v>
      </c>
      <c r="B1094" s="2" t="s">
        <v>25</v>
      </c>
      <c r="C1094" s="2" t="s">
        <v>3414</v>
      </c>
      <c r="D1094" s="2" t="s">
        <v>3415</v>
      </c>
      <c r="E1094" s="11">
        <v>0.63194444444444442</v>
      </c>
      <c r="F1094" s="11">
        <v>0.65625</v>
      </c>
      <c r="G1094">
        <v>0.57999999999999996</v>
      </c>
      <c r="H1094">
        <v>500.00000000000006</v>
      </c>
      <c r="I1094">
        <v>0.58333333333333326</v>
      </c>
      <c r="J1094">
        <v>497.14285714120371</v>
      </c>
      <c r="K1094" s="2" t="s">
        <v>3416</v>
      </c>
      <c r="L1094" s="2" t="s">
        <v>3417</v>
      </c>
      <c r="M1094">
        <v>459</v>
      </c>
      <c r="N1094" s="2" t="s">
        <v>2030</v>
      </c>
      <c r="O1094" s="2" t="s">
        <v>147</v>
      </c>
      <c r="P1094" s="2" t="s">
        <v>142</v>
      </c>
      <c r="Q1094" s="2" t="s">
        <v>153</v>
      </c>
      <c r="R1094" s="2" t="s">
        <v>2031</v>
      </c>
      <c r="S1094" s="2" t="s">
        <v>79</v>
      </c>
      <c r="T1094">
        <v>290</v>
      </c>
      <c r="U1094">
        <v>15</v>
      </c>
      <c r="V1094">
        <v>0</v>
      </c>
      <c r="W1094">
        <v>1</v>
      </c>
      <c r="X1094">
        <v>8</v>
      </c>
      <c r="Z1094">
        <v>2320</v>
      </c>
      <c r="AA1094">
        <v>2320</v>
      </c>
      <c r="AB1094">
        <v>2100</v>
      </c>
      <c r="AC1094" s="2"/>
      <c r="AD1094" s="2" t="s">
        <v>376</v>
      </c>
      <c r="AE1094">
        <v>2026</v>
      </c>
      <c r="AF1094">
        <v>73</v>
      </c>
      <c r="AG1094">
        <v>82</v>
      </c>
      <c r="AH1094">
        <v>-9</v>
      </c>
      <c r="AI1094">
        <v>85</v>
      </c>
      <c r="AJ1094">
        <v>82</v>
      </c>
      <c r="AK1094">
        <v>3</v>
      </c>
      <c r="AL1094" s="2" t="s">
        <v>72</v>
      </c>
      <c r="AN1094" s="2" t="s">
        <v>3419</v>
      </c>
    </row>
    <row r="1095" spans="1:40">
      <c r="A1095" s="1">
        <v>46121</v>
      </c>
      <c r="B1095" s="2" t="s">
        <v>25</v>
      </c>
      <c r="C1095" s="2" t="s">
        <v>3414</v>
      </c>
      <c r="D1095" s="2" t="s">
        <v>3415</v>
      </c>
      <c r="E1095" s="11">
        <v>0.67361111111111116</v>
      </c>
      <c r="F1095" s="11">
        <v>0.70833333333333326</v>
      </c>
      <c r="G1095">
        <v>0.83</v>
      </c>
      <c r="H1095">
        <v>602.40963855421694</v>
      </c>
      <c r="I1095">
        <v>0.83333333333333326</v>
      </c>
      <c r="J1095">
        <v>600</v>
      </c>
      <c r="K1095" s="2" t="s">
        <v>3416</v>
      </c>
      <c r="L1095" s="2" t="s">
        <v>3417</v>
      </c>
      <c r="M1095">
        <v>441</v>
      </c>
      <c r="N1095" s="2" t="s">
        <v>1955</v>
      </c>
      <c r="O1095" s="2" t="s">
        <v>1956</v>
      </c>
      <c r="P1095" s="2" t="s">
        <v>1690</v>
      </c>
      <c r="Q1095" s="2" t="s">
        <v>59</v>
      </c>
      <c r="R1095" s="2" t="s">
        <v>1689</v>
      </c>
      <c r="S1095" s="2" t="s">
        <v>79</v>
      </c>
      <c r="T1095">
        <v>500</v>
      </c>
      <c r="U1095">
        <v>10</v>
      </c>
      <c r="V1095">
        <v>0</v>
      </c>
      <c r="W1095">
        <v>1</v>
      </c>
      <c r="X1095">
        <v>8</v>
      </c>
      <c r="Z1095">
        <v>4000</v>
      </c>
      <c r="AA1095">
        <v>4000</v>
      </c>
      <c r="AB1095">
        <v>2500</v>
      </c>
      <c r="AC1095" s="2"/>
      <c r="AD1095" s="2" t="s">
        <v>376</v>
      </c>
      <c r="AE1095">
        <v>2026</v>
      </c>
      <c r="AF1095">
        <v>125</v>
      </c>
      <c r="AG1095">
        <v>131</v>
      </c>
      <c r="AH1095">
        <v>-6</v>
      </c>
      <c r="AI1095">
        <v>134</v>
      </c>
      <c r="AJ1095">
        <v>131</v>
      </c>
      <c r="AK1095">
        <v>3</v>
      </c>
      <c r="AL1095" s="2" t="s">
        <v>72</v>
      </c>
      <c r="AN1095" s="2" t="s">
        <v>3419</v>
      </c>
    </row>
    <row r="1096" spans="1:40">
      <c r="A1096" s="1">
        <v>46121</v>
      </c>
      <c r="B1096" s="2" t="s">
        <v>25</v>
      </c>
      <c r="C1096" s="2" t="s">
        <v>3422</v>
      </c>
      <c r="D1096" s="2" t="s">
        <v>3423</v>
      </c>
      <c r="E1096" s="11">
        <v>0.38888888888888884</v>
      </c>
      <c r="F1096" s="11">
        <v>0.41666666666666674</v>
      </c>
      <c r="G1096">
        <v>0.67</v>
      </c>
      <c r="H1096">
        <v>2835.8208955223877</v>
      </c>
      <c r="I1096">
        <v>0.66666666666666674</v>
      </c>
      <c r="J1096">
        <v>2850</v>
      </c>
      <c r="K1096" s="2" t="s">
        <v>3416</v>
      </c>
      <c r="L1096" s="2" t="s">
        <v>3417</v>
      </c>
      <c r="M1096">
        <v>434</v>
      </c>
      <c r="N1096" s="2" t="s">
        <v>1677</v>
      </c>
      <c r="O1096" s="2" t="s">
        <v>1934</v>
      </c>
      <c r="P1096" s="2" t="s">
        <v>1932</v>
      </c>
      <c r="Q1096" s="2" t="s">
        <v>1933</v>
      </c>
      <c r="R1096" s="2" t="s">
        <v>1931</v>
      </c>
      <c r="S1096" s="2" t="s">
        <v>64</v>
      </c>
      <c r="T1096">
        <v>1900</v>
      </c>
      <c r="U1096">
        <v>5</v>
      </c>
      <c r="V1096">
        <v>2</v>
      </c>
      <c r="W1096">
        <v>1</v>
      </c>
      <c r="X1096">
        <v>6</v>
      </c>
      <c r="Z1096">
        <v>11400</v>
      </c>
      <c r="AA1096">
        <v>11400</v>
      </c>
      <c r="AB1096">
        <v>10000</v>
      </c>
      <c r="AC1096" s="2"/>
      <c r="AD1096" s="2" t="s">
        <v>376</v>
      </c>
      <c r="AE1096">
        <v>2026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 s="2" t="s">
        <v>72</v>
      </c>
      <c r="AM1096" t="s">
        <v>68</v>
      </c>
      <c r="AN1096" s="2" t="s">
        <v>3419</v>
      </c>
    </row>
    <row r="1097" spans="1:40">
      <c r="A1097" s="1">
        <v>46121</v>
      </c>
      <c r="B1097" s="2" t="s">
        <v>25</v>
      </c>
      <c r="C1097" s="2" t="s">
        <v>3422</v>
      </c>
      <c r="D1097" s="2" t="s">
        <v>3423</v>
      </c>
      <c r="E1097" s="11">
        <v>0.42361111111111116</v>
      </c>
      <c r="F1097" s="11">
        <v>0.54166666666666674</v>
      </c>
      <c r="G1097">
        <v>2.83</v>
      </c>
      <c r="H1097">
        <v>494.69964664310953</v>
      </c>
      <c r="I1097">
        <v>2.8333333333333335</v>
      </c>
      <c r="J1097">
        <v>494.11764706018516</v>
      </c>
      <c r="K1097" s="2" t="s">
        <v>3416</v>
      </c>
      <c r="L1097" s="2" t="s">
        <v>3417</v>
      </c>
      <c r="M1097">
        <v>440</v>
      </c>
      <c r="N1097" s="2" t="s">
        <v>1955</v>
      </c>
      <c r="O1097" s="2" t="s">
        <v>1691</v>
      </c>
      <c r="P1097" s="2" t="s">
        <v>1690</v>
      </c>
      <c r="Q1097" s="2" t="s">
        <v>59</v>
      </c>
      <c r="R1097" s="2" t="s">
        <v>1689</v>
      </c>
      <c r="S1097" s="2" t="s">
        <v>64</v>
      </c>
      <c r="T1097">
        <v>1400</v>
      </c>
      <c r="U1097">
        <v>21</v>
      </c>
      <c r="V1097">
        <v>2</v>
      </c>
      <c r="W1097">
        <v>1</v>
      </c>
      <c r="X1097">
        <v>2</v>
      </c>
      <c r="Z1097">
        <v>2800</v>
      </c>
      <c r="AA1097">
        <v>2800</v>
      </c>
      <c r="AB1097">
        <v>2600</v>
      </c>
      <c r="AC1097" s="2"/>
      <c r="AD1097" s="2" t="s">
        <v>376</v>
      </c>
      <c r="AE1097">
        <v>2026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 s="2" t="s">
        <v>72</v>
      </c>
      <c r="AM1097" t="s">
        <v>68</v>
      </c>
      <c r="AN1097" s="2" t="s">
        <v>3419</v>
      </c>
    </row>
    <row r="1098" spans="1:40">
      <c r="A1098" s="1">
        <v>46121</v>
      </c>
      <c r="B1098" s="2" t="s">
        <v>25</v>
      </c>
      <c r="C1098" s="2" t="s">
        <v>3422</v>
      </c>
      <c r="D1098" s="2" t="s">
        <v>3423</v>
      </c>
      <c r="E1098" s="11">
        <v>0.54861111111111116</v>
      </c>
      <c r="F1098" s="11">
        <v>0.59027777777777768</v>
      </c>
      <c r="G1098">
        <v>1</v>
      </c>
      <c r="H1098">
        <v>650</v>
      </c>
      <c r="I1098">
        <v>1</v>
      </c>
      <c r="J1098">
        <v>650</v>
      </c>
      <c r="K1098" s="2" t="s">
        <v>3416</v>
      </c>
      <c r="L1098" s="2" t="s">
        <v>3417</v>
      </c>
      <c r="M1098">
        <v>445</v>
      </c>
      <c r="N1098" s="2" t="s">
        <v>1972</v>
      </c>
      <c r="O1098" s="2" t="s">
        <v>1810</v>
      </c>
      <c r="P1098" s="2" t="s">
        <v>1800</v>
      </c>
      <c r="Q1098" s="2" t="s">
        <v>343</v>
      </c>
      <c r="R1098" s="2" t="s">
        <v>1809</v>
      </c>
      <c r="S1098" s="2" t="s">
        <v>64</v>
      </c>
      <c r="T1098">
        <v>650</v>
      </c>
      <c r="U1098">
        <v>0</v>
      </c>
      <c r="V1098">
        <v>2</v>
      </c>
      <c r="W1098">
        <v>1</v>
      </c>
      <c r="X1098">
        <v>6</v>
      </c>
      <c r="Z1098">
        <v>3900</v>
      </c>
      <c r="AA1098">
        <v>3900</v>
      </c>
      <c r="AB1098">
        <v>3300</v>
      </c>
      <c r="AC1098" s="2"/>
      <c r="AD1098" s="2" t="s">
        <v>376</v>
      </c>
      <c r="AE1098">
        <v>2026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 s="2" t="s">
        <v>72</v>
      </c>
      <c r="AM1098" t="s">
        <v>68</v>
      </c>
      <c r="AN1098" s="2" t="s">
        <v>3419</v>
      </c>
    </row>
    <row r="1099" spans="1:40">
      <c r="A1099" s="1">
        <v>46121</v>
      </c>
      <c r="B1099" s="2" t="s">
        <v>25</v>
      </c>
      <c r="C1099" s="2" t="s">
        <v>3422</v>
      </c>
      <c r="D1099" s="2" t="s">
        <v>3423</v>
      </c>
      <c r="E1099" s="11">
        <v>0.59722222222222232</v>
      </c>
      <c r="F1099" s="11">
        <v>0.625</v>
      </c>
      <c r="G1099">
        <v>0.67</v>
      </c>
      <c r="H1099">
        <v>0</v>
      </c>
      <c r="I1099">
        <v>0.66666666666666674</v>
      </c>
      <c r="J1099">
        <v>0</v>
      </c>
      <c r="K1099" s="2" t="s">
        <v>3416</v>
      </c>
      <c r="L1099" s="2" t="s">
        <v>3471</v>
      </c>
      <c r="M1099" t="s">
        <v>764</v>
      </c>
      <c r="N1099" s="2" t="s">
        <v>764</v>
      </c>
      <c r="O1099" s="2" t="s">
        <v>764</v>
      </c>
      <c r="P1099" s="2" t="s">
        <v>764</v>
      </c>
      <c r="Q1099" s="2" t="s">
        <v>764</v>
      </c>
      <c r="R1099" s="2" t="s">
        <v>764</v>
      </c>
      <c r="S1099" s="2" t="s">
        <v>764</v>
      </c>
      <c r="T1099">
        <v>0</v>
      </c>
      <c r="U1099">
        <v>0</v>
      </c>
      <c r="V1099">
        <v>0</v>
      </c>
      <c r="W1099">
        <v>0</v>
      </c>
      <c r="X1099">
        <v>0</v>
      </c>
      <c r="Z1099">
        <v>0</v>
      </c>
      <c r="AA1099" t="s">
        <v>764</v>
      </c>
      <c r="AB1099" t="s">
        <v>764</v>
      </c>
      <c r="AC1099" s="2" t="s">
        <v>3599</v>
      </c>
      <c r="AD1099" s="2" t="s">
        <v>376</v>
      </c>
      <c r="AE1099">
        <v>2026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 s="2" t="s">
        <v>72</v>
      </c>
      <c r="AN1099" s="2" t="s">
        <v>3419</v>
      </c>
    </row>
    <row r="1100" spans="1:40">
      <c r="A1100" s="1">
        <v>46121</v>
      </c>
      <c r="B1100" s="2" t="s">
        <v>25</v>
      </c>
      <c r="C1100" s="2" t="s">
        <v>3422</v>
      </c>
      <c r="D1100" s="2" t="s">
        <v>3423</v>
      </c>
      <c r="E1100" s="11">
        <v>0.63541666666666674</v>
      </c>
      <c r="F1100" s="11">
        <v>0.70833333333333326</v>
      </c>
      <c r="G1100">
        <v>1.75</v>
      </c>
      <c r="H1100">
        <v>2571.4285714285716</v>
      </c>
      <c r="I1100">
        <v>1.75</v>
      </c>
      <c r="J1100">
        <v>2571.4285714236112</v>
      </c>
      <c r="K1100" s="2" t="s">
        <v>3416</v>
      </c>
      <c r="L1100" s="2" t="s">
        <v>3417</v>
      </c>
      <c r="M1100">
        <v>432</v>
      </c>
      <c r="N1100" s="2" t="s">
        <v>1927</v>
      </c>
      <c r="O1100" s="2" t="s">
        <v>1928</v>
      </c>
      <c r="P1100" s="2" t="s">
        <v>121</v>
      </c>
      <c r="Q1100" s="2" t="s">
        <v>122</v>
      </c>
      <c r="R1100" s="2" t="s">
        <v>120</v>
      </c>
      <c r="S1100" s="2" t="s">
        <v>64</v>
      </c>
      <c r="T1100">
        <v>4500</v>
      </c>
      <c r="U1100">
        <v>15</v>
      </c>
      <c r="V1100">
        <v>2</v>
      </c>
      <c r="W1100">
        <v>1</v>
      </c>
      <c r="X1100">
        <v>4</v>
      </c>
      <c r="Z1100">
        <v>18000</v>
      </c>
      <c r="AA1100">
        <v>18000</v>
      </c>
      <c r="AB1100">
        <v>17500</v>
      </c>
      <c r="AC1100" s="2"/>
      <c r="AD1100" s="2" t="s">
        <v>376</v>
      </c>
      <c r="AE1100">
        <v>2026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 s="2" t="s">
        <v>72</v>
      </c>
      <c r="AM1100" t="s">
        <v>68</v>
      </c>
      <c r="AN1100" s="2" t="s">
        <v>3419</v>
      </c>
    </row>
    <row r="1101" spans="1:40">
      <c r="A1101" s="1">
        <v>46122</v>
      </c>
      <c r="B1101" s="2" t="s">
        <v>25</v>
      </c>
      <c r="C1101" s="2" t="s">
        <v>3422</v>
      </c>
      <c r="D1101" s="2" t="s">
        <v>3423</v>
      </c>
      <c r="E1101" s="11">
        <v>0.33680555555555558</v>
      </c>
      <c r="F1101" s="11">
        <v>0.39583333333333326</v>
      </c>
      <c r="G1101">
        <v>1.42</v>
      </c>
      <c r="H1101">
        <v>2183.0985915492961</v>
      </c>
      <c r="I1101">
        <v>1.4166666666666665</v>
      </c>
      <c r="J1101">
        <v>2188.2352941203703</v>
      </c>
      <c r="K1101" s="2" t="s">
        <v>3416</v>
      </c>
      <c r="L1101" s="2" t="s">
        <v>3417</v>
      </c>
      <c r="M1101">
        <v>380</v>
      </c>
      <c r="N1101" s="2" t="s">
        <v>1771</v>
      </c>
      <c r="O1101" s="2" t="s">
        <v>1774</v>
      </c>
      <c r="P1101" s="2" t="s">
        <v>1773</v>
      </c>
      <c r="Q1101" s="2" t="s">
        <v>663</v>
      </c>
      <c r="R1101" s="2" t="s">
        <v>1772</v>
      </c>
      <c r="S1101" s="2" t="s">
        <v>64</v>
      </c>
      <c r="T1101">
        <v>3100</v>
      </c>
      <c r="U1101">
        <v>0</v>
      </c>
      <c r="V1101">
        <v>2</v>
      </c>
      <c r="W1101">
        <v>1</v>
      </c>
      <c r="X1101">
        <v>4</v>
      </c>
      <c r="Z1101">
        <v>12400</v>
      </c>
      <c r="AA1101">
        <v>12400</v>
      </c>
      <c r="AB1101">
        <v>12000</v>
      </c>
      <c r="AC1101" s="2"/>
      <c r="AD1101" s="2" t="s">
        <v>376</v>
      </c>
      <c r="AE1101">
        <v>2026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 s="2" t="s">
        <v>72</v>
      </c>
      <c r="AM1101" t="s">
        <v>68</v>
      </c>
      <c r="AN1101" s="2" t="s">
        <v>3419</v>
      </c>
    </row>
    <row r="1102" spans="1:40">
      <c r="A1102" s="1">
        <v>46122</v>
      </c>
      <c r="B1102" s="2" t="s">
        <v>25</v>
      </c>
      <c r="C1102" s="2" t="s">
        <v>3422</v>
      </c>
      <c r="D1102" s="2" t="s">
        <v>3423</v>
      </c>
      <c r="E1102" s="11">
        <v>0.39930555555555558</v>
      </c>
      <c r="F1102" s="11">
        <v>0.54861111111111116</v>
      </c>
      <c r="G1102">
        <v>3.58</v>
      </c>
      <c r="H1102">
        <v>315.92178770949721</v>
      </c>
      <c r="I1102">
        <v>3.583333333333333</v>
      </c>
      <c r="J1102">
        <v>315.62790697916665</v>
      </c>
      <c r="K1102" s="2" t="s">
        <v>3416</v>
      </c>
      <c r="L1102" s="2" t="s">
        <v>3417</v>
      </c>
      <c r="M1102">
        <v>361</v>
      </c>
      <c r="N1102" s="2" t="s">
        <v>1688</v>
      </c>
      <c r="O1102" s="2" t="s">
        <v>1691</v>
      </c>
      <c r="P1102" s="2" t="s">
        <v>1690</v>
      </c>
      <c r="Q1102" s="2" t="s">
        <v>59</v>
      </c>
      <c r="R1102" s="2" t="s">
        <v>1689</v>
      </c>
      <c r="S1102" s="2" t="s">
        <v>64</v>
      </c>
      <c r="T1102">
        <v>1131</v>
      </c>
      <c r="U1102">
        <v>31</v>
      </c>
      <c r="V1102">
        <v>2</v>
      </c>
      <c r="W1102">
        <v>1</v>
      </c>
      <c r="X1102">
        <v>2</v>
      </c>
      <c r="Z1102">
        <v>2262</v>
      </c>
      <c r="AA1102">
        <v>2262</v>
      </c>
      <c r="AB1102">
        <v>2150</v>
      </c>
      <c r="AC1102" s="2"/>
      <c r="AD1102" s="2" t="s">
        <v>376</v>
      </c>
      <c r="AE1102">
        <v>2026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 s="2" t="s">
        <v>72</v>
      </c>
      <c r="AM1102" t="s">
        <v>68</v>
      </c>
      <c r="AN1102" s="2" t="s">
        <v>3419</v>
      </c>
    </row>
    <row r="1103" spans="1:40">
      <c r="A1103" s="1">
        <v>46122</v>
      </c>
      <c r="B1103" s="2" t="s">
        <v>25</v>
      </c>
      <c r="C1103" s="2" t="s">
        <v>3422</v>
      </c>
      <c r="D1103" s="2" t="s">
        <v>3423</v>
      </c>
      <c r="E1103" s="11">
        <v>0.55208333333333326</v>
      </c>
      <c r="F1103" s="11">
        <v>0.66666666666666674</v>
      </c>
      <c r="G1103">
        <v>2.75</v>
      </c>
      <c r="H1103">
        <v>2272.7272727272725</v>
      </c>
      <c r="I1103">
        <v>2.75</v>
      </c>
      <c r="J1103">
        <v>2272.7272727314817</v>
      </c>
      <c r="K1103" s="2" t="s">
        <v>3416</v>
      </c>
      <c r="L1103" s="2" t="s">
        <v>3417</v>
      </c>
      <c r="M1103">
        <v>352</v>
      </c>
      <c r="N1103" s="2" t="s">
        <v>1653</v>
      </c>
      <c r="O1103" s="2" t="s">
        <v>87</v>
      </c>
      <c r="P1103" s="2" t="s">
        <v>84</v>
      </c>
      <c r="Q1103" s="2" t="s">
        <v>1200</v>
      </c>
      <c r="R1103" s="2" t="s">
        <v>1652</v>
      </c>
      <c r="S1103" s="2" t="s">
        <v>64</v>
      </c>
      <c r="T1103">
        <v>6250</v>
      </c>
      <c r="U1103">
        <v>4</v>
      </c>
      <c r="V1103">
        <v>2</v>
      </c>
      <c r="W1103">
        <v>1</v>
      </c>
      <c r="X1103">
        <v>6</v>
      </c>
      <c r="Z1103">
        <v>37500</v>
      </c>
      <c r="AA1103">
        <v>37500</v>
      </c>
      <c r="AB1103">
        <v>37400</v>
      </c>
      <c r="AC1103" s="2"/>
      <c r="AD1103" s="2" t="s">
        <v>376</v>
      </c>
      <c r="AE1103">
        <v>2026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 s="2" t="s">
        <v>72</v>
      </c>
      <c r="AM1103" t="s">
        <v>68</v>
      </c>
      <c r="AN1103" s="2" t="s">
        <v>3419</v>
      </c>
    </row>
    <row r="1104" spans="1:40">
      <c r="A1104" s="1">
        <v>46122</v>
      </c>
      <c r="B1104" s="2" t="s">
        <v>25</v>
      </c>
      <c r="C1104" s="2" t="s">
        <v>3422</v>
      </c>
      <c r="D1104" s="2" t="s">
        <v>3423</v>
      </c>
      <c r="E1104" s="11">
        <v>0.67708333333333326</v>
      </c>
      <c r="F1104" s="11">
        <v>0.72916666666666674</v>
      </c>
      <c r="G1104">
        <v>1.25</v>
      </c>
      <c r="H1104">
        <v>0</v>
      </c>
      <c r="I1104">
        <v>1.25</v>
      </c>
      <c r="J1104">
        <v>0</v>
      </c>
      <c r="K1104" s="2" t="s">
        <v>3416</v>
      </c>
      <c r="L1104" s="2" t="s">
        <v>3464</v>
      </c>
      <c r="M1104" t="s">
        <v>764</v>
      </c>
      <c r="N1104" s="2" t="s">
        <v>764</v>
      </c>
      <c r="O1104" s="2" t="s">
        <v>764</v>
      </c>
      <c r="P1104" s="2" t="s">
        <v>764</v>
      </c>
      <c r="Q1104" s="2" t="s">
        <v>764</v>
      </c>
      <c r="R1104" s="2" t="s">
        <v>764</v>
      </c>
      <c r="S1104" s="2" t="s">
        <v>764</v>
      </c>
      <c r="T1104">
        <v>0</v>
      </c>
      <c r="U1104">
        <v>0</v>
      </c>
      <c r="V1104">
        <v>0</v>
      </c>
      <c r="W1104">
        <v>0</v>
      </c>
      <c r="X1104">
        <v>0</v>
      </c>
      <c r="Z1104">
        <v>0</v>
      </c>
      <c r="AA1104" t="s">
        <v>764</v>
      </c>
      <c r="AB1104" t="s">
        <v>764</v>
      </c>
      <c r="AC1104" s="2" t="s">
        <v>3600</v>
      </c>
      <c r="AD1104" s="2" t="s">
        <v>376</v>
      </c>
      <c r="AE1104">
        <v>2026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 s="2" t="s">
        <v>72</v>
      </c>
      <c r="AN1104" s="2" t="s">
        <v>3419</v>
      </c>
    </row>
    <row r="1105" spans="1:40">
      <c r="A1105" s="1">
        <v>46121</v>
      </c>
      <c r="B1105" s="2" t="s">
        <v>25</v>
      </c>
      <c r="C1105" s="2" t="s">
        <v>3445</v>
      </c>
      <c r="D1105" s="2" t="s">
        <v>3446</v>
      </c>
      <c r="E1105" s="11">
        <v>0.35416666666666674</v>
      </c>
      <c r="F1105" s="11">
        <v>0.64583333333333326</v>
      </c>
      <c r="G1105">
        <v>7</v>
      </c>
      <c r="H1105">
        <v>1650</v>
      </c>
      <c r="I1105">
        <v>7</v>
      </c>
      <c r="J1105">
        <v>1650</v>
      </c>
      <c r="K1105" s="2" t="s">
        <v>3416</v>
      </c>
      <c r="L1105" s="2" t="s">
        <v>3417</v>
      </c>
      <c r="M1105">
        <v>420</v>
      </c>
      <c r="N1105" s="2" t="s">
        <v>1888</v>
      </c>
      <c r="O1105" s="2" t="s">
        <v>98</v>
      </c>
      <c r="P1105" s="2" t="s">
        <v>95</v>
      </c>
      <c r="Q1105" s="2" t="s">
        <v>97</v>
      </c>
      <c r="R1105" s="2" t="s">
        <v>94</v>
      </c>
      <c r="S1105" s="2" t="s">
        <v>64</v>
      </c>
      <c r="T1105">
        <v>11550</v>
      </c>
      <c r="U1105">
        <v>10</v>
      </c>
      <c r="V1105">
        <v>2</v>
      </c>
      <c r="W1105">
        <v>1</v>
      </c>
      <c r="X1105">
        <v>2</v>
      </c>
      <c r="Z1105">
        <v>23100</v>
      </c>
      <c r="AA1105">
        <v>23100</v>
      </c>
      <c r="AB1105">
        <v>23000</v>
      </c>
      <c r="AC1105" s="2" t="s">
        <v>3601</v>
      </c>
      <c r="AD1105" s="2" t="s">
        <v>376</v>
      </c>
      <c r="AE1105">
        <v>2026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 s="2" t="s">
        <v>72</v>
      </c>
      <c r="AM1105" t="s">
        <v>68</v>
      </c>
      <c r="AN1105" s="2" t="s">
        <v>3419</v>
      </c>
    </row>
    <row r="1106" spans="1:40">
      <c r="A1106" s="1">
        <v>46121</v>
      </c>
      <c r="B1106" s="2" t="s">
        <v>25</v>
      </c>
      <c r="C1106" s="2" t="s">
        <v>3445</v>
      </c>
      <c r="D1106" s="2" t="s">
        <v>3446</v>
      </c>
      <c r="E1106" s="11">
        <v>0.66666666666666674</v>
      </c>
      <c r="F1106" s="11">
        <v>0.72569444444444442</v>
      </c>
      <c r="G1106">
        <v>1.42</v>
      </c>
      <c r="H1106">
        <v>3169.0140845070423</v>
      </c>
      <c r="I1106">
        <v>1.4166666666666665</v>
      </c>
      <c r="J1106">
        <v>3176.4705882407407</v>
      </c>
      <c r="K1106" s="2" t="s">
        <v>3416</v>
      </c>
      <c r="L1106" s="2" t="s">
        <v>3417</v>
      </c>
      <c r="M1106">
        <v>417</v>
      </c>
      <c r="N1106" s="2" t="s">
        <v>1887</v>
      </c>
      <c r="O1106" s="2" t="s">
        <v>98</v>
      </c>
      <c r="P1106" s="2" t="s">
        <v>95</v>
      </c>
      <c r="Q1106" s="2" t="s">
        <v>97</v>
      </c>
      <c r="R1106" s="2" t="s">
        <v>94</v>
      </c>
      <c r="S1106" s="2" t="s">
        <v>64</v>
      </c>
      <c r="T1106">
        <v>4500</v>
      </c>
      <c r="U1106">
        <v>10</v>
      </c>
      <c r="V1106">
        <v>2</v>
      </c>
      <c r="W1106">
        <v>1</v>
      </c>
      <c r="X1106">
        <v>2</v>
      </c>
      <c r="Z1106">
        <v>9000</v>
      </c>
      <c r="AA1106">
        <v>9000</v>
      </c>
      <c r="AB1106">
        <v>23000</v>
      </c>
      <c r="AC1106" s="2" t="s">
        <v>3601</v>
      </c>
      <c r="AD1106" s="2" t="s">
        <v>376</v>
      </c>
      <c r="AE1106">
        <v>2026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 s="2" t="s">
        <v>72</v>
      </c>
      <c r="AM1106" t="s">
        <v>68</v>
      </c>
      <c r="AN1106" s="2" t="s">
        <v>3419</v>
      </c>
    </row>
    <row r="1107" spans="1:40">
      <c r="A1107" s="1">
        <v>46122</v>
      </c>
      <c r="B1107" s="2" t="s">
        <v>25</v>
      </c>
      <c r="C1107" s="2" t="s">
        <v>3445</v>
      </c>
      <c r="D1107" s="2" t="s">
        <v>3446</v>
      </c>
      <c r="E1107" s="11">
        <v>0.35416666666666674</v>
      </c>
      <c r="F1107" s="11">
        <v>0.44097222222222232</v>
      </c>
      <c r="G1107">
        <v>2.08</v>
      </c>
      <c r="H1107">
        <v>3408.6538461538462</v>
      </c>
      <c r="I1107">
        <v>2.0833333333333335</v>
      </c>
      <c r="J1107">
        <v>3403.2</v>
      </c>
      <c r="K1107" s="2" t="s">
        <v>3416</v>
      </c>
      <c r="L1107" s="2" t="s">
        <v>3417</v>
      </c>
      <c r="M1107">
        <v>417</v>
      </c>
      <c r="N1107" s="2" t="s">
        <v>1887</v>
      </c>
      <c r="O1107" s="2" t="s">
        <v>98</v>
      </c>
      <c r="P1107" s="2" t="s">
        <v>95</v>
      </c>
      <c r="Q1107" s="2" t="s">
        <v>97</v>
      </c>
      <c r="R1107" s="2" t="s">
        <v>94</v>
      </c>
      <c r="S1107" s="2" t="s">
        <v>64</v>
      </c>
      <c r="T1107">
        <v>7090</v>
      </c>
      <c r="U1107">
        <v>10</v>
      </c>
      <c r="V1107">
        <v>2</v>
      </c>
      <c r="W1107">
        <v>1</v>
      </c>
      <c r="X1107">
        <v>2</v>
      </c>
      <c r="Z1107">
        <v>14180</v>
      </c>
      <c r="AA1107">
        <v>14180</v>
      </c>
      <c r="AB1107">
        <v>23000</v>
      </c>
      <c r="AC1107" s="2" t="s">
        <v>3601</v>
      </c>
      <c r="AD1107" s="2" t="s">
        <v>376</v>
      </c>
      <c r="AE1107">
        <v>2026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 s="2" t="s">
        <v>72</v>
      </c>
      <c r="AM1107" t="s">
        <v>68</v>
      </c>
      <c r="AN1107" s="2" t="s">
        <v>3419</v>
      </c>
    </row>
    <row r="1108" spans="1:40">
      <c r="A1108" s="1">
        <v>46122</v>
      </c>
      <c r="B1108" s="2" t="s">
        <v>25</v>
      </c>
      <c r="C1108" s="2" t="s">
        <v>3445</v>
      </c>
      <c r="D1108" s="2" t="s">
        <v>3446</v>
      </c>
      <c r="E1108" s="11">
        <v>0.54166666666666674</v>
      </c>
      <c r="F1108" s="11">
        <v>0.69444444444444442</v>
      </c>
      <c r="G1108">
        <v>3.67</v>
      </c>
      <c r="H1108">
        <v>2697.5476839237058</v>
      </c>
      <c r="I1108">
        <v>3.666666666666667</v>
      </c>
      <c r="J1108">
        <v>2700</v>
      </c>
      <c r="K1108" s="2" t="s">
        <v>3416</v>
      </c>
      <c r="L1108" s="2" t="s">
        <v>3417</v>
      </c>
      <c r="M1108">
        <v>418</v>
      </c>
      <c r="N1108" s="2" t="s">
        <v>1798</v>
      </c>
      <c r="O1108" s="2" t="s">
        <v>98</v>
      </c>
      <c r="P1108" s="2" t="s">
        <v>95</v>
      </c>
      <c r="Q1108" s="2" t="s">
        <v>97</v>
      </c>
      <c r="R1108" s="2" t="s">
        <v>94</v>
      </c>
      <c r="S1108" s="2" t="s">
        <v>64</v>
      </c>
      <c r="T1108">
        <v>9900</v>
      </c>
      <c r="U1108">
        <v>10</v>
      </c>
      <c r="V1108">
        <v>2</v>
      </c>
      <c r="W1108">
        <v>1</v>
      </c>
      <c r="X1108">
        <v>2</v>
      </c>
      <c r="Z1108">
        <v>19800</v>
      </c>
      <c r="AA1108">
        <v>19800</v>
      </c>
      <c r="AB1108">
        <v>23000</v>
      </c>
      <c r="AC1108" s="2" t="s">
        <v>3601</v>
      </c>
      <c r="AD1108" s="2" t="s">
        <v>376</v>
      </c>
      <c r="AE1108">
        <v>2026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 s="2" t="s">
        <v>72</v>
      </c>
      <c r="AM1108" t="s">
        <v>68</v>
      </c>
      <c r="AN1108" s="2" t="s">
        <v>3419</v>
      </c>
    </row>
    <row r="1109" spans="1:40">
      <c r="A1109" s="1">
        <v>46121</v>
      </c>
      <c r="B1109" s="2" t="s">
        <v>25</v>
      </c>
      <c r="C1109" s="2" t="s">
        <v>3424</v>
      </c>
      <c r="D1109" s="2" t="s">
        <v>3425</v>
      </c>
      <c r="E1109" s="11">
        <v>0.34097222222222223</v>
      </c>
      <c r="F1109" s="11">
        <v>0.40972222222222232</v>
      </c>
      <c r="G1109">
        <v>1.65</v>
      </c>
      <c r="H1109">
        <v>2133.3333333333335</v>
      </c>
      <c r="I1109">
        <v>1.65</v>
      </c>
      <c r="J1109">
        <v>2133.3333333333335</v>
      </c>
      <c r="K1109" s="2" t="s">
        <v>3416</v>
      </c>
      <c r="L1109" s="2" t="s">
        <v>3417</v>
      </c>
      <c r="M1109">
        <v>463</v>
      </c>
      <c r="N1109" s="2" t="s">
        <v>2053</v>
      </c>
      <c r="O1109" s="2" t="s">
        <v>2055</v>
      </c>
      <c r="P1109" s="2" t="s">
        <v>996</v>
      </c>
      <c r="Q1109" s="2" t="s">
        <v>97</v>
      </c>
      <c r="R1109" s="2" t="s">
        <v>2054</v>
      </c>
      <c r="S1109" s="2" t="s">
        <v>64</v>
      </c>
      <c r="T1109">
        <v>3520</v>
      </c>
      <c r="U1109">
        <v>10</v>
      </c>
      <c r="V1109">
        <v>6</v>
      </c>
      <c r="W1109">
        <v>2</v>
      </c>
      <c r="X1109">
        <v>2</v>
      </c>
      <c r="Z1109">
        <v>7040</v>
      </c>
      <c r="AA1109">
        <v>3520</v>
      </c>
      <c r="AB1109">
        <v>8500</v>
      </c>
      <c r="AC1109" s="2" t="s">
        <v>3602</v>
      </c>
      <c r="AD1109" s="2" t="s">
        <v>376</v>
      </c>
      <c r="AE1109">
        <v>2026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 s="2" t="s">
        <v>72</v>
      </c>
      <c r="AM1109" t="s">
        <v>197</v>
      </c>
      <c r="AN1109" s="2" t="s">
        <v>3419</v>
      </c>
    </row>
    <row r="1110" spans="1:40">
      <c r="A1110" s="1">
        <v>46121</v>
      </c>
      <c r="B1110" s="2" t="s">
        <v>25</v>
      </c>
      <c r="C1110" s="2" t="s">
        <v>3424</v>
      </c>
      <c r="D1110" s="2" t="s">
        <v>3425</v>
      </c>
      <c r="E1110" s="11">
        <v>0.41319444444444442</v>
      </c>
      <c r="F1110" s="11">
        <v>0.4375</v>
      </c>
      <c r="G1110">
        <v>0.57999999999999996</v>
      </c>
      <c r="H1110">
        <v>0</v>
      </c>
      <c r="I1110">
        <v>0.58333333333333326</v>
      </c>
      <c r="J1110">
        <v>0</v>
      </c>
      <c r="K1110" s="2" t="s">
        <v>3416</v>
      </c>
      <c r="L1110" s="2" t="s">
        <v>3442</v>
      </c>
      <c r="M1110" t="s">
        <v>764</v>
      </c>
      <c r="N1110" s="2" t="s">
        <v>764</v>
      </c>
      <c r="O1110" s="2" t="s">
        <v>764</v>
      </c>
      <c r="P1110" s="2" t="s">
        <v>764</v>
      </c>
      <c r="Q1110" s="2" t="s">
        <v>764</v>
      </c>
      <c r="R1110" s="2" t="s">
        <v>764</v>
      </c>
      <c r="S1110" s="2" t="s">
        <v>764</v>
      </c>
      <c r="T1110">
        <v>0</v>
      </c>
      <c r="U1110">
        <v>0</v>
      </c>
      <c r="V1110">
        <v>0</v>
      </c>
      <c r="W1110">
        <v>0</v>
      </c>
      <c r="X1110">
        <v>0</v>
      </c>
      <c r="Z1110">
        <v>0</v>
      </c>
      <c r="AA1110" t="s">
        <v>764</v>
      </c>
      <c r="AB1110" t="s">
        <v>764</v>
      </c>
      <c r="AC1110" s="2" t="s">
        <v>3603</v>
      </c>
      <c r="AD1110" s="2" t="s">
        <v>376</v>
      </c>
      <c r="AE1110">
        <v>2026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 s="2" t="s">
        <v>72</v>
      </c>
      <c r="AN1110" s="2" t="s">
        <v>3419</v>
      </c>
    </row>
    <row r="1111" spans="1:40">
      <c r="A1111" s="1">
        <v>46121</v>
      </c>
      <c r="B1111" s="2" t="s">
        <v>25</v>
      </c>
      <c r="C1111" s="2" t="s">
        <v>3424</v>
      </c>
      <c r="D1111" s="2" t="s">
        <v>3425</v>
      </c>
      <c r="E1111" s="11">
        <v>0.44513888888888897</v>
      </c>
      <c r="F1111" s="11">
        <v>0.52083333333333326</v>
      </c>
      <c r="G1111">
        <v>1.82</v>
      </c>
      <c r="H1111">
        <v>1390.1098901098901</v>
      </c>
      <c r="I1111">
        <v>1.8166666666666669</v>
      </c>
      <c r="J1111">
        <v>1392.6605504629629</v>
      </c>
      <c r="K1111" s="2" t="s">
        <v>3416</v>
      </c>
      <c r="L1111" s="2" t="s">
        <v>3417</v>
      </c>
      <c r="M1111">
        <v>510</v>
      </c>
      <c r="N1111" s="2" t="s">
        <v>2174</v>
      </c>
      <c r="O1111" s="2" t="s">
        <v>2177</v>
      </c>
      <c r="P1111" s="2" t="s">
        <v>1135</v>
      </c>
      <c r="Q1111" s="2" t="s">
        <v>2176</v>
      </c>
      <c r="R1111" s="2" t="s">
        <v>2175</v>
      </c>
      <c r="S1111" s="2" t="s">
        <v>64</v>
      </c>
      <c r="T1111">
        <v>2530</v>
      </c>
      <c r="U1111">
        <v>30</v>
      </c>
      <c r="V1111">
        <v>6</v>
      </c>
      <c r="W1111">
        <v>2</v>
      </c>
      <c r="X1111">
        <v>6</v>
      </c>
      <c r="Z1111">
        <v>15180</v>
      </c>
      <c r="AA1111">
        <v>7590</v>
      </c>
      <c r="AB1111">
        <v>14000</v>
      </c>
      <c r="AC1111" s="2" t="s">
        <v>3602</v>
      </c>
      <c r="AD1111" s="2" t="s">
        <v>376</v>
      </c>
      <c r="AE1111">
        <v>2026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 s="2" t="s">
        <v>72</v>
      </c>
      <c r="AM1111" t="s">
        <v>197</v>
      </c>
      <c r="AN1111" s="2" t="s">
        <v>3419</v>
      </c>
    </row>
    <row r="1112" spans="1:40">
      <c r="A1112" s="1">
        <v>46121</v>
      </c>
      <c r="B1112" s="2" t="s">
        <v>25</v>
      </c>
      <c r="C1112" s="2" t="s">
        <v>3424</v>
      </c>
      <c r="D1112" s="2" t="s">
        <v>3425</v>
      </c>
      <c r="E1112" s="11">
        <v>0.61874999999999991</v>
      </c>
      <c r="F1112" s="11">
        <v>0.72916666666666674</v>
      </c>
      <c r="G1112">
        <v>2.65</v>
      </c>
      <c r="H1112">
        <v>2732.0754716981132</v>
      </c>
      <c r="I1112">
        <v>2.65</v>
      </c>
      <c r="J1112">
        <v>2732.0754717013888</v>
      </c>
      <c r="K1112" s="2" t="s">
        <v>3416</v>
      </c>
      <c r="L1112" s="2" t="s">
        <v>3417</v>
      </c>
      <c r="M1112">
        <v>512</v>
      </c>
      <c r="N1112" s="2" t="s">
        <v>2180</v>
      </c>
      <c r="O1112" s="2" t="s">
        <v>2182</v>
      </c>
      <c r="P1112" s="2" t="s">
        <v>815</v>
      </c>
      <c r="Q1112" s="2" t="s">
        <v>473</v>
      </c>
      <c r="R1112" s="2" t="s">
        <v>2181</v>
      </c>
      <c r="S1112" s="2" t="s">
        <v>64</v>
      </c>
      <c r="T1112">
        <v>7240</v>
      </c>
      <c r="U1112">
        <v>30</v>
      </c>
      <c r="V1112">
        <v>6</v>
      </c>
      <c r="W1112">
        <v>2</v>
      </c>
      <c r="X1112">
        <v>2</v>
      </c>
      <c r="Z1112">
        <v>14480</v>
      </c>
      <c r="AA1112">
        <v>7240</v>
      </c>
      <c r="AB1112">
        <v>17800</v>
      </c>
      <c r="AC1112" s="2" t="s">
        <v>3602</v>
      </c>
      <c r="AD1112" s="2" t="s">
        <v>376</v>
      </c>
      <c r="AE1112">
        <v>2026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 s="2" t="s">
        <v>72</v>
      </c>
      <c r="AM1112" t="s">
        <v>197</v>
      </c>
      <c r="AN1112" s="2" t="s">
        <v>3419</v>
      </c>
    </row>
    <row r="1113" spans="1:40">
      <c r="A1113" s="1">
        <v>46122</v>
      </c>
      <c r="B1113" s="2" t="s">
        <v>25</v>
      </c>
      <c r="C1113" s="2" t="s">
        <v>3424</v>
      </c>
      <c r="D1113" s="2" t="s">
        <v>3425</v>
      </c>
      <c r="E1113" s="11">
        <v>0.33402777777777781</v>
      </c>
      <c r="F1113" s="11">
        <v>0.38541666666666674</v>
      </c>
      <c r="G1113">
        <v>1.23</v>
      </c>
      <c r="H1113">
        <v>1422.7642276422764</v>
      </c>
      <c r="I1113">
        <v>1.2333333333333334</v>
      </c>
      <c r="J1113">
        <v>1418.918918923611</v>
      </c>
      <c r="K1113" s="2" t="s">
        <v>3416</v>
      </c>
      <c r="L1113" s="2" t="s">
        <v>3417</v>
      </c>
      <c r="M1113">
        <v>512</v>
      </c>
      <c r="N1113" s="2" t="s">
        <v>2180</v>
      </c>
      <c r="O1113" s="2" t="s">
        <v>2182</v>
      </c>
      <c r="P1113" s="2" t="s">
        <v>815</v>
      </c>
      <c r="Q1113" s="2" t="s">
        <v>473</v>
      </c>
      <c r="R1113" s="2" t="s">
        <v>2181</v>
      </c>
      <c r="S1113" s="2" t="s">
        <v>64</v>
      </c>
      <c r="T1113">
        <v>1750</v>
      </c>
      <c r="U1113">
        <v>5</v>
      </c>
      <c r="V1113">
        <v>6</v>
      </c>
      <c r="W1113">
        <v>2</v>
      </c>
      <c r="X1113">
        <v>2</v>
      </c>
      <c r="Z1113">
        <v>3500</v>
      </c>
      <c r="AA1113">
        <v>1750</v>
      </c>
      <c r="AB1113">
        <v>17800</v>
      </c>
      <c r="AC1113" s="2" t="s">
        <v>3604</v>
      </c>
      <c r="AD1113" s="2" t="s">
        <v>376</v>
      </c>
      <c r="AE1113">
        <v>2026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 s="2" t="s">
        <v>72</v>
      </c>
      <c r="AM1113" t="s">
        <v>197</v>
      </c>
      <c r="AN1113" s="2" t="s">
        <v>3419</v>
      </c>
    </row>
    <row r="1114" spans="1:40">
      <c r="A1114" s="1">
        <v>46122</v>
      </c>
      <c r="B1114" s="2" t="s">
        <v>25</v>
      </c>
      <c r="C1114" s="2" t="s">
        <v>3424</v>
      </c>
      <c r="D1114" s="2" t="s">
        <v>3425</v>
      </c>
      <c r="E1114" s="11">
        <v>0.38680555555555562</v>
      </c>
      <c r="F1114" s="11">
        <v>0.44305555555555554</v>
      </c>
      <c r="G1114">
        <v>1.35</v>
      </c>
      <c r="H1114">
        <v>0</v>
      </c>
      <c r="I1114">
        <v>1.35</v>
      </c>
      <c r="J1114">
        <v>0</v>
      </c>
      <c r="K1114" s="2" t="s">
        <v>3416</v>
      </c>
      <c r="L1114" s="2" t="s">
        <v>3464</v>
      </c>
      <c r="M1114" t="s">
        <v>764</v>
      </c>
      <c r="N1114" s="2" t="s">
        <v>764</v>
      </c>
      <c r="O1114" s="2" t="s">
        <v>764</v>
      </c>
      <c r="P1114" s="2" t="s">
        <v>764</v>
      </c>
      <c r="Q1114" s="2" t="s">
        <v>764</v>
      </c>
      <c r="R1114" s="2" t="s">
        <v>764</v>
      </c>
      <c r="S1114" s="2" t="s">
        <v>764</v>
      </c>
      <c r="T1114">
        <v>0</v>
      </c>
      <c r="U1114">
        <v>0</v>
      </c>
      <c r="V1114">
        <v>0</v>
      </c>
      <c r="W1114">
        <v>0</v>
      </c>
      <c r="X1114">
        <v>0</v>
      </c>
      <c r="Z1114">
        <v>0</v>
      </c>
      <c r="AA1114" t="s">
        <v>764</v>
      </c>
      <c r="AB1114" t="s">
        <v>764</v>
      </c>
      <c r="AC1114" s="2" t="s">
        <v>3531</v>
      </c>
      <c r="AD1114" s="2" t="s">
        <v>376</v>
      </c>
      <c r="AE1114">
        <v>2026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 s="2" t="s">
        <v>72</v>
      </c>
      <c r="AN1114" s="2" t="s">
        <v>3419</v>
      </c>
    </row>
    <row r="1115" spans="1:40">
      <c r="A1115" s="1">
        <v>46122</v>
      </c>
      <c r="B1115" s="2" t="s">
        <v>25</v>
      </c>
      <c r="C1115" s="2" t="s">
        <v>3424</v>
      </c>
      <c r="D1115" s="2" t="s">
        <v>3425</v>
      </c>
      <c r="E1115" s="11">
        <v>0.45208333333333339</v>
      </c>
      <c r="F1115" s="11">
        <v>0.625</v>
      </c>
      <c r="G1115">
        <v>4.1500000000000004</v>
      </c>
      <c r="H1115">
        <v>1956.6265060240962</v>
      </c>
      <c r="I1115">
        <v>4.1500000000000004</v>
      </c>
      <c r="J1115">
        <v>1956.6265060185185</v>
      </c>
      <c r="K1115" s="2" t="s">
        <v>3416</v>
      </c>
      <c r="L1115" s="2" t="s">
        <v>3417</v>
      </c>
      <c r="M1115">
        <v>283</v>
      </c>
      <c r="N1115" s="2" t="s">
        <v>1383</v>
      </c>
      <c r="O1115" s="2" t="s">
        <v>1385</v>
      </c>
      <c r="P1115" s="2" t="s">
        <v>499</v>
      </c>
      <c r="Q1115" s="2" t="s">
        <v>240</v>
      </c>
      <c r="R1115" s="2" t="s">
        <v>1384</v>
      </c>
      <c r="S1115" s="2" t="s">
        <v>64</v>
      </c>
      <c r="T1115">
        <v>8120</v>
      </c>
      <c r="U1115">
        <v>80</v>
      </c>
      <c r="V1115">
        <v>6</v>
      </c>
      <c r="W1115">
        <v>2</v>
      </c>
      <c r="X1115">
        <v>2</v>
      </c>
      <c r="Z1115">
        <v>16240</v>
      </c>
      <c r="AA1115">
        <v>8120</v>
      </c>
      <c r="AB1115">
        <v>16800</v>
      </c>
      <c r="AC1115" s="2" t="s">
        <v>3455</v>
      </c>
      <c r="AD1115" s="2" t="s">
        <v>376</v>
      </c>
      <c r="AE1115">
        <v>2026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 s="2" t="s">
        <v>72</v>
      </c>
      <c r="AM1115" t="s">
        <v>197</v>
      </c>
      <c r="AN1115" s="2" t="s">
        <v>3419</v>
      </c>
    </row>
    <row r="1116" spans="1:40">
      <c r="A1116" s="1">
        <v>46122</v>
      </c>
      <c r="B1116" s="2" t="s">
        <v>25</v>
      </c>
      <c r="C1116" s="2" t="s">
        <v>3424</v>
      </c>
      <c r="D1116" s="2" t="s">
        <v>3425</v>
      </c>
      <c r="E1116" s="11">
        <v>0.63263888888888897</v>
      </c>
      <c r="F1116" s="11">
        <v>0.67708333333333326</v>
      </c>
      <c r="G1116">
        <v>1.07</v>
      </c>
      <c r="H1116">
        <v>327.10280373831773</v>
      </c>
      <c r="I1116">
        <v>1.0666666666666669</v>
      </c>
      <c r="J1116">
        <v>328.125</v>
      </c>
      <c r="K1116" s="2" t="s">
        <v>3416</v>
      </c>
      <c r="L1116" s="2" t="s">
        <v>3417</v>
      </c>
      <c r="M1116">
        <v>463</v>
      </c>
      <c r="N1116" s="2" t="s">
        <v>2053</v>
      </c>
      <c r="O1116" s="2" t="s">
        <v>2055</v>
      </c>
      <c r="P1116" s="2" t="s">
        <v>996</v>
      </c>
      <c r="Q1116" s="2" t="s">
        <v>97</v>
      </c>
      <c r="R1116" s="2" t="s">
        <v>2054</v>
      </c>
      <c r="S1116" s="2" t="s">
        <v>64</v>
      </c>
      <c r="T1116">
        <v>350</v>
      </c>
      <c r="U1116">
        <v>20</v>
      </c>
      <c r="V1116">
        <v>6</v>
      </c>
      <c r="W1116">
        <v>2</v>
      </c>
      <c r="X1116">
        <v>2</v>
      </c>
      <c r="Z1116">
        <v>700</v>
      </c>
      <c r="AA1116">
        <v>350</v>
      </c>
      <c r="AB1116">
        <v>8500</v>
      </c>
      <c r="AC1116" s="2" t="s">
        <v>3605</v>
      </c>
      <c r="AD1116" s="2" t="s">
        <v>376</v>
      </c>
      <c r="AE1116">
        <v>2026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 s="2" t="s">
        <v>72</v>
      </c>
      <c r="AM1116" t="s">
        <v>197</v>
      </c>
      <c r="AN1116" s="2" t="s">
        <v>3419</v>
      </c>
    </row>
    <row r="1117" spans="1:40">
      <c r="A1117" s="1">
        <v>46122</v>
      </c>
      <c r="B1117" s="2" t="s">
        <v>25</v>
      </c>
      <c r="C1117" s="2" t="s">
        <v>3424</v>
      </c>
      <c r="D1117" s="2" t="s">
        <v>3425</v>
      </c>
      <c r="E1117" s="11">
        <v>0.68124999999999991</v>
      </c>
      <c r="F1117" s="11">
        <v>0.72916666666666674</v>
      </c>
      <c r="G1117">
        <v>1.1499999999999999</v>
      </c>
      <c r="H1117">
        <v>0</v>
      </c>
      <c r="I1117">
        <v>1.1499999999999999</v>
      </c>
      <c r="J1117">
        <v>0</v>
      </c>
      <c r="K1117" s="2" t="s">
        <v>3416</v>
      </c>
      <c r="L1117" s="2" t="s">
        <v>3464</v>
      </c>
      <c r="M1117" t="s">
        <v>764</v>
      </c>
      <c r="N1117" s="2" t="s">
        <v>764</v>
      </c>
      <c r="O1117" s="2" t="s">
        <v>764</v>
      </c>
      <c r="P1117" s="2" t="s">
        <v>764</v>
      </c>
      <c r="Q1117" s="2" t="s">
        <v>764</v>
      </c>
      <c r="R1117" s="2" t="s">
        <v>764</v>
      </c>
      <c r="S1117" s="2" t="s">
        <v>764</v>
      </c>
      <c r="T1117">
        <v>0</v>
      </c>
      <c r="U1117">
        <v>0</v>
      </c>
      <c r="V1117">
        <v>0</v>
      </c>
      <c r="W1117">
        <v>0</v>
      </c>
      <c r="X1117">
        <v>0</v>
      </c>
      <c r="Z1117">
        <v>0</v>
      </c>
      <c r="AA1117" t="s">
        <v>764</v>
      </c>
      <c r="AB1117" t="s">
        <v>764</v>
      </c>
      <c r="AC1117" s="2" t="s">
        <v>3531</v>
      </c>
      <c r="AD1117" s="2" t="s">
        <v>376</v>
      </c>
      <c r="AE1117">
        <v>2026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 s="2" t="s">
        <v>72</v>
      </c>
      <c r="AN1117" s="2" t="s">
        <v>3419</v>
      </c>
    </row>
    <row r="1118" spans="1:40">
      <c r="A1118" s="1">
        <v>46122</v>
      </c>
      <c r="B1118" s="2" t="s">
        <v>27</v>
      </c>
      <c r="C1118" s="2" t="s">
        <v>3439</v>
      </c>
      <c r="D1118" s="2" t="s">
        <v>3440</v>
      </c>
      <c r="E1118" s="11">
        <v>0.60416666666666674</v>
      </c>
      <c r="F1118" s="11">
        <v>0.64583333333333326</v>
      </c>
      <c r="G1118">
        <v>1</v>
      </c>
      <c r="H1118">
        <v>1142</v>
      </c>
      <c r="I1118">
        <v>1</v>
      </c>
      <c r="J1118">
        <v>1142</v>
      </c>
      <c r="K1118" s="2" t="s">
        <v>3416</v>
      </c>
      <c r="L1118" s="2" t="s">
        <v>3417</v>
      </c>
      <c r="M1118">
        <v>361</v>
      </c>
      <c r="N1118" s="2" t="s">
        <v>1688</v>
      </c>
      <c r="O1118" s="2" t="s">
        <v>1691</v>
      </c>
      <c r="P1118" s="2" t="s">
        <v>1690</v>
      </c>
      <c r="Q1118" s="2" t="s">
        <v>59</v>
      </c>
      <c r="R1118" s="2" t="s">
        <v>1689</v>
      </c>
      <c r="S1118" s="2" t="s">
        <v>64</v>
      </c>
      <c r="T1118">
        <v>1142</v>
      </c>
      <c r="U1118">
        <v>2</v>
      </c>
      <c r="V1118">
        <v>2</v>
      </c>
      <c r="W1118">
        <v>1</v>
      </c>
      <c r="X1118">
        <v>2</v>
      </c>
      <c r="Z1118">
        <v>2284</v>
      </c>
      <c r="AA1118">
        <v>2284</v>
      </c>
      <c r="AB1118">
        <v>2150</v>
      </c>
      <c r="AC1118" s="2"/>
      <c r="AD1118" s="2" t="s">
        <v>376</v>
      </c>
      <c r="AE1118">
        <v>2026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 s="2" t="s">
        <v>3431</v>
      </c>
      <c r="AN1118" s="2" t="s">
        <v>3419</v>
      </c>
    </row>
    <row r="1119" spans="1:40">
      <c r="A1119" s="1">
        <v>46122</v>
      </c>
      <c r="B1119" s="2" t="s">
        <v>27</v>
      </c>
      <c r="C1119" s="2" t="s">
        <v>3439</v>
      </c>
      <c r="D1119" s="2" t="s">
        <v>3440</v>
      </c>
      <c r="E1119" s="11">
        <v>0.64930555555555558</v>
      </c>
      <c r="F1119" s="11">
        <v>0.72916666666666674</v>
      </c>
      <c r="G1119">
        <v>1.92</v>
      </c>
      <c r="H1119">
        <v>0</v>
      </c>
      <c r="I1119">
        <v>1.9166666666666665</v>
      </c>
      <c r="J1119">
        <v>0</v>
      </c>
      <c r="K1119" s="2" t="s">
        <v>3416</v>
      </c>
      <c r="L1119" s="2" t="s">
        <v>3471</v>
      </c>
      <c r="M1119" t="s">
        <v>764</v>
      </c>
      <c r="N1119" s="2" t="s">
        <v>764</v>
      </c>
      <c r="O1119" s="2" t="s">
        <v>764</v>
      </c>
      <c r="P1119" s="2" t="s">
        <v>764</v>
      </c>
      <c r="Q1119" s="2" t="s">
        <v>764</v>
      </c>
      <c r="R1119" s="2" t="s">
        <v>764</v>
      </c>
      <c r="S1119" s="2" t="s">
        <v>764</v>
      </c>
      <c r="T1119">
        <v>0</v>
      </c>
      <c r="U1119">
        <v>0</v>
      </c>
      <c r="V1119">
        <v>0</v>
      </c>
      <c r="W1119">
        <v>0</v>
      </c>
      <c r="X1119">
        <v>0</v>
      </c>
      <c r="Z1119">
        <v>0</v>
      </c>
      <c r="AA1119" t="s">
        <v>764</v>
      </c>
      <c r="AB1119" t="s">
        <v>764</v>
      </c>
      <c r="AC1119" s="2" t="s">
        <v>3581</v>
      </c>
      <c r="AD1119" s="2" t="s">
        <v>376</v>
      </c>
      <c r="AE1119">
        <v>2026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 s="2" t="s">
        <v>3419</v>
      </c>
      <c r="AN1119" s="2" t="s">
        <v>3419</v>
      </c>
    </row>
    <row r="1120" spans="1:40">
      <c r="A1120" s="1">
        <v>46125</v>
      </c>
      <c r="B1120" s="2" t="s">
        <v>27</v>
      </c>
      <c r="C1120" s="2" t="s">
        <v>3439</v>
      </c>
      <c r="D1120" s="2" t="s">
        <v>3440</v>
      </c>
      <c r="E1120" s="11">
        <v>0.41666666666666674</v>
      </c>
      <c r="F1120" s="11">
        <v>0.72916666666666674</v>
      </c>
      <c r="G1120">
        <v>7.5</v>
      </c>
      <c r="H1120">
        <v>1542.5333333333333</v>
      </c>
      <c r="I1120">
        <v>7.5</v>
      </c>
      <c r="J1120">
        <v>1542.5333333333333</v>
      </c>
      <c r="K1120" s="2" t="s">
        <v>3416</v>
      </c>
      <c r="L1120" s="2" t="s">
        <v>3417</v>
      </c>
      <c r="M1120">
        <v>416</v>
      </c>
      <c r="N1120" s="2" t="s">
        <v>1886</v>
      </c>
      <c r="O1120" s="2" t="s">
        <v>98</v>
      </c>
      <c r="P1120" s="2" t="s">
        <v>95</v>
      </c>
      <c r="Q1120" s="2" t="s">
        <v>97</v>
      </c>
      <c r="R1120" s="2" t="s">
        <v>94</v>
      </c>
      <c r="S1120" s="2" t="s">
        <v>64</v>
      </c>
      <c r="T1120">
        <v>11569</v>
      </c>
      <c r="U1120">
        <v>4</v>
      </c>
      <c r="V1120">
        <v>2</v>
      </c>
      <c r="W1120">
        <v>1</v>
      </c>
      <c r="X1120">
        <v>2</v>
      </c>
      <c r="Z1120">
        <v>23138</v>
      </c>
      <c r="AA1120">
        <v>23138</v>
      </c>
      <c r="AB1120">
        <v>23000</v>
      </c>
      <c r="AC1120" s="2"/>
      <c r="AD1120" s="2" t="s">
        <v>376</v>
      </c>
      <c r="AE1120">
        <v>2026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 s="2" t="s">
        <v>3431</v>
      </c>
      <c r="AN1120" s="2" t="s">
        <v>3419</v>
      </c>
    </row>
    <row r="1121" spans="1:40">
      <c r="A1121" s="1">
        <v>46122</v>
      </c>
      <c r="B1121" s="2" t="s">
        <v>27</v>
      </c>
      <c r="C1121" s="2" t="s">
        <v>3453</v>
      </c>
      <c r="D1121" s="2" t="s">
        <v>3415</v>
      </c>
      <c r="E1121" s="11">
        <v>0.34722222222222232</v>
      </c>
      <c r="F1121" s="11">
        <v>0.5</v>
      </c>
      <c r="G1121">
        <v>3.67</v>
      </c>
      <c r="H1121">
        <v>517.16621253405992</v>
      </c>
      <c r="I1121">
        <v>3.666666666666667</v>
      </c>
      <c r="J1121">
        <v>517.63636363425928</v>
      </c>
      <c r="K1121" s="2" t="s">
        <v>3416</v>
      </c>
      <c r="L1121" s="2" t="s">
        <v>3417</v>
      </c>
      <c r="M1121">
        <v>434</v>
      </c>
      <c r="N1121" s="2" t="s">
        <v>1677</v>
      </c>
      <c r="O1121" s="2" t="s">
        <v>1934</v>
      </c>
      <c r="P1121" s="2" t="s">
        <v>1932</v>
      </c>
      <c r="Q1121" s="2" t="s">
        <v>1933</v>
      </c>
      <c r="R1121" s="2" t="s">
        <v>1931</v>
      </c>
      <c r="S1121" s="2" t="s">
        <v>64</v>
      </c>
      <c r="T1121">
        <v>1898</v>
      </c>
      <c r="U1121">
        <v>20</v>
      </c>
      <c r="V1121">
        <v>2</v>
      </c>
      <c r="W1121">
        <v>1</v>
      </c>
      <c r="X1121">
        <v>6</v>
      </c>
      <c r="Z1121">
        <v>11388</v>
      </c>
      <c r="AA1121">
        <v>11388</v>
      </c>
      <c r="AB1121">
        <v>10000</v>
      </c>
      <c r="AC1121" s="2"/>
      <c r="AD1121" s="2" t="s">
        <v>376</v>
      </c>
      <c r="AE1121">
        <v>2026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 s="2" t="s">
        <v>3419</v>
      </c>
      <c r="AN1121" s="2" t="s">
        <v>3419</v>
      </c>
    </row>
    <row r="1122" spans="1:40">
      <c r="A1122" s="1">
        <v>46122</v>
      </c>
      <c r="B1122" s="2" t="s">
        <v>27</v>
      </c>
      <c r="C1122" s="2" t="s">
        <v>3453</v>
      </c>
      <c r="D1122" s="2" t="s">
        <v>3415</v>
      </c>
      <c r="E1122" s="11">
        <v>0.5</v>
      </c>
      <c r="F1122" s="11">
        <v>0.6875</v>
      </c>
      <c r="G1122">
        <v>4.5</v>
      </c>
      <c r="H1122">
        <v>148.44444444444446</v>
      </c>
      <c r="I1122">
        <v>4.5</v>
      </c>
      <c r="J1122">
        <v>148.44444444444446</v>
      </c>
      <c r="K1122" s="2" t="s">
        <v>3416</v>
      </c>
      <c r="L1122" s="2" t="s">
        <v>3417</v>
      </c>
      <c r="M1122">
        <v>445</v>
      </c>
      <c r="N1122" s="2" t="s">
        <v>1972</v>
      </c>
      <c r="O1122" s="2" t="s">
        <v>1810</v>
      </c>
      <c r="P1122" s="2" t="s">
        <v>1800</v>
      </c>
      <c r="Q1122" s="2" t="s">
        <v>343</v>
      </c>
      <c r="R1122" s="2" t="s">
        <v>1809</v>
      </c>
      <c r="S1122" s="2" t="s">
        <v>64</v>
      </c>
      <c r="T1122">
        <v>668</v>
      </c>
      <c r="U1122">
        <v>6</v>
      </c>
      <c r="V1122">
        <v>2</v>
      </c>
      <c r="W1122">
        <v>1</v>
      </c>
      <c r="X1122">
        <v>6</v>
      </c>
      <c r="Z1122">
        <v>4008</v>
      </c>
      <c r="AA1122">
        <v>4008</v>
      </c>
      <c r="AB1122">
        <v>3300</v>
      </c>
      <c r="AC1122" s="2"/>
      <c r="AD1122" s="2" t="s">
        <v>376</v>
      </c>
      <c r="AE1122">
        <v>2026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 s="2" t="s">
        <v>3419</v>
      </c>
      <c r="AN1122" s="2" t="s">
        <v>3419</v>
      </c>
    </row>
    <row r="1123" spans="1:40">
      <c r="A1123" s="1">
        <v>46125</v>
      </c>
      <c r="B1123" s="2" t="s">
        <v>27</v>
      </c>
      <c r="C1123" s="2" t="s">
        <v>3453</v>
      </c>
      <c r="D1123" s="2" t="s">
        <v>3415</v>
      </c>
      <c r="E1123" s="11">
        <v>0.33333333333333326</v>
      </c>
      <c r="F1123" s="11">
        <v>0.60416666666666674</v>
      </c>
      <c r="G1123">
        <v>6.5</v>
      </c>
      <c r="H1123">
        <v>691.84615384615381</v>
      </c>
      <c r="I1123">
        <v>6.5</v>
      </c>
      <c r="J1123">
        <v>691.84615384259257</v>
      </c>
      <c r="K1123" s="2" t="s">
        <v>3416</v>
      </c>
      <c r="L1123" s="2" t="s">
        <v>3417</v>
      </c>
      <c r="M1123">
        <v>432</v>
      </c>
      <c r="N1123" s="2" t="s">
        <v>1927</v>
      </c>
      <c r="O1123" s="2" t="s">
        <v>1928</v>
      </c>
      <c r="P1123" s="2" t="s">
        <v>121</v>
      </c>
      <c r="Q1123" s="2" t="s">
        <v>122</v>
      </c>
      <c r="R1123" s="2" t="s">
        <v>120</v>
      </c>
      <c r="S1123" s="2" t="s">
        <v>64</v>
      </c>
      <c r="T1123">
        <v>4497</v>
      </c>
      <c r="U1123">
        <v>10</v>
      </c>
      <c r="V1123">
        <v>2</v>
      </c>
      <c r="W1123">
        <v>1</v>
      </c>
      <c r="X1123">
        <v>4</v>
      </c>
      <c r="Z1123">
        <v>17988</v>
      </c>
      <c r="AA1123">
        <v>17988</v>
      </c>
      <c r="AB1123">
        <v>17500</v>
      </c>
      <c r="AC1123" s="2"/>
      <c r="AD1123" s="2" t="s">
        <v>376</v>
      </c>
      <c r="AE1123">
        <v>2026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 s="2" t="s">
        <v>3431</v>
      </c>
      <c r="AN1123" s="2" t="s">
        <v>3419</v>
      </c>
    </row>
    <row r="1124" spans="1:40">
      <c r="A1124" s="1">
        <v>46119</v>
      </c>
      <c r="B1124" s="2" t="s">
        <v>27</v>
      </c>
      <c r="C1124" s="2" t="s">
        <v>3429</v>
      </c>
      <c r="D1124" s="2" t="s">
        <v>3454</v>
      </c>
      <c r="E1124" s="11">
        <v>0.4375</v>
      </c>
      <c r="F1124" s="11">
        <v>0.72916666666666674</v>
      </c>
      <c r="G1124">
        <v>7</v>
      </c>
      <c r="H1124">
        <v>1807.1428571428571</v>
      </c>
      <c r="I1124">
        <v>7</v>
      </c>
      <c r="J1124">
        <v>1807.1428571412036</v>
      </c>
      <c r="K1124" s="2" t="s">
        <v>3416</v>
      </c>
      <c r="L1124" s="2" t="s">
        <v>3370</v>
      </c>
      <c r="M1124" t="s">
        <v>764</v>
      </c>
      <c r="N1124" s="2" t="s">
        <v>764</v>
      </c>
      <c r="O1124" s="2" t="s">
        <v>764</v>
      </c>
      <c r="P1124" s="2" t="s">
        <v>764</v>
      </c>
      <c r="Q1124" s="2" t="s">
        <v>764</v>
      </c>
      <c r="R1124" s="2" t="s">
        <v>764</v>
      </c>
      <c r="S1124" s="2" t="s">
        <v>764</v>
      </c>
      <c r="T1124">
        <v>12650</v>
      </c>
      <c r="U1124">
        <v>10</v>
      </c>
      <c r="V1124">
        <v>0</v>
      </c>
      <c r="W1124">
        <v>0</v>
      </c>
      <c r="X1124">
        <v>0</v>
      </c>
      <c r="Z1124">
        <v>0</v>
      </c>
      <c r="AA1124" t="s">
        <v>764</v>
      </c>
      <c r="AB1124" t="s">
        <v>764</v>
      </c>
      <c r="AC1124" s="2" t="s">
        <v>3582</v>
      </c>
      <c r="AD1124" s="2" t="s">
        <v>376</v>
      </c>
      <c r="AE1124">
        <v>2026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 s="2" t="s">
        <v>3419</v>
      </c>
      <c r="AN1124" s="2" t="s">
        <v>3419</v>
      </c>
    </row>
    <row r="1125" spans="1:40">
      <c r="A1125" s="1">
        <v>46122</v>
      </c>
      <c r="B1125" s="2" t="s">
        <v>27</v>
      </c>
      <c r="C1125" s="2" t="s">
        <v>3429</v>
      </c>
      <c r="D1125" s="2" t="s">
        <v>3440</v>
      </c>
      <c r="E1125" s="11">
        <v>0.48958333333333326</v>
      </c>
      <c r="F1125" s="11">
        <v>0.57291666666666674</v>
      </c>
      <c r="G1125">
        <v>2</v>
      </c>
      <c r="H1125">
        <v>1100</v>
      </c>
      <c r="I1125">
        <v>2</v>
      </c>
      <c r="J1125">
        <v>1100</v>
      </c>
      <c r="K1125" s="2" t="s">
        <v>3416</v>
      </c>
      <c r="L1125" s="2" t="s">
        <v>3417</v>
      </c>
      <c r="M1125">
        <v>382</v>
      </c>
      <c r="N1125" s="2" t="s">
        <v>1781</v>
      </c>
      <c r="O1125" s="2" t="s">
        <v>1784</v>
      </c>
      <c r="P1125" s="2" t="s">
        <v>1783</v>
      </c>
      <c r="Q1125" s="2" t="s">
        <v>943</v>
      </c>
      <c r="R1125" s="2" t="s">
        <v>1782</v>
      </c>
      <c r="S1125" s="2" t="s">
        <v>64</v>
      </c>
      <c r="T1125">
        <v>2200</v>
      </c>
      <c r="U1125">
        <v>10</v>
      </c>
      <c r="V1125">
        <v>4</v>
      </c>
      <c r="W1125">
        <v>1</v>
      </c>
      <c r="X1125">
        <v>6</v>
      </c>
      <c r="Z1125">
        <v>13200</v>
      </c>
      <c r="AA1125">
        <v>13200</v>
      </c>
      <c r="AB1125">
        <v>12500</v>
      </c>
      <c r="AC1125" s="2"/>
      <c r="AD1125" s="2" t="s">
        <v>376</v>
      </c>
      <c r="AE1125">
        <v>2026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 s="2" t="s">
        <v>3419</v>
      </c>
      <c r="AN1125" s="2" t="s">
        <v>3419</v>
      </c>
    </row>
    <row r="1126" spans="1:40">
      <c r="A1126" s="1">
        <v>46122</v>
      </c>
      <c r="B1126" s="2" t="s">
        <v>27</v>
      </c>
      <c r="C1126" s="2" t="s">
        <v>3481</v>
      </c>
      <c r="D1126" s="2" t="s">
        <v>3454</v>
      </c>
      <c r="E1126" s="11">
        <v>0.34027777777777768</v>
      </c>
      <c r="F1126" s="11">
        <v>0.72916666666666674</v>
      </c>
      <c r="G1126">
        <v>9.33</v>
      </c>
      <c r="H1126">
        <v>1607.7170418006431</v>
      </c>
      <c r="I1126">
        <v>9.3333333333333339</v>
      </c>
      <c r="J1126">
        <v>1607.1428571412036</v>
      </c>
      <c r="K1126" s="2" t="s">
        <v>3416</v>
      </c>
      <c r="L1126" s="2" t="s">
        <v>3370</v>
      </c>
      <c r="M1126" t="s">
        <v>764</v>
      </c>
      <c r="N1126" s="2" t="s">
        <v>764</v>
      </c>
      <c r="O1126" s="2" t="s">
        <v>764</v>
      </c>
      <c r="P1126" s="2" t="s">
        <v>764</v>
      </c>
      <c r="Q1126" s="2" t="s">
        <v>764</v>
      </c>
      <c r="R1126" s="2" t="s">
        <v>764</v>
      </c>
      <c r="S1126" s="2" t="s">
        <v>764</v>
      </c>
      <c r="T1126">
        <v>15000</v>
      </c>
      <c r="U1126">
        <v>10</v>
      </c>
      <c r="V1126">
        <v>0</v>
      </c>
      <c r="W1126">
        <v>0</v>
      </c>
      <c r="X1126">
        <v>0</v>
      </c>
      <c r="Z1126">
        <v>0</v>
      </c>
      <c r="AA1126" t="s">
        <v>764</v>
      </c>
      <c r="AB1126" t="s">
        <v>764</v>
      </c>
      <c r="AC1126" s="2" t="s">
        <v>3582</v>
      </c>
      <c r="AD1126" s="2" t="s">
        <v>376</v>
      </c>
      <c r="AE1126">
        <v>2026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 s="2" t="s">
        <v>3419</v>
      </c>
      <c r="AN1126" s="2" t="s">
        <v>3419</v>
      </c>
    </row>
    <row r="1127" spans="1:40">
      <c r="A1127" s="1">
        <v>46125</v>
      </c>
      <c r="B1127" s="2" t="s">
        <v>27</v>
      </c>
      <c r="C1127" s="2" t="s">
        <v>3481</v>
      </c>
      <c r="D1127" s="2" t="s">
        <v>3454</v>
      </c>
      <c r="E1127" s="11">
        <v>0.34027777777777768</v>
      </c>
      <c r="F1127" s="11">
        <v>0.72916666666666674</v>
      </c>
      <c r="G1127">
        <v>9.33</v>
      </c>
      <c r="H1127">
        <v>1607.7170418006431</v>
      </c>
      <c r="I1127">
        <v>9.3333333333333339</v>
      </c>
      <c r="J1127">
        <v>1607.1428571412036</v>
      </c>
      <c r="K1127" s="2" t="s">
        <v>3416</v>
      </c>
      <c r="L1127" s="2" t="s">
        <v>3370</v>
      </c>
      <c r="M1127" t="s">
        <v>764</v>
      </c>
      <c r="N1127" s="2" t="s">
        <v>764</v>
      </c>
      <c r="O1127" s="2" t="s">
        <v>764</v>
      </c>
      <c r="P1127" s="2" t="s">
        <v>764</v>
      </c>
      <c r="Q1127" s="2" t="s">
        <v>764</v>
      </c>
      <c r="R1127" s="2" t="s">
        <v>764</v>
      </c>
      <c r="S1127" s="2" t="s">
        <v>764</v>
      </c>
      <c r="T1127">
        <v>15000</v>
      </c>
      <c r="U1127">
        <v>10</v>
      </c>
      <c r="V1127">
        <v>0</v>
      </c>
      <c r="W1127">
        <v>0</v>
      </c>
      <c r="X1127">
        <v>0</v>
      </c>
      <c r="Z1127">
        <v>0</v>
      </c>
      <c r="AA1127" t="s">
        <v>764</v>
      </c>
      <c r="AB1127" t="s">
        <v>764</v>
      </c>
      <c r="AC1127" s="2" t="s">
        <v>3582</v>
      </c>
      <c r="AD1127" s="2" t="s">
        <v>376</v>
      </c>
      <c r="AE1127">
        <v>2026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 s="2" t="s">
        <v>3419</v>
      </c>
      <c r="AN1127" s="2" t="s">
        <v>3419</v>
      </c>
    </row>
    <row r="1128" spans="1:40">
      <c r="A1128" s="1">
        <v>46122</v>
      </c>
      <c r="B1128" s="2" t="s">
        <v>26</v>
      </c>
      <c r="C1128" s="2" t="s">
        <v>3448</v>
      </c>
      <c r="D1128" s="2" t="s">
        <v>3449</v>
      </c>
      <c r="E1128" s="11">
        <v>0.34375</v>
      </c>
      <c r="F1128" s="11">
        <v>0.45833333333333326</v>
      </c>
      <c r="G1128">
        <v>2.75</v>
      </c>
      <c r="H1128">
        <v>1635.2727272727273</v>
      </c>
      <c r="I1128">
        <v>2.75</v>
      </c>
      <c r="J1128">
        <v>1635.2727272685186</v>
      </c>
      <c r="K1128" s="2" t="s">
        <v>3416</v>
      </c>
      <c r="L1128" s="2" t="s">
        <v>3417</v>
      </c>
      <c r="M1128">
        <v>432</v>
      </c>
      <c r="N1128" s="2" t="s">
        <v>1927</v>
      </c>
      <c r="O1128" s="2" t="s">
        <v>1928</v>
      </c>
      <c r="P1128" s="2" t="s">
        <v>121</v>
      </c>
      <c r="Q1128" s="2" t="s">
        <v>122</v>
      </c>
      <c r="R1128" s="2" t="s">
        <v>120</v>
      </c>
      <c r="S1128" s="2" t="s">
        <v>64</v>
      </c>
      <c r="T1128">
        <v>4497</v>
      </c>
      <c r="U1128">
        <v>0</v>
      </c>
      <c r="V1128">
        <v>2</v>
      </c>
      <c r="W1128">
        <v>1</v>
      </c>
      <c r="X1128">
        <v>4</v>
      </c>
      <c r="Z1128">
        <v>17988</v>
      </c>
      <c r="AA1128">
        <v>17988</v>
      </c>
      <c r="AB1128">
        <v>17500</v>
      </c>
      <c r="AC1128" s="2" t="s">
        <v>3450</v>
      </c>
      <c r="AD1128" s="2" t="s">
        <v>376</v>
      </c>
      <c r="AE1128">
        <v>2026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 s="2" t="s">
        <v>72</v>
      </c>
      <c r="AN1128" s="2" t="s">
        <v>3419</v>
      </c>
    </row>
    <row r="1129" spans="1:40">
      <c r="A1129" s="1">
        <v>46122</v>
      </c>
      <c r="B1129" s="2" t="s">
        <v>26</v>
      </c>
      <c r="C1129" s="2" t="s">
        <v>3448</v>
      </c>
      <c r="D1129" s="2" t="s">
        <v>3449</v>
      </c>
      <c r="E1129" s="11">
        <v>0.5</v>
      </c>
      <c r="F1129" s="11">
        <v>0.5625</v>
      </c>
      <c r="G1129">
        <v>1.5</v>
      </c>
      <c r="H1129">
        <v>2074</v>
      </c>
      <c r="I1129">
        <v>1.5</v>
      </c>
      <c r="J1129">
        <v>2074</v>
      </c>
      <c r="K1129" s="2" t="s">
        <v>3416</v>
      </c>
      <c r="L1129" s="2" t="s">
        <v>3417</v>
      </c>
      <c r="M1129">
        <v>380</v>
      </c>
      <c r="N1129" s="2" t="s">
        <v>1771</v>
      </c>
      <c r="O1129" s="2" t="s">
        <v>1774</v>
      </c>
      <c r="P1129" s="2" t="s">
        <v>1773</v>
      </c>
      <c r="Q1129" s="2" t="s">
        <v>663</v>
      </c>
      <c r="R1129" s="2" t="s">
        <v>1772</v>
      </c>
      <c r="S1129" s="2" t="s">
        <v>64</v>
      </c>
      <c r="T1129">
        <v>3111</v>
      </c>
      <c r="U1129">
        <v>0</v>
      </c>
      <c r="V1129">
        <v>2</v>
      </c>
      <c r="W1129">
        <v>1</v>
      </c>
      <c r="X1129">
        <v>4</v>
      </c>
      <c r="Z1129">
        <v>12444</v>
      </c>
      <c r="AA1129">
        <v>12444</v>
      </c>
      <c r="AB1129">
        <v>12000</v>
      </c>
      <c r="AC1129" s="2" t="s">
        <v>3438</v>
      </c>
      <c r="AD1129" s="2" t="s">
        <v>376</v>
      </c>
      <c r="AE1129">
        <v>2026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 s="2" t="s">
        <v>72</v>
      </c>
      <c r="AN1129" s="2" t="s">
        <v>3419</v>
      </c>
    </row>
    <row r="1130" spans="1:40">
      <c r="A1130" s="1">
        <v>46122</v>
      </c>
      <c r="B1130" s="2" t="s">
        <v>26</v>
      </c>
      <c r="C1130" s="2" t="s">
        <v>3448</v>
      </c>
      <c r="D1130" s="2" t="s">
        <v>3449</v>
      </c>
      <c r="E1130" s="11">
        <v>0.59027777777777768</v>
      </c>
      <c r="F1130" s="11">
        <v>0.62152777777777768</v>
      </c>
      <c r="G1130">
        <v>0.75</v>
      </c>
      <c r="H1130">
        <v>1521.3333333333333</v>
      </c>
      <c r="I1130">
        <v>0.75</v>
      </c>
      <c r="J1130">
        <v>1521.3333333333333</v>
      </c>
      <c r="K1130" s="2" t="s">
        <v>3416</v>
      </c>
      <c r="L1130" s="2" t="s">
        <v>3417</v>
      </c>
      <c r="M1130">
        <v>361</v>
      </c>
      <c r="N1130" s="2" t="s">
        <v>1688</v>
      </c>
      <c r="O1130" s="2" t="s">
        <v>1691</v>
      </c>
      <c r="P1130" s="2" t="s">
        <v>1690</v>
      </c>
      <c r="Q1130" s="2" t="s">
        <v>59</v>
      </c>
      <c r="R1130" s="2" t="s">
        <v>1689</v>
      </c>
      <c r="S1130" s="2" t="s">
        <v>64</v>
      </c>
      <c r="T1130">
        <v>1141</v>
      </c>
      <c r="U1130">
        <v>0</v>
      </c>
      <c r="V1130">
        <v>2</v>
      </c>
      <c r="W1130">
        <v>1</v>
      </c>
      <c r="X1130">
        <v>2</v>
      </c>
      <c r="Z1130">
        <v>2282</v>
      </c>
      <c r="AA1130">
        <v>2282</v>
      </c>
      <c r="AB1130">
        <v>2150</v>
      </c>
      <c r="AC1130" s="2" t="s">
        <v>3438</v>
      </c>
      <c r="AD1130" s="2" t="s">
        <v>376</v>
      </c>
      <c r="AE1130">
        <v>2026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 s="2" t="s">
        <v>72</v>
      </c>
      <c r="AN1130" s="2" t="s">
        <v>3419</v>
      </c>
    </row>
    <row r="1131" spans="1:40">
      <c r="A1131" s="1">
        <v>46122</v>
      </c>
      <c r="B1131" s="2" t="s">
        <v>26</v>
      </c>
      <c r="C1131" s="2" t="s">
        <v>3448</v>
      </c>
      <c r="D1131" s="2" t="s">
        <v>3449</v>
      </c>
      <c r="E1131" s="11">
        <v>0.63541666666666674</v>
      </c>
      <c r="F1131" s="11">
        <v>0.71527777777777768</v>
      </c>
      <c r="G1131">
        <v>1.92</v>
      </c>
      <c r="H1131">
        <v>2087.5</v>
      </c>
      <c r="I1131">
        <v>1.9166666666666665</v>
      </c>
      <c r="J1131">
        <v>2091.1304347800924</v>
      </c>
      <c r="K1131" s="2" t="s">
        <v>3416</v>
      </c>
      <c r="L1131" s="2" t="s">
        <v>3417</v>
      </c>
      <c r="M1131">
        <v>416</v>
      </c>
      <c r="N1131" s="2" t="s">
        <v>1886</v>
      </c>
      <c r="O1131" s="2" t="s">
        <v>98</v>
      </c>
      <c r="P1131" s="2" t="s">
        <v>95</v>
      </c>
      <c r="Q1131" s="2" t="s">
        <v>97</v>
      </c>
      <c r="R1131" s="2" t="s">
        <v>94</v>
      </c>
      <c r="S1131" s="2" t="s">
        <v>64</v>
      </c>
      <c r="T1131">
        <v>4008</v>
      </c>
      <c r="U1131">
        <v>0</v>
      </c>
      <c r="V1131">
        <v>2</v>
      </c>
      <c r="W1131">
        <v>1</v>
      </c>
      <c r="X1131">
        <v>2</v>
      </c>
      <c r="Z1131">
        <v>8016</v>
      </c>
      <c r="AA1131">
        <v>8016</v>
      </c>
      <c r="AB1131">
        <v>23000</v>
      </c>
      <c r="AC1131" s="2" t="s">
        <v>3450</v>
      </c>
      <c r="AD1131" s="2" t="s">
        <v>376</v>
      </c>
      <c r="AE1131">
        <v>2026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 s="2" t="s">
        <v>72</v>
      </c>
      <c r="AN1131" s="2" t="s">
        <v>3419</v>
      </c>
    </row>
    <row r="1132" spans="1:40">
      <c r="A1132" s="1">
        <v>46125</v>
      </c>
      <c r="B1132" s="2" t="s">
        <v>26</v>
      </c>
      <c r="C1132" s="2" t="s">
        <v>3448</v>
      </c>
      <c r="D1132" s="2" t="s">
        <v>3449</v>
      </c>
      <c r="E1132" s="11">
        <v>0.34027777777777768</v>
      </c>
      <c r="F1132" s="11">
        <v>0.5</v>
      </c>
      <c r="G1132">
        <v>3.83</v>
      </c>
      <c r="H1132">
        <v>1974.1514360313315</v>
      </c>
      <c r="I1132">
        <v>3.833333333333333</v>
      </c>
      <c r="J1132">
        <v>1972.4347826041667</v>
      </c>
      <c r="K1132" s="2" t="s">
        <v>3416</v>
      </c>
      <c r="L1132" s="2" t="s">
        <v>3417</v>
      </c>
      <c r="M1132">
        <v>416</v>
      </c>
      <c r="N1132" s="2" t="s">
        <v>1886</v>
      </c>
      <c r="O1132" s="2" t="s">
        <v>98</v>
      </c>
      <c r="P1132" s="2" t="s">
        <v>95</v>
      </c>
      <c r="Q1132" s="2" t="s">
        <v>97</v>
      </c>
      <c r="R1132" s="2" t="s">
        <v>94</v>
      </c>
      <c r="S1132" s="2" t="s">
        <v>64</v>
      </c>
      <c r="T1132">
        <v>7561</v>
      </c>
      <c r="U1132">
        <v>0</v>
      </c>
      <c r="V1132">
        <v>2</v>
      </c>
      <c r="W1132">
        <v>1</v>
      </c>
      <c r="X1132">
        <v>2</v>
      </c>
      <c r="Z1132">
        <v>15122</v>
      </c>
      <c r="AA1132">
        <v>15122</v>
      </c>
      <c r="AB1132">
        <v>23000</v>
      </c>
      <c r="AC1132" s="2" t="s">
        <v>3450</v>
      </c>
      <c r="AD1132" s="2" t="s">
        <v>376</v>
      </c>
      <c r="AE1132">
        <v>2026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 s="2" t="s">
        <v>72</v>
      </c>
      <c r="AN1132" s="2" t="s">
        <v>3419</v>
      </c>
    </row>
    <row r="1133" spans="1:40">
      <c r="A1133" s="1">
        <v>46125</v>
      </c>
      <c r="B1133" s="2" t="s">
        <v>26</v>
      </c>
      <c r="C1133" s="2" t="s">
        <v>3448</v>
      </c>
      <c r="D1133" s="2" t="s">
        <v>3449</v>
      </c>
      <c r="E1133" s="11">
        <v>0.5</v>
      </c>
      <c r="F1133" s="11">
        <v>0.70833333333333326</v>
      </c>
      <c r="G1133">
        <v>5</v>
      </c>
      <c r="H1133">
        <v>2314.4</v>
      </c>
      <c r="I1133">
        <v>5</v>
      </c>
      <c r="J1133">
        <v>2314.4</v>
      </c>
      <c r="K1133" s="2" t="s">
        <v>3416</v>
      </c>
      <c r="L1133" s="2" t="s">
        <v>3417</v>
      </c>
      <c r="M1133">
        <v>420</v>
      </c>
      <c r="N1133" s="2" t="s">
        <v>1888</v>
      </c>
      <c r="O1133" s="2" t="s">
        <v>98</v>
      </c>
      <c r="P1133" s="2" t="s">
        <v>95</v>
      </c>
      <c r="Q1133" s="2" t="s">
        <v>97</v>
      </c>
      <c r="R1133" s="2" t="s">
        <v>94</v>
      </c>
      <c r="S1133" s="2" t="s">
        <v>64</v>
      </c>
      <c r="T1133">
        <v>11572</v>
      </c>
      <c r="U1133">
        <v>0</v>
      </c>
      <c r="V1133">
        <v>2</v>
      </c>
      <c r="W1133">
        <v>1</v>
      </c>
      <c r="X1133">
        <v>2</v>
      </c>
      <c r="Z1133">
        <v>23144</v>
      </c>
      <c r="AA1133">
        <v>23144</v>
      </c>
      <c r="AB1133">
        <v>23000</v>
      </c>
      <c r="AC1133" s="2" t="s">
        <v>3450</v>
      </c>
      <c r="AD1133" s="2" t="s">
        <v>376</v>
      </c>
      <c r="AE1133">
        <v>2026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 s="2" t="s">
        <v>72</v>
      </c>
      <c r="AN1133" s="2" t="s">
        <v>3419</v>
      </c>
    </row>
    <row r="1134" spans="1:40">
      <c r="A1134" s="1">
        <v>46122</v>
      </c>
      <c r="B1134" s="2" t="s">
        <v>25</v>
      </c>
      <c r="C1134" s="2" t="s">
        <v>3414</v>
      </c>
      <c r="D1134" s="2" t="s">
        <v>3426</v>
      </c>
      <c r="E1134" s="11">
        <v>0.33333333333333326</v>
      </c>
      <c r="F1134" s="11">
        <v>0.375</v>
      </c>
      <c r="G1134">
        <v>1</v>
      </c>
      <c r="H1134">
        <v>670</v>
      </c>
      <c r="I1134">
        <v>1</v>
      </c>
      <c r="J1134">
        <v>670</v>
      </c>
      <c r="K1134" s="2" t="s">
        <v>3416</v>
      </c>
      <c r="L1134" s="2" t="s">
        <v>3417</v>
      </c>
      <c r="M1134">
        <v>457</v>
      </c>
      <c r="N1134" s="2" t="s">
        <v>2023</v>
      </c>
      <c r="O1134" s="2" t="s">
        <v>1375</v>
      </c>
      <c r="P1134" s="2" t="s">
        <v>2025</v>
      </c>
      <c r="Q1134" s="2" t="s">
        <v>153</v>
      </c>
      <c r="R1134" s="2" t="s">
        <v>2024</v>
      </c>
      <c r="S1134" s="2" t="s">
        <v>79</v>
      </c>
      <c r="T1134">
        <v>670</v>
      </c>
      <c r="U1134">
        <v>15</v>
      </c>
      <c r="V1134">
        <v>0</v>
      </c>
      <c r="W1134">
        <v>1</v>
      </c>
      <c r="X1134">
        <v>8</v>
      </c>
      <c r="Z1134">
        <v>5360</v>
      </c>
      <c r="AA1134">
        <v>5360</v>
      </c>
      <c r="AB1134">
        <v>5100</v>
      </c>
      <c r="AC1134" s="2"/>
      <c r="AD1134" s="2" t="s">
        <v>376</v>
      </c>
      <c r="AE1134">
        <v>2026</v>
      </c>
      <c r="AF1134">
        <v>168</v>
      </c>
      <c r="AG1134">
        <v>179</v>
      </c>
      <c r="AH1134">
        <v>-11</v>
      </c>
      <c r="AI1134">
        <v>182</v>
      </c>
      <c r="AJ1134">
        <v>179</v>
      </c>
      <c r="AK1134">
        <v>3</v>
      </c>
      <c r="AL1134" s="2" t="s">
        <v>72</v>
      </c>
      <c r="AN1134" s="2" t="s">
        <v>3419</v>
      </c>
    </row>
    <row r="1135" spans="1:40">
      <c r="A1135" s="1">
        <v>46122</v>
      </c>
      <c r="B1135" s="2" t="s">
        <v>25</v>
      </c>
      <c r="C1135" s="2" t="s">
        <v>3414</v>
      </c>
      <c r="D1135" s="2" t="s">
        <v>3426</v>
      </c>
      <c r="E1135" s="11">
        <v>0.38541666666666674</v>
      </c>
      <c r="F1135" s="11">
        <v>0.49305555555555558</v>
      </c>
      <c r="G1135">
        <v>2.58</v>
      </c>
      <c r="H1135">
        <v>1183.3333333333333</v>
      </c>
      <c r="I1135">
        <v>2.5833333333333335</v>
      </c>
      <c r="J1135">
        <v>1181.8064516087964</v>
      </c>
      <c r="K1135" s="2" t="s">
        <v>3416</v>
      </c>
      <c r="L1135" s="2" t="s">
        <v>3417</v>
      </c>
      <c r="M1135">
        <v>426</v>
      </c>
      <c r="N1135" s="2" t="s">
        <v>1743</v>
      </c>
      <c r="O1135" s="2" t="s">
        <v>719</v>
      </c>
      <c r="P1135" s="2" t="s">
        <v>714</v>
      </c>
      <c r="Q1135" s="2" t="s">
        <v>422</v>
      </c>
      <c r="R1135" s="2" t="s">
        <v>713</v>
      </c>
      <c r="S1135" s="2" t="s">
        <v>79</v>
      </c>
      <c r="T1135">
        <v>3053</v>
      </c>
      <c r="U1135">
        <v>20</v>
      </c>
      <c r="V1135">
        <v>0</v>
      </c>
      <c r="W1135">
        <v>1</v>
      </c>
      <c r="X1135">
        <v>8</v>
      </c>
      <c r="Z1135">
        <v>24424</v>
      </c>
      <c r="AA1135">
        <v>24424</v>
      </c>
      <c r="AB1135">
        <v>24100</v>
      </c>
      <c r="AC1135" s="2"/>
      <c r="AD1135" s="2" t="s">
        <v>376</v>
      </c>
      <c r="AE1135">
        <v>2026</v>
      </c>
      <c r="AF1135">
        <v>764</v>
      </c>
      <c r="AG1135">
        <v>775</v>
      </c>
      <c r="AH1135">
        <v>-11</v>
      </c>
      <c r="AI1135">
        <v>778</v>
      </c>
      <c r="AJ1135">
        <v>775</v>
      </c>
      <c r="AK1135">
        <v>3</v>
      </c>
      <c r="AL1135" s="2" t="s">
        <v>72</v>
      </c>
      <c r="AN1135" s="2" t="s">
        <v>3419</v>
      </c>
    </row>
    <row r="1136" spans="1:40">
      <c r="A1136" s="1">
        <v>46122</v>
      </c>
      <c r="B1136" s="2" t="s">
        <v>25</v>
      </c>
      <c r="C1136" s="2" t="s">
        <v>3414</v>
      </c>
      <c r="D1136" s="2" t="s">
        <v>3426</v>
      </c>
      <c r="E1136" s="11">
        <v>0.51041666666666674</v>
      </c>
      <c r="F1136" s="11">
        <v>0.69444444444444442</v>
      </c>
      <c r="G1136">
        <v>4.42</v>
      </c>
      <c r="H1136">
        <v>2319.0045248868778</v>
      </c>
      <c r="I1136">
        <v>4.416666666666667</v>
      </c>
      <c r="J1136">
        <v>2320.7547169791665</v>
      </c>
      <c r="K1136" s="2" t="s">
        <v>3416</v>
      </c>
      <c r="L1136" s="2" t="s">
        <v>3417</v>
      </c>
      <c r="M1136">
        <v>455</v>
      </c>
      <c r="N1136" s="2" t="s">
        <v>2012</v>
      </c>
      <c r="O1136" s="2" t="s">
        <v>2020</v>
      </c>
      <c r="P1136" s="2" t="s">
        <v>2014</v>
      </c>
      <c r="Q1136" s="2" t="s">
        <v>779</v>
      </c>
      <c r="R1136" s="2" t="s">
        <v>2013</v>
      </c>
      <c r="S1136" s="2" t="s">
        <v>79</v>
      </c>
      <c r="T1136">
        <v>10250</v>
      </c>
      <c r="U1136">
        <v>15</v>
      </c>
      <c r="V1136">
        <v>0</v>
      </c>
      <c r="W1136">
        <v>1</v>
      </c>
      <c r="X1136">
        <v>8</v>
      </c>
      <c r="Z1136">
        <v>82000</v>
      </c>
      <c r="AA1136">
        <v>82000</v>
      </c>
      <c r="AB1136">
        <v>92000</v>
      </c>
      <c r="AC1136" s="2"/>
      <c r="AD1136" s="2" t="s">
        <v>376</v>
      </c>
      <c r="AE1136">
        <v>2026</v>
      </c>
      <c r="AF1136">
        <v>2563</v>
      </c>
      <c r="AG1136">
        <v>2955</v>
      </c>
      <c r="AH1136">
        <v>-392</v>
      </c>
      <c r="AI1136">
        <v>2958</v>
      </c>
      <c r="AJ1136">
        <v>2955</v>
      </c>
      <c r="AK1136">
        <v>3</v>
      </c>
      <c r="AL1136" s="2" t="s">
        <v>72</v>
      </c>
      <c r="AN1136" s="2" t="s">
        <v>3419</v>
      </c>
    </row>
    <row r="1137" spans="1:40">
      <c r="A1137" s="1">
        <v>46125</v>
      </c>
      <c r="B1137" s="2" t="s">
        <v>25</v>
      </c>
      <c r="C1137" s="2" t="s">
        <v>3414</v>
      </c>
      <c r="D1137" s="2" t="s">
        <v>3426</v>
      </c>
      <c r="E1137" s="11">
        <v>0.34027777777777768</v>
      </c>
      <c r="F1137" s="11">
        <v>0.66666666666666674</v>
      </c>
      <c r="G1137">
        <v>7.83</v>
      </c>
      <c r="H1137">
        <v>1641.1238825031928</v>
      </c>
      <c r="I1137">
        <v>7.8333333333333339</v>
      </c>
      <c r="J1137">
        <v>1640.4255319097222</v>
      </c>
      <c r="K1137" s="2" t="s">
        <v>3416</v>
      </c>
      <c r="L1137" s="2" t="s">
        <v>3417</v>
      </c>
      <c r="M1137">
        <v>455</v>
      </c>
      <c r="N1137" s="2" t="s">
        <v>2012</v>
      </c>
      <c r="O1137" s="2" t="s">
        <v>2020</v>
      </c>
      <c r="P1137" s="2" t="s">
        <v>2014</v>
      </c>
      <c r="Q1137" s="2" t="s">
        <v>779</v>
      </c>
      <c r="R1137" s="2" t="s">
        <v>2013</v>
      </c>
      <c r="S1137" s="2" t="s">
        <v>79</v>
      </c>
      <c r="T1137">
        <v>12850</v>
      </c>
      <c r="U1137">
        <v>15</v>
      </c>
      <c r="V1137">
        <v>0</v>
      </c>
      <c r="W1137">
        <v>1</v>
      </c>
      <c r="X1137">
        <v>8</v>
      </c>
      <c r="Z1137">
        <v>102800</v>
      </c>
      <c r="AA1137">
        <v>102800</v>
      </c>
      <c r="AB1137">
        <v>92000</v>
      </c>
      <c r="AC1137" s="2" t="s">
        <v>3606</v>
      </c>
      <c r="AD1137" s="2" t="s">
        <v>376</v>
      </c>
      <c r="AE1137">
        <v>2026</v>
      </c>
      <c r="AF1137">
        <v>3213</v>
      </c>
      <c r="AG1137">
        <v>2955</v>
      </c>
      <c r="AH1137">
        <v>258</v>
      </c>
      <c r="AI1137">
        <v>3213</v>
      </c>
      <c r="AJ1137">
        <v>2955</v>
      </c>
      <c r="AK1137">
        <v>258</v>
      </c>
      <c r="AL1137" s="2" t="s">
        <v>72</v>
      </c>
      <c r="AN1137" s="2" t="s">
        <v>3419</v>
      </c>
    </row>
    <row r="1138" spans="1:40">
      <c r="A1138" s="1">
        <v>46125</v>
      </c>
      <c r="B1138" s="2" t="s">
        <v>25</v>
      </c>
      <c r="C1138" s="2" t="s">
        <v>3414</v>
      </c>
      <c r="D1138" s="2" t="s">
        <v>3426</v>
      </c>
      <c r="E1138" s="11">
        <v>0.67708333333333326</v>
      </c>
      <c r="F1138" s="11">
        <v>0.69444444444444442</v>
      </c>
      <c r="G1138">
        <v>0.42</v>
      </c>
      <c r="H1138">
        <v>380.95238095238096</v>
      </c>
      <c r="I1138">
        <v>0.41666666666666674</v>
      </c>
      <c r="J1138">
        <v>384</v>
      </c>
      <c r="K1138" s="2" t="s">
        <v>3416</v>
      </c>
      <c r="L1138" s="2" t="s">
        <v>3417</v>
      </c>
      <c r="M1138">
        <v>609</v>
      </c>
      <c r="N1138" s="2" t="s">
        <v>2509</v>
      </c>
      <c r="O1138" s="2" t="s">
        <v>2512</v>
      </c>
      <c r="P1138" s="2" t="s">
        <v>2511</v>
      </c>
      <c r="Q1138" s="2" t="s">
        <v>153</v>
      </c>
      <c r="R1138" s="2" t="s">
        <v>2510</v>
      </c>
      <c r="S1138" s="2" t="s">
        <v>79</v>
      </c>
      <c r="T1138">
        <v>160</v>
      </c>
      <c r="U1138">
        <v>10</v>
      </c>
      <c r="V1138">
        <v>0</v>
      </c>
      <c r="W1138">
        <v>1</v>
      </c>
      <c r="X1138">
        <v>8</v>
      </c>
      <c r="Z1138">
        <v>1280</v>
      </c>
      <c r="AA1138">
        <v>1280</v>
      </c>
      <c r="AB1138">
        <v>1100</v>
      </c>
      <c r="AC1138" s="2"/>
      <c r="AD1138" s="2" t="s">
        <v>376</v>
      </c>
      <c r="AE1138">
        <v>2026</v>
      </c>
      <c r="AF1138">
        <v>40</v>
      </c>
      <c r="AG1138">
        <v>54</v>
      </c>
      <c r="AH1138">
        <v>-14</v>
      </c>
      <c r="AI1138">
        <v>57</v>
      </c>
      <c r="AJ1138">
        <v>54</v>
      </c>
      <c r="AK1138">
        <v>3</v>
      </c>
      <c r="AL1138" s="2" t="s">
        <v>72</v>
      </c>
      <c r="AN1138" s="2" t="s">
        <v>3419</v>
      </c>
    </row>
    <row r="1139" spans="1:40">
      <c r="A1139" s="1">
        <v>46125</v>
      </c>
      <c r="B1139" s="2" t="s">
        <v>25</v>
      </c>
      <c r="C1139" s="2" t="s">
        <v>3414</v>
      </c>
      <c r="D1139" s="2" t="s">
        <v>3426</v>
      </c>
      <c r="E1139" s="11">
        <v>0.70486111111111116</v>
      </c>
      <c r="F1139" s="11">
        <v>0.72222222222222232</v>
      </c>
      <c r="G1139">
        <v>0.42</v>
      </c>
      <c r="H1139">
        <v>690.47619047619048</v>
      </c>
      <c r="I1139">
        <v>0.41666666666666674</v>
      </c>
      <c r="J1139">
        <v>696</v>
      </c>
      <c r="K1139" s="2" t="s">
        <v>3416</v>
      </c>
      <c r="L1139" s="2" t="s">
        <v>3417</v>
      </c>
      <c r="M1139">
        <v>601</v>
      </c>
      <c r="N1139" s="2" t="s">
        <v>2472</v>
      </c>
      <c r="O1139" s="2" t="s">
        <v>2479</v>
      </c>
      <c r="P1139" s="2" t="s">
        <v>2474</v>
      </c>
      <c r="Q1139" s="2" t="s">
        <v>153</v>
      </c>
      <c r="R1139" s="2" t="s">
        <v>2473</v>
      </c>
      <c r="S1139" s="2" t="s">
        <v>79</v>
      </c>
      <c r="T1139">
        <v>290</v>
      </c>
      <c r="U1139">
        <v>15</v>
      </c>
      <c r="V1139">
        <v>0</v>
      </c>
      <c r="W1139">
        <v>1</v>
      </c>
      <c r="X1139">
        <v>8</v>
      </c>
      <c r="Z1139">
        <v>2320</v>
      </c>
      <c r="AA1139">
        <v>2320</v>
      </c>
      <c r="AB1139">
        <v>2100</v>
      </c>
      <c r="AC1139" s="2"/>
      <c r="AD1139" s="2" t="s">
        <v>376</v>
      </c>
      <c r="AE1139">
        <v>2026</v>
      </c>
      <c r="AF1139">
        <v>73</v>
      </c>
      <c r="AG1139">
        <v>83</v>
      </c>
      <c r="AH1139">
        <v>-10</v>
      </c>
      <c r="AI1139">
        <v>86</v>
      </c>
      <c r="AJ1139">
        <v>83</v>
      </c>
      <c r="AK1139">
        <v>3</v>
      </c>
      <c r="AL1139" s="2" t="s">
        <v>72</v>
      </c>
      <c r="AN1139" s="2" t="s">
        <v>3419</v>
      </c>
    </row>
    <row r="1140" spans="1:40">
      <c r="A1140" s="1">
        <v>46125</v>
      </c>
      <c r="B1140" s="2" t="s">
        <v>25</v>
      </c>
      <c r="C1140" s="2" t="s">
        <v>3422</v>
      </c>
      <c r="D1140" s="2" t="s">
        <v>3423</v>
      </c>
      <c r="E1140" s="11">
        <v>0.39652777777777781</v>
      </c>
      <c r="F1140" s="11">
        <v>0.625</v>
      </c>
      <c r="G1140">
        <v>5.48</v>
      </c>
      <c r="H1140">
        <v>1771.8978102189781</v>
      </c>
      <c r="I1140">
        <v>5.4833333333333334</v>
      </c>
      <c r="J1140">
        <v>1770.8206686921296</v>
      </c>
      <c r="K1140" s="2" t="s">
        <v>3416</v>
      </c>
      <c r="L1140" s="2" t="s">
        <v>3417</v>
      </c>
      <c r="M1140">
        <v>350</v>
      </c>
      <c r="N1140" s="2" t="s">
        <v>1651</v>
      </c>
      <c r="O1140" s="2" t="s">
        <v>87</v>
      </c>
      <c r="P1140" s="2" t="s">
        <v>84</v>
      </c>
      <c r="Q1140" s="2" t="s">
        <v>1200</v>
      </c>
      <c r="R1140" s="2" t="s">
        <v>1652</v>
      </c>
      <c r="S1140" s="2" t="s">
        <v>64</v>
      </c>
      <c r="T1140">
        <v>9710</v>
      </c>
      <c r="U1140">
        <v>10</v>
      </c>
      <c r="V1140">
        <v>2</v>
      </c>
      <c r="W1140">
        <v>1</v>
      </c>
      <c r="X1140">
        <v>6</v>
      </c>
      <c r="Z1140">
        <v>58260</v>
      </c>
      <c r="AA1140">
        <v>58260</v>
      </c>
      <c r="AB1140">
        <v>58000</v>
      </c>
      <c r="AC1140" s="2"/>
      <c r="AD1140" s="2" t="s">
        <v>376</v>
      </c>
      <c r="AE1140">
        <v>2026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 s="2" t="s">
        <v>72</v>
      </c>
      <c r="AN1140" s="2" t="s">
        <v>3419</v>
      </c>
    </row>
    <row r="1141" spans="1:40">
      <c r="A1141" s="1">
        <v>46125</v>
      </c>
      <c r="B1141" s="2" t="s">
        <v>25</v>
      </c>
      <c r="C1141" s="2" t="s">
        <v>3422</v>
      </c>
      <c r="D1141" s="2" t="s">
        <v>3423</v>
      </c>
      <c r="E1141" s="11">
        <v>0.63194444444444442</v>
      </c>
      <c r="F1141" s="11">
        <v>0.67361111111111116</v>
      </c>
      <c r="G1141">
        <v>1</v>
      </c>
      <c r="H1141">
        <v>1500</v>
      </c>
      <c r="I1141">
        <v>1</v>
      </c>
      <c r="J1141">
        <v>1500</v>
      </c>
      <c r="K1141" s="2" t="s">
        <v>3416</v>
      </c>
      <c r="L1141" s="2" t="s">
        <v>3417</v>
      </c>
      <c r="M1141">
        <v>456</v>
      </c>
      <c r="N1141" s="2" t="s">
        <v>2023</v>
      </c>
      <c r="O1141" s="2" t="s">
        <v>2026</v>
      </c>
      <c r="P1141" s="2" t="s">
        <v>2025</v>
      </c>
      <c r="Q1141" s="2" t="s">
        <v>153</v>
      </c>
      <c r="R1141" s="2" t="s">
        <v>2024</v>
      </c>
      <c r="S1141" s="2" t="s">
        <v>64</v>
      </c>
      <c r="T1141">
        <v>1500</v>
      </c>
      <c r="U1141">
        <v>0</v>
      </c>
      <c r="V1141">
        <v>2</v>
      </c>
      <c r="W1141">
        <v>1</v>
      </c>
      <c r="X1141">
        <v>4</v>
      </c>
      <c r="Z1141">
        <v>6000</v>
      </c>
      <c r="AA1141">
        <v>6000</v>
      </c>
      <c r="AB1141">
        <v>5500</v>
      </c>
      <c r="AC1141" s="2"/>
      <c r="AD1141" s="2" t="s">
        <v>376</v>
      </c>
      <c r="AE1141">
        <v>2026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 s="2" t="s">
        <v>72</v>
      </c>
      <c r="AN1141" s="2" t="s">
        <v>3419</v>
      </c>
    </row>
    <row r="1142" spans="1:40">
      <c r="A1142" s="1">
        <v>46125</v>
      </c>
      <c r="B1142" s="2" t="s">
        <v>25</v>
      </c>
      <c r="C1142" s="2" t="s">
        <v>3422</v>
      </c>
      <c r="D1142" s="2" t="s">
        <v>3423</v>
      </c>
      <c r="E1142" s="11">
        <v>0.67708333333333326</v>
      </c>
      <c r="F1142" s="11">
        <v>0.72569444444444442</v>
      </c>
      <c r="G1142">
        <v>1.17</v>
      </c>
      <c r="H1142">
        <v>1495.7264957264958</v>
      </c>
      <c r="I1142">
        <v>1.1666666666666665</v>
      </c>
      <c r="J1142">
        <v>1500</v>
      </c>
      <c r="K1142" s="2" t="s">
        <v>3416</v>
      </c>
      <c r="L1142" s="2" t="s">
        <v>3417</v>
      </c>
      <c r="M1142">
        <v>559</v>
      </c>
      <c r="N1142" s="2" t="s">
        <v>2329</v>
      </c>
      <c r="O1142" s="2" t="s">
        <v>2333</v>
      </c>
      <c r="P1142" s="2" t="s">
        <v>2331</v>
      </c>
      <c r="Q1142" s="2" t="s">
        <v>2332</v>
      </c>
      <c r="R1142" s="2" t="s">
        <v>2330</v>
      </c>
      <c r="S1142" s="2" t="s">
        <v>64</v>
      </c>
      <c r="T1142">
        <v>1750</v>
      </c>
      <c r="U1142">
        <v>0</v>
      </c>
      <c r="V1142">
        <v>2</v>
      </c>
      <c r="W1142">
        <v>1</v>
      </c>
      <c r="X1142">
        <v>4</v>
      </c>
      <c r="Z1142">
        <v>7000</v>
      </c>
      <c r="AA1142">
        <v>7000</v>
      </c>
      <c r="AB1142">
        <v>6600</v>
      </c>
      <c r="AC1142" s="2"/>
      <c r="AD1142" s="2" t="s">
        <v>376</v>
      </c>
      <c r="AE1142">
        <v>2026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 s="2" t="s">
        <v>72</v>
      </c>
      <c r="AN1142" s="2" t="s">
        <v>3419</v>
      </c>
    </row>
    <row r="1143" spans="1:40">
      <c r="A1143" s="1">
        <v>46126</v>
      </c>
      <c r="B1143" s="2" t="s">
        <v>25</v>
      </c>
      <c r="C1143" s="2" t="s">
        <v>3422</v>
      </c>
      <c r="D1143" s="2" t="s">
        <v>3423</v>
      </c>
      <c r="E1143" s="11">
        <v>0.33680555555555558</v>
      </c>
      <c r="F1143" s="11">
        <v>0.39583333333333326</v>
      </c>
      <c r="G1143">
        <v>1.42</v>
      </c>
      <c r="H1143">
        <v>633.80281690140851</v>
      </c>
      <c r="I1143">
        <v>1.4166666666666665</v>
      </c>
      <c r="J1143">
        <v>635.29411765046291</v>
      </c>
      <c r="K1143" s="2" t="s">
        <v>3416</v>
      </c>
      <c r="L1143" s="2" t="s">
        <v>3417</v>
      </c>
      <c r="M1143">
        <v>411</v>
      </c>
      <c r="N1143" s="2" t="s">
        <v>1831</v>
      </c>
      <c r="O1143" s="2" t="s">
        <v>1876</v>
      </c>
      <c r="P1143" s="2" t="s">
        <v>1281</v>
      </c>
      <c r="Q1143" s="2" t="s">
        <v>192</v>
      </c>
      <c r="R1143" s="2" t="s">
        <v>1832</v>
      </c>
      <c r="S1143" s="2" t="s">
        <v>64</v>
      </c>
      <c r="T1143">
        <v>900</v>
      </c>
      <c r="U1143">
        <v>0</v>
      </c>
      <c r="V1143">
        <v>2</v>
      </c>
      <c r="W1143">
        <v>1</v>
      </c>
      <c r="X1143">
        <v>4</v>
      </c>
      <c r="Z1143">
        <v>3600</v>
      </c>
      <c r="AA1143">
        <v>3600</v>
      </c>
      <c r="AB1143">
        <v>3200</v>
      </c>
      <c r="AC1143" s="2"/>
      <c r="AD1143" s="2" t="s">
        <v>376</v>
      </c>
      <c r="AE1143">
        <v>2026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 s="2" t="s">
        <v>72</v>
      </c>
      <c r="AN1143" s="2" t="s">
        <v>3419</v>
      </c>
    </row>
    <row r="1144" spans="1:40">
      <c r="A1144" s="1">
        <v>46126</v>
      </c>
      <c r="B1144" s="2" t="s">
        <v>25</v>
      </c>
      <c r="C1144" s="2" t="s">
        <v>3422</v>
      </c>
      <c r="D1144" s="2" t="s">
        <v>3423</v>
      </c>
      <c r="E1144" s="11">
        <v>0.39930555555555558</v>
      </c>
      <c r="F1144" s="11">
        <v>0.4375</v>
      </c>
      <c r="G1144">
        <v>0.92</v>
      </c>
      <c r="H1144">
        <v>978.26086956521738</v>
      </c>
      <c r="I1144">
        <v>0.91666666666666674</v>
      </c>
      <c r="J1144">
        <v>981.81818181712958</v>
      </c>
      <c r="K1144" s="2" t="s">
        <v>3416</v>
      </c>
      <c r="L1144" s="2" t="s">
        <v>3417</v>
      </c>
      <c r="M1144">
        <v>400</v>
      </c>
      <c r="N1144" s="2" t="s">
        <v>1842</v>
      </c>
      <c r="O1144" s="2" t="s">
        <v>1844</v>
      </c>
      <c r="P1144" s="2" t="s">
        <v>1773</v>
      </c>
      <c r="Q1144" s="2" t="s">
        <v>153</v>
      </c>
      <c r="R1144" s="2" t="s">
        <v>1843</v>
      </c>
      <c r="S1144" s="2" t="s">
        <v>64</v>
      </c>
      <c r="T1144">
        <v>900</v>
      </c>
      <c r="U1144">
        <v>0</v>
      </c>
      <c r="V1144">
        <v>2</v>
      </c>
      <c r="W1144">
        <v>1</v>
      </c>
      <c r="X1144">
        <v>4</v>
      </c>
      <c r="Z1144">
        <v>3600</v>
      </c>
      <c r="AA1144">
        <v>3600</v>
      </c>
      <c r="AB1144">
        <v>3500</v>
      </c>
      <c r="AC1144" s="2"/>
      <c r="AD1144" s="2" t="s">
        <v>376</v>
      </c>
      <c r="AE1144">
        <v>2026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 s="2" t="s">
        <v>72</v>
      </c>
      <c r="AN1144" s="2" t="s">
        <v>3419</v>
      </c>
    </row>
    <row r="1145" spans="1:40">
      <c r="A1145" s="1">
        <v>46126</v>
      </c>
      <c r="B1145" s="2" t="s">
        <v>25</v>
      </c>
      <c r="C1145" s="2" t="s">
        <v>3422</v>
      </c>
      <c r="D1145" s="2" t="s">
        <v>3423</v>
      </c>
      <c r="E1145" s="11">
        <v>0.5229166666666667</v>
      </c>
      <c r="F1145" s="11">
        <v>0.54166666666666674</v>
      </c>
      <c r="G1145">
        <v>0.45</v>
      </c>
      <c r="H1145">
        <v>2444.4444444444443</v>
      </c>
      <c r="I1145">
        <v>0.44999999999999996</v>
      </c>
      <c r="J1145">
        <v>2444.4444444444443</v>
      </c>
      <c r="K1145" s="2" t="s">
        <v>3416</v>
      </c>
      <c r="L1145" s="2" t="s">
        <v>3417</v>
      </c>
      <c r="M1145">
        <v>579</v>
      </c>
      <c r="N1145" s="2" t="s">
        <v>2403</v>
      </c>
      <c r="O1145" s="2" t="s">
        <v>546</v>
      </c>
      <c r="P1145" s="2" t="s">
        <v>545</v>
      </c>
      <c r="Q1145" s="2" t="s">
        <v>153</v>
      </c>
      <c r="R1145" s="2" t="s">
        <v>544</v>
      </c>
      <c r="S1145" s="2" t="s">
        <v>64</v>
      </c>
      <c r="T1145">
        <v>1100</v>
      </c>
      <c r="U1145">
        <v>0</v>
      </c>
      <c r="V1145">
        <v>2</v>
      </c>
      <c r="W1145">
        <v>1</v>
      </c>
      <c r="X1145">
        <v>4</v>
      </c>
      <c r="Z1145">
        <v>4400</v>
      </c>
      <c r="AA1145">
        <v>4400</v>
      </c>
      <c r="AB1145">
        <v>4350</v>
      </c>
      <c r="AC1145" s="2"/>
      <c r="AD1145" s="2" t="s">
        <v>376</v>
      </c>
      <c r="AE1145">
        <v>2026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 s="2" t="s">
        <v>72</v>
      </c>
      <c r="AN1145" s="2" t="s">
        <v>3419</v>
      </c>
    </row>
    <row r="1146" spans="1:40">
      <c r="A1146" s="1">
        <v>46126</v>
      </c>
      <c r="B1146" s="2" t="s">
        <v>25</v>
      </c>
      <c r="C1146" s="2" t="s">
        <v>3422</v>
      </c>
      <c r="D1146" s="2" t="s">
        <v>3423</v>
      </c>
      <c r="E1146" s="11">
        <v>0.54513888888888884</v>
      </c>
      <c r="F1146" s="11">
        <v>0.625</v>
      </c>
      <c r="G1146">
        <v>1.92</v>
      </c>
      <c r="H1146">
        <v>807.29166666666674</v>
      </c>
      <c r="I1146">
        <v>1.9166666666666665</v>
      </c>
      <c r="J1146">
        <v>808.69565217592594</v>
      </c>
      <c r="K1146" s="2" t="s">
        <v>3416</v>
      </c>
      <c r="L1146" s="2" t="s">
        <v>3417</v>
      </c>
      <c r="M1146">
        <v>587</v>
      </c>
      <c r="N1146" s="2" t="s">
        <v>2419</v>
      </c>
      <c r="O1146" s="2" t="s">
        <v>2420</v>
      </c>
      <c r="P1146" s="2" t="s">
        <v>538</v>
      </c>
      <c r="Q1146" s="2" t="s">
        <v>153</v>
      </c>
      <c r="R1146" s="2" t="s">
        <v>537</v>
      </c>
      <c r="S1146" s="2" t="s">
        <v>64</v>
      </c>
      <c r="T1146">
        <v>1550</v>
      </c>
      <c r="U1146">
        <v>0</v>
      </c>
      <c r="V1146">
        <v>2</v>
      </c>
      <c r="W1146">
        <v>1</v>
      </c>
      <c r="X1146">
        <v>4</v>
      </c>
      <c r="Z1146">
        <v>6200</v>
      </c>
      <c r="AA1146">
        <v>6200</v>
      </c>
      <c r="AB1146">
        <v>6000</v>
      </c>
      <c r="AC1146" s="2"/>
      <c r="AD1146" s="2" t="s">
        <v>376</v>
      </c>
      <c r="AE1146">
        <v>2026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 s="2" t="s">
        <v>72</v>
      </c>
      <c r="AN1146" s="2" t="s">
        <v>3419</v>
      </c>
    </row>
    <row r="1147" spans="1:40">
      <c r="A1147" s="1">
        <v>46126</v>
      </c>
      <c r="B1147" s="2" t="s">
        <v>25</v>
      </c>
      <c r="C1147" s="2" t="s">
        <v>3422</v>
      </c>
      <c r="D1147" s="2" t="s">
        <v>3423</v>
      </c>
      <c r="E1147" s="11">
        <v>0.62847222222222232</v>
      </c>
      <c r="F1147" s="11">
        <v>0.64583333333333326</v>
      </c>
      <c r="G1147">
        <v>0.42</v>
      </c>
      <c r="H1147">
        <v>357.14285714285717</v>
      </c>
      <c r="I1147">
        <v>0.41666666666666674</v>
      </c>
      <c r="J1147">
        <v>360</v>
      </c>
      <c r="K1147" s="2" t="s">
        <v>3416</v>
      </c>
      <c r="L1147" s="2" t="s">
        <v>3417</v>
      </c>
      <c r="M1147">
        <v>608</v>
      </c>
      <c r="N1147" s="2" t="s">
        <v>2503</v>
      </c>
      <c r="O1147" s="2" t="s">
        <v>2505</v>
      </c>
      <c r="P1147" s="2" t="s">
        <v>1690</v>
      </c>
      <c r="Q1147" s="2" t="s">
        <v>153</v>
      </c>
      <c r="R1147" s="2" t="s">
        <v>2504</v>
      </c>
      <c r="S1147" s="2" t="s">
        <v>64</v>
      </c>
      <c r="T1147">
        <v>150</v>
      </c>
      <c r="U1147">
        <v>0</v>
      </c>
      <c r="V1147">
        <v>2</v>
      </c>
      <c r="W1147">
        <v>1</v>
      </c>
      <c r="X1147">
        <v>4</v>
      </c>
      <c r="Z1147">
        <v>600</v>
      </c>
      <c r="AA1147">
        <v>600</v>
      </c>
      <c r="AB1147">
        <v>250</v>
      </c>
      <c r="AC1147" s="2"/>
      <c r="AD1147" s="2" t="s">
        <v>376</v>
      </c>
      <c r="AE1147">
        <v>2026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 s="2" t="s">
        <v>72</v>
      </c>
      <c r="AN1147" s="2" t="s">
        <v>3419</v>
      </c>
    </row>
    <row r="1148" spans="1:40">
      <c r="A1148" s="1">
        <v>46126</v>
      </c>
      <c r="B1148" s="2" t="s">
        <v>25</v>
      </c>
      <c r="C1148" s="2" t="s">
        <v>3422</v>
      </c>
      <c r="D1148" s="2" t="s">
        <v>3423</v>
      </c>
      <c r="E1148" s="11">
        <v>0.65277777777777768</v>
      </c>
      <c r="F1148" s="11">
        <v>0.72569444444444442</v>
      </c>
      <c r="G1148">
        <v>1.75</v>
      </c>
      <c r="I1148">
        <v>1.75</v>
      </c>
      <c r="K1148" s="2" t="s">
        <v>3416</v>
      </c>
      <c r="L1148" s="2" t="s">
        <v>3471</v>
      </c>
      <c r="M1148">
        <v>344</v>
      </c>
      <c r="N1148" s="2" t="s">
        <v>1615</v>
      </c>
      <c r="O1148" s="2" t="s">
        <v>1618</v>
      </c>
      <c r="P1148" s="2" t="s">
        <v>1617</v>
      </c>
      <c r="Q1148" s="2" t="s">
        <v>343</v>
      </c>
      <c r="R1148" s="2" t="s">
        <v>764</v>
      </c>
      <c r="S1148" s="2" t="s">
        <v>64</v>
      </c>
      <c r="U1148">
        <v>0</v>
      </c>
      <c r="V1148">
        <v>2</v>
      </c>
      <c r="W1148">
        <v>0</v>
      </c>
      <c r="X1148">
        <v>3</v>
      </c>
      <c r="AA1148" t="s">
        <v>764</v>
      </c>
      <c r="AB1148">
        <v>11000</v>
      </c>
      <c r="AC1148" s="2" t="s">
        <v>3607</v>
      </c>
      <c r="AD1148" s="2" t="s">
        <v>376</v>
      </c>
      <c r="AE1148">
        <v>2026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 s="2" t="s">
        <v>72</v>
      </c>
      <c r="AN1148" s="2" t="s">
        <v>3419</v>
      </c>
    </row>
    <row r="1149" spans="1:40">
      <c r="A1149" s="1">
        <v>46125</v>
      </c>
      <c r="B1149" s="2" t="s">
        <v>25</v>
      </c>
      <c r="C1149" s="2" t="s">
        <v>3445</v>
      </c>
      <c r="D1149" s="2" t="s">
        <v>3446</v>
      </c>
      <c r="E1149" s="11">
        <v>0.40972222222222232</v>
      </c>
      <c r="F1149" s="11">
        <v>0.4375</v>
      </c>
      <c r="G1149">
        <v>0.67</v>
      </c>
      <c r="H1149">
        <v>2507.4626865671639</v>
      </c>
      <c r="I1149">
        <v>0.66666666666666674</v>
      </c>
      <c r="J1149">
        <v>2520</v>
      </c>
      <c r="K1149" s="2" t="s">
        <v>3416</v>
      </c>
      <c r="L1149" s="2" t="s">
        <v>3417</v>
      </c>
      <c r="M1149">
        <v>418</v>
      </c>
      <c r="N1149" s="2" t="s">
        <v>1798</v>
      </c>
      <c r="O1149" s="2" t="s">
        <v>98</v>
      </c>
      <c r="P1149" s="2" t="s">
        <v>95</v>
      </c>
      <c r="Q1149" s="2" t="s">
        <v>97</v>
      </c>
      <c r="R1149" s="2" t="s">
        <v>94</v>
      </c>
      <c r="S1149" s="2" t="s">
        <v>64</v>
      </c>
      <c r="T1149">
        <v>1680</v>
      </c>
      <c r="U1149">
        <v>10</v>
      </c>
      <c r="V1149">
        <v>2</v>
      </c>
      <c r="W1149">
        <v>1</v>
      </c>
      <c r="X1149">
        <v>2</v>
      </c>
      <c r="Z1149">
        <v>3360</v>
      </c>
      <c r="AA1149">
        <v>3360</v>
      </c>
      <c r="AB1149">
        <v>23000</v>
      </c>
      <c r="AC1149" s="2" t="s">
        <v>3447</v>
      </c>
      <c r="AD1149" s="2" t="s">
        <v>376</v>
      </c>
      <c r="AE1149">
        <v>2026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 s="2" t="s">
        <v>72</v>
      </c>
      <c r="AN1149" s="2" t="s">
        <v>3419</v>
      </c>
    </row>
    <row r="1150" spans="1:40">
      <c r="A1150" s="1">
        <v>46125</v>
      </c>
      <c r="B1150" s="2" t="s">
        <v>25</v>
      </c>
      <c r="C1150" s="2" t="s">
        <v>3445</v>
      </c>
      <c r="D1150" s="2" t="s">
        <v>3446</v>
      </c>
      <c r="E1150" s="11">
        <v>0.625</v>
      </c>
      <c r="F1150" s="11">
        <v>0.71875</v>
      </c>
      <c r="G1150">
        <v>2.25</v>
      </c>
      <c r="H1150">
        <v>3822.2222222222222</v>
      </c>
      <c r="I1150">
        <v>2.25</v>
      </c>
      <c r="J1150">
        <v>3822.2222222222222</v>
      </c>
      <c r="K1150" s="2" t="s">
        <v>3416</v>
      </c>
      <c r="L1150" s="2" t="s">
        <v>3417</v>
      </c>
      <c r="M1150">
        <v>419</v>
      </c>
      <c r="N1150" s="2" t="s">
        <v>1808</v>
      </c>
      <c r="O1150" s="2" t="s">
        <v>98</v>
      </c>
      <c r="P1150" s="2" t="s">
        <v>95</v>
      </c>
      <c r="Q1150" s="2" t="s">
        <v>97</v>
      </c>
      <c r="R1150" s="2" t="s">
        <v>94</v>
      </c>
      <c r="S1150" s="2" t="s">
        <v>64</v>
      </c>
      <c r="T1150">
        <v>8600</v>
      </c>
      <c r="U1150">
        <v>10</v>
      </c>
      <c r="V1150">
        <v>2</v>
      </c>
      <c r="W1150">
        <v>1</v>
      </c>
      <c r="X1150">
        <v>2</v>
      </c>
      <c r="Z1150">
        <v>17200</v>
      </c>
      <c r="AA1150">
        <v>17200</v>
      </c>
      <c r="AB1150">
        <v>23000</v>
      </c>
      <c r="AC1150" s="2" t="s">
        <v>3447</v>
      </c>
      <c r="AD1150" s="2" t="s">
        <v>376</v>
      </c>
      <c r="AE1150">
        <v>2026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 s="2" t="s">
        <v>72</v>
      </c>
      <c r="AN1150" s="2" t="s">
        <v>3419</v>
      </c>
    </row>
    <row r="1151" spans="1:40">
      <c r="A1151" s="1">
        <v>46126</v>
      </c>
      <c r="B1151" s="2" t="s">
        <v>25</v>
      </c>
      <c r="C1151" s="2" t="s">
        <v>3445</v>
      </c>
      <c r="D1151" s="2" t="s">
        <v>3446</v>
      </c>
      <c r="E1151" s="11">
        <v>0.35069444444444442</v>
      </c>
      <c r="F1151" s="11">
        <v>0.38541666666666674</v>
      </c>
      <c r="G1151">
        <v>0.83</v>
      </c>
      <c r="H1151">
        <v>3710.8433734939763</v>
      </c>
      <c r="I1151">
        <v>0.83333333333333326</v>
      </c>
      <c r="J1151">
        <v>3696</v>
      </c>
      <c r="K1151" s="2" t="s">
        <v>3416</v>
      </c>
      <c r="L1151" s="2" t="s">
        <v>3417</v>
      </c>
      <c r="M1151">
        <v>419</v>
      </c>
      <c r="N1151" s="2" t="s">
        <v>1808</v>
      </c>
      <c r="O1151" s="2" t="s">
        <v>98</v>
      </c>
      <c r="P1151" s="2" t="s">
        <v>95</v>
      </c>
      <c r="Q1151" s="2" t="s">
        <v>97</v>
      </c>
      <c r="R1151" s="2" t="s">
        <v>94</v>
      </c>
      <c r="S1151" s="2" t="s">
        <v>64</v>
      </c>
      <c r="T1151">
        <v>3080</v>
      </c>
      <c r="U1151">
        <v>3</v>
      </c>
      <c r="V1151">
        <v>2</v>
      </c>
      <c r="W1151">
        <v>1</v>
      </c>
      <c r="X1151">
        <v>2</v>
      </c>
      <c r="Z1151">
        <v>6160</v>
      </c>
      <c r="AA1151">
        <v>6160</v>
      </c>
      <c r="AB1151">
        <v>23000</v>
      </c>
      <c r="AC1151" s="2" t="s">
        <v>3447</v>
      </c>
      <c r="AD1151" s="2" t="s">
        <v>376</v>
      </c>
      <c r="AE1151">
        <v>2026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 s="2" t="s">
        <v>72</v>
      </c>
      <c r="AN1151" s="2" t="s">
        <v>3419</v>
      </c>
    </row>
    <row r="1152" spans="1:40">
      <c r="A1152" s="1">
        <v>46126</v>
      </c>
      <c r="B1152" s="2" t="s">
        <v>25</v>
      </c>
      <c r="C1152" s="2" t="s">
        <v>3445</v>
      </c>
      <c r="D1152" s="2" t="s">
        <v>3446</v>
      </c>
      <c r="E1152" s="11">
        <v>0.53055555555555545</v>
      </c>
      <c r="F1152" s="11">
        <v>0.58333333333333326</v>
      </c>
      <c r="G1152">
        <v>1.27</v>
      </c>
      <c r="H1152">
        <v>2464.5669291338581</v>
      </c>
      <c r="I1152">
        <v>1.2666666666666666</v>
      </c>
      <c r="J1152">
        <v>2471.052631574074</v>
      </c>
      <c r="K1152" s="2" t="s">
        <v>3416</v>
      </c>
      <c r="L1152" s="2" t="s">
        <v>3417</v>
      </c>
      <c r="M1152">
        <v>454</v>
      </c>
      <c r="N1152" s="2" t="s">
        <v>2012</v>
      </c>
      <c r="O1152" s="2" t="s">
        <v>2015</v>
      </c>
      <c r="P1152" s="2" t="s">
        <v>2014</v>
      </c>
      <c r="Q1152" s="2" t="s">
        <v>779</v>
      </c>
      <c r="R1152" s="2" t="s">
        <v>2013</v>
      </c>
      <c r="S1152" s="2" t="s">
        <v>64</v>
      </c>
      <c r="T1152">
        <v>3130</v>
      </c>
      <c r="U1152">
        <v>9</v>
      </c>
      <c r="V1152">
        <v>2</v>
      </c>
      <c r="W1152">
        <v>1</v>
      </c>
      <c r="X1152">
        <v>6</v>
      </c>
      <c r="Z1152">
        <v>18780</v>
      </c>
      <c r="AA1152">
        <v>18780</v>
      </c>
      <c r="AB1152">
        <v>18000</v>
      </c>
      <c r="AC1152" s="2" t="s">
        <v>3447</v>
      </c>
      <c r="AD1152" s="2" t="s">
        <v>376</v>
      </c>
      <c r="AE1152">
        <v>2026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 s="2" t="s">
        <v>72</v>
      </c>
      <c r="AN1152" s="2" t="s">
        <v>3419</v>
      </c>
    </row>
    <row r="1153" spans="1:40">
      <c r="A1153" s="1">
        <v>46126</v>
      </c>
      <c r="B1153" s="2" t="s">
        <v>25</v>
      </c>
      <c r="C1153" s="2" t="s">
        <v>3445</v>
      </c>
      <c r="D1153" s="2" t="s">
        <v>3446</v>
      </c>
      <c r="E1153" s="11">
        <v>0.59722222222222232</v>
      </c>
      <c r="F1153" s="11">
        <v>0.625</v>
      </c>
      <c r="G1153">
        <v>0.67</v>
      </c>
      <c r="H1153">
        <v>2119.4029850746269</v>
      </c>
      <c r="I1153">
        <v>0.66666666666666674</v>
      </c>
      <c r="J1153">
        <v>2130</v>
      </c>
      <c r="K1153" s="2" t="s">
        <v>3416</v>
      </c>
      <c r="L1153" s="2" t="s">
        <v>3417</v>
      </c>
      <c r="M1153">
        <v>466</v>
      </c>
      <c r="N1153" s="2" t="s">
        <v>2062</v>
      </c>
      <c r="O1153" s="2" t="s">
        <v>2015</v>
      </c>
      <c r="P1153" s="2" t="s">
        <v>2014</v>
      </c>
      <c r="Q1153" s="2" t="s">
        <v>779</v>
      </c>
      <c r="R1153" s="2" t="s">
        <v>2013</v>
      </c>
      <c r="S1153" s="2" t="s">
        <v>64</v>
      </c>
      <c r="T1153">
        <v>1420</v>
      </c>
      <c r="U1153">
        <v>10</v>
      </c>
      <c r="V1153">
        <v>2</v>
      </c>
      <c r="W1153">
        <v>1</v>
      </c>
      <c r="X1153">
        <v>6</v>
      </c>
      <c r="Z1153">
        <v>8520</v>
      </c>
      <c r="AA1153">
        <v>8520</v>
      </c>
      <c r="AB1153">
        <v>8000</v>
      </c>
      <c r="AC1153" s="2" t="s">
        <v>3447</v>
      </c>
      <c r="AD1153" s="2" t="s">
        <v>376</v>
      </c>
      <c r="AE1153">
        <v>2026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 s="2" t="s">
        <v>72</v>
      </c>
      <c r="AN1153" s="2" t="s">
        <v>3419</v>
      </c>
    </row>
    <row r="1154" spans="1:40">
      <c r="A1154" s="1">
        <v>46126</v>
      </c>
      <c r="B1154" s="2" t="s">
        <v>25</v>
      </c>
      <c r="C1154" s="2" t="s">
        <v>3445</v>
      </c>
      <c r="D1154" s="2" t="s">
        <v>3446</v>
      </c>
      <c r="E1154" s="11">
        <v>0.63888888888888884</v>
      </c>
      <c r="F1154" s="11">
        <v>0.66666666666666674</v>
      </c>
      <c r="G1154">
        <v>0.67</v>
      </c>
      <c r="H1154">
        <v>2119.4029850746269</v>
      </c>
      <c r="I1154">
        <v>0.66666666666666674</v>
      </c>
      <c r="J1154">
        <v>2130</v>
      </c>
      <c r="K1154" s="2" t="s">
        <v>3416</v>
      </c>
      <c r="L1154" s="2" t="s">
        <v>3417</v>
      </c>
      <c r="M1154">
        <v>468</v>
      </c>
      <c r="N1154" s="2" t="s">
        <v>2064</v>
      </c>
      <c r="O1154" s="2" t="s">
        <v>2015</v>
      </c>
      <c r="P1154" s="2" t="s">
        <v>2014</v>
      </c>
      <c r="Q1154" s="2" t="s">
        <v>779</v>
      </c>
      <c r="R1154" s="2" t="s">
        <v>2013</v>
      </c>
      <c r="S1154" s="2" t="s">
        <v>64</v>
      </c>
      <c r="T1154">
        <v>1420</v>
      </c>
      <c r="U1154">
        <v>10</v>
      </c>
      <c r="V1154">
        <v>2</v>
      </c>
      <c r="W1154">
        <v>1</v>
      </c>
      <c r="X1154">
        <v>6</v>
      </c>
      <c r="Z1154">
        <v>8520</v>
      </c>
      <c r="AA1154">
        <v>8520</v>
      </c>
      <c r="AB1154">
        <v>8000</v>
      </c>
      <c r="AC1154" s="2" t="s">
        <v>3447</v>
      </c>
      <c r="AD1154" s="2" t="s">
        <v>376</v>
      </c>
      <c r="AE1154">
        <v>2026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 s="2" t="s">
        <v>72</v>
      </c>
      <c r="AN1154" s="2" t="s">
        <v>3419</v>
      </c>
    </row>
    <row r="1155" spans="1:40">
      <c r="A1155" s="1">
        <v>46126</v>
      </c>
      <c r="B1155" s="2" t="s">
        <v>25</v>
      </c>
      <c r="C1155" s="2" t="s">
        <v>3445</v>
      </c>
      <c r="D1155" s="2" t="s">
        <v>3446</v>
      </c>
      <c r="E1155" s="11">
        <v>0.67708333333333326</v>
      </c>
      <c r="F1155" s="11">
        <v>0.71527777777777768</v>
      </c>
      <c r="G1155">
        <v>0.92</v>
      </c>
      <c r="H1155">
        <v>1543.4782608695652</v>
      </c>
      <c r="I1155">
        <v>0.91666666666666674</v>
      </c>
      <c r="J1155">
        <v>1549.090909085648</v>
      </c>
      <c r="K1155" s="2" t="s">
        <v>3416</v>
      </c>
      <c r="L1155" s="2" t="s">
        <v>3417</v>
      </c>
      <c r="M1155">
        <v>467</v>
      </c>
      <c r="N1155" s="2" t="s">
        <v>2063</v>
      </c>
      <c r="O1155" s="2" t="s">
        <v>2015</v>
      </c>
      <c r="P1155" s="2" t="s">
        <v>2014</v>
      </c>
      <c r="Q1155" s="2" t="s">
        <v>779</v>
      </c>
      <c r="R1155" s="2" t="s">
        <v>2013</v>
      </c>
      <c r="S1155" s="2" t="s">
        <v>64</v>
      </c>
      <c r="T1155">
        <v>1420</v>
      </c>
      <c r="U1155">
        <v>10</v>
      </c>
      <c r="V1155">
        <v>2</v>
      </c>
      <c r="W1155">
        <v>1</v>
      </c>
      <c r="X1155">
        <v>6</v>
      </c>
      <c r="Z1155">
        <v>8520</v>
      </c>
      <c r="AA1155">
        <v>8520</v>
      </c>
      <c r="AB1155">
        <v>8000</v>
      </c>
      <c r="AC1155" s="2" t="s">
        <v>3447</v>
      </c>
      <c r="AD1155" s="2" t="s">
        <v>376</v>
      </c>
      <c r="AE1155">
        <v>2026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 s="2" t="s">
        <v>72</v>
      </c>
      <c r="AN1155" s="2" t="s">
        <v>3419</v>
      </c>
    </row>
    <row r="1156" spans="1:40">
      <c r="A1156" s="1">
        <v>46125</v>
      </c>
      <c r="B1156" s="2" t="s">
        <v>25</v>
      </c>
      <c r="C1156" s="2" t="s">
        <v>3424</v>
      </c>
      <c r="D1156" s="2" t="s">
        <v>3425</v>
      </c>
      <c r="E1156" s="11">
        <v>0.34791666666666665</v>
      </c>
      <c r="F1156" s="11">
        <v>0.4375</v>
      </c>
      <c r="G1156">
        <v>2.15</v>
      </c>
      <c r="H1156">
        <v>1860.4651162790699</v>
      </c>
      <c r="I1156">
        <v>2.15</v>
      </c>
      <c r="J1156">
        <v>1860.4651162847222</v>
      </c>
      <c r="K1156" s="2" t="s">
        <v>3416</v>
      </c>
      <c r="L1156" s="2" t="s">
        <v>3417</v>
      </c>
      <c r="M1156">
        <v>463</v>
      </c>
      <c r="N1156" s="2" t="s">
        <v>2053</v>
      </c>
      <c r="O1156" s="2" t="s">
        <v>2055</v>
      </c>
      <c r="P1156" s="2" t="s">
        <v>996</v>
      </c>
      <c r="Q1156" s="2" t="s">
        <v>97</v>
      </c>
      <c r="R1156" s="2" t="s">
        <v>2054</v>
      </c>
      <c r="S1156" s="2" t="s">
        <v>64</v>
      </c>
      <c r="T1156">
        <v>4000</v>
      </c>
      <c r="U1156">
        <v>15</v>
      </c>
      <c r="V1156">
        <v>6</v>
      </c>
      <c r="W1156">
        <v>2</v>
      </c>
      <c r="X1156">
        <v>2</v>
      </c>
      <c r="Z1156">
        <v>8000</v>
      </c>
      <c r="AA1156">
        <v>4000</v>
      </c>
      <c r="AB1156">
        <v>8500</v>
      </c>
      <c r="AC1156" s="2" t="s">
        <v>3586</v>
      </c>
      <c r="AD1156" s="2" t="s">
        <v>376</v>
      </c>
      <c r="AE1156">
        <v>2026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 s="2" t="s">
        <v>72</v>
      </c>
      <c r="AN1156" s="2" t="s">
        <v>3419</v>
      </c>
    </row>
    <row r="1157" spans="1:40">
      <c r="A1157" s="1">
        <v>46125</v>
      </c>
      <c r="B1157" s="2" t="s">
        <v>25</v>
      </c>
      <c r="C1157" s="2" t="s">
        <v>3424</v>
      </c>
      <c r="D1157" s="2" t="s">
        <v>3425</v>
      </c>
      <c r="E1157" s="11">
        <v>0.44791666666666674</v>
      </c>
      <c r="F1157" s="11">
        <v>0.65972222222222232</v>
      </c>
      <c r="G1157">
        <v>5.08</v>
      </c>
      <c r="H1157">
        <v>1791.3385826771653</v>
      </c>
      <c r="I1157">
        <v>5.083333333333333</v>
      </c>
      <c r="J1157">
        <v>1790.1639344212963</v>
      </c>
      <c r="K1157" s="2" t="s">
        <v>3416</v>
      </c>
      <c r="L1157" s="2" t="s">
        <v>3417</v>
      </c>
      <c r="M1157">
        <v>512</v>
      </c>
      <c r="N1157" s="2" t="s">
        <v>2180</v>
      </c>
      <c r="O1157" s="2" t="s">
        <v>2182</v>
      </c>
      <c r="P1157" s="2" t="s">
        <v>815</v>
      </c>
      <c r="Q1157" s="2" t="s">
        <v>473</v>
      </c>
      <c r="R1157" s="2" t="s">
        <v>2181</v>
      </c>
      <c r="S1157" s="2" t="s">
        <v>64</v>
      </c>
      <c r="T1157">
        <v>9100</v>
      </c>
      <c r="U1157">
        <v>40</v>
      </c>
      <c r="V1157">
        <v>6</v>
      </c>
      <c r="W1157">
        <v>2</v>
      </c>
      <c r="X1157">
        <v>2</v>
      </c>
      <c r="Z1157">
        <v>18200</v>
      </c>
      <c r="AA1157">
        <v>9100</v>
      </c>
      <c r="AB1157">
        <v>17800</v>
      </c>
      <c r="AC1157" s="2"/>
      <c r="AD1157" s="2" t="s">
        <v>376</v>
      </c>
      <c r="AE1157">
        <v>2026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 s="2" t="s">
        <v>72</v>
      </c>
      <c r="AN1157" s="2" t="s">
        <v>3419</v>
      </c>
    </row>
    <row r="1158" spans="1:40">
      <c r="A1158" s="1">
        <v>46125</v>
      </c>
      <c r="B1158" s="2" t="s">
        <v>25</v>
      </c>
      <c r="C1158" s="2" t="s">
        <v>3424</v>
      </c>
      <c r="D1158" s="2" t="s">
        <v>3425</v>
      </c>
      <c r="E1158" s="11">
        <v>0.66874999999999996</v>
      </c>
      <c r="F1158" s="11">
        <v>0.72916666666666674</v>
      </c>
      <c r="G1158">
        <v>1.45</v>
      </c>
      <c r="H1158">
        <v>1724.1379310344828</v>
      </c>
      <c r="I1158">
        <v>1.4500000000000002</v>
      </c>
      <c r="J1158">
        <v>1724.1379310300927</v>
      </c>
      <c r="K1158" s="2" t="s">
        <v>3416</v>
      </c>
      <c r="L1158" s="2" t="s">
        <v>3417</v>
      </c>
      <c r="M1158">
        <v>510</v>
      </c>
      <c r="N1158" s="2" t="s">
        <v>2174</v>
      </c>
      <c r="O1158" s="2" t="s">
        <v>2177</v>
      </c>
      <c r="P1158" s="2" t="s">
        <v>1135</v>
      </c>
      <c r="Q1158" s="2" t="s">
        <v>2176</v>
      </c>
      <c r="R1158" s="2" t="s">
        <v>2175</v>
      </c>
      <c r="S1158" s="2" t="s">
        <v>64</v>
      </c>
      <c r="T1158">
        <v>2500</v>
      </c>
      <c r="U1158">
        <v>50</v>
      </c>
      <c r="V1158">
        <v>6</v>
      </c>
      <c r="W1158">
        <v>2</v>
      </c>
      <c r="X1158">
        <v>6</v>
      </c>
      <c r="Z1158">
        <v>15000</v>
      </c>
      <c r="AA1158">
        <v>7500</v>
      </c>
      <c r="AB1158">
        <v>14000</v>
      </c>
      <c r="AC1158" s="2"/>
      <c r="AD1158" s="2" t="s">
        <v>376</v>
      </c>
      <c r="AE1158">
        <v>2026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 s="2" t="s">
        <v>72</v>
      </c>
      <c r="AN1158" s="2" t="s">
        <v>3419</v>
      </c>
    </row>
    <row r="1159" spans="1:40">
      <c r="A1159" s="1">
        <v>46126</v>
      </c>
      <c r="B1159" s="2" t="s">
        <v>25</v>
      </c>
      <c r="C1159" s="2" t="s">
        <v>3424</v>
      </c>
      <c r="D1159" s="2" t="s">
        <v>3426</v>
      </c>
      <c r="E1159" s="11">
        <v>0.34375</v>
      </c>
      <c r="F1159" s="11">
        <v>0.60416666666666674</v>
      </c>
      <c r="G1159">
        <v>6.25</v>
      </c>
      <c r="H1159">
        <v>1444.8</v>
      </c>
      <c r="I1159">
        <v>6.25</v>
      </c>
      <c r="J1159">
        <v>1444.8</v>
      </c>
      <c r="K1159" s="2" t="s">
        <v>3416</v>
      </c>
      <c r="L1159" s="2" t="s">
        <v>3417</v>
      </c>
      <c r="M1159">
        <v>338</v>
      </c>
      <c r="N1159" s="2" t="s">
        <v>1605</v>
      </c>
      <c r="O1159" s="2" t="s">
        <v>331</v>
      </c>
      <c r="P1159" s="2" t="s">
        <v>329</v>
      </c>
      <c r="Q1159" s="2" t="s">
        <v>473</v>
      </c>
      <c r="R1159" s="2" t="s">
        <v>1606</v>
      </c>
      <c r="S1159" s="2" t="s">
        <v>64</v>
      </c>
      <c r="T1159">
        <v>9030</v>
      </c>
      <c r="U1159">
        <v>40</v>
      </c>
      <c r="V1159">
        <v>6</v>
      </c>
      <c r="W1159">
        <v>2</v>
      </c>
      <c r="X1159">
        <v>2</v>
      </c>
      <c r="Z1159">
        <v>18060</v>
      </c>
      <c r="AA1159">
        <v>9030</v>
      </c>
      <c r="AB1159">
        <v>18000</v>
      </c>
      <c r="AC1159" s="2"/>
      <c r="AD1159" s="2" t="s">
        <v>376</v>
      </c>
      <c r="AE1159">
        <v>2026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 s="2" t="s">
        <v>72</v>
      </c>
      <c r="AN1159" s="2" t="s">
        <v>3419</v>
      </c>
    </row>
    <row r="1160" spans="1:40">
      <c r="A1160" s="1">
        <v>46126</v>
      </c>
      <c r="B1160" s="2" t="s">
        <v>25</v>
      </c>
      <c r="C1160" s="2" t="s">
        <v>3424</v>
      </c>
      <c r="D1160" s="2" t="s">
        <v>3426</v>
      </c>
      <c r="E1160" s="11">
        <v>0.61388888888888893</v>
      </c>
      <c r="F1160" s="11">
        <v>0.72569444444444442</v>
      </c>
      <c r="G1160">
        <v>2.68</v>
      </c>
      <c r="H1160">
        <v>944.02985074626861</v>
      </c>
      <c r="I1160">
        <v>2.6833333333333331</v>
      </c>
      <c r="J1160">
        <v>942.85714285879635</v>
      </c>
      <c r="K1160" s="2" t="s">
        <v>3416</v>
      </c>
      <c r="L1160" s="2" t="s">
        <v>3417</v>
      </c>
      <c r="M1160">
        <v>561</v>
      </c>
      <c r="N1160" s="2" t="s">
        <v>2340</v>
      </c>
      <c r="O1160" s="2" t="s">
        <v>2343</v>
      </c>
      <c r="P1160" s="2" t="s">
        <v>2342</v>
      </c>
      <c r="Q1160" s="2" t="s">
        <v>97</v>
      </c>
      <c r="R1160" s="2" t="s">
        <v>2341</v>
      </c>
      <c r="S1160" s="2" t="s">
        <v>64</v>
      </c>
      <c r="T1160">
        <v>2530</v>
      </c>
      <c r="U1160">
        <v>60</v>
      </c>
      <c r="V1160">
        <v>6</v>
      </c>
      <c r="W1160">
        <v>2</v>
      </c>
      <c r="X1160">
        <v>2</v>
      </c>
      <c r="Z1160">
        <v>5060</v>
      </c>
      <c r="AA1160">
        <v>2530</v>
      </c>
      <c r="AB1160">
        <v>5000</v>
      </c>
      <c r="AC1160" s="2"/>
      <c r="AD1160" s="2" t="s">
        <v>376</v>
      </c>
      <c r="AE1160">
        <v>2026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 s="2" t="s">
        <v>72</v>
      </c>
      <c r="AN1160" s="2" t="s">
        <v>3419</v>
      </c>
    </row>
    <row r="1161" spans="1:40">
      <c r="A1161" s="1">
        <v>46104</v>
      </c>
      <c r="B1161" s="2" t="s">
        <v>25</v>
      </c>
      <c r="C1161" s="2" t="s">
        <v>3445</v>
      </c>
      <c r="D1161" s="2" t="s">
        <v>3446</v>
      </c>
      <c r="E1161" s="11">
        <v>0.5625</v>
      </c>
      <c r="F1161" s="11">
        <v>0.65972222222222232</v>
      </c>
      <c r="G1161">
        <v>2.33</v>
      </c>
      <c r="H1161">
        <v>1587.9828326180257</v>
      </c>
      <c r="I1161">
        <v>2.3333333333333335</v>
      </c>
      <c r="J1161">
        <v>1585.7142857175927</v>
      </c>
      <c r="K1161" s="2" t="s">
        <v>3416</v>
      </c>
      <c r="L1161" s="2" t="s">
        <v>3417</v>
      </c>
      <c r="M1161">
        <v>328</v>
      </c>
      <c r="N1161" s="2" t="s">
        <v>1574</v>
      </c>
      <c r="O1161" s="2" t="s">
        <v>1576</v>
      </c>
      <c r="P1161" s="2" t="s">
        <v>511</v>
      </c>
      <c r="Q1161" s="2" t="s">
        <v>240</v>
      </c>
      <c r="R1161" s="2" t="s">
        <v>1575</v>
      </c>
      <c r="S1161" s="2" t="s">
        <v>64</v>
      </c>
      <c r="T1161">
        <v>3700</v>
      </c>
      <c r="U1161">
        <v>20</v>
      </c>
      <c r="V1161">
        <v>6</v>
      </c>
      <c r="W1161">
        <v>3</v>
      </c>
      <c r="X1161">
        <v>2</v>
      </c>
      <c r="Z1161">
        <v>7400</v>
      </c>
      <c r="AA1161">
        <v>2466</v>
      </c>
      <c r="AB1161">
        <v>7000</v>
      </c>
      <c r="AC1161" s="2"/>
      <c r="AD1161" s="2" t="s">
        <v>312</v>
      </c>
      <c r="AE1161">
        <v>2026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 s="2" t="s">
        <v>72</v>
      </c>
      <c r="AM1161" t="s">
        <v>197</v>
      </c>
      <c r="AN1161" s="2" t="s">
        <v>3419</v>
      </c>
    </row>
    <row r="1162" spans="1:40">
      <c r="A1162" s="1">
        <v>46126</v>
      </c>
      <c r="B1162" s="2" t="s">
        <v>26</v>
      </c>
      <c r="C1162" s="2" t="s">
        <v>3448</v>
      </c>
      <c r="D1162" s="2" t="s">
        <v>3449</v>
      </c>
      <c r="E1162" s="11">
        <v>0.36111111111111116</v>
      </c>
      <c r="F1162" s="11">
        <v>0.45138888888888884</v>
      </c>
      <c r="G1162">
        <v>2.17</v>
      </c>
      <c r="H1162">
        <v>1940.5529953917051</v>
      </c>
      <c r="I1162">
        <v>2.1666666666666665</v>
      </c>
      <c r="J1162">
        <v>1943.5384615393518</v>
      </c>
      <c r="K1162" s="2" t="s">
        <v>3416</v>
      </c>
      <c r="L1162" s="2" t="s">
        <v>3417</v>
      </c>
      <c r="M1162">
        <v>463</v>
      </c>
      <c r="N1162" s="2" t="s">
        <v>2053</v>
      </c>
      <c r="O1162" s="2" t="s">
        <v>2055</v>
      </c>
      <c r="P1162" s="2" t="s">
        <v>996</v>
      </c>
      <c r="Q1162" s="2" t="s">
        <v>97</v>
      </c>
      <c r="R1162" s="2" t="s">
        <v>2054</v>
      </c>
      <c r="S1162" s="2" t="s">
        <v>64</v>
      </c>
      <c r="T1162">
        <v>4211</v>
      </c>
      <c r="U1162">
        <v>1</v>
      </c>
      <c r="V1162">
        <v>6</v>
      </c>
      <c r="W1162">
        <v>1</v>
      </c>
      <c r="X1162">
        <v>2</v>
      </c>
      <c r="Z1162">
        <v>8422</v>
      </c>
      <c r="AA1162">
        <v>8422</v>
      </c>
      <c r="AB1162">
        <v>8500</v>
      </c>
      <c r="AC1162" s="2" t="s">
        <v>3438</v>
      </c>
      <c r="AD1162" s="2" t="s">
        <v>376</v>
      </c>
      <c r="AE1162">
        <v>2026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 s="2" t="s">
        <v>72</v>
      </c>
      <c r="AN1162" s="2" t="s">
        <v>3419</v>
      </c>
    </row>
    <row r="1163" spans="1:40">
      <c r="A1163" s="1">
        <v>46126</v>
      </c>
      <c r="B1163" s="2" t="s">
        <v>26</v>
      </c>
      <c r="C1163" s="2" t="s">
        <v>3448</v>
      </c>
      <c r="D1163" s="2" t="s">
        <v>3449</v>
      </c>
      <c r="E1163" s="11">
        <v>0.5</v>
      </c>
      <c r="F1163" s="11">
        <v>0.55555555555555558</v>
      </c>
      <c r="G1163">
        <v>1.33</v>
      </c>
      <c r="H1163">
        <v>1851.8796992481202</v>
      </c>
      <c r="I1163">
        <v>1.3333333333333335</v>
      </c>
      <c r="J1163">
        <v>1847.25</v>
      </c>
      <c r="K1163" s="2" t="s">
        <v>3416</v>
      </c>
      <c r="L1163" s="2" t="s">
        <v>3417</v>
      </c>
      <c r="M1163">
        <v>510</v>
      </c>
      <c r="N1163" s="2" t="s">
        <v>2174</v>
      </c>
      <c r="O1163" s="2" t="s">
        <v>2177</v>
      </c>
      <c r="P1163" s="2" t="s">
        <v>1135</v>
      </c>
      <c r="Q1163" s="2" t="s">
        <v>2176</v>
      </c>
      <c r="R1163" s="2" t="s">
        <v>2175</v>
      </c>
      <c r="S1163" s="2" t="s">
        <v>64</v>
      </c>
      <c r="T1163">
        <v>2463</v>
      </c>
      <c r="U1163">
        <v>1</v>
      </c>
      <c r="V1163">
        <v>6</v>
      </c>
      <c r="W1163">
        <v>1</v>
      </c>
      <c r="X1163">
        <v>6</v>
      </c>
      <c r="Z1163">
        <v>14778</v>
      </c>
      <c r="AA1163">
        <v>14778</v>
      </c>
      <c r="AB1163">
        <v>14000</v>
      </c>
      <c r="AC1163" s="2" t="s">
        <v>3450</v>
      </c>
      <c r="AD1163" s="2" t="s">
        <v>376</v>
      </c>
      <c r="AE1163">
        <v>2026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 s="2" t="s">
        <v>72</v>
      </c>
      <c r="AN1163" s="2" t="s">
        <v>3419</v>
      </c>
    </row>
    <row r="1164" spans="1:40">
      <c r="A1164" s="1">
        <v>46126</v>
      </c>
      <c r="B1164" s="2" t="s">
        <v>26</v>
      </c>
      <c r="C1164" s="2" t="s">
        <v>3448</v>
      </c>
      <c r="D1164" s="2" t="s">
        <v>3449</v>
      </c>
      <c r="E1164" s="11">
        <v>0.56944444444444442</v>
      </c>
      <c r="F1164" s="11">
        <v>0.72569444444444442</v>
      </c>
      <c r="G1164">
        <v>3.75</v>
      </c>
      <c r="H1164">
        <v>2128.2666666666669</v>
      </c>
      <c r="I1164">
        <v>3.75</v>
      </c>
      <c r="J1164">
        <v>2128.2666666666669</v>
      </c>
      <c r="K1164" s="2" t="s">
        <v>3416</v>
      </c>
      <c r="L1164" s="2" t="s">
        <v>3417</v>
      </c>
      <c r="M1164">
        <v>283</v>
      </c>
      <c r="N1164" s="2" t="s">
        <v>1383</v>
      </c>
      <c r="O1164" s="2" t="s">
        <v>1385</v>
      </c>
      <c r="P1164" s="2" t="s">
        <v>499</v>
      </c>
      <c r="Q1164" s="2" t="s">
        <v>240</v>
      </c>
      <c r="R1164" s="2" t="s">
        <v>1384</v>
      </c>
      <c r="S1164" s="2" t="s">
        <v>64</v>
      </c>
      <c r="T1164">
        <v>7981</v>
      </c>
      <c r="U1164">
        <v>1</v>
      </c>
      <c r="V1164">
        <v>6</v>
      </c>
      <c r="W1164">
        <v>1</v>
      </c>
      <c r="X1164">
        <v>2</v>
      </c>
      <c r="Z1164">
        <v>15962</v>
      </c>
      <c r="AA1164">
        <v>15962</v>
      </c>
      <c r="AB1164">
        <v>16800</v>
      </c>
      <c r="AC1164" s="2" t="s">
        <v>3450</v>
      </c>
      <c r="AD1164" s="2" t="s">
        <v>376</v>
      </c>
      <c r="AE1164">
        <v>2026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 s="2" t="s">
        <v>72</v>
      </c>
      <c r="AN1164" s="2" t="s">
        <v>3419</v>
      </c>
    </row>
    <row r="1165" spans="1:40">
      <c r="A1165" s="1">
        <v>46127</v>
      </c>
      <c r="B1165" s="2" t="s">
        <v>26</v>
      </c>
      <c r="C1165" s="2" t="s">
        <v>3448</v>
      </c>
      <c r="D1165" s="2" t="s">
        <v>3449</v>
      </c>
      <c r="E1165" s="11">
        <v>0.375</v>
      </c>
      <c r="F1165" s="11">
        <v>0.40625</v>
      </c>
      <c r="G1165">
        <v>0.75</v>
      </c>
      <c r="H1165">
        <v>1186.6666666666667</v>
      </c>
      <c r="I1165">
        <v>0.75</v>
      </c>
      <c r="J1165">
        <v>1186.6666666666667</v>
      </c>
      <c r="K1165" s="2" t="s">
        <v>3416</v>
      </c>
      <c r="L1165" s="2" t="s">
        <v>3417</v>
      </c>
      <c r="M1165">
        <v>411</v>
      </c>
      <c r="N1165" s="2" t="s">
        <v>1831</v>
      </c>
      <c r="O1165" s="2" t="s">
        <v>1876</v>
      </c>
      <c r="P1165" s="2" t="s">
        <v>1281</v>
      </c>
      <c r="Q1165" s="2" t="s">
        <v>192</v>
      </c>
      <c r="R1165" s="2" t="s">
        <v>1832</v>
      </c>
      <c r="S1165" s="2" t="s">
        <v>64</v>
      </c>
      <c r="T1165">
        <v>890</v>
      </c>
      <c r="U1165">
        <v>0</v>
      </c>
      <c r="V1165">
        <v>2</v>
      </c>
      <c r="W1165">
        <v>1</v>
      </c>
      <c r="X1165">
        <v>4</v>
      </c>
      <c r="Z1165">
        <v>3560</v>
      </c>
      <c r="AA1165">
        <v>3560</v>
      </c>
      <c r="AB1165">
        <v>3200</v>
      </c>
      <c r="AC1165" s="2" t="s">
        <v>3438</v>
      </c>
      <c r="AD1165" s="2" t="s">
        <v>376</v>
      </c>
      <c r="AE1165">
        <v>2026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 s="2" t="s">
        <v>72</v>
      </c>
      <c r="AN1165" s="2" t="s">
        <v>3419</v>
      </c>
    </row>
    <row r="1166" spans="1:40">
      <c r="A1166" s="1">
        <v>46127</v>
      </c>
      <c r="B1166" s="2" t="s">
        <v>26</v>
      </c>
      <c r="C1166" s="2" t="s">
        <v>3448</v>
      </c>
      <c r="D1166" s="2" t="s">
        <v>3449</v>
      </c>
      <c r="E1166" s="11">
        <v>0.41666666666666674</v>
      </c>
      <c r="F1166" s="11">
        <v>0.45138888888888884</v>
      </c>
      <c r="G1166">
        <v>0.83</v>
      </c>
      <c r="H1166">
        <v>2107.2289156626507</v>
      </c>
      <c r="I1166">
        <v>0.83333333333333326</v>
      </c>
      <c r="J1166">
        <v>2098.8000000000002</v>
      </c>
      <c r="K1166" s="2" t="s">
        <v>3416</v>
      </c>
      <c r="L1166" s="2" t="s">
        <v>3417</v>
      </c>
      <c r="M1166">
        <v>559</v>
      </c>
      <c r="N1166" s="2" t="s">
        <v>2329</v>
      </c>
      <c r="O1166" s="2" t="s">
        <v>2333</v>
      </c>
      <c r="P1166" s="2" t="s">
        <v>2331</v>
      </c>
      <c r="Q1166" s="2" t="s">
        <v>2332</v>
      </c>
      <c r="R1166" s="2" t="s">
        <v>2330</v>
      </c>
      <c r="S1166" s="2" t="s">
        <v>64</v>
      </c>
      <c r="T1166">
        <v>1749</v>
      </c>
      <c r="U1166">
        <v>0</v>
      </c>
      <c r="V1166">
        <v>2</v>
      </c>
      <c r="W1166">
        <v>1</v>
      </c>
      <c r="X1166">
        <v>4</v>
      </c>
      <c r="Z1166">
        <v>6996</v>
      </c>
      <c r="AA1166">
        <v>6996</v>
      </c>
      <c r="AB1166">
        <v>6600</v>
      </c>
      <c r="AC1166" s="2" t="s">
        <v>3438</v>
      </c>
      <c r="AD1166" s="2" t="s">
        <v>376</v>
      </c>
      <c r="AE1166">
        <v>2026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 s="2" t="s">
        <v>72</v>
      </c>
      <c r="AN1166" s="2" t="s">
        <v>3419</v>
      </c>
    </row>
    <row r="1167" spans="1:40">
      <c r="A1167" s="1">
        <v>46127</v>
      </c>
      <c r="B1167" s="2" t="s">
        <v>26</v>
      </c>
      <c r="C1167" s="2" t="s">
        <v>3448</v>
      </c>
      <c r="D1167" s="2" t="s">
        <v>3449</v>
      </c>
      <c r="E1167" s="11">
        <v>0.51388888888888884</v>
      </c>
      <c r="F1167" s="11">
        <v>0.61805555555555558</v>
      </c>
      <c r="G1167">
        <v>2.5</v>
      </c>
      <c r="H1167">
        <v>1554.8</v>
      </c>
      <c r="I1167">
        <v>2.5</v>
      </c>
      <c r="J1167">
        <v>1554.8</v>
      </c>
      <c r="K1167" s="2" t="s">
        <v>3416</v>
      </c>
      <c r="L1167" s="2" t="s">
        <v>3417</v>
      </c>
      <c r="M1167">
        <v>344</v>
      </c>
      <c r="N1167" s="2" t="s">
        <v>1615</v>
      </c>
      <c r="O1167" s="2" t="s">
        <v>1618</v>
      </c>
      <c r="P1167" s="2" t="s">
        <v>1617</v>
      </c>
      <c r="Q1167" s="2" t="s">
        <v>343</v>
      </c>
      <c r="R1167" s="2" t="s">
        <v>1616</v>
      </c>
      <c r="S1167" s="2" t="s">
        <v>64</v>
      </c>
      <c r="T1167">
        <v>3887</v>
      </c>
      <c r="U1167">
        <v>3</v>
      </c>
      <c r="V1167">
        <v>2</v>
      </c>
      <c r="W1167">
        <v>1</v>
      </c>
      <c r="X1167">
        <v>3</v>
      </c>
      <c r="Z1167">
        <v>11661</v>
      </c>
      <c r="AA1167">
        <v>11661</v>
      </c>
      <c r="AB1167">
        <v>11000</v>
      </c>
      <c r="AC1167" s="2" t="s">
        <v>3450</v>
      </c>
      <c r="AD1167" s="2" t="s">
        <v>376</v>
      </c>
      <c r="AE1167">
        <v>2026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 s="2" t="s">
        <v>72</v>
      </c>
      <c r="AN1167" s="2" t="s">
        <v>3419</v>
      </c>
    </row>
    <row r="1168" spans="1:40">
      <c r="A1168" s="1">
        <v>46127</v>
      </c>
      <c r="B1168" s="2" t="s">
        <v>26</v>
      </c>
      <c r="C1168" s="2" t="s">
        <v>3448</v>
      </c>
      <c r="D1168" s="2" t="s">
        <v>3449</v>
      </c>
      <c r="E1168" s="11">
        <v>0.64583333333333326</v>
      </c>
      <c r="F1168" s="11">
        <v>0.67361111111111116</v>
      </c>
      <c r="G1168">
        <v>0.67</v>
      </c>
      <c r="H1168">
        <v>1367.1641791044776</v>
      </c>
      <c r="I1168">
        <v>0.66666666666666674</v>
      </c>
      <c r="J1168">
        <v>1374</v>
      </c>
      <c r="K1168" s="2" t="s">
        <v>3416</v>
      </c>
      <c r="L1168" s="2" t="s">
        <v>3417</v>
      </c>
      <c r="M1168">
        <v>400</v>
      </c>
      <c r="N1168" s="2" t="s">
        <v>1842</v>
      </c>
      <c r="O1168" s="2" t="s">
        <v>1844</v>
      </c>
      <c r="P1168" s="2" t="s">
        <v>1773</v>
      </c>
      <c r="Q1168" s="2" t="s">
        <v>153</v>
      </c>
      <c r="R1168" s="2" t="s">
        <v>1843</v>
      </c>
      <c r="S1168" s="2" t="s">
        <v>64</v>
      </c>
      <c r="T1168">
        <v>916</v>
      </c>
      <c r="U1168">
        <v>0</v>
      </c>
      <c r="V1168">
        <v>2</v>
      </c>
      <c r="W1168">
        <v>1</v>
      </c>
      <c r="X1168">
        <v>4</v>
      </c>
      <c r="Z1168">
        <v>3664</v>
      </c>
      <c r="AA1168">
        <v>3664</v>
      </c>
      <c r="AB1168">
        <v>3500</v>
      </c>
      <c r="AC1168" s="2" t="s">
        <v>3438</v>
      </c>
      <c r="AD1168" s="2" t="s">
        <v>376</v>
      </c>
      <c r="AE1168">
        <v>2026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 s="2" t="s">
        <v>72</v>
      </c>
      <c r="AN1168" s="2" t="s">
        <v>3419</v>
      </c>
    </row>
    <row r="1169" spans="1:40">
      <c r="A1169" s="1">
        <v>46127</v>
      </c>
      <c r="B1169" s="2" t="s">
        <v>26</v>
      </c>
      <c r="C1169" s="2" t="s">
        <v>3448</v>
      </c>
      <c r="D1169" s="2" t="s">
        <v>3449</v>
      </c>
      <c r="E1169" s="11">
        <v>0.68055555555555558</v>
      </c>
      <c r="F1169" s="11">
        <v>0.70833333333333326</v>
      </c>
      <c r="G1169">
        <v>0.67</v>
      </c>
      <c r="H1169">
        <v>1691.044776119403</v>
      </c>
      <c r="I1169">
        <v>0.66666666666666674</v>
      </c>
      <c r="J1169">
        <v>1699.5</v>
      </c>
      <c r="K1169" s="2" t="s">
        <v>3416</v>
      </c>
      <c r="L1169" s="2" t="s">
        <v>3417</v>
      </c>
      <c r="M1169">
        <v>579</v>
      </c>
      <c r="N1169" s="2" t="s">
        <v>2403</v>
      </c>
      <c r="O1169" s="2" t="s">
        <v>546</v>
      </c>
      <c r="P1169" s="2" t="s">
        <v>545</v>
      </c>
      <c r="Q1169" s="2" t="s">
        <v>153</v>
      </c>
      <c r="R1169" s="2" t="s">
        <v>544</v>
      </c>
      <c r="S1169" s="2" t="s">
        <v>64</v>
      </c>
      <c r="T1169">
        <v>1133</v>
      </c>
      <c r="U1169">
        <v>0</v>
      </c>
      <c r="V1169">
        <v>2</v>
      </c>
      <c r="W1169">
        <v>1</v>
      </c>
      <c r="X1169">
        <v>4</v>
      </c>
      <c r="Z1169">
        <v>4532</v>
      </c>
      <c r="AA1169">
        <v>4532</v>
      </c>
      <c r="AB1169">
        <v>4350</v>
      </c>
      <c r="AC1169" s="2" t="s">
        <v>3438</v>
      </c>
      <c r="AD1169" s="2" t="s">
        <v>376</v>
      </c>
      <c r="AE1169">
        <v>2026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 s="2" t="s">
        <v>72</v>
      </c>
      <c r="AN1169" s="2" t="s">
        <v>3419</v>
      </c>
    </row>
    <row r="1170" spans="1:40">
      <c r="A1170" s="1">
        <v>46126</v>
      </c>
      <c r="B1170" s="2" t="s">
        <v>27</v>
      </c>
      <c r="C1170" s="2" t="s">
        <v>3453</v>
      </c>
      <c r="D1170" s="2" t="s">
        <v>3415</v>
      </c>
      <c r="E1170" s="11">
        <v>0.33333333333333326</v>
      </c>
      <c r="F1170" s="11">
        <v>0.45833333333333326</v>
      </c>
      <c r="G1170">
        <v>3</v>
      </c>
      <c r="H1170">
        <v>1036.6666666666667</v>
      </c>
      <c r="I1170">
        <v>3</v>
      </c>
      <c r="J1170">
        <v>1036.6666666666667</v>
      </c>
      <c r="K1170" s="2" t="s">
        <v>3416</v>
      </c>
      <c r="L1170" s="2" t="s">
        <v>3417</v>
      </c>
      <c r="M1170">
        <v>380</v>
      </c>
      <c r="N1170" s="2" t="s">
        <v>1771</v>
      </c>
      <c r="O1170" s="2" t="s">
        <v>1774</v>
      </c>
      <c r="P1170" s="2" t="s">
        <v>1773</v>
      </c>
      <c r="Q1170" s="2" t="s">
        <v>663</v>
      </c>
      <c r="R1170" s="2" t="s">
        <v>1772</v>
      </c>
      <c r="S1170" s="2" t="s">
        <v>64</v>
      </c>
      <c r="T1170">
        <v>3110</v>
      </c>
      <c r="U1170">
        <v>0</v>
      </c>
      <c r="V1170">
        <v>2</v>
      </c>
      <c r="W1170">
        <v>1</v>
      </c>
      <c r="X1170">
        <v>4</v>
      </c>
      <c r="Z1170">
        <v>12440</v>
      </c>
      <c r="AA1170">
        <v>12440</v>
      </c>
      <c r="AB1170">
        <v>12000</v>
      </c>
      <c r="AC1170" s="2" t="s">
        <v>3450</v>
      </c>
      <c r="AD1170" s="2" t="s">
        <v>376</v>
      </c>
      <c r="AE1170">
        <v>2026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 s="2" t="s">
        <v>3431</v>
      </c>
      <c r="AN1170" s="2" t="s">
        <v>3419</v>
      </c>
    </row>
    <row r="1171" spans="1:40">
      <c r="A1171" s="1">
        <v>46126</v>
      </c>
      <c r="B1171" s="2" t="s">
        <v>26</v>
      </c>
      <c r="C1171" s="2" t="s">
        <v>3433</v>
      </c>
      <c r="D1171" s="2" t="s">
        <v>3415</v>
      </c>
      <c r="E1171" s="11">
        <v>0.47916666666666674</v>
      </c>
      <c r="F1171" s="11">
        <v>0.64583333333333326</v>
      </c>
      <c r="G1171">
        <v>4</v>
      </c>
      <c r="H1171">
        <v>280</v>
      </c>
      <c r="I1171">
        <v>4</v>
      </c>
      <c r="J1171">
        <v>280</v>
      </c>
      <c r="K1171" s="2" t="s">
        <v>3416</v>
      </c>
      <c r="L1171" s="2" t="s">
        <v>3417</v>
      </c>
      <c r="M1171">
        <v>354</v>
      </c>
      <c r="N1171" s="2" t="s">
        <v>1654</v>
      </c>
      <c r="O1171" s="2" t="s">
        <v>1657</v>
      </c>
      <c r="P1171" s="2" t="s">
        <v>1656</v>
      </c>
      <c r="Q1171" s="2" t="s">
        <v>779</v>
      </c>
      <c r="R1171" s="2" t="s">
        <v>1655</v>
      </c>
      <c r="S1171" s="2" t="s">
        <v>64</v>
      </c>
      <c r="T1171">
        <v>1120</v>
      </c>
      <c r="U1171">
        <v>1</v>
      </c>
      <c r="V1171">
        <v>2</v>
      </c>
      <c r="W1171">
        <v>1</v>
      </c>
      <c r="X1171">
        <v>2</v>
      </c>
      <c r="Z1171">
        <v>2240</v>
      </c>
      <c r="AA1171">
        <v>2240</v>
      </c>
      <c r="AB1171">
        <v>2000</v>
      </c>
      <c r="AC1171" s="2" t="s">
        <v>3450</v>
      </c>
      <c r="AD1171" s="2" t="s">
        <v>376</v>
      </c>
      <c r="AE1171">
        <v>2026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 s="2" t="s">
        <v>72</v>
      </c>
      <c r="AN1171" s="2" t="s">
        <v>3419</v>
      </c>
    </row>
    <row r="1172" spans="1:40">
      <c r="A1172" s="1">
        <v>46126</v>
      </c>
      <c r="B1172" s="2" t="s">
        <v>26</v>
      </c>
      <c r="C1172" s="2" t="s">
        <v>3433</v>
      </c>
      <c r="D1172" s="2" t="s">
        <v>3415</v>
      </c>
      <c r="E1172" s="11">
        <v>0.64583333333333326</v>
      </c>
      <c r="F1172" s="11">
        <v>0.72916666666666674</v>
      </c>
      <c r="G1172">
        <v>2</v>
      </c>
      <c r="H1172">
        <v>1800</v>
      </c>
      <c r="I1172">
        <v>2</v>
      </c>
      <c r="J1172">
        <v>1800</v>
      </c>
      <c r="K1172" s="2" t="s">
        <v>3416</v>
      </c>
      <c r="L1172" s="2" t="s">
        <v>3417</v>
      </c>
      <c r="M1172">
        <v>555</v>
      </c>
      <c r="N1172" s="2" t="s">
        <v>2311</v>
      </c>
      <c r="O1172" s="2" t="s">
        <v>2315</v>
      </c>
      <c r="P1172" s="2" t="s">
        <v>2313</v>
      </c>
      <c r="Q1172" s="2" t="s">
        <v>2314</v>
      </c>
      <c r="R1172" s="2" t="s">
        <v>2312</v>
      </c>
      <c r="S1172" s="2" t="s">
        <v>64</v>
      </c>
      <c r="T1172">
        <v>3600</v>
      </c>
      <c r="U1172">
        <v>0</v>
      </c>
      <c r="V1172">
        <v>2</v>
      </c>
      <c r="W1172">
        <v>1</v>
      </c>
      <c r="X1172">
        <v>2</v>
      </c>
      <c r="Z1172">
        <v>7200</v>
      </c>
      <c r="AA1172">
        <v>7200</v>
      </c>
      <c r="AB1172">
        <v>7000</v>
      </c>
      <c r="AC1172" s="2" t="s">
        <v>3450</v>
      </c>
      <c r="AD1172" s="2" t="s">
        <v>376</v>
      </c>
      <c r="AE1172">
        <v>2026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 s="2" t="s">
        <v>72</v>
      </c>
      <c r="AN1172" s="2" t="s">
        <v>3419</v>
      </c>
    </row>
    <row r="1173" spans="1:40">
      <c r="A1173" s="1">
        <v>46127</v>
      </c>
      <c r="B1173" s="2" t="s">
        <v>26</v>
      </c>
      <c r="C1173" s="2" t="s">
        <v>3433</v>
      </c>
      <c r="D1173" s="2" t="s">
        <v>3415</v>
      </c>
      <c r="E1173" s="11">
        <v>0.33333333333333326</v>
      </c>
      <c r="F1173" s="11">
        <v>0.60416666666666674</v>
      </c>
      <c r="G1173">
        <v>6.5</v>
      </c>
      <c r="H1173">
        <v>1393.8461538461538</v>
      </c>
      <c r="I1173">
        <v>6.5</v>
      </c>
      <c r="J1173">
        <v>1393.8461538425927</v>
      </c>
      <c r="K1173" s="2" t="s">
        <v>3416</v>
      </c>
      <c r="L1173" s="2" t="s">
        <v>3417</v>
      </c>
      <c r="M1173">
        <v>512</v>
      </c>
      <c r="N1173" s="2" t="s">
        <v>2180</v>
      </c>
      <c r="O1173" s="2" t="s">
        <v>2182</v>
      </c>
      <c r="P1173" s="2" t="s">
        <v>815</v>
      </c>
      <c r="Q1173" s="2" t="s">
        <v>473</v>
      </c>
      <c r="R1173" s="2" t="s">
        <v>2181</v>
      </c>
      <c r="S1173" s="2" t="s">
        <v>64</v>
      </c>
      <c r="T1173">
        <v>9060</v>
      </c>
      <c r="U1173">
        <v>0</v>
      </c>
      <c r="V1173">
        <v>6</v>
      </c>
      <c r="W1173">
        <v>1</v>
      </c>
      <c r="X1173">
        <v>2</v>
      </c>
      <c r="Z1173">
        <v>18120</v>
      </c>
      <c r="AA1173">
        <v>18120</v>
      </c>
      <c r="AB1173">
        <v>17800</v>
      </c>
      <c r="AC1173" s="2" t="s">
        <v>3521</v>
      </c>
      <c r="AD1173" s="2" t="s">
        <v>376</v>
      </c>
      <c r="AE1173">
        <v>2026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 s="2" t="s">
        <v>72</v>
      </c>
      <c r="AN1173" s="2" t="s">
        <v>3419</v>
      </c>
    </row>
    <row r="1174" spans="1:40">
      <c r="A1174" s="1">
        <v>46127</v>
      </c>
      <c r="B1174" s="2" t="s">
        <v>26</v>
      </c>
      <c r="C1174" s="2" t="s">
        <v>3433</v>
      </c>
      <c r="D1174" s="2" t="s">
        <v>3415</v>
      </c>
      <c r="E1174" s="11">
        <v>0.625</v>
      </c>
      <c r="F1174" s="11">
        <v>0.72916666666666674</v>
      </c>
      <c r="G1174">
        <v>2.5</v>
      </c>
      <c r="H1174">
        <v>1040</v>
      </c>
      <c r="I1174">
        <v>2.5</v>
      </c>
      <c r="J1174">
        <v>1040</v>
      </c>
      <c r="K1174" s="2" t="s">
        <v>3416</v>
      </c>
      <c r="L1174" s="2" t="s">
        <v>3417</v>
      </c>
      <c r="M1174">
        <v>338</v>
      </c>
      <c r="N1174" s="2" t="s">
        <v>1605</v>
      </c>
      <c r="O1174" s="2" t="s">
        <v>331</v>
      </c>
      <c r="P1174" s="2" t="s">
        <v>329</v>
      </c>
      <c r="Q1174" s="2" t="s">
        <v>473</v>
      </c>
      <c r="R1174" s="2" t="s">
        <v>1606</v>
      </c>
      <c r="S1174" s="2" t="s">
        <v>64</v>
      </c>
      <c r="T1174">
        <v>2600</v>
      </c>
      <c r="U1174">
        <v>0</v>
      </c>
      <c r="V1174">
        <v>6</v>
      </c>
      <c r="W1174">
        <v>1</v>
      </c>
      <c r="X1174">
        <v>2</v>
      </c>
      <c r="Z1174">
        <v>5200</v>
      </c>
      <c r="AA1174">
        <v>5200</v>
      </c>
      <c r="AB1174">
        <v>18000</v>
      </c>
      <c r="AC1174" s="2" t="s">
        <v>3588</v>
      </c>
      <c r="AD1174" s="2" t="s">
        <v>376</v>
      </c>
      <c r="AE1174">
        <v>2026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 s="2" t="s">
        <v>72</v>
      </c>
      <c r="AN1174" s="2" t="s">
        <v>3419</v>
      </c>
    </row>
    <row r="1175" spans="1:40">
      <c r="A1175" s="1">
        <v>46126</v>
      </c>
      <c r="B1175" s="2" t="s">
        <v>27</v>
      </c>
      <c r="C1175" s="2" t="s">
        <v>3429</v>
      </c>
      <c r="D1175" s="2" t="s">
        <v>3454</v>
      </c>
      <c r="E1175" s="11">
        <v>0.41666666666666674</v>
      </c>
      <c r="F1175" s="11">
        <v>0.52777777777777768</v>
      </c>
      <c r="G1175">
        <v>2.67</v>
      </c>
      <c r="H1175">
        <v>1573.0337078651685</v>
      </c>
      <c r="I1175">
        <v>2.6666666666666665</v>
      </c>
      <c r="J1175">
        <v>1575</v>
      </c>
      <c r="K1175" s="2" t="s">
        <v>3416</v>
      </c>
      <c r="L1175" s="2" t="s">
        <v>3417</v>
      </c>
      <c r="M1175">
        <v>463</v>
      </c>
      <c r="N1175" s="2" t="s">
        <v>2053</v>
      </c>
      <c r="O1175" s="2" t="s">
        <v>2055</v>
      </c>
      <c r="P1175" s="2" t="s">
        <v>996</v>
      </c>
      <c r="Q1175" s="2" t="s">
        <v>97</v>
      </c>
      <c r="R1175" s="2" t="s">
        <v>2054</v>
      </c>
      <c r="S1175" s="2" t="s">
        <v>64</v>
      </c>
      <c r="T1175">
        <v>4200</v>
      </c>
      <c r="U1175">
        <v>10</v>
      </c>
      <c r="V1175">
        <v>6</v>
      </c>
      <c r="W1175">
        <v>1</v>
      </c>
      <c r="X1175">
        <v>2</v>
      </c>
      <c r="Z1175">
        <v>8400</v>
      </c>
      <c r="AA1175">
        <v>8400</v>
      </c>
      <c r="AB1175">
        <v>8500</v>
      </c>
      <c r="AC1175" s="2"/>
      <c r="AD1175" s="2" t="s">
        <v>376</v>
      </c>
      <c r="AE1175">
        <v>2026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 s="2" t="s">
        <v>3431</v>
      </c>
      <c r="AN1175" s="2" t="s">
        <v>3419</v>
      </c>
    </row>
    <row r="1176" spans="1:40">
      <c r="A1176" s="1">
        <v>46126</v>
      </c>
      <c r="B1176" s="2" t="s">
        <v>27</v>
      </c>
      <c r="C1176" s="2" t="s">
        <v>3429</v>
      </c>
      <c r="D1176" s="2" t="s">
        <v>3454</v>
      </c>
      <c r="E1176" s="11">
        <v>0.625</v>
      </c>
      <c r="F1176" s="11">
        <v>0.6875</v>
      </c>
      <c r="G1176">
        <v>1.5</v>
      </c>
      <c r="H1176">
        <v>1633.3333333333333</v>
      </c>
      <c r="I1176">
        <v>1.5</v>
      </c>
      <c r="J1176">
        <v>1633.3333333333333</v>
      </c>
      <c r="K1176" s="2" t="s">
        <v>3416</v>
      </c>
      <c r="L1176" s="2" t="s">
        <v>3417</v>
      </c>
      <c r="M1176">
        <v>510</v>
      </c>
      <c r="N1176" s="2" t="s">
        <v>2174</v>
      </c>
      <c r="O1176" s="2" t="s">
        <v>2177</v>
      </c>
      <c r="P1176" s="2" t="s">
        <v>1135</v>
      </c>
      <c r="Q1176" s="2" t="s">
        <v>2176</v>
      </c>
      <c r="R1176" s="2" t="s">
        <v>2175</v>
      </c>
      <c r="S1176" s="2" t="s">
        <v>64</v>
      </c>
      <c r="T1176">
        <v>2450</v>
      </c>
      <c r="U1176">
        <v>10</v>
      </c>
      <c r="V1176">
        <v>6</v>
      </c>
      <c r="W1176">
        <v>1</v>
      </c>
      <c r="X1176">
        <v>6</v>
      </c>
      <c r="Z1176">
        <v>14700</v>
      </c>
      <c r="AA1176">
        <v>14700</v>
      </c>
      <c r="AB1176">
        <v>14000</v>
      </c>
      <c r="AC1176" s="2"/>
      <c r="AD1176" s="2" t="s">
        <v>376</v>
      </c>
      <c r="AE1176">
        <v>2026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 s="2" t="s">
        <v>3419</v>
      </c>
      <c r="AN1176" s="2" t="s">
        <v>3419</v>
      </c>
    </row>
    <row r="1177" spans="1:40">
      <c r="A1177" s="1">
        <v>46127</v>
      </c>
      <c r="B1177" s="2" t="s">
        <v>27</v>
      </c>
      <c r="C1177" s="2" t="s">
        <v>3429</v>
      </c>
      <c r="D1177" s="2" t="s">
        <v>3454</v>
      </c>
      <c r="E1177" s="11">
        <v>0.41666666666666674</v>
      </c>
      <c r="F1177" s="11">
        <v>0.44444444444444442</v>
      </c>
      <c r="G1177">
        <v>0.67</v>
      </c>
      <c r="H1177">
        <v>1328.3582089552237</v>
      </c>
      <c r="I1177">
        <v>0.66666666666666674</v>
      </c>
      <c r="J1177">
        <v>1335</v>
      </c>
      <c r="K1177" s="2" t="s">
        <v>3416</v>
      </c>
      <c r="L1177" s="2" t="s">
        <v>3417</v>
      </c>
      <c r="M1177">
        <v>411</v>
      </c>
      <c r="N1177" s="2" t="s">
        <v>1831</v>
      </c>
      <c r="O1177" s="2" t="s">
        <v>1876</v>
      </c>
      <c r="P1177" s="2" t="s">
        <v>1281</v>
      </c>
      <c r="Q1177" s="2" t="s">
        <v>192</v>
      </c>
      <c r="R1177" s="2" t="s">
        <v>1832</v>
      </c>
      <c r="S1177" s="2" t="s">
        <v>64</v>
      </c>
      <c r="T1177">
        <v>890</v>
      </c>
      <c r="U1177">
        <v>10</v>
      </c>
      <c r="V1177">
        <v>2</v>
      </c>
      <c r="W1177">
        <v>1</v>
      </c>
      <c r="X1177">
        <v>4</v>
      </c>
      <c r="Z1177">
        <v>3560</v>
      </c>
      <c r="AA1177">
        <v>3560</v>
      </c>
      <c r="AB1177">
        <v>3200</v>
      </c>
      <c r="AC1177" s="2"/>
      <c r="AD1177" s="2" t="s">
        <v>376</v>
      </c>
      <c r="AE1177">
        <v>2026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 s="2" t="s">
        <v>3431</v>
      </c>
      <c r="AN1177" s="2" t="s">
        <v>3419</v>
      </c>
    </row>
    <row r="1178" spans="1:40">
      <c r="A1178" s="1">
        <v>46127</v>
      </c>
      <c r="B1178" s="2" t="s">
        <v>27</v>
      </c>
      <c r="C1178" s="2" t="s">
        <v>3429</v>
      </c>
      <c r="D1178" s="2" t="s">
        <v>3454</v>
      </c>
      <c r="E1178" s="11">
        <v>0.47916666666666674</v>
      </c>
      <c r="F1178" s="11">
        <v>0.54166666666666674</v>
      </c>
      <c r="G1178">
        <v>1.5</v>
      </c>
      <c r="H1178">
        <v>1166</v>
      </c>
      <c r="I1178">
        <v>1.5</v>
      </c>
      <c r="J1178">
        <v>1166</v>
      </c>
      <c r="K1178" s="2" t="s">
        <v>3416</v>
      </c>
      <c r="L1178" s="2" t="s">
        <v>3417</v>
      </c>
      <c r="M1178">
        <v>559</v>
      </c>
      <c r="N1178" s="2" t="s">
        <v>2329</v>
      </c>
      <c r="O1178" s="2" t="s">
        <v>2333</v>
      </c>
      <c r="P1178" s="2" t="s">
        <v>2331</v>
      </c>
      <c r="Q1178" s="2" t="s">
        <v>2332</v>
      </c>
      <c r="R1178" s="2" t="s">
        <v>2330</v>
      </c>
      <c r="S1178" s="2" t="s">
        <v>64</v>
      </c>
      <c r="T1178">
        <v>1749</v>
      </c>
      <c r="U1178">
        <v>9</v>
      </c>
      <c r="V1178">
        <v>2</v>
      </c>
      <c r="W1178">
        <v>1</v>
      </c>
      <c r="X1178">
        <v>4</v>
      </c>
      <c r="Z1178">
        <v>6996</v>
      </c>
      <c r="AA1178">
        <v>6996</v>
      </c>
      <c r="AB1178">
        <v>6600</v>
      </c>
      <c r="AC1178" s="2"/>
      <c r="AD1178" s="2" t="s">
        <v>376</v>
      </c>
      <c r="AE1178">
        <v>2026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 s="2" t="s">
        <v>3431</v>
      </c>
      <c r="AN1178" s="2" t="s">
        <v>3419</v>
      </c>
    </row>
    <row r="1179" spans="1:40">
      <c r="A1179" s="1">
        <v>46127</v>
      </c>
      <c r="B1179" s="2" t="s">
        <v>27</v>
      </c>
      <c r="C1179" s="2" t="s">
        <v>3429</v>
      </c>
      <c r="D1179" s="2" t="s">
        <v>3454</v>
      </c>
      <c r="E1179" s="11">
        <v>0.5625</v>
      </c>
      <c r="F1179" s="11">
        <v>0.63888888888888884</v>
      </c>
      <c r="G1179">
        <v>1.83</v>
      </c>
      <c r="H1179">
        <v>2124.0437158469945</v>
      </c>
      <c r="I1179">
        <v>1.8333333333333335</v>
      </c>
      <c r="J1179">
        <v>2120.1818181828703</v>
      </c>
      <c r="K1179" s="2" t="s">
        <v>3416</v>
      </c>
      <c r="L1179" s="2" t="s">
        <v>3417</v>
      </c>
      <c r="M1179">
        <v>344</v>
      </c>
      <c r="N1179" s="2" t="s">
        <v>1615</v>
      </c>
      <c r="O1179" s="2" t="s">
        <v>1618</v>
      </c>
      <c r="P1179" s="2" t="s">
        <v>1617</v>
      </c>
      <c r="Q1179" s="2" t="s">
        <v>343</v>
      </c>
      <c r="R1179" s="2" t="s">
        <v>1616</v>
      </c>
      <c r="S1179" s="2" t="s">
        <v>64</v>
      </c>
      <c r="T1179">
        <v>3887</v>
      </c>
      <c r="U1179">
        <v>7</v>
      </c>
      <c r="V1179">
        <v>2</v>
      </c>
      <c r="W1179">
        <v>1</v>
      </c>
      <c r="X1179">
        <v>3</v>
      </c>
      <c r="Z1179">
        <v>11661</v>
      </c>
      <c r="AA1179">
        <v>11661</v>
      </c>
      <c r="AB1179">
        <v>11000</v>
      </c>
      <c r="AC1179" s="2"/>
      <c r="AD1179" s="2" t="s">
        <v>376</v>
      </c>
      <c r="AE1179">
        <v>2026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 s="2" t="s">
        <v>3431</v>
      </c>
      <c r="AN1179" s="2" t="s">
        <v>3419</v>
      </c>
    </row>
    <row r="1180" spans="1:40">
      <c r="A1180" s="1">
        <v>46127</v>
      </c>
      <c r="B1180" s="2" t="s">
        <v>27</v>
      </c>
      <c r="C1180" s="2" t="s">
        <v>3429</v>
      </c>
      <c r="D1180" s="2" t="s">
        <v>3454</v>
      </c>
      <c r="E1180" s="11">
        <v>0.66666666666666674</v>
      </c>
      <c r="F1180" s="11">
        <v>0.70833333333333326</v>
      </c>
      <c r="G1180">
        <v>1</v>
      </c>
      <c r="H1180">
        <v>1120</v>
      </c>
      <c r="I1180">
        <v>1</v>
      </c>
      <c r="J1180">
        <v>1120</v>
      </c>
      <c r="K1180" s="2" t="s">
        <v>3416</v>
      </c>
      <c r="L1180" s="2" t="s">
        <v>3417</v>
      </c>
      <c r="M1180">
        <v>354</v>
      </c>
      <c r="N1180" s="2" t="s">
        <v>1654</v>
      </c>
      <c r="O1180" s="2" t="s">
        <v>1657</v>
      </c>
      <c r="P1180" s="2" t="s">
        <v>1656</v>
      </c>
      <c r="Q1180" s="2" t="s">
        <v>779</v>
      </c>
      <c r="R1180" s="2" t="s">
        <v>1655</v>
      </c>
      <c r="S1180" s="2" t="s">
        <v>64</v>
      </c>
      <c r="T1180">
        <v>1120</v>
      </c>
      <c r="U1180">
        <v>10</v>
      </c>
      <c r="V1180">
        <v>2</v>
      </c>
      <c r="W1180">
        <v>1</v>
      </c>
      <c r="X1180">
        <v>2</v>
      </c>
      <c r="Z1180">
        <v>2240</v>
      </c>
      <c r="AA1180">
        <v>2240</v>
      </c>
      <c r="AB1180">
        <v>2000</v>
      </c>
      <c r="AC1180" s="2"/>
      <c r="AD1180" s="2" t="s">
        <v>376</v>
      </c>
      <c r="AE1180">
        <v>2026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 s="2" t="s">
        <v>3431</v>
      </c>
      <c r="AN1180" s="2" t="s">
        <v>3419</v>
      </c>
    </row>
    <row r="1181" spans="1:40">
      <c r="A1181" s="1">
        <v>46127</v>
      </c>
      <c r="B1181" s="2" t="s">
        <v>27</v>
      </c>
      <c r="C1181" s="2" t="s">
        <v>3429</v>
      </c>
      <c r="D1181" s="2" t="s">
        <v>3454</v>
      </c>
      <c r="E1181" s="11">
        <v>0.71180555555555558</v>
      </c>
      <c r="F1181" s="11">
        <v>0.72916666666666674</v>
      </c>
      <c r="G1181">
        <v>0.42</v>
      </c>
      <c r="H1181">
        <v>1190.4761904761906</v>
      </c>
      <c r="I1181">
        <v>0.41666666666666674</v>
      </c>
      <c r="J1181">
        <v>1200</v>
      </c>
      <c r="K1181" s="2" t="s">
        <v>3416</v>
      </c>
      <c r="L1181" s="2" t="s">
        <v>3417</v>
      </c>
      <c r="M1181">
        <v>555</v>
      </c>
      <c r="N1181" s="2" t="s">
        <v>2311</v>
      </c>
      <c r="O1181" s="2" t="s">
        <v>2315</v>
      </c>
      <c r="P1181" s="2" t="s">
        <v>2313</v>
      </c>
      <c r="Q1181" s="2" t="s">
        <v>2314</v>
      </c>
      <c r="R1181" s="2" t="s">
        <v>2312</v>
      </c>
      <c r="S1181" s="2" t="s">
        <v>64</v>
      </c>
      <c r="T1181">
        <v>500</v>
      </c>
      <c r="U1181">
        <v>10</v>
      </c>
      <c r="V1181">
        <v>2</v>
      </c>
      <c r="W1181">
        <v>1</v>
      </c>
      <c r="X1181">
        <v>2</v>
      </c>
      <c r="Z1181">
        <v>1000</v>
      </c>
      <c r="AA1181">
        <v>1000</v>
      </c>
      <c r="AB1181">
        <v>7000</v>
      </c>
      <c r="AC1181" s="2"/>
      <c r="AD1181" s="2" t="s">
        <v>376</v>
      </c>
      <c r="AE1181">
        <v>2026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 s="2" t="s">
        <v>3431</v>
      </c>
      <c r="AN1181" s="2" t="s">
        <v>3419</v>
      </c>
    </row>
    <row r="1182" spans="1:40">
      <c r="A1182" s="1">
        <v>46127</v>
      </c>
      <c r="B1182" s="2" t="s">
        <v>27</v>
      </c>
      <c r="C1182" s="2" t="s">
        <v>3439</v>
      </c>
      <c r="D1182" s="2" t="s">
        <v>3440</v>
      </c>
      <c r="E1182" s="11">
        <v>0.41666666666666674</v>
      </c>
      <c r="F1182" s="11">
        <v>0.68402777777777768</v>
      </c>
      <c r="G1182">
        <v>6.42</v>
      </c>
      <c r="H1182">
        <v>1804.3613707165109</v>
      </c>
      <c r="I1182">
        <v>6.416666666666667</v>
      </c>
      <c r="J1182">
        <v>1805.2987012962963</v>
      </c>
      <c r="K1182" s="2" t="s">
        <v>3416</v>
      </c>
      <c r="L1182" s="2" t="s">
        <v>3417</v>
      </c>
      <c r="M1182">
        <v>420</v>
      </c>
      <c r="N1182" s="2" t="s">
        <v>1888</v>
      </c>
      <c r="O1182" s="2" t="s">
        <v>98</v>
      </c>
      <c r="P1182" s="2" t="s">
        <v>95</v>
      </c>
      <c r="Q1182" s="2" t="s">
        <v>97</v>
      </c>
      <c r="R1182" s="2" t="s">
        <v>94</v>
      </c>
      <c r="S1182" s="2" t="s">
        <v>64</v>
      </c>
      <c r="T1182">
        <v>11584</v>
      </c>
      <c r="U1182">
        <v>4</v>
      </c>
      <c r="V1182">
        <v>2</v>
      </c>
      <c r="W1182">
        <v>1</v>
      </c>
      <c r="X1182">
        <v>2</v>
      </c>
      <c r="Z1182">
        <v>23168</v>
      </c>
      <c r="AA1182">
        <v>23168</v>
      </c>
      <c r="AB1182">
        <v>23000</v>
      </c>
      <c r="AC1182" s="2"/>
      <c r="AD1182" s="2" t="s">
        <v>376</v>
      </c>
      <c r="AE1182">
        <v>2026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 s="2" t="s">
        <v>3431</v>
      </c>
      <c r="AN1182" s="2" t="s">
        <v>3419</v>
      </c>
    </row>
    <row r="1183" spans="1:40">
      <c r="A1183" s="1">
        <v>46126</v>
      </c>
      <c r="B1183" s="2" t="s">
        <v>27</v>
      </c>
      <c r="C1183" s="2" t="s">
        <v>3439</v>
      </c>
      <c r="D1183" s="2" t="s">
        <v>3440</v>
      </c>
      <c r="E1183" s="11">
        <v>0.6875</v>
      </c>
      <c r="F1183" s="11">
        <v>0.72916666666666674</v>
      </c>
      <c r="G1183">
        <v>1</v>
      </c>
      <c r="I1183">
        <v>1</v>
      </c>
      <c r="K1183" s="2" t="s">
        <v>3416</v>
      </c>
      <c r="L1183" s="2" t="s">
        <v>3471</v>
      </c>
      <c r="M1183" t="s">
        <v>764</v>
      </c>
      <c r="N1183" s="2" t="s">
        <v>764</v>
      </c>
      <c r="O1183" s="2" t="s">
        <v>764</v>
      </c>
      <c r="P1183" s="2" t="s">
        <v>764</v>
      </c>
      <c r="Q1183" s="2" t="s">
        <v>764</v>
      </c>
      <c r="R1183" s="2" t="s">
        <v>764</v>
      </c>
      <c r="S1183" s="2" t="s">
        <v>764</v>
      </c>
      <c r="U1183">
        <v>0</v>
      </c>
      <c r="V1183">
        <v>0</v>
      </c>
      <c r="W1183">
        <v>0</v>
      </c>
      <c r="X1183">
        <v>0</v>
      </c>
      <c r="AA1183" t="s">
        <v>764</v>
      </c>
      <c r="AB1183" t="s">
        <v>764</v>
      </c>
      <c r="AC1183" s="2" t="s">
        <v>3504</v>
      </c>
      <c r="AD1183" s="2" t="s">
        <v>376</v>
      </c>
      <c r="AE1183">
        <v>2026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 s="2" t="s">
        <v>3419</v>
      </c>
      <c r="AN1183" s="2" t="s">
        <v>3419</v>
      </c>
    </row>
    <row r="1184" spans="1:40">
      <c r="A1184" s="1">
        <v>46126</v>
      </c>
      <c r="B1184" s="2" t="s">
        <v>27</v>
      </c>
      <c r="C1184" s="2" t="s">
        <v>3439</v>
      </c>
      <c r="D1184" s="2" t="s">
        <v>3440</v>
      </c>
      <c r="E1184" s="11">
        <v>0.34375</v>
      </c>
      <c r="F1184" s="11">
        <v>0.60416666666666674</v>
      </c>
      <c r="G1184">
        <v>6.25</v>
      </c>
      <c r="H1184">
        <v>1276.96</v>
      </c>
      <c r="I1184">
        <v>6.25</v>
      </c>
      <c r="J1184">
        <v>1276.96</v>
      </c>
      <c r="K1184" s="2" t="s">
        <v>3416</v>
      </c>
      <c r="L1184" s="2" t="s">
        <v>3417</v>
      </c>
      <c r="M1184">
        <v>283</v>
      </c>
      <c r="N1184" s="2" t="s">
        <v>1383</v>
      </c>
      <c r="O1184" s="2" t="s">
        <v>1385</v>
      </c>
      <c r="P1184" s="2" t="s">
        <v>499</v>
      </c>
      <c r="Q1184" s="2" t="s">
        <v>240</v>
      </c>
      <c r="R1184" s="2" t="s">
        <v>1384</v>
      </c>
      <c r="S1184" s="2" t="s">
        <v>64</v>
      </c>
      <c r="T1184">
        <v>7981</v>
      </c>
      <c r="U1184">
        <v>10</v>
      </c>
      <c r="V1184">
        <v>6</v>
      </c>
      <c r="W1184">
        <v>1</v>
      </c>
      <c r="X1184">
        <v>2</v>
      </c>
      <c r="Z1184">
        <v>15962</v>
      </c>
      <c r="AA1184">
        <v>15962</v>
      </c>
      <c r="AB1184">
        <v>16800</v>
      </c>
      <c r="AC1184" s="2"/>
      <c r="AD1184" s="2" t="s">
        <v>376</v>
      </c>
      <c r="AE1184">
        <v>2026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 s="2" t="s">
        <v>3431</v>
      </c>
      <c r="AN1184" s="2" t="s">
        <v>3419</v>
      </c>
    </row>
    <row r="1185" spans="1:40">
      <c r="A1185" s="1">
        <v>46126</v>
      </c>
      <c r="B1185" s="2" t="s">
        <v>27</v>
      </c>
      <c r="C1185" s="2" t="s">
        <v>3439</v>
      </c>
      <c r="D1185" s="2" t="s">
        <v>3440</v>
      </c>
      <c r="E1185" s="11">
        <v>0.60763888888888884</v>
      </c>
      <c r="F1185" s="11">
        <v>0.72916666666666674</v>
      </c>
      <c r="G1185">
        <v>2.92</v>
      </c>
      <c r="H1185">
        <v>1473.2876712328768</v>
      </c>
      <c r="I1185">
        <v>2.9166666666666665</v>
      </c>
      <c r="J1185">
        <v>1474.9714285763889</v>
      </c>
      <c r="K1185" s="2" t="s">
        <v>3416</v>
      </c>
      <c r="L1185" s="2" t="s">
        <v>3417</v>
      </c>
      <c r="M1185">
        <v>512</v>
      </c>
      <c r="N1185" s="2" t="s">
        <v>2180</v>
      </c>
      <c r="O1185" s="2" t="s">
        <v>2182</v>
      </c>
      <c r="P1185" s="2" t="s">
        <v>815</v>
      </c>
      <c r="Q1185" s="2" t="s">
        <v>473</v>
      </c>
      <c r="R1185" s="2" t="s">
        <v>2181</v>
      </c>
      <c r="S1185" s="2" t="s">
        <v>64</v>
      </c>
      <c r="T1185">
        <v>4302</v>
      </c>
      <c r="U1185">
        <v>2</v>
      </c>
      <c r="V1185">
        <v>6</v>
      </c>
      <c r="W1185">
        <v>1</v>
      </c>
      <c r="X1185">
        <v>2</v>
      </c>
      <c r="Z1185">
        <v>8604</v>
      </c>
      <c r="AA1185">
        <v>8604</v>
      </c>
      <c r="AB1185">
        <v>17800</v>
      </c>
      <c r="AC1185" s="2"/>
      <c r="AD1185" s="2" t="s">
        <v>376</v>
      </c>
      <c r="AE1185">
        <v>2026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 s="2" t="s">
        <v>3431</v>
      </c>
      <c r="AN1185" s="2" t="s">
        <v>3419</v>
      </c>
    </row>
    <row r="1186" spans="1:40">
      <c r="A1186" s="1">
        <v>46127</v>
      </c>
      <c r="B1186" s="2" t="s">
        <v>25</v>
      </c>
      <c r="C1186" s="2" t="s">
        <v>3422</v>
      </c>
      <c r="D1186" s="2" t="s">
        <v>3423</v>
      </c>
      <c r="E1186" s="11">
        <v>0.33680555555555558</v>
      </c>
      <c r="F1186" s="11">
        <v>0.39583333333333326</v>
      </c>
      <c r="G1186">
        <v>1.42</v>
      </c>
      <c r="H1186">
        <v>2676.0563380281692</v>
      </c>
      <c r="I1186">
        <v>1.4166666666666665</v>
      </c>
      <c r="J1186">
        <v>2682.3529411805557</v>
      </c>
      <c r="K1186" s="2" t="s">
        <v>3416</v>
      </c>
      <c r="L1186" s="2" t="s">
        <v>3417</v>
      </c>
      <c r="M1186">
        <v>344</v>
      </c>
      <c r="N1186" s="2" t="s">
        <v>1615</v>
      </c>
      <c r="O1186" s="2" t="s">
        <v>1618</v>
      </c>
      <c r="P1186" s="2" t="s">
        <v>1617</v>
      </c>
      <c r="Q1186" s="2" t="s">
        <v>343</v>
      </c>
      <c r="R1186" s="2" t="s">
        <v>1616</v>
      </c>
      <c r="S1186" s="2" t="s">
        <v>64</v>
      </c>
      <c r="T1186">
        <v>3800</v>
      </c>
      <c r="U1186">
        <v>0</v>
      </c>
      <c r="V1186">
        <v>2</v>
      </c>
      <c r="W1186">
        <v>1</v>
      </c>
      <c r="X1186">
        <v>3</v>
      </c>
      <c r="Z1186">
        <v>11400</v>
      </c>
      <c r="AA1186">
        <v>11400</v>
      </c>
      <c r="AB1186">
        <v>11000</v>
      </c>
      <c r="AC1186" s="2"/>
      <c r="AD1186" s="2" t="s">
        <v>376</v>
      </c>
      <c r="AE1186">
        <v>2026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 s="2" t="s">
        <v>72</v>
      </c>
      <c r="AN1186" s="2" t="s">
        <v>3419</v>
      </c>
    </row>
    <row r="1187" spans="1:40">
      <c r="A1187" s="1">
        <v>46127</v>
      </c>
      <c r="B1187" s="2" t="s">
        <v>25</v>
      </c>
      <c r="C1187" s="2" t="s">
        <v>3422</v>
      </c>
      <c r="D1187" s="2" t="s">
        <v>3423</v>
      </c>
      <c r="E1187" s="11">
        <v>0.39930555555555558</v>
      </c>
      <c r="F1187" s="11">
        <v>0.58333333333333326</v>
      </c>
      <c r="G1187">
        <v>4.42</v>
      </c>
      <c r="H1187">
        <v>2239.8190045248871</v>
      </c>
      <c r="I1187">
        <v>4.416666666666667</v>
      </c>
      <c r="J1187">
        <v>2241.5094339583334</v>
      </c>
      <c r="K1187" s="2" t="s">
        <v>3416</v>
      </c>
      <c r="L1187" s="2" t="s">
        <v>3417</v>
      </c>
      <c r="M1187">
        <v>430</v>
      </c>
      <c r="N1187" s="2" t="s">
        <v>1926</v>
      </c>
      <c r="O1187" s="2" t="s">
        <v>273</v>
      </c>
      <c r="P1187" s="2" t="s">
        <v>271</v>
      </c>
      <c r="Q1187" s="2" t="s">
        <v>97</v>
      </c>
      <c r="R1187" s="2" t="s">
        <v>270</v>
      </c>
      <c r="S1187" s="2" t="s">
        <v>64</v>
      </c>
      <c r="T1187">
        <v>9900</v>
      </c>
      <c r="U1187">
        <v>11</v>
      </c>
      <c r="V1187">
        <v>2</v>
      </c>
      <c r="W1187">
        <v>1</v>
      </c>
      <c r="X1187">
        <v>2</v>
      </c>
      <c r="Z1187">
        <v>19800</v>
      </c>
      <c r="AA1187">
        <v>19800</v>
      </c>
      <c r="AB1187">
        <v>19500</v>
      </c>
      <c r="AC1187" s="2"/>
      <c r="AD1187" s="2" t="s">
        <v>376</v>
      </c>
      <c r="AE1187">
        <v>2026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 s="2" t="s">
        <v>72</v>
      </c>
      <c r="AN1187" s="2" t="s">
        <v>3419</v>
      </c>
    </row>
    <row r="1188" spans="1:40">
      <c r="A1188" s="1">
        <v>46127</v>
      </c>
      <c r="B1188" s="2" t="s">
        <v>25</v>
      </c>
      <c r="C1188" s="2" t="s">
        <v>3422</v>
      </c>
      <c r="D1188" s="2" t="s">
        <v>3423</v>
      </c>
      <c r="E1188" s="11">
        <v>0.58333333333333326</v>
      </c>
      <c r="F1188" s="11">
        <v>0.70833333333333326</v>
      </c>
      <c r="G1188">
        <v>3</v>
      </c>
      <c r="I1188">
        <v>3</v>
      </c>
      <c r="K1188" s="2" t="s">
        <v>3416</v>
      </c>
      <c r="L1188" s="2" t="s">
        <v>3471</v>
      </c>
      <c r="M1188" t="s">
        <v>764</v>
      </c>
      <c r="N1188" s="2" t="s">
        <v>764</v>
      </c>
      <c r="O1188" s="2" t="s">
        <v>764</v>
      </c>
      <c r="P1188" s="2" t="s">
        <v>764</v>
      </c>
      <c r="Q1188" s="2" t="s">
        <v>764</v>
      </c>
      <c r="R1188" s="2" t="s">
        <v>764</v>
      </c>
      <c r="S1188" s="2" t="s">
        <v>764</v>
      </c>
      <c r="U1188">
        <v>0</v>
      </c>
      <c r="V1188">
        <v>0</v>
      </c>
      <c r="W1188">
        <v>0</v>
      </c>
      <c r="X1188">
        <v>0</v>
      </c>
      <c r="AA1188" t="s">
        <v>764</v>
      </c>
      <c r="AB1188" t="s">
        <v>764</v>
      </c>
      <c r="AC1188" s="2" t="s">
        <v>3608</v>
      </c>
      <c r="AD1188" s="2" t="s">
        <v>376</v>
      </c>
      <c r="AE1188">
        <v>2026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 s="2" t="s">
        <v>72</v>
      </c>
      <c r="AN1188" s="2" t="s">
        <v>3419</v>
      </c>
    </row>
    <row r="1189" spans="1:40">
      <c r="A1189" s="1">
        <v>46128</v>
      </c>
      <c r="B1189" s="2" t="s">
        <v>25</v>
      </c>
      <c r="C1189" s="2" t="s">
        <v>3422</v>
      </c>
      <c r="D1189" s="2" t="s">
        <v>3423</v>
      </c>
      <c r="E1189" s="11">
        <v>0.33680555555555558</v>
      </c>
      <c r="F1189" s="11">
        <v>0.5</v>
      </c>
      <c r="G1189">
        <v>3.92</v>
      </c>
      <c r="H1189">
        <v>1352.0408163265306</v>
      </c>
      <c r="I1189">
        <v>3.916666666666667</v>
      </c>
      <c r="J1189">
        <v>1353.1914893634259</v>
      </c>
      <c r="K1189" s="2" t="s">
        <v>3416</v>
      </c>
      <c r="L1189" s="2" t="s">
        <v>3417</v>
      </c>
      <c r="M1189">
        <v>557</v>
      </c>
      <c r="N1189" s="2" t="s">
        <v>2322</v>
      </c>
      <c r="O1189" s="2" t="s">
        <v>2325</v>
      </c>
      <c r="P1189" s="2" t="s">
        <v>1312</v>
      </c>
      <c r="Q1189" s="2" t="s">
        <v>2324</v>
      </c>
      <c r="R1189" s="2" t="s">
        <v>2323</v>
      </c>
      <c r="S1189" s="2" t="s">
        <v>64</v>
      </c>
      <c r="T1189">
        <v>5300</v>
      </c>
      <c r="U1189">
        <v>0</v>
      </c>
      <c r="V1189">
        <v>2</v>
      </c>
      <c r="W1189">
        <v>1</v>
      </c>
      <c r="X1189">
        <v>2</v>
      </c>
      <c r="Z1189">
        <v>10600</v>
      </c>
      <c r="AA1189">
        <v>10600</v>
      </c>
      <c r="AB1189">
        <v>10500</v>
      </c>
      <c r="AC1189" s="2"/>
      <c r="AD1189" s="2" t="s">
        <v>376</v>
      </c>
      <c r="AE1189">
        <v>2026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 s="2" t="s">
        <v>72</v>
      </c>
      <c r="AN1189" s="2" t="s">
        <v>3419</v>
      </c>
    </row>
    <row r="1190" spans="1:40">
      <c r="A1190" s="1">
        <v>46128</v>
      </c>
      <c r="B1190" s="2" t="s">
        <v>25</v>
      </c>
      <c r="C1190" s="2" t="s">
        <v>3422</v>
      </c>
      <c r="D1190" s="2" t="s">
        <v>3423</v>
      </c>
      <c r="E1190" s="11">
        <v>0.52083333333333326</v>
      </c>
      <c r="F1190" s="11">
        <v>0.72916666666666674</v>
      </c>
      <c r="G1190">
        <v>5</v>
      </c>
      <c r="I1190">
        <v>5</v>
      </c>
      <c r="K1190" s="2" t="s">
        <v>3416</v>
      </c>
      <c r="L1190" s="2" t="s">
        <v>3476</v>
      </c>
      <c r="M1190">
        <v>571</v>
      </c>
      <c r="N1190" s="2" t="s">
        <v>2368</v>
      </c>
      <c r="O1190" s="2" t="s">
        <v>2370</v>
      </c>
      <c r="P1190" s="2" t="s">
        <v>825</v>
      </c>
      <c r="Q1190" s="2" t="s">
        <v>97</v>
      </c>
      <c r="R1190" s="2" t="s">
        <v>764</v>
      </c>
      <c r="S1190" s="2" t="s">
        <v>64</v>
      </c>
      <c r="U1190">
        <v>0</v>
      </c>
      <c r="V1190">
        <v>2</v>
      </c>
      <c r="W1190">
        <v>0</v>
      </c>
      <c r="X1190">
        <v>2</v>
      </c>
      <c r="AA1190" t="s">
        <v>764</v>
      </c>
      <c r="AB1190">
        <v>9100</v>
      </c>
      <c r="AC1190" s="2" t="s">
        <v>3609</v>
      </c>
      <c r="AD1190" s="2" t="s">
        <v>376</v>
      </c>
      <c r="AE1190">
        <v>2026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 s="2" t="s">
        <v>72</v>
      </c>
      <c r="AN1190" s="2" t="s">
        <v>3419</v>
      </c>
    </row>
    <row r="1191" spans="1:40">
      <c r="A1191" s="1">
        <v>46127</v>
      </c>
      <c r="B1191" s="2" t="s">
        <v>25</v>
      </c>
      <c r="C1191" s="2" t="s">
        <v>3445</v>
      </c>
      <c r="D1191" s="2" t="s">
        <v>3446</v>
      </c>
      <c r="E1191" s="11">
        <v>0.35972222222222228</v>
      </c>
      <c r="F1191" s="11">
        <v>0.40277777777777768</v>
      </c>
      <c r="G1191">
        <v>1.03</v>
      </c>
      <c r="H1191">
        <v>1378.6407766990292</v>
      </c>
      <c r="I1191">
        <v>1.0333333333333332</v>
      </c>
      <c r="J1191">
        <v>1374.1935483912036</v>
      </c>
      <c r="K1191" s="2" t="s">
        <v>3416</v>
      </c>
      <c r="L1191" s="2" t="s">
        <v>3417</v>
      </c>
      <c r="M1191">
        <v>469</v>
      </c>
      <c r="N1191" s="2" t="s">
        <v>2065</v>
      </c>
      <c r="O1191" s="2" t="s">
        <v>2015</v>
      </c>
      <c r="P1191" s="2" t="s">
        <v>2014</v>
      </c>
      <c r="Q1191" s="2" t="s">
        <v>779</v>
      </c>
      <c r="R1191" s="2" t="s">
        <v>2013</v>
      </c>
      <c r="S1191" s="2" t="s">
        <v>64</v>
      </c>
      <c r="T1191">
        <v>1420</v>
      </c>
      <c r="U1191">
        <v>10</v>
      </c>
      <c r="V1191">
        <v>2</v>
      </c>
      <c r="W1191">
        <v>1</v>
      </c>
      <c r="X1191">
        <v>6</v>
      </c>
      <c r="Z1191">
        <v>8520</v>
      </c>
      <c r="AA1191">
        <v>8520</v>
      </c>
      <c r="AB1191">
        <v>8000</v>
      </c>
      <c r="AC1191" s="2" t="s">
        <v>3601</v>
      </c>
      <c r="AD1191" s="2" t="s">
        <v>376</v>
      </c>
      <c r="AE1191">
        <v>2026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 s="2" t="s">
        <v>72</v>
      </c>
      <c r="AN1191" s="2" t="s">
        <v>3419</v>
      </c>
    </row>
    <row r="1192" spans="1:40">
      <c r="A1192" s="1">
        <v>46127</v>
      </c>
      <c r="B1192" s="2" t="s">
        <v>25</v>
      </c>
      <c r="C1192" s="2" t="s">
        <v>3445</v>
      </c>
      <c r="D1192" s="2" t="s">
        <v>3446</v>
      </c>
      <c r="E1192" s="11">
        <v>0.41388888888888897</v>
      </c>
      <c r="F1192" s="11">
        <v>0.44444444444444442</v>
      </c>
      <c r="G1192">
        <v>0.73</v>
      </c>
      <c r="H1192">
        <v>1945.2054794520548</v>
      </c>
      <c r="I1192">
        <v>0.73333333333333339</v>
      </c>
      <c r="J1192">
        <v>1936.3636363657408</v>
      </c>
      <c r="K1192" s="2" t="s">
        <v>3416</v>
      </c>
      <c r="L1192" s="2" t="s">
        <v>3417</v>
      </c>
      <c r="M1192">
        <v>470</v>
      </c>
      <c r="N1192" s="2" t="s">
        <v>2066</v>
      </c>
      <c r="O1192" s="2" t="s">
        <v>2015</v>
      </c>
      <c r="P1192" s="2" t="s">
        <v>2014</v>
      </c>
      <c r="Q1192" s="2" t="s">
        <v>779</v>
      </c>
      <c r="R1192" s="2" t="s">
        <v>2013</v>
      </c>
      <c r="S1192" s="2" t="s">
        <v>64</v>
      </c>
      <c r="T1192">
        <v>1420</v>
      </c>
      <c r="U1192">
        <v>10</v>
      </c>
      <c r="V1192">
        <v>2</v>
      </c>
      <c r="W1192">
        <v>1</v>
      </c>
      <c r="X1192">
        <v>6</v>
      </c>
      <c r="Z1192">
        <v>8520</v>
      </c>
      <c r="AA1192">
        <v>8520</v>
      </c>
      <c r="AB1192">
        <v>8000</v>
      </c>
      <c r="AC1192" s="2" t="s">
        <v>3601</v>
      </c>
      <c r="AD1192" s="2" t="s">
        <v>376</v>
      </c>
      <c r="AE1192">
        <v>2026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 s="2" t="s">
        <v>72</v>
      </c>
      <c r="AN1192" s="2" t="s">
        <v>3419</v>
      </c>
    </row>
    <row r="1193" spans="1:40">
      <c r="A1193" s="1">
        <v>46127</v>
      </c>
      <c r="B1193" s="2" t="s">
        <v>25</v>
      </c>
      <c r="C1193" s="2" t="s">
        <v>3445</v>
      </c>
      <c r="D1193" s="2" t="s">
        <v>3446</v>
      </c>
      <c r="E1193" s="11">
        <v>0.45138888888888884</v>
      </c>
      <c r="F1193" s="11">
        <v>0.50694444444444442</v>
      </c>
      <c r="G1193">
        <v>1.33</v>
      </c>
      <c r="H1193">
        <v>1067.6691729323309</v>
      </c>
      <c r="I1193">
        <v>1.3333333333333335</v>
      </c>
      <c r="J1193">
        <v>1065</v>
      </c>
      <c r="K1193" s="2" t="s">
        <v>3416</v>
      </c>
      <c r="L1193" s="2" t="s">
        <v>3417</v>
      </c>
      <c r="M1193">
        <v>471</v>
      </c>
      <c r="N1193" s="2" t="s">
        <v>2067</v>
      </c>
      <c r="O1193" s="2" t="s">
        <v>2015</v>
      </c>
      <c r="P1193" s="2" t="s">
        <v>2014</v>
      </c>
      <c r="Q1193" s="2" t="s">
        <v>779</v>
      </c>
      <c r="R1193" s="2" t="s">
        <v>2013</v>
      </c>
      <c r="S1193" s="2" t="s">
        <v>64</v>
      </c>
      <c r="T1193">
        <v>1420</v>
      </c>
      <c r="U1193">
        <v>10</v>
      </c>
      <c r="V1193">
        <v>2</v>
      </c>
      <c r="W1193">
        <v>1</v>
      </c>
      <c r="X1193">
        <v>6</v>
      </c>
      <c r="Z1193">
        <v>8520</v>
      </c>
      <c r="AA1193">
        <v>8520</v>
      </c>
      <c r="AB1193">
        <v>8000</v>
      </c>
      <c r="AC1193" s="2" t="s">
        <v>3601</v>
      </c>
      <c r="AD1193" s="2" t="s">
        <v>376</v>
      </c>
      <c r="AE1193">
        <v>2026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 s="2" t="s">
        <v>72</v>
      </c>
      <c r="AN1193" s="2" t="s">
        <v>3419</v>
      </c>
    </row>
    <row r="1194" spans="1:40">
      <c r="A1194" s="1">
        <v>46127</v>
      </c>
      <c r="B1194" s="2" t="s">
        <v>25</v>
      </c>
      <c r="C1194" s="2" t="s">
        <v>3445</v>
      </c>
      <c r="D1194" s="2" t="s">
        <v>3446</v>
      </c>
      <c r="E1194" s="11">
        <v>0.51388888888888884</v>
      </c>
      <c r="F1194" s="11">
        <v>0.54166666666666674</v>
      </c>
      <c r="G1194">
        <v>0.67</v>
      </c>
      <c r="H1194">
        <v>2119.4029850746269</v>
      </c>
      <c r="I1194">
        <v>0.66666666666666674</v>
      </c>
      <c r="J1194">
        <v>2130</v>
      </c>
      <c r="K1194" s="2" t="s">
        <v>3416</v>
      </c>
      <c r="L1194" s="2" t="s">
        <v>3417</v>
      </c>
      <c r="M1194">
        <v>472</v>
      </c>
      <c r="N1194" s="2" t="s">
        <v>2068</v>
      </c>
      <c r="O1194" s="2" t="s">
        <v>2015</v>
      </c>
      <c r="P1194" s="2" t="s">
        <v>2014</v>
      </c>
      <c r="Q1194" s="2" t="s">
        <v>779</v>
      </c>
      <c r="R1194" s="2" t="s">
        <v>2013</v>
      </c>
      <c r="S1194" s="2" t="s">
        <v>64</v>
      </c>
      <c r="T1194">
        <v>1420</v>
      </c>
      <c r="U1194">
        <v>10</v>
      </c>
      <c r="V1194">
        <v>2</v>
      </c>
      <c r="W1194">
        <v>1</v>
      </c>
      <c r="X1194">
        <v>6</v>
      </c>
      <c r="Z1194">
        <v>8520</v>
      </c>
      <c r="AA1194">
        <v>8520</v>
      </c>
      <c r="AB1194">
        <v>8000</v>
      </c>
      <c r="AC1194" s="2" t="s">
        <v>3601</v>
      </c>
      <c r="AD1194" s="2" t="s">
        <v>376</v>
      </c>
      <c r="AE1194">
        <v>2026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 s="2" t="s">
        <v>72</v>
      </c>
      <c r="AN1194" s="2" t="s">
        <v>3419</v>
      </c>
    </row>
    <row r="1195" spans="1:40">
      <c r="A1195" s="1">
        <v>46127</v>
      </c>
      <c r="B1195" s="2" t="s">
        <v>25</v>
      </c>
      <c r="C1195" s="2" t="s">
        <v>3445</v>
      </c>
      <c r="D1195" s="2" t="s">
        <v>3446</v>
      </c>
      <c r="E1195" s="11">
        <v>0.54861111111111116</v>
      </c>
      <c r="F1195" s="11">
        <v>0.57986111111111116</v>
      </c>
      <c r="G1195">
        <v>0.75</v>
      </c>
      <c r="H1195">
        <v>1893.3333333333333</v>
      </c>
      <c r="I1195">
        <v>0.75</v>
      </c>
      <c r="J1195">
        <v>1893.3333333333333</v>
      </c>
      <c r="K1195" s="2" t="s">
        <v>3416</v>
      </c>
      <c r="L1195" s="2" t="s">
        <v>3417</v>
      </c>
      <c r="M1195">
        <v>473</v>
      </c>
      <c r="N1195" s="2" t="s">
        <v>2069</v>
      </c>
      <c r="O1195" s="2" t="s">
        <v>2015</v>
      </c>
      <c r="P1195" s="2" t="s">
        <v>2014</v>
      </c>
      <c r="Q1195" s="2" t="s">
        <v>779</v>
      </c>
      <c r="R1195" s="2" t="s">
        <v>2013</v>
      </c>
      <c r="S1195" s="2" t="s">
        <v>64</v>
      </c>
      <c r="T1195">
        <v>1420</v>
      </c>
      <c r="U1195">
        <v>10</v>
      </c>
      <c r="V1195">
        <v>2</v>
      </c>
      <c r="W1195">
        <v>1</v>
      </c>
      <c r="X1195">
        <v>6</v>
      </c>
      <c r="Z1195">
        <v>8520</v>
      </c>
      <c r="AA1195">
        <v>8520</v>
      </c>
      <c r="AB1195">
        <v>8000</v>
      </c>
      <c r="AC1195" s="2" t="s">
        <v>3601</v>
      </c>
      <c r="AD1195" s="2" t="s">
        <v>376</v>
      </c>
      <c r="AE1195">
        <v>2026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 s="2" t="s">
        <v>72</v>
      </c>
      <c r="AN1195" s="2" t="s">
        <v>3419</v>
      </c>
    </row>
    <row r="1196" spans="1:40">
      <c r="A1196" s="1">
        <v>46127</v>
      </c>
      <c r="B1196" s="2" t="s">
        <v>25</v>
      </c>
      <c r="C1196" s="2" t="s">
        <v>3445</v>
      </c>
      <c r="D1196" s="2" t="s">
        <v>3446</v>
      </c>
      <c r="E1196" s="11">
        <v>0.5888888888888888</v>
      </c>
      <c r="F1196" s="11">
        <v>0.62152777777777768</v>
      </c>
      <c r="G1196">
        <v>0.78</v>
      </c>
      <c r="H1196">
        <v>1820.5128205128206</v>
      </c>
      <c r="I1196">
        <v>0.78333333333333344</v>
      </c>
      <c r="J1196">
        <v>1812.7659574421295</v>
      </c>
      <c r="K1196" s="2" t="s">
        <v>3416</v>
      </c>
      <c r="L1196" s="2" t="s">
        <v>3417</v>
      </c>
      <c r="M1196">
        <v>474</v>
      </c>
      <c r="N1196" s="2" t="s">
        <v>2070</v>
      </c>
      <c r="O1196" s="2" t="s">
        <v>2015</v>
      </c>
      <c r="P1196" s="2" t="s">
        <v>2014</v>
      </c>
      <c r="Q1196" s="2" t="s">
        <v>779</v>
      </c>
      <c r="R1196" s="2" t="s">
        <v>2013</v>
      </c>
      <c r="S1196" s="2" t="s">
        <v>64</v>
      </c>
      <c r="T1196">
        <v>1420</v>
      </c>
      <c r="U1196">
        <v>10</v>
      </c>
      <c r="V1196">
        <v>2</v>
      </c>
      <c r="W1196">
        <v>1</v>
      </c>
      <c r="X1196">
        <v>6</v>
      </c>
      <c r="Z1196">
        <v>8520</v>
      </c>
      <c r="AA1196">
        <v>8520</v>
      </c>
      <c r="AB1196">
        <v>8000</v>
      </c>
      <c r="AC1196" s="2" t="s">
        <v>3601</v>
      </c>
      <c r="AD1196" s="2" t="s">
        <v>376</v>
      </c>
      <c r="AE1196">
        <v>2026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 s="2" t="s">
        <v>72</v>
      </c>
      <c r="AN1196" s="2" t="s">
        <v>3419</v>
      </c>
    </row>
    <row r="1197" spans="1:40">
      <c r="A1197" s="1">
        <v>46127</v>
      </c>
      <c r="B1197" s="2" t="s">
        <v>25</v>
      </c>
      <c r="C1197" s="2" t="s">
        <v>3445</v>
      </c>
      <c r="D1197" s="2" t="s">
        <v>3446</v>
      </c>
      <c r="E1197" s="11">
        <v>0.62152777777777768</v>
      </c>
      <c r="F1197" s="11">
        <v>0.73333333333333339</v>
      </c>
      <c r="G1197">
        <v>2.68</v>
      </c>
      <c r="I1197">
        <v>2.6833333333333331</v>
      </c>
      <c r="K1197" s="2" t="s">
        <v>3416</v>
      </c>
      <c r="L1197" s="2" t="s">
        <v>3362</v>
      </c>
      <c r="M1197" t="s">
        <v>764</v>
      </c>
      <c r="N1197" s="2" t="s">
        <v>764</v>
      </c>
      <c r="O1197" s="2" t="s">
        <v>764</v>
      </c>
      <c r="P1197" s="2" t="s">
        <v>764</v>
      </c>
      <c r="Q1197" s="2" t="s">
        <v>764</v>
      </c>
      <c r="R1197" s="2" t="s">
        <v>764</v>
      </c>
      <c r="S1197" s="2" t="s">
        <v>764</v>
      </c>
      <c r="U1197">
        <v>0</v>
      </c>
      <c r="V1197">
        <v>0</v>
      </c>
      <c r="W1197">
        <v>0</v>
      </c>
      <c r="X1197">
        <v>0</v>
      </c>
      <c r="AA1197" t="s">
        <v>764</v>
      </c>
      <c r="AB1197" t="s">
        <v>764</v>
      </c>
      <c r="AC1197" s="2" t="s">
        <v>3610</v>
      </c>
      <c r="AD1197" s="2" t="s">
        <v>376</v>
      </c>
      <c r="AE1197">
        <v>2026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 s="2" t="s">
        <v>72</v>
      </c>
      <c r="AN1197" s="2" t="s">
        <v>3419</v>
      </c>
    </row>
    <row r="1198" spans="1:40">
      <c r="A1198" s="1">
        <v>46128</v>
      </c>
      <c r="B1198" s="2" t="s">
        <v>25</v>
      </c>
      <c r="C1198" s="2" t="s">
        <v>3445</v>
      </c>
      <c r="D1198" s="2" t="s">
        <v>3446</v>
      </c>
      <c r="E1198" s="11">
        <v>0.33333333333333326</v>
      </c>
      <c r="F1198" s="11">
        <v>0.40625</v>
      </c>
      <c r="G1198">
        <v>1.75</v>
      </c>
      <c r="I1198">
        <v>1.75</v>
      </c>
      <c r="K1198" s="2" t="s">
        <v>3416</v>
      </c>
      <c r="L1198" s="2" t="s">
        <v>3362</v>
      </c>
      <c r="M1198" t="s">
        <v>764</v>
      </c>
      <c r="N1198" s="2" t="s">
        <v>764</v>
      </c>
      <c r="O1198" s="2" t="s">
        <v>764</v>
      </c>
      <c r="P1198" s="2" t="s">
        <v>764</v>
      </c>
      <c r="Q1198" s="2" t="s">
        <v>764</v>
      </c>
      <c r="R1198" s="2" t="s">
        <v>764</v>
      </c>
      <c r="S1198" s="2" t="s">
        <v>764</v>
      </c>
      <c r="U1198">
        <v>0</v>
      </c>
      <c r="V1198">
        <v>0</v>
      </c>
      <c r="W1198">
        <v>0</v>
      </c>
      <c r="X1198">
        <v>0</v>
      </c>
      <c r="AA1198" t="s">
        <v>764</v>
      </c>
      <c r="AB1198" t="s">
        <v>764</v>
      </c>
      <c r="AC1198" s="2" t="s">
        <v>3610</v>
      </c>
      <c r="AD1198" s="2" t="s">
        <v>376</v>
      </c>
      <c r="AE1198">
        <v>2026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 s="2" t="s">
        <v>72</v>
      </c>
      <c r="AN1198" s="2" t="s">
        <v>3419</v>
      </c>
    </row>
    <row r="1199" spans="1:40">
      <c r="A1199" s="1">
        <v>46128</v>
      </c>
      <c r="B1199" s="2" t="s">
        <v>25</v>
      </c>
      <c r="C1199" s="2" t="s">
        <v>3445</v>
      </c>
      <c r="D1199" s="2" t="s">
        <v>3446</v>
      </c>
      <c r="E1199" s="11">
        <v>0.40625</v>
      </c>
      <c r="F1199" s="11">
        <v>0.67361111111111116</v>
      </c>
      <c r="G1199">
        <v>6.42</v>
      </c>
      <c r="H1199">
        <v>2861.3707165109035</v>
      </c>
      <c r="I1199">
        <v>6.416666666666667</v>
      </c>
      <c r="J1199">
        <v>2862.8571428587961</v>
      </c>
      <c r="K1199" s="2" t="s">
        <v>3416</v>
      </c>
      <c r="L1199" s="2" t="s">
        <v>3417</v>
      </c>
      <c r="M1199">
        <v>479</v>
      </c>
      <c r="N1199" s="2" t="s">
        <v>2080</v>
      </c>
      <c r="O1199" s="2" t="s">
        <v>2083</v>
      </c>
      <c r="P1199" s="2" t="s">
        <v>2082</v>
      </c>
      <c r="Q1199" s="2" t="s">
        <v>97</v>
      </c>
      <c r="R1199" s="2" t="s">
        <v>2081</v>
      </c>
      <c r="S1199" s="2" t="s">
        <v>64</v>
      </c>
      <c r="T1199">
        <v>18370</v>
      </c>
      <c r="U1199">
        <v>12</v>
      </c>
      <c r="V1199">
        <v>2</v>
      </c>
      <c r="W1199">
        <v>1</v>
      </c>
      <c r="X1199">
        <v>2</v>
      </c>
      <c r="Z1199">
        <v>36740</v>
      </c>
      <c r="AA1199">
        <v>36740</v>
      </c>
      <c r="AB1199">
        <v>34500</v>
      </c>
      <c r="AC1199" s="2" t="s">
        <v>3601</v>
      </c>
      <c r="AD1199" s="2" t="s">
        <v>376</v>
      </c>
      <c r="AE1199">
        <v>2026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 s="2" t="s">
        <v>72</v>
      </c>
      <c r="AN1199" s="2" t="s">
        <v>3419</v>
      </c>
    </row>
    <row r="1200" spans="1:40">
      <c r="A1200" s="1">
        <v>46128</v>
      </c>
      <c r="B1200" s="2" t="s">
        <v>25</v>
      </c>
      <c r="C1200" s="2" t="s">
        <v>3445</v>
      </c>
      <c r="D1200" s="2" t="s">
        <v>3446</v>
      </c>
      <c r="E1200" s="11">
        <v>0.67361111111111116</v>
      </c>
      <c r="F1200" s="11">
        <v>0.72916666666666674</v>
      </c>
      <c r="G1200">
        <v>1.33</v>
      </c>
      <c r="I1200">
        <v>1.3333333333333335</v>
      </c>
      <c r="K1200" s="2" t="s">
        <v>3416</v>
      </c>
      <c r="L1200" s="2" t="s">
        <v>3476</v>
      </c>
      <c r="M1200" t="s">
        <v>764</v>
      </c>
      <c r="N1200" s="2" t="s">
        <v>764</v>
      </c>
      <c r="O1200" s="2" t="s">
        <v>764</v>
      </c>
      <c r="P1200" s="2" t="s">
        <v>764</v>
      </c>
      <c r="Q1200" s="2" t="s">
        <v>764</v>
      </c>
      <c r="R1200" s="2" t="s">
        <v>764</v>
      </c>
      <c r="S1200" s="2" t="s">
        <v>764</v>
      </c>
      <c r="U1200">
        <v>0</v>
      </c>
      <c r="V1200">
        <v>0</v>
      </c>
      <c r="W1200">
        <v>0</v>
      </c>
      <c r="X1200">
        <v>0</v>
      </c>
      <c r="AA1200" t="s">
        <v>764</v>
      </c>
      <c r="AB1200" t="s">
        <v>764</v>
      </c>
      <c r="AC1200" s="2" t="s">
        <v>3477</v>
      </c>
      <c r="AD1200" s="2" t="s">
        <v>376</v>
      </c>
      <c r="AE1200">
        <v>2026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 s="2" t="s">
        <v>72</v>
      </c>
      <c r="AN1200" s="2" t="s">
        <v>3419</v>
      </c>
    </row>
    <row r="1201" spans="1:40">
      <c r="A1201" s="1">
        <v>46127</v>
      </c>
      <c r="B1201" s="2" t="s">
        <v>25</v>
      </c>
      <c r="C1201" s="2" t="s">
        <v>3424</v>
      </c>
      <c r="D1201" s="2" t="s">
        <v>3425</v>
      </c>
      <c r="E1201" s="11">
        <v>0.33680555555555558</v>
      </c>
      <c r="F1201" s="11">
        <v>0.40972222222222232</v>
      </c>
      <c r="G1201">
        <v>1.75</v>
      </c>
      <c r="I1201">
        <v>1.75</v>
      </c>
      <c r="K1201" s="2" t="s">
        <v>3416</v>
      </c>
      <c r="L1201" s="2" t="s">
        <v>3464</v>
      </c>
      <c r="M1201" t="s">
        <v>764</v>
      </c>
      <c r="N1201" s="2" t="s">
        <v>764</v>
      </c>
      <c r="O1201" s="2" t="s">
        <v>764</v>
      </c>
      <c r="P1201" s="2" t="s">
        <v>764</v>
      </c>
      <c r="Q1201" s="2" t="s">
        <v>764</v>
      </c>
      <c r="R1201" s="2" t="s">
        <v>764</v>
      </c>
      <c r="S1201" s="2" t="s">
        <v>764</v>
      </c>
      <c r="U1201">
        <v>0</v>
      </c>
      <c r="V1201">
        <v>0</v>
      </c>
      <c r="W1201">
        <v>0</v>
      </c>
      <c r="X1201">
        <v>0</v>
      </c>
      <c r="AA1201" t="s">
        <v>764</v>
      </c>
      <c r="AB1201" t="s">
        <v>764</v>
      </c>
      <c r="AC1201" s="2" t="s">
        <v>3517</v>
      </c>
      <c r="AD1201" s="2" t="s">
        <v>376</v>
      </c>
      <c r="AE1201">
        <v>2026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 s="2" t="s">
        <v>72</v>
      </c>
      <c r="AN1201" s="2" t="s">
        <v>3419</v>
      </c>
    </row>
    <row r="1202" spans="1:40">
      <c r="A1202" s="1">
        <v>46127</v>
      </c>
      <c r="B1202" s="2" t="s">
        <v>25</v>
      </c>
      <c r="C1202" s="2" t="s">
        <v>3424</v>
      </c>
      <c r="D1202" s="2" t="s">
        <v>3425</v>
      </c>
      <c r="E1202" s="11">
        <v>0.42013888888888884</v>
      </c>
      <c r="F1202" s="11">
        <v>0.45833333333333326</v>
      </c>
      <c r="G1202">
        <v>0.92</v>
      </c>
      <c r="H1202">
        <v>65.217391304347828</v>
      </c>
      <c r="I1202">
        <v>0.91666666666666674</v>
      </c>
      <c r="J1202">
        <v>65.454545451388896</v>
      </c>
      <c r="K1202" s="2" t="s">
        <v>3416</v>
      </c>
      <c r="L1202" s="2" t="s">
        <v>3417</v>
      </c>
      <c r="M1202">
        <v>443</v>
      </c>
      <c r="N1202" s="2" t="s">
        <v>1664</v>
      </c>
      <c r="O1202" s="2" t="s">
        <v>1965</v>
      </c>
      <c r="P1202" s="2" t="s">
        <v>1964</v>
      </c>
      <c r="Q1202" s="2" t="s">
        <v>1064</v>
      </c>
      <c r="R1202" s="2" t="s">
        <v>1963</v>
      </c>
      <c r="S1202" s="2" t="s">
        <v>64</v>
      </c>
      <c r="T1202">
        <v>60</v>
      </c>
      <c r="U1202">
        <v>60</v>
      </c>
      <c r="V1202">
        <v>4</v>
      </c>
      <c r="W1202">
        <v>1</v>
      </c>
      <c r="X1202">
        <v>2</v>
      </c>
      <c r="Z1202">
        <v>120</v>
      </c>
      <c r="AA1202">
        <v>120</v>
      </c>
      <c r="AB1202">
        <v>4600</v>
      </c>
      <c r="AC1202" s="2"/>
      <c r="AD1202" s="2" t="s">
        <v>376</v>
      </c>
      <c r="AE1202">
        <v>2026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 s="2" t="s">
        <v>72</v>
      </c>
      <c r="AN1202" s="2" t="s">
        <v>3419</v>
      </c>
    </row>
    <row r="1203" spans="1:40">
      <c r="A1203" s="1">
        <v>46127</v>
      </c>
      <c r="B1203" s="2" t="s">
        <v>25</v>
      </c>
      <c r="C1203" s="2" t="s">
        <v>3424</v>
      </c>
      <c r="D1203" s="2" t="s">
        <v>3425</v>
      </c>
      <c r="E1203" s="11">
        <v>0.48680555555555549</v>
      </c>
      <c r="F1203" s="11">
        <v>0.54166666666666674</v>
      </c>
      <c r="G1203">
        <v>1.32</v>
      </c>
      <c r="H1203">
        <v>1840.9090909090908</v>
      </c>
      <c r="I1203">
        <v>1.3166666666666669</v>
      </c>
      <c r="J1203">
        <v>1845.5696202546296</v>
      </c>
      <c r="K1203" s="2" t="s">
        <v>3416</v>
      </c>
      <c r="L1203" s="2" t="s">
        <v>3417</v>
      </c>
      <c r="M1203">
        <v>443</v>
      </c>
      <c r="N1203" s="2" t="s">
        <v>1664</v>
      </c>
      <c r="O1203" s="2" t="s">
        <v>1965</v>
      </c>
      <c r="P1203" s="2" t="s">
        <v>1964</v>
      </c>
      <c r="Q1203" s="2" t="s">
        <v>1064</v>
      </c>
      <c r="R1203" s="2" t="s">
        <v>1963</v>
      </c>
      <c r="S1203" s="2" t="s">
        <v>64</v>
      </c>
      <c r="T1203">
        <v>2430</v>
      </c>
      <c r="U1203">
        <v>20</v>
      </c>
      <c r="V1203">
        <v>4</v>
      </c>
      <c r="W1203">
        <v>1</v>
      </c>
      <c r="X1203">
        <v>2</v>
      </c>
      <c r="Z1203">
        <v>4860</v>
      </c>
      <c r="AA1203">
        <v>4860</v>
      </c>
      <c r="AB1203">
        <v>4600</v>
      </c>
      <c r="AC1203" s="2"/>
      <c r="AD1203" s="2" t="s">
        <v>376</v>
      </c>
      <c r="AE1203">
        <v>2026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 s="2" t="s">
        <v>72</v>
      </c>
      <c r="AN1203" s="2" t="s">
        <v>3419</v>
      </c>
    </row>
    <row r="1204" spans="1:40">
      <c r="A1204" s="1">
        <v>46127</v>
      </c>
      <c r="B1204" s="2" t="s">
        <v>25</v>
      </c>
      <c r="C1204" s="2" t="s">
        <v>3424</v>
      </c>
      <c r="D1204" s="2" t="s">
        <v>3425</v>
      </c>
      <c r="E1204" s="11">
        <v>0.57013888888888897</v>
      </c>
      <c r="F1204" s="11">
        <v>0.65972222222222232</v>
      </c>
      <c r="G1204">
        <v>2.15</v>
      </c>
      <c r="I1204">
        <v>2.15</v>
      </c>
      <c r="K1204" s="2" t="s">
        <v>3416</v>
      </c>
      <c r="L1204" s="2" t="s">
        <v>3471</v>
      </c>
      <c r="M1204" t="s">
        <v>764</v>
      </c>
      <c r="N1204" s="2" t="s">
        <v>764</v>
      </c>
      <c r="O1204" s="2" t="s">
        <v>764</v>
      </c>
      <c r="P1204" s="2" t="s">
        <v>764</v>
      </c>
      <c r="Q1204" s="2" t="s">
        <v>764</v>
      </c>
      <c r="R1204" s="2" t="s">
        <v>764</v>
      </c>
      <c r="S1204" s="2" t="s">
        <v>764</v>
      </c>
      <c r="U1204">
        <v>0</v>
      </c>
      <c r="V1204">
        <v>0</v>
      </c>
      <c r="W1204">
        <v>0</v>
      </c>
      <c r="X1204">
        <v>0</v>
      </c>
      <c r="AA1204" t="s">
        <v>764</v>
      </c>
      <c r="AB1204" t="s">
        <v>764</v>
      </c>
      <c r="AC1204" s="2" t="s">
        <v>3611</v>
      </c>
      <c r="AD1204" s="2" t="s">
        <v>376</v>
      </c>
      <c r="AE1204">
        <v>2026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 s="2" t="s">
        <v>72</v>
      </c>
      <c r="AN1204" s="2" t="s">
        <v>3419</v>
      </c>
    </row>
    <row r="1205" spans="1:40">
      <c r="A1205" s="1">
        <v>46127</v>
      </c>
      <c r="B1205" s="2" t="s">
        <v>25</v>
      </c>
      <c r="C1205" s="2" t="s">
        <v>3424</v>
      </c>
      <c r="D1205" s="2" t="s">
        <v>3425</v>
      </c>
      <c r="E1205" s="11">
        <v>0.66736111111111107</v>
      </c>
      <c r="F1205" s="11">
        <v>0.72916666666666674</v>
      </c>
      <c r="G1205">
        <v>1.48</v>
      </c>
      <c r="H1205">
        <v>1351.3513513513515</v>
      </c>
      <c r="I1205">
        <v>1.4833333333333334</v>
      </c>
      <c r="J1205">
        <v>1348.314606736111</v>
      </c>
      <c r="K1205" s="2" t="s">
        <v>3416</v>
      </c>
      <c r="L1205" s="2" t="s">
        <v>3417</v>
      </c>
      <c r="M1205">
        <v>575</v>
      </c>
      <c r="N1205" s="2" t="s">
        <v>2384</v>
      </c>
      <c r="O1205" s="2" t="s">
        <v>2385</v>
      </c>
      <c r="P1205" s="2" t="s">
        <v>996</v>
      </c>
      <c r="Q1205" s="2" t="s">
        <v>998</v>
      </c>
      <c r="R1205" s="2" t="s">
        <v>995</v>
      </c>
      <c r="S1205" s="2" t="s">
        <v>64</v>
      </c>
      <c r="T1205">
        <v>2000</v>
      </c>
      <c r="U1205">
        <v>200</v>
      </c>
      <c r="V1205">
        <v>4</v>
      </c>
      <c r="W1205">
        <v>1</v>
      </c>
      <c r="X1205">
        <v>1</v>
      </c>
      <c r="Z1205">
        <v>2000</v>
      </c>
      <c r="AA1205">
        <v>2000</v>
      </c>
      <c r="AB1205">
        <v>1700</v>
      </c>
      <c r="AC1205" s="2"/>
      <c r="AD1205" s="2" t="s">
        <v>376</v>
      </c>
      <c r="AE1205">
        <v>2026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 s="2" t="s">
        <v>72</v>
      </c>
      <c r="AN1205" s="2" t="s">
        <v>3419</v>
      </c>
    </row>
    <row r="1206" spans="1:40">
      <c r="A1206" s="1">
        <v>46128</v>
      </c>
      <c r="B1206" s="2" t="s">
        <v>25</v>
      </c>
      <c r="C1206" s="2" t="s">
        <v>3424</v>
      </c>
      <c r="D1206" s="2" t="s">
        <v>3425</v>
      </c>
      <c r="E1206" s="11">
        <v>0.33680555555555558</v>
      </c>
      <c r="F1206" s="11">
        <v>0.45833333333333326</v>
      </c>
      <c r="G1206">
        <v>2.92</v>
      </c>
      <c r="I1206">
        <v>2.9166666666666665</v>
      </c>
      <c r="K1206" s="2" t="s">
        <v>3416</v>
      </c>
      <c r="L1206" s="2" t="s">
        <v>3464</v>
      </c>
      <c r="M1206" t="s">
        <v>764</v>
      </c>
      <c r="N1206" s="2" t="s">
        <v>764</v>
      </c>
      <c r="O1206" s="2" t="s">
        <v>764</v>
      </c>
      <c r="P1206" s="2" t="s">
        <v>764</v>
      </c>
      <c r="Q1206" s="2" t="s">
        <v>764</v>
      </c>
      <c r="R1206" s="2" t="s">
        <v>764</v>
      </c>
      <c r="S1206" s="2" t="s">
        <v>764</v>
      </c>
      <c r="U1206">
        <v>0</v>
      </c>
      <c r="V1206">
        <v>0</v>
      </c>
      <c r="W1206">
        <v>0</v>
      </c>
      <c r="X1206">
        <v>0</v>
      </c>
      <c r="AA1206" t="s">
        <v>764</v>
      </c>
      <c r="AB1206" t="s">
        <v>764</v>
      </c>
      <c r="AC1206" s="2" t="s">
        <v>3517</v>
      </c>
      <c r="AD1206" s="2" t="s">
        <v>376</v>
      </c>
      <c r="AE1206">
        <v>2026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 s="2" t="s">
        <v>72</v>
      </c>
      <c r="AN1206" s="2" t="s">
        <v>3419</v>
      </c>
    </row>
    <row r="1207" spans="1:40">
      <c r="A1207" s="1">
        <v>46128</v>
      </c>
      <c r="B1207" s="2" t="s">
        <v>25</v>
      </c>
      <c r="C1207" s="2" t="s">
        <v>3424</v>
      </c>
      <c r="D1207" s="2" t="s">
        <v>3425</v>
      </c>
      <c r="E1207" s="11">
        <v>0.48680555555555549</v>
      </c>
      <c r="F1207" s="11">
        <v>0.58333333333333326</v>
      </c>
      <c r="G1207">
        <v>2.3199999999999998</v>
      </c>
      <c r="H1207">
        <v>1443.9655172413793</v>
      </c>
      <c r="I1207">
        <v>2.3166666666666669</v>
      </c>
      <c r="J1207">
        <v>1446.0431654629629</v>
      </c>
      <c r="K1207" s="2" t="s">
        <v>3416</v>
      </c>
      <c r="L1207" s="2" t="s">
        <v>3417</v>
      </c>
      <c r="M1207">
        <v>502</v>
      </c>
      <c r="N1207" s="2" t="s">
        <v>2149</v>
      </c>
      <c r="O1207" s="2" t="s">
        <v>2151</v>
      </c>
      <c r="P1207" s="2" t="s">
        <v>217</v>
      </c>
      <c r="Q1207" s="2" t="s">
        <v>111</v>
      </c>
      <c r="R1207" s="2" t="s">
        <v>2150</v>
      </c>
      <c r="S1207" s="2" t="s">
        <v>116</v>
      </c>
      <c r="T1207">
        <v>3350</v>
      </c>
      <c r="U1207">
        <v>40</v>
      </c>
      <c r="V1207">
        <v>2</v>
      </c>
      <c r="W1207">
        <v>2</v>
      </c>
      <c r="X1207">
        <v>5</v>
      </c>
      <c r="Z1207">
        <v>16750</v>
      </c>
      <c r="AA1207">
        <v>8375</v>
      </c>
      <c r="AB1207">
        <v>15800</v>
      </c>
      <c r="AC1207" s="2" t="s">
        <v>3612</v>
      </c>
      <c r="AD1207" s="2" t="s">
        <v>376</v>
      </c>
      <c r="AE1207">
        <v>2026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 s="2" t="s">
        <v>72</v>
      </c>
      <c r="AN1207" s="2" t="s">
        <v>3419</v>
      </c>
    </row>
    <row r="1208" spans="1:40">
      <c r="A1208" s="1">
        <v>46128</v>
      </c>
      <c r="B1208" s="2" t="s">
        <v>25</v>
      </c>
      <c r="C1208" s="2" t="s">
        <v>3424</v>
      </c>
      <c r="D1208" s="2" t="s">
        <v>3425</v>
      </c>
      <c r="E1208" s="11">
        <v>0.59375</v>
      </c>
      <c r="F1208" s="11">
        <v>0.70138888888888884</v>
      </c>
      <c r="G1208">
        <v>2.58</v>
      </c>
      <c r="H1208">
        <v>1271.3178294573643</v>
      </c>
      <c r="I1208">
        <v>2.5833333333333335</v>
      </c>
      <c r="J1208">
        <v>1269.6774193518518</v>
      </c>
      <c r="K1208" s="2" t="s">
        <v>3416</v>
      </c>
      <c r="L1208" s="2" t="s">
        <v>3417</v>
      </c>
      <c r="M1208">
        <v>502</v>
      </c>
      <c r="N1208" s="2" t="s">
        <v>2149</v>
      </c>
      <c r="O1208" s="2" t="s">
        <v>2151</v>
      </c>
      <c r="P1208" s="2" t="s">
        <v>217</v>
      </c>
      <c r="Q1208" s="2" t="s">
        <v>111</v>
      </c>
      <c r="R1208" s="2" t="s">
        <v>2150</v>
      </c>
      <c r="S1208" s="2" t="s">
        <v>116</v>
      </c>
      <c r="T1208">
        <v>3280</v>
      </c>
      <c r="U1208">
        <v>30</v>
      </c>
      <c r="V1208">
        <v>2</v>
      </c>
      <c r="W1208">
        <v>2</v>
      </c>
      <c r="X1208">
        <v>5</v>
      </c>
      <c r="Z1208">
        <v>16400</v>
      </c>
      <c r="AA1208">
        <v>8200</v>
      </c>
      <c r="AB1208">
        <v>15800</v>
      </c>
      <c r="AC1208" s="2" t="s">
        <v>3613</v>
      </c>
      <c r="AD1208" s="2" t="s">
        <v>376</v>
      </c>
      <c r="AE1208">
        <v>2026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 s="2" t="s">
        <v>72</v>
      </c>
      <c r="AN1208" s="2" t="s">
        <v>3419</v>
      </c>
    </row>
    <row r="1209" spans="1:40">
      <c r="A1209" s="1">
        <v>46128</v>
      </c>
      <c r="B1209" s="2" t="s">
        <v>25</v>
      </c>
      <c r="C1209" s="2" t="s">
        <v>3424</v>
      </c>
      <c r="D1209" s="2" t="s">
        <v>3425</v>
      </c>
      <c r="E1209" s="11">
        <v>0.70902777777777781</v>
      </c>
      <c r="F1209" s="11">
        <v>0.72916666666666674</v>
      </c>
      <c r="G1209">
        <v>0.48</v>
      </c>
      <c r="H1209">
        <v>770.83333333333337</v>
      </c>
      <c r="I1209">
        <v>0.48333333333333339</v>
      </c>
      <c r="J1209">
        <v>765.5172413773148</v>
      </c>
      <c r="K1209" s="2" t="s">
        <v>3416</v>
      </c>
      <c r="L1209" s="2" t="s">
        <v>3417</v>
      </c>
      <c r="M1209">
        <v>494</v>
      </c>
      <c r="N1209" s="2" t="s">
        <v>2113</v>
      </c>
      <c r="O1209" s="2" t="s">
        <v>2117</v>
      </c>
      <c r="P1209" s="2" t="s">
        <v>2115</v>
      </c>
      <c r="Q1209" s="2" t="s">
        <v>354</v>
      </c>
      <c r="R1209" s="2" t="s">
        <v>2114</v>
      </c>
      <c r="S1209" s="2" t="s">
        <v>64</v>
      </c>
      <c r="T1209">
        <v>370</v>
      </c>
      <c r="U1209">
        <v>30</v>
      </c>
      <c r="V1209">
        <v>2</v>
      </c>
      <c r="W1209">
        <v>1</v>
      </c>
      <c r="X1209">
        <v>6</v>
      </c>
      <c r="Z1209">
        <v>2220</v>
      </c>
      <c r="AA1209">
        <v>2220</v>
      </c>
      <c r="AB1209">
        <v>47500</v>
      </c>
      <c r="AC1209" s="2"/>
      <c r="AD1209" s="2" t="s">
        <v>376</v>
      </c>
      <c r="AE1209">
        <v>2026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 s="2" t="s">
        <v>72</v>
      </c>
      <c r="AN1209" s="2" t="s">
        <v>3419</v>
      </c>
    </row>
    <row r="1210" spans="1:40">
      <c r="A1210" s="1">
        <v>46127</v>
      </c>
      <c r="B1210" s="2" t="s">
        <v>25</v>
      </c>
      <c r="C1210" s="2" t="s">
        <v>3414</v>
      </c>
      <c r="D1210" s="2" t="s">
        <v>3426</v>
      </c>
      <c r="E1210" s="11">
        <v>0.34375</v>
      </c>
      <c r="F1210" s="11">
        <v>0.38541666666666674</v>
      </c>
      <c r="G1210">
        <v>1</v>
      </c>
      <c r="H1210">
        <v>160</v>
      </c>
      <c r="I1210">
        <v>1</v>
      </c>
      <c r="J1210">
        <v>160</v>
      </c>
      <c r="K1210" s="2" t="s">
        <v>3416</v>
      </c>
      <c r="L1210" s="2" t="s">
        <v>3417</v>
      </c>
      <c r="M1210">
        <v>355</v>
      </c>
      <c r="N1210" s="2" t="s">
        <v>1654</v>
      </c>
      <c r="O1210" s="2" t="s">
        <v>1661</v>
      </c>
      <c r="P1210" s="2" t="s">
        <v>1656</v>
      </c>
      <c r="Q1210" s="2" t="s">
        <v>779</v>
      </c>
      <c r="R1210" s="2" t="s">
        <v>1655</v>
      </c>
      <c r="S1210" s="2" t="s">
        <v>79</v>
      </c>
      <c r="T1210">
        <v>160</v>
      </c>
      <c r="U1210">
        <v>15</v>
      </c>
      <c r="V1210">
        <v>0</v>
      </c>
      <c r="W1210">
        <v>1</v>
      </c>
      <c r="X1210">
        <v>8</v>
      </c>
      <c r="Z1210">
        <v>1280</v>
      </c>
      <c r="AA1210">
        <v>1280</v>
      </c>
      <c r="AB1210">
        <v>1100</v>
      </c>
      <c r="AC1210" s="2"/>
      <c r="AD1210" s="2" t="s">
        <v>376</v>
      </c>
      <c r="AE1210">
        <v>2026</v>
      </c>
      <c r="AF1210">
        <v>40</v>
      </c>
      <c r="AG1210">
        <v>50</v>
      </c>
      <c r="AH1210">
        <v>-10</v>
      </c>
      <c r="AI1210">
        <v>53</v>
      </c>
      <c r="AJ1210">
        <v>50</v>
      </c>
      <c r="AK1210">
        <v>3</v>
      </c>
      <c r="AL1210" s="2" t="s">
        <v>72</v>
      </c>
      <c r="AN1210" s="2" t="s">
        <v>3419</v>
      </c>
    </row>
    <row r="1211" spans="1:40">
      <c r="A1211" s="1">
        <v>46127</v>
      </c>
      <c r="B1211" s="2" t="s">
        <v>25</v>
      </c>
      <c r="C1211" s="2" t="s">
        <v>3414</v>
      </c>
      <c r="D1211" s="2" t="s">
        <v>3426</v>
      </c>
      <c r="E1211" s="11">
        <v>0.39236111111111116</v>
      </c>
      <c r="F1211" s="11">
        <v>0.45138888888888884</v>
      </c>
      <c r="G1211">
        <v>1.42</v>
      </c>
      <c r="H1211">
        <v>1373.2394366197184</v>
      </c>
      <c r="I1211">
        <v>1.4166666666666665</v>
      </c>
      <c r="J1211">
        <v>1376.4705882407407</v>
      </c>
      <c r="K1211" s="2" t="s">
        <v>3416</v>
      </c>
      <c r="L1211" s="2" t="s">
        <v>3417</v>
      </c>
      <c r="M1211">
        <v>511</v>
      </c>
      <c r="N1211" s="2" t="s">
        <v>2174</v>
      </c>
      <c r="O1211" s="2" t="s">
        <v>1140</v>
      </c>
      <c r="P1211" s="2" t="s">
        <v>1135</v>
      </c>
      <c r="Q1211" s="2" t="s">
        <v>2176</v>
      </c>
      <c r="R1211" s="2" t="s">
        <v>2175</v>
      </c>
      <c r="S1211" s="2" t="s">
        <v>79</v>
      </c>
      <c r="T1211">
        <v>1950</v>
      </c>
      <c r="U1211">
        <v>15</v>
      </c>
      <c r="V1211">
        <v>0</v>
      </c>
      <c r="W1211">
        <v>1</v>
      </c>
      <c r="X1211">
        <v>8</v>
      </c>
      <c r="Z1211">
        <v>15600</v>
      </c>
      <c r="AA1211">
        <v>15600</v>
      </c>
      <c r="AB1211">
        <v>15100</v>
      </c>
      <c r="AC1211" s="2"/>
      <c r="AD1211" s="2" t="s">
        <v>376</v>
      </c>
      <c r="AE1211">
        <v>2026</v>
      </c>
      <c r="AF1211">
        <v>488</v>
      </c>
      <c r="AG1211">
        <v>495</v>
      </c>
      <c r="AH1211">
        <v>-7</v>
      </c>
      <c r="AI1211">
        <v>498</v>
      </c>
      <c r="AJ1211">
        <v>495</v>
      </c>
      <c r="AK1211">
        <v>3</v>
      </c>
      <c r="AL1211" s="2" t="s">
        <v>72</v>
      </c>
      <c r="AN1211" s="2" t="s">
        <v>3419</v>
      </c>
    </row>
    <row r="1212" spans="1:40">
      <c r="A1212" s="1">
        <v>46127</v>
      </c>
      <c r="B1212" s="2" t="s">
        <v>25</v>
      </c>
      <c r="C1212" s="2" t="s">
        <v>3414</v>
      </c>
      <c r="D1212" s="2" t="s">
        <v>3426</v>
      </c>
      <c r="E1212" s="11">
        <v>0.48958333333333326</v>
      </c>
      <c r="F1212" s="11">
        <v>0.53472222222222232</v>
      </c>
      <c r="G1212">
        <v>1.08</v>
      </c>
      <c r="H1212">
        <v>499.99999999999994</v>
      </c>
      <c r="I1212">
        <v>1.0833333333333335</v>
      </c>
      <c r="J1212">
        <v>498.46153846064817</v>
      </c>
      <c r="K1212" s="2" t="s">
        <v>3416</v>
      </c>
      <c r="L1212" s="2" t="s">
        <v>3417</v>
      </c>
      <c r="M1212">
        <v>591</v>
      </c>
      <c r="N1212" s="2" t="s">
        <v>2432</v>
      </c>
      <c r="O1212" s="2" t="s">
        <v>2435</v>
      </c>
      <c r="P1212" s="2" t="s">
        <v>2434</v>
      </c>
      <c r="Q1212" s="2" t="s">
        <v>330</v>
      </c>
      <c r="R1212" s="2" t="s">
        <v>2433</v>
      </c>
      <c r="S1212" s="2" t="s">
        <v>79</v>
      </c>
      <c r="T1212">
        <v>540</v>
      </c>
      <c r="U1212">
        <v>20</v>
      </c>
      <c r="V1212">
        <v>0</v>
      </c>
      <c r="W1212">
        <v>1</v>
      </c>
      <c r="X1212">
        <v>8</v>
      </c>
      <c r="Z1212">
        <v>4320</v>
      </c>
      <c r="AA1212">
        <v>4320</v>
      </c>
      <c r="AB1212">
        <v>4100</v>
      </c>
      <c r="AC1212" s="2"/>
      <c r="AD1212" s="2" t="s">
        <v>376</v>
      </c>
      <c r="AE1212">
        <v>2026</v>
      </c>
      <c r="AF1212">
        <v>135</v>
      </c>
      <c r="AG1212">
        <v>142</v>
      </c>
      <c r="AH1212">
        <v>-7</v>
      </c>
      <c r="AI1212">
        <v>145</v>
      </c>
      <c r="AJ1212">
        <v>142</v>
      </c>
      <c r="AK1212">
        <v>3</v>
      </c>
      <c r="AL1212" s="2" t="s">
        <v>72</v>
      </c>
      <c r="AN1212" s="2" t="s">
        <v>3419</v>
      </c>
    </row>
    <row r="1213" spans="1:40">
      <c r="A1213" s="1">
        <v>46127</v>
      </c>
      <c r="B1213" s="2" t="s">
        <v>25</v>
      </c>
      <c r="C1213" s="2" t="s">
        <v>3414</v>
      </c>
      <c r="D1213" s="2" t="s">
        <v>3426</v>
      </c>
      <c r="E1213" s="11">
        <v>0.54097222222222219</v>
      </c>
      <c r="F1213" s="11">
        <v>0.59722222222222232</v>
      </c>
      <c r="G1213">
        <v>1.35</v>
      </c>
      <c r="H1213">
        <v>340.7407407407407</v>
      </c>
      <c r="I1213">
        <v>1.35</v>
      </c>
      <c r="J1213">
        <v>340.74074074074076</v>
      </c>
      <c r="K1213" s="2" t="s">
        <v>3416</v>
      </c>
      <c r="L1213" s="2" t="s">
        <v>3417</v>
      </c>
      <c r="M1213">
        <v>566</v>
      </c>
      <c r="N1213" s="2" t="s">
        <v>2354</v>
      </c>
      <c r="O1213" s="2" t="s">
        <v>442</v>
      </c>
      <c r="P1213" s="2" t="s">
        <v>1428</v>
      </c>
      <c r="Q1213" s="2" t="s">
        <v>192</v>
      </c>
      <c r="R1213" s="2" t="s">
        <v>2355</v>
      </c>
      <c r="S1213" s="2" t="s">
        <v>445</v>
      </c>
      <c r="T1213">
        <v>460</v>
      </c>
      <c r="U1213">
        <v>15</v>
      </c>
      <c r="V1213">
        <v>0</v>
      </c>
      <c r="W1213">
        <v>1</v>
      </c>
      <c r="X1213">
        <v>0</v>
      </c>
      <c r="Y1213">
        <v>18</v>
      </c>
      <c r="Z1213">
        <v>8280</v>
      </c>
      <c r="AA1213">
        <v>8280</v>
      </c>
      <c r="AB1213">
        <v>7800</v>
      </c>
      <c r="AC1213" s="2"/>
      <c r="AD1213" s="2" t="s">
        <v>376</v>
      </c>
      <c r="AE1213">
        <v>2026</v>
      </c>
      <c r="AF1213">
        <v>115</v>
      </c>
      <c r="AG1213">
        <v>108</v>
      </c>
      <c r="AH1213">
        <v>7</v>
      </c>
      <c r="AI1213">
        <v>115</v>
      </c>
      <c r="AJ1213">
        <v>108</v>
      </c>
      <c r="AK1213">
        <v>7</v>
      </c>
      <c r="AL1213" s="2" t="s">
        <v>72</v>
      </c>
      <c r="AN1213" s="2" t="s">
        <v>3419</v>
      </c>
    </row>
    <row r="1214" spans="1:40">
      <c r="A1214" s="1">
        <v>46127</v>
      </c>
      <c r="B1214" s="2" t="s">
        <v>25</v>
      </c>
      <c r="C1214" s="2" t="s">
        <v>3414</v>
      </c>
      <c r="D1214" s="2" t="s">
        <v>3426</v>
      </c>
      <c r="E1214" s="11">
        <v>0.61111111111111116</v>
      </c>
      <c r="F1214" s="11">
        <v>0.71527777777777768</v>
      </c>
      <c r="G1214">
        <v>2.5</v>
      </c>
      <c r="H1214">
        <v>1068</v>
      </c>
      <c r="I1214">
        <v>2.5</v>
      </c>
      <c r="J1214">
        <v>1068</v>
      </c>
      <c r="K1214" s="2" t="s">
        <v>3416</v>
      </c>
      <c r="L1214" s="2" t="s">
        <v>3417</v>
      </c>
      <c r="M1214">
        <v>543</v>
      </c>
      <c r="N1214" s="2" t="s">
        <v>2266</v>
      </c>
      <c r="O1214" s="2" t="s">
        <v>388</v>
      </c>
      <c r="P1214" s="2" t="s">
        <v>382</v>
      </c>
      <c r="Q1214" s="2" t="s">
        <v>2268</v>
      </c>
      <c r="R1214" s="2" t="s">
        <v>2267</v>
      </c>
      <c r="S1214" s="2" t="s">
        <v>79</v>
      </c>
      <c r="T1214">
        <v>2670</v>
      </c>
      <c r="U1214">
        <v>20</v>
      </c>
      <c r="V1214">
        <v>0</v>
      </c>
      <c r="W1214">
        <v>1</v>
      </c>
      <c r="X1214">
        <v>8</v>
      </c>
      <c r="Z1214">
        <v>21360</v>
      </c>
      <c r="AA1214">
        <v>21360</v>
      </c>
      <c r="AB1214">
        <v>21000</v>
      </c>
      <c r="AC1214" s="2"/>
      <c r="AD1214" s="2" t="s">
        <v>376</v>
      </c>
      <c r="AE1214">
        <v>2026</v>
      </c>
      <c r="AF1214">
        <v>668</v>
      </c>
      <c r="AG1214">
        <v>683</v>
      </c>
      <c r="AH1214">
        <v>-15</v>
      </c>
      <c r="AI1214">
        <v>686</v>
      </c>
      <c r="AJ1214">
        <v>683</v>
      </c>
      <c r="AK1214">
        <v>3</v>
      </c>
      <c r="AL1214" s="2" t="s">
        <v>72</v>
      </c>
      <c r="AN1214" s="2" t="s">
        <v>3419</v>
      </c>
    </row>
    <row r="1215" spans="1:40">
      <c r="A1215" s="1">
        <v>46128</v>
      </c>
      <c r="B1215" s="2" t="s">
        <v>25</v>
      </c>
      <c r="C1215" s="2" t="s">
        <v>3414</v>
      </c>
      <c r="D1215" s="2" t="s">
        <v>3426</v>
      </c>
      <c r="E1215" s="11">
        <v>0.34027777777777768</v>
      </c>
      <c r="F1215" s="11">
        <v>0.42361111111111116</v>
      </c>
      <c r="G1215">
        <v>2</v>
      </c>
      <c r="H1215">
        <v>805</v>
      </c>
      <c r="I1215">
        <v>2</v>
      </c>
      <c r="J1215">
        <v>805</v>
      </c>
      <c r="K1215" s="2" t="s">
        <v>3416</v>
      </c>
      <c r="L1215" s="2" t="s">
        <v>3417</v>
      </c>
      <c r="M1215">
        <v>345</v>
      </c>
      <c r="N1215" s="2" t="s">
        <v>1615</v>
      </c>
      <c r="O1215" s="2" t="s">
        <v>1622</v>
      </c>
      <c r="P1215" s="2" t="s">
        <v>1617</v>
      </c>
      <c r="Q1215" s="2" t="s">
        <v>343</v>
      </c>
      <c r="R1215" s="2" t="s">
        <v>1616</v>
      </c>
      <c r="S1215" s="2" t="s">
        <v>79</v>
      </c>
      <c r="T1215">
        <v>1610</v>
      </c>
      <c r="U1215">
        <v>20</v>
      </c>
      <c r="V1215">
        <v>0</v>
      </c>
      <c r="W1215">
        <v>1</v>
      </c>
      <c r="X1215">
        <v>8</v>
      </c>
      <c r="Z1215">
        <v>12880</v>
      </c>
      <c r="AA1215">
        <v>12880</v>
      </c>
      <c r="AB1215">
        <v>12600</v>
      </c>
      <c r="AC1215" s="2"/>
      <c r="AD1215" s="2" t="s">
        <v>376</v>
      </c>
      <c r="AE1215">
        <v>2026</v>
      </c>
      <c r="AF1215">
        <v>403</v>
      </c>
      <c r="AG1215">
        <v>411</v>
      </c>
      <c r="AH1215">
        <v>-8</v>
      </c>
      <c r="AI1215">
        <v>414</v>
      </c>
      <c r="AJ1215">
        <v>411</v>
      </c>
      <c r="AK1215">
        <v>3</v>
      </c>
      <c r="AL1215" s="2" t="s">
        <v>72</v>
      </c>
      <c r="AN1215" s="2" t="s">
        <v>3419</v>
      </c>
    </row>
    <row r="1216" spans="1:40">
      <c r="A1216" s="1">
        <v>46128</v>
      </c>
      <c r="B1216" s="2" t="s">
        <v>25</v>
      </c>
      <c r="C1216" s="2" t="s">
        <v>3414</v>
      </c>
      <c r="D1216" s="2" t="s">
        <v>3426</v>
      </c>
      <c r="E1216" s="11">
        <v>0.43055555555555558</v>
      </c>
      <c r="F1216" s="11">
        <v>0.5</v>
      </c>
      <c r="G1216">
        <v>1.67</v>
      </c>
      <c r="H1216">
        <v>550.89820359281441</v>
      </c>
      <c r="I1216">
        <v>1.6666666666666665</v>
      </c>
      <c r="J1216">
        <v>552</v>
      </c>
      <c r="K1216" s="2" t="s">
        <v>3416</v>
      </c>
      <c r="L1216" s="2" t="s">
        <v>3417</v>
      </c>
      <c r="M1216">
        <v>577</v>
      </c>
      <c r="N1216" s="2" t="s">
        <v>2393</v>
      </c>
      <c r="O1216" s="2" t="s">
        <v>2398</v>
      </c>
      <c r="P1216" s="2" t="s">
        <v>2395</v>
      </c>
      <c r="Q1216" s="2" t="s">
        <v>2397</v>
      </c>
      <c r="R1216" s="2" t="s">
        <v>2394</v>
      </c>
      <c r="S1216" s="2" t="s">
        <v>79</v>
      </c>
      <c r="T1216">
        <v>920</v>
      </c>
      <c r="U1216">
        <v>15</v>
      </c>
      <c r="V1216">
        <v>0</v>
      </c>
      <c r="W1216">
        <v>1</v>
      </c>
      <c r="X1216">
        <v>8</v>
      </c>
      <c r="Z1216">
        <v>7360</v>
      </c>
      <c r="AA1216">
        <v>7360</v>
      </c>
      <c r="AB1216">
        <v>7100</v>
      </c>
      <c r="AC1216" s="2"/>
      <c r="AD1216" s="2" t="s">
        <v>376</v>
      </c>
      <c r="AE1216">
        <v>2026</v>
      </c>
      <c r="AF1216">
        <v>230</v>
      </c>
      <c r="AG1216">
        <v>232</v>
      </c>
      <c r="AH1216">
        <v>-2</v>
      </c>
      <c r="AI1216">
        <v>235</v>
      </c>
      <c r="AJ1216">
        <v>232</v>
      </c>
      <c r="AK1216">
        <v>3</v>
      </c>
      <c r="AL1216" s="2" t="s">
        <v>72</v>
      </c>
      <c r="AN1216" s="2" t="s">
        <v>3419</v>
      </c>
    </row>
    <row r="1217" spans="1:40">
      <c r="A1217" s="1">
        <v>46128</v>
      </c>
      <c r="B1217" s="2" t="s">
        <v>25</v>
      </c>
      <c r="C1217" s="2" t="s">
        <v>3414</v>
      </c>
      <c r="D1217" s="2" t="s">
        <v>3426</v>
      </c>
      <c r="E1217" s="11">
        <v>0.51041666666666674</v>
      </c>
      <c r="F1217" s="11">
        <v>0.55208333333333326</v>
      </c>
      <c r="G1217">
        <v>1</v>
      </c>
      <c r="H1217">
        <v>280</v>
      </c>
      <c r="I1217">
        <v>1</v>
      </c>
      <c r="J1217">
        <v>280</v>
      </c>
      <c r="K1217" s="2" t="s">
        <v>3416</v>
      </c>
      <c r="L1217" s="2" t="s">
        <v>3417</v>
      </c>
      <c r="M1217">
        <v>648</v>
      </c>
      <c r="N1217" s="2" t="s">
        <v>2648</v>
      </c>
      <c r="O1217" s="2" t="s">
        <v>2457</v>
      </c>
      <c r="P1217" s="2" t="s">
        <v>2650</v>
      </c>
      <c r="Q1217" s="2" t="s">
        <v>122</v>
      </c>
      <c r="R1217" s="2" t="s">
        <v>2649</v>
      </c>
      <c r="S1217" s="2" t="s">
        <v>79</v>
      </c>
      <c r="T1217">
        <v>280</v>
      </c>
      <c r="U1217">
        <v>15</v>
      </c>
      <c r="V1217">
        <v>0</v>
      </c>
      <c r="W1217">
        <v>1</v>
      </c>
      <c r="X1217">
        <v>8</v>
      </c>
      <c r="Z1217">
        <v>2240</v>
      </c>
      <c r="AA1217">
        <v>2240</v>
      </c>
      <c r="AB1217">
        <v>2000</v>
      </c>
      <c r="AC1217" s="2"/>
      <c r="AD1217" s="2" t="s">
        <v>376</v>
      </c>
      <c r="AE1217">
        <v>2026</v>
      </c>
      <c r="AF1217">
        <v>70</v>
      </c>
      <c r="AG1217">
        <v>77</v>
      </c>
      <c r="AH1217">
        <v>-7</v>
      </c>
      <c r="AI1217">
        <v>80</v>
      </c>
      <c r="AJ1217">
        <v>77</v>
      </c>
      <c r="AK1217">
        <v>3</v>
      </c>
      <c r="AL1217" s="2" t="s">
        <v>72</v>
      </c>
      <c r="AN1217" s="2" t="s">
        <v>3419</v>
      </c>
    </row>
    <row r="1218" spans="1:40">
      <c r="A1218" s="1">
        <v>46128</v>
      </c>
      <c r="B1218" s="2" t="s">
        <v>25</v>
      </c>
      <c r="C1218" s="2" t="s">
        <v>3414</v>
      </c>
      <c r="D1218" s="2" t="s">
        <v>3426</v>
      </c>
      <c r="E1218" s="11">
        <v>0.5625</v>
      </c>
      <c r="F1218" s="11">
        <v>0.64583333333333326</v>
      </c>
      <c r="G1218">
        <v>2</v>
      </c>
      <c r="H1218">
        <v>535</v>
      </c>
      <c r="I1218">
        <v>2</v>
      </c>
      <c r="J1218">
        <v>535</v>
      </c>
      <c r="K1218" s="2" t="s">
        <v>3416</v>
      </c>
      <c r="L1218" s="2" t="s">
        <v>3417</v>
      </c>
      <c r="M1218">
        <v>576</v>
      </c>
      <c r="N1218" s="2" t="s">
        <v>2389</v>
      </c>
      <c r="O1218" s="2" t="s">
        <v>1721</v>
      </c>
      <c r="P1218" s="2" t="s">
        <v>2391</v>
      </c>
      <c r="Q1218" s="2" t="s">
        <v>122</v>
      </c>
      <c r="R1218" s="2" t="s">
        <v>2390</v>
      </c>
      <c r="S1218" s="2" t="s">
        <v>79</v>
      </c>
      <c r="T1218">
        <v>1070</v>
      </c>
      <c r="U1218">
        <v>20</v>
      </c>
      <c r="V1218">
        <v>0</v>
      </c>
      <c r="W1218">
        <v>1</v>
      </c>
      <c r="X1218">
        <v>8</v>
      </c>
      <c r="Z1218">
        <v>8560</v>
      </c>
      <c r="AA1218">
        <v>8560</v>
      </c>
      <c r="AB1218">
        <v>8100</v>
      </c>
      <c r="AC1218" s="2"/>
      <c r="AD1218" s="2" t="s">
        <v>376</v>
      </c>
      <c r="AE1218">
        <v>2026</v>
      </c>
      <c r="AF1218">
        <v>268</v>
      </c>
      <c r="AG1218">
        <v>266</v>
      </c>
      <c r="AH1218">
        <v>2</v>
      </c>
      <c r="AI1218">
        <v>268</v>
      </c>
      <c r="AJ1218">
        <v>266</v>
      </c>
      <c r="AK1218">
        <v>2</v>
      </c>
      <c r="AL1218" s="2" t="s">
        <v>72</v>
      </c>
      <c r="AN1218" s="2" t="s">
        <v>3419</v>
      </c>
    </row>
    <row r="1219" spans="1:40">
      <c r="A1219" s="1">
        <v>46128</v>
      </c>
      <c r="B1219" s="2" t="s">
        <v>25</v>
      </c>
      <c r="C1219" s="2" t="s">
        <v>3414</v>
      </c>
      <c r="D1219" s="2" t="s">
        <v>3426</v>
      </c>
      <c r="E1219" s="11">
        <v>0.65972222222222232</v>
      </c>
      <c r="F1219" s="11">
        <v>0.72916666666666674</v>
      </c>
      <c r="G1219">
        <v>1.67</v>
      </c>
      <c r="H1219">
        <v>799.40119760479047</v>
      </c>
      <c r="I1219">
        <v>1.6666666666666665</v>
      </c>
      <c r="J1219">
        <v>801</v>
      </c>
      <c r="K1219" s="2" t="s">
        <v>3416</v>
      </c>
      <c r="L1219" s="2" t="s">
        <v>3417</v>
      </c>
      <c r="M1219">
        <v>339</v>
      </c>
      <c r="N1219" s="2" t="s">
        <v>1605</v>
      </c>
      <c r="O1219" s="2" t="s">
        <v>335</v>
      </c>
      <c r="P1219" s="2" t="s">
        <v>329</v>
      </c>
      <c r="Q1219" s="2" t="s">
        <v>473</v>
      </c>
      <c r="R1219" s="2" t="s">
        <v>1606</v>
      </c>
      <c r="S1219" s="2" t="s">
        <v>79</v>
      </c>
      <c r="T1219">
        <v>1335</v>
      </c>
      <c r="U1219">
        <v>15</v>
      </c>
      <c r="V1219">
        <v>0</v>
      </c>
      <c r="W1219">
        <v>1</v>
      </c>
      <c r="X1219">
        <v>8</v>
      </c>
      <c r="Z1219">
        <v>10680</v>
      </c>
      <c r="AA1219">
        <v>10680</v>
      </c>
      <c r="AB1219">
        <v>19500</v>
      </c>
      <c r="AC1219" s="2" t="s">
        <v>3614</v>
      </c>
      <c r="AD1219" s="2" t="s">
        <v>376</v>
      </c>
      <c r="AE1219">
        <v>2026</v>
      </c>
      <c r="AF1219">
        <v>334</v>
      </c>
      <c r="AG1219">
        <v>621</v>
      </c>
      <c r="AH1219">
        <v>-287</v>
      </c>
      <c r="AI1219">
        <v>624</v>
      </c>
      <c r="AJ1219">
        <v>621</v>
      </c>
      <c r="AK1219">
        <v>3</v>
      </c>
      <c r="AL1219" s="2" t="s">
        <v>72</v>
      </c>
      <c r="AN1219" s="2" t="s">
        <v>3419</v>
      </c>
    </row>
    <row r="1220" spans="1:40">
      <c r="A1220" s="1">
        <v>46128</v>
      </c>
      <c r="B1220" s="2" t="s">
        <v>26</v>
      </c>
      <c r="C1220" s="2" t="s">
        <v>3448</v>
      </c>
      <c r="D1220" s="2" t="s">
        <v>3449</v>
      </c>
      <c r="E1220" s="11">
        <v>0.35416666666666674</v>
      </c>
      <c r="F1220" s="11">
        <v>0.38888888888888884</v>
      </c>
      <c r="G1220">
        <v>0.83</v>
      </c>
      <c r="H1220">
        <v>1904.8192771084339</v>
      </c>
      <c r="I1220">
        <v>0.83333333333333326</v>
      </c>
      <c r="J1220">
        <v>1897.2</v>
      </c>
      <c r="K1220" s="2" t="s">
        <v>3416</v>
      </c>
      <c r="L1220" s="2" t="s">
        <v>3417</v>
      </c>
      <c r="M1220">
        <v>587</v>
      </c>
      <c r="N1220" s="2" t="s">
        <v>2419</v>
      </c>
      <c r="O1220" s="2" t="s">
        <v>2420</v>
      </c>
      <c r="P1220" s="2" t="s">
        <v>538</v>
      </c>
      <c r="Q1220" s="2" t="s">
        <v>153</v>
      </c>
      <c r="R1220" s="2" t="s">
        <v>537</v>
      </c>
      <c r="S1220" s="2" t="s">
        <v>64</v>
      </c>
      <c r="T1220">
        <v>1581</v>
      </c>
      <c r="U1220">
        <v>0</v>
      </c>
      <c r="V1220">
        <v>2</v>
      </c>
      <c r="W1220">
        <v>1</v>
      </c>
      <c r="X1220">
        <v>4</v>
      </c>
      <c r="Z1220">
        <v>6324</v>
      </c>
      <c r="AA1220">
        <v>6324</v>
      </c>
      <c r="AB1220">
        <v>6000</v>
      </c>
      <c r="AC1220" s="2" t="s">
        <v>3438</v>
      </c>
      <c r="AD1220" s="2" t="s">
        <v>376</v>
      </c>
      <c r="AE1220">
        <v>2026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 s="2" t="s">
        <v>72</v>
      </c>
      <c r="AN1220" s="2" t="s">
        <v>3419</v>
      </c>
    </row>
    <row r="1221" spans="1:40">
      <c r="A1221" s="1">
        <v>46128</v>
      </c>
      <c r="B1221" s="2" t="s">
        <v>26</v>
      </c>
      <c r="C1221" s="2" t="s">
        <v>3448</v>
      </c>
      <c r="D1221" s="2" t="s">
        <v>3449</v>
      </c>
      <c r="E1221" s="11">
        <v>0.39583333333333326</v>
      </c>
      <c r="F1221" s="11">
        <v>0.4375</v>
      </c>
      <c r="G1221">
        <v>1</v>
      </c>
      <c r="H1221">
        <v>1508</v>
      </c>
      <c r="I1221">
        <v>1</v>
      </c>
      <c r="J1221">
        <v>1508</v>
      </c>
      <c r="K1221" s="2" t="s">
        <v>3416</v>
      </c>
      <c r="L1221" s="2" t="s">
        <v>3417</v>
      </c>
      <c r="M1221">
        <v>456</v>
      </c>
      <c r="N1221" s="2" t="s">
        <v>2023</v>
      </c>
      <c r="O1221" s="2" t="s">
        <v>2026</v>
      </c>
      <c r="P1221" s="2" t="s">
        <v>2025</v>
      </c>
      <c r="Q1221" s="2" t="s">
        <v>153</v>
      </c>
      <c r="R1221" s="2" t="s">
        <v>2024</v>
      </c>
      <c r="S1221" s="2" t="s">
        <v>64</v>
      </c>
      <c r="T1221">
        <v>1508</v>
      </c>
      <c r="U1221">
        <v>0</v>
      </c>
      <c r="V1221">
        <v>2</v>
      </c>
      <c r="W1221">
        <v>1</v>
      </c>
      <c r="X1221">
        <v>4</v>
      </c>
      <c r="Z1221">
        <v>6032</v>
      </c>
      <c r="AA1221">
        <v>6032</v>
      </c>
      <c r="AB1221">
        <v>5500</v>
      </c>
      <c r="AC1221" s="2" t="s">
        <v>3438</v>
      </c>
      <c r="AD1221" s="2" t="s">
        <v>376</v>
      </c>
      <c r="AE1221">
        <v>2026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 s="2" t="s">
        <v>72</v>
      </c>
      <c r="AN1221" s="2" t="s">
        <v>3419</v>
      </c>
    </row>
    <row r="1222" spans="1:40">
      <c r="A1222" s="1">
        <v>46128</v>
      </c>
      <c r="B1222" s="2" t="s">
        <v>26</v>
      </c>
      <c r="C1222" s="2" t="s">
        <v>3448</v>
      </c>
      <c r="D1222" s="2" t="s">
        <v>3449</v>
      </c>
      <c r="E1222" s="11">
        <v>0.44444444444444442</v>
      </c>
      <c r="F1222" s="11">
        <v>0.45138888888888884</v>
      </c>
      <c r="G1222">
        <v>0.17</v>
      </c>
      <c r="H1222">
        <v>1064.705882352941</v>
      </c>
      <c r="I1222">
        <v>0.16666666666666674</v>
      </c>
      <c r="J1222">
        <v>1086</v>
      </c>
      <c r="K1222" s="2" t="s">
        <v>3416</v>
      </c>
      <c r="L1222" s="2" t="s">
        <v>3417</v>
      </c>
      <c r="M1222">
        <v>608</v>
      </c>
      <c r="N1222" s="2" t="s">
        <v>2503</v>
      </c>
      <c r="O1222" s="2" t="s">
        <v>2505</v>
      </c>
      <c r="P1222" s="2" t="s">
        <v>1690</v>
      </c>
      <c r="Q1222" s="2" t="s">
        <v>153</v>
      </c>
      <c r="R1222" s="2" t="s">
        <v>2504</v>
      </c>
      <c r="S1222" s="2" t="s">
        <v>64</v>
      </c>
      <c r="T1222">
        <v>181</v>
      </c>
      <c r="U1222">
        <v>0</v>
      </c>
      <c r="V1222">
        <v>2</v>
      </c>
      <c r="W1222">
        <v>1</v>
      </c>
      <c r="X1222">
        <v>4</v>
      </c>
      <c r="Z1222">
        <v>724</v>
      </c>
      <c r="AA1222">
        <v>724</v>
      </c>
      <c r="AB1222">
        <v>250</v>
      </c>
      <c r="AC1222" s="2" t="s">
        <v>3438</v>
      </c>
      <c r="AD1222" s="2" t="s">
        <v>376</v>
      </c>
      <c r="AE1222">
        <v>2026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 s="2" t="s">
        <v>72</v>
      </c>
      <c r="AN1222" s="2" t="s">
        <v>3419</v>
      </c>
    </row>
    <row r="1223" spans="1:40">
      <c r="A1223" s="1">
        <v>46128</v>
      </c>
      <c r="B1223" s="2" t="s">
        <v>26</v>
      </c>
      <c r="C1223" s="2" t="s">
        <v>3448</v>
      </c>
      <c r="D1223" s="2" t="s">
        <v>3449</v>
      </c>
      <c r="E1223" s="11">
        <v>0.5</v>
      </c>
      <c r="F1223" s="11">
        <v>0.66666666666666674</v>
      </c>
      <c r="G1223">
        <v>4</v>
      </c>
      <c r="H1223">
        <v>1563</v>
      </c>
      <c r="I1223">
        <v>4</v>
      </c>
      <c r="J1223">
        <v>1563</v>
      </c>
      <c r="K1223" s="2" t="s">
        <v>3416</v>
      </c>
      <c r="L1223" s="2" t="s">
        <v>3417</v>
      </c>
      <c r="M1223">
        <v>352</v>
      </c>
      <c r="N1223" s="2" t="s">
        <v>1653</v>
      </c>
      <c r="O1223" s="2" t="s">
        <v>87</v>
      </c>
      <c r="P1223" s="2" t="s">
        <v>84</v>
      </c>
      <c r="Q1223" s="2" t="s">
        <v>1200</v>
      </c>
      <c r="R1223" s="2" t="s">
        <v>1652</v>
      </c>
      <c r="S1223" s="2" t="s">
        <v>64</v>
      </c>
      <c r="T1223">
        <v>6252</v>
      </c>
      <c r="U1223">
        <v>0</v>
      </c>
      <c r="V1223">
        <v>2</v>
      </c>
      <c r="W1223">
        <v>1</v>
      </c>
      <c r="X1223">
        <v>6</v>
      </c>
      <c r="Z1223">
        <v>37512</v>
      </c>
      <c r="AA1223">
        <v>37512</v>
      </c>
      <c r="AB1223">
        <v>37400</v>
      </c>
      <c r="AC1223" s="2" t="s">
        <v>3450</v>
      </c>
      <c r="AD1223" s="2" t="s">
        <v>376</v>
      </c>
      <c r="AE1223">
        <v>2026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 s="2" t="s">
        <v>72</v>
      </c>
      <c r="AN1223" s="2" t="s">
        <v>3419</v>
      </c>
    </row>
    <row r="1224" spans="1:40">
      <c r="A1224" s="1">
        <v>46128</v>
      </c>
      <c r="B1224" s="2" t="s">
        <v>26</v>
      </c>
      <c r="C1224" s="2" t="s">
        <v>3448</v>
      </c>
      <c r="D1224" s="2" t="s">
        <v>3449</v>
      </c>
      <c r="E1224" s="11">
        <v>0.6875</v>
      </c>
      <c r="F1224" s="11">
        <v>0.71875</v>
      </c>
      <c r="G1224">
        <v>0.75</v>
      </c>
      <c r="H1224">
        <v>1333.3333333333333</v>
      </c>
      <c r="I1224">
        <v>0.75</v>
      </c>
      <c r="J1224">
        <v>1333.3333333333333</v>
      </c>
      <c r="K1224" s="2" t="s">
        <v>3416</v>
      </c>
      <c r="L1224" s="2" t="s">
        <v>3417</v>
      </c>
      <c r="M1224">
        <v>443</v>
      </c>
      <c r="N1224" s="2" t="s">
        <v>1664</v>
      </c>
      <c r="O1224" s="2" t="s">
        <v>1965</v>
      </c>
      <c r="P1224" s="2" t="s">
        <v>1964</v>
      </c>
      <c r="Q1224" s="2" t="s">
        <v>1064</v>
      </c>
      <c r="R1224" s="2" t="s">
        <v>1963</v>
      </c>
      <c r="S1224" s="2" t="s">
        <v>64</v>
      </c>
      <c r="T1224">
        <v>1000</v>
      </c>
      <c r="U1224">
        <v>0</v>
      </c>
      <c r="V1224">
        <v>4</v>
      </c>
      <c r="W1224">
        <v>1</v>
      </c>
      <c r="X1224">
        <v>2</v>
      </c>
      <c r="Z1224">
        <v>2000</v>
      </c>
      <c r="AA1224">
        <v>2000</v>
      </c>
      <c r="AB1224">
        <v>4600</v>
      </c>
      <c r="AC1224" s="2" t="s">
        <v>3438</v>
      </c>
      <c r="AD1224" s="2" t="s">
        <v>376</v>
      </c>
      <c r="AE1224">
        <v>2026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 s="2" t="s">
        <v>72</v>
      </c>
      <c r="AN1224" s="2" t="s">
        <v>3419</v>
      </c>
    </row>
    <row r="1225" spans="1:40">
      <c r="A1225" s="1">
        <v>46129</v>
      </c>
      <c r="B1225" s="2" t="s">
        <v>26</v>
      </c>
      <c r="C1225" s="2" t="s">
        <v>3448</v>
      </c>
      <c r="D1225" s="2" t="s">
        <v>3449</v>
      </c>
      <c r="E1225" s="11">
        <v>0.34027777777777768</v>
      </c>
      <c r="F1225" s="11">
        <v>0.375</v>
      </c>
      <c r="G1225">
        <v>0.83</v>
      </c>
      <c r="H1225">
        <v>1678.3132530120483</v>
      </c>
      <c r="I1225">
        <v>0.83333333333333326</v>
      </c>
      <c r="J1225">
        <v>1671.6</v>
      </c>
      <c r="K1225" s="2" t="s">
        <v>3416</v>
      </c>
      <c r="L1225" s="2" t="s">
        <v>3417</v>
      </c>
      <c r="M1225">
        <v>443</v>
      </c>
      <c r="N1225" s="2" t="s">
        <v>1664</v>
      </c>
      <c r="O1225" s="2" t="s">
        <v>1965</v>
      </c>
      <c r="P1225" s="2" t="s">
        <v>1964</v>
      </c>
      <c r="Q1225" s="2" t="s">
        <v>1064</v>
      </c>
      <c r="R1225" s="2" t="s">
        <v>1963</v>
      </c>
      <c r="S1225" s="2" t="s">
        <v>64</v>
      </c>
      <c r="T1225">
        <v>1393</v>
      </c>
      <c r="U1225">
        <v>0</v>
      </c>
      <c r="V1225">
        <v>4</v>
      </c>
      <c r="W1225">
        <v>1</v>
      </c>
      <c r="X1225">
        <v>2</v>
      </c>
      <c r="Z1225">
        <v>2786</v>
      </c>
      <c r="AA1225">
        <v>2786</v>
      </c>
      <c r="AB1225">
        <v>4600</v>
      </c>
      <c r="AC1225" s="2" t="s">
        <v>3438</v>
      </c>
      <c r="AD1225" s="2" t="s">
        <v>376</v>
      </c>
      <c r="AE1225">
        <v>2026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 s="2" t="s">
        <v>72</v>
      </c>
      <c r="AN1225" s="2" t="s">
        <v>3419</v>
      </c>
    </row>
    <row r="1226" spans="1:40">
      <c r="A1226" s="1">
        <v>46129</v>
      </c>
      <c r="B1226" s="2" t="s">
        <v>26</v>
      </c>
      <c r="C1226" s="2" t="s">
        <v>3448</v>
      </c>
      <c r="D1226" s="2" t="s">
        <v>3449</v>
      </c>
      <c r="E1226" s="11">
        <v>0.42708333333333326</v>
      </c>
      <c r="F1226" s="11">
        <v>0.5</v>
      </c>
      <c r="G1226">
        <v>1.75</v>
      </c>
      <c r="H1226">
        <v>1152</v>
      </c>
      <c r="I1226">
        <v>1.75</v>
      </c>
      <c r="J1226">
        <v>1152</v>
      </c>
      <c r="K1226" s="2" t="s">
        <v>3416</v>
      </c>
      <c r="L1226" s="2" t="s">
        <v>3417</v>
      </c>
      <c r="M1226">
        <v>575</v>
      </c>
      <c r="N1226" s="2" t="s">
        <v>2384</v>
      </c>
      <c r="O1226" s="2" t="s">
        <v>2385</v>
      </c>
      <c r="P1226" s="2" t="s">
        <v>996</v>
      </c>
      <c r="Q1226" s="2" t="s">
        <v>998</v>
      </c>
      <c r="R1226" s="2" t="s">
        <v>995</v>
      </c>
      <c r="S1226" s="2" t="s">
        <v>64</v>
      </c>
      <c r="T1226">
        <v>2016</v>
      </c>
      <c r="U1226">
        <v>4</v>
      </c>
      <c r="V1226">
        <v>4</v>
      </c>
      <c r="W1226">
        <v>1</v>
      </c>
      <c r="X1226">
        <v>1</v>
      </c>
      <c r="Z1226">
        <v>2016</v>
      </c>
      <c r="AA1226">
        <v>2016</v>
      </c>
      <c r="AB1226">
        <v>1700</v>
      </c>
      <c r="AC1226" s="2" t="s">
        <v>3438</v>
      </c>
      <c r="AD1226" s="2" t="s">
        <v>376</v>
      </c>
      <c r="AE1226">
        <v>2026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 s="2" t="s">
        <v>72</v>
      </c>
      <c r="AN1226" s="2" t="s">
        <v>3419</v>
      </c>
    </row>
    <row r="1227" spans="1:40">
      <c r="A1227" s="1">
        <v>46129</v>
      </c>
      <c r="B1227" s="2" t="s">
        <v>26</v>
      </c>
      <c r="C1227" s="2" t="s">
        <v>3448</v>
      </c>
      <c r="D1227" s="2" t="s">
        <v>3449</v>
      </c>
      <c r="E1227" s="11">
        <v>0.51041666666666674</v>
      </c>
      <c r="F1227" s="11">
        <v>0.70833333333333326</v>
      </c>
      <c r="G1227">
        <v>4.75</v>
      </c>
      <c r="H1227">
        <v>2436.2105263157896</v>
      </c>
      <c r="I1227">
        <v>4.75</v>
      </c>
      <c r="J1227">
        <v>2436.2105263194444</v>
      </c>
      <c r="K1227" s="2" t="s">
        <v>3416</v>
      </c>
      <c r="L1227" s="2" t="s">
        <v>3417</v>
      </c>
      <c r="M1227">
        <v>417</v>
      </c>
      <c r="N1227" s="2" t="s">
        <v>1887</v>
      </c>
      <c r="O1227" s="2" t="s">
        <v>98</v>
      </c>
      <c r="P1227" s="2" t="s">
        <v>95</v>
      </c>
      <c r="Q1227" s="2" t="s">
        <v>97</v>
      </c>
      <c r="R1227" s="2" t="s">
        <v>94</v>
      </c>
      <c r="S1227" s="2" t="s">
        <v>64</v>
      </c>
      <c r="T1227">
        <v>11572</v>
      </c>
      <c r="U1227">
        <v>0</v>
      </c>
      <c r="V1227">
        <v>2</v>
      </c>
      <c r="W1227">
        <v>1</v>
      </c>
      <c r="X1227">
        <v>2</v>
      </c>
      <c r="Z1227">
        <v>23144</v>
      </c>
      <c r="AA1227">
        <v>23144</v>
      </c>
      <c r="AB1227">
        <v>23000</v>
      </c>
      <c r="AC1227" s="2" t="s">
        <v>3450</v>
      </c>
      <c r="AD1227" s="2" t="s">
        <v>376</v>
      </c>
      <c r="AE1227">
        <v>2026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 s="2" t="s">
        <v>72</v>
      </c>
      <c r="AN1227" s="2" t="s">
        <v>3419</v>
      </c>
    </row>
    <row r="1228" spans="1:40">
      <c r="A1228" s="1">
        <v>46128</v>
      </c>
      <c r="B1228" s="2" t="s">
        <v>26</v>
      </c>
      <c r="C1228" s="2" t="s">
        <v>3433</v>
      </c>
      <c r="D1228" s="2" t="s">
        <v>3415</v>
      </c>
      <c r="E1228" s="11">
        <v>0.33333333333333326</v>
      </c>
      <c r="F1228" s="11">
        <v>0.45833333333333326</v>
      </c>
      <c r="G1228">
        <v>3</v>
      </c>
      <c r="H1228">
        <v>2140</v>
      </c>
      <c r="I1228">
        <v>3</v>
      </c>
      <c r="J1228">
        <v>2140</v>
      </c>
      <c r="K1228" s="2" t="s">
        <v>3416</v>
      </c>
      <c r="L1228" s="2" t="s">
        <v>3417</v>
      </c>
      <c r="M1228">
        <v>338</v>
      </c>
      <c r="N1228" s="2" t="s">
        <v>1605</v>
      </c>
      <c r="O1228" s="2" t="s">
        <v>331</v>
      </c>
      <c r="P1228" s="2" t="s">
        <v>329</v>
      </c>
      <c r="Q1228" s="2" t="s">
        <v>473</v>
      </c>
      <c r="R1228" s="2" t="s">
        <v>1606</v>
      </c>
      <c r="S1228" s="2" t="s">
        <v>64</v>
      </c>
      <c r="T1228">
        <v>6420</v>
      </c>
      <c r="U1228">
        <v>0</v>
      </c>
      <c r="V1228">
        <v>6</v>
      </c>
      <c r="W1228">
        <v>1</v>
      </c>
      <c r="X1228">
        <v>2</v>
      </c>
      <c r="Z1228">
        <v>12840</v>
      </c>
      <c r="AA1228">
        <v>12840</v>
      </c>
      <c r="AB1228">
        <v>18000</v>
      </c>
      <c r="AC1228" s="2" t="s">
        <v>3615</v>
      </c>
      <c r="AD1228" s="2" t="s">
        <v>376</v>
      </c>
      <c r="AE1228">
        <v>2026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 s="2" t="s">
        <v>72</v>
      </c>
      <c r="AN1228" s="2" t="s">
        <v>3419</v>
      </c>
    </row>
    <row r="1229" spans="1:40">
      <c r="A1229" s="1">
        <v>46128</v>
      </c>
      <c r="B1229" s="2" t="s">
        <v>26</v>
      </c>
      <c r="C1229" s="2" t="s">
        <v>3433</v>
      </c>
      <c r="D1229" s="2" t="s">
        <v>3415</v>
      </c>
      <c r="E1229" s="11">
        <v>0.47916666666666674</v>
      </c>
      <c r="F1229" s="11">
        <v>0.54166666666666674</v>
      </c>
      <c r="G1229">
        <v>1.5</v>
      </c>
      <c r="H1229">
        <v>933.33333333333337</v>
      </c>
      <c r="I1229">
        <v>1.5</v>
      </c>
      <c r="J1229">
        <v>933.33333333333337</v>
      </c>
      <c r="K1229" s="2" t="s">
        <v>3416</v>
      </c>
      <c r="L1229" s="2" t="s">
        <v>3417</v>
      </c>
      <c r="M1229">
        <v>472</v>
      </c>
      <c r="N1229" s="2" t="s">
        <v>2068</v>
      </c>
      <c r="O1229" s="2" t="s">
        <v>2015</v>
      </c>
      <c r="P1229" s="2" t="s">
        <v>2014</v>
      </c>
      <c r="Q1229" s="2" t="s">
        <v>779</v>
      </c>
      <c r="R1229" s="2" t="s">
        <v>2013</v>
      </c>
      <c r="S1229" s="2" t="s">
        <v>64</v>
      </c>
      <c r="T1229">
        <v>1400</v>
      </c>
      <c r="U1229">
        <v>0</v>
      </c>
      <c r="V1229">
        <v>2</v>
      </c>
      <c r="W1229">
        <v>1</v>
      </c>
      <c r="X1229">
        <v>6</v>
      </c>
      <c r="Z1229">
        <v>8400</v>
      </c>
      <c r="AA1229">
        <v>8400</v>
      </c>
      <c r="AB1229">
        <v>8000</v>
      </c>
      <c r="AC1229" s="2" t="s">
        <v>3450</v>
      </c>
      <c r="AD1229" s="2" t="s">
        <v>376</v>
      </c>
      <c r="AE1229">
        <v>2026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 s="2" t="s">
        <v>72</v>
      </c>
      <c r="AN1229" s="2" t="s">
        <v>3419</v>
      </c>
    </row>
    <row r="1230" spans="1:40">
      <c r="A1230" s="1">
        <v>46128</v>
      </c>
      <c r="B1230" s="2" t="s">
        <v>26</v>
      </c>
      <c r="C1230" s="2" t="s">
        <v>3433</v>
      </c>
      <c r="D1230" s="2" t="s">
        <v>3415</v>
      </c>
      <c r="E1230" s="11">
        <v>0.54166666666666674</v>
      </c>
      <c r="F1230" s="11">
        <v>0.625</v>
      </c>
      <c r="G1230">
        <v>2</v>
      </c>
      <c r="H1230">
        <v>710</v>
      </c>
      <c r="I1230">
        <v>2</v>
      </c>
      <c r="J1230">
        <v>710</v>
      </c>
      <c r="K1230" s="2" t="s">
        <v>3416</v>
      </c>
      <c r="L1230" s="2" t="s">
        <v>3417</v>
      </c>
      <c r="M1230">
        <v>473</v>
      </c>
      <c r="N1230" s="2" t="s">
        <v>2069</v>
      </c>
      <c r="O1230" s="2" t="s">
        <v>2015</v>
      </c>
      <c r="P1230" s="2" t="s">
        <v>2014</v>
      </c>
      <c r="Q1230" s="2" t="s">
        <v>779</v>
      </c>
      <c r="R1230" s="2" t="s">
        <v>2013</v>
      </c>
      <c r="S1230" s="2" t="s">
        <v>64</v>
      </c>
      <c r="T1230">
        <v>1420</v>
      </c>
      <c r="U1230">
        <v>0</v>
      </c>
      <c r="V1230">
        <v>2</v>
      </c>
      <c r="W1230">
        <v>1</v>
      </c>
      <c r="X1230">
        <v>6</v>
      </c>
      <c r="Z1230">
        <v>8520</v>
      </c>
      <c r="AA1230">
        <v>8520</v>
      </c>
      <c r="AB1230">
        <v>8000</v>
      </c>
      <c r="AC1230" s="2" t="s">
        <v>3450</v>
      </c>
      <c r="AD1230" s="2" t="s">
        <v>376</v>
      </c>
      <c r="AE1230">
        <v>2026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 s="2" t="s">
        <v>72</v>
      </c>
      <c r="AN1230" s="2" t="s">
        <v>3419</v>
      </c>
    </row>
    <row r="1231" spans="1:40">
      <c r="A1231" s="1">
        <v>46128</v>
      </c>
      <c r="B1231" s="2" t="s">
        <v>26</v>
      </c>
      <c r="C1231" s="2" t="s">
        <v>3433</v>
      </c>
      <c r="D1231" s="2" t="s">
        <v>3415</v>
      </c>
      <c r="E1231" s="11">
        <v>0.625</v>
      </c>
      <c r="F1231" s="11">
        <v>0.67361111111111116</v>
      </c>
      <c r="G1231">
        <v>1.17</v>
      </c>
      <c r="H1231">
        <v>1196.5811965811968</v>
      </c>
      <c r="I1231">
        <v>1.1666666666666665</v>
      </c>
      <c r="J1231">
        <v>1200</v>
      </c>
      <c r="K1231" s="2" t="s">
        <v>3416</v>
      </c>
      <c r="L1231" s="2" t="s">
        <v>3417</v>
      </c>
      <c r="M1231">
        <v>474</v>
      </c>
      <c r="N1231" s="2" t="s">
        <v>2070</v>
      </c>
      <c r="O1231" s="2" t="s">
        <v>2015</v>
      </c>
      <c r="P1231" s="2" t="s">
        <v>2014</v>
      </c>
      <c r="Q1231" s="2" t="s">
        <v>779</v>
      </c>
      <c r="R1231" s="2" t="s">
        <v>2013</v>
      </c>
      <c r="S1231" s="2" t="s">
        <v>64</v>
      </c>
      <c r="T1231">
        <v>1400</v>
      </c>
      <c r="U1231">
        <v>0</v>
      </c>
      <c r="V1231">
        <v>2</v>
      </c>
      <c r="W1231">
        <v>1</v>
      </c>
      <c r="X1231">
        <v>6</v>
      </c>
      <c r="Z1231">
        <v>8400</v>
      </c>
      <c r="AA1231">
        <v>8400</v>
      </c>
      <c r="AB1231">
        <v>8000</v>
      </c>
      <c r="AC1231" s="2" t="s">
        <v>3450</v>
      </c>
      <c r="AD1231" s="2" t="s">
        <v>376</v>
      </c>
      <c r="AE1231">
        <v>2026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 s="2" t="s">
        <v>72</v>
      </c>
      <c r="AN1231" s="2" t="s">
        <v>3419</v>
      </c>
    </row>
    <row r="1232" spans="1:40">
      <c r="A1232" s="1">
        <v>46128</v>
      </c>
      <c r="B1232" s="2" t="s">
        <v>26</v>
      </c>
      <c r="C1232" s="2" t="s">
        <v>3433</v>
      </c>
      <c r="D1232" s="2" t="s">
        <v>3415</v>
      </c>
      <c r="E1232" s="11">
        <v>0.6875</v>
      </c>
      <c r="F1232" s="11">
        <v>0.72916666666666674</v>
      </c>
      <c r="G1232">
        <v>1</v>
      </c>
      <c r="H1232">
        <v>1700</v>
      </c>
      <c r="I1232">
        <v>1</v>
      </c>
      <c r="J1232">
        <v>1700</v>
      </c>
      <c r="K1232" s="2" t="s">
        <v>3416</v>
      </c>
      <c r="L1232" s="2" t="s">
        <v>3417</v>
      </c>
      <c r="M1232">
        <v>454</v>
      </c>
      <c r="N1232" s="2" t="s">
        <v>2012</v>
      </c>
      <c r="O1232" s="2" t="s">
        <v>2015</v>
      </c>
      <c r="P1232" s="2" t="s">
        <v>2014</v>
      </c>
      <c r="Q1232" s="2" t="s">
        <v>779</v>
      </c>
      <c r="R1232" s="2" t="s">
        <v>2013</v>
      </c>
      <c r="S1232" s="2" t="s">
        <v>64</v>
      </c>
      <c r="T1232">
        <v>1700</v>
      </c>
      <c r="U1232">
        <v>0</v>
      </c>
      <c r="V1232">
        <v>2</v>
      </c>
      <c r="W1232">
        <v>1</v>
      </c>
      <c r="X1232">
        <v>6</v>
      </c>
      <c r="Z1232">
        <v>10200</v>
      </c>
      <c r="AA1232">
        <v>10200</v>
      </c>
      <c r="AB1232">
        <v>18000</v>
      </c>
      <c r="AC1232" s="2" t="s">
        <v>3438</v>
      </c>
      <c r="AD1232" s="2" t="s">
        <v>376</v>
      </c>
      <c r="AE1232">
        <v>2026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 s="2" t="s">
        <v>72</v>
      </c>
      <c r="AN1232" s="2" t="s">
        <v>3419</v>
      </c>
    </row>
    <row r="1233" spans="1:40">
      <c r="A1233" s="1">
        <v>46129</v>
      </c>
      <c r="B1233" s="2" t="s">
        <v>26</v>
      </c>
      <c r="C1233" s="2" t="s">
        <v>3433</v>
      </c>
      <c r="D1233" s="2" t="s">
        <v>3415</v>
      </c>
      <c r="E1233" s="11">
        <v>0.33333333333333326</v>
      </c>
      <c r="F1233" s="11">
        <v>0.375</v>
      </c>
      <c r="G1233">
        <v>1</v>
      </c>
      <c r="H1233">
        <v>1400</v>
      </c>
      <c r="I1233">
        <v>1</v>
      </c>
      <c r="J1233">
        <v>1400</v>
      </c>
      <c r="K1233" s="2" t="s">
        <v>3416</v>
      </c>
      <c r="L1233" s="2" t="s">
        <v>3417</v>
      </c>
      <c r="M1233">
        <v>454</v>
      </c>
      <c r="N1233" s="2" t="s">
        <v>2012</v>
      </c>
      <c r="O1233" s="2" t="s">
        <v>2015</v>
      </c>
      <c r="P1233" s="2" t="s">
        <v>2014</v>
      </c>
      <c r="Q1233" s="2" t="s">
        <v>779</v>
      </c>
      <c r="R1233" s="2" t="s">
        <v>2013</v>
      </c>
      <c r="S1233" s="2" t="s">
        <v>64</v>
      </c>
      <c r="T1233">
        <v>1400</v>
      </c>
      <c r="U1233">
        <v>0</v>
      </c>
      <c r="V1233">
        <v>2</v>
      </c>
      <c r="W1233">
        <v>1</v>
      </c>
      <c r="X1233">
        <v>6</v>
      </c>
      <c r="Z1233">
        <v>8400</v>
      </c>
      <c r="AA1233">
        <v>8400</v>
      </c>
      <c r="AB1233">
        <v>18000</v>
      </c>
      <c r="AC1233" s="2" t="s">
        <v>3450</v>
      </c>
      <c r="AD1233" s="2" t="s">
        <v>376</v>
      </c>
      <c r="AE1233">
        <v>2026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 s="2" t="s">
        <v>72</v>
      </c>
      <c r="AN1233" s="2" t="s">
        <v>3419</v>
      </c>
    </row>
    <row r="1234" spans="1:40">
      <c r="A1234" s="1">
        <v>46129</v>
      </c>
      <c r="B1234" s="2" t="s">
        <v>26</v>
      </c>
      <c r="C1234" s="2" t="s">
        <v>3433</v>
      </c>
      <c r="D1234" s="2" t="s">
        <v>3415</v>
      </c>
      <c r="E1234" s="11">
        <v>0.375</v>
      </c>
      <c r="F1234" s="11">
        <v>0.41666666666666674</v>
      </c>
      <c r="G1234">
        <v>1</v>
      </c>
      <c r="H1234">
        <v>1400</v>
      </c>
      <c r="I1234">
        <v>1</v>
      </c>
      <c r="J1234">
        <v>1400</v>
      </c>
      <c r="K1234" s="2" t="s">
        <v>3416</v>
      </c>
      <c r="L1234" s="2" t="s">
        <v>3417</v>
      </c>
      <c r="M1234">
        <v>466</v>
      </c>
      <c r="N1234" s="2" t="s">
        <v>2062</v>
      </c>
      <c r="O1234" s="2" t="s">
        <v>2015</v>
      </c>
      <c r="P1234" s="2" t="s">
        <v>2014</v>
      </c>
      <c r="Q1234" s="2" t="s">
        <v>779</v>
      </c>
      <c r="R1234" s="2" t="s">
        <v>2013</v>
      </c>
      <c r="S1234" s="2" t="s">
        <v>64</v>
      </c>
      <c r="T1234">
        <v>1400</v>
      </c>
      <c r="U1234">
        <v>0</v>
      </c>
      <c r="V1234">
        <v>2</v>
      </c>
      <c r="W1234">
        <v>1</v>
      </c>
      <c r="X1234">
        <v>6</v>
      </c>
      <c r="Z1234">
        <v>8400</v>
      </c>
      <c r="AA1234">
        <v>8400</v>
      </c>
      <c r="AB1234">
        <v>8000</v>
      </c>
      <c r="AC1234" s="2" t="s">
        <v>3450</v>
      </c>
      <c r="AD1234" s="2" t="s">
        <v>376</v>
      </c>
      <c r="AE1234">
        <v>2026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 s="2" t="s">
        <v>72</v>
      </c>
      <c r="AN1234" s="2" t="s">
        <v>3419</v>
      </c>
    </row>
    <row r="1235" spans="1:40">
      <c r="A1235" s="1">
        <v>46129</v>
      </c>
      <c r="B1235" s="2" t="s">
        <v>26</v>
      </c>
      <c r="C1235" s="2" t="s">
        <v>3433</v>
      </c>
      <c r="D1235" s="2" t="s">
        <v>3415</v>
      </c>
      <c r="E1235" s="11">
        <v>0.41666666666666674</v>
      </c>
      <c r="F1235" s="11">
        <v>0.45833333333333326</v>
      </c>
      <c r="G1235">
        <v>1</v>
      </c>
      <c r="H1235">
        <v>1420</v>
      </c>
      <c r="I1235">
        <v>1</v>
      </c>
      <c r="J1235">
        <v>1420</v>
      </c>
      <c r="K1235" s="2" t="s">
        <v>3416</v>
      </c>
      <c r="L1235" s="2" t="s">
        <v>3417</v>
      </c>
      <c r="M1235">
        <v>468</v>
      </c>
      <c r="N1235" s="2" t="s">
        <v>2064</v>
      </c>
      <c r="O1235" s="2" t="s">
        <v>2015</v>
      </c>
      <c r="P1235" s="2" t="s">
        <v>2014</v>
      </c>
      <c r="Q1235" s="2" t="s">
        <v>779</v>
      </c>
      <c r="R1235" s="2" t="s">
        <v>2013</v>
      </c>
      <c r="S1235" s="2" t="s">
        <v>64</v>
      </c>
      <c r="T1235">
        <v>1420</v>
      </c>
      <c r="U1235">
        <v>12</v>
      </c>
      <c r="V1235">
        <v>2</v>
      </c>
      <c r="W1235">
        <v>1</v>
      </c>
      <c r="X1235">
        <v>6</v>
      </c>
      <c r="Z1235">
        <v>8520</v>
      </c>
      <c r="AA1235">
        <v>8520</v>
      </c>
      <c r="AB1235">
        <v>8000</v>
      </c>
      <c r="AC1235" s="2" t="s">
        <v>3450</v>
      </c>
      <c r="AD1235" s="2" t="s">
        <v>376</v>
      </c>
      <c r="AE1235">
        <v>2026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 s="2" t="s">
        <v>72</v>
      </c>
      <c r="AN1235" s="2" t="s">
        <v>3419</v>
      </c>
    </row>
    <row r="1236" spans="1:40">
      <c r="A1236" s="1">
        <v>46129</v>
      </c>
      <c r="B1236" s="2" t="s">
        <v>26</v>
      </c>
      <c r="C1236" s="2" t="s">
        <v>3433</v>
      </c>
      <c r="D1236" s="2" t="s">
        <v>3415</v>
      </c>
      <c r="E1236" s="11">
        <v>0.47916666666666674</v>
      </c>
      <c r="F1236" s="11">
        <v>0.52083333333333326</v>
      </c>
      <c r="G1236">
        <v>1</v>
      </c>
      <c r="H1236">
        <v>1400</v>
      </c>
      <c r="I1236">
        <v>1</v>
      </c>
      <c r="J1236">
        <v>1400</v>
      </c>
      <c r="K1236" s="2" t="s">
        <v>3416</v>
      </c>
      <c r="L1236" s="2" t="s">
        <v>3417</v>
      </c>
      <c r="M1236">
        <v>467</v>
      </c>
      <c r="N1236" s="2" t="s">
        <v>2063</v>
      </c>
      <c r="O1236" s="2" t="s">
        <v>2015</v>
      </c>
      <c r="P1236" s="2" t="s">
        <v>2014</v>
      </c>
      <c r="Q1236" s="2" t="s">
        <v>779</v>
      </c>
      <c r="R1236" s="2" t="s">
        <v>2013</v>
      </c>
      <c r="S1236" s="2" t="s">
        <v>64</v>
      </c>
      <c r="T1236">
        <v>1400</v>
      </c>
      <c r="U1236">
        <v>0</v>
      </c>
      <c r="V1236">
        <v>2</v>
      </c>
      <c r="W1236">
        <v>1</v>
      </c>
      <c r="X1236">
        <v>6</v>
      </c>
      <c r="Z1236">
        <v>8400</v>
      </c>
      <c r="AA1236">
        <v>8400</v>
      </c>
      <c r="AB1236">
        <v>8000</v>
      </c>
      <c r="AC1236" s="2" t="s">
        <v>3450</v>
      </c>
      <c r="AD1236" s="2" t="s">
        <v>376</v>
      </c>
      <c r="AE1236">
        <v>2026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 s="2" t="s">
        <v>72</v>
      </c>
      <c r="AN1236" s="2" t="s">
        <v>3419</v>
      </c>
    </row>
    <row r="1237" spans="1:40">
      <c r="A1237" s="1">
        <v>46129</v>
      </c>
      <c r="B1237" s="2" t="s">
        <v>26</v>
      </c>
      <c r="C1237" s="2" t="s">
        <v>3433</v>
      </c>
      <c r="D1237" s="2" t="s">
        <v>3415</v>
      </c>
      <c r="E1237" s="11">
        <v>0.52083333333333326</v>
      </c>
      <c r="F1237" s="11">
        <v>0.5625</v>
      </c>
      <c r="G1237">
        <v>1</v>
      </c>
      <c r="H1237">
        <v>1420</v>
      </c>
      <c r="I1237">
        <v>1</v>
      </c>
      <c r="J1237">
        <v>1420</v>
      </c>
      <c r="K1237" s="2" t="s">
        <v>3416</v>
      </c>
      <c r="L1237" s="2" t="s">
        <v>3417</v>
      </c>
      <c r="M1237">
        <v>469</v>
      </c>
      <c r="N1237" s="2" t="s">
        <v>2065</v>
      </c>
      <c r="O1237" s="2" t="s">
        <v>2015</v>
      </c>
      <c r="P1237" s="2" t="s">
        <v>2014</v>
      </c>
      <c r="Q1237" s="2" t="s">
        <v>779</v>
      </c>
      <c r="R1237" s="2" t="s">
        <v>2013</v>
      </c>
      <c r="S1237" s="2" t="s">
        <v>64</v>
      </c>
      <c r="T1237">
        <v>1420</v>
      </c>
      <c r="U1237">
        <v>10</v>
      </c>
      <c r="V1237">
        <v>2</v>
      </c>
      <c r="W1237">
        <v>1</v>
      </c>
      <c r="X1237">
        <v>6</v>
      </c>
      <c r="Z1237">
        <v>8520</v>
      </c>
      <c r="AA1237">
        <v>8520</v>
      </c>
      <c r="AB1237">
        <v>8000</v>
      </c>
      <c r="AC1237" s="2" t="s">
        <v>3450</v>
      </c>
      <c r="AD1237" s="2" t="s">
        <v>376</v>
      </c>
      <c r="AE1237">
        <v>2026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 s="2" t="s">
        <v>72</v>
      </c>
      <c r="AN1237" s="2" t="s">
        <v>3419</v>
      </c>
    </row>
    <row r="1238" spans="1:40">
      <c r="A1238" s="1">
        <v>46129</v>
      </c>
      <c r="B1238" s="2" t="s">
        <v>26</v>
      </c>
      <c r="C1238" s="2" t="s">
        <v>3433</v>
      </c>
      <c r="D1238" s="2" t="s">
        <v>3415</v>
      </c>
      <c r="E1238" s="11">
        <v>0.5625</v>
      </c>
      <c r="F1238" s="11">
        <v>0.5625</v>
      </c>
      <c r="G1238">
        <v>0</v>
      </c>
      <c r="I1238">
        <v>0</v>
      </c>
      <c r="K1238" s="2" t="s">
        <v>3416</v>
      </c>
      <c r="L1238" s="2" t="s">
        <v>3417</v>
      </c>
      <c r="M1238">
        <v>470</v>
      </c>
      <c r="N1238" s="2" t="s">
        <v>2066</v>
      </c>
      <c r="O1238" s="2" t="s">
        <v>2015</v>
      </c>
      <c r="P1238" s="2" t="s">
        <v>2014</v>
      </c>
      <c r="Q1238" s="2" t="s">
        <v>779</v>
      </c>
      <c r="R1238" s="2" t="s">
        <v>2013</v>
      </c>
      <c r="S1238" s="2" t="s">
        <v>64</v>
      </c>
      <c r="T1238">
        <v>1420</v>
      </c>
      <c r="U1238">
        <v>8</v>
      </c>
      <c r="V1238">
        <v>2</v>
      </c>
      <c r="W1238">
        <v>1</v>
      </c>
      <c r="X1238">
        <v>6</v>
      </c>
      <c r="Z1238">
        <v>8520</v>
      </c>
      <c r="AA1238">
        <v>8520</v>
      </c>
      <c r="AB1238">
        <v>8000</v>
      </c>
      <c r="AC1238" s="2" t="s">
        <v>3450</v>
      </c>
      <c r="AD1238" s="2" t="s">
        <v>376</v>
      </c>
      <c r="AE1238">
        <v>2026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 s="2" t="s">
        <v>72</v>
      </c>
      <c r="AN1238" s="2" t="s">
        <v>3419</v>
      </c>
    </row>
    <row r="1239" spans="1:40">
      <c r="A1239" s="1">
        <v>46129</v>
      </c>
      <c r="B1239" s="2" t="s">
        <v>26</v>
      </c>
      <c r="C1239" s="2" t="s">
        <v>3433</v>
      </c>
      <c r="D1239" s="2" t="s">
        <v>3415</v>
      </c>
      <c r="E1239" s="11">
        <v>0.60416666666666674</v>
      </c>
      <c r="F1239" s="11">
        <v>0.64583333333333326</v>
      </c>
      <c r="G1239">
        <v>1</v>
      </c>
      <c r="H1239">
        <v>1410</v>
      </c>
      <c r="I1239">
        <v>1</v>
      </c>
      <c r="J1239">
        <v>1410</v>
      </c>
      <c r="K1239" s="2" t="s">
        <v>3416</v>
      </c>
      <c r="L1239" s="2" t="s">
        <v>3417</v>
      </c>
      <c r="M1239">
        <v>471</v>
      </c>
      <c r="N1239" s="2" t="s">
        <v>2067</v>
      </c>
      <c r="O1239" s="2" t="s">
        <v>2015</v>
      </c>
      <c r="P1239" s="2" t="s">
        <v>2014</v>
      </c>
      <c r="Q1239" s="2" t="s">
        <v>779</v>
      </c>
      <c r="R1239" s="2" t="s">
        <v>2013</v>
      </c>
      <c r="S1239" s="2" t="s">
        <v>64</v>
      </c>
      <c r="T1239">
        <v>1410</v>
      </c>
      <c r="U1239">
        <v>0</v>
      </c>
      <c r="V1239">
        <v>2</v>
      </c>
      <c r="W1239">
        <v>1</v>
      </c>
      <c r="X1239">
        <v>6</v>
      </c>
      <c r="Z1239">
        <v>8460</v>
      </c>
      <c r="AA1239">
        <v>8460</v>
      </c>
      <c r="AB1239">
        <v>8000</v>
      </c>
      <c r="AC1239" s="2" t="s">
        <v>3450</v>
      </c>
      <c r="AD1239" s="2" t="s">
        <v>376</v>
      </c>
      <c r="AE1239">
        <v>2026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 s="2" t="s">
        <v>72</v>
      </c>
      <c r="AN1239" s="2" t="s">
        <v>3419</v>
      </c>
    </row>
    <row r="1240" spans="1:40">
      <c r="A1240" s="1">
        <v>46129</v>
      </c>
      <c r="B1240" s="2" t="s">
        <v>26</v>
      </c>
      <c r="C1240" s="2" t="s">
        <v>3433</v>
      </c>
      <c r="D1240" s="2" t="s">
        <v>3415</v>
      </c>
      <c r="E1240" s="11">
        <v>0.64583333333333326</v>
      </c>
      <c r="F1240" s="11">
        <v>0.72916666666666674</v>
      </c>
      <c r="G1240">
        <v>2</v>
      </c>
      <c r="H1240">
        <v>900</v>
      </c>
      <c r="I1240">
        <v>2</v>
      </c>
      <c r="J1240">
        <v>900</v>
      </c>
      <c r="K1240" s="2" t="s">
        <v>3416</v>
      </c>
      <c r="L1240" s="2" t="s">
        <v>3417</v>
      </c>
      <c r="M1240">
        <v>350</v>
      </c>
      <c r="N1240" s="2" t="s">
        <v>1651</v>
      </c>
      <c r="O1240" s="2" t="s">
        <v>87</v>
      </c>
      <c r="P1240" s="2" t="s">
        <v>84</v>
      </c>
      <c r="Q1240" s="2" t="s">
        <v>1200</v>
      </c>
      <c r="R1240" s="2" t="s">
        <v>1652</v>
      </c>
      <c r="S1240" s="2" t="s">
        <v>64</v>
      </c>
      <c r="T1240">
        <v>1800</v>
      </c>
      <c r="U1240">
        <v>0</v>
      </c>
      <c r="V1240">
        <v>2</v>
      </c>
      <c r="W1240">
        <v>1</v>
      </c>
      <c r="X1240">
        <v>6</v>
      </c>
      <c r="Z1240">
        <v>10800</v>
      </c>
      <c r="AA1240">
        <v>10800</v>
      </c>
      <c r="AB1240">
        <v>58000</v>
      </c>
      <c r="AC1240" s="2" t="s">
        <v>3588</v>
      </c>
      <c r="AD1240" s="2" t="s">
        <v>376</v>
      </c>
      <c r="AE1240">
        <v>2026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 s="2" t="s">
        <v>72</v>
      </c>
      <c r="AN1240" s="2" t="s">
        <v>3419</v>
      </c>
    </row>
    <row r="1241" spans="1:40">
      <c r="A1241" s="1">
        <v>46128</v>
      </c>
      <c r="B1241" s="2" t="s">
        <v>27</v>
      </c>
      <c r="C1241" s="2" t="s">
        <v>3453</v>
      </c>
      <c r="D1241" s="2" t="s">
        <v>3454</v>
      </c>
      <c r="E1241" s="11">
        <v>0.33680555555555558</v>
      </c>
      <c r="F1241" s="11">
        <v>0.41666666666666674</v>
      </c>
      <c r="G1241">
        <v>1.92</v>
      </c>
      <c r="H1241">
        <v>1614.5833333333335</v>
      </c>
      <c r="I1241">
        <v>1.9166666666666665</v>
      </c>
      <c r="J1241">
        <v>1617.3913043518519</v>
      </c>
      <c r="K1241" s="2" t="s">
        <v>3416</v>
      </c>
      <c r="L1241" s="2" t="s">
        <v>3417</v>
      </c>
      <c r="M1241">
        <v>555</v>
      </c>
      <c r="N1241" s="2" t="s">
        <v>2311</v>
      </c>
      <c r="O1241" s="2" t="s">
        <v>2315</v>
      </c>
      <c r="P1241" s="2" t="s">
        <v>2313</v>
      </c>
      <c r="Q1241" s="2" t="s">
        <v>2314</v>
      </c>
      <c r="R1241" s="2" t="s">
        <v>2312</v>
      </c>
      <c r="S1241" s="2" t="s">
        <v>64</v>
      </c>
      <c r="T1241">
        <v>3100</v>
      </c>
      <c r="U1241">
        <v>10</v>
      </c>
      <c r="V1241">
        <v>2</v>
      </c>
      <c r="W1241">
        <v>1</v>
      </c>
      <c r="X1241">
        <v>2</v>
      </c>
      <c r="Z1241">
        <v>6200</v>
      </c>
      <c r="AA1241">
        <v>6200</v>
      </c>
      <c r="AB1241">
        <v>7000</v>
      </c>
      <c r="AC1241" s="2"/>
      <c r="AD1241" s="2" t="s">
        <v>376</v>
      </c>
      <c r="AE1241">
        <v>2026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 s="2" t="s">
        <v>3431</v>
      </c>
      <c r="AN1241" s="2" t="s">
        <v>3419</v>
      </c>
    </row>
    <row r="1242" spans="1:40">
      <c r="A1242" s="1">
        <v>46128</v>
      </c>
      <c r="B1242" s="2" t="s">
        <v>27</v>
      </c>
      <c r="C1242" s="2" t="s">
        <v>3453</v>
      </c>
      <c r="D1242" s="2" t="s">
        <v>3454</v>
      </c>
      <c r="E1242" s="11">
        <v>0.60416666666666674</v>
      </c>
      <c r="F1242" s="11">
        <v>0.62152777777777768</v>
      </c>
      <c r="G1242">
        <v>0.42</v>
      </c>
      <c r="H1242">
        <v>2300</v>
      </c>
      <c r="I1242">
        <v>0.41666666666666674</v>
      </c>
      <c r="J1242">
        <v>2318.4</v>
      </c>
      <c r="K1242" s="2" t="s">
        <v>3416</v>
      </c>
      <c r="L1242" s="2" t="s">
        <v>3417</v>
      </c>
      <c r="M1242">
        <v>400</v>
      </c>
      <c r="N1242" s="2" t="s">
        <v>1842</v>
      </c>
      <c r="O1242" s="2" t="s">
        <v>1844</v>
      </c>
      <c r="P1242" s="2" t="s">
        <v>1773</v>
      </c>
      <c r="Q1242" s="2" t="s">
        <v>153</v>
      </c>
      <c r="R1242" s="2" t="s">
        <v>1843</v>
      </c>
      <c r="S1242" s="2" t="s">
        <v>64</v>
      </c>
      <c r="T1242">
        <v>966</v>
      </c>
      <c r="U1242">
        <v>10</v>
      </c>
      <c r="V1242">
        <v>2</v>
      </c>
      <c r="W1242">
        <v>1</v>
      </c>
      <c r="X1242">
        <v>4</v>
      </c>
      <c r="Z1242">
        <v>3864</v>
      </c>
      <c r="AA1242">
        <v>3864</v>
      </c>
      <c r="AB1242">
        <v>3500</v>
      </c>
      <c r="AC1242" s="2"/>
      <c r="AD1242" s="2" t="s">
        <v>376</v>
      </c>
      <c r="AE1242">
        <v>2026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 s="2" t="s">
        <v>3431</v>
      </c>
      <c r="AN1242" s="2" t="s">
        <v>3419</v>
      </c>
    </row>
    <row r="1243" spans="1:40">
      <c r="A1243" s="1">
        <v>46128</v>
      </c>
      <c r="B1243" s="2" t="s">
        <v>27</v>
      </c>
      <c r="C1243" s="2" t="s">
        <v>3453</v>
      </c>
      <c r="D1243" s="2" t="s">
        <v>3454</v>
      </c>
      <c r="E1243" s="11">
        <v>0.63541666666666674</v>
      </c>
      <c r="F1243" s="11">
        <v>0.66666666666666674</v>
      </c>
      <c r="G1243">
        <v>0.75</v>
      </c>
      <c r="H1243">
        <v>1497.3333333333333</v>
      </c>
      <c r="I1243">
        <v>0.75</v>
      </c>
      <c r="J1243">
        <v>1497.3333333333333</v>
      </c>
      <c r="K1243" s="2" t="s">
        <v>3416</v>
      </c>
      <c r="L1243" s="2" t="s">
        <v>3417</v>
      </c>
      <c r="M1243">
        <v>579</v>
      </c>
      <c r="N1243" s="2" t="s">
        <v>2403</v>
      </c>
      <c r="O1243" s="2" t="s">
        <v>546</v>
      </c>
      <c r="P1243" s="2" t="s">
        <v>545</v>
      </c>
      <c r="Q1243" s="2" t="s">
        <v>153</v>
      </c>
      <c r="R1243" s="2" t="s">
        <v>544</v>
      </c>
      <c r="S1243" s="2" t="s">
        <v>64</v>
      </c>
      <c r="T1243">
        <v>1123</v>
      </c>
      <c r="U1243">
        <v>10</v>
      </c>
      <c r="V1243">
        <v>2</v>
      </c>
      <c r="W1243">
        <v>1</v>
      </c>
      <c r="X1243">
        <v>4</v>
      </c>
      <c r="Z1243">
        <v>4492</v>
      </c>
      <c r="AA1243">
        <v>4492</v>
      </c>
      <c r="AB1243">
        <v>4350</v>
      </c>
      <c r="AC1243" s="2"/>
      <c r="AD1243" s="2" t="s">
        <v>376</v>
      </c>
      <c r="AE1243">
        <v>2026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 s="2" t="s">
        <v>3431</v>
      </c>
      <c r="AN1243" s="2" t="s">
        <v>3419</v>
      </c>
    </row>
    <row r="1244" spans="1:40">
      <c r="A1244" s="1">
        <v>46128</v>
      </c>
      <c r="B1244" s="2" t="s">
        <v>27</v>
      </c>
      <c r="C1244" s="2" t="s">
        <v>3453</v>
      </c>
      <c r="D1244" s="2" t="s">
        <v>3454</v>
      </c>
      <c r="E1244" s="11">
        <v>0.67361111111111116</v>
      </c>
      <c r="F1244" s="11">
        <v>0.72222222222222232</v>
      </c>
      <c r="G1244">
        <v>1.17</v>
      </c>
      <c r="H1244">
        <v>1351.2820512820513</v>
      </c>
      <c r="I1244">
        <v>1.1666666666666665</v>
      </c>
      <c r="J1244">
        <v>1355.1428571412036</v>
      </c>
      <c r="K1244" s="2" t="s">
        <v>3416</v>
      </c>
      <c r="L1244" s="2" t="s">
        <v>3417</v>
      </c>
      <c r="M1244">
        <v>587</v>
      </c>
      <c r="N1244" s="2" t="s">
        <v>2419</v>
      </c>
      <c r="O1244" s="2" t="s">
        <v>2420</v>
      </c>
      <c r="P1244" s="2" t="s">
        <v>538</v>
      </c>
      <c r="Q1244" s="2" t="s">
        <v>153</v>
      </c>
      <c r="R1244" s="2" t="s">
        <v>537</v>
      </c>
      <c r="S1244" s="2" t="s">
        <v>64</v>
      </c>
      <c r="T1244">
        <v>1581</v>
      </c>
      <c r="U1244">
        <v>10</v>
      </c>
      <c r="V1244">
        <v>2</v>
      </c>
      <c r="W1244">
        <v>1</v>
      </c>
      <c r="X1244">
        <v>4</v>
      </c>
      <c r="Z1244">
        <v>6324</v>
      </c>
      <c r="AA1244">
        <v>6324</v>
      </c>
      <c r="AB1244">
        <v>6000</v>
      </c>
      <c r="AC1244" s="2"/>
      <c r="AD1244" s="2" t="s">
        <v>376</v>
      </c>
      <c r="AE1244">
        <v>2026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 s="2" t="s">
        <v>3431</v>
      </c>
      <c r="AN1244" s="2" t="s">
        <v>3419</v>
      </c>
    </row>
    <row r="1245" spans="1:40">
      <c r="A1245" s="1">
        <v>46129</v>
      </c>
      <c r="B1245" s="2" t="s">
        <v>27</v>
      </c>
      <c r="C1245" s="2" t="s">
        <v>3453</v>
      </c>
      <c r="D1245" s="2" t="s">
        <v>3454</v>
      </c>
      <c r="E1245" s="11">
        <v>0.34027777777777768</v>
      </c>
      <c r="F1245" s="11">
        <v>0.36111111111111116</v>
      </c>
      <c r="G1245">
        <v>0.5</v>
      </c>
      <c r="H1245">
        <v>360</v>
      </c>
      <c r="I1245">
        <v>0.5</v>
      </c>
      <c r="J1245">
        <v>360</v>
      </c>
      <c r="K1245" s="2" t="s">
        <v>3416</v>
      </c>
      <c r="L1245" s="2" t="s">
        <v>3417</v>
      </c>
      <c r="M1245">
        <v>608</v>
      </c>
      <c r="N1245" s="2" t="s">
        <v>2503</v>
      </c>
      <c r="O1245" s="2" t="s">
        <v>2505</v>
      </c>
      <c r="P1245" s="2" t="s">
        <v>1690</v>
      </c>
      <c r="Q1245" s="2" t="s">
        <v>153</v>
      </c>
      <c r="R1245" s="2" t="s">
        <v>2504</v>
      </c>
      <c r="S1245" s="2" t="s">
        <v>64</v>
      </c>
      <c r="T1245">
        <v>180</v>
      </c>
      <c r="U1245">
        <v>1</v>
      </c>
      <c r="V1245">
        <v>2</v>
      </c>
      <c r="W1245">
        <v>1</v>
      </c>
      <c r="X1245">
        <v>4</v>
      </c>
      <c r="Z1245">
        <v>720</v>
      </c>
      <c r="AA1245">
        <v>720</v>
      </c>
      <c r="AB1245">
        <v>250</v>
      </c>
      <c r="AC1245" s="2"/>
      <c r="AD1245" s="2" t="s">
        <v>376</v>
      </c>
      <c r="AE1245">
        <v>2026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 s="2" t="s">
        <v>3431</v>
      </c>
      <c r="AN1245" s="2" t="s">
        <v>3419</v>
      </c>
    </row>
    <row r="1246" spans="1:40">
      <c r="A1246" s="1">
        <v>46129</v>
      </c>
      <c r="B1246" s="2" t="s">
        <v>27</v>
      </c>
      <c r="C1246" s="2" t="s">
        <v>3453</v>
      </c>
      <c r="D1246" s="2" t="s">
        <v>3454</v>
      </c>
      <c r="E1246" s="11">
        <v>0.375</v>
      </c>
      <c r="F1246" s="11">
        <v>0.43402777777777768</v>
      </c>
      <c r="G1246">
        <v>1.42</v>
      </c>
      <c r="H1246">
        <v>1049.2957746478874</v>
      </c>
      <c r="I1246">
        <v>1.4166666666666665</v>
      </c>
      <c r="J1246">
        <v>1051.7647058796297</v>
      </c>
      <c r="K1246" s="2" t="s">
        <v>3416</v>
      </c>
      <c r="L1246" s="2" t="s">
        <v>3417</v>
      </c>
      <c r="M1246">
        <v>456</v>
      </c>
      <c r="N1246" s="2" t="s">
        <v>2023</v>
      </c>
      <c r="O1246" s="2" t="s">
        <v>2026</v>
      </c>
      <c r="P1246" s="2" t="s">
        <v>2025</v>
      </c>
      <c r="Q1246" s="2" t="s">
        <v>153</v>
      </c>
      <c r="R1246" s="2" t="s">
        <v>2024</v>
      </c>
      <c r="S1246" s="2" t="s">
        <v>64</v>
      </c>
      <c r="T1246">
        <v>1490</v>
      </c>
      <c r="U1246">
        <v>10</v>
      </c>
      <c r="V1246">
        <v>2</v>
      </c>
      <c r="W1246">
        <v>1</v>
      </c>
      <c r="X1246">
        <v>4</v>
      </c>
      <c r="Z1246">
        <v>5960</v>
      </c>
      <c r="AA1246">
        <v>5960</v>
      </c>
      <c r="AB1246">
        <v>5500</v>
      </c>
      <c r="AC1246" s="2"/>
      <c r="AD1246" s="2" t="s">
        <v>376</v>
      </c>
      <c r="AE1246">
        <v>2026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 s="2" t="s">
        <v>3431</v>
      </c>
      <c r="AN1246" s="2" t="s">
        <v>3419</v>
      </c>
    </row>
    <row r="1247" spans="1:40">
      <c r="A1247" s="1">
        <v>46129</v>
      </c>
      <c r="B1247" s="2" t="s">
        <v>27</v>
      </c>
      <c r="C1247" s="2" t="s">
        <v>3453</v>
      </c>
      <c r="D1247" s="2" t="s">
        <v>3454</v>
      </c>
      <c r="E1247" s="11">
        <v>0.54166666666666674</v>
      </c>
      <c r="F1247" s="11">
        <v>0.72916666666666674</v>
      </c>
      <c r="G1247">
        <v>4.5</v>
      </c>
      <c r="H1247">
        <v>1533.3333333333333</v>
      </c>
      <c r="I1247">
        <v>4.5</v>
      </c>
      <c r="J1247">
        <v>1533.3333333333333</v>
      </c>
      <c r="K1247" s="2" t="s">
        <v>3416</v>
      </c>
      <c r="L1247" s="2" t="s">
        <v>3417</v>
      </c>
      <c r="M1247">
        <v>417</v>
      </c>
      <c r="N1247" s="2" t="s">
        <v>1887</v>
      </c>
      <c r="O1247" s="2" t="s">
        <v>98</v>
      </c>
      <c r="P1247" s="2" t="s">
        <v>95</v>
      </c>
      <c r="Q1247" s="2" t="s">
        <v>97</v>
      </c>
      <c r="R1247" s="2" t="s">
        <v>94</v>
      </c>
      <c r="S1247" s="2" t="s">
        <v>64</v>
      </c>
      <c r="T1247">
        <v>6900</v>
      </c>
      <c r="U1247">
        <v>10</v>
      </c>
      <c r="V1247">
        <v>2</v>
      </c>
      <c r="W1247">
        <v>1</v>
      </c>
      <c r="X1247">
        <v>2</v>
      </c>
      <c r="Z1247">
        <v>13800</v>
      </c>
      <c r="AA1247">
        <v>13800</v>
      </c>
      <c r="AB1247">
        <v>23000</v>
      </c>
      <c r="AC1247" s="2"/>
      <c r="AD1247" s="2" t="s">
        <v>376</v>
      </c>
      <c r="AE1247">
        <v>2026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 s="2" t="s">
        <v>3431</v>
      </c>
      <c r="AN1247" s="2" t="s">
        <v>3419</v>
      </c>
    </row>
    <row r="1248" spans="1:40">
      <c r="A1248" s="1">
        <v>46128</v>
      </c>
      <c r="B1248" s="2" t="s">
        <v>27</v>
      </c>
      <c r="C1248" s="2" t="s">
        <v>3439</v>
      </c>
      <c r="D1248" s="2" t="s">
        <v>3454</v>
      </c>
      <c r="E1248" s="11">
        <v>0.4375</v>
      </c>
      <c r="F1248" s="11">
        <v>0.56944444444444442</v>
      </c>
      <c r="G1248">
        <v>3.17</v>
      </c>
      <c r="H1248">
        <v>1507.8864353312304</v>
      </c>
      <c r="I1248">
        <v>3.166666666666667</v>
      </c>
      <c r="J1248">
        <v>1509.473684212963</v>
      </c>
      <c r="K1248" s="2" t="s">
        <v>3416</v>
      </c>
      <c r="L1248" s="2" t="s">
        <v>3417</v>
      </c>
      <c r="M1248">
        <v>512</v>
      </c>
      <c r="N1248" s="2" t="s">
        <v>2180</v>
      </c>
      <c r="O1248" s="2" t="s">
        <v>2182</v>
      </c>
      <c r="P1248" s="2" t="s">
        <v>815</v>
      </c>
      <c r="Q1248" s="2" t="s">
        <v>473</v>
      </c>
      <c r="R1248" s="2" t="s">
        <v>2181</v>
      </c>
      <c r="S1248" s="2" t="s">
        <v>64</v>
      </c>
      <c r="T1248">
        <v>4780</v>
      </c>
      <c r="U1248">
        <v>10</v>
      </c>
      <c r="V1248">
        <v>6</v>
      </c>
      <c r="W1248">
        <v>1</v>
      </c>
      <c r="X1248">
        <v>2</v>
      </c>
      <c r="Z1248">
        <v>9560</v>
      </c>
      <c r="AA1248">
        <v>9560</v>
      </c>
      <c r="AB1248">
        <v>17800</v>
      </c>
      <c r="AC1248" s="2"/>
      <c r="AD1248" s="2" t="s">
        <v>376</v>
      </c>
      <c r="AE1248">
        <v>2026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 s="2" t="s">
        <v>3431</v>
      </c>
      <c r="AN1248" s="2" t="s">
        <v>3419</v>
      </c>
    </row>
    <row r="1249" spans="1:40">
      <c r="A1249" s="1">
        <v>46128</v>
      </c>
      <c r="B1249" s="2" t="s">
        <v>27</v>
      </c>
      <c r="C1249" s="2" t="s">
        <v>3439</v>
      </c>
      <c r="D1249" s="2" t="s">
        <v>3616</v>
      </c>
      <c r="E1249" s="11">
        <v>0.59027777777777768</v>
      </c>
      <c r="F1249" s="11">
        <v>0.72222222222222232</v>
      </c>
      <c r="G1249">
        <v>3.17</v>
      </c>
      <c r="H1249">
        <v>1359.621451104101</v>
      </c>
      <c r="I1249">
        <v>3.166666666666667</v>
      </c>
      <c r="J1249">
        <v>1361.052631574074</v>
      </c>
      <c r="K1249" s="2" t="s">
        <v>3416</v>
      </c>
      <c r="L1249" s="2" t="s">
        <v>3417</v>
      </c>
      <c r="M1249">
        <v>338</v>
      </c>
      <c r="N1249" s="2" t="s">
        <v>1605</v>
      </c>
      <c r="O1249" s="2" t="s">
        <v>331</v>
      </c>
      <c r="P1249" s="2" t="s">
        <v>329</v>
      </c>
      <c r="Q1249" s="2" t="s">
        <v>473</v>
      </c>
      <c r="R1249" s="2" t="s">
        <v>1606</v>
      </c>
      <c r="S1249" s="2" t="s">
        <v>64</v>
      </c>
      <c r="T1249">
        <v>4310</v>
      </c>
      <c r="U1249">
        <v>10</v>
      </c>
      <c r="V1249">
        <v>6</v>
      </c>
      <c r="W1249">
        <v>1</v>
      </c>
      <c r="X1249">
        <v>2</v>
      </c>
      <c r="Z1249">
        <v>8620</v>
      </c>
      <c r="AA1249">
        <v>8620</v>
      </c>
      <c r="AB1249">
        <v>18000</v>
      </c>
      <c r="AC1249" s="2" t="s">
        <v>3588</v>
      </c>
      <c r="AD1249" s="2" t="s">
        <v>376</v>
      </c>
      <c r="AE1249">
        <v>2026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 s="2" t="s">
        <v>3431</v>
      </c>
      <c r="AN1249" s="2" t="s">
        <v>3419</v>
      </c>
    </row>
    <row r="1250" spans="1:40">
      <c r="A1250" s="1">
        <v>46129</v>
      </c>
      <c r="B1250" s="2" t="s">
        <v>27</v>
      </c>
      <c r="C1250" s="2" t="s">
        <v>3439</v>
      </c>
      <c r="D1250" s="2" t="s">
        <v>3616</v>
      </c>
      <c r="E1250" s="11">
        <v>0.34027777777777768</v>
      </c>
      <c r="F1250" s="11">
        <v>0.52083333333333326</v>
      </c>
      <c r="G1250">
        <v>4.33</v>
      </c>
      <c r="H1250">
        <v>1086.3741339491917</v>
      </c>
      <c r="I1250">
        <v>4.333333333333333</v>
      </c>
      <c r="J1250">
        <v>1085.5384615393518</v>
      </c>
      <c r="K1250" s="2" t="s">
        <v>3416</v>
      </c>
      <c r="L1250" s="2" t="s">
        <v>3417</v>
      </c>
      <c r="M1250">
        <v>338</v>
      </c>
      <c r="N1250" s="2" t="s">
        <v>1605</v>
      </c>
      <c r="O1250" s="2" t="s">
        <v>331</v>
      </c>
      <c r="P1250" s="2" t="s">
        <v>329</v>
      </c>
      <c r="Q1250" s="2" t="s">
        <v>473</v>
      </c>
      <c r="R1250" s="2" t="s">
        <v>1606</v>
      </c>
      <c r="S1250" s="2" t="s">
        <v>64</v>
      </c>
      <c r="T1250">
        <v>4704</v>
      </c>
      <c r="U1250">
        <v>5</v>
      </c>
      <c r="V1250">
        <v>6</v>
      </c>
      <c r="W1250">
        <v>1</v>
      </c>
      <c r="X1250">
        <v>2</v>
      </c>
      <c r="Z1250">
        <v>9408</v>
      </c>
      <c r="AA1250">
        <v>9408</v>
      </c>
      <c r="AB1250">
        <v>18000</v>
      </c>
      <c r="AC1250" s="2"/>
      <c r="AD1250" s="2" t="s">
        <v>376</v>
      </c>
      <c r="AE1250">
        <v>2026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 s="2" t="s">
        <v>3431</v>
      </c>
      <c r="AN1250" s="2" t="s">
        <v>3419</v>
      </c>
    </row>
    <row r="1251" spans="1:40">
      <c r="A1251" s="1">
        <v>46129</v>
      </c>
      <c r="B1251" s="2" t="s">
        <v>25</v>
      </c>
      <c r="C1251" s="2" t="s">
        <v>3422</v>
      </c>
      <c r="D1251" s="2" t="s">
        <v>3423</v>
      </c>
      <c r="E1251" s="11">
        <v>0.33680555555555558</v>
      </c>
      <c r="F1251" s="11">
        <v>0.43055555555555558</v>
      </c>
      <c r="G1251">
        <v>2.25</v>
      </c>
      <c r="H1251">
        <v>2044.4444444444443</v>
      </c>
      <c r="I1251">
        <v>2.25</v>
      </c>
      <c r="J1251">
        <v>2044.4444444444443</v>
      </c>
      <c r="K1251" s="2" t="s">
        <v>3416</v>
      </c>
      <c r="L1251" s="2" t="s">
        <v>3417</v>
      </c>
      <c r="M1251">
        <v>571</v>
      </c>
      <c r="N1251" s="2" t="s">
        <v>2368</v>
      </c>
      <c r="O1251" s="2" t="s">
        <v>2370</v>
      </c>
      <c r="P1251" s="2" t="s">
        <v>825</v>
      </c>
      <c r="Q1251" s="2" t="s">
        <v>97</v>
      </c>
      <c r="R1251" s="2" t="s">
        <v>2369</v>
      </c>
      <c r="S1251" s="2" t="s">
        <v>64</v>
      </c>
      <c r="T1251">
        <v>4600</v>
      </c>
      <c r="U1251">
        <v>0</v>
      </c>
      <c r="V1251">
        <v>2</v>
      </c>
      <c r="W1251">
        <v>1</v>
      </c>
      <c r="X1251">
        <v>2</v>
      </c>
      <c r="Z1251">
        <v>9200</v>
      </c>
      <c r="AA1251">
        <v>9200</v>
      </c>
      <c r="AB1251">
        <v>9100</v>
      </c>
      <c r="AC1251" s="2"/>
      <c r="AD1251" s="2" t="s">
        <v>376</v>
      </c>
      <c r="AE1251">
        <v>2026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 s="2" t="s">
        <v>72</v>
      </c>
      <c r="AN1251" s="2" t="s">
        <v>3419</v>
      </c>
    </row>
    <row r="1252" spans="1:40">
      <c r="A1252" s="1">
        <v>46129</v>
      </c>
      <c r="B1252" s="2" t="s">
        <v>25</v>
      </c>
      <c r="C1252" s="2" t="s">
        <v>3422</v>
      </c>
      <c r="D1252" s="2" t="s">
        <v>3423</v>
      </c>
      <c r="E1252" s="11">
        <v>0.43402777777777768</v>
      </c>
      <c r="F1252" s="11">
        <v>0.54166666666666674</v>
      </c>
      <c r="G1252">
        <v>2.58</v>
      </c>
      <c r="H1252">
        <v>1918.6046511627906</v>
      </c>
      <c r="I1252">
        <v>2.5833333333333335</v>
      </c>
      <c r="J1252">
        <v>1916.1290322569444</v>
      </c>
      <c r="K1252" s="2" t="s">
        <v>3416</v>
      </c>
      <c r="L1252" s="2" t="s">
        <v>3417</v>
      </c>
      <c r="M1252">
        <v>567</v>
      </c>
      <c r="N1252" s="2" t="s">
        <v>2357</v>
      </c>
      <c r="O1252" s="2" t="s">
        <v>2358</v>
      </c>
      <c r="P1252" s="2" t="s">
        <v>1244</v>
      </c>
      <c r="Q1252" s="2" t="s">
        <v>97</v>
      </c>
      <c r="R1252" s="2" t="s">
        <v>1435</v>
      </c>
      <c r="S1252" s="2" t="s">
        <v>64</v>
      </c>
      <c r="T1252">
        <v>4950</v>
      </c>
      <c r="U1252">
        <v>0</v>
      </c>
      <c r="V1252">
        <v>2</v>
      </c>
      <c r="W1252">
        <v>1</v>
      </c>
      <c r="X1252">
        <v>2</v>
      </c>
      <c r="Z1252">
        <v>9900</v>
      </c>
      <c r="AA1252">
        <v>9900</v>
      </c>
      <c r="AB1252">
        <v>21000</v>
      </c>
      <c r="AC1252" s="2" t="s">
        <v>3450</v>
      </c>
      <c r="AD1252" s="2" t="s">
        <v>376</v>
      </c>
      <c r="AE1252">
        <v>2026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 s="2" t="s">
        <v>72</v>
      </c>
      <c r="AN1252" s="2" t="s">
        <v>3419</v>
      </c>
    </row>
    <row r="1253" spans="1:40">
      <c r="A1253" s="1">
        <v>46129</v>
      </c>
      <c r="B1253" s="2" t="s">
        <v>25</v>
      </c>
      <c r="C1253" s="2" t="s">
        <v>3422</v>
      </c>
      <c r="D1253" s="2" t="s">
        <v>3423</v>
      </c>
      <c r="E1253" s="11">
        <v>0.54513888888888884</v>
      </c>
      <c r="F1253" s="11">
        <v>0.63194444444444442</v>
      </c>
      <c r="G1253">
        <v>2.08</v>
      </c>
      <c r="H1253">
        <v>2716.3461538461538</v>
      </c>
      <c r="I1253">
        <v>2.0833333333333335</v>
      </c>
      <c r="J1253">
        <v>2712</v>
      </c>
      <c r="K1253" s="2" t="s">
        <v>3416</v>
      </c>
      <c r="L1253" s="2" t="s">
        <v>3417</v>
      </c>
      <c r="M1253">
        <v>567</v>
      </c>
      <c r="N1253" s="2" t="s">
        <v>2357</v>
      </c>
      <c r="O1253" s="2" t="s">
        <v>2358</v>
      </c>
      <c r="P1253" s="2" t="s">
        <v>1244</v>
      </c>
      <c r="Q1253" s="2" t="s">
        <v>97</v>
      </c>
      <c r="R1253" s="2" t="s">
        <v>1435</v>
      </c>
      <c r="S1253" s="2" t="s">
        <v>64</v>
      </c>
      <c r="T1253">
        <v>5650</v>
      </c>
      <c r="U1253">
        <v>0</v>
      </c>
      <c r="V1253">
        <v>2</v>
      </c>
      <c r="W1253">
        <v>1</v>
      </c>
      <c r="X1253">
        <v>2</v>
      </c>
      <c r="Z1253">
        <v>11300</v>
      </c>
      <c r="AA1253">
        <v>11300</v>
      </c>
      <c r="AB1253">
        <v>21000</v>
      </c>
      <c r="AC1253" s="2" t="s">
        <v>3438</v>
      </c>
      <c r="AD1253" s="2" t="s">
        <v>376</v>
      </c>
      <c r="AE1253">
        <v>2026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 s="2" t="s">
        <v>72</v>
      </c>
      <c r="AN1253" s="2" t="s">
        <v>3419</v>
      </c>
    </row>
    <row r="1254" spans="1:40">
      <c r="A1254" s="1">
        <v>46129</v>
      </c>
      <c r="B1254" s="2" t="s">
        <v>25</v>
      </c>
      <c r="C1254" s="2" t="s">
        <v>3422</v>
      </c>
      <c r="D1254" s="2" t="s">
        <v>3423</v>
      </c>
      <c r="E1254" s="11">
        <v>0.63541666666666674</v>
      </c>
      <c r="F1254" s="11">
        <v>0.70833333333333326</v>
      </c>
      <c r="G1254">
        <v>1.75</v>
      </c>
      <c r="H1254">
        <v>1028.5714285714287</v>
      </c>
      <c r="I1254">
        <v>1.75</v>
      </c>
      <c r="J1254">
        <v>1028.5714285763888</v>
      </c>
      <c r="K1254" s="2" t="s">
        <v>3416</v>
      </c>
      <c r="L1254" s="2" t="s">
        <v>3417</v>
      </c>
      <c r="M1254">
        <v>589</v>
      </c>
      <c r="N1254" s="2" t="s">
        <v>2426</v>
      </c>
      <c r="O1254" s="2" t="s">
        <v>2429</v>
      </c>
      <c r="P1254" s="2" t="s">
        <v>2331</v>
      </c>
      <c r="Q1254" s="2" t="s">
        <v>2428</v>
      </c>
      <c r="R1254" s="2" t="s">
        <v>2427</v>
      </c>
      <c r="S1254" s="2" t="s">
        <v>64</v>
      </c>
      <c r="T1254">
        <v>1800</v>
      </c>
      <c r="U1254">
        <v>0</v>
      </c>
      <c r="V1254">
        <v>2</v>
      </c>
      <c r="W1254">
        <v>1</v>
      </c>
      <c r="X1254">
        <v>2</v>
      </c>
      <c r="Z1254">
        <v>3600</v>
      </c>
      <c r="AA1254">
        <v>3600</v>
      </c>
      <c r="AB1254">
        <v>5500</v>
      </c>
      <c r="AC1254" s="2"/>
      <c r="AD1254" s="2" t="s">
        <v>376</v>
      </c>
      <c r="AE1254">
        <v>2026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 s="2" t="s">
        <v>72</v>
      </c>
      <c r="AN1254" s="2" t="s">
        <v>3419</v>
      </c>
    </row>
    <row r="1255" spans="1:40">
      <c r="A1255" s="1">
        <v>46132</v>
      </c>
      <c r="B1255" s="2" t="s">
        <v>25</v>
      </c>
      <c r="C1255" s="2" t="s">
        <v>3422</v>
      </c>
      <c r="D1255" s="2" t="s">
        <v>3423</v>
      </c>
      <c r="E1255" s="11">
        <v>0.42013888888888884</v>
      </c>
      <c r="F1255" s="11">
        <v>0.5</v>
      </c>
      <c r="G1255">
        <v>1.92</v>
      </c>
      <c r="H1255">
        <v>1692.7083333333335</v>
      </c>
      <c r="I1255">
        <v>1.9166666666666665</v>
      </c>
      <c r="J1255">
        <v>1695.6521739120371</v>
      </c>
      <c r="K1255" s="2" t="s">
        <v>3416</v>
      </c>
      <c r="L1255" s="2" t="s">
        <v>3417</v>
      </c>
      <c r="M1255">
        <v>462</v>
      </c>
      <c r="N1255" s="2" t="s">
        <v>2049</v>
      </c>
      <c r="O1255" s="2" t="s">
        <v>2050</v>
      </c>
      <c r="P1255" s="2" t="s">
        <v>2045</v>
      </c>
      <c r="Q1255" s="2" t="s">
        <v>2046</v>
      </c>
      <c r="R1255" s="2" t="s">
        <v>2044</v>
      </c>
      <c r="S1255" s="2" t="s">
        <v>64</v>
      </c>
      <c r="T1255">
        <v>3250</v>
      </c>
      <c r="U1255">
        <v>0</v>
      </c>
      <c r="V1255">
        <v>2</v>
      </c>
      <c r="W1255">
        <v>1</v>
      </c>
      <c r="X1255">
        <v>1</v>
      </c>
      <c r="Z1255">
        <v>3250</v>
      </c>
      <c r="AA1255">
        <v>3250</v>
      </c>
      <c r="AB1255">
        <v>3200</v>
      </c>
      <c r="AC1255" s="2"/>
      <c r="AD1255" s="2" t="s">
        <v>376</v>
      </c>
      <c r="AE1255">
        <v>2026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 s="2" t="s">
        <v>72</v>
      </c>
      <c r="AN1255" s="2" t="s">
        <v>3419</v>
      </c>
    </row>
    <row r="1256" spans="1:40">
      <c r="A1256" s="1">
        <v>46132</v>
      </c>
      <c r="B1256" s="2" t="s">
        <v>25</v>
      </c>
      <c r="C1256" s="2" t="s">
        <v>3422</v>
      </c>
      <c r="D1256" s="2" t="s">
        <v>3423</v>
      </c>
      <c r="E1256" s="11">
        <v>0.50694444444444442</v>
      </c>
      <c r="F1256" s="11">
        <v>0.625</v>
      </c>
      <c r="G1256">
        <v>2.83</v>
      </c>
      <c r="H1256">
        <v>265.01766784452298</v>
      </c>
      <c r="I1256">
        <v>2.8333333333333335</v>
      </c>
      <c r="J1256">
        <v>264.70588234953703</v>
      </c>
      <c r="K1256" s="2" t="s">
        <v>3416</v>
      </c>
      <c r="L1256" s="2" t="s">
        <v>3417</v>
      </c>
      <c r="M1256">
        <v>585</v>
      </c>
      <c r="N1256" s="2" t="s">
        <v>2418</v>
      </c>
      <c r="O1256" s="2" t="s">
        <v>647</v>
      </c>
      <c r="P1256" s="2" t="s">
        <v>646</v>
      </c>
      <c r="Q1256" s="2" t="s">
        <v>153</v>
      </c>
      <c r="R1256" s="2" t="s">
        <v>645</v>
      </c>
      <c r="S1256" s="2" t="s">
        <v>64</v>
      </c>
      <c r="T1256">
        <v>750</v>
      </c>
      <c r="U1256">
        <v>0</v>
      </c>
      <c r="V1256">
        <v>2</v>
      </c>
      <c r="W1256">
        <v>1</v>
      </c>
      <c r="X1256">
        <v>4</v>
      </c>
      <c r="Z1256">
        <v>3000</v>
      </c>
      <c r="AA1256">
        <v>3000</v>
      </c>
      <c r="AB1256">
        <v>2900</v>
      </c>
      <c r="AC1256" s="2"/>
      <c r="AD1256" s="2" t="s">
        <v>376</v>
      </c>
      <c r="AE1256">
        <v>2026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 s="2" t="s">
        <v>72</v>
      </c>
      <c r="AN1256" s="2" t="s">
        <v>3419</v>
      </c>
    </row>
    <row r="1257" spans="1:40">
      <c r="A1257" s="1">
        <v>46132</v>
      </c>
      <c r="B1257" s="2" t="s">
        <v>25</v>
      </c>
      <c r="C1257" s="2" t="s">
        <v>3422</v>
      </c>
      <c r="D1257" s="2" t="s">
        <v>3423</v>
      </c>
      <c r="E1257" s="11">
        <v>0.63888888888888884</v>
      </c>
      <c r="F1257" s="11">
        <v>0.66666666666666674</v>
      </c>
      <c r="G1257">
        <v>0.67</v>
      </c>
      <c r="H1257">
        <v>1679.1044776119402</v>
      </c>
      <c r="I1257">
        <v>0.66666666666666674</v>
      </c>
      <c r="J1257">
        <v>1687.5</v>
      </c>
      <c r="K1257" s="2" t="s">
        <v>3416</v>
      </c>
      <c r="L1257" s="2" t="s">
        <v>3417</v>
      </c>
      <c r="M1257">
        <v>600</v>
      </c>
      <c r="N1257" s="2" t="s">
        <v>2472</v>
      </c>
      <c r="O1257" s="2" t="s">
        <v>2475</v>
      </c>
      <c r="P1257" s="2" t="s">
        <v>2474</v>
      </c>
      <c r="Q1257" s="2" t="s">
        <v>153</v>
      </c>
      <c r="R1257" s="2" t="s">
        <v>2473</v>
      </c>
      <c r="S1257" s="2" t="s">
        <v>64</v>
      </c>
      <c r="T1257">
        <v>1125</v>
      </c>
      <c r="U1257">
        <v>0</v>
      </c>
      <c r="V1257">
        <v>2</v>
      </c>
      <c r="W1257">
        <v>1</v>
      </c>
      <c r="X1257">
        <v>2</v>
      </c>
      <c r="Z1257">
        <v>2250</v>
      </c>
      <c r="AA1257">
        <v>2250</v>
      </c>
      <c r="AB1257">
        <v>2150</v>
      </c>
      <c r="AC1257" s="2"/>
      <c r="AD1257" s="2" t="s">
        <v>376</v>
      </c>
      <c r="AE1257">
        <v>2026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 s="2" t="s">
        <v>72</v>
      </c>
      <c r="AN1257" s="2" t="s">
        <v>3419</v>
      </c>
    </row>
    <row r="1258" spans="1:40">
      <c r="A1258" s="1">
        <v>46132</v>
      </c>
      <c r="B1258" s="2" t="s">
        <v>25</v>
      </c>
      <c r="C1258" s="2" t="s">
        <v>3422</v>
      </c>
      <c r="D1258" s="2" t="s">
        <v>3423</v>
      </c>
      <c r="E1258" s="11">
        <v>0.67361111111111116</v>
      </c>
      <c r="F1258" s="11">
        <v>0.72222222222222232</v>
      </c>
      <c r="G1258">
        <v>1.17</v>
      </c>
      <c r="H1258">
        <v>1794.8717948717949</v>
      </c>
      <c r="I1258">
        <v>1.1666666666666665</v>
      </c>
      <c r="J1258">
        <v>1800</v>
      </c>
      <c r="K1258" s="2" t="s">
        <v>3416</v>
      </c>
      <c r="L1258" s="2" t="s">
        <v>3417</v>
      </c>
      <c r="M1258">
        <v>638</v>
      </c>
      <c r="N1258" s="2" t="s">
        <v>2626</v>
      </c>
      <c r="O1258" s="2" t="s">
        <v>154</v>
      </c>
      <c r="P1258" s="2" t="s">
        <v>152</v>
      </c>
      <c r="Q1258" s="2" t="s">
        <v>153</v>
      </c>
      <c r="R1258" s="2" t="s">
        <v>151</v>
      </c>
      <c r="S1258" s="2" t="s">
        <v>64</v>
      </c>
      <c r="T1258">
        <v>2100</v>
      </c>
      <c r="U1258">
        <v>0</v>
      </c>
      <c r="V1258">
        <v>2</v>
      </c>
      <c r="W1258">
        <v>1</v>
      </c>
      <c r="X1258">
        <v>2</v>
      </c>
      <c r="Z1258">
        <v>4200</v>
      </c>
      <c r="AA1258">
        <v>4200</v>
      </c>
      <c r="AB1258">
        <v>4000</v>
      </c>
      <c r="AC1258" s="2"/>
      <c r="AD1258" s="2" t="s">
        <v>376</v>
      </c>
      <c r="AE1258">
        <v>2026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 s="2" t="s">
        <v>72</v>
      </c>
      <c r="AN1258" s="2" t="s">
        <v>3419</v>
      </c>
    </row>
    <row r="1259" spans="1:40">
      <c r="A1259" s="1">
        <v>46132</v>
      </c>
      <c r="B1259" s="2" t="s">
        <v>25</v>
      </c>
      <c r="C1259" s="2" t="s">
        <v>3422</v>
      </c>
      <c r="D1259" s="2" t="s">
        <v>3423</v>
      </c>
      <c r="E1259" s="11">
        <v>0.72222222222222232</v>
      </c>
      <c r="F1259" s="11">
        <v>0.72916666666666674</v>
      </c>
      <c r="G1259">
        <v>0.17</v>
      </c>
      <c r="I1259">
        <v>0.16666666666666674</v>
      </c>
      <c r="K1259" s="2" t="s">
        <v>3416</v>
      </c>
      <c r="L1259" s="2" t="s">
        <v>3417</v>
      </c>
      <c r="M1259" t="s">
        <v>764</v>
      </c>
      <c r="N1259" s="2" t="s">
        <v>764</v>
      </c>
      <c r="O1259" s="2" t="s">
        <v>764</v>
      </c>
      <c r="P1259" s="2" t="s">
        <v>764</v>
      </c>
      <c r="Q1259" s="2" t="s">
        <v>764</v>
      </c>
      <c r="R1259" s="2" t="s">
        <v>3617</v>
      </c>
      <c r="S1259" s="2" t="s">
        <v>764</v>
      </c>
      <c r="U1259">
        <v>0</v>
      </c>
      <c r="V1259">
        <v>0</v>
      </c>
      <c r="W1259">
        <v>1</v>
      </c>
      <c r="X1259">
        <v>0</v>
      </c>
      <c r="AA1259" t="s">
        <v>764</v>
      </c>
      <c r="AB1259" t="s">
        <v>764</v>
      </c>
      <c r="AC1259" s="2" t="s">
        <v>3618</v>
      </c>
      <c r="AD1259" s="2" t="s">
        <v>376</v>
      </c>
      <c r="AE1259">
        <v>2026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 s="2" t="s">
        <v>72</v>
      </c>
      <c r="AN1259" s="2" t="s">
        <v>3419</v>
      </c>
    </row>
    <row r="1260" spans="1:40">
      <c r="A1260" s="1">
        <v>46129</v>
      </c>
      <c r="B1260" s="2" t="s">
        <v>25</v>
      </c>
      <c r="C1260" s="2" t="s">
        <v>3445</v>
      </c>
      <c r="D1260" s="2" t="s">
        <v>3446</v>
      </c>
      <c r="E1260" s="11">
        <v>0.33333333333333326</v>
      </c>
      <c r="F1260" s="11">
        <v>0.54166666666666674</v>
      </c>
      <c r="G1260">
        <v>5</v>
      </c>
      <c r="I1260">
        <v>5</v>
      </c>
      <c r="K1260" s="2" t="s">
        <v>3416</v>
      </c>
      <c r="L1260" s="2" t="s">
        <v>3476</v>
      </c>
      <c r="M1260" t="s">
        <v>764</v>
      </c>
      <c r="N1260" s="2" t="s">
        <v>764</v>
      </c>
      <c r="O1260" s="2" t="s">
        <v>764</v>
      </c>
      <c r="P1260" s="2" t="s">
        <v>764</v>
      </c>
      <c r="Q1260" s="2" t="s">
        <v>764</v>
      </c>
      <c r="R1260" s="2" t="s">
        <v>764</v>
      </c>
      <c r="S1260" s="2" t="s">
        <v>764</v>
      </c>
      <c r="U1260">
        <v>0</v>
      </c>
      <c r="V1260">
        <v>0</v>
      </c>
      <c r="W1260">
        <v>0</v>
      </c>
      <c r="X1260">
        <v>0</v>
      </c>
      <c r="AA1260" t="s">
        <v>764</v>
      </c>
      <c r="AB1260" t="s">
        <v>764</v>
      </c>
      <c r="AC1260" s="2" t="s">
        <v>3619</v>
      </c>
      <c r="AD1260" s="2" t="s">
        <v>376</v>
      </c>
      <c r="AE1260">
        <v>2026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 s="2" t="s">
        <v>72</v>
      </c>
      <c r="AN1260" s="2" t="s">
        <v>3419</v>
      </c>
    </row>
    <row r="1261" spans="1:40">
      <c r="A1261" s="1">
        <v>46129</v>
      </c>
      <c r="B1261" s="2" t="s">
        <v>25</v>
      </c>
      <c r="C1261" s="2" t="s">
        <v>3445</v>
      </c>
      <c r="D1261" s="2" t="s">
        <v>3446</v>
      </c>
      <c r="E1261" s="11">
        <v>0.5576388888888888</v>
      </c>
      <c r="F1261" s="11">
        <v>0.70138888888888884</v>
      </c>
      <c r="G1261">
        <v>3.45</v>
      </c>
      <c r="H1261">
        <v>3333.333333333333</v>
      </c>
      <c r="I1261">
        <v>3.45</v>
      </c>
      <c r="J1261">
        <v>3333.3333333333335</v>
      </c>
      <c r="K1261" s="2" t="s">
        <v>3416</v>
      </c>
      <c r="L1261" s="2" t="s">
        <v>3417</v>
      </c>
      <c r="M1261">
        <v>492</v>
      </c>
      <c r="N1261" s="2" t="s">
        <v>2104</v>
      </c>
      <c r="O1261" s="2" t="s">
        <v>2106</v>
      </c>
      <c r="P1261" s="2" t="s">
        <v>555</v>
      </c>
      <c r="Q1261" s="2" t="s">
        <v>97</v>
      </c>
      <c r="R1261" s="2" t="s">
        <v>2105</v>
      </c>
      <c r="S1261" s="2" t="s">
        <v>64</v>
      </c>
      <c r="T1261">
        <v>11500</v>
      </c>
      <c r="U1261">
        <v>12</v>
      </c>
      <c r="V1261">
        <v>2</v>
      </c>
      <c r="W1261">
        <v>1</v>
      </c>
      <c r="X1261">
        <v>2</v>
      </c>
      <c r="Z1261">
        <v>23000</v>
      </c>
      <c r="AA1261">
        <v>23000</v>
      </c>
      <c r="AB1261">
        <v>29000</v>
      </c>
      <c r="AC1261" s="2" t="s">
        <v>3601</v>
      </c>
      <c r="AD1261" s="2" t="s">
        <v>376</v>
      </c>
      <c r="AE1261">
        <v>2026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 s="2" t="s">
        <v>72</v>
      </c>
      <c r="AN1261" s="2" t="s">
        <v>3419</v>
      </c>
    </row>
    <row r="1262" spans="1:40">
      <c r="A1262" s="1">
        <v>46132</v>
      </c>
      <c r="B1262" s="2" t="s">
        <v>25</v>
      </c>
      <c r="C1262" s="2" t="s">
        <v>3445</v>
      </c>
      <c r="D1262" s="2" t="s">
        <v>3446</v>
      </c>
      <c r="E1262" s="11">
        <v>0.35416666666666674</v>
      </c>
      <c r="F1262" s="11">
        <v>0.39583333333333326</v>
      </c>
      <c r="G1262">
        <v>1</v>
      </c>
      <c r="H1262">
        <v>3000</v>
      </c>
      <c r="I1262">
        <v>1</v>
      </c>
      <c r="J1262">
        <v>3000</v>
      </c>
      <c r="K1262" s="2" t="s">
        <v>3416</v>
      </c>
      <c r="L1262" s="2" t="s">
        <v>3417</v>
      </c>
      <c r="M1262">
        <v>492</v>
      </c>
      <c r="N1262" s="2" t="s">
        <v>2104</v>
      </c>
      <c r="O1262" s="2" t="s">
        <v>2106</v>
      </c>
      <c r="P1262" s="2" t="s">
        <v>555</v>
      </c>
      <c r="Q1262" s="2" t="s">
        <v>97</v>
      </c>
      <c r="R1262" s="2" t="s">
        <v>2105</v>
      </c>
      <c r="S1262" s="2" t="s">
        <v>64</v>
      </c>
      <c r="T1262">
        <v>3000</v>
      </c>
      <c r="U1262">
        <v>10</v>
      </c>
      <c r="V1262">
        <v>2</v>
      </c>
      <c r="W1262">
        <v>1</v>
      </c>
      <c r="X1262">
        <v>2</v>
      </c>
      <c r="Z1262">
        <v>6000</v>
      </c>
      <c r="AA1262">
        <v>6000</v>
      </c>
      <c r="AB1262">
        <v>29000</v>
      </c>
      <c r="AC1262" s="2" t="s">
        <v>3601</v>
      </c>
      <c r="AD1262" s="2" t="s">
        <v>376</v>
      </c>
      <c r="AE1262">
        <v>2026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 s="2" t="s">
        <v>72</v>
      </c>
      <c r="AN1262" s="2" t="s">
        <v>3419</v>
      </c>
    </row>
    <row r="1263" spans="1:40">
      <c r="A1263" s="1">
        <v>46132</v>
      </c>
      <c r="B1263" s="2" t="s">
        <v>25</v>
      </c>
      <c r="C1263" s="2" t="s">
        <v>3445</v>
      </c>
      <c r="D1263" s="2" t="s">
        <v>3446</v>
      </c>
      <c r="E1263" s="11">
        <v>0.41666666666666674</v>
      </c>
      <c r="F1263" s="11">
        <v>0.6875</v>
      </c>
      <c r="G1263">
        <v>6.5</v>
      </c>
      <c r="H1263">
        <v>2281.5384615384614</v>
      </c>
      <c r="I1263">
        <v>6.5</v>
      </c>
      <c r="J1263">
        <v>2281.5384615393518</v>
      </c>
      <c r="K1263" s="2" t="s">
        <v>3416</v>
      </c>
      <c r="L1263" s="2" t="s">
        <v>3417</v>
      </c>
      <c r="M1263">
        <v>481</v>
      </c>
      <c r="N1263" s="2" t="s">
        <v>2091</v>
      </c>
      <c r="O1263" s="2" t="s">
        <v>2083</v>
      </c>
      <c r="P1263" s="2" t="s">
        <v>2082</v>
      </c>
      <c r="Q1263" s="2" t="s">
        <v>97</v>
      </c>
      <c r="R1263" s="2" t="s">
        <v>2081</v>
      </c>
      <c r="S1263" s="2" t="s">
        <v>64</v>
      </c>
      <c r="T1263">
        <v>14830</v>
      </c>
      <c r="U1263">
        <v>10</v>
      </c>
      <c r="V1263">
        <v>2</v>
      </c>
      <c r="W1263">
        <v>1</v>
      </c>
      <c r="X1263">
        <v>2</v>
      </c>
      <c r="Z1263">
        <v>29660</v>
      </c>
      <c r="AA1263">
        <v>29660</v>
      </c>
      <c r="AB1263">
        <v>29500</v>
      </c>
      <c r="AC1263" s="2" t="s">
        <v>3601</v>
      </c>
      <c r="AD1263" s="2" t="s">
        <v>376</v>
      </c>
      <c r="AE1263">
        <v>2026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 s="2" t="s">
        <v>72</v>
      </c>
      <c r="AN1263" s="2" t="s">
        <v>3419</v>
      </c>
    </row>
    <row r="1264" spans="1:40">
      <c r="A1264" s="1">
        <v>46132</v>
      </c>
      <c r="B1264" s="2" t="s">
        <v>25</v>
      </c>
      <c r="C1264" s="2" t="s">
        <v>3445</v>
      </c>
      <c r="D1264" s="2" t="s">
        <v>3446</v>
      </c>
      <c r="E1264" s="11">
        <v>0.6875</v>
      </c>
      <c r="F1264" s="11">
        <v>0.72916666666666674</v>
      </c>
      <c r="G1264">
        <v>1</v>
      </c>
      <c r="I1264">
        <v>1</v>
      </c>
      <c r="K1264" s="2" t="s">
        <v>3416</v>
      </c>
      <c r="L1264" s="2" t="s">
        <v>3476</v>
      </c>
      <c r="M1264" t="s">
        <v>764</v>
      </c>
      <c r="N1264" s="2" t="s">
        <v>764</v>
      </c>
      <c r="O1264" s="2" t="s">
        <v>764</v>
      </c>
      <c r="P1264" s="2" t="s">
        <v>764</v>
      </c>
      <c r="Q1264" s="2" t="s">
        <v>764</v>
      </c>
      <c r="R1264" s="2" t="s">
        <v>764</v>
      </c>
      <c r="S1264" s="2" t="s">
        <v>764</v>
      </c>
      <c r="U1264">
        <v>0</v>
      </c>
      <c r="V1264">
        <v>0</v>
      </c>
      <c r="W1264">
        <v>0</v>
      </c>
      <c r="X1264">
        <v>0</v>
      </c>
      <c r="AA1264" t="s">
        <v>764</v>
      </c>
      <c r="AB1264" t="s">
        <v>764</v>
      </c>
      <c r="AC1264" s="2" t="s">
        <v>3619</v>
      </c>
      <c r="AD1264" s="2" t="s">
        <v>376</v>
      </c>
      <c r="AE1264">
        <v>2026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 s="2" t="s">
        <v>72</v>
      </c>
      <c r="AN1264" s="2" t="s">
        <v>3419</v>
      </c>
    </row>
    <row r="1265" spans="1:40">
      <c r="A1265" s="1">
        <v>46129</v>
      </c>
      <c r="B1265" s="2" t="s">
        <v>25</v>
      </c>
      <c r="C1265" s="2" t="s">
        <v>3424</v>
      </c>
      <c r="D1265" s="2" t="s">
        <v>3425</v>
      </c>
      <c r="E1265" s="11">
        <v>0.33402777777777781</v>
      </c>
      <c r="F1265" s="11">
        <v>0.52083333333333326</v>
      </c>
      <c r="G1265">
        <v>4.4800000000000004</v>
      </c>
      <c r="H1265">
        <v>1700.8928571428569</v>
      </c>
      <c r="I1265">
        <v>4.4833333333333334</v>
      </c>
      <c r="J1265">
        <v>1699.6282527893518</v>
      </c>
      <c r="K1265" s="2" t="s">
        <v>3416</v>
      </c>
      <c r="L1265" s="2" t="s">
        <v>3417</v>
      </c>
      <c r="M1265">
        <v>494</v>
      </c>
      <c r="N1265" s="2" t="s">
        <v>2113</v>
      </c>
      <c r="O1265" s="2" t="s">
        <v>2117</v>
      </c>
      <c r="P1265" s="2" t="s">
        <v>2115</v>
      </c>
      <c r="Q1265" s="2" t="s">
        <v>354</v>
      </c>
      <c r="R1265" s="2" t="s">
        <v>2114</v>
      </c>
      <c r="S1265" s="2" t="s">
        <v>64</v>
      </c>
      <c r="T1265">
        <v>7620</v>
      </c>
      <c r="U1265">
        <v>20</v>
      </c>
      <c r="V1265">
        <v>2</v>
      </c>
      <c r="W1265">
        <v>1</v>
      </c>
      <c r="X1265">
        <v>6</v>
      </c>
      <c r="Z1265">
        <v>45720</v>
      </c>
      <c r="AA1265">
        <v>45720</v>
      </c>
      <c r="AB1265">
        <v>47500</v>
      </c>
      <c r="AC1265" s="2" t="s">
        <v>3586</v>
      </c>
      <c r="AD1265" s="2" t="s">
        <v>376</v>
      </c>
      <c r="AE1265">
        <v>2026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 s="2" t="s">
        <v>72</v>
      </c>
      <c r="AN1265" s="2" t="s">
        <v>3419</v>
      </c>
    </row>
    <row r="1266" spans="1:40">
      <c r="A1266" s="1">
        <v>46129</v>
      </c>
      <c r="B1266" s="2" t="s">
        <v>25</v>
      </c>
      <c r="C1266" s="2" t="s">
        <v>3424</v>
      </c>
      <c r="D1266" s="2" t="s">
        <v>3425</v>
      </c>
      <c r="E1266" s="11">
        <v>0.52847222222222223</v>
      </c>
      <c r="F1266" s="11">
        <v>0.58333333333333326</v>
      </c>
      <c r="G1266">
        <v>1.32</v>
      </c>
      <c r="H1266">
        <v>1863.6363636363635</v>
      </c>
      <c r="I1266">
        <v>1.3166666666666669</v>
      </c>
      <c r="J1266">
        <v>1868.3544303819444</v>
      </c>
      <c r="K1266" s="2" t="s">
        <v>3416</v>
      </c>
      <c r="L1266" s="2" t="s">
        <v>3417</v>
      </c>
      <c r="M1266">
        <v>507</v>
      </c>
      <c r="N1266" s="2" t="s">
        <v>2165</v>
      </c>
      <c r="O1266" s="2" t="s">
        <v>2168</v>
      </c>
      <c r="P1266" s="2" t="s">
        <v>2167</v>
      </c>
      <c r="Q1266" s="2" t="s">
        <v>943</v>
      </c>
      <c r="R1266" s="2" t="s">
        <v>2166</v>
      </c>
      <c r="S1266" s="2" t="s">
        <v>64</v>
      </c>
      <c r="T1266">
        <v>2460</v>
      </c>
      <c r="U1266">
        <v>20</v>
      </c>
      <c r="V1266">
        <v>2</v>
      </c>
      <c r="W1266">
        <v>1</v>
      </c>
      <c r="X1266">
        <v>6</v>
      </c>
      <c r="Z1266">
        <v>14760</v>
      </c>
      <c r="AA1266">
        <v>14760</v>
      </c>
      <c r="AB1266">
        <v>13850</v>
      </c>
      <c r="AC1266" s="2"/>
      <c r="AD1266" s="2" t="s">
        <v>376</v>
      </c>
      <c r="AE1266">
        <v>2026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 s="2" t="s">
        <v>72</v>
      </c>
      <c r="AN1266" s="2" t="s">
        <v>3419</v>
      </c>
    </row>
    <row r="1267" spans="1:40">
      <c r="A1267" s="1">
        <v>46129</v>
      </c>
      <c r="B1267" s="2" t="s">
        <v>25</v>
      </c>
      <c r="C1267" s="2" t="s">
        <v>3424</v>
      </c>
      <c r="D1267" s="2" t="s">
        <v>3425</v>
      </c>
      <c r="E1267" s="11">
        <v>0.59097222222222223</v>
      </c>
      <c r="F1267" s="11">
        <v>0.71527777777777768</v>
      </c>
      <c r="G1267">
        <v>2.98</v>
      </c>
      <c r="I1267">
        <v>2.9833333333333334</v>
      </c>
      <c r="K1267" s="2" t="s">
        <v>3416</v>
      </c>
      <c r="L1267" s="2" t="s">
        <v>3464</v>
      </c>
      <c r="M1267" t="s">
        <v>764</v>
      </c>
      <c r="N1267" s="2" t="s">
        <v>764</v>
      </c>
      <c r="O1267" s="2" t="s">
        <v>764</v>
      </c>
      <c r="P1267" s="2" t="s">
        <v>764</v>
      </c>
      <c r="Q1267" s="2" t="s">
        <v>764</v>
      </c>
      <c r="R1267" s="2" t="s">
        <v>764</v>
      </c>
      <c r="S1267" s="2" t="s">
        <v>764</v>
      </c>
      <c r="U1267">
        <v>0</v>
      </c>
      <c r="V1267">
        <v>0</v>
      </c>
      <c r="W1267">
        <v>0</v>
      </c>
      <c r="X1267">
        <v>0</v>
      </c>
      <c r="AA1267" t="s">
        <v>764</v>
      </c>
      <c r="AB1267" t="s">
        <v>764</v>
      </c>
      <c r="AC1267" s="2" t="s">
        <v>3620</v>
      </c>
      <c r="AD1267" s="2" t="s">
        <v>376</v>
      </c>
      <c r="AE1267">
        <v>2026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 s="2" t="s">
        <v>72</v>
      </c>
      <c r="AN1267" s="2" t="s">
        <v>3419</v>
      </c>
    </row>
    <row r="1268" spans="1:40">
      <c r="A1268" s="1">
        <v>46132</v>
      </c>
      <c r="B1268" s="2" t="s">
        <v>25</v>
      </c>
      <c r="C1268" s="2" t="s">
        <v>3424</v>
      </c>
      <c r="D1268" s="2" t="s">
        <v>3425</v>
      </c>
      <c r="E1268" s="11">
        <v>0.43124999999999991</v>
      </c>
      <c r="F1268" s="11">
        <v>0.67361111111111116</v>
      </c>
      <c r="G1268">
        <v>5.82</v>
      </c>
      <c r="H1268">
        <v>1881.443298969072</v>
      </c>
      <c r="I1268">
        <v>5.8166666666666664</v>
      </c>
      <c r="J1268">
        <v>1882.5214899768519</v>
      </c>
      <c r="K1268" s="2" t="s">
        <v>3416</v>
      </c>
      <c r="L1268" s="2" t="s">
        <v>3417</v>
      </c>
      <c r="M1268">
        <v>633</v>
      </c>
      <c r="N1268" s="2" t="s">
        <v>2612</v>
      </c>
      <c r="O1268" s="2" t="s">
        <v>2616</v>
      </c>
      <c r="P1268" s="2" t="s">
        <v>2614</v>
      </c>
      <c r="Q1268" s="2" t="s">
        <v>2615</v>
      </c>
      <c r="R1268" s="2" t="s">
        <v>2613</v>
      </c>
      <c r="S1268" s="2" t="s">
        <v>116</v>
      </c>
      <c r="T1268">
        <v>10950</v>
      </c>
      <c r="U1268">
        <v>20</v>
      </c>
      <c r="V1268">
        <v>2</v>
      </c>
      <c r="W1268">
        <v>2</v>
      </c>
      <c r="X1268">
        <v>5</v>
      </c>
      <c r="Z1268">
        <v>54750</v>
      </c>
      <c r="AA1268">
        <v>27375</v>
      </c>
      <c r="AB1268">
        <v>54000</v>
      </c>
      <c r="AC1268" s="2" t="s">
        <v>3576</v>
      </c>
      <c r="AD1268" s="2" t="s">
        <v>376</v>
      </c>
      <c r="AE1268">
        <v>2026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 s="2" t="s">
        <v>72</v>
      </c>
      <c r="AN1268" s="2" t="s">
        <v>3419</v>
      </c>
    </row>
    <row r="1269" spans="1:40">
      <c r="A1269" s="1">
        <v>46132</v>
      </c>
      <c r="B1269" s="2" t="s">
        <v>25</v>
      </c>
      <c r="C1269" s="2" t="s">
        <v>3424</v>
      </c>
      <c r="D1269" s="2" t="s">
        <v>3425</v>
      </c>
      <c r="E1269" s="11">
        <v>0.67708333333333326</v>
      </c>
      <c r="F1269" s="11">
        <v>0.72916666666666674</v>
      </c>
      <c r="G1269">
        <v>1.25</v>
      </c>
      <c r="H1269">
        <v>736</v>
      </c>
      <c r="I1269">
        <v>1.25</v>
      </c>
      <c r="J1269">
        <v>736</v>
      </c>
      <c r="K1269" s="2" t="s">
        <v>3416</v>
      </c>
      <c r="L1269" s="2" t="s">
        <v>3417</v>
      </c>
      <c r="M1269">
        <v>633</v>
      </c>
      <c r="N1269" s="2" t="s">
        <v>2612</v>
      </c>
      <c r="O1269" s="2" t="s">
        <v>2616</v>
      </c>
      <c r="P1269" s="2" t="s">
        <v>2614</v>
      </c>
      <c r="Q1269" s="2" t="s">
        <v>2615</v>
      </c>
      <c r="R1269" s="2" t="s">
        <v>2613</v>
      </c>
      <c r="S1269" s="2" t="s">
        <v>116</v>
      </c>
      <c r="T1269">
        <v>920</v>
      </c>
      <c r="U1269">
        <v>40</v>
      </c>
      <c r="V1269">
        <v>2</v>
      </c>
      <c r="W1269">
        <v>2</v>
      </c>
      <c r="X1269">
        <v>5</v>
      </c>
      <c r="Z1269">
        <v>4600</v>
      </c>
      <c r="AA1269">
        <v>2300</v>
      </c>
      <c r="AB1269">
        <v>54000</v>
      </c>
      <c r="AC1269" s="2" t="s">
        <v>3621</v>
      </c>
      <c r="AD1269" s="2" t="s">
        <v>376</v>
      </c>
      <c r="AE1269">
        <v>2026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 s="2" t="s">
        <v>72</v>
      </c>
      <c r="AN1269" s="2" t="s">
        <v>3419</v>
      </c>
    </row>
    <row r="1270" spans="1:40">
      <c r="A1270" s="1">
        <v>46129</v>
      </c>
      <c r="B1270" s="2" t="s">
        <v>25</v>
      </c>
      <c r="C1270" s="2" t="s">
        <v>3414</v>
      </c>
      <c r="D1270" s="2" t="s">
        <v>3426</v>
      </c>
      <c r="E1270" s="11">
        <v>0.34027777777777768</v>
      </c>
      <c r="F1270" s="11">
        <v>0.375</v>
      </c>
      <c r="G1270">
        <v>0.83</v>
      </c>
      <c r="H1270">
        <v>1409.6385542168675</v>
      </c>
      <c r="I1270">
        <v>0.83333333333333326</v>
      </c>
      <c r="J1270">
        <v>1404</v>
      </c>
      <c r="K1270" s="2" t="s">
        <v>3416</v>
      </c>
      <c r="L1270" s="2" t="s">
        <v>3417</v>
      </c>
      <c r="M1270">
        <v>339</v>
      </c>
      <c r="N1270" s="2" t="s">
        <v>1605</v>
      </c>
      <c r="O1270" s="2" t="s">
        <v>335</v>
      </c>
      <c r="P1270" s="2" t="s">
        <v>329</v>
      </c>
      <c r="Q1270" s="2" t="s">
        <v>473</v>
      </c>
      <c r="R1270" s="2" t="s">
        <v>1606</v>
      </c>
      <c r="S1270" s="2" t="s">
        <v>79</v>
      </c>
      <c r="T1270">
        <v>1170</v>
      </c>
      <c r="U1270">
        <v>15</v>
      </c>
      <c r="V1270">
        <v>0</v>
      </c>
      <c r="W1270">
        <v>1</v>
      </c>
      <c r="X1270">
        <v>8</v>
      </c>
      <c r="Z1270">
        <v>9360</v>
      </c>
      <c r="AA1270">
        <v>9360</v>
      </c>
      <c r="AB1270">
        <v>19500</v>
      </c>
      <c r="AC1270" s="2" t="s">
        <v>3622</v>
      </c>
      <c r="AD1270" s="2" t="s">
        <v>376</v>
      </c>
      <c r="AE1270">
        <v>2026</v>
      </c>
      <c r="AF1270">
        <v>293</v>
      </c>
      <c r="AG1270">
        <v>621</v>
      </c>
      <c r="AH1270">
        <v>-328</v>
      </c>
      <c r="AI1270">
        <v>624</v>
      </c>
      <c r="AJ1270">
        <v>621</v>
      </c>
      <c r="AK1270">
        <v>3</v>
      </c>
      <c r="AL1270" s="2" t="s">
        <v>72</v>
      </c>
      <c r="AN1270" s="2" t="s">
        <v>3419</v>
      </c>
    </row>
    <row r="1271" spans="1:40">
      <c r="A1271" s="1">
        <v>46129</v>
      </c>
      <c r="B1271" s="2" t="s">
        <v>25</v>
      </c>
      <c r="C1271" s="2" t="s">
        <v>3414</v>
      </c>
      <c r="D1271" s="2" t="s">
        <v>3426</v>
      </c>
      <c r="E1271" s="11">
        <v>0.38541666666666674</v>
      </c>
      <c r="F1271" s="11">
        <v>0.45833333333333326</v>
      </c>
      <c r="G1271">
        <v>1.75</v>
      </c>
      <c r="H1271">
        <v>491.42857142857144</v>
      </c>
      <c r="I1271">
        <v>1.75</v>
      </c>
      <c r="J1271">
        <v>491.42857142361112</v>
      </c>
      <c r="K1271" s="2" t="s">
        <v>3416</v>
      </c>
      <c r="L1271" s="2" t="s">
        <v>3417</v>
      </c>
      <c r="M1271">
        <v>381</v>
      </c>
      <c r="N1271" s="2" t="s">
        <v>1771</v>
      </c>
      <c r="O1271" s="2" t="s">
        <v>1778</v>
      </c>
      <c r="P1271" s="2" t="s">
        <v>1773</v>
      </c>
      <c r="Q1271" s="2" t="s">
        <v>663</v>
      </c>
      <c r="R1271" s="2" t="s">
        <v>1772</v>
      </c>
      <c r="S1271" s="2" t="s">
        <v>79</v>
      </c>
      <c r="T1271">
        <v>860</v>
      </c>
      <c r="U1271">
        <v>15</v>
      </c>
      <c r="V1271">
        <v>0</v>
      </c>
      <c r="W1271">
        <v>1</v>
      </c>
      <c r="X1271">
        <v>8</v>
      </c>
      <c r="Z1271">
        <v>6880</v>
      </c>
      <c r="AA1271">
        <v>6880</v>
      </c>
      <c r="AB1271">
        <v>6600</v>
      </c>
      <c r="AC1271" s="2"/>
      <c r="AD1271" s="2" t="s">
        <v>376</v>
      </c>
      <c r="AE1271">
        <v>2026</v>
      </c>
      <c r="AF1271">
        <v>215</v>
      </c>
      <c r="AG1271">
        <v>197</v>
      </c>
      <c r="AH1271">
        <v>18</v>
      </c>
      <c r="AI1271">
        <v>215</v>
      </c>
      <c r="AJ1271">
        <v>197</v>
      </c>
      <c r="AK1271">
        <v>18</v>
      </c>
      <c r="AL1271" s="2" t="s">
        <v>72</v>
      </c>
      <c r="AN1271" s="2" t="s">
        <v>3419</v>
      </c>
    </row>
    <row r="1272" spans="1:40">
      <c r="A1272" s="1">
        <v>46129</v>
      </c>
      <c r="B1272" s="2" t="s">
        <v>25</v>
      </c>
      <c r="C1272" s="2" t="s">
        <v>3414</v>
      </c>
      <c r="D1272" s="2" t="s">
        <v>3426</v>
      </c>
      <c r="E1272" s="11">
        <v>0.48472222222222228</v>
      </c>
      <c r="F1272" s="11">
        <v>0.70138888888888884</v>
      </c>
      <c r="G1272">
        <v>5.2</v>
      </c>
      <c r="H1272">
        <v>1084.6153846153845</v>
      </c>
      <c r="I1272">
        <v>5.2</v>
      </c>
      <c r="J1272">
        <v>1084.6153846180555</v>
      </c>
      <c r="K1272" s="2" t="s">
        <v>3416</v>
      </c>
      <c r="L1272" s="2" t="s">
        <v>3417</v>
      </c>
      <c r="M1272">
        <v>637</v>
      </c>
      <c r="N1272" s="2" t="s">
        <v>2621</v>
      </c>
      <c r="O1272" s="2" t="s">
        <v>1992</v>
      </c>
      <c r="P1272" s="2" t="s">
        <v>1987</v>
      </c>
      <c r="Q1272" s="2" t="s">
        <v>354</v>
      </c>
      <c r="R1272" s="2" t="s">
        <v>2622</v>
      </c>
      <c r="S1272" s="2" t="s">
        <v>79</v>
      </c>
      <c r="T1272">
        <v>5640</v>
      </c>
      <c r="U1272">
        <v>20</v>
      </c>
      <c r="V1272">
        <v>0</v>
      </c>
      <c r="W1272">
        <v>1</v>
      </c>
      <c r="X1272">
        <v>8</v>
      </c>
      <c r="Z1272">
        <v>45120</v>
      </c>
      <c r="AA1272">
        <v>45120</v>
      </c>
      <c r="AB1272">
        <v>37600</v>
      </c>
      <c r="AC1272" s="2"/>
      <c r="AD1272" s="2" t="s">
        <v>376</v>
      </c>
      <c r="AE1272">
        <v>2026</v>
      </c>
      <c r="AF1272">
        <v>1410</v>
      </c>
      <c r="AG1272">
        <v>1206</v>
      </c>
      <c r="AH1272">
        <v>204</v>
      </c>
      <c r="AI1272">
        <v>1410</v>
      </c>
      <c r="AJ1272">
        <v>1206</v>
      </c>
      <c r="AK1272">
        <v>204</v>
      </c>
      <c r="AL1272" s="2" t="s">
        <v>72</v>
      </c>
      <c r="AN1272" s="2" t="s">
        <v>3419</v>
      </c>
    </row>
    <row r="1273" spans="1:40">
      <c r="A1273" s="1">
        <v>46132</v>
      </c>
      <c r="B1273" s="2" t="s">
        <v>25</v>
      </c>
      <c r="C1273" s="2" t="s">
        <v>3414</v>
      </c>
      <c r="D1273" s="2" t="s">
        <v>3426</v>
      </c>
      <c r="E1273" s="11">
        <v>0.34027777777777768</v>
      </c>
      <c r="F1273" s="11">
        <v>0.54861111111111116</v>
      </c>
      <c r="G1273">
        <v>5</v>
      </c>
      <c r="H1273">
        <v>760</v>
      </c>
      <c r="I1273">
        <v>5</v>
      </c>
      <c r="J1273">
        <v>760</v>
      </c>
      <c r="K1273" s="2" t="s">
        <v>3416</v>
      </c>
      <c r="L1273" s="2" t="s">
        <v>3417</v>
      </c>
      <c r="M1273">
        <v>493</v>
      </c>
      <c r="N1273" s="2" t="s">
        <v>2104</v>
      </c>
      <c r="O1273" s="2" t="s">
        <v>2110</v>
      </c>
      <c r="P1273" s="2" t="s">
        <v>555</v>
      </c>
      <c r="Q1273" s="2" t="s">
        <v>97</v>
      </c>
      <c r="R1273" s="2" t="s">
        <v>2105</v>
      </c>
      <c r="S1273" s="2" t="s">
        <v>79</v>
      </c>
      <c r="T1273">
        <v>3800</v>
      </c>
      <c r="U1273">
        <v>20</v>
      </c>
      <c r="V1273">
        <v>0</v>
      </c>
      <c r="W1273">
        <v>1</v>
      </c>
      <c r="X1273">
        <v>8</v>
      </c>
      <c r="Z1273">
        <v>30400</v>
      </c>
      <c r="AA1273">
        <v>30400</v>
      </c>
      <c r="AB1273">
        <v>30000</v>
      </c>
      <c r="AC1273" s="2"/>
      <c r="AD1273" s="2" t="s">
        <v>376</v>
      </c>
      <c r="AE1273">
        <v>2026</v>
      </c>
      <c r="AF1273">
        <v>950</v>
      </c>
      <c r="AG1273">
        <v>1005</v>
      </c>
      <c r="AH1273">
        <v>-55</v>
      </c>
      <c r="AI1273">
        <v>1008</v>
      </c>
      <c r="AJ1273">
        <v>1005</v>
      </c>
      <c r="AK1273">
        <v>3</v>
      </c>
      <c r="AL1273" s="2" t="s">
        <v>72</v>
      </c>
      <c r="AN1273" s="2" t="s">
        <v>3419</v>
      </c>
    </row>
    <row r="1274" spans="1:40">
      <c r="A1274" s="1">
        <v>46132</v>
      </c>
      <c r="B1274" s="2" t="s">
        <v>25</v>
      </c>
      <c r="C1274" s="2" t="s">
        <v>3414</v>
      </c>
      <c r="D1274" s="2" t="s">
        <v>3426</v>
      </c>
      <c r="E1274" s="11">
        <v>0.55555555555555558</v>
      </c>
      <c r="F1274" s="11">
        <v>0.61111111111111116</v>
      </c>
      <c r="G1274">
        <v>1.33</v>
      </c>
      <c r="H1274">
        <v>413.53383458646613</v>
      </c>
      <c r="I1274">
        <v>1.3333333333333335</v>
      </c>
      <c r="J1274">
        <v>412.5</v>
      </c>
      <c r="K1274" s="2" t="s">
        <v>3416</v>
      </c>
      <c r="L1274" s="2" t="s">
        <v>3417</v>
      </c>
      <c r="M1274">
        <v>564</v>
      </c>
      <c r="N1274" s="2" t="s">
        <v>2350</v>
      </c>
      <c r="O1274" s="2" t="s">
        <v>1216</v>
      </c>
      <c r="P1274" s="2" t="s">
        <v>1210</v>
      </c>
      <c r="Q1274" s="2" t="s">
        <v>2352</v>
      </c>
      <c r="R1274" s="2" t="s">
        <v>2351</v>
      </c>
      <c r="S1274" s="2" t="s">
        <v>79</v>
      </c>
      <c r="T1274">
        <v>550</v>
      </c>
      <c r="U1274">
        <v>15</v>
      </c>
      <c r="V1274">
        <v>0</v>
      </c>
      <c r="W1274">
        <v>1</v>
      </c>
      <c r="X1274">
        <v>8</v>
      </c>
      <c r="Z1274">
        <v>4400</v>
      </c>
      <c r="AA1274">
        <v>4400</v>
      </c>
      <c r="AB1274">
        <v>4200</v>
      </c>
      <c r="AC1274" s="2"/>
      <c r="AD1274" s="2" t="s">
        <v>376</v>
      </c>
      <c r="AE1274">
        <v>2026</v>
      </c>
      <c r="AF1274">
        <v>138</v>
      </c>
      <c r="AG1274">
        <v>142</v>
      </c>
      <c r="AH1274">
        <v>-4</v>
      </c>
      <c r="AI1274">
        <v>145</v>
      </c>
      <c r="AJ1274">
        <v>142</v>
      </c>
      <c r="AK1274">
        <v>3</v>
      </c>
      <c r="AL1274" s="2" t="s">
        <v>72</v>
      </c>
      <c r="AN1274" s="2" t="s">
        <v>3419</v>
      </c>
    </row>
    <row r="1275" spans="1:40">
      <c r="A1275" s="1">
        <v>46132</v>
      </c>
      <c r="B1275" s="2" t="s">
        <v>25</v>
      </c>
      <c r="C1275" s="2" t="s">
        <v>3414</v>
      </c>
      <c r="D1275" s="2" t="s">
        <v>3426</v>
      </c>
      <c r="E1275" s="11">
        <v>0.62152777777777768</v>
      </c>
      <c r="F1275" s="11">
        <v>0.67361111111111116</v>
      </c>
      <c r="G1275">
        <v>1.25</v>
      </c>
      <c r="H1275">
        <v>760</v>
      </c>
      <c r="I1275">
        <v>1.25</v>
      </c>
      <c r="J1275">
        <v>760</v>
      </c>
      <c r="K1275" s="2" t="s">
        <v>3416</v>
      </c>
      <c r="L1275" s="2" t="s">
        <v>3417</v>
      </c>
      <c r="M1275">
        <v>604</v>
      </c>
      <c r="N1275" s="2" t="s">
        <v>2492</v>
      </c>
      <c r="O1275" s="2" t="s">
        <v>2494</v>
      </c>
      <c r="P1275" s="2" t="s">
        <v>949</v>
      </c>
      <c r="Q1275" s="2" t="s">
        <v>330</v>
      </c>
      <c r="R1275" s="2" t="s">
        <v>2493</v>
      </c>
      <c r="S1275" s="2" t="s">
        <v>79</v>
      </c>
      <c r="T1275">
        <v>950</v>
      </c>
      <c r="U1275">
        <v>20</v>
      </c>
      <c r="V1275">
        <v>0</v>
      </c>
      <c r="W1275">
        <v>1</v>
      </c>
      <c r="X1275">
        <v>8</v>
      </c>
      <c r="Z1275">
        <v>7600</v>
      </c>
      <c r="AA1275">
        <v>7600</v>
      </c>
      <c r="AB1275">
        <v>1800</v>
      </c>
      <c r="AC1275" s="2"/>
      <c r="AD1275" s="2" t="s">
        <v>376</v>
      </c>
      <c r="AE1275">
        <v>2026</v>
      </c>
      <c r="AF1275">
        <v>238</v>
      </c>
      <c r="AG1275">
        <v>79</v>
      </c>
      <c r="AH1275">
        <v>159</v>
      </c>
      <c r="AI1275">
        <v>238</v>
      </c>
      <c r="AJ1275">
        <v>79</v>
      </c>
      <c r="AK1275">
        <v>159</v>
      </c>
      <c r="AL1275" s="2" t="s">
        <v>72</v>
      </c>
      <c r="AN1275" s="2" t="s">
        <v>3419</v>
      </c>
    </row>
    <row r="1276" spans="1:40">
      <c r="A1276" s="1">
        <v>46132</v>
      </c>
      <c r="B1276" s="2" t="s">
        <v>25</v>
      </c>
      <c r="C1276" s="2" t="s">
        <v>3414</v>
      </c>
      <c r="D1276" s="2" t="s">
        <v>3426</v>
      </c>
      <c r="E1276" s="11">
        <v>0.6791666666666667</v>
      </c>
      <c r="F1276" s="11">
        <v>0.72569444444444442</v>
      </c>
      <c r="G1276">
        <v>1.1200000000000001</v>
      </c>
      <c r="H1276">
        <v>1785.7142857142856</v>
      </c>
      <c r="I1276">
        <v>1.1166666666666667</v>
      </c>
      <c r="J1276">
        <v>1791.0447761226851</v>
      </c>
      <c r="K1276" s="2" t="s">
        <v>3416</v>
      </c>
      <c r="L1276" s="2" t="s">
        <v>3417</v>
      </c>
      <c r="M1276">
        <v>337</v>
      </c>
      <c r="N1276" s="2" t="s">
        <v>1603</v>
      </c>
      <c r="O1276" s="2" t="s">
        <v>102</v>
      </c>
      <c r="P1276" s="2" t="s">
        <v>95</v>
      </c>
      <c r="Q1276" s="2" t="s">
        <v>97</v>
      </c>
      <c r="R1276" s="2" t="s">
        <v>94</v>
      </c>
      <c r="S1276" s="2" t="s">
        <v>79</v>
      </c>
      <c r="T1276">
        <v>2000</v>
      </c>
      <c r="U1276">
        <v>20</v>
      </c>
      <c r="V1276">
        <v>0</v>
      </c>
      <c r="W1276">
        <v>1</v>
      </c>
      <c r="X1276">
        <v>8</v>
      </c>
      <c r="Z1276">
        <v>16000</v>
      </c>
      <c r="AA1276">
        <v>16000</v>
      </c>
      <c r="AB1276">
        <v>24000</v>
      </c>
      <c r="AC1276" s="2"/>
      <c r="AD1276" s="2" t="s">
        <v>376</v>
      </c>
      <c r="AE1276">
        <v>2026</v>
      </c>
      <c r="AF1276">
        <v>500</v>
      </c>
      <c r="AG1276">
        <v>767</v>
      </c>
      <c r="AH1276">
        <v>-267</v>
      </c>
      <c r="AI1276">
        <v>770</v>
      </c>
      <c r="AJ1276">
        <v>767</v>
      </c>
      <c r="AK1276">
        <v>3</v>
      </c>
      <c r="AL1276" s="2" t="s">
        <v>72</v>
      </c>
      <c r="AN1276" s="2" t="s">
        <v>3419</v>
      </c>
    </row>
    <row r="1277" spans="1:40">
      <c r="A1277" s="1">
        <v>46132</v>
      </c>
      <c r="B1277" s="2" t="s">
        <v>26</v>
      </c>
      <c r="C1277" s="2" t="s">
        <v>3448</v>
      </c>
      <c r="D1277" s="2" t="s">
        <v>3415</v>
      </c>
      <c r="E1277" s="11">
        <v>0.33333333333333326</v>
      </c>
      <c r="F1277" s="11">
        <v>0.58333333333333326</v>
      </c>
      <c r="G1277">
        <v>6</v>
      </c>
      <c r="H1277">
        <v>1930</v>
      </c>
      <c r="I1277">
        <v>6</v>
      </c>
      <c r="J1277">
        <v>1930</v>
      </c>
      <c r="K1277" s="2" t="s">
        <v>3416</v>
      </c>
      <c r="L1277" s="2" t="s">
        <v>3417</v>
      </c>
      <c r="M1277">
        <v>418</v>
      </c>
      <c r="N1277" s="2" t="s">
        <v>1798</v>
      </c>
      <c r="O1277" s="2" t="s">
        <v>98</v>
      </c>
      <c r="P1277" s="2" t="s">
        <v>95</v>
      </c>
      <c r="Q1277" s="2" t="s">
        <v>97</v>
      </c>
      <c r="R1277" s="2" t="s">
        <v>94</v>
      </c>
      <c r="S1277" s="2" t="s">
        <v>64</v>
      </c>
      <c r="T1277">
        <v>11580</v>
      </c>
      <c r="U1277">
        <v>1</v>
      </c>
      <c r="V1277">
        <v>2</v>
      </c>
      <c r="W1277">
        <v>1</v>
      </c>
      <c r="X1277">
        <v>2</v>
      </c>
      <c r="Z1277">
        <v>23160</v>
      </c>
      <c r="AA1277">
        <v>23160</v>
      </c>
      <c r="AB1277">
        <v>23000</v>
      </c>
      <c r="AC1277" s="2" t="s">
        <v>3450</v>
      </c>
      <c r="AD1277" s="2" t="s">
        <v>376</v>
      </c>
      <c r="AE1277">
        <v>2026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 s="2" t="s">
        <v>72</v>
      </c>
      <c r="AN1277" s="2" t="s">
        <v>3419</v>
      </c>
    </row>
    <row r="1278" spans="1:40">
      <c r="A1278" s="1">
        <v>46132</v>
      </c>
      <c r="B1278" s="2" t="s">
        <v>26</v>
      </c>
      <c r="C1278" s="2" t="s">
        <v>3448</v>
      </c>
      <c r="D1278" s="2" t="s">
        <v>3415</v>
      </c>
      <c r="E1278" s="11">
        <v>0.58333333333333326</v>
      </c>
      <c r="F1278" s="11">
        <v>0.64583333333333326</v>
      </c>
      <c r="G1278">
        <v>1.5</v>
      </c>
      <c r="H1278">
        <v>2333.3333333333335</v>
      </c>
      <c r="I1278">
        <v>1.5</v>
      </c>
      <c r="J1278">
        <v>2333.3333333333335</v>
      </c>
      <c r="K1278" s="2" t="s">
        <v>3416</v>
      </c>
      <c r="L1278" s="2" t="s">
        <v>3417</v>
      </c>
      <c r="M1278">
        <v>492</v>
      </c>
      <c r="N1278" s="2" t="s">
        <v>2104</v>
      </c>
      <c r="O1278" s="2" t="s">
        <v>2106</v>
      </c>
      <c r="P1278" s="2" t="s">
        <v>555</v>
      </c>
      <c r="Q1278" s="2" t="s">
        <v>97</v>
      </c>
      <c r="R1278" s="2" t="s">
        <v>2105</v>
      </c>
      <c r="S1278" s="2" t="s">
        <v>64</v>
      </c>
      <c r="T1278">
        <v>3500</v>
      </c>
      <c r="U1278">
        <v>0</v>
      </c>
      <c r="V1278">
        <v>2</v>
      </c>
      <c r="W1278">
        <v>1</v>
      </c>
      <c r="X1278">
        <v>2</v>
      </c>
      <c r="Z1278">
        <v>7000</v>
      </c>
      <c r="AA1278">
        <v>7000</v>
      </c>
      <c r="AB1278">
        <v>29000</v>
      </c>
      <c r="AC1278" s="2" t="s">
        <v>3450</v>
      </c>
      <c r="AD1278" s="2" t="s">
        <v>376</v>
      </c>
      <c r="AE1278">
        <v>2026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 s="2" t="s">
        <v>72</v>
      </c>
      <c r="AN1278" s="2" t="s">
        <v>3419</v>
      </c>
    </row>
    <row r="1279" spans="1:40">
      <c r="A1279" s="1">
        <v>46132</v>
      </c>
      <c r="B1279" s="2" t="s">
        <v>26</v>
      </c>
      <c r="C1279" s="2" t="s">
        <v>3448</v>
      </c>
      <c r="D1279" s="2" t="s">
        <v>3440</v>
      </c>
      <c r="E1279" s="11">
        <v>0.64930555555555558</v>
      </c>
      <c r="F1279" s="11">
        <v>0.72569444444444442</v>
      </c>
      <c r="G1279">
        <v>1.83</v>
      </c>
      <c r="H1279">
        <v>1994.5355191256831</v>
      </c>
      <c r="I1279">
        <v>1.8333333333333335</v>
      </c>
      <c r="J1279">
        <v>1990.909090914352</v>
      </c>
      <c r="K1279" s="2" t="s">
        <v>3416</v>
      </c>
      <c r="L1279" s="2" t="s">
        <v>3417</v>
      </c>
      <c r="M1279">
        <v>492</v>
      </c>
      <c r="N1279" s="2" t="s">
        <v>2104</v>
      </c>
      <c r="O1279" s="2" t="s">
        <v>2106</v>
      </c>
      <c r="P1279" s="2" t="s">
        <v>555</v>
      </c>
      <c r="Q1279" s="2" t="s">
        <v>97</v>
      </c>
      <c r="R1279" s="2" t="s">
        <v>2105</v>
      </c>
      <c r="S1279" s="2" t="s">
        <v>64</v>
      </c>
      <c r="T1279">
        <v>3650</v>
      </c>
      <c r="U1279">
        <v>0</v>
      </c>
      <c r="V1279">
        <v>2</v>
      </c>
      <c r="W1279">
        <v>1</v>
      </c>
      <c r="X1279">
        <v>2</v>
      </c>
      <c r="Z1279">
        <v>7300</v>
      </c>
      <c r="AA1279">
        <v>7300</v>
      </c>
      <c r="AB1279">
        <v>29000</v>
      </c>
      <c r="AC1279" s="2" t="s">
        <v>3450</v>
      </c>
      <c r="AD1279" s="2" t="s">
        <v>376</v>
      </c>
      <c r="AE1279">
        <v>2026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 s="2" t="s">
        <v>72</v>
      </c>
      <c r="AN1279" s="2" t="s">
        <v>3419</v>
      </c>
    </row>
    <row r="1280" spans="1:40">
      <c r="A1280" s="1">
        <v>46133</v>
      </c>
      <c r="B1280" s="2" t="s">
        <v>26</v>
      </c>
      <c r="C1280" s="2" t="s">
        <v>3448</v>
      </c>
      <c r="D1280" s="2" t="s">
        <v>3449</v>
      </c>
      <c r="E1280" s="11">
        <v>0.34027777777777768</v>
      </c>
      <c r="F1280" s="11">
        <v>0.45833333333333326</v>
      </c>
      <c r="G1280">
        <v>2.83</v>
      </c>
      <c r="H1280">
        <v>2448.7632508833922</v>
      </c>
      <c r="I1280">
        <v>2.8333333333333335</v>
      </c>
      <c r="J1280">
        <v>2445.8823529398146</v>
      </c>
      <c r="K1280" s="2" t="s">
        <v>3416</v>
      </c>
      <c r="L1280" s="2" t="s">
        <v>3417</v>
      </c>
      <c r="M1280">
        <v>492</v>
      </c>
      <c r="N1280" s="2" t="s">
        <v>2104</v>
      </c>
      <c r="O1280" s="2" t="s">
        <v>2106</v>
      </c>
      <c r="P1280" s="2" t="s">
        <v>555</v>
      </c>
      <c r="Q1280" s="2" t="s">
        <v>97</v>
      </c>
      <c r="R1280" s="2" t="s">
        <v>2105</v>
      </c>
      <c r="S1280" s="2" t="s">
        <v>64</v>
      </c>
      <c r="T1280">
        <v>6930</v>
      </c>
      <c r="U1280">
        <v>2</v>
      </c>
      <c r="V1280">
        <v>2</v>
      </c>
      <c r="W1280">
        <v>1</v>
      </c>
      <c r="X1280">
        <v>2</v>
      </c>
      <c r="Z1280">
        <v>13860</v>
      </c>
      <c r="AA1280">
        <v>13860</v>
      </c>
      <c r="AB1280">
        <v>29000</v>
      </c>
      <c r="AC1280" s="2" t="s">
        <v>3450</v>
      </c>
      <c r="AD1280" s="2" t="s">
        <v>376</v>
      </c>
      <c r="AE1280">
        <v>2026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 s="2" t="s">
        <v>72</v>
      </c>
      <c r="AN1280" s="2" t="s">
        <v>3419</v>
      </c>
    </row>
    <row r="1281" spans="1:40">
      <c r="A1281" s="1">
        <v>46133</v>
      </c>
      <c r="B1281" s="2" t="s">
        <v>26</v>
      </c>
      <c r="C1281" s="2" t="s">
        <v>3448</v>
      </c>
      <c r="D1281" s="2" t="s">
        <v>3449</v>
      </c>
      <c r="E1281" s="11">
        <v>0.5</v>
      </c>
      <c r="F1281" s="11">
        <v>0.54166666666666674</v>
      </c>
      <c r="G1281">
        <v>1</v>
      </c>
      <c r="H1281">
        <v>1139</v>
      </c>
      <c r="I1281">
        <v>1</v>
      </c>
      <c r="J1281">
        <v>1139</v>
      </c>
      <c r="K1281" s="2" t="s">
        <v>3416</v>
      </c>
      <c r="L1281" s="2" t="s">
        <v>3417</v>
      </c>
      <c r="M1281">
        <v>600</v>
      </c>
      <c r="N1281" s="2" t="s">
        <v>2472</v>
      </c>
      <c r="O1281" s="2" t="s">
        <v>2475</v>
      </c>
      <c r="P1281" s="2" t="s">
        <v>2474</v>
      </c>
      <c r="Q1281" s="2" t="s">
        <v>153</v>
      </c>
      <c r="R1281" s="2" t="s">
        <v>2473</v>
      </c>
      <c r="S1281" s="2" t="s">
        <v>64</v>
      </c>
      <c r="T1281">
        <v>1139</v>
      </c>
      <c r="U1281">
        <v>0</v>
      </c>
      <c r="V1281">
        <v>2</v>
      </c>
      <c r="W1281">
        <v>1</v>
      </c>
      <c r="X1281">
        <v>2</v>
      </c>
      <c r="Z1281">
        <v>2278</v>
      </c>
      <c r="AA1281">
        <v>2278</v>
      </c>
      <c r="AB1281">
        <v>2150</v>
      </c>
      <c r="AC1281" s="2" t="s">
        <v>3438</v>
      </c>
      <c r="AD1281" s="2" t="s">
        <v>376</v>
      </c>
      <c r="AE1281">
        <v>2026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 s="2" t="s">
        <v>72</v>
      </c>
      <c r="AN1281" s="2" t="s">
        <v>3419</v>
      </c>
    </row>
    <row r="1282" spans="1:40">
      <c r="A1282" s="1">
        <v>46133</v>
      </c>
      <c r="B1282" s="2" t="s">
        <v>26</v>
      </c>
      <c r="C1282" s="2" t="s">
        <v>3448</v>
      </c>
      <c r="D1282" s="2" t="s">
        <v>3449</v>
      </c>
      <c r="E1282" s="11">
        <v>0.5625</v>
      </c>
      <c r="F1282" s="11">
        <v>0.60416666666666674</v>
      </c>
      <c r="G1282">
        <v>1</v>
      </c>
      <c r="H1282">
        <v>1191</v>
      </c>
      <c r="I1282">
        <v>1</v>
      </c>
      <c r="J1282">
        <v>1191</v>
      </c>
      <c r="K1282" s="2" t="s">
        <v>3416</v>
      </c>
      <c r="L1282" s="2" t="s">
        <v>3417</v>
      </c>
      <c r="M1282">
        <v>581</v>
      </c>
      <c r="N1282" s="2" t="s">
        <v>2404</v>
      </c>
      <c r="O1282" s="2" t="s">
        <v>2407</v>
      </c>
      <c r="P1282" s="2" t="s">
        <v>2406</v>
      </c>
      <c r="Q1282" s="2" t="s">
        <v>153</v>
      </c>
      <c r="R1282" s="2" t="s">
        <v>2405</v>
      </c>
      <c r="S1282" s="2" t="s">
        <v>64</v>
      </c>
      <c r="T1282">
        <v>1191</v>
      </c>
      <c r="U1282">
        <v>0</v>
      </c>
      <c r="V1282">
        <v>2</v>
      </c>
      <c r="W1282">
        <v>1</v>
      </c>
      <c r="X1282">
        <v>2</v>
      </c>
      <c r="Z1282">
        <v>2382</v>
      </c>
      <c r="AA1282">
        <v>2382</v>
      </c>
      <c r="AB1282">
        <v>2300</v>
      </c>
      <c r="AC1282" s="2" t="s">
        <v>3438</v>
      </c>
      <c r="AD1282" s="2" t="s">
        <v>376</v>
      </c>
      <c r="AE1282">
        <v>2026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 s="2" t="s">
        <v>72</v>
      </c>
      <c r="AN1282" s="2" t="s">
        <v>3419</v>
      </c>
    </row>
    <row r="1283" spans="1:40">
      <c r="A1283" s="1">
        <v>46133</v>
      </c>
      <c r="B1283" s="2" t="s">
        <v>26</v>
      </c>
      <c r="C1283" s="2" t="s">
        <v>3448</v>
      </c>
      <c r="D1283" s="2" t="s">
        <v>3449</v>
      </c>
      <c r="E1283" s="11">
        <v>0.64583333333333326</v>
      </c>
      <c r="F1283" s="11">
        <v>0.66666666666666674</v>
      </c>
      <c r="G1283">
        <v>0.5</v>
      </c>
      <c r="H1283">
        <v>1500</v>
      </c>
      <c r="I1283">
        <v>0.5</v>
      </c>
      <c r="J1283">
        <v>1500</v>
      </c>
      <c r="K1283" s="2" t="s">
        <v>3416</v>
      </c>
      <c r="L1283" s="2" t="s">
        <v>3417</v>
      </c>
      <c r="M1283">
        <v>585</v>
      </c>
      <c r="N1283" s="2" t="s">
        <v>2418</v>
      </c>
      <c r="O1283" s="2" t="s">
        <v>647</v>
      </c>
      <c r="P1283" s="2" t="s">
        <v>646</v>
      </c>
      <c r="Q1283" s="2" t="s">
        <v>153</v>
      </c>
      <c r="R1283" s="2" t="s">
        <v>645</v>
      </c>
      <c r="S1283" s="2" t="s">
        <v>64</v>
      </c>
      <c r="T1283">
        <v>750</v>
      </c>
      <c r="U1283">
        <v>8</v>
      </c>
      <c r="V1283">
        <v>2</v>
      </c>
      <c r="W1283">
        <v>1</v>
      </c>
      <c r="X1283">
        <v>4</v>
      </c>
      <c r="Z1283">
        <v>3000</v>
      </c>
      <c r="AA1283">
        <v>3000</v>
      </c>
      <c r="AB1283">
        <v>2900</v>
      </c>
      <c r="AC1283" s="2" t="s">
        <v>3438</v>
      </c>
      <c r="AD1283" s="2" t="s">
        <v>376</v>
      </c>
      <c r="AE1283">
        <v>2026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 s="2" t="s">
        <v>72</v>
      </c>
      <c r="AN1283" s="2" t="s">
        <v>3419</v>
      </c>
    </row>
    <row r="1284" spans="1:40">
      <c r="A1284" s="1">
        <v>46133</v>
      </c>
      <c r="B1284" s="2" t="s">
        <v>26</v>
      </c>
      <c r="C1284" s="2" t="s">
        <v>3448</v>
      </c>
      <c r="D1284" s="2" t="s">
        <v>3449</v>
      </c>
      <c r="E1284" s="11">
        <v>0.69791666666666674</v>
      </c>
      <c r="F1284" s="11">
        <v>0.72222222222222232</v>
      </c>
      <c r="G1284">
        <v>0.57999999999999996</v>
      </c>
      <c r="H1284">
        <v>1724.1379310344828</v>
      </c>
      <c r="I1284">
        <v>0.58333333333333326</v>
      </c>
      <c r="J1284">
        <v>1714.2857142824073</v>
      </c>
      <c r="K1284" s="2" t="s">
        <v>3416</v>
      </c>
      <c r="L1284" s="2" t="s">
        <v>3417</v>
      </c>
      <c r="M1284">
        <v>419</v>
      </c>
      <c r="N1284" s="2" t="s">
        <v>1808</v>
      </c>
      <c r="O1284" s="2" t="s">
        <v>98</v>
      </c>
      <c r="P1284" s="2" t="s">
        <v>95</v>
      </c>
      <c r="Q1284" s="2" t="s">
        <v>97</v>
      </c>
      <c r="R1284" s="2" t="s">
        <v>94</v>
      </c>
      <c r="S1284" s="2" t="s">
        <v>64</v>
      </c>
      <c r="T1284">
        <v>1000</v>
      </c>
      <c r="U1284">
        <v>4</v>
      </c>
      <c r="V1284">
        <v>2</v>
      </c>
      <c r="W1284">
        <v>1</v>
      </c>
      <c r="X1284">
        <v>2</v>
      </c>
      <c r="Z1284">
        <v>2000</v>
      </c>
      <c r="AA1284">
        <v>2000</v>
      </c>
      <c r="AB1284">
        <v>23000</v>
      </c>
      <c r="AC1284" s="2" t="s">
        <v>3450</v>
      </c>
      <c r="AD1284" s="2" t="s">
        <v>376</v>
      </c>
      <c r="AE1284">
        <v>2026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 s="2" t="s">
        <v>72</v>
      </c>
      <c r="AN1284" s="2" t="s">
        <v>3419</v>
      </c>
    </row>
    <row r="1285" spans="1:40">
      <c r="A1285" s="1">
        <v>46132</v>
      </c>
      <c r="B1285" s="2" t="s">
        <v>26</v>
      </c>
      <c r="C1285" s="2" t="s">
        <v>3433</v>
      </c>
      <c r="D1285" s="2" t="s">
        <v>3415</v>
      </c>
      <c r="E1285" s="11">
        <v>0.65972222222222232</v>
      </c>
      <c r="F1285" s="11">
        <v>0.72916666666666674</v>
      </c>
      <c r="G1285">
        <v>1.67</v>
      </c>
      <c r="H1285">
        <v>1197.6047904191616</v>
      </c>
      <c r="I1285">
        <v>1.6666666666666665</v>
      </c>
      <c r="J1285">
        <v>1200</v>
      </c>
      <c r="K1285" s="2" t="s">
        <v>3416</v>
      </c>
      <c r="L1285" s="2" t="s">
        <v>3417</v>
      </c>
      <c r="M1285">
        <v>350</v>
      </c>
      <c r="N1285" s="2" t="s">
        <v>1651</v>
      </c>
      <c r="O1285" s="2" t="s">
        <v>87</v>
      </c>
      <c r="P1285" s="2" t="s">
        <v>84</v>
      </c>
      <c r="Q1285" s="2" t="s">
        <v>1200</v>
      </c>
      <c r="R1285" s="2" t="s">
        <v>1652</v>
      </c>
      <c r="S1285" s="2" t="s">
        <v>64</v>
      </c>
      <c r="T1285">
        <v>2000</v>
      </c>
      <c r="U1285">
        <v>0</v>
      </c>
      <c r="V1285">
        <v>2</v>
      </c>
      <c r="W1285">
        <v>1</v>
      </c>
      <c r="X1285">
        <v>6</v>
      </c>
      <c r="Z1285">
        <v>12000</v>
      </c>
      <c r="AA1285">
        <v>12000</v>
      </c>
      <c r="AB1285">
        <v>58000</v>
      </c>
      <c r="AC1285" s="2" t="s">
        <v>3588</v>
      </c>
      <c r="AD1285" s="2" t="s">
        <v>376</v>
      </c>
      <c r="AE1285">
        <v>2026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 s="2" t="s">
        <v>72</v>
      </c>
      <c r="AN1285" s="2" t="s">
        <v>3419</v>
      </c>
    </row>
    <row r="1286" spans="1:40">
      <c r="A1286" s="1">
        <v>46133</v>
      </c>
      <c r="B1286" s="2" t="s">
        <v>26</v>
      </c>
      <c r="C1286" s="2" t="s">
        <v>3433</v>
      </c>
      <c r="D1286" s="2" t="s">
        <v>3415</v>
      </c>
      <c r="E1286" s="11">
        <v>0.33333333333333326</v>
      </c>
      <c r="F1286" s="11">
        <v>0.54861111111111116</v>
      </c>
      <c r="G1286">
        <v>5.17</v>
      </c>
      <c r="H1286">
        <v>1124.1779497098646</v>
      </c>
      <c r="I1286">
        <v>5.166666666666667</v>
      </c>
      <c r="J1286">
        <v>1124.9032258101852</v>
      </c>
      <c r="K1286" s="2" t="s">
        <v>3416</v>
      </c>
      <c r="L1286" s="2" t="s">
        <v>3417</v>
      </c>
      <c r="M1286">
        <v>350</v>
      </c>
      <c r="N1286" s="2" t="s">
        <v>1651</v>
      </c>
      <c r="O1286" s="2" t="s">
        <v>87</v>
      </c>
      <c r="P1286" s="2" t="s">
        <v>84</v>
      </c>
      <c r="Q1286" s="2" t="s">
        <v>1200</v>
      </c>
      <c r="R1286" s="2" t="s">
        <v>1652</v>
      </c>
      <c r="S1286" s="2" t="s">
        <v>64</v>
      </c>
      <c r="T1286">
        <v>5812</v>
      </c>
      <c r="U1286">
        <v>0</v>
      </c>
      <c r="V1286">
        <v>2</v>
      </c>
      <c r="W1286">
        <v>1</v>
      </c>
      <c r="X1286">
        <v>6</v>
      </c>
      <c r="Z1286">
        <v>34872</v>
      </c>
      <c r="AA1286">
        <v>34872</v>
      </c>
      <c r="AB1286">
        <v>58000</v>
      </c>
      <c r="AC1286" s="2" t="s">
        <v>3594</v>
      </c>
      <c r="AD1286" s="2" t="s">
        <v>376</v>
      </c>
      <c r="AE1286">
        <v>2026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 s="2" t="s">
        <v>72</v>
      </c>
      <c r="AN1286" s="2" t="s">
        <v>3419</v>
      </c>
    </row>
    <row r="1287" spans="1:40">
      <c r="A1287" s="1">
        <v>46133</v>
      </c>
      <c r="B1287" s="2" t="s">
        <v>26</v>
      </c>
      <c r="C1287" s="2" t="s">
        <v>3433</v>
      </c>
      <c r="D1287" s="2" t="s">
        <v>3415</v>
      </c>
      <c r="E1287" s="11">
        <v>0.57638888888888884</v>
      </c>
      <c r="F1287" s="11">
        <v>0.65972222222222232</v>
      </c>
      <c r="G1287">
        <v>2</v>
      </c>
      <c r="H1287">
        <v>1480</v>
      </c>
      <c r="I1287">
        <v>2</v>
      </c>
      <c r="J1287">
        <v>1480</v>
      </c>
      <c r="K1287" s="2" t="s">
        <v>3416</v>
      </c>
      <c r="L1287" s="2" t="s">
        <v>3417</v>
      </c>
      <c r="M1287">
        <v>507</v>
      </c>
      <c r="N1287" s="2" t="s">
        <v>2165</v>
      </c>
      <c r="O1287" s="2" t="s">
        <v>2168</v>
      </c>
      <c r="P1287" s="2" t="s">
        <v>2167</v>
      </c>
      <c r="Q1287" s="2" t="s">
        <v>943</v>
      </c>
      <c r="R1287" s="2" t="s">
        <v>2166</v>
      </c>
      <c r="S1287" s="2" t="s">
        <v>64</v>
      </c>
      <c r="T1287">
        <v>2960</v>
      </c>
      <c r="U1287">
        <v>0</v>
      </c>
      <c r="V1287">
        <v>2</v>
      </c>
      <c r="W1287">
        <v>1</v>
      </c>
      <c r="X1287">
        <v>6</v>
      </c>
      <c r="Z1287">
        <v>17760</v>
      </c>
      <c r="AA1287">
        <v>17760</v>
      </c>
      <c r="AB1287">
        <v>13850</v>
      </c>
      <c r="AC1287" s="2" t="s">
        <v>764</v>
      </c>
      <c r="AD1287" s="2" t="s">
        <v>376</v>
      </c>
      <c r="AE1287">
        <v>2026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 s="2" t="s">
        <v>72</v>
      </c>
      <c r="AN1287" s="2" t="s">
        <v>3419</v>
      </c>
    </row>
    <row r="1288" spans="1:40">
      <c r="A1288" s="1">
        <v>46133</v>
      </c>
      <c r="B1288" s="2" t="s">
        <v>26</v>
      </c>
      <c r="C1288" s="2" t="s">
        <v>3433</v>
      </c>
      <c r="D1288" s="2" t="s">
        <v>3415</v>
      </c>
      <c r="E1288" s="11">
        <v>0.66666666666666674</v>
      </c>
      <c r="F1288" s="11">
        <v>0.70833333333333326</v>
      </c>
      <c r="G1288">
        <v>1</v>
      </c>
      <c r="I1288">
        <v>1</v>
      </c>
      <c r="K1288" s="2" t="s">
        <v>3416</v>
      </c>
      <c r="L1288" s="2" t="s">
        <v>3362</v>
      </c>
      <c r="M1288" t="s">
        <v>764</v>
      </c>
      <c r="N1288" s="2" t="s">
        <v>764</v>
      </c>
      <c r="O1288" s="2" t="s">
        <v>764</v>
      </c>
      <c r="P1288" s="2" t="s">
        <v>764</v>
      </c>
      <c r="Q1288" s="2" t="s">
        <v>764</v>
      </c>
      <c r="R1288" s="2" t="s">
        <v>764</v>
      </c>
      <c r="S1288" s="2" t="s">
        <v>764</v>
      </c>
      <c r="U1288">
        <v>0</v>
      </c>
      <c r="V1288">
        <v>0</v>
      </c>
      <c r="W1288">
        <v>0</v>
      </c>
      <c r="X1288">
        <v>0</v>
      </c>
      <c r="AA1288" t="s">
        <v>764</v>
      </c>
      <c r="AB1288" t="s">
        <v>764</v>
      </c>
      <c r="AC1288" s="2" t="s">
        <v>3623</v>
      </c>
      <c r="AD1288" s="2" t="s">
        <v>376</v>
      </c>
      <c r="AE1288">
        <v>2026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 s="2" t="s">
        <v>72</v>
      </c>
      <c r="AN1288" s="2" t="s">
        <v>3419</v>
      </c>
    </row>
    <row r="1289" spans="1:40">
      <c r="A1289" s="1">
        <v>46132</v>
      </c>
      <c r="B1289" s="2" t="s">
        <v>27</v>
      </c>
      <c r="C1289" s="2" t="s">
        <v>3453</v>
      </c>
      <c r="D1289" s="2" t="s">
        <v>3454</v>
      </c>
      <c r="E1289" s="11">
        <v>0.34027777777777768</v>
      </c>
      <c r="F1289" s="11">
        <v>0.54166666666666674</v>
      </c>
      <c r="G1289">
        <v>4.83</v>
      </c>
      <c r="H1289">
        <v>971.01449275362313</v>
      </c>
      <c r="I1289">
        <v>4.833333333333333</v>
      </c>
      <c r="J1289">
        <v>970.34482758101854</v>
      </c>
      <c r="K1289" s="2" t="s">
        <v>3416</v>
      </c>
      <c r="L1289" s="2" t="s">
        <v>3417</v>
      </c>
      <c r="M1289">
        <v>417</v>
      </c>
      <c r="N1289" s="2" t="s">
        <v>1887</v>
      </c>
      <c r="O1289" s="2" t="s">
        <v>98</v>
      </c>
      <c r="P1289" s="2" t="s">
        <v>95</v>
      </c>
      <c r="Q1289" s="2" t="s">
        <v>97</v>
      </c>
      <c r="R1289" s="2" t="s">
        <v>94</v>
      </c>
      <c r="S1289" s="2" t="s">
        <v>64</v>
      </c>
      <c r="T1289">
        <v>4690</v>
      </c>
      <c r="U1289">
        <v>10</v>
      </c>
      <c r="V1289">
        <v>2</v>
      </c>
      <c r="W1289">
        <v>1</v>
      </c>
      <c r="X1289">
        <v>2</v>
      </c>
      <c r="Z1289">
        <v>9380</v>
      </c>
      <c r="AA1289">
        <v>9380</v>
      </c>
      <c r="AB1289">
        <v>23000</v>
      </c>
      <c r="AC1289" s="2"/>
      <c r="AD1289" s="2" t="s">
        <v>376</v>
      </c>
      <c r="AE1289">
        <v>2026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 s="2" t="s">
        <v>3431</v>
      </c>
      <c r="AN1289" s="2" t="s">
        <v>3419</v>
      </c>
    </row>
    <row r="1290" spans="1:40">
      <c r="A1290" s="1">
        <v>46132</v>
      </c>
      <c r="B1290" s="2" t="s">
        <v>27</v>
      </c>
      <c r="C1290" s="2" t="s">
        <v>3453</v>
      </c>
      <c r="D1290" s="2" t="s">
        <v>3454</v>
      </c>
      <c r="E1290" s="11">
        <v>0.55208333333333326</v>
      </c>
      <c r="F1290" s="11">
        <v>0.72916666666666674</v>
      </c>
      <c r="G1290">
        <v>4.25</v>
      </c>
      <c r="H1290">
        <v>1623.5294117647059</v>
      </c>
      <c r="I1290">
        <v>4.25</v>
      </c>
      <c r="J1290">
        <v>1623.5294117592593</v>
      </c>
      <c r="K1290" s="2" t="s">
        <v>3416</v>
      </c>
      <c r="L1290" s="2" t="s">
        <v>3417</v>
      </c>
      <c r="M1290">
        <v>418</v>
      </c>
      <c r="N1290" s="2" t="s">
        <v>1798</v>
      </c>
      <c r="O1290" s="2" t="s">
        <v>98</v>
      </c>
      <c r="P1290" s="2" t="s">
        <v>95</v>
      </c>
      <c r="Q1290" s="2" t="s">
        <v>97</v>
      </c>
      <c r="R1290" s="2" t="s">
        <v>94</v>
      </c>
      <c r="S1290" s="2" t="s">
        <v>64</v>
      </c>
      <c r="T1290">
        <v>6900</v>
      </c>
      <c r="U1290">
        <v>10</v>
      </c>
      <c r="V1290">
        <v>2</v>
      </c>
      <c r="W1290">
        <v>1</v>
      </c>
      <c r="X1290">
        <v>2</v>
      </c>
      <c r="Z1290">
        <v>13800</v>
      </c>
      <c r="AA1290">
        <v>13800</v>
      </c>
      <c r="AB1290">
        <v>23000</v>
      </c>
      <c r="AC1290" s="2"/>
      <c r="AD1290" s="2" t="s">
        <v>376</v>
      </c>
      <c r="AE1290">
        <v>2026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 s="2" t="s">
        <v>3431</v>
      </c>
      <c r="AN1290" s="2" t="s">
        <v>3419</v>
      </c>
    </row>
    <row r="1291" spans="1:40">
      <c r="A1291" s="1">
        <v>46133</v>
      </c>
      <c r="B1291" s="2" t="s">
        <v>27</v>
      </c>
      <c r="C1291" s="2" t="s">
        <v>3453</v>
      </c>
      <c r="D1291" s="2" t="s">
        <v>3454</v>
      </c>
      <c r="E1291" s="11">
        <v>0.34027777777777768</v>
      </c>
      <c r="F1291" s="11">
        <v>0.64583333333333326</v>
      </c>
      <c r="G1291">
        <v>7.33</v>
      </c>
      <c r="H1291">
        <v>641.20054570259208</v>
      </c>
      <c r="I1291">
        <v>7.3333333333333339</v>
      </c>
      <c r="J1291">
        <v>640.90909091435185</v>
      </c>
      <c r="K1291" s="2" t="s">
        <v>3416</v>
      </c>
      <c r="L1291" s="2" t="s">
        <v>3417</v>
      </c>
      <c r="M1291">
        <v>418</v>
      </c>
      <c r="N1291" s="2" t="s">
        <v>1798</v>
      </c>
      <c r="O1291" s="2" t="s">
        <v>98</v>
      </c>
      <c r="P1291" s="2" t="s">
        <v>95</v>
      </c>
      <c r="Q1291" s="2" t="s">
        <v>97</v>
      </c>
      <c r="R1291" s="2" t="s">
        <v>94</v>
      </c>
      <c r="S1291" s="2" t="s">
        <v>64</v>
      </c>
      <c r="T1291">
        <v>4700</v>
      </c>
      <c r="U1291">
        <v>10</v>
      </c>
      <c r="V1291">
        <v>2</v>
      </c>
      <c r="W1291">
        <v>1</v>
      </c>
      <c r="X1291">
        <v>2</v>
      </c>
      <c r="Z1291">
        <v>9400</v>
      </c>
      <c r="AA1291">
        <v>9400</v>
      </c>
      <c r="AB1291">
        <v>23000</v>
      </c>
      <c r="AC1291" s="2"/>
      <c r="AD1291" s="2" t="s">
        <v>376</v>
      </c>
      <c r="AE1291">
        <v>2026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 s="2" t="s">
        <v>3431</v>
      </c>
      <c r="AN1291" s="2" t="s">
        <v>3419</v>
      </c>
    </row>
    <row r="1292" spans="1:40">
      <c r="A1292" s="1">
        <v>46133</v>
      </c>
      <c r="B1292" s="2" t="s">
        <v>27</v>
      </c>
      <c r="C1292" s="2" t="s">
        <v>3453</v>
      </c>
      <c r="D1292" s="2" t="s">
        <v>3454</v>
      </c>
      <c r="E1292" s="11">
        <v>0.66666666666666674</v>
      </c>
      <c r="F1292" s="11">
        <v>0.72916666666666674</v>
      </c>
      <c r="G1292">
        <v>1.5</v>
      </c>
      <c r="H1292">
        <v>1000</v>
      </c>
      <c r="I1292">
        <v>1.5</v>
      </c>
      <c r="J1292">
        <v>1000</v>
      </c>
      <c r="K1292" s="2" t="s">
        <v>3416</v>
      </c>
      <c r="L1292" s="2" t="s">
        <v>3417</v>
      </c>
      <c r="M1292">
        <v>492</v>
      </c>
      <c r="N1292" s="2" t="s">
        <v>2104</v>
      </c>
      <c r="O1292" s="2" t="s">
        <v>2106</v>
      </c>
      <c r="P1292" s="2" t="s">
        <v>555</v>
      </c>
      <c r="Q1292" s="2" t="s">
        <v>97</v>
      </c>
      <c r="R1292" s="2" t="s">
        <v>2105</v>
      </c>
      <c r="S1292" s="2" t="s">
        <v>64</v>
      </c>
      <c r="T1292">
        <v>1500</v>
      </c>
      <c r="U1292">
        <v>5</v>
      </c>
      <c r="V1292">
        <v>2</v>
      </c>
      <c r="W1292">
        <v>1</v>
      </c>
      <c r="X1292">
        <v>2</v>
      </c>
      <c r="Z1292">
        <v>3000</v>
      </c>
      <c r="AA1292">
        <v>3000</v>
      </c>
      <c r="AB1292">
        <v>29000</v>
      </c>
      <c r="AC1292" s="2"/>
      <c r="AD1292" s="2" t="s">
        <v>376</v>
      </c>
      <c r="AE1292">
        <v>2026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 s="2" t="s">
        <v>3431</v>
      </c>
      <c r="AN1292" s="2" t="s">
        <v>3419</v>
      </c>
    </row>
    <row r="1293" spans="1:40">
      <c r="A1293" s="1">
        <v>46132</v>
      </c>
      <c r="B1293" s="2" t="s">
        <v>27</v>
      </c>
      <c r="C1293" s="2" t="s">
        <v>3439</v>
      </c>
      <c r="D1293" s="2" t="s">
        <v>3440</v>
      </c>
      <c r="E1293" s="11">
        <v>0.33680555555555558</v>
      </c>
      <c r="F1293" s="11">
        <v>0.52083333333333326</v>
      </c>
      <c r="G1293">
        <v>4.42</v>
      </c>
      <c r="H1293">
        <v>1217.420814479638</v>
      </c>
      <c r="I1293">
        <v>4.416666666666667</v>
      </c>
      <c r="J1293">
        <v>1218.3396226388888</v>
      </c>
      <c r="K1293" s="2" t="s">
        <v>3416</v>
      </c>
      <c r="L1293" s="2" t="s">
        <v>3417</v>
      </c>
      <c r="M1293">
        <v>352</v>
      </c>
      <c r="N1293" s="2" t="s">
        <v>1653</v>
      </c>
      <c r="O1293" s="2" t="s">
        <v>87</v>
      </c>
      <c r="P1293" s="2" t="s">
        <v>84</v>
      </c>
      <c r="Q1293" s="2" t="s">
        <v>1200</v>
      </c>
      <c r="R1293" s="2" t="s">
        <v>1652</v>
      </c>
      <c r="S1293" s="2" t="s">
        <v>64</v>
      </c>
      <c r="T1293">
        <v>5381</v>
      </c>
      <c r="U1293">
        <v>10</v>
      </c>
      <c r="V1293">
        <v>2</v>
      </c>
      <c r="W1293">
        <v>1</v>
      </c>
      <c r="X1293">
        <v>6</v>
      </c>
      <c r="Z1293">
        <v>32286</v>
      </c>
      <c r="AA1293">
        <v>32286</v>
      </c>
      <c r="AB1293">
        <v>37400</v>
      </c>
      <c r="AC1293" s="2"/>
      <c r="AD1293" s="2" t="s">
        <v>376</v>
      </c>
      <c r="AE1293">
        <v>2026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 s="2" t="s">
        <v>3419</v>
      </c>
      <c r="AN1293" s="2" t="s">
        <v>3419</v>
      </c>
    </row>
    <row r="1294" spans="1:40">
      <c r="A1294" s="1">
        <v>46132</v>
      </c>
      <c r="B1294" s="2" t="s">
        <v>27</v>
      </c>
      <c r="C1294" s="2" t="s">
        <v>3439</v>
      </c>
      <c r="D1294" s="2" t="s">
        <v>3440</v>
      </c>
      <c r="E1294" s="11">
        <v>0.52777777777777768</v>
      </c>
      <c r="F1294" s="11">
        <v>0.56597222222222232</v>
      </c>
      <c r="G1294">
        <v>0.92</v>
      </c>
      <c r="H1294">
        <v>397.82608695652175</v>
      </c>
      <c r="I1294">
        <v>0.91666666666666674</v>
      </c>
      <c r="J1294">
        <v>399.27272726851851</v>
      </c>
      <c r="K1294" s="2" t="s">
        <v>3416</v>
      </c>
      <c r="L1294" s="2" t="s">
        <v>3417</v>
      </c>
      <c r="M1294">
        <v>350</v>
      </c>
      <c r="N1294" s="2" t="s">
        <v>1651</v>
      </c>
      <c r="O1294" s="2" t="s">
        <v>87</v>
      </c>
      <c r="P1294" s="2" t="s">
        <v>84</v>
      </c>
      <c r="Q1294" s="2" t="s">
        <v>1200</v>
      </c>
      <c r="R1294" s="2" t="s">
        <v>1652</v>
      </c>
      <c r="S1294" s="2" t="s">
        <v>64</v>
      </c>
      <c r="T1294">
        <v>366</v>
      </c>
      <c r="U1294">
        <v>0</v>
      </c>
      <c r="V1294">
        <v>2</v>
      </c>
      <c r="W1294">
        <v>1</v>
      </c>
      <c r="X1294">
        <v>6</v>
      </c>
      <c r="Z1294">
        <v>2196</v>
      </c>
      <c r="AA1294">
        <v>2196</v>
      </c>
      <c r="AB1294">
        <v>58000</v>
      </c>
      <c r="AC1294" s="2" t="s">
        <v>3438</v>
      </c>
      <c r="AD1294" s="2" t="s">
        <v>376</v>
      </c>
      <c r="AE1294">
        <v>2026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 s="2" t="s">
        <v>3419</v>
      </c>
      <c r="AN1294" s="2" t="s">
        <v>3419</v>
      </c>
    </row>
    <row r="1295" spans="1:40">
      <c r="A1295" s="1">
        <v>46132</v>
      </c>
      <c r="B1295" s="2" t="s">
        <v>27</v>
      </c>
      <c r="C1295" s="2" t="s">
        <v>3439</v>
      </c>
      <c r="D1295" s="2" t="s">
        <v>3440</v>
      </c>
      <c r="E1295" s="11">
        <v>0.56944444444444442</v>
      </c>
      <c r="F1295" s="11">
        <v>0.64583333333333326</v>
      </c>
      <c r="G1295">
        <v>1.83</v>
      </c>
      <c r="H1295">
        <v>831.69398907103823</v>
      </c>
      <c r="I1295">
        <v>1.8333333333333335</v>
      </c>
      <c r="J1295">
        <v>830.18181818287042</v>
      </c>
      <c r="K1295" s="2" t="s">
        <v>3416</v>
      </c>
      <c r="L1295" s="2" t="s">
        <v>3417</v>
      </c>
      <c r="M1295">
        <v>350</v>
      </c>
      <c r="N1295" s="2" t="s">
        <v>1651</v>
      </c>
      <c r="O1295" s="2" t="s">
        <v>87</v>
      </c>
      <c r="P1295" s="2" t="s">
        <v>84</v>
      </c>
      <c r="Q1295" s="2" t="s">
        <v>1200</v>
      </c>
      <c r="R1295" s="2" t="s">
        <v>1652</v>
      </c>
      <c r="S1295" s="2" t="s">
        <v>64</v>
      </c>
      <c r="T1295">
        <v>1522</v>
      </c>
      <c r="U1295">
        <v>5</v>
      </c>
      <c r="V1295">
        <v>2</v>
      </c>
      <c r="W1295">
        <v>1</v>
      </c>
      <c r="X1295">
        <v>6</v>
      </c>
      <c r="Z1295">
        <v>9132</v>
      </c>
      <c r="AA1295">
        <v>9132</v>
      </c>
      <c r="AB1295">
        <v>58000</v>
      </c>
      <c r="AC1295" s="2" t="s">
        <v>3624</v>
      </c>
      <c r="AD1295" s="2" t="s">
        <v>376</v>
      </c>
      <c r="AE1295">
        <v>2026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 s="2" t="s">
        <v>3419</v>
      </c>
      <c r="AN1295" s="2" t="s">
        <v>3419</v>
      </c>
    </row>
    <row r="1296" spans="1:40">
      <c r="A1296" s="1">
        <v>46133</v>
      </c>
      <c r="B1296" s="2" t="s">
        <v>27</v>
      </c>
      <c r="C1296" s="2" t="s">
        <v>3439</v>
      </c>
      <c r="D1296" s="2" t="s">
        <v>3440</v>
      </c>
      <c r="E1296" s="11">
        <v>0.33680555555555558</v>
      </c>
      <c r="F1296" s="11">
        <v>0.60416666666666674</v>
      </c>
      <c r="G1296">
        <v>6.42</v>
      </c>
      <c r="H1296">
        <v>1230.0623052959502</v>
      </c>
      <c r="I1296">
        <v>6.416666666666667</v>
      </c>
      <c r="J1296">
        <v>1230.7012987037037</v>
      </c>
      <c r="K1296" s="2" t="s">
        <v>3416</v>
      </c>
      <c r="L1296" s="2" t="s">
        <v>3417</v>
      </c>
      <c r="M1296">
        <v>350</v>
      </c>
      <c r="N1296" s="2" t="s">
        <v>1651</v>
      </c>
      <c r="O1296" s="2" t="s">
        <v>87</v>
      </c>
      <c r="P1296" s="2" t="s">
        <v>84</v>
      </c>
      <c r="Q1296" s="2" t="s">
        <v>1200</v>
      </c>
      <c r="R1296" s="2" t="s">
        <v>1652</v>
      </c>
      <c r="S1296" s="2" t="s">
        <v>64</v>
      </c>
      <c r="T1296">
        <v>7897</v>
      </c>
      <c r="U1296">
        <v>5</v>
      </c>
      <c r="V1296">
        <v>2</v>
      </c>
      <c r="W1296">
        <v>1</v>
      </c>
      <c r="X1296">
        <v>6</v>
      </c>
      <c r="Z1296">
        <v>47382</v>
      </c>
      <c r="AA1296">
        <v>47382</v>
      </c>
      <c r="AB1296">
        <v>58000</v>
      </c>
      <c r="AC1296" s="2" t="s">
        <v>3594</v>
      </c>
      <c r="AD1296" s="2" t="s">
        <v>376</v>
      </c>
      <c r="AE1296">
        <v>2026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 s="2" t="s">
        <v>3419</v>
      </c>
      <c r="AN1296" s="2" t="s">
        <v>3419</v>
      </c>
    </row>
    <row r="1297" spans="1:40">
      <c r="A1297" s="1">
        <v>46133</v>
      </c>
      <c r="B1297" s="2" t="s">
        <v>27</v>
      </c>
      <c r="C1297" s="2" t="s">
        <v>3439</v>
      </c>
      <c r="D1297" s="2" t="s">
        <v>3440</v>
      </c>
      <c r="E1297" s="11">
        <v>0.65625</v>
      </c>
      <c r="F1297" s="11">
        <v>0.72916666666666674</v>
      </c>
      <c r="G1297">
        <v>1.75</v>
      </c>
      <c r="H1297">
        <v>1865.7142857142858</v>
      </c>
      <c r="I1297">
        <v>1.75</v>
      </c>
      <c r="J1297">
        <v>1865.7142857175927</v>
      </c>
      <c r="K1297" s="2" t="s">
        <v>3416</v>
      </c>
      <c r="L1297" s="2" t="s">
        <v>3417</v>
      </c>
      <c r="M1297">
        <v>462</v>
      </c>
      <c r="N1297" s="2" t="s">
        <v>2049</v>
      </c>
      <c r="O1297" s="2" t="s">
        <v>2050</v>
      </c>
      <c r="P1297" s="2" t="s">
        <v>2045</v>
      </c>
      <c r="Q1297" s="2" t="s">
        <v>2046</v>
      </c>
      <c r="R1297" s="2" t="s">
        <v>2044</v>
      </c>
      <c r="S1297" s="2" t="s">
        <v>64</v>
      </c>
      <c r="T1297">
        <v>3265</v>
      </c>
      <c r="U1297">
        <v>5</v>
      </c>
      <c r="V1297">
        <v>2</v>
      </c>
      <c r="W1297">
        <v>1</v>
      </c>
      <c r="X1297">
        <v>1</v>
      </c>
      <c r="Z1297">
        <v>3265</v>
      </c>
      <c r="AA1297">
        <v>3265</v>
      </c>
      <c r="AB1297">
        <v>3200</v>
      </c>
      <c r="AC1297" s="2" t="s">
        <v>3438</v>
      </c>
      <c r="AD1297" s="2" t="s">
        <v>376</v>
      </c>
      <c r="AE1297">
        <v>2026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 s="2" t="s">
        <v>3431</v>
      </c>
      <c r="AN1297" s="2" t="s">
        <v>3419</v>
      </c>
    </row>
    <row r="1298" spans="1:40">
      <c r="A1298" s="1">
        <v>46133</v>
      </c>
      <c r="B1298" s="2" t="s">
        <v>25</v>
      </c>
      <c r="C1298" s="2" t="s">
        <v>3422</v>
      </c>
      <c r="D1298" s="2" t="s">
        <v>3423</v>
      </c>
      <c r="E1298" s="11">
        <v>0.33680555555555558</v>
      </c>
      <c r="F1298" s="11">
        <v>0.39583333333333326</v>
      </c>
      <c r="G1298">
        <v>1.42</v>
      </c>
      <c r="H1298">
        <v>84.507042253521135</v>
      </c>
      <c r="I1298">
        <v>1.4166666666666665</v>
      </c>
      <c r="J1298">
        <v>84.705882349537035</v>
      </c>
      <c r="K1298" s="2" t="s">
        <v>3416</v>
      </c>
      <c r="L1298" s="2" t="s">
        <v>3417</v>
      </c>
      <c r="M1298">
        <v>625</v>
      </c>
      <c r="N1298" s="2" t="s">
        <v>2580</v>
      </c>
      <c r="O1298" s="2" t="s">
        <v>2583</v>
      </c>
      <c r="P1298" s="2" t="s">
        <v>2582</v>
      </c>
      <c r="Q1298" s="2" t="s">
        <v>153</v>
      </c>
      <c r="R1298" s="2" t="s">
        <v>2581</v>
      </c>
      <c r="S1298" s="2" t="s">
        <v>64</v>
      </c>
      <c r="T1298">
        <v>120</v>
      </c>
      <c r="U1298">
        <v>0</v>
      </c>
      <c r="V1298">
        <v>2</v>
      </c>
      <c r="W1298">
        <v>1</v>
      </c>
      <c r="X1298">
        <v>4</v>
      </c>
      <c r="Z1298">
        <v>480</v>
      </c>
      <c r="AA1298">
        <v>480</v>
      </c>
      <c r="AB1298">
        <v>100</v>
      </c>
      <c r="AC1298" s="2"/>
      <c r="AD1298" s="2" t="s">
        <v>376</v>
      </c>
      <c r="AE1298">
        <v>2026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 s="2" t="s">
        <v>72</v>
      </c>
      <c r="AN1298" s="2" t="s">
        <v>3419</v>
      </c>
    </row>
    <row r="1299" spans="1:40">
      <c r="A1299" s="1">
        <v>46133</v>
      </c>
      <c r="B1299" s="2" t="s">
        <v>25</v>
      </c>
      <c r="C1299" s="2" t="s">
        <v>3422</v>
      </c>
      <c r="D1299" s="2" t="s">
        <v>3423</v>
      </c>
      <c r="E1299" s="11">
        <v>0.39930555555555558</v>
      </c>
      <c r="F1299" s="11">
        <v>0.44791666666666674</v>
      </c>
      <c r="G1299">
        <v>1.17</v>
      </c>
      <c r="H1299">
        <v>1008.5470085470087</v>
      </c>
      <c r="I1299">
        <v>1.1666666666666665</v>
      </c>
      <c r="J1299">
        <v>1011.4285714236111</v>
      </c>
      <c r="K1299" s="2" t="s">
        <v>3416</v>
      </c>
      <c r="L1299" s="2" t="s">
        <v>3417</v>
      </c>
      <c r="M1299">
        <v>581</v>
      </c>
      <c r="N1299" s="2" t="s">
        <v>2404</v>
      </c>
      <c r="O1299" s="2" t="s">
        <v>2407</v>
      </c>
      <c r="P1299" s="2" t="s">
        <v>2406</v>
      </c>
      <c r="Q1299" s="2" t="s">
        <v>153</v>
      </c>
      <c r="R1299" s="2" t="s">
        <v>2405</v>
      </c>
      <c r="S1299" s="2" t="s">
        <v>64</v>
      </c>
      <c r="T1299">
        <v>1180</v>
      </c>
      <c r="U1299">
        <v>0</v>
      </c>
      <c r="V1299">
        <v>2</v>
      </c>
      <c r="W1299">
        <v>1</v>
      </c>
      <c r="X1299">
        <v>2</v>
      </c>
      <c r="Z1299">
        <v>2360</v>
      </c>
      <c r="AA1299">
        <v>2360</v>
      </c>
      <c r="AB1299">
        <v>2300</v>
      </c>
      <c r="AC1299" s="2"/>
      <c r="AD1299" s="2" t="s">
        <v>376</v>
      </c>
      <c r="AE1299">
        <v>2026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 s="2" t="s">
        <v>72</v>
      </c>
      <c r="AN1299" s="2" t="s">
        <v>3419</v>
      </c>
    </row>
    <row r="1300" spans="1:40">
      <c r="A1300" s="1">
        <v>46133</v>
      </c>
      <c r="B1300" s="2" t="s">
        <v>25</v>
      </c>
      <c r="C1300" s="2" t="s">
        <v>3422</v>
      </c>
      <c r="D1300" s="2" t="s">
        <v>3423</v>
      </c>
      <c r="E1300" s="11">
        <v>0.45138888888888884</v>
      </c>
      <c r="F1300" s="11">
        <v>0.59722222222222232</v>
      </c>
      <c r="G1300">
        <v>3.5</v>
      </c>
      <c r="I1300">
        <v>3.5</v>
      </c>
      <c r="K1300" s="2" t="s">
        <v>3416</v>
      </c>
      <c r="L1300" s="2" t="s">
        <v>3476</v>
      </c>
      <c r="M1300" t="s">
        <v>764</v>
      </c>
      <c r="N1300" s="2" t="s">
        <v>764</v>
      </c>
      <c r="O1300" s="2" t="s">
        <v>764</v>
      </c>
      <c r="P1300" s="2" t="s">
        <v>764</v>
      </c>
      <c r="Q1300" s="2" t="s">
        <v>764</v>
      </c>
      <c r="R1300" s="2" t="s">
        <v>764</v>
      </c>
      <c r="S1300" s="2" t="s">
        <v>764</v>
      </c>
      <c r="U1300">
        <v>0</v>
      </c>
      <c r="V1300">
        <v>0</v>
      </c>
      <c r="W1300">
        <v>0</v>
      </c>
      <c r="X1300">
        <v>0</v>
      </c>
      <c r="AA1300" t="s">
        <v>764</v>
      </c>
      <c r="AB1300" t="s">
        <v>764</v>
      </c>
      <c r="AC1300" s="2" t="s">
        <v>3625</v>
      </c>
      <c r="AD1300" s="2" t="s">
        <v>376</v>
      </c>
      <c r="AE1300">
        <v>2026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 s="2" t="s">
        <v>72</v>
      </c>
      <c r="AN1300" s="2" t="s">
        <v>3419</v>
      </c>
    </row>
    <row r="1301" spans="1:40">
      <c r="A1301" s="1">
        <v>46133</v>
      </c>
      <c r="B1301" s="2" t="s">
        <v>25</v>
      </c>
      <c r="C1301" s="2" t="s">
        <v>3422</v>
      </c>
      <c r="D1301" s="2" t="s">
        <v>3423</v>
      </c>
      <c r="E1301" s="11">
        <v>0.60069444444444442</v>
      </c>
      <c r="F1301" s="11">
        <v>0.65277777777777768</v>
      </c>
      <c r="G1301">
        <v>1.25</v>
      </c>
      <c r="H1301">
        <v>1080</v>
      </c>
      <c r="I1301">
        <v>1.25</v>
      </c>
      <c r="J1301">
        <v>1080</v>
      </c>
      <c r="K1301" s="2" t="s">
        <v>3416</v>
      </c>
      <c r="L1301" s="2" t="s">
        <v>3417</v>
      </c>
      <c r="M1301">
        <v>569</v>
      </c>
      <c r="N1301" s="2" t="s">
        <v>2361</v>
      </c>
      <c r="O1301" s="2" t="s">
        <v>2364</v>
      </c>
      <c r="P1301" s="2" t="s">
        <v>2363</v>
      </c>
      <c r="Q1301" s="2" t="s">
        <v>805</v>
      </c>
      <c r="R1301" s="2" t="s">
        <v>2362</v>
      </c>
      <c r="S1301" s="2" t="s">
        <v>64</v>
      </c>
      <c r="T1301">
        <v>1350</v>
      </c>
      <c r="U1301">
        <v>0</v>
      </c>
      <c r="V1301">
        <v>2</v>
      </c>
      <c r="W1301">
        <v>1</v>
      </c>
      <c r="X1301">
        <v>4</v>
      </c>
      <c r="Z1301">
        <v>5400</v>
      </c>
      <c r="AA1301">
        <v>5400</v>
      </c>
      <c r="AB1301">
        <v>5200</v>
      </c>
      <c r="AC1301" s="2"/>
      <c r="AD1301" s="2" t="s">
        <v>376</v>
      </c>
      <c r="AE1301">
        <v>2026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 s="2" t="s">
        <v>72</v>
      </c>
      <c r="AN1301" s="2" t="s">
        <v>3419</v>
      </c>
    </row>
    <row r="1302" spans="1:40">
      <c r="A1302" s="1">
        <v>46133</v>
      </c>
      <c r="B1302" s="2" t="s">
        <v>25</v>
      </c>
      <c r="C1302" s="2" t="s">
        <v>3422</v>
      </c>
      <c r="D1302" s="2" t="s">
        <v>3423</v>
      </c>
      <c r="E1302" s="11">
        <v>0.65625</v>
      </c>
      <c r="F1302" s="11">
        <v>0.72569444444444442</v>
      </c>
      <c r="G1302">
        <v>1.67</v>
      </c>
      <c r="H1302">
        <v>1826.3473053892217</v>
      </c>
      <c r="I1302">
        <v>1.6666666666666665</v>
      </c>
      <c r="J1302">
        <v>1830</v>
      </c>
      <c r="K1302" s="2" t="s">
        <v>3416</v>
      </c>
      <c r="L1302" s="2" t="s">
        <v>3417</v>
      </c>
      <c r="M1302">
        <v>447</v>
      </c>
      <c r="N1302" s="2" t="s">
        <v>1973</v>
      </c>
      <c r="O1302" s="2" t="s">
        <v>1977</v>
      </c>
      <c r="P1302" s="2" t="s">
        <v>1975</v>
      </c>
      <c r="Q1302" s="2" t="s">
        <v>1976</v>
      </c>
      <c r="R1302" s="2" t="s">
        <v>1974</v>
      </c>
      <c r="S1302" s="2" t="s">
        <v>64</v>
      </c>
      <c r="T1302">
        <v>3050</v>
      </c>
      <c r="U1302">
        <v>0</v>
      </c>
      <c r="V1302">
        <v>2</v>
      </c>
      <c r="W1302">
        <v>1</v>
      </c>
      <c r="X1302">
        <v>6</v>
      </c>
      <c r="Z1302">
        <v>18300</v>
      </c>
      <c r="AA1302">
        <v>18300</v>
      </c>
      <c r="AB1302">
        <v>18000</v>
      </c>
      <c r="AC1302" s="2"/>
      <c r="AD1302" s="2" t="s">
        <v>376</v>
      </c>
      <c r="AE1302">
        <v>2026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 s="2" t="s">
        <v>72</v>
      </c>
      <c r="AN1302" s="2" t="s">
        <v>3419</v>
      </c>
    </row>
    <row r="1303" spans="1:40">
      <c r="A1303" s="1">
        <v>46134</v>
      </c>
      <c r="B1303" s="2" t="s">
        <v>25</v>
      </c>
      <c r="C1303" s="2" t="s">
        <v>3422</v>
      </c>
      <c r="D1303" s="2" t="s">
        <v>3423</v>
      </c>
      <c r="E1303" s="11">
        <v>0.3354166666666667</v>
      </c>
      <c r="F1303" s="11">
        <v>0.54166666666666674</v>
      </c>
      <c r="G1303">
        <v>4.95</v>
      </c>
      <c r="H1303">
        <v>191.91919191919192</v>
      </c>
      <c r="I1303">
        <v>4.95</v>
      </c>
      <c r="J1303">
        <v>191.91919192129629</v>
      </c>
      <c r="K1303" s="2" t="s">
        <v>3416</v>
      </c>
      <c r="L1303" s="2" t="s">
        <v>3417</v>
      </c>
      <c r="M1303">
        <v>458</v>
      </c>
      <c r="N1303" s="2" t="s">
        <v>2030</v>
      </c>
      <c r="O1303" s="2" t="s">
        <v>2032</v>
      </c>
      <c r="P1303" s="2" t="s">
        <v>142</v>
      </c>
      <c r="Q1303" s="2" t="s">
        <v>153</v>
      </c>
      <c r="R1303" s="2" t="s">
        <v>2031</v>
      </c>
      <c r="S1303" s="2" t="s">
        <v>64</v>
      </c>
      <c r="T1303">
        <v>950</v>
      </c>
      <c r="U1303">
        <v>0</v>
      </c>
      <c r="V1303">
        <v>2</v>
      </c>
      <c r="W1303">
        <v>1</v>
      </c>
      <c r="X1303">
        <v>4</v>
      </c>
      <c r="Z1303">
        <v>3800</v>
      </c>
      <c r="AA1303">
        <v>3800</v>
      </c>
      <c r="AB1303">
        <v>3500</v>
      </c>
      <c r="AC1303" s="2" t="s">
        <v>3626</v>
      </c>
      <c r="AD1303" s="2" t="s">
        <v>376</v>
      </c>
      <c r="AE1303">
        <v>2026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 s="2" t="s">
        <v>72</v>
      </c>
      <c r="AN1303" s="2" t="s">
        <v>3419</v>
      </c>
    </row>
    <row r="1304" spans="1:40">
      <c r="A1304" s="1">
        <v>46134</v>
      </c>
      <c r="B1304" s="2" t="s">
        <v>25</v>
      </c>
      <c r="C1304" s="2" t="s">
        <v>3422</v>
      </c>
      <c r="D1304" s="2" t="s">
        <v>3423</v>
      </c>
      <c r="E1304" s="11">
        <v>0.54513888888888884</v>
      </c>
      <c r="F1304" s="11">
        <v>0.72916666666666674</v>
      </c>
      <c r="G1304">
        <v>4.42</v>
      </c>
      <c r="I1304">
        <v>4.416666666666667</v>
      </c>
      <c r="K1304" s="2" t="s">
        <v>3416</v>
      </c>
      <c r="L1304" s="2" t="s">
        <v>3476</v>
      </c>
      <c r="M1304" t="s">
        <v>764</v>
      </c>
      <c r="N1304" s="2" t="s">
        <v>764</v>
      </c>
      <c r="O1304" s="2" t="s">
        <v>764</v>
      </c>
      <c r="P1304" s="2" t="s">
        <v>764</v>
      </c>
      <c r="Q1304" s="2" t="s">
        <v>764</v>
      </c>
      <c r="R1304" s="2" t="s">
        <v>764</v>
      </c>
      <c r="S1304" s="2" t="s">
        <v>764</v>
      </c>
      <c r="U1304">
        <v>0</v>
      </c>
      <c r="V1304">
        <v>0</v>
      </c>
      <c r="W1304">
        <v>0</v>
      </c>
      <c r="X1304">
        <v>0</v>
      </c>
      <c r="AA1304" t="s">
        <v>764</v>
      </c>
      <c r="AB1304" t="s">
        <v>764</v>
      </c>
      <c r="AC1304" s="2" t="s">
        <v>3625</v>
      </c>
      <c r="AD1304" s="2" t="s">
        <v>376</v>
      </c>
      <c r="AE1304">
        <v>2026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 s="2" t="s">
        <v>72</v>
      </c>
      <c r="AN1304" s="2" t="s">
        <v>3419</v>
      </c>
    </row>
    <row r="1305" spans="1:40">
      <c r="A1305" s="1">
        <v>46133</v>
      </c>
      <c r="B1305" s="2" t="s">
        <v>25</v>
      </c>
      <c r="C1305" s="2" t="s">
        <v>3445</v>
      </c>
      <c r="D1305" s="2" t="s">
        <v>3446</v>
      </c>
      <c r="E1305" s="11">
        <v>0.35416666666666674</v>
      </c>
      <c r="F1305" s="11">
        <v>0.66666666666666674</v>
      </c>
      <c r="G1305">
        <v>7.5</v>
      </c>
      <c r="H1305">
        <v>1977.3333333333333</v>
      </c>
      <c r="I1305">
        <v>7.5</v>
      </c>
      <c r="J1305">
        <v>1977.3333333333333</v>
      </c>
      <c r="K1305" s="2" t="s">
        <v>3416</v>
      </c>
      <c r="L1305" s="2" t="s">
        <v>3417</v>
      </c>
      <c r="M1305">
        <v>482</v>
      </c>
      <c r="N1305" s="2" t="s">
        <v>2092</v>
      </c>
      <c r="O1305" s="2" t="s">
        <v>2083</v>
      </c>
      <c r="P1305" s="2" t="s">
        <v>2082</v>
      </c>
      <c r="Q1305" s="2" t="s">
        <v>97</v>
      </c>
      <c r="R1305" s="2" t="s">
        <v>2081</v>
      </c>
      <c r="S1305" s="2" t="s">
        <v>64</v>
      </c>
      <c r="T1305">
        <v>14830</v>
      </c>
      <c r="U1305">
        <v>12</v>
      </c>
      <c r="V1305">
        <v>2</v>
      </c>
      <c r="W1305">
        <v>1</v>
      </c>
      <c r="X1305">
        <v>2</v>
      </c>
      <c r="Z1305">
        <v>29660</v>
      </c>
      <c r="AA1305">
        <v>29660</v>
      </c>
      <c r="AB1305">
        <v>29500</v>
      </c>
      <c r="AC1305" s="2" t="s">
        <v>3601</v>
      </c>
      <c r="AD1305" s="2" t="s">
        <v>376</v>
      </c>
      <c r="AE1305">
        <v>2026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 s="2" t="s">
        <v>72</v>
      </c>
      <c r="AN1305" s="2" t="s">
        <v>3419</v>
      </c>
    </row>
    <row r="1306" spans="1:40">
      <c r="A1306" s="1">
        <v>46133</v>
      </c>
      <c r="B1306" s="2" t="s">
        <v>25</v>
      </c>
      <c r="C1306" s="2" t="s">
        <v>3445</v>
      </c>
      <c r="D1306" s="2" t="s">
        <v>3446</v>
      </c>
      <c r="E1306" s="11">
        <v>0.66666666666666674</v>
      </c>
      <c r="F1306" s="11">
        <v>0.73263888888888884</v>
      </c>
      <c r="G1306">
        <v>1.58</v>
      </c>
      <c r="I1306">
        <v>1.5833333333333335</v>
      </c>
      <c r="K1306" s="2" t="s">
        <v>3416</v>
      </c>
      <c r="L1306" s="2" t="s">
        <v>3476</v>
      </c>
      <c r="M1306" t="s">
        <v>764</v>
      </c>
      <c r="N1306" s="2" t="s">
        <v>764</v>
      </c>
      <c r="O1306" s="2" t="s">
        <v>764</v>
      </c>
      <c r="P1306" s="2" t="s">
        <v>764</v>
      </c>
      <c r="Q1306" s="2" t="s">
        <v>764</v>
      </c>
      <c r="R1306" s="2" t="s">
        <v>764</v>
      </c>
      <c r="S1306" s="2" t="s">
        <v>764</v>
      </c>
      <c r="U1306">
        <v>0</v>
      </c>
      <c r="V1306">
        <v>0</v>
      </c>
      <c r="W1306">
        <v>0</v>
      </c>
      <c r="X1306">
        <v>0</v>
      </c>
      <c r="AA1306" t="s">
        <v>764</v>
      </c>
      <c r="AB1306" t="s">
        <v>764</v>
      </c>
      <c r="AC1306" s="2" t="s">
        <v>3477</v>
      </c>
      <c r="AD1306" s="2" t="s">
        <v>376</v>
      </c>
      <c r="AE1306">
        <v>2026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 s="2" t="s">
        <v>72</v>
      </c>
      <c r="AN1306" s="2" t="s">
        <v>3419</v>
      </c>
    </row>
    <row r="1307" spans="1:40">
      <c r="A1307" s="1">
        <v>46134</v>
      </c>
      <c r="B1307" s="2" t="s">
        <v>25</v>
      </c>
      <c r="C1307" s="2" t="s">
        <v>3445</v>
      </c>
      <c r="D1307" s="2" t="s">
        <v>3446</v>
      </c>
      <c r="E1307" s="11">
        <v>0.33333333333333326</v>
      </c>
      <c r="F1307" s="11">
        <v>0.45833333333333326</v>
      </c>
      <c r="G1307">
        <v>3</v>
      </c>
      <c r="I1307">
        <v>3</v>
      </c>
      <c r="K1307" s="2" t="s">
        <v>3416</v>
      </c>
      <c r="L1307" s="2" t="s">
        <v>3362</v>
      </c>
      <c r="M1307" t="s">
        <v>764</v>
      </c>
      <c r="N1307" s="2" t="s">
        <v>764</v>
      </c>
      <c r="O1307" s="2" t="s">
        <v>764</v>
      </c>
      <c r="P1307" s="2" t="s">
        <v>764</v>
      </c>
      <c r="Q1307" s="2" t="s">
        <v>764</v>
      </c>
      <c r="R1307" s="2" t="s">
        <v>764</v>
      </c>
      <c r="S1307" s="2" t="s">
        <v>764</v>
      </c>
      <c r="U1307">
        <v>0</v>
      </c>
      <c r="V1307">
        <v>0</v>
      </c>
      <c r="W1307">
        <v>0</v>
      </c>
      <c r="X1307">
        <v>0</v>
      </c>
      <c r="AA1307" t="s">
        <v>764</v>
      </c>
      <c r="AB1307" t="s">
        <v>764</v>
      </c>
      <c r="AC1307" s="2" t="s">
        <v>3610</v>
      </c>
      <c r="AD1307" s="2" t="s">
        <v>376</v>
      </c>
      <c r="AE1307">
        <v>2026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 s="2" t="s">
        <v>72</v>
      </c>
      <c r="AN1307" s="2" t="s">
        <v>3419</v>
      </c>
    </row>
    <row r="1308" spans="1:40">
      <c r="A1308" s="1">
        <v>46134</v>
      </c>
      <c r="B1308" s="2" t="s">
        <v>25</v>
      </c>
      <c r="C1308" s="2" t="s">
        <v>3445</v>
      </c>
      <c r="D1308" s="2" t="s">
        <v>3446</v>
      </c>
      <c r="E1308" s="11">
        <v>0.52083333333333326</v>
      </c>
      <c r="F1308" s="11">
        <v>0.71875</v>
      </c>
      <c r="G1308">
        <v>4.75</v>
      </c>
      <c r="H1308">
        <v>3122.1052631578946</v>
      </c>
      <c r="I1308">
        <v>4.75</v>
      </c>
      <c r="J1308">
        <v>3122.1052631597222</v>
      </c>
      <c r="K1308" s="2" t="s">
        <v>3416</v>
      </c>
      <c r="L1308" s="2" t="s">
        <v>3417</v>
      </c>
      <c r="M1308">
        <v>483</v>
      </c>
      <c r="N1308" s="2" t="s">
        <v>2093</v>
      </c>
      <c r="O1308" s="2" t="s">
        <v>2083</v>
      </c>
      <c r="P1308" s="2" t="s">
        <v>2082</v>
      </c>
      <c r="Q1308" s="2" t="s">
        <v>97</v>
      </c>
      <c r="R1308" s="2" t="s">
        <v>2081</v>
      </c>
      <c r="S1308" s="2" t="s">
        <v>64</v>
      </c>
      <c r="T1308">
        <v>14830</v>
      </c>
      <c r="U1308">
        <v>10</v>
      </c>
      <c r="V1308">
        <v>2</v>
      </c>
      <c r="W1308">
        <v>1</v>
      </c>
      <c r="X1308">
        <v>2</v>
      </c>
      <c r="Z1308">
        <v>29660</v>
      </c>
      <c r="AA1308">
        <v>29660</v>
      </c>
      <c r="AB1308">
        <v>29500</v>
      </c>
      <c r="AC1308" s="2" t="s">
        <v>3601</v>
      </c>
      <c r="AD1308" s="2" t="s">
        <v>376</v>
      </c>
      <c r="AE1308">
        <v>2026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 s="2" t="s">
        <v>72</v>
      </c>
      <c r="AN1308" s="2" t="s">
        <v>3419</v>
      </c>
    </row>
    <row r="1309" spans="1:40">
      <c r="A1309" s="1">
        <v>46133</v>
      </c>
      <c r="B1309" s="2" t="s">
        <v>25</v>
      </c>
      <c r="C1309" s="2" t="s">
        <v>3424</v>
      </c>
      <c r="D1309" s="2" t="s">
        <v>3425</v>
      </c>
      <c r="E1309" s="11">
        <v>0.33402777777777781</v>
      </c>
      <c r="F1309" s="11">
        <v>0.59722222222222232</v>
      </c>
      <c r="G1309">
        <v>6.32</v>
      </c>
      <c r="H1309">
        <v>1629.746835443038</v>
      </c>
      <c r="I1309">
        <v>6.3166666666666664</v>
      </c>
      <c r="J1309">
        <v>1630.606860162037</v>
      </c>
      <c r="K1309" s="2" t="s">
        <v>3416</v>
      </c>
      <c r="L1309" s="2" t="s">
        <v>3417</v>
      </c>
      <c r="M1309">
        <v>633</v>
      </c>
      <c r="N1309" s="2" t="s">
        <v>2612</v>
      </c>
      <c r="O1309" s="2" t="s">
        <v>2616</v>
      </c>
      <c r="P1309" s="2" t="s">
        <v>2614</v>
      </c>
      <c r="Q1309" s="2" t="s">
        <v>2615</v>
      </c>
      <c r="R1309" s="2" t="s">
        <v>2613</v>
      </c>
      <c r="S1309" s="2" t="s">
        <v>116</v>
      </c>
      <c r="T1309">
        <v>10300</v>
      </c>
      <c r="U1309">
        <v>10</v>
      </c>
      <c r="V1309">
        <v>2</v>
      </c>
      <c r="W1309">
        <v>2</v>
      </c>
      <c r="X1309">
        <v>5</v>
      </c>
      <c r="Z1309">
        <v>51500</v>
      </c>
      <c r="AA1309">
        <v>25750</v>
      </c>
      <c r="AB1309">
        <v>54000</v>
      </c>
      <c r="AC1309" s="2" t="s">
        <v>3621</v>
      </c>
      <c r="AD1309" s="2" t="s">
        <v>376</v>
      </c>
      <c r="AE1309">
        <v>2026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 s="2" t="s">
        <v>72</v>
      </c>
      <c r="AN1309" s="2" t="s">
        <v>3419</v>
      </c>
    </row>
    <row r="1310" spans="1:40">
      <c r="A1310" s="1">
        <v>46133</v>
      </c>
      <c r="B1310" s="2" t="s">
        <v>25</v>
      </c>
      <c r="C1310" s="2" t="s">
        <v>3424</v>
      </c>
      <c r="D1310" s="2" t="s">
        <v>3425</v>
      </c>
      <c r="E1310" s="11">
        <v>0.63541666666666674</v>
      </c>
      <c r="F1310" s="11">
        <v>0.72916666666666674</v>
      </c>
      <c r="G1310">
        <v>2.25</v>
      </c>
      <c r="H1310">
        <v>1626.6666666666667</v>
      </c>
      <c r="I1310">
        <v>2.25</v>
      </c>
      <c r="J1310">
        <v>1626.6666666666667</v>
      </c>
      <c r="K1310" s="2" t="s">
        <v>3416</v>
      </c>
      <c r="L1310" s="2" t="s">
        <v>3417</v>
      </c>
      <c r="M1310">
        <v>650</v>
      </c>
      <c r="N1310" s="2" t="s">
        <v>2660</v>
      </c>
      <c r="O1310" s="2" t="s">
        <v>2662</v>
      </c>
      <c r="P1310" s="2" t="s">
        <v>2156</v>
      </c>
      <c r="Q1310" s="2" t="s">
        <v>354</v>
      </c>
      <c r="R1310" s="2" t="s">
        <v>2661</v>
      </c>
      <c r="S1310" s="2" t="s">
        <v>64</v>
      </c>
      <c r="T1310">
        <v>3660</v>
      </c>
      <c r="U1310">
        <v>30</v>
      </c>
      <c r="V1310">
        <v>2</v>
      </c>
      <c r="W1310">
        <v>1</v>
      </c>
      <c r="X1310">
        <v>6</v>
      </c>
      <c r="Z1310">
        <v>21960</v>
      </c>
      <c r="AA1310">
        <v>21960</v>
      </c>
      <c r="AB1310">
        <v>21000</v>
      </c>
      <c r="AC1310" s="2"/>
      <c r="AD1310" s="2" t="s">
        <v>376</v>
      </c>
      <c r="AE1310">
        <v>2026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 s="2" t="s">
        <v>72</v>
      </c>
      <c r="AN1310" s="2" t="s">
        <v>3419</v>
      </c>
    </row>
    <row r="1311" spans="1:40">
      <c r="A1311" s="1">
        <v>46134</v>
      </c>
      <c r="B1311" s="2" t="s">
        <v>25</v>
      </c>
      <c r="C1311" s="2" t="s">
        <v>3424</v>
      </c>
      <c r="D1311" s="2" t="s">
        <v>3425</v>
      </c>
      <c r="E1311" s="11">
        <v>0.33402777777777781</v>
      </c>
      <c r="F1311" s="11">
        <v>0.45833333333333326</v>
      </c>
      <c r="G1311">
        <v>2.98</v>
      </c>
      <c r="I1311">
        <v>2.9833333333333334</v>
      </c>
      <c r="K1311" s="2" t="s">
        <v>3416</v>
      </c>
      <c r="L1311" s="2" t="s">
        <v>3471</v>
      </c>
      <c r="M1311" t="s">
        <v>764</v>
      </c>
      <c r="N1311" s="2" t="s">
        <v>764</v>
      </c>
      <c r="O1311" s="2" t="s">
        <v>764</v>
      </c>
      <c r="P1311" s="2" t="s">
        <v>764</v>
      </c>
      <c r="Q1311" s="2" t="s">
        <v>764</v>
      </c>
      <c r="R1311" s="2" t="s">
        <v>764</v>
      </c>
      <c r="S1311" s="2" t="s">
        <v>764</v>
      </c>
      <c r="U1311">
        <v>0</v>
      </c>
      <c r="V1311">
        <v>0</v>
      </c>
      <c r="W1311">
        <v>0</v>
      </c>
      <c r="X1311">
        <v>0</v>
      </c>
      <c r="AA1311" t="s">
        <v>764</v>
      </c>
      <c r="AB1311" t="s">
        <v>764</v>
      </c>
      <c r="AC1311" s="2" t="s">
        <v>3627</v>
      </c>
      <c r="AD1311" s="2" t="s">
        <v>376</v>
      </c>
      <c r="AE1311">
        <v>2026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 s="2" t="s">
        <v>72</v>
      </c>
      <c r="AN1311" s="2" t="s">
        <v>3419</v>
      </c>
    </row>
    <row r="1312" spans="1:40">
      <c r="A1312" s="1">
        <v>46134</v>
      </c>
      <c r="B1312" s="2" t="s">
        <v>25</v>
      </c>
      <c r="C1312" s="2" t="s">
        <v>3424</v>
      </c>
      <c r="D1312" s="2" t="s">
        <v>3425</v>
      </c>
      <c r="E1312" s="11">
        <v>0.51458333333333339</v>
      </c>
      <c r="F1312" s="11">
        <v>0.5625</v>
      </c>
      <c r="G1312">
        <v>1.1499999999999999</v>
      </c>
      <c r="H1312">
        <v>739.13043478260875</v>
      </c>
      <c r="I1312">
        <v>1.1499999999999999</v>
      </c>
      <c r="J1312">
        <v>739.13043478009263</v>
      </c>
      <c r="K1312" s="2" t="s">
        <v>3416</v>
      </c>
      <c r="L1312" s="2" t="s">
        <v>3417</v>
      </c>
      <c r="M1312">
        <v>593</v>
      </c>
      <c r="N1312" s="2" t="s">
        <v>2439</v>
      </c>
      <c r="O1312" s="2" t="s">
        <v>2441</v>
      </c>
      <c r="P1312" s="2" t="s">
        <v>353</v>
      </c>
      <c r="Q1312" s="2" t="s">
        <v>122</v>
      </c>
      <c r="R1312" s="2" t="s">
        <v>2440</v>
      </c>
      <c r="S1312" s="2" t="s">
        <v>64</v>
      </c>
      <c r="T1312">
        <v>850</v>
      </c>
      <c r="U1312">
        <v>40</v>
      </c>
      <c r="V1312">
        <v>3</v>
      </c>
      <c r="W1312">
        <v>1</v>
      </c>
      <c r="X1312">
        <v>6</v>
      </c>
      <c r="Z1312">
        <v>5100</v>
      </c>
      <c r="AA1312">
        <v>5100</v>
      </c>
      <c r="AB1312">
        <v>4500</v>
      </c>
      <c r="AC1312" s="2"/>
      <c r="AD1312" s="2" t="s">
        <v>376</v>
      </c>
      <c r="AE1312">
        <v>2026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 s="2" t="s">
        <v>72</v>
      </c>
      <c r="AN1312" s="2" t="s">
        <v>3419</v>
      </c>
    </row>
    <row r="1313" spans="1:40">
      <c r="A1313" s="1">
        <v>46134</v>
      </c>
      <c r="B1313" s="2" t="s">
        <v>25</v>
      </c>
      <c r="C1313" s="2" t="s">
        <v>3424</v>
      </c>
      <c r="D1313" s="2" t="s">
        <v>3425</v>
      </c>
      <c r="E1313" s="11">
        <v>0.63541666666666674</v>
      </c>
      <c r="F1313" s="11">
        <v>0.70833333333333326</v>
      </c>
      <c r="G1313">
        <v>1.75</v>
      </c>
      <c r="H1313">
        <v>2297.1428571428573</v>
      </c>
      <c r="I1313">
        <v>1.75</v>
      </c>
      <c r="J1313">
        <v>2297.1428571412039</v>
      </c>
      <c r="K1313" s="2" t="s">
        <v>3416</v>
      </c>
      <c r="L1313" s="2" t="s">
        <v>3417</v>
      </c>
      <c r="M1313">
        <v>636</v>
      </c>
      <c r="N1313" s="2" t="s">
        <v>2621</v>
      </c>
      <c r="O1313" s="2" t="s">
        <v>2623</v>
      </c>
      <c r="P1313" s="2" t="s">
        <v>1987</v>
      </c>
      <c r="Q1313" s="2" t="s">
        <v>354</v>
      </c>
      <c r="R1313" s="2" t="s">
        <v>2622</v>
      </c>
      <c r="S1313" s="2" t="s">
        <v>64</v>
      </c>
      <c r="T1313">
        <v>4020</v>
      </c>
      <c r="U1313">
        <v>20</v>
      </c>
      <c r="V1313">
        <v>2</v>
      </c>
      <c r="W1313">
        <v>1</v>
      </c>
      <c r="X1313">
        <v>6</v>
      </c>
      <c r="Z1313">
        <v>24120</v>
      </c>
      <c r="AA1313">
        <v>24120</v>
      </c>
      <c r="AB1313">
        <v>37000</v>
      </c>
      <c r="AC1313" s="2"/>
      <c r="AD1313" s="2" t="s">
        <v>376</v>
      </c>
      <c r="AE1313">
        <v>2026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 s="2" t="s">
        <v>72</v>
      </c>
      <c r="AN1313" s="2" t="s">
        <v>3419</v>
      </c>
    </row>
    <row r="1314" spans="1:40">
      <c r="A1314" s="1">
        <v>46133</v>
      </c>
      <c r="B1314" s="2" t="s">
        <v>25</v>
      </c>
      <c r="C1314" s="2" t="s">
        <v>3414</v>
      </c>
      <c r="D1314" s="2" t="s">
        <v>3426</v>
      </c>
      <c r="E1314" s="11">
        <v>0.33402777777777781</v>
      </c>
      <c r="F1314" s="11">
        <v>0.38541666666666674</v>
      </c>
      <c r="G1314">
        <v>1.23</v>
      </c>
      <c r="H1314">
        <v>260.16260162601628</v>
      </c>
      <c r="I1314">
        <v>1.2333333333333334</v>
      </c>
      <c r="J1314">
        <v>259.45945945601852</v>
      </c>
      <c r="K1314" s="2" t="s">
        <v>3416</v>
      </c>
      <c r="L1314" s="2" t="s">
        <v>3417</v>
      </c>
      <c r="M1314" t="s">
        <v>764</v>
      </c>
      <c r="N1314" s="2" t="s">
        <v>764</v>
      </c>
      <c r="O1314" s="2" t="s">
        <v>764</v>
      </c>
      <c r="P1314" s="2" t="s">
        <v>764</v>
      </c>
      <c r="Q1314" s="2" t="s">
        <v>764</v>
      </c>
      <c r="R1314" s="2" t="s">
        <v>3617</v>
      </c>
      <c r="S1314" s="2" t="s">
        <v>764</v>
      </c>
      <c r="T1314">
        <v>320</v>
      </c>
      <c r="U1314">
        <v>10</v>
      </c>
      <c r="V1314">
        <v>0</v>
      </c>
      <c r="W1314">
        <v>1</v>
      </c>
      <c r="X1314">
        <v>0</v>
      </c>
      <c r="Z1314">
        <v>0</v>
      </c>
      <c r="AA1314">
        <v>0</v>
      </c>
      <c r="AB1314" t="s">
        <v>764</v>
      </c>
      <c r="AC1314" s="2" t="s">
        <v>3628</v>
      </c>
      <c r="AD1314" s="2" t="s">
        <v>376</v>
      </c>
      <c r="AE1314">
        <v>2026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 s="2" t="s">
        <v>72</v>
      </c>
      <c r="AN1314" s="2" t="s">
        <v>3419</v>
      </c>
    </row>
    <row r="1315" spans="1:40">
      <c r="A1315" s="1">
        <v>46133</v>
      </c>
      <c r="B1315" s="2" t="s">
        <v>25</v>
      </c>
      <c r="C1315" s="2" t="s">
        <v>3414</v>
      </c>
      <c r="D1315" s="2" t="s">
        <v>3426</v>
      </c>
      <c r="E1315" s="11">
        <v>0.39583333333333326</v>
      </c>
      <c r="F1315" s="11">
        <v>0.72569444444444442</v>
      </c>
      <c r="G1315">
        <v>7.92</v>
      </c>
      <c r="H1315">
        <v>1262.6262626262626</v>
      </c>
      <c r="I1315">
        <v>7.9166666666666661</v>
      </c>
      <c r="J1315">
        <v>1263.1578947337962</v>
      </c>
      <c r="K1315" s="2" t="s">
        <v>3416</v>
      </c>
      <c r="L1315" s="2" t="s">
        <v>3417</v>
      </c>
      <c r="M1315">
        <v>421</v>
      </c>
      <c r="N1315" s="2" t="s">
        <v>1886</v>
      </c>
      <c r="O1315" s="2" t="s">
        <v>102</v>
      </c>
      <c r="P1315" s="2" t="s">
        <v>95</v>
      </c>
      <c r="Q1315" s="2" t="s">
        <v>97</v>
      </c>
      <c r="R1315" s="2" t="s">
        <v>94</v>
      </c>
      <c r="S1315" s="2" t="s">
        <v>79</v>
      </c>
      <c r="T1315">
        <v>10000</v>
      </c>
      <c r="U1315">
        <v>20</v>
      </c>
      <c r="V1315">
        <v>0</v>
      </c>
      <c r="W1315">
        <v>1</v>
      </c>
      <c r="X1315">
        <v>8</v>
      </c>
      <c r="Z1315">
        <v>80000</v>
      </c>
      <c r="AA1315">
        <v>80000</v>
      </c>
      <c r="AB1315">
        <v>118000</v>
      </c>
      <c r="AC1315" s="2" t="s">
        <v>3629</v>
      </c>
      <c r="AD1315" s="2" t="s">
        <v>376</v>
      </c>
      <c r="AE1315">
        <v>2026</v>
      </c>
      <c r="AF1315">
        <v>2500</v>
      </c>
      <c r="AG1315">
        <v>3087</v>
      </c>
      <c r="AH1315">
        <v>-587</v>
      </c>
      <c r="AI1315">
        <v>3090</v>
      </c>
      <c r="AJ1315">
        <v>3087</v>
      </c>
      <c r="AK1315">
        <v>3</v>
      </c>
      <c r="AL1315" s="2" t="s">
        <v>72</v>
      </c>
      <c r="AN1315" s="2" t="s">
        <v>3419</v>
      </c>
    </row>
    <row r="1316" spans="1:40">
      <c r="A1316" s="1">
        <v>46134</v>
      </c>
      <c r="B1316" s="2" t="s">
        <v>25</v>
      </c>
      <c r="C1316" s="2" t="s">
        <v>3414</v>
      </c>
      <c r="D1316" s="2" t="s">
        <v>3426</v>
      </c>
      <c r="E1316" s="11">
        <v>0.34027777777777768</v>
      </c>
      <c r="F1316" s="11">
        <v>0.43055555555555558</v>
      </c>
      <c r="G1316">
        <v>2.17</v>
      </c>
      <c r="H1316">
        <v>967.74193548387098</v>
      </c>
      <c r="I1316">
        <v>2.1666666666666665</v>
      </c>
      <c r="J1316">
        <v>969.23076923611109</v>
      </c>
      <c r="K1316" s="2" t="s">
        <v>3416</v>
      </c>
      <c r="L1316" s="2" t="s">
        <v>3417</v>
      </c>
      <c r="M1316">
        <v>421</v>
      </c>
      <c r="N1316" s="2" t="s">
        <v>1886</v>
      </c>
      <c r="O1316" s="2" t="s">
        <v>102</v>
      </c>
      <c r="P1316" s="2" t="s">
        <v>95</v>
      </c>
      <c r="Q1316" s="2" t="s">
        <v>97</v>
      </c>
      <c r="R1316" s="2" t="s">
        <v>94</v>
      </c>
      <c r="S1316" s="2" t="s">
        <v>79</v>
      </c>
      <c r="T1316">
        <v>2100</v>
      </c>
      <c r="U1316">
        <v>15</v>
      </c>
      <c r="V1316">
        <v>0</v>
      </c>
      <c r="W1316">
        <v>1</v>
      </c>
      <c r="X1316">
        <v>8</v>
      </c>
      <c r="Z1316">
        <v>16800</v>
      </c>
      <c r="AA1316">
        <v>16800</v>
      </c>
      <c r="AB1316">
        <v>118000</v>
      </c>
      <c r="AC1316" s="2" t="s">
        <v>3594</v>
      </c>
      <c r="AD1316" s="2" t="s">
        <v>376</v>
      </c>
      <c r="AE1316">
        <v>2026</v>
      </c>
      <c r="AF1316">
        <v>525</v>
      </c>
      <c r="AG1316">
        <v>3087</v>
      </c>
      <c r="AH1316">
        <v>-2562</v>
      </c>
      <c r="AI1316">
        <v>3090</v>
      </c>
      <c r="AJ1316">
        <v>3087</v>
      </c>
      <c r="AK1316">
        <v>3</v>
      </c>
      <c r="AL1316" s="2" t="s">
        <v>72</v>
      </c>
      <c r="AN1316" s="2" t="s">
        <v>3419</v>
      </c>
    </row>
    <row r="1317" spans="1:40">
      <c r="A1317" s="1">
        <v>46134</v>
      </c>
      <c r="B1317" s="2" t="s">
        <v>25</v>
      </c>
      <c r="C1317" s="2" t="s">
        <v>3414</v>
      </c>
      <c r="D1317" s="2" t="s">
        <v>3426</v>
      </c>
      <c r="E1317" s="11">
        <v>0.44097222222222232</v>
      </c>
      <c r="F1317" s="11">
        <v>0.5</v>
      </c>
      <c r="G1317">
        <v>1.42</v>
      </c>
      <c r="H1317">
        <v>1345.0704225352113</v>
      </c>
      <c r="I1317">
        <v>1.4166666666666665</v>
      </c>
      <c r="J1317">
        <v>1348.2352941203703</v>
      </c>
      <c r="K1317" s="2" t="s">
        <v>3416</v>
      </c>
      <c r="L1317" s="2" t="s">
        <v>3417</v>
      </c>
      <c r="M1317">
        <v>634</v>
      </c>
      <c r="N1317" s="2" t="s">
        <v>2620</v>
      </c>
      <c r="O1317" s="2" t="s">
        <v>442</v>
      </c>
      <c r="P1317" s="2" t="s">
        <v>1083</v>
      </c>
      <c r="Q1317" s="2" t="s">
        <v>97</v>
      </c>
      <c r="R1317" s="2" t="s">
        <v>1082</v>
      </c>
      <c r="S1317" s="2" t="s">
        <v>445</v>
      </c>
      <c r="T1317">
        <v>1910</v>
      </c>
      <c r="U1317">
        <v>20</v>
      </c>
      <c r="V1317">
        <v>0</v>
      </c>
      <c r="W1317">
        <v>1</v>
      </c>
      <c r="X1317">
        <v>0</v>
      </c>
      <c r="Y1317">
        <v>18</v>
      </c>
      <c r="Z1317">
        <v>34380</v>
      </c>
      <c r="AA1317">
        <v>34380</v>
      </c>
      <c r="AB1317">
        <v>12400</v>
      </c>
      <c r="AC1317" s="2"/>
      <c r="AD1317" s="2" t="s">
        <v>376</v>
      </c>
      <c r="AE1317">
        <v>2026</v>
      </c>
      <c r="AF1317">
        <v>478</v>
      </c>
      <c r="AG1317">
        <v>440</v>
      </c>
      <c r="AH1317">
        <v>38</v>
      </c>
      <c r="AI1317">
        <v>478</v>
      </c>
      <c r="AJ1317">
        <v>440</v>
      </c>
      <c r="AK1317">
        <v>38</v>
      </c>
      <c r="AL1317" s="2" t="s">
        <v>72</v>
      </c>
      <c r="AN1317" s="2" t="s">
        <v>3419</v>
      </c>
    </row>
    <row r="1318" spans="1:40">
      <c r="A1318" s="1">
        <v>46134</v>
      </c>
      <c r="B1318" s="2" t="s">
        <v>25</v>
      </c>
      <c r="C1318" s="2" t="s">
        <v>3414</v>
      </c>
      <c r="D1318" s="2" t="s">
        <v>3426</v>
      </c>
      <c r="E1318" s="11">
        <v>0.51249999999999996</v>
      </c>
      <c r="F1318" s="11">
        <v>0.55208333333333326</v>
      </c>
      <c r="G1318">
        <v>0.95</v>
      </c>
      <c r="H1318">
        <v>789.47368421052636</v>
      </c>
      <c r="I1318">
        <v>0.95</v>
      </c>
      <c r="J1318">
        <v>789.47368421296301</v>
      </c>
      <c r="K1318" s="2" t="s">
        <v>3416</v>
      </c>
      <c r="L1318" s="2" t="s">
        <v>3417</v>
      </c>
      <c r="M1318">
        <v>588</v>
      </c>
      <c r="N1318" s="2" t="s">
        <v>2423</v>
      </c>
      <c r="O1318" s="2" t="s">
        <v>539</v>
      </c>
      <c r="P1318" s="2" t="s">
        <v>538</v>
      </c>
      <c r="Q1318" s="2" t="s">
        <v>663</v>
      </c>
      <c r="R1318" s="2" t="s">
        <v>2424</v>
      </c>
      <c r="S1318" s="2" t="s">
        <v>79</v>
      </c>
      <c r="T1318">
        <v>750</v>
      </c>
      <c r="U1318">
        <v>20</v>
      </c>
      <c r="V1318">
        <v>0</v>
      </c>
      <c r="W1318">
        <v>1</v>
      </c>
      <c r="X1318">
        <v>8</v>
      </c>
      <c r="Z1318">
        <v>6000</v>
      </c>
      <c r="AA1318">
        <v>6000</v>
      </c>
      <c r="AB1318">
        <v>5700</v>
      </c>
      <c r="AC1318" s="2"/>
      <c r="AD1318" s="2" t="s">
        <v>376</v>
      </c>
      <c r="AE1318">
        <v>2026</v>
      </c>
      <c r="AF1318">
        <v>188</v>
      </c>
      <c r="AG1318">
        <v>192</v>
      </c>
      <c r="AH1318">
        <v>-4</v>
      </c>
      <c r="AI1318">
        <v>195</v>
      </c>
      <c r="AJ1318">
        <v>192</v>
      </c>
      <c r="AK1318">
        <v>3</v>
      </c>
      <c r="AL1318" s="2" t="s">
        <v>72</v>
      </c>
      <c r="AN1318" s="2" t="s">
        <v>3419</v>
      </c>
    </row>
    <row r="1319" spans="1:40">
      <c r="A1319" s="1">
        <v>46134</v>
      </c>
      <c r="B1319" s="2" t="s">
        <v>25</v>
      </c>
      <c r="C1319" s="2" t="s">
        <v>3414</v>
      </c>
      <c r="D1319" s="2" t="s">
        <v>3426</v>
      </c>
      <c r="E1319" s="11">
        <v>0.55555555555555558</v>
      </c>
      <c r="F1319" s="11">
        <v>0.60416666666666674</v>
      </c>
      <c r="G1319">
        <v>1.17</v>
      </c>
      <c r="H1319">
        <v>358.97435897435901</v>
      </c>
      <c r="I1319">
        <v>1.1666666666666665</v>
      </c>
      <c r="J1319">
        <v>360</v>
      </c>
      <c r="K1319" s="2" t="s">
        <v>3416</v>
      </c>
      <c r="L1319" s="2" t="s">
        <v>3417</v>
      </c>
      <c r="M1319">
        <v>461</v>
      </c>
      <c r="N1319" s="2" t="s">
        <v>2043</v>
      </c>
      <c r="O1319" s="2" t="s">
        <v>681</v>
      </c>
      <c r="P1319" s="2" t="s">
        <v>2045</v>
      </c>
      <c r="Q1319" s="2" t="s">
        <v>2046</v>
      </c>
      <c r="R1319" s="2" t="s">
        <v>2044</v>
      </c>
      <c r="S1319" s="2" t="s">
        <v>79</v>
      </c>
      <c r="T1319">
        <v>420</v>
      </c>
      <c r="U1319">
        <v>15</v>
      </c>
      <c r="V1319">
        <v>0</v>
      </c>
      <c r="W1319">
        <v>1</v>
      </c>
      <c r="X1319">
        <v>8</v>
      </c>
      <c r="Z1319">
        <v>3360</v>
      </c>
      <c r="AA1319">
        <v>3360</v>
      </c>
      <c r="AB1319">
        <v>3100</v>
      </c>
      <c r="AC1319" s="2"/>
      <c r="AD1319" s="2" t="s">
        <v>376</v>
      </c>
      <c r="AE1319">
        <v>2026</v>
      </c>
      <c r="AF1319">
        <v>105</v>
      </c>
      <c r="AG1319">
        <v>111</v>
      </c>
      <c r="AH1319">
        <v>-6</v>
      </c>
      <c r="AI1319">
        <v>114</v>
      </c>
      <c r="AJ1319">
        <v>111</v>
      </c>
      <c r="AK1319">
        <v>3</v>
      </c>
      <c r="AL1319" s="2" t="s">
        <v>72</v>
      </c>
      <c r="AN1319" s="2" t="s">
        <v>3419</v>
      </c>
    </row>
    <row r="1320" spans="1:40">
      <c r="A1320" s="1">
        <v>46134</v>
      </c>
      <c r="B1320" s="2" t="s">
        <v>25</v>
      </c>
      <c r="C1320" s="2" t="s">
        <v>3414</v>
      </c>
      <c r="D1320" s="2" t="s">
        <v>3426</v>
      </c>
      <c r="E1320" s="11">
        <v>0.61111111111111116</v>
      </c>
      <c r="F1320" s="11">
        <v>0.64583333333333326</v>
      </c>
      <c r="G1320">
        <v>0.83</v>
      </c>
      <c r="H1320">
        <v>819.27710843373495</v>
      </c>
      <c r="I1320">
        <v>0.83333333333333326</v>
      </c>
      <c r="J1320">
        <v>816</v>
      </c>
      <c r="K1320" s="2" t="s">
        <v>3416</v>
      </c>
      <c r="L1320" s="2" t="s">
        <v>3417</v>
      </c>
      <c r="M1320">
        <v>580</v>
      </c>
      <c r="N1320" s="2" t="s">
        <v>2403</v>
      </c>
      <c r="O1320" s="2" t="s">
        <v>550</v>
      </c>
      <c r="P1320" s="2" t="s">
        <v>545</v>
      </c>
      <c r="Q1320" s="2" t="s">
        <v>153</v>
      </c>
      <c r="R1320" s="2" t="s">
        <v>544</v>
      </c>
      <c r="S1320" s="2" t="s">
        <v>79</v>
      </c>
      <c r="T1320">
        <v>680</v>
      </c>
      <c r="U1320">
        <v>20</v>
      </c>
      <c r="V1320">
        <v>0</v>
      </c>
      <c r="W1320">
        <v>1</v>
      </c>
      <c r="X1320">
        <v>8</v>
      </c>
      <c r="Z1320">
        <v>5440</v>
      </c>
      <c r="AA1320">
        <v>5440</v>
      </c>
      <c r="AB1320">
        <v>5100</v>
      </c>
      <c r="AC1320" s="2"/>
      <c r="AD1320" s="2" t="s">
        <v>376</v>
      </c>
      <c r="AE1320">
        <v>2026</v>
      </c>
      <c r="AF1320">
        <v>170</v>
      </c>
      <c r="AG1320">
        <v>180</v>
      </c>
      <c r="AH1320">
        <v>-10</v>
      </c>
      <c r="AI1320">
        <v>183</v>
      </c>
      <c r="AJ1320">
        <v>180</v>
      </c>
      <c r="AK1320">
        <v>3</v>
      </c>
      <c r="AL1320" s="2" t="s">
        <v>72</v>
      </c>
      <c r="AN1320" s="2" t="s">
        <v>3419</v>
      </c>
    </row>
    <row r="1321" spans="1:40">
      <c r="A1321" s="1">
        <v>46134</v>
      </c>
      <c r="B1321" s="2" t="s">
        <v>25</v>
      </c>
      <c r="C1321" s="2" t="s">
        <v>3414</v>
      </c>
      <c r="D1321" s="2" t="s">
        <v>3426</v>
      </c>
      <c r="E1321" s="11">
        <v>0.65277777777777768</v>
      </c>
      <c r="F1321" s="11">
        <v>0.6875</v>
      </c>
      <c r="G1321">
        <v>0.83</v>
      </c>
      <c r="H1321">
        <v>301.20481927710847</v>
      </c>
      <c r="I1321">
        <v>0.83333333333333326</v>
      </c>
      <c r="J1321">
        <v>300</v>
      </c>
      <c r="K1321" s="2" t="s">
        <v>3416</v>
      </c>
      <c r="L1321" s="2" t="s">
        <v>3417</v>
      </c>
      <c r="M1321">
        <v>653</v>
      </c>
      <c r="N1321" s="2" t="s">
        <v>2652</v>
      </c>
      <c r="O1321" s="2" t="s">
        <v>2667</v>
      </c>
      <c r="P1321" s="2" t="s">
        <v>2654</v>
      </c>
      <c r="Q1321" s="2" t="s">
        <v>2655</v>
      </c>
      <c r="R1321" s="2" t="s">
        <v>2653</v>
      </c>
      <c r="S1321" s="2" t="s">
        <v>79</v>
      </c>
      <c r="T1321">
        <v>250</v>
      </c>
      <c r="U1321">
        <v>10</v>
      </c>
      <c r="V1321">
        <v>0</v>
      </c>
      <c r="W1321">
        <v>1</v>
      </c>
      <c r="X1321">
        <v>8</v>
      </c>
      <c r="Z1321">
        <v>2000</v>
      </c>
      <c r="AA1321">
        <v>2000</v>
      </c>
      <c r="AB1321">
        <v>1800</v>
      </c>
      <c r="AC1321" s="2"/>
      <c r="AD1321" s="2" t="s">
        <v>376</v>
      </c>
      <c r="AE1321">
        <v>2026</v>
      </c>
      <c r="AF1321">
        <v>63</v>
      </c>
      <c r="AG1321">
        <v>68</v>
      </c>
      <c r="AH1321">
        <v>-5</v>
      </c>
      <c r="AI1321">
        <v>71</v>
      </c>
      <c r="AJ1321">
        <v>68</v>
      </c>
      <c r="AK1321">
        <v>3</v>
      </c>
      <c r="AL1321" s="2" t="s">
        <v>72</v>
      </c>
      <c r="AN1321" s="2" t="s">
        <v>3419</v>
      </c>
    </row>
    <row r="1322" spans="1:40">
      <c r="A1322" s="1">
        <v>46134</v>
      </c>
      <c r="B1322" s="2" t="s">
        <v>26</v>
      </c>
      <c r="C1322" s="2" t="s">
        <v>3433</v>
      </c>
      <c r="D1322" s="2" t="s">
        <v>3449</v>
      </c>
      <c r="E1322" s="11">
        <v>0.375</v>
      </c>
      <c r="F1322" s="11">
        <v>0.4375</v>
      </c>
      <c r="G1322">
        <v>1.5</v>
      </c>
      <c r="H1322">
        <v>1366.6666666666667</v>
      </c>
      <c r="I1322">
        <v>1.5</v>
      </c>
      <c r="J1322">
        <v>1366.6666666666667</v>
      </c>
      <c r="K1322" s="2" t="s">
        <v>3416</v>
      </c>
      <c r="L1322" s="2" t="s">
        <v>3417</v>
      </c>
      <c r="M1322">
        <v>375</v>
      </c>
      <c r="N1322" s="2" t="s">
        <v>1754</v>
      </c>
      <c r="O1322" s="2" t="s">
        <v>1757</v>
      </c>
      <c r="P1322" s="2" t="s">
        <v>1756</v>
      </c>
      <c r="Q1322" s="2" t="s">
        <v>1727</v>
      </c>
      <c r="R1322" s="2" t="s">
        <v>1755</v>
      </c>
      <c r="S1322" s="2" t="s">
        <v>64</v>
      </c>
      <c r="T1322">
        <v>2050</v>
      </c>
      <c r="U1322">
        <v>5</v>
      </c>
      <c r="V1322">
        <v>4</v>
      </c>
      <c r="W1322">
        <v>1</v>
      </c>
      <c r="X1322">
        <v>3</v>
      </c>
      <c r="Z1322">
        <v>6150</v>
      </c>
      <c r="AA1322">
        <v>6150</v>
      </c>
      <c r="AB1322">
        <v>6000</v>
      </c>
      <c r="AC1322" s="2"/>
      <c r="AD1322" s="2" t="s">
        <v>376</v>
      </c>
      <c r="AE1322">
        <v>2026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 s="2" t="s">
        <v>72</v>
      </c>
      <c r="AN1322" s="2" t="s">
        <v>3419</v>
      </c>
    </row>
    <row r="1323" spans="1:40">
      <c r="A1323" s="1">
        <v>46134</v>
      </c>
      <c r="B1323" s="2" t="s">
        <v>26</v>
      </c>
      <c r="C1323" s="2" t="s">
        <v>3433</v>
      </c>
      <c r="D1323" s="2" t="s">
        <v>3449</v>
      </c>
      <c r="E1323" s="11">
        <v>0.625</v>
      </c>
      <c r="F1323" s="11">
        <v>0.70833333333333326</v>
      </c>
      <c r="G1323">
        <v>2</v>
      </c>
      <c r="H1323">
        <v>1550</v>
      </c>
      <c r="I1323">
        <v>2</v>
      </c>
      <c r="J1323">
        <v>1550</v>
      </c>
      <c r="K1323" s="2" t="s">
        <v>3416</v>
      </c>
      <c r="L1323" s="2" t="s">
        <v>3417</v>
      </c>
      <c r="M1323">
        <v>447</v>
      </c>
      <c r="N1323" s="2" t="s">
        <v>1973</v>
      </c>
      <c r="O1323" s="2" t="s">
        <v>1977</v>
      </c>
      <c r="P1323" s="2" t="s">
        <v>1975</v>
      </c>
      <c r="Q1323" s="2" t="s">
        <v>1976</v>
      </c>
      <c r="R1323" s="2" t="s">
        <v>1974</v>
      </c>
      <c r="S1323" s="2" t="s">
        <v>64</v>
      </c>
      <c r="T1323">
        <v>3100</v>
      </c>
      <c r="U1323">
        <v>12</v>
      </c>
      <c r="V1323">
        <v>2</v>
      </c>
      <c r="W1323">
        <v>1</v>
      </c>
      <c r="X1323">
        <v>6</v>
      </c>
      <c r="Z1323">
        <v>18600</v>
      </c>
      <c r="AA1323">
        <v>18600</v>
      </c>
      <c r="AB1323">
        <v>18000</v>
      </c>
      <c r="AC1323" s="2" t="s">
        <v>3438</v>
      </c>
      <c r="AD1323" s="2" t="s">
        <v>376</v>
      </c>
      <c r="AE1323">
        <v>2026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 s="2" t="s">
        <v>72</v>
      </c>
      <c r="AN1323" s="2" t="s">
        <v>3419</v>
      </c>
    </row>
    <row r="1324" spans="1:40">
      <c r="A1324" s="1">
        <v>46135</v>
      </c>
      <c r="B1324" s="2" t="s">
        <v>26</v>
      </c>
      <c r="C1324" s="2" t="s">
        <v>3433</v>
      </c>
      <c r="D1324" s="2" t="s">
        <v>3449</v>
      </c>
      <c r="E1324" s="11">
        <v>0.57291666666666674</v>
      </c>
      <c r="F1324" s="11">
        <v>0.62847222222222232</v>
      </c>
      <c r="G1324">
        <v>1.33</v>
      </c>
      <c r="H1324">
        <v>591.72932330827064</v>
      </c>
      <c r="I1324">
        <v>1.3333333333333335</v>
      </c>
      <c r="J1324">
        <v>590.25</v>
      </c>
      <c r="K1324" s="2" t="s">
        <v>3416</v>
      </c>
      <c r="L1324" s="2" t="s">
        <v>3417</v>
      </c>
      <c r="M1324">
        <v>593</v>
      </c>
      <c r="N1324" s="2" t="s">
        <v>2439</v>
      </c>
      <c r="O1324" s="2" t="s">
        <v>2441</v>
      </c>
      <c r="P1324" s="2" t="s">
        <v>353</v>
      </c>
      <c r="Q1324" s="2" t="s">
        <v>122</v>
      </c>
      <c r="R1324" s="2" t="s">
        <v>2440</v>
      </c>
      <c r="S1324" s="2" t="s">
        <v>64</v>
      </c>
      <c r="T1324">
        <v>787</v>
      </c>
      <c r="U1324">
        <v>13</v>
      </c>
      <c r="V1324">
        <v>3</v>
      </c>
      <c r="W1324">
        <v>1</v>
      </c>
      <c r="X1324">
        <v>6</v>
      </c>
      <c r="Z1324">
        <v>4722</v>
      </c>
      <c r="AA1324">
        <v>4722</v>
      </c>
      <c r="AB1324">
        <v>4500</v>
      </c>
      <c r="AC1324" s="2" t="s">
        <v>3438</v>
      </c>
      <c r="AD1324" s="2" t="s">
        <v>376</v>
      </c>
      <c r="AE1324">
        <v>2026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 s="2" t="s">
        <v>72</v>
      </c>
      <c r="AN1324" s="2" t="s">
        <v>3419</v>
      </c>
    </row>
    <row r="1325" spans="1:40">
      <c r="A1325" s="1">
        <v>46135</v>
      </c>
      <c r="B1325" s="2" t="s">
        <v>26</v>
      </c>
      <c r="C1325" s="2" t="s">
        <v>3433</v>
      </c>
      <c r="D1325" s="2" t="s">
        <v>3449</v>
      </c>
      <c r="E1325" s="11">
        <v>0.66666666666666674</v>
      </c>
      <c r="F1325" s="11">
        <v>0.71180555555555558</v>
      </c>
      <c r="G1325">
        <v>1.08</v>
      </c>
      <c r="H1325">
        <v>895.37037037037032</v>
      </c>
      <c r="I1325">
        <v>1.0833333333333335</v>
      </c>
      <c r="J1325">
        <v>892.6153846180556</v>
      </c>
      <c r="K1325" s="2" t="s">
        <v>3416</v>
      </c>
      <c r="L1325" s="2" t="s">
        <v>3417</v>
      </c>
      <c r="M1325">
        <v>458</v>
      </c>
      <c r="N1325" s="2" t="s">
        <v>2030</v>
      </c>
      <c r="O1325" s="2" t="s">
        <v>2032</v>
      </c>
      <c r="P1325" s="2" t="s">
        <v>142</v>
      </c>
      <c r="Q1325" s="2" t="s">
        <v>153</v>
      </c>
      <c r="R1325" s="2" t="s">
        <v>2031</v>
      </c>
      <c r="S1325" s="2" t="s">
        <v>64</v>
      </c>
      <c r="T1325">
        <v>967</v>
      </c>
      <c r="U1325">
        <v>3</v>
      </c>
      <c r="V1325">
        <v>2</v>
      </c>
      <c r="W1325">
        <v>1</v>
      </c>
      <c r="X1325">
        <v>4</v>
      </c>
      <c r="Z1325">
        <v>3868</v>
      </c>
      <c r="AA1325">
        <v>3868</v>
      </c>
      <c r="AB1325">
        <v>3500</v>
      </c>
      <c r="AC1325" s="2" t="s">
        <v>3438</v>
      </c>
      <c r="AD1325" s="2" t="s">
        <v>376</v>
      </c>
      <c r="AE1325">
        <v>2026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 s="2" t="s">
        <v>72</v>
      </c>
      <c r="AN1325" s="2" t="s">
        <v>3419</v>
      </c>
    </row>
    <row r="1326" spans="1:40">
      <c r="A1326" s="1">
        <v>46134</v>
      </c>
      <c r="B1326" s="2" t="s">
        <v>26</v>
      </c>
      <c r="C1326" s="2" t="s">
        <v>3448</v>
      </c>
      <c r="D1326" s="2" t="s">
        <v>3449</v>
      </c>
      <c r="E1326" s="11">
        <v>0.36111111111111116</v>
      </c>
      <c r="F1326" s="11">
        <v>0.57291666666666674</v>
      </c>
      <c r="G1326">
        <v>5.08</v>
      </c>
      <c r="H1326">
        <v>2076.7716535433069</v>
      </c>
      <c r="I1326">
        <v>5.083333333333333</v>
      </c>
      <c r="J1326">
        <v>2075.409836064815</v>
      </c>
      <c r="K1326" s="2" t="s">
        <v>3416</v>
      </c>
      <c r="L1326" s="2" t="s">
        <v>3417</v>
      </c>
      <c r="M1326">
        <v>419</v>
      </c>
      <c r="N1326" s="2" t="s">
        <v>1808</v>
      </c>
      <c r="O1326" s="2" t="s">
        <v>98</v>
      </c>
      <c r="P1326" s="2" t="s">
        <v>95</v>
      </c>
      <c r="Q1326" s="2" t="s">
        <v>97</v>
      </c>
      <c r="R1326" s="2" t="s">
        <v>94</v>
      </c>
      <c r="S1326" s="2" t="s">
        <v>64</v>
      </c>
      <c r="T1326">
        <v>10550</v>
      </c>
      <c r="U1326">
        <v>10</v>
      </c>
      <c r="V1326">
        <v>2</v>
      </c>
      <c r="W1326">
        <v>1</v>
      </c>
      <c r="X1326">
        <v>2</v>
      </c>
      <c r="Z1326">
        <v>21100</v>
      </c>
      <c r="AA1326">
        <v>21100</v>
      </c>
      <c r="AB1326">
        <v>23000</v>
      </c>
      <c r="AC1326" s="2" t="s">
        <v>3450</v>
      </c>
      <c r="AD1326" s="2" t="s">
        <v>376</v>
      </c>
      <c r="AE1326">
        <v>2026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 s="2" t="s">
        <v>72</v>
      </c>
      <c r="AN1326" s="2" t="s">
        <v>3419</v>
      </c>
    </row>
    <row r="1327" spans="1:40">
      <c r="A1327" s="1">
        <v>46135</v>
      </c>
      <c r="B1327" s="2" t="s">
        <v>26</v>
      </c>
      <c r="C1327" s="2" t="s">
        <v>3448</v>
      </c>
      <c r="D1327" s="2" t="s">
        <v>3449</v>
      </c>
      <c r="E1327" s="11">
        <v>0.34027777777777768</v>
      </c>
      <c r="F1327" s="11">
        <v>0.54166666666666674</v>
      </c>
      <c r="G1327">
        <v>4.83</v>
      </c>
      <c r="H1327">
        <v>2060.0414078674949</v>
      </c>
      <c r="I1327">
        <v>4.833333333333333</v>
      </c>
      <c r="J1327">
        <v>2058.6206896527779</v>
      </c>
      <c r="K1327" s="2" t="s">
        <v>3416</v>
      </c>
      <c r="L1327" s="2" t="s">
        <v>3417</v>
      </c>
      <c r="M1327">
        <v>430</v>
      </c>
      <c r="N1327" s="2" t="s">
        <v>1926</v>
      </c>
      <c r="O1327" s="2" t="s">
        <v>273</v>
      </c>
      <c r="P1327" s="2" t="s">
        <v>271</v>
      </c>
      <c r="Q1327" s="2" t="s">
        <v>97</v>
      </c>
      <c r="R1327" s="2" t="s">
        <v>270</v>
      </c>
      <c r="S1327" s="2" t="s">
        <v>64</v>
      </c>
      <c r="T1327">
        <v>9950</v>
      </c>
      <c r="U1327">
        <v>1</v>
      </c>
      <c r="V1327">
        <v>2</v>
      </c>
      <c r="W1327">
        <v>1</v>
      </c>
      <c r="X1327">
        <v>2</v>
      </c>
      <c r="Z1327">
        <v>19900</v>
      </c>
      <c r="AA1327">
        <v>19900</v>
      </c>
      <c r="AB1327">
        <v>19500</v>
      </c>
      <c r="AC1327" s="2" t="s">
        <v>3450</v>
      </c>
      <c r="AD1327" s="2" t="s">
        <v>376</v>
      </c>
      <c r="AE1327">
        <v>2026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 s="2" t="s">
        <v>72</v>
      </c>
      <c r="AN1327" s="2" t="s">
        <v>3419</v>
      </c>
    </row>
    <row r="1328" spans="1:40">
      <c r="A1328" s="1">
        <v>46129</v>
      </c>
      <c r="B1328" s="2" t="s">
        <v>27</v>
      </c>
      <c r="C1328" s="2" t="s">
        <v>3429</v>
      </c>
      <c r="D1328" s="2" t="s">
        <v>3440</v>
      </c>
      <c r="E1328" s="11">
        <v>0.40277777777777768</v>
      </c>
      <c r="F1328" s="11">
        <v>0.45833333333333326</v>
      </c>
      <c r="G1328">
        <v>1.33</v>
      </c>
      <c r="H1328">
        <v>1804.5112781954886</v>
      </c>
      <c r="I1328">
        <v>1.3333333333333335</v>
      </c>
      <c r="J1328">
        <v>1800</v>
      </c>
      <c r="K1328" s="2" t="s">
        <v>3416</v>
      </c>
      <c r="L1328" s="2" t="s">
        <v>3417</v>
      </c>
      <c r="M1328">
        <v>443</v>
      </c>
      <c r="N1328" s="2" t="s">
        <v>1664</v>
      </c>
      <c r="O1328" s="2" t="s">
        <v>1965</v>
      </c>
      <c r="P1328" s="2" t="s">
        <v>1964</v>
      </c>
      <c r="Q1328" s="2" t="s">
        <v>1064</v>
      </c>
      <c r="R1328" s="2" t="s">
        <v>1963</v>
      </c>
      <c r="S1328" s="2" t="s">
        <v>64</v>
      </c>
      <c r="T1328">
        <v>2400</v>
      </c>
      <c r="U1328">
        <v>5</v>
      </c>
      <c r="V1328">
        <v>4</v>
      </c>
      <c r="W1328">
        <v>1</v>
      </c>
      <c r="X1328">
        <v>2</v>
      </c>
      <c r="Z1328">
        <v>4800</v>
      </c>
      <c r="AA1328">
        <v>4800</v>
      </c>
      <c r="AB1328">
        <v>4600</v>
      </c>
      <c r="AC1328" s="2"/>
      <c r="AD1328" s="2" t="s">
        <v>376</v>
      </c>
      <c r="AE1328">
        <v>2026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 s="2" t="s">
        <v>3431</v>
      </c>
      <c r="AN1328" s="2" t="s">
        <v>3419</v>
      </c>
    </row>
    <row r="1329" spans="1:40">
      <c r="A1329" s="1">
        <v>46129</v>
      </c>
      <c r="B1329" s="2" t="s">
        <v>27</v>
      </c>
      <c r="C1329" s="2" t="s">
        <v>3429</v>
      </c>
      <c r="D1329" s="2" t="s">
        <v>3440</v>
      </c>
      <c r="E1329" s="11">
        <v>0.60069444444444442</v>
      </c>
      <c r="F1329" s="11">
        <v>0.67708333333333326</v>
      </c>
      <c r="G1329">
        <v>1.83</v>
      </c>
      <c r="H1329">
        <v>1103.8251366120219</v>
      </c>
      <c r="I1329">
        <v>1.8333333333333335</v>
      </c>
      <c r="J1329">
        <v>1101.8181818171297</v>
      </c>
      <c r="K1329" s="2" t="s">
        <v>3416</v>
      </c>
      <c r="L1329" s="2" t="s">
        <v>3417</v>
      </c>
      <c r="M1329">
        <v>575</v>
      </c>
      <c r="N1329" s="2" t="s">
        <v>2384</v>
      </c>
      <c r="O1329" s="2" t="s">
        <v>2385</v>
      </c>
      <c r="P1329" s="2" t="s">
        <v>996</v>
      </c>
      <c r="Q1329" s="2" t="s">
        <v>998</v>
      </c>
      <c r="R1329" s="2" t="s">
        <v>995</v>
      </c>
      <c r="S1329" s="2" t="s">
        <v>64</v>
      </c>
      <c r="T1329">
        <v>2020</v>
      </c>
      <c r="U1329">
        <v>5</v>
      </c>
      <c r="V1329">
        <v>4</v>
      </c>
      <c r="W1329">
        <v>1</v>
      </c>
      <c r="X1329">
        <v>1</v>
      </c>
      <c r="Z1329">
        <v>2020</v>
      </c>
      <c r="AA1329">
        <v>2020</v>
      </c>
      <c r="AB1329">
        <v>1700</v>
      </c>
      <c r="AC1329" s="2" t="s">
        <v>3630</v>
      </c>
      <c r="AD1329" s="2" t="s">
        <v>376</v>
      </c>
      <c r="AE1329">
        <v>2026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 s="2" t="s">
        <v>3431</v>
      </c>
      <c r="AN1329" s="2" t="s">
        <v>3419</v>
      </c>
    </row>
    <row r="1330" spans="1:40">
      <c r="A1330" s="1">
        <v>46134</v>
      </c>
      <c r="B1330" s="2" t="s">
        <v>27</v>
      </c>
      <c r="C1330" s="2" t="s">
        <v>3429</v>
      </c>
      <c r="D1330" s="2" t="s">
        <v>3415</v>
      </c>
      <c r="E1330" s="11">
        <v>0.33333333333333326</v>
      </c>
      <c r="F1330" s="11">
        <v>0.54166666666666674</v>
      </c>
      <c r="G1330">
        <v>5</v>
      </c>
      <c r="H1330">
        <v>620</v>
      </c>
      <c r="I1330">
        <v>5</v>
      </c>
      <c r="J1330">
        <v>620</v>
      </c>
      <c r="K1330" s="2" t="s">
        <v>3416</v>
      </c>
      <c r="L1330" s="2" t="s">
        <v>3417</v>
      </c>
      <c r="M1330">
        <v>447</v>
      </c>
      <c r="N1330" s="2" t="s">
        <v>1973</v>
      </c>
      <c r="O1330" s="2" t="s">
        <v>1977</v>
      </c>
      <c r="P1330" s="2" t="s">
        <v>1975</v>
      </c>
      <c r="Q1330" s="2" t="s">
        <v>1976</v>
      </c>
      <c r="R1330" s="2" t="s">
        <v>1974</v>
      </c>
      <c r="S1330" s="2" t="s">
        <v>64</v>
      </c>
      <c r="T1330">
        <v>3100</v>
      </c>
      <c r="U1330">
        <v>80</v>
      </c>
      <c r="V1330">
        <v>2</v>
      </c>
      <c r="W1330">
        <v>1</v>
      </c>
      <c r="X1330">
        <v>6</v>
      </c>
      <c r="Z1330">
        <v>18600</v>
      </c>
      <c r="AA1330">
        <v>18600</v>
      </c>
      <c r="AB1330">
        <v>18000</v>
      </c>
      <c r="AC1330" s="2"/>
      <c r="AD1330" s="2" t="s">
        <v>376</v>
      </c>
      <c r="AE1330">
        <v>2026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 s="2" t="s">
        <v>3419</v>
      </c>
      <c r="AN1330" s="2" t="s">
        <v>3419</v>
      </c>
    </row>
    <row r="1331" spans="1:40">
      <c r="A1331" s="1">
        <v>46134</v>
      </c>
      <c r="B1331" s="2" t="s">
        <v>27</v>
      </c>
      <c r="C1331" s="2" t="s">
        <v>3429</v>
      </c>
      <c r="D1331" s="2" t="s">
        <v>3415</v>
      </c>
      <c r="E1331" s="11">
        <v>0.625</v>
      </c>
      <c r="F1331" s="11">
        <v>0.65625</v>
      </c>
      <c r="G1331">
        <v>0.75</v>
      </c>
      <c r="H1331">
        <v>1049.3333333333333</v>
      </c>
      <c r="I1331">
        <v>0.75</v>
      </c>
      <c r="J1331">
        <v>1049.3333333333333</v>
      </c>
      <c r="K1331" s="2" t="s">
        <v>3416</v>
      </c>
      <c r="L1331" s="2" t="s">
        <v>3417</v>
      </c>
      <c r="M1331">
        <v>593</v>
      </c>
      <c r="N1331" s="2" t="s">
        <v>2439</v>
      </c>
      <c r="O1331" s="2" t="s">
        <v>2441</v>
      </c>
      <c r="P1331" s="2" t="s">
        <v>353</v>
      </c>
      <c r="Q1331" s="2" t="s">
        <v>122</v>
      </c>
      <c r="R1331" s="2" t="s">
        <v>2440</v>
      </c>
      <c r="S1331" s="2" t="s">
        <v>64</v>
      </c>
      <c r="T1331">
        <v>787</v>
      </c>
      <c r="U1331">
        <v>5</v>
      </c>
      <c r="V1331">
        <v>3</v>
      </c>
      <c r="W1331">
        <v>1</v>
      </c>
      <c r="X1331">
        <v>6</v>
      </c>
      <c r="Z1331">
        <v>4722</v>
      </c>
      <c r="AA1331">
        <v>4722</v>
      </c>
      <c r="AB1331">
        <v>4500</v>
      </c>
      <c r="AC1331" s="2"/>
      <c r="AD1331" s="2" t="s">
        <v>376</v>
      </c>
      <c r="AE1331">
        <v>2026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 s="2" t="s">
        <v>3419</v>
      </c>
      <c r="AN1331" s="2" t="s">
        <v>3419</v>
      </c>
    </row>
    <row r="1332" spans="1:40">
      <c r="A1332" s="1">
        <v>46134</v>
      </c>
      <c r="B1332" s="2" t="s">
        <v>27</v>
      </c>
      <c r="C1332" s="2" t="s">
        <v>3453</v>
      </c>
      <c r="D1332" s="2" t="s">
        <v>3415</v>
      </c>
      <c r="E1332" s="11">
        <v>0.45833333333333326</v>
      </c>
      <c r="F1332" s="11">
        <v>0.70833333333333326</v>
      </c>
      <c r="G1332">
        <v>6</v>
      </c>
      <c r="H1332">
        <v>2180</v>
      </c>
      <c r="I1332">
        <v>6</v>
      </c>
      <c r="J1332">
        <v>2180</v>
      </c>
      <c r="K1332" s="2" t="s">
        <v>3416</v>
      </c>
      <c r="L1332" s="2" t="s">
        <v>3417</v>
      </c>
      <c r="M1332">
        <v>492</v>
      </c>
      <c r="N1332" s="2" t="s">
        <v>2104</v>
      </c>
      <c r="O1332" s="2" t="s">
        <v>2106</v>
      </c>
      <c r="P1332" s="2" t="s">
        <v>555</v>
      </c>
      <c r="Q1332" s="2" t="s">
        <v>97</v>
      </c>
      <c r="R1332" s="2" t="s">
        <v>2105</v>
      </c>
      <c r="S1332" s="2" t="s">
        <v>64</v>
      </c>
      <c r="T1332">
        <v>13080</v>
      </c>
      <c r="U1332">
        <v>0</v>
      </c>
      <c r="V1332">
        <v>2</v>
      </c>
      <c r="W1332">
        <v>1</v>
      </c>
      <c r="X1332">
        <v>2</v>
      </c>
      <c r="Z1332">
        <v>26160</v>
      </c>
      <c r="AA1332">
        <v>26160</v>
      </c>
      <c r="AB1332">
        <v>29000</v>
      </c>
      <c r="AC1332" s="2"/>
      <c r="AD1332" s="2" t="s">
        <v>376</v>
      </c>
      <c r="AE1332">
        <v>2026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 s="2" t="s">
        <v>3431</v>
      </c>
      <c r="AN1332" s="2" t="s">
        <v>3419</v>
      </c>
    </row>
    <row r="1333" spans="1:40">
      <c r="A1333" s="1">
        <v>46135</v>
      </c>
      <c r="B1333" s="2" t="s">
        <v>27</v>
      </c>
      <c r="C1333" s="2" t="s">
        <v>3453</v>
      </c>
      <c r="D1333" s="2" t="s">
        <v>3440</v>
      </c>
      <c r="E1333" s="11">
        <v>0.72916666666666674</v>
      </c>
      <c r="F1333" s="11">
        <v>0.79166666666666674</v>
      </c>
      <c r="G1333">
        <v>1.5</v>
      </c>
      <c r="H1333">
        <v>1586</v>
      </c>
      <c r="I1333">
        <v>1.5</v>
      </c>
      <c r="J1333">
        <v>1586</v>
      </c>
      <c r="K1333" s="2" t="s">
        <v>3416</v>
      </c>
      <c r="L1333" s="2" t="s">
        <v>3417</v>
      </c>
      <c r="M1333">
        <v>430</v>
      </c>
      <c r="N1333" s="2" t="s">
        <v>1926</v>
      </c>
      <c r="O1333" s="2" t="s">
        <v>273</v>
      </c>
      <c r="P1333" s="2" t="s">
        <v>271</v>
      </c>
      <c r="Q1333" s="2" t="s">
        <v>97</v>
      </c>
      <c r="R1333" s="2" t="s">
        <v>270</v>
      </c>
      <c r="S1333" s="2" t="s">
        <v>64</v>
      </c>
      <c r="T1333">
        <v>2379</v>
      </c>
      <c r="U1333">
        <v>5</v>
      </c>
      <c r="V1333">
        <v>2</v>
      </c>
      <c r="W1333">
        <v>1</v>
      </c>
      <c r="X1333">
        <v>2</v>
      </c>
      <c r="Z1333">
        <v>4758</v>
      </c>
      <c r="AA1333">
        <v>4758</v>
      </c>
      <c r="AB1333">
        <v>19500</v>
      </c>
      <c r="AC1333" s="2" t="s">
        <v>3450</v>
      </c>
      <c r="AD1333" s="2" t="s">
        <v>376</v>
      </c>
      <c r="AE1333">
        <v>2026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 s="2" t="s">
        <v>3431</v>
      </c>
      <c r="AN1333" s="2" t="s">
        <v>3419</v>
      </c>
    </row>
    <row r="1334" spans="1:40">
      <c r="A1334" s="1">
        <v>46134</v>
      </c>
      <c r="B1334" s="2" t="s">
        <v>27</v>
      </c>
      <c r="C1334" s="2" t="s">
        <v>3439</v>
      </c>
      <c r="D1334" s="2" t="s">
        <v>3440</v>
      </c>
      <c r="E1334" s="11">
        <v>0.51388888888888884</v>
      </c>
      <c r="F1334" s="11">
        <v>0.55555555555555558</v>
      </c>
      <c r="G1334">
        <v>1</v>
      </c>
      <c r="H1334">
        <v>1396</v>
      </c>
      <c r="I1334">
        <v>1</v>
      </c>
      <c r="J1334">
        <v>1396</v>
      </c>
      <c r="K1334" s="2" t="s">
        <v>3416</v>
      </c>
      <c r="L1334" s="2" t="s">
        <v>3417</v>
      </c>
      <c r="M1334">
        <v>454</v>
      </c>
      <c r="N1334" s="2" t="s">
        <v>2012</v>
      </c>
      <c r="O1334" s="2" t="s">
        <v>2015</v>
      </c>
      <c r="P1334" s="2" t="s">
        <v>2014</v>
      </c>
      <c r="Q1334" s="2" t="s">
        <v>779</v>
      </c>
      <c r="R1334" s="2" t="s">
        <v>2013</v>
      </c>
      <c r="S1334" s="2" t="s">
        <v>64</v>
      </c>
      <c r="T1334">
        <v>1396</v>
      </c>
      <c r="U1334">
        <v>0</v>
      </c>
      <c r="V1334">
        <v>2</v>
      </c>
      <c r="W1334">
        <v>1</v>
      </c>
      <c r="X1334">
        <v>6</v>
      </c>
      <c r="Z1334">
        <v>8376</v>
      </c>
      <c r="AA1334">
        <v>8376</v>
      </c>
      <c r="AB1334">
        <v>18000</v>
      </c>
      <c r="AC1334" s="2" t="s">
        <v>3450</v>
      </c>
      <c r="AD1334" s="2" t="s">
        <v>376</v>
      </c>
      <c r="AE1334">
        <v>2026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 s="2" t="s">
        <v>3419</v>
      </c>
      <c r="AN1334" s="2" t="s">
        <v>3419</v>
      </c>
    </row>
    <row r="1335" spans="1:40">
      <c r="A1335" s="1">
        <v>46134</v>
      </c>
      <c r="B1335" s="2" t="s">
        <v>27</v>
      </c>
      <c r="C1335" s="2" t="s">
        <v>3439</v>
      </c>
      <c r="D1335" s="2" t="s">
        <v>3440</v>
      </c>
      <c r="E1335" s="11">
        <v>0.55555555555555558</v>
      </c>
      <c r="F1335" s="11">
        <v>0.59722222222222232</v>
      </c>
      <c r="G1335">
        <v>1</v>
      </c>
      <c r="H1335">
        <v>1728</v>
      </c>
      <c r="I1335">
        <v>1</v>
      </c>
      <c r="J1335">
        <v>1728</v>
      </c>
      <c r="K1335" s="2" t="s">
        <v>3416</v>
      </c>
      <c r="L1335" s="2" t="s">
        <v>3417</v>
      </c>
      <c r="M1335">
        <v>454</v>
      </c>
      <c r="N1335" s="2" t="s">
        <v>2012</v>
      </c>
      <c r="O1335" s="2" t="s">
        <v>2015</v>
      </c>
      <c r="P1335" s="2" t="s">
        <v>2014</v>
      </c>
      <c r="Q1335" s="2" t="s">
        <v>779</v>
      </c>
      <c r="R1335" s="2" t="s">
        <v>2013</v>
      </c>
      <c r="S1335" s="2" t="s">
        <v>64</v>
      </c>
      <c r="T1335">
        <v>1728</v>
      </c>
      <c r="U1335">
        <v>0</v>
      </c>
      <c r="V1335">
        <v>2</v>
      </c>
      <c r="W1335">
        <v>1</v>
      </c>
      <c r="X1335">
        <v>6</v>
      </c>
      <c r="Z1335">
        <v>10368</v>
      </c>
      <c r="AA1335">
        <v>10368</v>
      </c>
      <c r="AB1335">
        <v>18000</v>
      </c>
      <c r="AC1335" s="2" t="s">
        <v>3438</v>
      </c>
      <c r="AD1335" s="2" t="s">
        <v>376</v>
      </c>
      <c r="AE1335">
        <v>2026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 s="2" t="s">
        <v>3419</v>
      </c>
      <c r="AN1335" s="2" t="s">
        <v>3419</v>
      </c>
    </row>
    <row r="1336" spans="1:40">
      <c r="A1336" s="1">
        <v>46134</v>
      </c>
      <c r="B1336" s="2" t="s">
        <v>27</v>
      </c>
      <c r="C1336" s="2" t="s">
        <v>3439</v>
      </c>
      <c r="D1336" s="2" t="s">
        <v>3440</v>
      </c>
      <c r="E1336" s="11">
        <v>0.59722222222222232</v>
      </c>
      <c r="F1336" s="11">
        <v>0.63888888888888884</v>
      </c>
      <c r="G1336">
        <v>1</v>
      </c>
      <c r="H1336">
        <v>1410</v>
      </c>
      <c r="I1336">
        <v>1</v>
      </c>
      <c r="J1336">
        <v>1410</v>
      </c>
      <c r="K1336" s="2" t="s">
        <v>3416</v>
      </c>
      <c r="L1336" s="2" t="s">
        <v>3417</v>
      </c>
      <c r="M1336">
        <v>466</v>
      </c>
      <c r="N1336" s="2" t="s">
        <v>2062</v>
      </c>
      <c r="O1336" s="2" t="s">
        <v>2015</v>
      </c>
      <c r="P1336" s="2" t="s">
        <v>2014</v>
      </c>
      <c r="Q1336" s="2" t="s">
        <v>779</v>
      </c>
      <c r="R1336" s="2" t="s">
        <v>2013</v>
      </c>
      <c r="S1336" s="2" t="s">
        <v>64</v>
      </c>
      <c r="T1336">
        <v>1410</v>
      </c>
      <c r="U1336">
        <v>0</v>
      </c>
      <c r="V1336">
        <v>2</v>
      </c>
      <c r="W1336">
        <v>1</v>
      </c>
      <c r="X1336">
        <v>6</v>
      </c>
      <c r="Z1336">
        <v>8460</v>
      </c>
      <c r="AA1336">
        <v>8460</v>
      </c>
      <c r="AB1336">
        <v>8000</v>
      </c>
      <c r="AC1336" s="2"/>
      <c r="AD1336" s="2" t="s">
        <v>376</v>
      </c>
      <c r="AE1336">
        <v>2026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 s="2" t="s">
        <v>3419</v>
      </c>
      <c r="AN1336" s="2" t="s">
        <v>3419</v>
      </c>
    </row>
    <row r="1337" spans="1:40">
      <c r="A1337" s="1">
        <v>46134</v>
      </c>
      <c r="B1337" s="2" t="s">
        <v>27</v>
      </c>
      <c r="C1337" s="2" t="s">
        <v>3439</v>
      </c>
      <c r="D1337" s="2" t="s">
        <v>3440</v>
      </c>
      <c r="E1337" s="11">
        <v>0.63888888888888884</v>
      </c>
      <c r="F1337" s="11">
        <v>0.68055555555555558</v>
      </c>
      <c r="G1337">
        <v>1</v>
      </c>
      <c r="H1337">
        <v>1408</v>
      </c>
      <c r="I1337">
        <v>1</v>
      </c>
      <c r="J1337">
        <v>1408</v>
      </c>
      <c r="K1337" s="2" t="s">
        <v>3416</v>
      </c>
      <c r="L1337" s="2" t="s">
        <v>3417</v>
      </c>
      <c r="M1337">
        <v>468</v>
      </c>
      <c r="N1337" s="2" t="s">
        <v>2064</v>
      </c>
      <c r="O1337" s="2" t="s">
        <v>2015</v>
      </c>
      <c r="P1337" s="2" t="s">
        <v>2014</v>
      </c>
      <c r="Q1337" s="2" t="s">
        <v>779</v>
      </c>
      <c r="R1337" s="2" t="s">
        <v>2013</v>
      </c>
      <c r="S1337" s="2" t="s">
        <v>64</v>
      </c>
      <c r="T1337">
        <v>1408</v>
      </c>
      <c r="U1337">
        <v>0</v>
      </c>
      <c r="V1337">
        <v>2</v>
      </c>
      <c r="W1337">
        <v>1</v>
      </c>
      <c r="X1337">
        <v>6</v>
      </c>
      <c r="Z1337">
        <v>8448</v>
      </c>
      <c r="AA1337">
        <v>8448</v>
      </c>
      <c r="AB1337">
        <v>8000</v>
      </c>
      <c r="AC1337" s="2"/>
      <c r="AD1337" s="2" t="s">
        <v>376</v>
      </c>
      <c r="AE1337">
        <v>2026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 s="2" t="s">
        <v>3419</v>
      </c>
      <c r="AN1337" s="2" t="s">
        <v>3419</v>
      </c>
    </row>
    <row r="1338" spans="1:40">
      <c r="A1338" s="1">
        <v>46134</v>
      </c>
      <c r="B1338" s="2" t="s">
        <v>27</v>
      </c>
      <c r="C1338" s="2" t="s">
        <v>3439</v>
      </c>
      <c r="D1338" s="2" t="s">
        <v>3440</v>
      </c>
      <c r="E1338" s="11">
        <v>0.68055555555555558</v>
      </c>
      <c r="F1338" s="11">
        <v>0.73124999999999996</v>
      </c>
      <c r="G1338">
        <v>1.22</v>
      </c>
      <c r="H1338">
        <v>574.59016393442619</v>
      </c>
      <c r="I1338">
        <v>1.2166666666666668</v>
      </c>
      <c r="J1338">
        <v>576.16438356481478</v>
      </c>
      <c r="K1338" s="2" t="s">
        <v>3416</v>
      </c>
      <c r="L1338" s="2" t="s">
        <v>3417</v>
      </c>
      <c r="M1338">
        <v>467</v>
      </c>
      <c r="N1338" s="2" t="s">
        <v>2063</v>
      </c>
      <c r="O1338" s="2" t="s">
        <v>2015</v>
      </c>
      <c r="P1338" s="2" t="s">
        <v>2014</v>
      </c>
      <c r="Q1338" s="2" t="s">
        <v>779</v>
      </c>
      <c r="R1338" s="2" t="s">
        <v>2013</v>
      </c>
      <c r="S1338" s="2" t="s">
        <v>64</v>
      </c>
      <c r="T1338">
        <v>701</v>
      </c>
      <c r="U1338">
        <v>0</v>
      </c>
      <c r="V1338">
        <v>2</v>
      </c>
      <c r="W1338">
        <v>1</v>
      </c>
      <c r="X1338">
        <v>6</v>
      </c>
      <c r="Z1338">
        <v>4206</v>
      </c>
      <c r="AA1338">
        <v>4206</v>
      </c>
      <c r="AB1338">
        <v>8000</v>
      </c>
      <c r="AC1338" s="2"/>
      <c r="AD1338" s="2" t="s">
        <v>376</v>
      </c>
      <c r="AE1338">
        <v>2026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 s="2" t="s">
        <v>3419</v>
      </c>
      <c r="AN1338" s="2" t="s">
        <v>3419</v>
      </c>
    </row>
    <row r="1339" spans="1:40">
      <c r="A1339" s="1">
        <v>46135</v>
      </c>
      <c r="B1339" s="2" t="s">
        <v>27</v>
      </c>
      <c r="C1339" s="2" t="s">
        <v>3439</v>
      </c>
      <c r="D1339" s="2" t="s">
        <v>3440</v>
      </c>
      <c r="E1339" s="11">
        <v>0.33680555555555558</v>
      </c>
      <c r="F1339" s="11">
        <v>0.38888888888888884</v>
      </c>
      <c r="G1339">
        <v>1.25</v>
      </c>
      <c r="H1339">
        <v>560.79999999999995</v>
      </c>
      <c r="I1339">
        <v>1.25</v>
      </c>
      <c r="J1339">
        <v>560.79999999999995</v>
      </c>
      <c r="K1339" s="2" t="s">
        <v>3416</v>
      </c>
      <c r="L1339" s="2" t="s">
        <v>3417</v>
      </c>
      <c r="M1339">
        <v>467</v>
      </c>
      <c r="N1339" s="2" t="s">
        <v>2063</v>
      </c>
      <c r="O1339" s="2" t="s">
        <v>2015</v>
      </c>
      <c r="P1339" s="2" t="s">
        <v>2014</v>
      </c>
      <c r="Q1339" s="2" t="s">
        <v>779</v>
      </c>
      <c r="R1339" s="2" t="s">
        <v>2013</v>
      </c>
      <c r="S1339" s="2" t="s">
        <v>64</v>
      </c>
      <c r="T1339">
        <v>701</v>
      </c>
      <c r="U1339">
        <v>0</v>
      </c>
      <c r="V1339">
        <v>2</v>
      </c>
      <c r="W1339">
        <v>1</v>
      </c>
      <c r="X1339">
        <v>6</v>
      </c>
      <c r="Z1339">
        <v>4206</v>
      </c>
      <c r="AA1339">
        <v>4206</v>
      </c>
      <c r="AB1339">
        <v>8000</v>
      </c>
      <c r="AC1339" s="2"/>
      <c r="AD1339" s="2" t="s">
        <v>376</v>
      </c>
      <c r="AE1339">
        <v>2026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 s="2" t="s">
        <v>3419</v>
      </c>
      <c r="AN1339" s="2" t="s">
        <v>3419</v>
      </c>
    </row>
    <row r="1340" spans="1:40">
      <c r="A1340" s="1">
        <v>46135</v>
      </c>
      <c r="B1340" s="2" t="s">
        <v>27</v>
      </c>
      <c r="C1340" s="2" t="s">
        <v>3439</v>
      </c>
      <c r="D1340" s="2" t="s">
        <v>3440</v>
      </c>
      <c r="E1340" s="11">
        <v>0.38888888888888884</v>
      </c>
      <c r="F1340" s="11">
        <v>0.44791666666666674</v>
      </c>
      <c r="G1340">
        <v>1.42</v>
      </c>
      <c r="H1340">
        <v>995.77464788732402</v>
      </c>
      <c r="I1340">
        <v>1.4166666666666665</v>
      </c>
      <c r="J1340">
        <v>998.11764706018516</v>
      </c>
      <c r="K1340" s="2" t="s">
        <v>3416</v>
      </c>
      <c r="L1340" s="2" t="s">
        <v>3417</v>
      </c>
      <c r="M1340">
        <v>469</v>
      </c>
      <c r="N1340" s="2" t="s">
        <v>2065</v>
      </c>
      <c r="O1340" s="2" t="s">
        <v>2015</v>
      </c>
      <c r="P1340" s="2" t="s">
        <v>2014</v>
      </c>
      <c r="Q1340" s="2" t="s">
        <v>779</v>
      </c>
      <c r="R1340" s="2" t="s">
        <v>2013</v>
      </c>
      <c r="S1340" s="2" t="s">
        <v>64</v>
      </c>
      <c r="T1340">
        <v>1414</v>
      </c>
      <c r="U1340">
        <v>0</v>
      </c>
      <c r="V1340">
        <v>2</v>
      </c>
      <c r="W1340">
        <v>1</v>
      </c>
      <c r="X1340">
        <v>6</v>
      </c>
      <c r="Z1340">
        <v>8484</v>
      </c>
      <c r="AA1340">
        <v>8484</v>
      </c>
      <c r="AB1340">
        <v>8000</v>
      </c>
      <c r="AC1340" s="2"/>
      <c r="AD1340" s="2" t="s">
        <v>376</v>
      </c>
      <c r="AE1340">
        <v>2026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 s="2" t="s">
        <v>3419</v>
      </c>
      <c r="AN1340" s="2" t="s">
        <v>3419</v>
      </c>
    </row>
    <row r="1341" spans="1:40">
      <c r="A1341" s="1">
        <v>46135</v>
      </c>
      <c r="B1341" s="2" t="s">
        <v>27</v>
      </c>
      <c r="C1341" s="2" t="s">
        <v>3439</v>
      </c>
      <c r="D1341" s="2" t="s">
        <v>3440</v>
      </c>
      <c r="E1341" s="11">
        <v>0.47916666666666674</v>
      </c>
      <c r="F1341" s="11">
        <v>0.54166666666666674</v>
      </c>
      <c r="G1341">
        <v>1.5</v>
      </c>
      <c r="H1341">
        <v>940</v>
      </c>
      <c r="I1341">
        <v>1.5</v>
      </c>
      <c r="J1341">
        <v>940</v>
      </c>
      <c r="K1341" s="2" t="s">
        <v>3416</v>
      </c>
      <c r="L1341" s="2" t="s">
        <v>3417</v>
      </c>
      <c r="M1341">
        <v>470</v>
      </c>
      <c r="N1341" s="2" t="s">
        <v>2066</v>
      </c>
      <c r="O1341" s="2" t="s">
        <v>2015</v>
      </c>
      <c r="P1341" s="2" t="s">
        <v>2014</v>
      </c>
      <c r="Q1341" s="2" t="s">
        <v>779</v>
      </c>
      <c r="R1341" s="2" t="s">
        <v>2013</v>
      </c>
      <c r="S1341" s="2" t="s">
        <v>64</v>
      </c>
      <c r="T1341">
        <v>1410</v>
      </c>
      <c r="U1341">
        <v>0</v>
      </c>
      <c r="V1341">
        <v>2</v>
      </c>
      <c r="W1341">
        <v>1</v>
      </c>
      <c r="X1341">
        <v>6</v>
      </c>
      <c r="Z1341">
        <v>8460</v>
      </c>
      <c r="AA1341">
        <v>8460</v>
      </c>
      <c r="AB1341">
        <v>8000</v>
      </c>
      <c r="AC1341" s="2"/>
      <c r="AD1341" s="2" t="s">
        <v>376</v>
      </c>
      <c r="AE1341">
        <v>2026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 s="2" t="s">
        <v>3419</v>
      </c>
      <c r="AN1341" s="2" t="s">
        <v>3419</v>
      </c>
    </row>
    <row r="1342" spans="1:40">
      <c r="A1342" s="1">
        <v>46135</v>
      </c>
      <c r="B1342" s="2" t="s">
        <v>27</v>
      </c>
      <c r="C1342" s="2" t="s">
        <v>3439</v>
      </c>
      <c r="D1342" s="2" t="s">
        <v>3440</v>
      </c>
      <c r="E1342" s="11">
        <v>0.54166666666666674</v>
      </c>
      <c r="F1342" s="11">
        <v>0.60763888888888884</v>
      </c>
      <c r="G1342">
        <v>1.58</v>
      </c>
      <c r="H1342">
        <v>896.20253164556959</v>
      </c>
      <c r="I1342">
        <v>1.5833333333333335</v>
      </c>
      <c r="J1342">
        <v>894.31578947916671</v>
      </c>
      <c r="K1342" s="2" t="s">
        <v>3416</v>
      </c>
      <c r="L1342" s="2" t="s">
        <v>3417</v>
      </c>
      <c r="M1342">
        <v>471</v>
      </c>
      <c r="N1342" s="2" t="s">
        <v>2067</v>
      </c>
      <c r="O1342" s="2" t="s">
        <v>2015</v>
      </c>
      <c r="P1342" s="2" t="s">
        <v>2014</v>
      </c>
      <c r="Q1342" s="2" t="s">
        <v>779</v>
      </c>
      <c r="R1342" s="2" t="s">
        <v>2013</v>
      </c>
      <c r="S1342" s="2" t="s">
        <v>64</v>
      </c>
      <c r="T1342">
        <v>1416</v>
      </c>
      <c r="U1342">
        <v>0</v>
      </c>
      <c r="V1342">
        <v>2</v>
      </c>
      <c r="W1342">
        <v>1</v>
      </c>
      <c r="X1342">
        <v>6</v>
      </c>
      <c r="Z1342">
        <v>8496</v>
      </c>
      <c r="AA1342">
        <v>8496</v>
      </c>
      <c r="AB1342">
        <v>8000</v>
      </c>
      <c r="AC1342" s="2"/>
      <c r="AD1342" s="2" t="s">
        <v>376</v>
      </c>
      <c r="AE1342">
        <v>2026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 s="2" t="s">
        <v>3419</v>
      </c>
      <c r="AN1342" s="2" t="s">
        <v>3419</v>
      </c>
    </row>
    <row r="1343" spans="1:40">
      <c r="A1343" s="1">
        <v>46135</v>
      </c>
      <c r="B1343" s="2" t="s">
        <v>27</v>
      </c>
      <c r="C1343" s="2" t="s">
        <v>3439</v>
      </c>
      <c r="D1343" s="2" t="s">
        <v>3440</v>
      </c>
      <c r="E1343" s="11">
        <v>0.60763888888888884</v>
      </c>
      <c r="F1343" s="11">
        <v>0.63888888888888884</v>
      </c>
      <c r="G1343">
        <v>0.75</v>
      </c>
      <c r="H1343">
        <v>1874.6666666666667</v>
      </c>
      <c r="I1343">
        <v>0.75</v>
      </c>
      <c r="J1343">
        <v>1874.6666666666667</v>
      </c>
      <c r="K1343" s="2" t="s">
        <v>3416</v>
      </c>
      <c r="L1343" s="2" t="s">
        <v>3417</v>
      </c>
      <c r="M1343">
        <v>472</v>
      </c>
      <c r="N1343" s="2" t="s">
        <v>2068</v>
      </c>
      <c r="O1343" s="2" t="s">
        <v>2015</v>
      </c>
      <c r="P1343" s="2" t="s">
        <v>2014</v>
      </c>
      <c r="Q1343" s="2" t="s">
        <v>779</v>
      </c>
      <c r="R1343" s="2" t="s">
        <v>2013</v>
      </c>
      <c r="S1343" s="2" t="s">
        <v>64</v>
      </c>
      <c r="T1343">
        <v>1406</v>
      </c>
      <c r="U1343">
        <v>0</v>
      </c>
      <c r="V1343">
        <v>2</v>
      </c>
      <c r="W1343">
        <v>1</v>
      </c>
      <c r="X1343">
        <v>6</v>
      </c>
      <c r="Z1343">
        <v>8436</v>
      </c>
      <c r="AA1343">
        <v>8436</v>
      </c>
      <c r="AB1343">
        <v>8000</v>
      </c>
      <c r="AC1343" s="2"/>
      <c r="AD1343" s="2" t="s">
        <v>376</v>
      </c>
      <c r="AE1343">
        <v>2026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 s="2" t="s">
        <v>3419</v>
      </c>
      <c r="AN1343" s="2" t="s">
        <v>3419</v>
      </c>
    </row>
    <row r="1344" spans="1:40">
      <c r="A1344" s="1">
        <v>46135</v>
      </c>
      <c r="B1344" s="2" t="s">
        <v>27</v>
      </c>
      <c r="C1344" s="2" t="s">
        <v>3439</v>
      </c>
      <c r="D1344" s="2" t="s">
        <v>3440</v>
      </c>
      <c r="E1344" s="11">
        <v>0.63888888888888884</v>
      </c>
      <c r="F1344" s="11">
        <v>0.66666666666666674</v>
      </c>
      <c r="G1344">
        <v>0.67</v>
      </c>
      <c r="H1344">
        <v>2111.9402985074626</v>
      </c>
      <c r="I1344">
        <v>0.66666666666666674</v>
      </c>
      <c r="J1344">
        <v>2122.5</v>
      </c>
      <c r="K1344" s="2" t="s">
        <v>3416</v>
      </c>
      <c r="L1344" s="2" t="s">
        <v>3417</v>
      </c>
      <c r="M1344">
        <v>473</v>
      </c>
      <c r="N1344" s="2" t="s">
        <v>2069</v>
      </c>
      <c r="O1344" s="2" t="s">
        <v>2015</v>
      </c>
      <c r="P1344" s="2" t="s">
        <v>2014</v>
      </c>
      <c r="Q1344" s="2" t="s">
        <v>779</v>
      </c>
      <c r="R1344" s="2" t="s">
        <v>2013</v>
      </c>
      <c r="S1344" s="2" t="s">
        <v>64</v>
      </c>
      <c r="T1344">
        <v>1415</v>
      </c>
      <c r="U1344">
        <v>0</v>
      </c>
      <c r="V1344">
        <v>2</v>
      </c>
      <c r="W1344">
        <v>1</v>
      </c>
      <c r="X1344">
        <v>6</v>
      </c>
      <c r="Z1344">
        <v>8490</v>
      </c>
      <c r="AA1344">
        <v>8490</v>
      </c>
      <c r="AB1344">
        <v>8000</v>
      </c>
      <c r="AC1344" s="2"/>
      <c r="AD1344" s="2" t="s">
        <v>376</v>
      </c>
      <c r="AE1344">
        <v>2026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 s="2" t="s">
        <v>3419</v>
      </c>
      <c r="AN1344" s="2" t="s">
        <v>3419</v>
      </c>
    </row>
    <row r="1345" spans="1:40">
      <c r="A1345" s="1">
        <v>46135</v>
      </c>
      <c r="B1345" s="2" t="s">
        <v>27</v>
      </c>
      <c r="C1345" s="2" t="s">
        <v>3439</v>
      </c>
      <c r="D1345" s="2" t="s">
        <v>3440</v>
      </c>
      <c r="E1345" s="11">
        <v>0.66666666666666674</v>
      </c>
      <c r="F1345" s="11">
        <v>0.70833333333333326</v>
      </c>
      <c r="G1345">
        <v>1</v>
      </c>
      <c r="H1345">
        <v>1400</v>
      </c>
      <c r="I1345">
        <v>1</v>
      </c>
      <c r="J1345">
        <v>1400</v>
      </c>
      <c r="K1345" s="2" t="s">
        <v>3416</v>
      </c>
      <c r="L1345" s="2" t="s">
        <v>3417</v>
      </c>
      <c r="M1345">
        <v>474</v>
      </c>
      <c r="N1345" s="2" t="s">
        <v>2070</v>
      </c>
      <c r="O1345" s="2" t="s">
        <v>2015</v>
      </c>
      <c r="P1345" s="2" t="s">
        <v>2014</v>
      </c>
      <c r="Q1345" s="2" t="s">
        <v>779</v>
      </c>
      <c r="R1345" s="2" t="s">
        <v>2013</v>
      </c>
      <c r="S1345" s="2" t="s">
        <v>64</v>
      </c>
      <c r="T1345">
        <v>1400</v>
      </c>
      <c r="U1345">
        <v>0</v>
      </c>
      <c r="V1345">
        <v>2</v>
      </c>
      <c r="W1345">
        <v>1</v>
      </c>
      <c r="X1345">
        <v>6</v>
      </c>
      <c r="Z1345">
        <v>8400</v>
      </c>
      <c r="AA1345">
        <v>8400</v>
      </c>
      <c r="AB1345">
        <v>8000</v>
      </c>
      <c r="AC1345" s="2"/>
      <c r="AD1345" s="2" t="s">
        <v>376</v>
      </c>
      <c r="AE1345">
        <v>2026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 s="2" t="s">
        <v>3419</v>
      </c>
      <c r="AN1345" s="2" t="s">
        <v>3419</v>
      </c>
    </row>
    <row r="1346" spans="1:40">
      <c r="A1346" s="1">
        <v>46134</v>
      </c>
      <c r="B1346" s="2" t="s">
        <v>27</v>
      </c>
      <c r="C1346" s="2" t="s">
        <v>3481</v>
      </c>
      <c r="D1346" s="2" t="s">
        <v>3454</v>
      </c>
      <c r="E1346" s="11">
        <v>0.41666666666666674</v>
      </c>
      <c r="F1346" s="11">
        <v>0.72916666666666674</v>
      </c>
      <c r="G1346">
        <v>7.5</v>
      </c>
      <c r="H1346">
        <v>1666.6666666666667</v>
      </c>
      <c r="I1346">
        <v>7.5</v>
      </c>
      <c r="J1346">
        <v>1666.6666666666667</v>
      </c>
      <c r="K1346" s="2" t="s">
        <v>3416</v>
      </c>
      <c r="L1346" s="2" t="s">
        <v>3417</v>
      </c>
      <c r="M1346" t="s">
        <v>764</v>
      </c>
      <c r="N1346" s="2" t="s">
        <v>764</v>
      </c>
      <c r="O1346" s="2" t="s">
        <v>764</v>
      </c>
      <c r="P1346" s="2" t="s">
        <v>764</v>
      </c>
      <c r="Q1346" s="2" t="s">
        <v>764</v>
      </c>
      <c r="R1346" s="2" t="s">
        <v>3617</v>
      </c>
      <c r="S1346" s="2" t="s">
        <v>764</v>
      </c>
      <c r="T1346">
        <v>12500</v>
      </c>
      <c r="U1346">
        <v>10</v>
      </c>
      <c r="V1346">
        <v>0</v>
      </c>
      <c r="W1346">
        <v>1</v>
      </c>
      <c r="X1346">
        <v>0</v>
      </c>
      <c r="Z1346">
        <v>0</v>
      </c>
      <c r="AA1346">
        <v>0</v>
      </c>
      <c r="AB1346" t="s">
        <v>764</v>
      </c>
      <c r="AC1346" s="2" t="s">
        <v>3582</v>
      </c>
      <c r="AD1346" s="2" t="s">
        <v>376</v>
      </c>
      <c r="AE1346">
        <v>2026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 s="2" t="s">
        <v>3419</v>
      </c>
      <c r="AN1346" s="2" t="s">
        <v>3419</v>
      </c>
    </row>
    <row r="1347" spans="1:40">
      <c r="A1347" s="1">
        <v>46135</v>
      </c>
      <c r="B1347" s="2" t="s">
        <v>27</v>
      </c>
      <c r="C1347" s="2" t="s">
        <v>3481</v>
      </c>
      <c r="D1347" s="2" t="s">
        <v>3454</v>
      </c>
      <c r="E1347" s="11">
        <v>0.41666666666666674</v>
      </c>
      <c r="F1347" s="11">
        <v>0.72916666666666674</v>
      </c>
      <c r="G1347">
        <v>7.5</v>
      </c>
      <c r="H1347">
        <v>1800</v>
      </c>
      <c r="I1347">
        <v>7.5</v>
      </c>
      <c r="J1347">
        <v>1800</v>
      </c>
      <c r="K1347" s="2" t="s">
        <v>3416</v>
      </c>
      <c r="L1347" s="2" t="s">
        <v>3417</v>
      </c>
      <c r="M1347" t="s">
        <v>764</v>
      </c>
      <c r="N1347" s="2" t="s">
        <v>764</v>
      </c>
      <c r="O1347" s="2" t="s">
        <v>764</v>
      </c>
      <c r="P1347" s="2" t="s">
        <v>764</v>
      </c>
      <c r="Q1347" s="2" t="s">
        <v>764</v>
      </c>
      <c r="R1347" s="2" t="s">
        <v>3617</v>
      </c>
      <c r="S1347" s="2" t="s">
        <v>764</v>
      </c>
      <c r="T1347">
        <v>13500</v>
      </c>
      <c r="U1347">
        <v>10</v>
      </c>
      <c r="V1347">
        <v>0</v>
      </c>
      <c r="W1347">
        <v>1</v>
      </c>
      <c r="X1347">
        <v>0</v>
      </c>
      <c r="Z1347">
        <v>0</v>
      </c>
      <c r="AA1347">
        <v>0</v>
      </c>
      <c r="AB1347" t="s">
        <v>764</v>
      </c>
      <c r="AC1347" s="2" t="s">
        <v>3582</v>
      </c>
      <c r="AD1347" s="2" t="s">
        <v>376</v>
      </c>
      <c r="AE1347">
        <v>2026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 s="2" t="s">
        <v>3419</v>
      </c>
      <c r="AN1347" s="2" t="s">
        <v>3419</v>
      </c>
    </row>
    <row r="1348" spans="1:40">
      <c r="A1348" s="1">
        <v>46135</v>
      </c>
      <c r="B1348" s="2" t="s">
        <v>25</v>
      </c>
      <c r="C1348" s="2" t="s">
        <v>3422</v>
      </c>
      <c r="D1348" s="2" t="s">
        <v>3423</v>
      </c>
      <c r="E1348" s="11">
        <v>0.3354166666666667</v>
      </c>
      <c r="F1348" s="11">
        <v>0.5</v>
      </c>
      <c r="G1348">
        <v>3.95</v>
      </c>
      <c r="H1348">
        <v>1670.8860759493671</v>
      </c>
      <c r="I1348">
        <v>3.95</v>
      </c>
      <c r="J1348">
        <v>1670.886075949074</v>
      </c>
      <c r="K1348" s="2" t="s">
        <v>3416</v>
      </c>
      <c r="L1348" s="2" t="s">
        <v>3417</v>
      </c>
      <c r="M1348">
        <v>644</v>
      </c>
      <c r="N1348" s="2" t="s">
        <v>2633</v>
      </c>
      <c r="O1348" s="2" t="s">
        <v>2634</v>
      </c>
      <c r="P1348" s="2" t="s">
        <v>686</v>
      </c>
      <c r="Q1348" s="2" t="s">
        <v>687</v>
      </c>
      <c r="R1348" s="2" t="s">
        <v>685</v>
      </c>
      <c r="S1348" s="2" t="s">
        <v>64</v>
      </c>
      <c r="T1348">
        <v>6600</v>
      </c>
      <c r="U1348">
        <v>0</v>
      </c>
      <c r="V1348">
        <v>2</v>
      </c>
      <c r="W1348">
        <v>1</v>
      </c>
      <c r="X1348">
        <v>1</v>
      </c>
      <c r="Z1348">
        <v>6600</v>
      </c>
      <c r="AA1348">
        <v>6600</v>
      </c>
      <c r="AB1348">
        <v>6500</v>
      </c>
      <c r="AC1348" s="2"/>
      <c r="AD1348" s="2" t="s">
        <v>376</v>
      </c>
      <c r="AE1348">
        <v>2026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 s="2" t="s">
        <v>72</v>
      </c>
      <c r="AN1348" s="2" t="s">
        <v>3419</v>
      </c>
    </row>
    <row r="1349" spans="1:40">
      <c r="A1349" s="1">
        <v>46135</v>
      </c>
      <c r="B1349" s="2" t="s">
        <v>25</v>
      </c>
      <c r="C1349" s="2" t="s">
        <v>3422</v>
      </c>
      <c r="D1349" s="2" t="s">
        <v>3423</v>
      </c>
      <c r="E1349" s="11">
        <v>0.51041666666666674</v>
      </c>
      <c r="F1349" s="11">
        <v>0.57291666666666674</v>
      </c>
      <c r="G1349">
        <v>1.5</v>
      </c>
      <c r="H1349">
        <v>266.66666666666669</v>
      </c>
      <c r="I1349">
        <v>1.5</v>
      </c>
      <c r="J1349">
        <v>266.66666666666669</v>
      </c>
      <c r="K1349" s="2" t="s">
        <v>3416</v>
      </c>
      <c r="L1349" s="2" t="s">
        <v>3417</v>
      </c>
      <c r="M1349">
        <v>460</v>
      </c>
      <c r="N1349" s="2" t="s">
        <v>2035</v>
      </c>
      <c r="O1349" s="2" t="s">
        <v>2038</v>
      </c>
      <c r="P1349" s="2" t="s">
        <v>2037</v>
      </c>
      <c r="Q1349" s="2" t="s">
        <v>153</v>
      </c>
      <c r="R1349" s="2" t="s">
        <v>2036</v>
      </c>
      <c r="S1349" s="2" t="s">
        <v>64</v>
      </c>
      <c r="T1349">
        <v>400</v>
      </c>
      <c r="U1349">
        <v>0</v>
      </c>
      <c r="V1349">
        <v>2</v>
      </c>
      <c r="W1349">
        <v>1</v>
      </c>
      <c r="X1349">
        <v>2</v>
      </c>
      <c r="Z1349">
        <v>800</v>
      </c>
      <c r="AA1349">
        <v>800</v>
      </c>
      <c r="AB1349">
        <v>700</v>
      </c>
      <c r="AC1349" s="2"/>
      <c r="AD1349" s="2" t="s">
        <v>376</v>
      </c>
      <c r="AE1349">
        <v>2026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 s="2" t="s">
        <v>72</v>
      </c>
      <c r="AN1349" s="2" t="s">
        <v>3419</v>
      </c>
    </row>
    <row r="1350" spans="1:40">
      <c r="A1350" s="1">
        <v>46135</v>
      </c>
      <c r="B1350" s="2" t="s">
        <v>25</v>
      </c>
      <c r="C1350" s="2" t="s">
        <v>3422</v>
      </c>
      <c r="D1350" s="2" t="s">
        <v>3423</v>
      </c>
      <c r="E1350" s="11">
        <v>0.57569444444444451</v>
      </c>
      <c r="F1350" s="11">
        <v>0.61805555555555558</v>
      </c>
      <c r="G1350">
        <v>1.02</v>
      </c>
      <c r="H1350">
        <v>1078.4313725490197</v>
      </c>
      <c r="I1350">
        <v>1.0166666666666666</v>
      </c>
      <c r="J1350">
        <v>1081.9672131134259</v>
      </c>
      <c r="K1350" s="2" t="s">
        <v>3416</v>
      </c>
      <c r="L1350" s="2" t="s">
        <v>3417</v>
      </c>
      <c r="M1350">
        <v>598</v>
      </c>
      <c r="N1350" s="2" t="s">
        <v>2461</v>
      </c>
      <c r="O1350" s="2" t="s">
        <v>2464</v>
      </c>
      <c r="P1350" s="2" t="s">
        <v>2463</v>
      </c>
      <c r="Q1350" s="2" t="s">
        <v>153</v>
      </c>
      <c r="R1350" s="2" t="s">
        <v>2462</v>
      </c>
      <c r="S1350" s="2" t="s">
        <v>64</v>
      </c>
      <c r="T1350">
        <v>1100</v>
      </c>
      <c r="U1350">
        <v>0</v>
      </c>
      <c r="V1350">
        <v>2</v>
      </c>
      <c r="W1350">
        <v>1</v>
      </c>
      <c r="X1350">
        <v>2</v>
      </c>
      <c r="Z1350">
        <v>2200</v>
      </c>
      <c r="AA1350">
        <v>2200</v>
      </c>
      <c r="AB1350">
        <v>2000</v>
      </c>
      <c r="AC1350" s="2"/>
      <c r="AD1350" s="2" t="s">
        <v>376</v>
      </c>
      <c r="AE1350">
        <v>2026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 s="2" t="s">
        <v>72</v>
      </c>
      <c r="AN1350" s="2" t="s">
        <v>3419</v>
      </c>
    </row>
    <row r="1351" spans="1:40">
      <c r="A1351" s="1">
        <v>46135</v>
      </c>
      <c r="B1351" s="2" t="s">
        <v>25</v>
      </c>
      <c r="C1351" s="2" t="s">
        <v>3422</v>
      </c>
      <c r="D1351" s="2" t="s">
        <v>3423</v>
      </c>
      <c r="E1351" s="11">
        <v>0.62152777777777768</v>
      </c>
      <c r="F1351" s="11">
        <v>0.65277777777777768</v>
      </c>
      <c r="G1351">
        <v>0.75</v>
      </c>
      <c r="H1351">
        <v>3200</v>
      </c>
      <c r="I1351">
        <v>0.75</v>
      </c>
      <c r="J1351">
        <v>3200</v>
      </c>
      <c r="K1351" s="2" t="s">
        <v>3416</v>
      </c>
      <c r="L1351" s="2" t="s">
        <v>3417</v>
      </c>
      <c r="M1351">
        <v>393</v>
      </c>
      <c r="N1351" s="2" t="s">
        <v>1820</v>
      </c>
      <c r="O1351" s="2" t="s">
        <v>1816</v>
      </c>
      <c r="P1351" s="2" t="s">
        <v>1815</v>
      </c>
      <c r="Q1351" s="2" t="s">
        <v>153</v>
      </c>
      <c r="R1351" s="2" t="s">
        <v>1814</v>
      </c>
      <c r="S1351" s="2" t="s">
        <v>64</v>
      </c>
      <c r="T1351">
        <v>2400</v>
      </c>
      <c r="U1351">
        <v>0</v>
      </c>
      <c r="V1351">
        <v>2</v>
      </c>
      <c r="W1351">
        <v>1</v>
      </c>
      <c r="X1351">
        <v>2</v>
      </c>
      <c r="Z1351">
        <v>4800</v>
      </c>
      <c r="AA1351">
        <v>4800</v>
      </c>
      <c r="AB1351">
        <v>4600</v>
      </c>
      <c r="AC1351" s="2"/>
      <c r="AD1351" s="2" t="s">
        <v>376</v>
      </c>
      <c r="AE1351">
        <v>2026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 s="2" t="s">
        <v>72</v>
      </c>
      <c r="AN1351" s="2" t="s">
        <v>3419</v>
      </c>
    </row>
    <row r="1352" spans="1:40">
      <c r="A1352" s="1">
        <v>46135</v>
      </c>
      <c r="B1352" s="2" t="s">
        <v>25</v>
      </c>
      <c r="C1352" s="2" t="s">
        <v>3422</v>
      </c>
      <c r="D1352" s="2" t="s">
        <v>3423</v>
      </c>
      <c r="E1352" s="11">
        <v>0.65277777777777768</v>
      </c>
      <c r="F1352" s="11">
        <v>0.72222222222222232</v>
      </c>
      <c r="G1352">
        <v>1.67</v>
      </c>
      <c r="H1352">
        <v>958.08383233532936</v>
      </c>
      <c r="I1352">
        <v>1.6666666666666665</v>
      </c>
      <c r="J1352">
        <v>960</v>
      </c>
      <c r="K1352" s="2" t="s">
        <v>3416</v>
      </c>
      <c r="L1352" s="2" t="s">
        <v>3417</v>
      </c>
      <c r="M1352">
        <v>391</v>
      </c>
      <c r="N1352" s="2" t="s">
        <v>1813</v>
      </c>
      <c r="O1352" s="2" t="s">
        <v>1816</v>
      </c>
      <c r="P1352" s="2" t="s">
        <v>1815</v>
      </c>
      <c r="Q1352" s="2" t="s">
        <v>153</v>
      </c>
      <c r="R1352" s="2" t="s">
        <v>1814</v>
      </c>
      <c r="S1352" s="2" t="s">
        <v>64</v>
      </c>
      <c r="T1352">
        <v>1600</v>
      </c>
      <c r="U1352">
        <v>0</v>
      </c>
      <c r="V1352">
        <v>2</v>
      </c>
      <c r="W1352">
        <v>1</v>
      </c>
      <c r="X1352">
        <v>2</v>
      </c>
      <c r="Z1352">
        <v>3200</v>
      </c>
      <c r="AA1352">
        <v>3200</v>
      </c>
      <c r="AB1352">
        <v>3000</v>
      </c>
      <c r="AC1352" s="2"/>
      <c r="AD1352" s="2" t="s">
        <v>376</v>
      </c>
      <c r="AE1352">
        <v>2026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 s="2" t="s">
        <v>72</v>
      </c>
      <c r="AN1352" s="2" t="s">
        <v>3419</v>
      </c>
    </row>
    <row r="1353" spans="1:40">
      <c r="A1353" s="1">
        <v>46136</v>
      </c>
      <c r="B1353" s="2" t="s">
        <v>25</v>
      </c>
      <c r="C1353" s="2" t="s">
        <v>3422</v>
      </c>
      <c r="D1353" s="2" t="s">
        <v>3423</v>
      </c>
      <c r="E1353" s="11">
        <v>0.3354166666666667</v>
      </c>
      <c r="F1353" s="11">
        <v>0.52083333333333326</v>
      </c>
      <c r="G1353">
        <v>4.45</v>
      </c>
      <c r="H1353">
        <v>741.57303370786519</v>
      </c>
      <c r="I1353">
        <v>4.45</v>
      </c>
      <c r="J1353">
        <v>741.57303370370369</v>
      </c>
      <c r="K1353" s="2" t="s">
        <v>3416</v>
      </c>
      <c r="L1353" s="2" t="s">
        <v>3417</v>
      </c>
      <c r="M1353">
        <v>640</v>
      </c>
      <c r="N1353" s="2" t="s">
        <v>2627</v>
      </c>
      <c r="O1353" s="2" t="s">
        <v>2628</v>
      </c>
      <c r="P1353" s="2" t="s">
        <v>1442</v>
      </c>
      <c r="Q1353" s="2" t="s">
        <v>153</v>
      </c>
      <c r="R1353" s="2" t="s">
        <v>1441</v>
      </c>
      <c r="S1353" s="2" t="s">
        <v>64</v>
      </c>
      <c r="T1353">
        <v>3300</v>
      </c>
      <c r="U1353">
        <v>0</v>
      </c>
      <c r="V1353">
        <v>2</v>
      </c>
      <c r="W1353">
        <v>1</v>
      </c>
      <c r="X1353">
        <v>2</v>
      </c>
      <c r="Z1353">
        <v>6600</v>
      </c>
      <c r="AA1353">
        <v>6600</v>
      </c>
      <c r="AB1353">
        <v>6500</v>
      </c>
      <c r="AC1353" s="2"/>
      <c r="AD1353" s="2" t="s">
        <v>376</v>
      </c>
      <c r="AE1353">
        <v>2026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 s="2" t="s">
        <v>72</v>
      </c>
      <c r="AN1353" s="2" t="s">
        <v>3419</v>
      </c>
    </row>
    <row r="1354" spans="1:40">
      <c r="A1354" s="1">
        <v>46136</v>
      </c>
      <c r="B1354" s="2" t="s">
        <v>25</v>
      </c>
      <c r="C1354" s="2" t="s">
        <v>3422</v>
      </c>
      <c r="D1354" s="2" t="s">
        <v>3423</v>
      </c>
      <c r="E1354" s="11">
        <v>0.52222222222222214</v>
      </c>
      <c r="F1354" s="11">
        <v>0.55555555555555558</v>
      </c>
      <c r="G1354">
        <v>0.8</v>
      </c>
      <c r="I1354">
        <v>0.8</v>
      </c>
      <c r="K1354" s="2" t="s">
        <v>3416</v>
      </c>
      <c r="L1354" s="2" t="s">
        <v>3417</v>
      </c>
      <c r="M1354" t="s">
        <v>764</v>
      </c>
      <c r="N1354" s="2" t="s">
        <v>764</v>
      </c>
      <c r="O1354" s="2" t="s">
        <v>764</v>
      </c>
      <c r="P1354" s="2" t="s">
        <v>764</v>
      </c>
      <c r="Q1354" s="2" t="s">
        <v>764</v>
      </c>
      <c r="R1354" s="2" t="s">
        <v>3617</v>
      </c>
      <c r="S1354" s="2" t="s">
        <v>764</v>
      </c>
      <c r="U1354">
        <v>0</v>
      </c>
      <c r="V1354">
        <v>0</v>
      </c>
      <c r="W1354">
        <v>1</v>
      </c>
      <c r="X1354">
        <v>0</v>
      </c>
      <c r="AA1354" t="s">
        <v>764</v>
      </c>
      <c r="AB1354" t="s">
        <v>764</v>
      </c>
      <c r="AC1354" s="2" t="s">
        <v>3631</v>
      </c>
      <c r="AD1354" s="2" t="s">
        <v>376</v>
      </c>
      <c r="AE1354">
        <v>2026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 s="2" t="s">
        <v>72</v>
      </c>
      <c r="AN1354" s="2" t="s">
        <v>3419</v>
      </c>
    </row>
    <row r="1355" spans="1:40">
      <c r="A1355" s="1">
        <v>46136</v>
      </c>
      <c r="B1355" s="2" t="s">
        <v>25</v>
      </c>
      <c r="C1355" s="2" t="s">
        <v>3422</v>
      </c>
      <c r="D1355" s="2" t="s">
        <v>3423</v>
      </c>
      <c r="E1355" s="11">
        <v>0.55902777777777768</v>
      </c>
      <c r="F1355" s="11">
        <v>0.60069444444444442</v>
      </c>
      <c r="G1355">
        <v>1</v>
      </c>
      <c r="H1355">
        <v>1550</v>
      </c>
      <c r="I1355">
        <v>1</v>
      </c>
      <c r="J1355">
        <v>1550</v>
      </c>
      <c r="K1355" s="2" t="s">
        <v>3416</v>
      </c>
      <c r="L1355" s="2" t="s">
        <v>3417</v>
      </c>
      <c r="M1355">
        <v>602</v>
      </c>
      <c r="N1355" s="2" t="s">
        <v>2482</v>
      </c>
      <c r="O1355" s="2" t="s">
        <v>2485</v>
      </c>
      <c r="P1355" s="2" t="s">
        <v>2484</v>
      </c>
      <c r="Q1355" s="2" t="s">
        <v>153</v>
      </c>
      <c r="R1355" s="2" t="s">
        <v>2483</v>
      </c>
      <c r="S1355" s="2" t="s">
        <v>64</v>
      </c>
      <c r="T1355">
        <v>1550</v>
      </c>
      <c r="U1355">
        <v>0</v>
      </c>
      <c r="V1355">
        <v>2</v>
      </c>
      <c r="W1355">
        <v>1</v>
      </c>
      <c r="X1355">
        <v>2</v>
      </c>
      <c r="Z1355">
        <v>3100</v>
      </c>
      <c r="AA1355">
        <v>3100</v>
      </c>
      <c r="AB1355">
        <v>3000</v>
      </c>
      <c r="AC1355" s="2"/>
      <c r="AD1355" s="2" t="s">
        <v>376</v>
      </c>
      <c r="AE1355">
        <v>2026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 s="2" t="s">
        <v>72</v>
      </c>
      <c r="AN1355" s="2" t="s">
        <v>3419</v>
      </c>
    </row>
    <row r="1356" spans="1:40">
      <c r="A1356" s="1">
        <v>46136</v>
      </c>
      <c r="B1356" s="2" t="s">
        <v>25</v>
      </c>
      <c r="C1356" s="2" t="s">
        <v>3422</v>
      </c>
      <c r="D1356" s="2" t="s">
        <v>3423</v>
      </c>
      <c r="E1356" s="11">
        <v>0.60416666666666674</v>
      </c>
      <c r="F1356" s="11">
        <v>0.72569444444444442</v>
      </c>
      <c r="G1356">
        <v>2.92</v>
      </c>
      <c r="H1356">
        <v>547.94520547945206</v>
      </c>
      <c r="I1356">
        <v>2.9166666666666665</v>
      </c>
      <c r="J1356">
        <v>548.57142857638894</v>
      </c>
      <c r="K1356" s="2" t="s">
        <v>3416</v>
      </c>
      <c r="L1356" s="2" t="s">
        <v>3417</v>
      </c>
      <c r="M1356">
        <v>606</v>
      </c>
      <c r="N1356" s="2" t="s">
        <v>2498</v>
      </c>
      <c r="O1356" s="2" t="s">
        <v>2500</v>
      </c>
      <c r="P1356" s="2" t="s">
        <v>2037</v>
      </c>
      <c r="Q1356" s="2" t="s">
        <v>59</v>
      </c>
      <c r="R1356" s="2" t="s">
        <v>2499</v>
      </c>
      <c r="S1356" s="2" t="s">
        <v>64</v>
      </c>
      <c r="T1356">
        <v>1600</v>
      </c>
      <c r="U1356">
        <v>0</v>
      </c>
      <c r="V1356">
        <v>2</v>
      </c>
      <c r="W1356">
        <v>1</v>
      </c>
      <c r="X1356">
        <v>1</v>
      </c>
      <c r="Z1356">
        <v>1600</v>
      </c>
      <c r="AA1356">
        <v>1600</v>
      </c>
      <c r="AB1356">
        <v>1500</v>
      </c>
      <c r="AC1356" s="2"/>
      <c r="AD1356" s="2" t="s">
        <v>376</v>
      </c>
      <c r="AE1356">
        <v>2026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 s="2" t="s">
        <v>72</v>
      </c>
      <c r="AN1356" s="2" t="s">
        <v>3419</v>
      </c>
    </row>
    <row r="1357" spans="1:40">
      <c r="A1357" s="1">
        <v>46135</v>
      </c>
      <c r="B1357" s="2" t="s">
        <v>25</v>
      </c>
      <c r="C1357" s="2" t="s">
        <v>3445</v>
      </c>
      <c r="D1357" s="2" t="s">
        <v>3446</v>
      </c>
      <c r="E1357" s="11">
        <v>0.37291666666666656</v>
      </c>
      <c r="F1357" s="11">
        <v>0.44444444444444442</v>
      </c>
      <c r="G1357">
        <v>1.72</v>
      </c>
      <c r="H1357">
        <v>2500</v>
      </c>
      <c r="I1357">
        <v>1.7166666666666668</v>
      </c>
      <c r="J1357">
        <v>2504.854368935185</v>
      </c>
      <c r="K1357" s="2" t="s">
        <v>3416</v>
      </c>
      <c r="L1357" s="2" t="s">
        <v>3417</v>
      </c>
      <c r="M1357">
        <v>498</v>
      </c>
      <c r="N1357" s="2" t="s">
        <v>2129</v>
      </c>
      <c r="O1357" s="2" t="s">
        <v>2133</v>
      </c>
      <c r="P1357" s="2" t="s">
        <v>2131</v>
      </c>
      <c r="Q1357" s="2" t="s">
        <v>2132</v>
      </c>
      <c r="R1357" s="2" t="s">
        <v>2130</v>
      </c>
      <c r="S1357" s="2" t="s">
        <v>64</v>
      </c>
      <c r="T1357">
        <v>4300</v>
      </c>
      <c r="U1357">
        <v>10</v>
      </c>
      <c r="V1357">
        <v>2</v>
      </c>
      <c r="W1357">
        <v>1</v>
      </c>
      <c r="X1357">
        <v>4</v>
      </c>
      <c r="Z1357">
        <v>17200</v>
      </c>
      <c r="AA1357">
        <v>17200</v>
      </c>
      <c r="AB1357">
        <v>16800</v>
      </c>
      <c r="AC1357" s="2" t="s">
        <v>3601</v>
      </c>
      <c r="AD1357" s="2" t="s">
        <v>376</v>
      </c>
      <c r="AE1357">
        <v>2026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 s="2" t="s">
        <v>72</v>
      </c>
      <c r="AN1357" s="2" t="s">
        <v>3419</v>
      </c>
    </row>
    <row r="1358" spans="1:40">
      <c r="A1358" s="1">
        <v>46135</v>
      </c>
      <c r="B1358" s="2" t="s">
        <v>25</v>
      </c>
      <c r="C1358" s="2" t="s">
        <v>3445</v>
      </c>
      <c r="D1358" s="2" t="s">
        <v>3446</v>
      </c>
      <c r="E1358" s="11">
        <v>0.48263888888888884</v>
      </c>
      <c r="F1358" s="11">
        <v>0.52777777777777768</v>
      </c>
      <c r="G1358">
        <v>1.08</v>
      </c>
      <c r="H1358">
        <v>2666.6666666666665</v>
      </c>
      <c r="I1358">
        <v>1.0833333333333335</v>
      </c>
      <c r="J1358">
        <v>2658.4615384606482</v>
      </c>
      <c r="K1358" s="2" t="s">
        <v>3416</v>
      </c>
      <c r="L1358" s="2" t="s">
        <v>3417</v>
      </c>
      <c r="M1358">
        <v>522</v>
      </c>
      <c r="N1358" s="2" t="s">
        <v>2206</v>
      </c>
      <c r="O1358" s="2" t="s">
        <v>2214</v>
      </c>
      <c r="P1358" s="2" t="s">
        <v>2208</v>
      </c>
      <c r="Q1358" s="2" t="s">
        <v>805</v>
      </c>
      <c r="R1358" s="2" t="s">
        <v>2207</v>
      </c>
      <c r="S1358" s="2" t="s">
        <v>64</v>
      </c>
      <c r="T1358">
        <v>2880</v>
      </c>
      <c r="U1358">
        <v>10</v>
      </c>
      <c r="V1358">
        <v>2</v>
      </c>
      <c r="W1358">
        <v>1</v>
      </c>
      <c r="X1358">
        <v>4</v>
      </c>
      <c r="Z1358">
        <v>11520</v>
      </c>
      <c r="AA1358">
        <v>11520</v>
      </c>
      <c r="AB1358">
        <v>11200</v>
      </c>
      <c r="AC1358" s="2" t="s">
        <v>3601</v>
      </c>
      <c r="AD1358" s="2" t="s">
        <v>376</v>
      </c>
      <c r="AE1358">
        <v>2026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 s="2" t="s">
        <v>72</v>
      </c>
      <c r="AN1358" s="2" t="s">
        <v>3419</v>
      </c>
    </row>
    <row r="1359" spans="1:40">
      <c r="A1359" s="1">
        <v>46135</v>
      </c>
      <c r="B1359" s="2" t="s">
        <v>25</v>
      </c>
      <c r="C1359" s="2" t="s">
        <v>3445</v>
      </c>
      <c r="D1359" s="2" t="s">
        <v>3446</v>
      </c>
      <c r="E1359" s="11">
        <v>0.53472222222222232</v>
      </c>
      <c r="F1359" s="11">
        <v>0.57638888888888884</v>
      </c>
      <c r="G1359">
        <v>1</v>
      </c>
      <c r="H1359">
        <v>2880</v>
      </c>
      <c r="I1359">
        <v>1</v>
      </c>
      <c r="J1359">
        <v>2880</v>
      </c>
      <c r="K1359" s="2" t="s">
        <v>3416</v>
      </c>
      <c r="L1359" s="2" t="s">
        <v>3417</v>
      </c>
      <c r="M1359">
        <v>523</v>
      </c>
      <c r="N1359" s="2" t="s">
        <v>2217</v>
      </c>
      <c r="O1359" s="2" t="s">
        <v>2214</v>
      </c>
      <c r="P1359" s="2" t="s">
        <v>2208</v>
      </c>
      <c r="Q1359" s="2" t="s">
        <v>805</v>
      </c>
      <c r="R1359" s="2" t="s">
        <v>2207</v>
      </c>
      <c r="S1359" s="2" t="s">
        <v>64</v>
      </c>
      <c r="T1359">
        <v>2880</v>
      </c>
      <c r="U1359">
        <v>10</v>
      </c>
      <c r="V1359">
        <v>2</v>
      </c>
      <c r="W1359">
        <v>1</v>
      </c>
      <c r="X1359">
        <v>4</v>
      </c>
      <c r="Z1359">
        <v>11520</v>
      </c>
      <c r="AA1359">
        <v>11520</v>
      </c>
      <c r="AB1359">
        <v>11200</v>
      </c>
      <c r="AC1359" s="2" t="s">
        <v>3601</v>
      </c>
      <c r="AD1359" s="2" t="s">
        <v>376</v>
      </c>
      <c r="AE1359">
        <v>2026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 s="2" t="s">
        <v>72</v>
      </c>
      <c r="AN1359" s="2" t="s">
        <v>3419</v>
      </c>
    </row>
    <row r="1360" spans="1:40">
      <c r="A1360" s="1">
        <v>46135</v>
      </c>
      <c r="B1360" s="2" t="s">
        <v>25</v>
      </c>
      <c r="C1360" s="2" t="s">
        <v>3445</v>
      </c>
      <c r="D1360" s="2" t="s">
        <v>3446</v>
      </c>
      <c r="E1360" s="11">
        <v>0.59166666666666656</v>
      </c>
      <c r="F1360" s="11">
        <v>0.65277777777777768</v>
      </c>
      <c r="G1360">
        <v>1.47</v>
      </c>
      <c r="H1360">
        <v>2945.5782312925171</v>
      </c>
      <c r="I1360">
        <v>1.4666666666666668</v>
      </c>
      <c r="J1360">
        <v>2952.2727272685183</v>
      </c>
      <c r="K1360" s="2" t="s">
        <v>3416</v>
      </c>
      <c r="L1360" s="2" t="s">
        <v>3417</v>
      </c>
      <c r="M1360">
        <v>524</v>
      </c>
      <c r="N1360" s="2" t="s">
        <v>2218</v>
      </c>
      <c r="O1360" s="2" t="s">
        <v>2214</v>
      </c>
      <c r="P1360" s="2" t="s">
        <v>2208</v>
      </c>
      <c r="Q1360" s="2" t="s">
        <v>805</v>
      </c>
      <c r="R1360" s="2" t="s">
        <v>2207</v>
      </c>
      <c r="S1360" s="2" t="s">
        <v>64</v>
      </c>
      <c r="T1360">
        <v>4330</v>
      </c>
      <c r="U1360">
        <v>10</v>
      </c>
      <c r="V1360">
        <v>2</v>
      </c>
      <c r="W1360">
        <v>1</v>
      </c>
      <c r="X1360">
        <v>4</v>
      </c>
      <c r="Z1360">
        <v>17320</v>
      </c>
      <c r="AA1360">
        <v>17320</v>
      </c>
      <c r="AB1360">
        <v>17000</v>
      </c>
      <c r="AC1360" s="2" t="s">
        <v>3601</v>
      </c>
      <c r="AD1360" s="2" t="s">
        <v>376</v>
      </c>
      <c r="AE1360">
        <v>2026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 s="2" t="s">
        <v>72</v>
      </c>
      <c r="AN1360" s="2" t="s">
        <v>3419</v>
      </c>
    </row>
    <row r="1361" spans="1:40">
      <c r="A1361" s="1">
        <v>46135</v>
      </c>
      <c r="B1361" s="2" t="s">
        <v>25</v>
      </c>
      <c r="C1361" s="2" t="s">
        <v>3445</v>
      </c>
      <c r="D1361" s="2" t="s">
        <v>3446</v>
      </c>
      <c r="E1361" s="11">
        <v>0.66666666666666674</v>
      </c>
      <c r="F1361" s="11">
        <v>0.72222222222222232</v>
      </c>
      <c r="G1361">
        <v>1.33</v>
      </c>
      <c r="H1361">
        <v>2030.0751879699246</v>
      </c>
      <c r="I1361">
        <v>1.3333333333333335</v>
      </c>
      <c r="J1361">
        <v>2025</v>
      </c>
      <c r="K1361" s="2" t="s">
        <v>3416</v>
      </c>
      <c r="L1361" s="2" t="s">
        <v>3417</v>
      </c>
      <c r="M1361">
        <v>525</v>
      </c>
      <c r="N1361" s="2" t="s">
        <v>2219</v>
      </c>
      <c r="O1361" s="2" t="s">
        <v>2214</v>
      </c>
      <c r="P1361" s="2" t="s">
        <v>2208</v>
      </c>
      <c r="Q1361" s="2" t="s">
        <v>805</v>
      </c>
      <c r="R1361" s="2" t="s">
        <v>2207</v>
      </c>
      <c r="S1361" s="2" t="s">
        <v>64</v>
      </c>
      <c r="T1361">
        <v>2700</v>
      </c>
      <c r="U1361">
        <v>10</v>
      </c>
      <c r="V1361">
        <v>2</v>
      </c>
      <c r="W1361">
        <v>1</v>
      </c>
      <c r="X1361">
        <v>4</v>
      </c>
      <c r="Z1361">
        <v>10800</v>
      </c>
      <c r="AA1361">
        <v>10800</v>
      </c>
      <c r="AB1361">
        <v>17000</v>
      </c>
      <c r="AC1361" s="2" t="s">
        <v>3629</v>
      </c>
      <c r="AD1361" s="2" t="s">
        <v>376</v>
      </c>
      <c r="AE1361">
        <v>2026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 s="2" t="s">
        <v>72</v>
      </c>
      <c r="AN1361" s="2" t="s">
        <v>3419</v>
      </c>
    </row>
    <row r="1362" spans="1:40">
      <c r="A1362" s="1">
        <v>46136</v>
      </c>
      <c r="B1362" s="2" t="s">
        <v>25</v>
      </c>
      <c r="C1362" s="2" t="s">
        <v>3445</v>
      </c>
      <c r="D1362" s="2" t="s">
        <v>3446</v>
      </c>
      <c r="E1362" s="11">
        <v>0.35416666666666674</v>
      </c>
      <c r="F1362" s="11">
        <v>0.38888888888888884</v>
      </c>
      <c r="G1362">
        <v>0.83</v>
      </c>
      <c r="H1362">
        <v>1843.3734939759038</v>
      </c>
      <c r="I1362">
        <v>0.83333333333333326</v>
      </c>
      <c r="J1362">
        <v>1836</v>
      </c>
      <c r="K1362" s="2" t="s">
        <v>3416</v>
      </c>
      <c r="L1362" s="2" t="s">
        <v>3417</v>
      </c>
      <c r="M1362">
        <v>525</v>
      </c>
      <c r="N1362" s="2" t="s">
        <v>2219</v>
      </c>
      <c r="O1362" s="2" t="s">
        <v>2214</v>
      </c>
      <c r="P1362" s="2" t="s">
        <v>2208</v>
      </c>
      <c r="Q1362" s="2" t="s">
        <v>805</v>
      </c>
      <c r="R1362" s="2" t="s">
        <v>2207</v>
      </c>
      <c r="S1362" s="2" t="s">
        <v>64</v>
      </c>
      <c r="T1362">
        <v>1530</v>
      </c>
      <c r="U1362">
        <v>10</v>
      </c>
      <c r="V1362">
        <v>2</v>
      </c>
      <c r="W1362">
        <v>1</v>
      </c>
      <c r="X1362">
        <v>4</v>
      </c>
      <c r="Z1362">
        <v>6120</v>
      </c>
      <c r="AA1362">
        <v>6120</v>
      </c>
      <c r="AB1362">
        <v>17000</v>
      </c>
      <c r="AC1362" s="2" t="s">
        <v>3594</v>
      </c>
      <c r="AD1362" s="2" t="s">
        <v>376</v>
      </c>
      <c r="AE1362">
        <v>2026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 s="2" t="s">
        <v>72</v>
      </c>
      <c r="AN1362" s="2" t="s">
        <v>3419</v>
      </c>
    </row>
    <row r="1363" spans="1:40">
      <c r="A1363" s="1">
        <v>46136</v>
      </c>
      <c r="B1363" s="2" t="s">
        <v>25</v>
      </c>
      <c r="C1363" s="2" t="s">
        <v>3445</v>
      </c>
      <c r="D1363" s="2" t="s">
        <v>3446</v>
      </c>
      <c r="E1363" s="11">
        <v>0.39583333333333326</v>
      </c>
      <c r="F1363" s="11">
        <v>0.42361111111111116</v>
      </c>
      <c r="G1363">
        <v>0.67</v>
      </c>
      <c r="I1363">
        <v>0.66666666666666674</v>
      </c>
      <c r="K1363" s="2" t="s">
        <v>3416</v>
      </c>
      <c r="L1363" s="2" t="s">
        <v>3464</v>
      </c>
      <c r="M1363" t="s">
        <v>764</v>
      </c>
      <c r="N1363" s="2" t="s">
        <v>764</v>
      </c>
      <c r="O1363" s="2" t="s">
        <v>764</v>
      </c>
      <c r="P1363" s="2" t="s">
        <v>764</v>
      </c>
      <c r="Q1363" s="2" t="s">
        <v>764</v>
      </c>
      <c r="R1363" s="2" t="s">
        <v>764</v>
      </c>
      <c r="S1363" s="2" t="s">
        <v>764</v>
      </c>
      <c r="U1363">
        <v>0</v>
      </c>
      <c r="V1363">
        <v>0</v>
      </c>
      <c r="W1363">
        <v>0</v>
      </c>
      <c r="X1363">
        <v>0</v>
      </c>
      <c r="AA1363" t="s">
        <v>764</v>
      </c>
      <c r="AB1363" t="s">
        <v>764</v>
      </c>
      <c r="AC1363" s="2" t="s">
        <v>3517</v>
      </c>
      <c r="AD1363" s="2" t="s">
        <v>376</v>
      </c>
      <c r="AE1363">
        <v>2026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 s="2" t="s">
        <v>72</v>
      </c>
      <c r="AN1363" s="2" t="s">
        <v>3419</v>
      </c>
    </row>
    <row r="1364" spans="1:40">
      <c r="A1364" s="1">
        <v>46136</v>
      </c>
      <c r="B1364" s="2" t="s">
        <v>25</v>
      </c>
      <c r="C1364" s="2" t="s">
        <v>3445</v>
      </c>
      <c r="D1364" s="2" t="s">
        <v>3446</v>
      </c>
      <c r="E1364" s="11">
        <v>0.42361111111111116</v>
      </c>
      <c r="F1364" s="11">
        <v>0.45833333333333326</v>
      </c>
      <c r="G1364">
        <v>0.83</v>
      </c>
      <c r="I1364">
        <v>0.83333333333333326</v>
      </c>
      <c r="K1364" s="2" t="s">
        <v>3416</v>
      </c>
      <c r="L1364" s="2" t="s">
        <v>3362</v>
      </c>
      <c r="M1364" t="s">
        <v>764</v>
      </c>
      <c r="N1364" s="2" t="s">
        <v>764</v>
      </c>
      <c r="O1364" s="2" t="s">
        <v>764</v>
      </c>
      <c r="P1364" s="2" t="s">
        <v>764</v>
      </c>
      <c r="Q1364" s="2" t="s">
        <v>764</v>
      </c>
      <c r="R1364" s="2" t="s">
        <v>764</v>
      </c>
      <c r="S1364" s="2" t="s">
        <v>764</v>
      </c>
      <c r="U1364">
        <v>0</v>
      </c>
      <c r="V1364">
        <v>0</v>
      </c>
      <c r="W1364">
        <v>0</v>
      </c>
      <c r="X1364">
        <v>0</v>
      </c>
      <c r="AA1364" t="s">
        <v>764</v>
      </c>
      <c r="AB1364" t="s">
        <v>764</v>
      </c>
      <c r="AC1364" s="2" t="s">
        <v>3632</v>
      </c>
      <c r="AD1364" s="2" t="s">
        <v>376</v>
      </c>
      <c r="AE1364">
        <v>2026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 s="2" t="s">
        <v>72</v>
      </c>
      <c r="AN1364" s="2" t="s">
        <v>3419</v>
      </c>
    </row>
    <row r="1365" spans="1:40">
      <c r="A1365" s="1">
        <v>46136</v>
      </c>
      <c r="B1365" s="2" t="s">
        <v>25</v>
      </c>
      <c r="C1365" s="2" t="s">
        <v>3445</v>
      </c>
      <c r="D1365" s="2" t="s">
        <v>3446</v>
      </c>
      <c r="E1365" s="11">
        <v>0.46875</v>
      </c>
      <c r="F1365" s="11">
        <v>0.6875</v>
      </c>
      <c r="G1365">
        <v>5.25</v>
      </c>
      <c r="H1365">
        <v>647.61904761904759</v>
      </c>
      <c r="I1365">
        <v>5.25</v>
      </c>
      <c r="J1365">
        <v>647.61904761574078</v>
      </c>
      <c r="K1365" s="2" t="s">
        <v>3416</v>
      </c>
      <c r="L1365" s="2" t="s">
        <v>3417</v>
      </c>
      <c r="M1365">
        <v>649</v>
      </c>
      <c r="N1365" s="2" t="s">
        <v>2652</v>
      </c>
      <c r="O1365" s="2" t="s">
        <v>2656</v>
      </c>
      <c r="P1365" s="2" t="s">
        <v>2654</v>
      </c>
      <c r="Q1365" s="2" t="s">
        <v>2655</v>
      </c>
      <c r="R1365" s="2" t="s">
        <v>2653</v>
      </c>
      <c r="S1365" s="2" t="s">
        <v>64</v>
      </c>
      <c r="T1365">
        <v>3400</v>
      </c>
      <c r="U1365">
        <v>15</v>
      </c>
      <c r="V1365">
        <v>4</v>
      </c>
      <c r="W1365">
        <v>2</v>
      </c>
      <c r="X1365">
        <v>1</v>
      </c>
      <c r="Z1365">
        <v>3400</v>
      </c>
      <c r="AA1365">
        <v>1700</v>
      </c>
      <c r="AB1365">
        <v>2500</v>
      </c>
      <c r="AC1365" s="2" t="s">
        <v>3633</v>
      </c>
      <c r="AD1365" s="2" t="s">
        <v>376</v>
      </c>
      <c r="AE1365">
        <v>2026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 s="2" t="s">
        <v>72</v>
      </c>
      <c r="AN1365" s="2" t="s">
        <v>3419</v>
      </c>
    </row>
    <row r="1366" spans="1:40">
      <c r="A1366" s="1">
        <v>46136</v>
      </c>
      <c r="B1366" s="2" t="s">
        <v>25</v>
      </c>
      <c r="C1366" s="2" t="s">
        <v>3445</v>
      </c>
      <c r="D1366" s="2" t="s">
        <v>3446</v>
      </c>
      <c r="E1366" s="11">
        <v>0.6875</v>
      </c>
      <c r="F1366" s="11">
        <v>0.72916666666666674</v>
      </c>
      <c r="G1366">
        <v>1</v>
      </c>
      <c r="I1366">
        <v>1</v>
      </c>
      <c r="K1366" s="2" t="s">
        <v>3416</v>
      </c>
      <c r="L1366" s="2" t="s">
        <v>3464</v>
      </c>
      <c r="M1366" t="s">
        <v>764</v>
      </c>
      <c r="N1366" s="2" t="s">
        <v>764</v>
      </c>
      <c r="O1366" s="2" t="s">
        <v>764</v>
      </c>
      <c r="P1366" s="2" t="s">
        <v>764</v>
      </c>
      <c r="Q1366" s="2" t="s">
        <v>764</v>
      </c>
      <c r="R1366" s="2" t="s">
        <v>764</v>
      </c>
      <c r="S1366" s="2" t="s">
        <v>764</v>
      </c>
      <c r="U1366">
        <v>0</v>
      </c>
      <c r="V1366">
        <v>0</v>
      </c>
      <c r="W1366">
        <v>0</v>
      </c>
      <c r="X1366">
        <v>0</v>
      </c>
      <c r="AA1366" t="s">
        <v>764</v>
      </c>
      <c r="AB1366" t="s">
        <v>764</v>
      </c>
      <c r="AC1366" s="2" t="s">
        <v>3634</v>
      </c>
      <c r="AD1366" s="2" t="s">
        <v>376</v>
      </c>
      <c r="AE1366">
        <v>2026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 s="2" t="s">
        <v>72</v>
      </c>
      <c r="AN1366" s="2" t="s">
        <v>3419</v>
      </c>
    </row>
    <row r="1367" spans="1:40">
      <c r="A1367" s="1">
        <v>46135</v>
      </c>
      <c r="B1367" s="2" t="s">
        <v>25</v>
      </c>
      <c r="C1367" s="2" t="s">
        <v>3424</v>
      </c>
      <c r="D1367" s="2" t="s">
        <v>3425</v>
      </c>
      <c r="E1367" s="11">
        <v>0.33402777777777781</v>
      </c>
      <c r="F1367" s="11">
        <v>0.40972222222222232</v>
      </c>
      <c r="G1367">
        <v>1.82</v>
      </c>
      <c r="H1367">
        <v>1252.7472527472528</v>
      </c>
      <c r="I1367">
        <v>1.8166666666666669</v>
      </c>
      <c r="J1367">
        <v>1255.0458715625</v>
      </c>
      <c r="K1367" s="2" t="s">
        <v>3416</v>
      </c>
      <c r="L1367" s="2" t="s">
        <v>3417</v>
      </c>
      <c r="M1367">
        <v>636</v>
      </c>
      <c r="N1367" s="2" t="s">
        <v>2621</v>
      </c>
      <c r="O1367" s="2" t="s">
        <v>2623</v>
      </c>
      <c r="P1367" s="2" t="s">
        <v>1987</v>
      </c>
      <c r="Q1367" s="2" t="s">
        <v>354</v>
      </c>
      <c r="R1367" s="2" t="s">
        <v>2622</v>
      </c>
      <c r="S1367" s="2" t="s">
        <v>64</v>
      </c>
      <c r="T1367">
        <v>2280</v>
      </c>
      <c r="U1367">
        <v>10</v>
      </c>
      <c r="V1367">
        <v>2</v>
      </c>
      <c r="W1367">
        <v>1</v>
      </c>
      <c r="X1367">
        <v>6</v>
      </c>
      <c r="Z1367">
        <v>13680</v>
      </c>
      <c r="AA1367">
        <v>13680</v>
      </c>
      <c r="AB1367">
        <v>37000</v>
      </c>
      <c r="AC1367" s="2" t="s">
        <v>3586</v>
      </c>
      <c r="AD1367" s="2" t="s">
        <v>376</v>
      </c>
      <c r="AE1367">
        <v>2026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 s="2" t="s">
        <v>72</v>
      </c>
      <c r="AN1367" s="2" t="s">
        <v>3419</v>
      </c>
    </row>
    <row r="1368" spans="1:40">
      <c r="A1368" s="1">
        <v>46135</v>
      </c>
      <c r="B1368" s="2" t="s">
        <v>25</v>
      </c>
      <c r="C1368" s="2" t="s">
        <v>3424</v>
      </c>
      <c r="D1368" s="2" t="s">
        <v>3425</v>
      </c>
      <c r="E1368" s="11">
        <v>0.48680555555555549</v>
      </c>
      <c r="F1368" s="11">
        <v>0.54861111111111116</v>
      </c>
      <c r="G1368">
        <v>1.48</v>
      </c>
      <c r="H1368">
        <v>1067.5675675675675</v>
      </c>
      <c r="I1368">
        <v>1.4833333333333334</v>
      </c>
      <c r="J1368">
        <v>1065.1685393287037</v>
      </c>
      <c r="K1368" s="2" t="s">
        <v>3416</v>
      </c>
      <c r="L1368" s="2" t="s">
        <v>3417</v>
      </c>
      <c r="M1368">
        <v>583</v>
      </c>
      <c r="N1368" s="2" t="s">
        <v>2411</v>
      </c>
      <c r="O1368" s="2" t="s">
        <v>2414</v>
      </c>
      <c r="P1368" s="2" t="s">
        <v>2413</v>
      </c>
      <c r="Q1368" s="2" t="s">
        <v>122</v>
      </c>
      <c r="R1368" s="2" t="s">
        <v>2412</v>
      </c>
      <c r="S1368" s="2" t="s">
        <v>64</v>
      </c>
      <c r="T1368">
        <v>1580</v>
      </c>
      <c r="U1368">
        <v>30</v>
      </c>
      <c r="V1368">
        <v>3</v>
      </c>
      <c r="W1368">
        <v>1</v>
      </c>
      <c r="X1368">
        <v>4</v>
      </c>
      <c r="Z1368">
        <v>6320</v>
      </c>
      <c r="AA1368">
        <v>6320</v>
      </c>
      <c r="AB1368">
        <v>6000</v>
      </c>
      <c r="AC1368" s="2"/>
      <c r="AD1368" s="2" t="s">
        <v>376</v>
      </c>
      <c r="AE1368">
        <v>2026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 s="2" t="s">
        <v>72</v>
      </c>
      <c r="AN1368" s="2" t="s">
        <v>3419</v>
      </c>
    </row>
    <row r="1369" spans="1:40">
      <c r="A1369" s="1">
        <v>46135</v>
      </c>
      <c r="B1369" s="2" t="s">
        <v>25</v>
      </c>
      <c r="C1369" s="2" t="s">
        <v>3424</v>
      </c>
      <c r="D1369" s="2" t="s">
        <v>3425</v>
      </c>
      <c r="E1369" s="11">
        <v>0.56597222222222232</v>
      </c>
      <c r="F1369" s="11">
        <v>0.67708333333333326</v>
      </c>
      <c r="G1369">
        <v>2.67</v>
      </c>
      <c r="H1369">
        <v>1213.4831460674159</v>
      </c>
      <c r="I1369">
        <v>2.6666666666666665</v>
      </c>
      <c r="J1369">
        <v>1215</v>
      </c>
      <c r="K1369" s="2" t="s">
        <v>3416</v>
      </c>
      <c r="L1369" s="2" t="s">
        <v>3417</v>
      </c>
      <c r="M1369">
        <v>496</v>
      </c>
      <c r="N1369" s="2" t="s">
        <v>2124</v>
      </c>
      <c r="O1369" s="2" t="s">
        <v>2126</v>
      </c>
      <c r="P1369" s="2" t="s">
        <v>2115</v>
      </c>
      <c r="Q1369" s="2" t="s">
        <v>122</v>
      </c>
      <c r="R1369" s="2" t="s">
        <v>2125</v>
      </c>
      <c r="S1369" s="2" t="s">
        <v>64</v>
      </c>
      <c r="T1369">
        <v>3240</v>
      </c>
      <c r="U1369">
        <v>40</v>
      </c>
      <c r="V1369">
        <v>3</v>
      </c>
      <c r="W1369">
        <v>1</v>
      </c>
      <c r="X1369">
        <v>4</v>
      </c>
      <c r="Z1369">
        <v>12960</v>
      </c>
      <c r="AA1369">
        <v>12960</v>
      </c>
      <c r="AB1369">
        <v>12500</v>
      </c>
      <c r="AC1369" s="2"/>
      <c r="AD1369" s="2" t="s">
        <v>376</v>
      </c>
      <c r="AE1369">
        <v>2026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 s="2" t="s">
        <v>72</v>
      </c>
      <c r="AN1369" s="2" t="s">
        <v>3419</v>
      </c>
    </row>
    <row r="1370" spans="1:40">
      <c r="A1370" s="1">
        <v>46135</v>
      </c>
      <c r="B1370" s="2" t="s">
        <v>25</v>
      </c>
      <c r="C1370" s="2" t="s">
        <v>3424</v>
      </c>
      <c r="D1370" s="2" t="s">
        <v>3425</v>
      </c>
      <c r="E1370" s="11">
        <v>0.69097222222222232</v>
      </c>
      <c r="F1370" s="11">
        <v>0.71180555555555558</v>
      </c>
      <c r="G1370">
        <v>0.5</v>
      </c>
      <c r="H1370">
        <v>40</v>
      </c>
      <c r="I1370">
        <v>0.5</v>
      </c>
      <c r="J1370">
        <v>40</v>
      </c>
      <c r="K1370" s="2" t="s">
        <v>3416</v>
      </c>
      <c r="L1370" s="2" t="s">
        <v>3471</v>
      </c>
      <c r="M1370">
        <v>546</v>
      </c>
      <c r="N1370" s="2" t="s">
        <v>2276</v>
      </c>
      <c r="O1370" s="2" t="s">
        <v>2279</v>
      </c>
      <c r="P1370" s="2" t="s">
        <v>2278</v>
      </c>
      <c r="Q1370" s="2" t="s">
        <v>2132</v>
      </c>
      <c r="R1370" s="2" t="s">
        <v>764</v>
      </c>
      <c r="S1370" s="2" t="s">
        <v>64</v>
      </c>
      <c r="T1370">
        <v>20</v>
      </c>
      <c r="U1370">
        <v>20</v>
      </c>
      <c r="V1370">
        <v>3</v>
      </c>
      <c r="W1370">
        <v>0</v>
      </c>
      <c r="X1370">
        <v>4</v>
      </c>
      <c r="Z1370">
        <v>80</v>
      </c>
      <c r="AA1370" t="s">
        <v>764</v>
      </c>
      <c r="AB1370">
        <v>10800</v>
      </c>
      <c r="AC1370" s="2" t="s">
        <v>3635</v>
      </c>
      <c r="AD1370" s="2" t="s">
        <v>376</v>
      </c>
      <c r="AE1370">
        <v>2026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 s="2" t="s">
        <v>72</v>
      </c>
      <c r="AN1370" s="2" t="s">
        <v>3419</v>
      </c>
    </row>
    <row r="1371" spans="1:40">
      <c r="A1371" s="1">
        <v>46136</v>
      </c>
      <c r="B1371" s="2" t="s">
        <v>25</v>
      </c>
      <c r="C1371" s="2" t="s">
        <v>3424</v>
      </c>
      <c r="D1371" s="2" t="s">
        <v>3426</v>
      </c>
      <c r="E1371" s="11">
        <v>0.44097222222222232</v>
      </c>
      <c r="F1371" s="11">
        <v>0.58333333333333326</v>
      </c>
      <c r="G1371">
        <v>3.42</v>
      </c>
      <c r="H1371">
        <v>812.86549707602342</v>
      </c>
      <c r="I1371">
        <v>3.416666666666667</v>
      </c>
      <c r="J1371">
        <v>813.65853658564811</v>
      </c>
      <c r="K1371" s="2" t="s">
        <v>3416</v>
      </c>
      <c r="L1371" s="2" t="s">
        <v>3417</v>
      </c>
      <c r="M1371">
        <v>546</v>
      </c>
      <c r="N1371" s="2" t="s">
        <v>2276</v>
      </c>
      <c r="O1371" s="2" t="s">
        <v>2279</v>
      </c>
      <c r="P1371" s="2" t="s">
        <v>2278</v>
      </c>
      <c r="Q1371" s="2" t="s">
        <v>2132</v>
      </c>
      <c r="R1371" s="2" t="s">
        <v>2277</v>
      </c>
      <c r="S1371" s="2" t="s">
        <v>64</v>
      </c>
      <c r="T1371">
        <v>2780</v>
      </c>
      <c r="U1371">
        <v>40</v>
      </c>
      <c r="V1371">
        <v>3</v>
      </c>
      <c r="W1371">
        <v>1</v>
      </c>
      <c r="X1371">
        <v>4</v>
      </c>
      <c r="Z1371">
        <v>11120</v>
      </c>
      <c r="AA1371">
        <v>11120</v>
      </c>
      <c r="AB1371">
        <v>10800</v>
      </c>
      <c r="AC1371" s="2"/>
      <c r="AD1371" s="2" t="s">
        <v>376</v>
      </c>
      <c r="AE1371">
        <v>2026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 s="2" t="s">
        <v>72</v>
      </c>
      <c r="AN1371" s="2" t="s">
        <v>3419</v>
      </c>
    </row>
    <row r="1372" spans="1:40">
      <c r="A1372" s="1">
        <v>46136</v>
      </c>
      <c r="B1372" s="2" t="s">
        <v>25</v>
      </c>
      <c r="C1372" s="2" t="s">
        <v>3424</v>
      </c>
      <c r="D1372" s="2" t="s">
        <v>3426</v>
      </c>
      <c r="E1372" s="11">
        <v>0.59722222222222232</v>
      </c>
      <c r="F1372" s="11">
        <v>0.6875</v>
      </c>
      <c r="G1372">
        <v>2.17</v>
      </c>
      <c r="H1372">
        <v>990.78341013824888</v>
      </c>
      <c r="I1372">
        <v>2.1666666666666665</v>
      </c>
      <c r="J1372">
        <v>992.30769230324074</v>
      </c>
      <c r="K1372" s="2" t="s">
        <v>3416</v>
      </c>
      <c r="L1372" s="2" t="s">
        <v>3417</v>
      </c>
      <c r="M1372">
        <v>553</v>
      </c>
      <c r="N1372" s="2" t="s">
        <v>2306</v>
      </c>
      <c r="O1372" s="2" t="s">
        <v>2308</v>
      </c>
      <c r="P1372" s="2" t="s">
        <v>2243</v>
      </c>
      <c r="Q1372" s="2" t="s">
        <v>2229</v>
      </c>
      <c r="R1372" s="2" t="s">
        <v>2307</v>
      </c>
      <c r="S1372" s="2" t="s">
        <v>64</v>
      </c>
      <c r="T1372">
        <v>2150</v>
      </c>
      <c r="U1372">
        <v>45</v>
      </c>
      <c r="V1372">
        <v>3</v>
      </c>
      <c r="W1372">
        <v>1</v>
      </c>
      <c r="X1372">
        <v>3</v>
      </c>
      <c r="Z1372">
        <v>6450</v>
      </c>
      <c r="AA1372">
        <v>6450</v>
      </c>
      <c r="AB1372">
        <v>6000</v>
      </c>
      <c r="AC1372" s="2"/>
      <c r="AD1372" s="2" t="s">
        <v>376</v>
      </c>
      <c r="AE1372">
        <v>2026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 s="2" t="s">
        <v>72</v>
      </c>
      <c r="AN1372" s="2" t="s">
        <v>3419</v>
      </c>
    </row>
    <row r="1373" spans="1:40">
      <c r="A1373" s="1">
        <v>46136</v>
      </c>
      <c r="B1373" s="2" t="s">
        <v>25</v>
      </c>
      <c r="C1373" s="2" t="s">
        <v>3424</v>
      </c>
      <c r="D1373" s="2" t="s">
        <v>3426</v>
      </c>
      <c r="E1373" s="11">
        <v>0.6875</v>
      </c>
      <c r="F1373" s="11">
        <v>0.72916666666666674</v>
      </c>
      <c r="G1373">
        <v>1</v>
      </c>
      <c r="I1373">
        <v>1</v>
      </c>
      <c r="K1373" s="2" t="s">
        <v>3416</v>
      </c>
      <c r="L1373" s="2" t="s">
        <v>3464</v>
      </c>
      <c r="M1373" t="s">
        <v>764</v>
      </c>
      <c r="N1373" s="2" t="s">
        <v>764</v>
      </c>
      <c r="O1373" s="2" t="s">
        <v>764</v>
      </c>
      <c r="P1373" s="2" t="s">
        <v>764</v>
      </c>
      <c r="Q1373" s="2" t="s">
        <v>764</v>
      </c>
      <c r="R1373" s="2" t="s">
        <v>764</v>
      </c>
      <c r="S1373" s="2" t="s">
        <v>764</v>
      </c>
      <c r="U1373">
        <v>0</v>
      </c>
      <c r="V1373">
        <v>0</v>
      </c>
      <c r="W1373">
        <v>0</v>
      </c>
      <c r="X1373">
        <v>0</v>
      </c>
      <c r="AA1373" t="s">
        <v>764</v>
      </c>
      <c r="AB1373" t="s">
        <v>764</v>
      </c>
      <c r="AC1373" s="2"/>
      <c r="AD1373" s="2" t="s">
        <v>376</v>
      </c>
      <c r="AE1373">
        <v>2026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 s="2" t="s">
        <v>72</v>
      </c>
      <c r="AN1373" s="2" t="s">
        <v>3419</v>
      </c>
    </row>
    <row r="1374" spans="1:40">
      <c r="A1374" s="1">
        <v>46135</v>
      </c>
      <c r="B1374" s="2" t="s">
        <v>25</v>
      </c>
      <c r="C1374" s="2" t="s">
        <v>3414</v>
      </c>
      <c r="D1374" s="2" t="s">
        <v>3426</v>
      </c>
      <c r="E1374" s="11">
        <v>0.33680555555555558</v>
      </c>
      <c r="F1374" s="11">
        <v>0.41666666666666674</v>
      </c>
      <c r="G1374">
        <v>1.92</v>
      </c>
      <c r="H1374">
        <v>833.33333333333337</v>
      </c>
      <c r="I1374">
        <v>1.9166666666666665</v>
      </c>
      <c r="J1374">
        <v>834.78260869212966</v>
      </c>
      <c r="K1374" s="2" t="s">
        <v>3416</v>
      </c>
      <c r="L1374" s="2" t="s">
        <v>3417</v>
      </c>
      <c r="M1374">
        <v>635</v>
      </c>
      <c r="N1374" s="2" t="s">
        <v>2620</v>
      </c>
      <c r="O1374" s="2" t="s">
        <v>1089</v>
      </c>
      <c r="P1374" s="2" t="s">
        <v>1083</v>
      </c>
      <c r="Q1374" s="2" t="s">
        <v>97</v>
      </c>
      <c r="R1374" s="2" t="s">
        <v>1082</v>
      </c>
      <c r="S1374" s="2" t="s">
        <v>79</v>
      </c>
      <c r="T1374">
        <v>1600</v>
      </c>
      <c r="U1374">
        <v>20</v>
      </c>
      <c r="V1374">
        <v>0</v>
      </c>
      <c r="W1374">
        <v>1</v>
      </c>
      <c r="X1374">
        <v>8</v>
      </c>
      <c r="Z1374">
        <v>12800</v>
      </c>
      <c r="AA1374">
        <v>12800</v>
      </c>
      <c r="AB1374">
        <v>12400</v>
      </c>
      <c r="AC1374" s="2"/>
      <c r="AD1374" s="2" t="s">
        <v>376</v>
      </c>
      <c r="AE1374">
        <v>2026</v>
      </c>
      <c r="AF1374">
        <v>400</v>
      </c>
      <c r="AG1374">
        <v>406</v>
      </c>
      <c r="AH1374">
        <v>-6</v>
      </c>
      <c r="AI1374">
        <v>409</v>
      </c>
      <c r="AJ1374">
        <v>406</v>
      </c>
      <c r="AK1374">
        <v>3</v>
      </c>
      <c r="AL1374" s="2" t="s">
        <v>72</v>
      </c>
      <c r="AN1374" s="2" t="s">
        <v>3419</v>
      </c>
    </row>
    <row r="1375" spans="1:40">
      <c r="A1375" s="1">
        <v>46135</v>
      </c>
      <c r="B1375" s="2" t="s">
        <v>25</v>
      </c>
      <c r="C1375" s="2" t="s">
        <v>3414</v>
      </c>
      <c r="D1375" s="2" t="s">
        <v>3426</v>
      </c>
      <c r="E1375" s="11">
        <v>0.43055555555555558</v>
      </c>
      <c r="F1375" s="11">
        <v>0.58333333333333326</v>
      </c>
      <c r="G1375">
        <v>3.67</v>
      </c>
      <c r="H1375">
        <v>1294.2779291553134</v>
      </c>
      <c r="I1375">
        <v>3.666666666666667</v>
      </c>
      <c r="J1375">
        <v>1295.4545454513889</v>
      </c>
      <c r="K1375" s="2" t="s">
        <v>3416</v>
      </c>
      <c r="L1375" s="2" t="s">
        <v>3417</v>
      </c>
      <c r="M1375">
        <v>353</v>
      </c>
      <c r="N1375" s="2" t="s">
        <v>1653</v>
      </c>
      <c r="O1375" s="2" t="s">
        <v>76</v>
      </c>
      <c r="P1375" s="2" t="s">
        <v>84</v>
      </c>
      <c r="Q1375" s="2" t="s">
        <v>1200</v>
      </c>
      <c r="R1375" s="2" t="s">
        <v>1652</v>
      </c>
      <c r="S1375" s="2" t="s">
        <v>79</v>
      </c>
      <c r="T1375">
        <v>4750</v>
      </c>
      <c r="U1375">
        <v>20</v>
      </c>
      <c r="V1375">
        <v>0</v>
      </c>
      <c r="W1375">
        <v>1</v>
      </c>
      <c r="X1375">
        <v>8</v>
      </c>
      <c r="Z1375">
        <v>38000</v>
      </c>
      <c r="AA1375">
        <v>38000</v>
      </c>
      <c r="AB1375">
        <v>37600</v>
      </c>
      <c r="AC1375" s="2"/>
      <c r="AD1375" s="2" t="s">
        <v>376</v>
      </c>
      <c r="AE1375">
        <v>2026</v>
      </c>
      <c r="AF1375">
        <v>1188</v>
      </c>
      <c r="AG1375">
        <v>1202</v>
      </c>
      <c r="AH1375">
        <v>-14</v>
      </c>
      <c r="AI1375">
        <v>1205</v>
      </c>
      <c r="AJ1375">
        <v>1202</v>
      </c>
      <c r="AK1375">
        <v>3</v>
      </c>
      <c r="AL1375" s="2" t="s">
        <v>72</v>
      </c>
      <c r="AN1375" s="2" t="s">
        <v>3419</v>
      </c>
    </row>
    <row r="1376" spans="1:40">
      <c r="A1376" s="1">
        <v>46135</v>
      </c>
      <c r="B1376" s="2" t="s">
        <v>25</v>
      </c>
      <c r="C1376" s="2" t="s">
        <v>3414</v>
      </c>
      <c r="D1376" s="2" t="s">
        <v>3426</v>
      </c>
      <c r="E1376" s="11">
        <v>0.59027777777777768</v>
      </c>
      <c r="F1376" s="11">
        <v>0.66666666666666674</v>
      </c>
      <c r="G1376">
        <v>1.83</v>
      </c>
      <c r="H1376">
        <v>3890.710382513661</v>
      </c>
      <c r="I1376">
        <v>1.8333333333333335</v>
      </c>
      <c r="J1376">
        <v>3883.6363636342594</v>
      </c>
      <c r="K1376" s="2" t="s">
        <v>3416</v>
      </c>
      <c r="L1376" s="2" t="s">
        <v>3417</v>
      </c>
      <c r="M1376">
        <v>351</v>
      </c>
      <c r="N1376" s="2" t="s">
        <v>1651</v>
      </c>
      <c r="O1376" s="2" t="s">
        <v>76</v>
      </c>
      <c r="P1376" s="2" t="s">
        <v>84</v>
      </c>
      <c r="Q1376" s="2" t="s">
        <v>1200</v>
      </c>
      <c r="R1376" s="2" t="s">
        <v>1652</v>
      </c>
      <c r="S1376" s="2" t="s">
        <v>79</v>
      </c>
      <c r="T1376">
        <v>7120</v>
      </c>
      <c r="U1376">
        <v>20</v>
      </c>
      <c r="V1376">
        <v>0</v>
      </c>
      <c r="W1376">
        <v>1</v>
      </c>
      <c r="X1376">
        <v>8</v>
      </c>
      <c r="Z1376">
        <v>56960</v>
      </c>
      <c r="AA1376">
        <v>56960</v>
      </c>
      <c r="AB1376">
        <v>56500</v>
      </c>
      <c r="AC1376" s="2" t="s">
        <v>3636</v>
      </c>
      <c r="AD1376" s="2" t="s">
        <v>376</v>
      </c>
      <c r="AE1376">
        <v>2026</v>
      </c>
      <c r="AF1376">
        <v>1780</v>
      </c>
      <c r="AG1376">
        <v>1802</v>
      </c>
      <c r="AH1376">
        <v>-22</v>
      </c>
      <c r="AI1376">
        <v>1805</v>
      </c>
      <c r="AJ1376">
        <v>1802</v>
      </c>
      <c r="AK1376">
        <v>3</v>
      </c>
      <c r="AL1376" s="2" t="s">
        <v>72</v>
      </c>
      <c r="AN1376" s="2" t="s">
        <v>3419</v>
      </c>
    </row>
    <row r="1377" spans="1:40">
      <c r="A1377" s="1">
        <v>46135</v>
      </c>
      <c r="B1377" s="2" t="s">
        <v>25</v>
      </c>
      <c r="C1377" s="2" t="s">
        <v>3414</v>
      </c>
      <c r="D1377" s="2" t="s">
        <v>3426</v>
      </c>
      <c r="E1377" s="11">
        <v>0.67361111111111116</v>
      </c>
      <c r="F1377" s="11">
        <v>0.72569444444444442</v>
      </c>
      <c r="G1377">
        <v>1.25</v>
      </c>
      <c r="H1377">
        <v>3280</v>
      </c>
      <c r="I1377">
        <v>1.25</v>
      </c>
      <c r="J1377">
        <v>3280</v>
      </c>
      <c r="K1377" s="2" t="s">
        <v>3416</v>
      </c>
      <c r="L1377" s="2" t="s">
        <v>3417</v>
      </c>
      <c r="M1377">
        <v>351</v>
      </c>
      <c r="N1377" s="2" t="s">
        <v>1651</v>
      </c>
      <c r="O1377" s="2" t="s">
        <v>76</v>
      </c>
      <c r="P1377" s="2" t="s">
        <v>84</v>
      </c>
      <c r="Q1377" s="2" t="s">
        <v>1200</v>
      </c>
      <c r="R1377" s="2" t="s">
        <v>1652</v>
      </c>
      <c r="S1377" s="2" t="s">
        <v>79</v>
      </c>
      <c r="T1377">
        <v>4100</v>
      </c>
      <c r="U1377">
        <v>10</v>
      </c>
      <c r="V1377">
        <v>0</v>
      </c>
      <c r="W1377">
        <v>1</v>
      </c>
      <c r="X1377">
        <v>8</v>
      </c>
      <c r="Z1377">
        <v>32800</v>
      </c>
      <c r="AA1377">
        <v>32800</v>
      </c>
      <c r="AB1377">
        <v>56500</v>
      </c>
      <c r="AC1377" s="2" t="s">
        <v>3637</v>
      </c>
      <c r="AD1377" s="2" t="s">
        <v>376</v>
      </c>
      <c r="AE1377">
        <v>2026</v>
      </c>
      <c r="AF1377">
        <v>1025</v>
      </c>
      <c r="AG1377">
        <v>1802</v>
      </c>
      <c r="AH1377">
        <v>-777</v>
      </c>
      <c r="AI1377">
        <v>1805</v>
      </c>
      <c r="AJ1377">
        <v>1802</v>
      </c>
      <c r="AK1377">
        <v>3</v>
      </c>
      <c r="AL1377" s="2" t="s">
        <v>72</v>
      </c>
      <c r="AN1377" s="2" t="s">
        <v>3419</v>
      </c>
    </row>
    <row r="1378" spans="1:40">
      <c r="A1378" s="1">
        <v>46136</v>
      </c>
      <c r="B1378" s="2" t="s">
        <v>25</v>
      </c>
      <c r="C1378" s="2" t="s">
        <v>3414</v>
      </c>
      <c r="D1378" s="2" t="s">
        <v>3426</v>
      </c>
      <c r="E1378" s="11">
        <v>0.34375</v>
      </c>
      <c r="F1378" s="11">
        <v>0.40625</v>
      </c>
      <c r="G1378">
        <v>1.5</v>
      </c>
      <c r="H1378">
        <v>2000</v>
      </c>
      <c r="I1378">
        <v>1.5</v>
      </c>
      <c r="J1378">
        <v>2000</v>
      </c>
      <c r="K1378" s="2" t="s">
        <v>3416</v>
      </c>
      <c r="L1378" s="2" t="s">
        <v>3417</v>
      </c>
      <c r="M1378">
        <v>351</v>
      </c>
      <c r="N1378" s="2" t="s">
        <v>1651</v>
      </c>
      <c r="O1378" s="2" t="s">
        <v>76</v>
      </c>
      <c r="P1378" s="2" t="s">
        <v>84</v>
      </c>
      <c r="Q1378" s="2" t="s">
        <v>1200</v>
      </c>
      <c r="R1378" s="2" t="s">
        <v>1652</v>
      </c>
      <c r="S1378" s="2" t="s">
        <v>79</v>
      </c>
      <c r="T1378">
        <v>3000</v>
      </c>
      <c r="U1378">
        <v>10</v>
      </c>
      <c r="V1378">
        <v>0</v>
      </c>
      <c r="W1378">
        <v>1</v>
      </c>
      <c r="X1378">
        <v>8</v>
      </c>
      <c r="Z1378">
        <v>24000</v>
      </c>
      <c r="AA1378">
        <v>24000</v>
      </c>
      <c r="AB1378">
        <v>56500</v>
      </c>
      <c r="AC1378" s="2" t="s">
        <v>3638</v>
      </c>
      <c r="AD1378" s="2" t="s">
        <v>376</v>
      </c>
      <c r="AE1378">
        <v>2026</v>
      </c>
      <c r="AF1378">
        <v>750</v>
      </c>
      <c r="AG1378">
        <v>1802</v>
      </c>
      <c r="AH1378">
        <v>-1052</v>
      </c>
      <c r="AI1378">
        <v>1805</v>
      </c>
      <c r="AJ1378">
        <v>1802</v>
      </c>
      <c r="AK1378">
        <v>3</v>
      </c>
      <c r="AL1378" s="2" t="s">
        <v>72</v>
      </c>
      <c r="AN1378" s="2" t="s">
        <v>3419</v>
      </c>
    </row>
    <row r="1379" spans="1:40">
      <c r="A1379" s="1">
        <v>46136</v>
      </c>
      <c r="B1379" s="2" t="s">
        <v>25</v>
      </c>
      <c r="C1379" s="2" t="s">
        <v>3414</v>
      </c>
      <c r="D1379" s="2" t="s">
        <v>3426</v>
      </c>
      <c r="E1379" s="11">
        <v>0.41319444444444442</v>
      </c>
      <c r="F1379" s="11">
        <v>0.4375</v>
      </c>
      <c r="G1379">
        <v>0.57999999999999996</v>
      </c>
      <c r="H1379">
        <v>724.13793103448279</v>
      </c>
      <c r="I1379">
        <v>0.58333333333333326</v>
      </c>
      <c r="J1379">
        <v>720</v>
      </c>
      <c r="K1379" s="2" t="s">
        <v>3416</v>
      </c>
      <c r="L1379" s="2" t="s">
        <v>3417</v>
      </c>
      <c r="M1379">
        <v>594</v>
      </c>
      <c r="N1379" s="2" t="s">
        <v>2439</v>
      </c>
      <c r="O1379" s="2" t="s">
        <v>2445</v>
      </c>
      <c r="P1379" s="2" t="s">
        <v>353</v>
      </c>
      <c r="Q1379" s="2" t="s">
        <v>122</v>
      </c>
      <c r="R1379" s="2" t="s">
        <v>2440</v>
      </c>
      <c r="S1379" s="2" t="s">
        <v>79</v>
      </c>
      <c r="T1379">
        <v>420</v>
      </c>
      <c r="U1379">
        <v>20</v>
      </c>
      <c r="V1379">
        <v>0</v>
      </c>
      <c r="W1379">
        <v>1</v>
      </c>
      <c r="X1379">
        <v>8</v>
      </c>
      <c r="Z1379">
        <v>3360</v>
      </c>
      <c r="AA1379">
        <v>3360</v>
      </c>
      <c r="AB1379">
        <v>3100</v>
      </c>
      <c r="AC1379" s="2"/>
      <c r="AD1379" s="2" t="s">
        <v>376</v>
      </c>
      <c r="AE1379">
        <v>2026</v>
      </c>
      <c r="AF1379">
        <v>105</v>
      </c>
      <c r="AG1379">
        <v>112</v>
      </c>
      <c r="AH1379">
        <v>-7</v>
      </c>
      <c r="AI1379">
        <v>115</v>
      </c>
      <c r="AJ1379">
        <v>112</v>
      </c>
      <c r="AK1379">
        <v>3</v>
      </c>
      <c r="AL1379" s="2" t="s">
        <v>72</v>
      </c>
      <c r="AN1379" s="2" t="s">
        <v>3419</v>
      </c>
    </row>
    <row r="1380" spans="1:40">
      <c r="A1380" s="1">
        <v>46136</v>
      </c>
      <c r="B1380" s="2" t="s">
        <v>26</v>
      </c>
      <c r="C1380" s="2" t="s">
        <v>3433</v>
      </c>
      <c r="D1380" s="2" t="s">
        <v>3415</v>
      </c>
      <c r="E1380" s="11">
        <v>0.33333333333333326</v>
      </c>
      <c r="F1380" s="11">
        <v>0.5</v>
      </c>
      <c r="G1380">
        <v>4</v>
      </c>
      <c r="H1380">
        <v>717.5</v>
      </c>
      <c r="I1380">
        <v>4</v>
      </c>
      <c r="J1380">
        <v>717.5</v>
      </c>
      <c r="K1380" s="2" t="s">
        <v>3416</v>
      </c>
      <c r="L1380" s="2" t="s">
        <v>3417</v>
      </c>
      <c r="M1380">
        <v>522</v>
      </c>
      <c r="N1380" s="2" t="s">
        <v>2206</v>
      </c>
      <c r="O1380" s="2" t="s">
        <v>2214</v>
      </c>
      <c r="P1380" s="2" t="s">
        <v>2208</v>
      </c>
      <c r="Q1380" s="2" t="s">
        <v>805</v>
      </c>
      <c r="R1380" s="2" t="s">
        <v>2207</v>
      </c>
      <c r="S1380" s="2" t="s">
        <v>64</v>
      </c>
      <c r="T1380">
        <v>2870</v>
      </c>
      <c r="U1380">
        <v>10</v>
      </c>
      <c r="V1380">
        <v>2</v>
      </c>
      <c r="W1380">
        <v>1</v>
      </c>
      <c r="X1380">
        <v>4</v>
      </c>
      <c r="Z1380">
        <v>11480</v>
      </c>
      <c r="AA1380">
        <v>11480</v>
      </c>
      <c r="AB1380">
        <v>11200</v>
      </c>
      <c r="AC1380" s="2" t="s">
        <v>764</v>
      </c>
      <c r="AD1380" s="2" t="s">
        <v>376</v>
      </c>
      <c r="AE1380">
        <v>2026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 s="2" t="s">
        <v>72</v>
      </c>
      <c r="AN1380" s="2" t="s">
        <v>3419</v>
      </c>
    </row>
    <row r="1381" spans="1:40">
      <c r="A1381" s="1">
        <v>46136</v>
      </c>
      <c r="B1381" s="2" t="s">
        <v>26</v>
      </c>
      <c r="C1381" s="2" t="s">
        <v>3433</v>
      </c>
      <c r="D1381" s="2" t="s">
        <v>3415</v>
      </c>
      <c r="E1381" s="11">
        <v>0.5</v>
      </c>
      <c r="F1381" s="11">
        <v>0.57638888888888884</v>
      </c>
      <c r="G1381">
        <v>1.83</v>
      </c>
      <c r="H1381">
        <v>1573.7704918032787</v>
      </c>
      <c r="I1381">
        <v>1.8333333333333335</v>
      </c>
      <c r="J1381">
        <v>1570.909090914352</v>
      </c>
      <c r="K1381" s="2" t="s">
        <v>3416</v>
      </c>
      <c r="L1381" s="2" t="s">
        <v>3417</v>
      </c>
      <c r="M1381">
        <v>523</v>
      </c>
      <c r="N1381" s="2" t="s">
        <v>2217</v>
      </c>
      <c r="O1381" s="2" t="s">
        <v>2214</v>
      </c>
      <c r="P1381" s="2" t="s">
        <v>2208</v>
      </c>
      <c r="Q1381" s="2" t="s">
        <v>805</v>
      </c>
      <c r="R1381" s="2" t="s">
        <v>2207</v>
      </c>
      <c r="S1381" s="2" t="s">
        <v>64</v>
      </c>
      <c r="T1381">
        <v>2880</v>
      </c>
      <c r="U1381">
        <v>0</v>
      </c>
      <c r="V1381">
        <v>2</v>
      </c>
      <c r="W1381">
        <v>1</v>
      </c>
      <c r="X1381">
        <v>4</v>
      </c>
      <c r="Z1381">
        <v>11520</v>
      </c>
      <c r="AA1381">
        <v>11520</v>
      </c>
      <c r="AB1381">
        <v>11200</v>
      </c>
      <c r="AC1381" s="2" t="s">
        <v>764</v>
      </c>
      <c r="AD1381" s="2" t="s">
        <v>376</v>
      </c>
      <c r="AE1381">
        <v>2026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 s="2" t="s">
        <v>72</v>
      </c>
      <c r="AN1381" s="2" t="s">
        <v>3419</v>
      </c>
    </row>
    <row r="1382" spans="1:40">
      <c r="A1382" s="1">
        <v>46136</v>
      </c>
      <c r="B1382" s="2" t="s">
        <v>26</v>
      </c>
      <c r="C1382" s="2" t="s">
        <v>3433</v>
      </c>
      <c r="D1382" s="2" t="s">
        <v>3415</v>
      </c>
      <c r="E1382" s="11">
        <v>0.57638888888888884</v>
      </c>
      <c r="F1382" s="11">
        <v>0.70833333333333326</v>
      </c>
      <c r="G1382">
        <v>3.17</v>
      </c>
      <c r="H1382">
        <v>1362.7760252365931</v>
      </c>
      <c r="I1382">
        <v>3.166666666666667</v>
      </c>
      <c r="J1382">
        <v>1364.2105263194444</v>
      </c>
      <c r="K1382" s="2" t="s">
        <v>3416</v>
      </c>
      <c r="L1382" s="2" t="s">
        <v>3417</v>
      </c>
      <c r="M1382">
        <v>524</v>
      </c>
      <c r="N1382" s="2" t="s">
        <v>2218</v>
      </c>
      <c r="O1382" s="2" t="s">
        <v>2214</v>
      </c>
      <c r="P1382" s="2" t="s">
        <v>2208</v>
      </c>
      <c r="Q1382" s="2" t="s">
        <v>805</v>
      </c>
      <c r="R1382" s="2" t="s">
        <v>2207</v>
      </c>
      <c r="S1382" s="2" t="s">
        <v>64</v>
      </c>
      <c r="T1382">
        <v>4320</v>
      </c>
      <c r="U1382">
        <v>0</v>
      </c>
      <c r="V1382">
        <v>2</v>
      </c>
      <c r="W1382">
        <v>1</v>
      </c>
      <c r="X1382">
        <v>4</v>
      </c>
      <c r="Z1382">
        <v>17280</v>
      </c>
      <c r="AA1382">
        <v>17280</v>
      </c>
      <c r="AB1382">
        <v>17000</v>
      </c>
      <c r="AC1382" s="2" t="s">
        <v>764</v>
      </c>
      <c r="AD1382" s="2" t="s">
        <v>376</v>
      </c>
      <c r="AE1382">
        <v>2026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 s="2" t="s">
        <v>72</v>
      </c>
      <c r="AN1382" s="2" t="s">
        <v>3419</v>
      </c>
    </row>
    <row r="1383" spans="1:40">
      <c r="A1383" s="1">
        <v>46139</v>
      </c>
      <c r="B1383" s="2" t="s">
        <v>26</v>
      </c>
      <c r="C1383" s="2" t="s">
        <v>3433</v>
      </c>
      <c r="D1383" s="2" t="s">
        <v>3415</v>
      </c>
      <c r="E1383" s="11">
        <v>0.375</v>
      </c>
      <c r="F1383" s="11">
        <v>0.54166666666666674</v>
      </c>
      <c r="G1383">
        <v>4</v>
      </c>
      <c r="H1383">
        <v>1072.5</v>
      </c>
      <c r="I1383">
        <v>4</v>
      </c>
      <c r="J1383">
        <v>1072.5</v>
      </c>
      <c r="K1383" s="2" t="s">
        <v>3416</v>
      </c>
      <c r="L1383" s="2" t="s">
        <v>3417</v>
      </c>
      <c r="M1383">
        <v>498</v>
      </c>
      <c r="N1383" s="2" t="s">
        <v>2129</v>
      </c>
      <c r="O1383" s="2" t="s">
        <v>2133</v>
      </c>
      <c r="P1383" s="2" t="s">
        <v>2131</v>
      </c>
      <c r="Q1383" s="2" t="s">
        <v>2132</v>
      </c>
      <c r="R1383" s="2" t="s">
        <v>2130</v>
      </c>
      <c r="S1383" s="2" t="s">
        <v>64</v>
      </c>
      <c r="T1383">
        <v>4290</v>
      </c>
      <c r="U1383">
        <v>0</v>
      </c>
      <c r="V1383">
        <v>2</v>
      </c>
      <c r="W1383">
        <v>1</v>
      </c>
      <c r="X1383">
        <v>4</v>
      </c>
      <c r="Z1383">
        <v>17160</v>
      </c>
      <c r="AA1383">
        <v>17160</v>
      </c>
      <c r="AB1383">
        <v>16800</v>
      </c>
      <c r="AC1383" s="2" t="s">
        <v>764</v>
      </c>
      <c r="AD1383" s="2" t="s">
        <v>376</v>
      </c>
      <c r="AE1383">
        <v>2026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 s="2" t="s">
        <v>72</v>
      </c>
      <c r="AN1383" s="2" t="s">
        <v>3419</v>
      </c>
    </row>
    <row r="1384" spans="1:40">
      <c r="A1384" s="1">
        <v>46139</v>
      </c>
      <c r="B1384" s="2" t="s">
        <v>26</v>
      </c>
      <c r="C1384" s="2" t="s">
        <v>3433</v>
      </c>
      <c r="D1384" s="2" t="s">
        <v>3415</v>
      </c>
      <c r="E1384" s="11">
        <v>0.5625</v>
      </c>
      <c r="F1384" s="11">
        <v>0.66666666666666674</v>
      </c>
      <c r="G1384">
        <v>2.5</v>
      </c>
      <c r="H1384">
        <v>1728</v>
      </c>
      <c r="I1384">
        <v>2.5</v>
      </c>
      <c r="J1384">
        <v>1728</v>
      </c>
      <c r="K1384" s="2" t="s">
        <v>3416</v>
      </c>
      <c r="L1384" s="2" t="s">
        <v>3417</v>
      </c>
      <c r="M1384">
        <v>525</v>
      </c>
      <c r="N1384" s="2" t="s">
        <v>2219</v>
      </c>
      <c r="O1384" s="2" t="s">
        <v>2214</v>
      </c>
      <c r="P1384" s="2" t="s">
        <v>2208</v>
      </c>
      <c r="Q1384" s="2" t="s">
        <v>805</v>
      </c>
      <c r="R1384" s="2" t="s">
        <v>2207</v>
      </c>
      <c r="S1384" s="2" t="s">
        <v>64</v>
      </c>
      <c r="T1384">
        <v>4320</v>
      </c>
      <c r="U1384">
        <v>5</v>
      </c>
      <c r="V1384">
        <v>2</v>
      </c>
      <c r="W1384">
        <v>1</v>
      </c>
      <c r="X1384">
        <v>4</v>
      </c>
      <c r="Z1384">
        <v>17280</v>
      </c>
      <c r="AA1384">
        <v>17280</v>
      </c>
      <c r="AB1384">
        <v>17000</v>
      </c>
      <c r="AC1384" s="2" t="s">
        <v>764</v>
      </c>
      <c r="AD1384" s="2" t="s">
        <v>376</v>
      </c>
      <c r="AE1384">
        <v>2026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 s="2" t="s">
        <v>72</v>
      </c>
      <c r="AN1384" s="2" t="s">
        <v>3419</v>
      </c>
    </row>
    <row r="1385" spans="1:40">
      <c r="A1385" s="1">
        <v>46139</v>
      </c>
      <c r="B1385" s="2" t="s">
        <v>26</v>
      </c>
      <c r="C1385" s="2" t="s">
        <v>3433</v>
      </c>
      <c r="D1385" s="2" t="s">
        <v>3415</v>
      </c>
      <c r="E1385" s="11">
        <v>0.66666666666666674</v>
      </c>
      <c r="F1385" s="11">
        <v>0.70833333333333326</v>
      </c>
      <c r="G1385">
        <v>1</v>
      </c>
      <c r="H1385">
        <v>1350</v>
      </c>
      <c r="I1385">
        <v>1</v>
      </c>
      <c r="J1385">
        <v>1350</v>
      </c>
      <c r="K1385" s="2" t="s">
        <v>3416</v>
      </c>
      <c r="L1385" s="2" t="s">
        <v>3417</v>
      </c>
      <c r="M1385">
        <v>569</v>
      </c>
      <c r="N1385" s="2" t="s">
        <v>2361</v>
      </c>
      <c r="O1385" s="2" t="s">
        <v>2364</v>
      </c>
      <c r="P1385" s="2" t="s">
        <v>2363</v>
      </c>
      <c r="Q1385" s="2" t="s">
        <v>805</v>
      </c>
      <c r="R1385" s="2" t="s">
        <v>2362</v>
      </c>
      <c r="S1385" s="2" t="s">
        <v>64</v>
      </c>
      <c r="T1385">
        <v>1350</v>
      </c>
      <c r="U1385">
        <v>0</v>
      </c>
      <c r="V1385">
        <v>2</v>
      </c>
      <c r="W1385">
        <v>1</v>
      </c>
      <c r="X1385">
        <v>4</v>
      </c>
      <c r="Z1385">
        <v>5400</v>
      </c>
      <c r="AA1385">
        <v>5400</v>
      </c>
      <c r="AB1385">
        <v>5200</v>
      </c>
      <c r="AC1385" s="2" t="s">
        <v>764</v>
      </c>
      <c r="AD1385" s="2" t="s">
        <v>376</v>
      </c>
      <c r="AE1385">
        <v>2026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 s="2" t="s">
        <v>72</v>
      </c>
      <c r="AN1385" s="2" t="s">
        <v>3419</v>
      </c>
    </row>
    <row r="1386" spans="1:40">
      <c r="A1386" s="1">
        <v>46136</v>
      </c>
      <c r="B1386" s="2" t="s">
        <v>26</v>
      </c>
      <c r="C1386" s="2" t="s">
        <v>3448</v>
      </c>
      <c r="D1386" s="2" t="s">
        <v>3449</v>
      </c>
      <c r="E1386" s="11">
        <v>0.36111111111111116</v>
      </c>
      <c r="F1386" s="11">
        <v>0.40277777777777768</v>
      </c>
      <c r="G1386">
        <v>1</v>
      </c>
      <c r="H1386">
        <v>1517</v>
      </c>
      <c r="I1386">
        <v>1</v>
      </c>
      <c r="J1386">
        <v>1517</v>
      </c>
      <c r="K1386" s="2" t="s">
        <v>3416</v>
      </c>
      <c r="L1386" s="2" t="s">
        <v>3417</v>
      </c>
      <c r="M1386">
        <v>583</v>
      </c>
      <c r="N1386" s="2" t="s">
        <v>2411</v>
      </c>
      <c r="O1386" s="2" t="s">
        <v>2414</v>
      </c>
      <c r="P1386" s="2" t="s">
        <v>2413</v>
      </c>
      <c r="Q1386" s="2" t="s">
        <v>122</v>
      </c>
      <c r="R1386" s="2" t="s">
        <v>2412</v>
      </c>
      <c r="S1386" s="2" t="s">
        <v>64</v>
      </c>
      <c r="T1386">
        <v>1517</v>
      </c>
      <c r="U1386">
        <v>0</v>
      </c>
      <c r="V1386">
        <v>3</v>
      </c>
      <c r="W1386">
        <v>1</v>
      </c>
      <c r="X1386">
        <v>4</v>
      </c>
      <c r="Z1386">
        <v>6068</v>
      </c>
      <c r="AA1386">
        <v>6068</v>
      </c>
      <c r="AB1386">
        <v>6000</v>
      </c>
      <c r="AC1386" s="2" t="s">
        <v>3438</v>
      </c>
      <c r="AD1386" s="2" t="s">
        <v>376</v>
      </c>
      <c r="AE1386">
        <v>2026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 s="2" t="s">
        <v>72</v>
      </c>
      <c r="AN1386" s="2" t="s">
        <v>3419</v>
      </c>
    </row>
    <row r="1387" spans="1:40">
      <c r="A1387" s="1">
        <v>46136</v>
      </c>
      <c r="B1387" s="2" t="s">
        <v>26</v>
      </c>
      <c r="C1387" s="2" t="s">
        <v>3448</v>
      </c>
      <c r="D1387" s="2" t="s">
        <v>3449</v>
      </c>
      <c r="E1387" s="11">
        <v>0.40972222222222232</v>
      </c>
      <c r="F1387" s="11">
        <v>0.45833333333333326</v>
      </c>
      <c r="G1387">
        <v>1.17</v>
      </c>
      <c r="H1387">
        <v>2735.0427350427353</v>
      </c>
      <c r="I1387">
        <v>1.1666666666666665</v>
      </c>
      <c r="J1387">
        <v>2742.8571428587961</v>
      </c>
      <c r="K1387" s="2" t="s">
        <v>3416</v>
      </c>
      <c r="L1387" s="2" t="s">
        <v>3417</v>
      </c>
      <c r="M1387">
        <v>496</v>
      </c>
      <c r="N1387" s="2" t="s">
        <v>2124</v>
      </c>
      <c r="O1387" s="2" t="s">
        <v>2126</v>
      </c>
      <c r="P1387" s="2" t="s">
        <v>2115</v>
      </c>
      <c r="Q1387" s="2" t="s">
        <v>122</v>
      </c>
      <c r="R1387" s="2" t="s">
        <v>2125</v>
      </c>
      <c r="S1387" s="2" t="s">
        <v>64</v>
      </c>
      <c r="T1387">
        <v>3200</v>
      </c>
      <c r="U1387">
        <v>1</v>
      </c>
      <c r="V1387">
        <v>3</v>
      </c>
      <c r="W1387">
        <v>1</v>
      </c>
      <c r="X1387">
        <v>4</v>
      </c>
      <c r="Z1387">
        <v>12800</v>
      </c>
      <c r="AA1387">
        <v>12800</v>
      </c>
      <c r="AB1387">
        <v>12500</v>
      </c>
      <c r="AC1387" s="2" t="s">
        <v>3450</v>
      </c>
      <c r="AD1387" s="2" t="s">
        <v>376</v>
      </c>
      <c r="AE1387">
        <v>2026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 s="2" t="s">
        <v>72</v>
      </c>
      <c r="AN1387" s="2" t="s">
        <v>3419</v>
      </c>
    </row>
    <row r="1388" spans="1:40">
      <c r="A1388" s="1">
        <v>46136</v>
      </c>
      <c r="B1388" s="2" t="s">
        <v>26</v>
      </c>
      <c r="C1388" s="2" t="s">
        <v>3448</v>
      </c>
      <c r="D1388" s="2" t="s">
        <v>3449</v>
      </c>
      <c r="E1388" s="11">
        <v>0.49305555555555558</v>
      </c>
      <c r="F1388" s="11">
        <v>0.60416666666666674</v>
      </c>
      <c r="G1388">
        <v>2.67</v>
      </c>
      <c r="H1388">
        <v>1730.3370786516855</v>
      </c>
      <c r="I1388">
        <v>2.6666666666666665</v>
      </c>
      <c r="J1388">
        <v>1732.5</v>
      </c>
      <c r="K1388" s="2" t="s">
        <v>3416</v>
      </c>
      <c r="L1388" s="2" t="s">
        <v>3417</v>
      </c>
      <c r="M1388">
        <v>571</v>
      </c>
      <c r="N1388" s="2" t="s">
        <v>2368</v>
      </c>
      <c r="O1388" s="2" t="s">
        <v>2370</v>
      </c>
      <c r="P1388" s="2" t="s">
        <v>825</v>
      </c>
      <c r="Q1388" s="2" t="s">
        <v>97</v>
      </c>
      <c r="R1388" s="2" t="s">
        <v>2369</v>
      </c>
      <c r="S1388" s="2" t="s">
        <v>64</v>
      </c>
      <c r="T1388">
        <v>4620</v>
      </c>
      <c r="U1388">
        <v>1</v>
      </c>
      <c r="V1388">
        <v>2</v>
      </c>
      <c r="W1388">
        <v>1</v>
      </c>
      <c r="X1388">
        <v>2</v>
      </c>
      <c r="Z1388">
        <v>9240</v>
      </c>
      <c r="AA1388">
        <v>9240</v>
      </c>
      <c r="AB1388">
        <v>9100</v>
      </c>
      <c r="AC1388" s="2" t="s">
        <v>3438</v>
      </c>
      <c r="AD1388" s="2" t="s">
        <v>376</v>
      </c>
      <c r="AE1388">
        <v>2026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 s="2" t="s">
        <v>72</v>
      </c>
      <c r="AN1388" s="2" t="s">
        <v>3419</v>
      </c>
    </row>
    <row r="1389" spans="1:40">
      <c r="A1389" s="1">
        <v>46136</v>
      </c>
      <c r="B1389" s="2" t="s">
        <v>26</v>
      </c>
      <c r="C1389" s="2" t="s">
        <v>3448</v>
      </c>
      <c r="D1389" s="2" t="s">
        <v>3449</v>
      </c>
      <c r="E1389" s="11">
        <v>0.61111111111111116</v>
      </c>
      <c r="F1389" s="11">
        <v>0.70833333333333326</v>
      </c>
      <c r="G1389">
        <v>2.33</v>
      </c>
      <c r="H1389">
        <v>2411.5879828326179</v>
      </c>
      <c r="I1389">
        <v>2.3333333333333335</v>
      </c>
      <c r="J1389">
        <v>2408.1428571412039</v>
      </c>
      <c r="K1389" s="2" t="s">
        <v>3416</v>
      </c>
      <c r="L1389" s="2" t="s">
        <v>3417</v>
      </c>
      <c r="M1389">
        <v>479</v>
      </c>
      <c r="N1389" s="2" t="s">
        <v>2080</v>
      </c>
      <c r="O1389" s="2" t="s">
        <v>2083</v>
      </c>
      <c r="P1389" s="2" t="s">
        <v>2082</v>
      </c>
      <c r="Q1389" s="2" t="s">
        <v>97</v>
      </c>
      <c r="R1389" s="2" t="s">
        <v>2081</v>
      </c>
      <c r="S1389" s="2" t="s">
        <v>64</v>
      </c>
      <c r="T1389">
        <v>5619</v>
      </c>
      <c r="U1389">
        <v>0</v>
      </c>
      <c r="V1389">
        <v>2</v>
      </c>
      <c r="W1389">
        <v>1</v>
      </c>
      <c r="X1389">
        <v>2</v>
      </c>
      <c r="Z1389">
        <v>11238</v>
      </c>
      <c r="AA1389">
        <v>11238</v>
      </c>
      <c r="AB1389">
        <v>34500</v>
      </c>
      <c r="AC1389" s="2" t="s">
        <v>3450</v>
      </c>
      <c r="AD1389" s="2" t="s">
        <v>376</v>
      </c>
      <c r="AE1389">
        <v>2026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 s="2" t="s">
        <v>72</v>
      </c>
      <c r="AN1389" s="2" t="s">
        <v>3419</v>
      </c>
    </row>
    <row r="1390" spans="1:40">
      <c r="A1390" s="1">
        <v>46139</v>
      </c>
      <c r="B1390" s="2" t="s">
        <v>26</v>
      </c>
      <c r="C1390" s="2" t="s">
        <v>3448</v>
      </c>
      <c r="D1390" s="2" t="s">
        <v>3449</v>
      </c>
      <c r="E1390" s="11">
        <v>0.34722222222222232</v>
      </c>
      <c r="F1390" s="11">
        <v>0.57291666666666674</v>
      </c>
      <c r="G1390">
        <v>5.42</v>
      </c>
      <c r="H1390">
        <v>1699.6309963099632</v>
      </c>
      <c r="I1390">
        <v>5.416666666666667</v>
      </c>
      <c r="J1390">
        <v>1700.6769230787038</v>
      </c>
      <c r="K1390" s="2" t="s">
        <v>3416</v>
      </c>
      <c r="L1390" s="2" t="s">
        <v>3417</v>
      </c>
      <c r="M1390">
        <v>479</v>
      </c>
      <c r="N1390" s="2" t="s">
        <v>2080</v>
      </c>
      <c r="O1390" s="2" t="s">
        <v>2083</v>
      </c>
      <c r="P1390" s="2" t="s">
        <v>2082</v>
      </c>
      <c r="Q1390" s="2" t="s">
        <v>97</v>
      </c>
      <c r="R1390" s="2" t="s">
        <v>2081</v>
      </c>
      <c r="S1390" s="2" t="s">
        <v>64</v>
      </c>
      <c r="T1390">
        <v>9212</v>
      </c>
      <c r="U1390">
        <v>0</v>
      </c>
      <c r="V1390">
        <v>2</v>
      </c>
      <c r="W1390">
        <v>1</v>
      </c>
      <c r="X1390">
        <v>2</v>
      </c>
      <c r="Z1390">
        <v>18424</v>
      </c>
      <c r="AA1390">
        <v>18424</v>
      </c>
      <c r="AB1390">
        <v>34500</v>
      </c>
      <c r="AC1390" s="2" t="s">
        <v>3450</v>
      </c>
      <c r="AD1390" s="2" t="s">
        <v>376</v>
      </c>
      <c r="AE1390">
        <v>2026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 s="2" t="s">
        <v>72</v>
      </c>
      <c r="AN1390" s="2" t="s">
        <v>3419</v>
      </c>
    </row>
    <row r="1391" spans="1:40">
      <c r="A1391" s="1">
        <v>46139</v>
      </c>
      <c r="B1391" s="2" t="s">
        <v>26</v>
      </c>
      <c r="C1391" s="2" t="s">
        <v>3448</v>
      </c>
      <c r="D1391" s="2" t="s">
        <v>3449</v>
      </c>
      <c r="E1391" s="11">
        <v>0.57638888888888884</v>
      </c>
      <c r="F1391" s="11">
        <v>0.65277777777777768</v>
      </c>
      <c r="G1391">
        <v>1.83</v>
      </c>
      <c r="H1391">
        <v>1940.4371584699452</v>
      </c>
      <c r="I1391">
        <v>1.8333333333333335</v>
      </c>
      <c r="J1391">
        <v>1936.909090914352</v>
      </c>
      <c r="K1391" s="2" t="s">
        <v>3416</v>
      </c>
      <c r="L1391" s="2" t="s">
        <v>3417</v>
      </c>
      <c r="M1391">
        <v>479</v>
      </c>
      <c r="N1391" s="2" t="s">
        <v>2080</v>
      </c>
      <c r="O1391" s="2" t="s">
        <v>2083</v>
      </c>
      <c r="P1391" s="2" t="s">
        <v>2082</v>
      </c>
      <c r="Q1391" s="2" t="s">
        <v>97</v>
      </c>
      <c r="R1391" s="2" t="s">
        <v>2081</v>
      </c>
      <c r="S1391" s="2" t="s">
        <v>64</v>
      </c>
      <c r="T1391">
        <v>3551</v>
      </c>
      <c r="U1391">
        <v>0</v>
      </c>
      <c r="V1391">
        <v>2</v>
      </c>
      <c r="W1391">
        <v>1</v>
      </c>
      <c r="X1391">
        <v>2</v>
      </c>
      <c r="Z1391">
        <v>7102</v>
      </c>
      <c r="AA1391">
        <v>7102</v>
      </c>
      <c r="AB1391">
        <v>34500</v>
      </c>
      <c r="AC1391" s="2" t="s">
        <v>3438</v>
      </c>
      <c r="AD1391" s="2" t="s">
        <v>376</v>
      </c>
      <c r="AE1391">
        <v>2026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 s="2" t="s">
        <v>72</v>
      </c>
      <c r="AN1391" s="2" t="s">
        <v>3419</v>
      </c>
    </row>
    <row r="1392" spans="1:40">
      <c r="A1392" s="1">
        <v>46136</v>
      </c>
      <c r="B1392" s="2" t="s">
        <v>27</v>
      </c>
      <c r="C1392" s="2" t="s">
        <v>3429</v>
      </c>
      <c r="D1392" s="2" t="s">
        <v>3415</v>
      </c>
      <c r="E1392" s="11">
        <v>0.47916666666666674</v>
      </c>
      <c r="F1392" s="11">
        <v>0.5625</v>
      </c>
      <c r="G1392">
        <v>2</v>
      </c>
      <c r="H1392">
        <v>569.5</v>
      </c>
      <c r="I1392">
        <v>2</v>
      </c>
      <c r="J1392">
        <v>569.5</v>
      </c>
      <c r="K1392" s="2" t="s">
        <v>3416</v>
      </c>
      <c r="L1392" s="2" t="s">
        <v>3417</v>
      </c>
      <c r="M1392">
        <v>600</v>
      </c>
      <c r="N1392" s="2" t="s">
        <v>2472</v>
      </c>
      <c r="O1392" s="2" t="s">
        <v>2475</v>
      </c>
      <c r="P1392" s="2" t="s">
        <v>2474</v>
      </c>
      <c r="Q1392" s="2" t="s">
        <v>153</v>
      </c>
      <c r="R1392" s="2" t="s">
        <v>2473</v>
      </c>
      <c r="S1392" s="2" t="s">
        <v>64</v>
      </c>
      <c r="T1392">
        <v>1139</v>
      </c>
      <c r="U1392">
        <v>10</v>
      </c>
      <c r="V1392">
        <v>2</v>
      </c>
      <c r="W1392">
        <v>1</v>
      </c>
      <c r="X1392">
        <v>2</v>
      </c>
      <c r="Z1392">
        <v>2278</v>
      </c>
      <c r="AA1392">
        <v>2278</v>
      </c>
      <c r="AB1392">
        <v>2150</v>
      </c>
      <c r="AC1392" s="2"/>
      <c r="AD1392" s="2" t="s">
        <v>376</v>
      </c>
      <c r="AE1392">
        <v>2026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 s="2" t="s">
        <v>3431</v>
      </c>
      <c r="AN1392" s="2" t="s">
        <v>3419</v>
      </c>
    </row>
    <row r="1393" spans="1:40">
      <c r="A1393" s="1">
        <v>46136</v>
      </c>
      <c r="B1393" s="2" t="s">
        <v>27</v>
      </c>
      <c r="C1393" s="2" t="s">
        <v>3429</v>
      </c>
      <c r="D1393" s="2" t="s">
        <v>3415</v>
      </c>
      <c r="E1393" s="11">
        <v>0.5625</v>
      </c>
      <c r="F1393" s="11">
        <v>0.60416666666666674</v>
      </c>
      <c r="G1393">
        <v>1</v>
      </c>
      <c r="H1393">
        <v>1186</v>
      </c>
      <c r="I1393">
        <v>1</v>
      </c>
      <c r="J1393">
        <v>1186</v>
      </c>
      <c r="K1393" s="2" t="s">
        <v>3416</v>
      </c>
      <c r="L1393" s="2" t="s">
        <v>3417</v>
      </c>
      <c r="M1393">
        <v>581</v>
      </c>
      <c r="N1393" s="2" t="s">
        <v>2404</v>
      </c>
      <c r="O1393" s="2" t="s">
        <v>2407</v>
      </c>
      <c r="P1393" s="2" t="s">
        <v>2406</v>
      </c>
      <c r="Q1393" s="2" t="s">
        <v>153</v>
      </c>
      <c r="R1393" s="2" t="s">
        <v>2405</v>
      </c>
      <c r="S1393" s="2" t="s">
        <v>64</v>
      </c>
      <c r="T1393">
        <v>1186</v>
      </c>
      <c r="U1393">
        <v>0</v>
      </c>
      <c r="V1393">
        <v>2</v>
      </c>
      <c r="W1393">
        <v>1</v>
      </c>
      <c r="X1393">
        <v>2</v>
      </c>
      <c r="Z1393">
        <v>2372</v>
      </c>
      <c r="AA1393">
        <v>2372</v>
      </c>
      <c r="AB1393">
        <v>2300</v>
      </c>
      <c r="AC1393" s="2"/>
      <c r="AD1393" s="2" t="s">
        <v>376</v>
      </c>
      <c r="AE1393">
        <v>2026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 s="2" t="s">
        <v>3431</v>
      </c>
      <c r="AN1393" s="2" t="s">
        <v>3419</v>
      </c>
    </row>
    <row r="1394" spans="1:40">
      <c r="A1394" s="1">
        <v>46139</v>
      </c>
      <c r="B1394" s="2" t="s">
        <v>27</v>
      </c>
      <c r="C1394" s="2" t="s">
        <v>3429</v>
      </c>
      <c r="D1394" s="2" t="s">
        <v>3415</v>
      </c>
      <c r="E1394" s="11">
        <v>0.58333333333333326</v>
      </c>
      <c r="F1394" s="11">
        <v>0.66666666666666674</v>
      </c>
      <c r="G1394">
        <v>2</v>
      </c>
      <c r="H1394">
        <v>483.5</v>
      </c>
      <c r="I1394">
        <v>2</v>
      </c>
      <c r="J1394">
        <v>483.5</v>
      </c>
      <c r="K1394" s="2" t="s">
        <v>3416</v>
      </c>
      <c r="L1394" s="2" t="s">
        <v>3417</v>
      </c>
      <c r="M1394">
        <v>458</v>
      </c>
      <c r="N1394" s="2" t="s">
        <v>2030</v>
      </c>
      <c r="O1394" s="2" t="s">
        <v>2032</v>
      </c>
      <c r="P1394" s="2" t="s">
        <v>142</v>
      </c>
      <c r="Q1394" s="2" t="s">
        <v>153</v>
      </c>
      <c r="R1394" s="2" t="s">
        <v>2031</v>
      </c>
      <c r="S1394" s="2" t="s">
        <v>64</v>
      </c>
      <c r="T1394">
        <v>967</v>
      </c>
      <c r="U1394">
        <v>0</v>
      </c>
      <c r="V1394">
        <v>2</v>
      </c>
      <c r="W1394">
        <v>1</v>
      </c>
      <c r="X1394">
        <v>4</v>
      </c>
      <c r="Z1394">
        <v>3868</v>
      </c>
      <c r="AA1394">
        <v>3868</v>
      </c>
      <c r="AB1394">
        <v>3500</v>
      </c>
      <c r="AC1394" s="2"/>
      <c r="AD1394" s="2" t="s">
        <v>376</v>
      </c>
      <c r="AE1394">
        <v>2026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 s="2" t="s">
        <v>3431</v>
      </c>
      <c r="AN1394" s="2" t="s">
        <v>3419</v>
      </c>
    </row>
    <row r="1395" spans="1:40">
      <c r="A1395" s="1">
        <v>46136</v>
      </c>
      <c r="B1395" s="2" t="s">
        <v>27</v>
      </c>
      <c r="C1395" s="2" t="s">
        <v>3439</v>
      </c>
      <c r="D1395" s="2" t="s">
        <v>3440</v>
      </c>
      <c r="E1395" s="11">
        <v>0.43402777777777768</v>
      </c>
      <c r="F1395" s="11">
        <v>0.46527777777777768</v>
      </c>
      <c r="G1395">
        <v>0.75</v>
      </c>
      <c r="H1395">
        <v>2026.6666666666667</v>
      </c>
      <c r="I1395">
        <v>0.75</v>
      </c>
      <c r="J1395">
        <v>2026.6666666666667</v>
      </c>
      <c r="K1395" s="2" t="s">
        <v>3416</v>
      </c>
      <c r="L1395" s="2" t="s">
        <v>3417</v>
      </c>
      <c r="M1395">
        <v>583</v>
      </c>
      <c r="N1395" s="2" t="s">
        <v>2411</v>
      </c>
      <c r="O1395" s="2" t="s">
        <v>2414</v>
      </c>
      <c r="P1395" s="2" t="s">
        <v>2413</v>
      </c>
      <c r="Q1395" s="2" t="s">
        <v>122</v>
      </c>
      <c r="R1395" s="2" t="s">
        <v>2412</v>
      </c>
      <c r="S1395" s="2" t="s">
        <v>64</v>
      </c>
      <c r="T1395">
        <v>1520</v>
      </c>
      <c r="U1395">
        <v>8</v>
      </c>
      <c r="V1395">
        <v>3</v>
      </c>
      <c r="W1395">
        <v>1</v>
      </c>
      <c r="X1395">
        <v>4</v>
      </c>
      <c r="Z1395">
        <v>6080</v>
      </c>
      <c r="AA1395">
        <v>6080</v>
      </c>
      <c r="AB1395">
        <v>6000</v>
      </c>
      <c r="AC1395" s="2"/>
      <c r="AD1395" s="2" t="s">
        <v>376</v>
      </c>
      <c r="AE1395">
        <v>2026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 s="2" t="s">
        <v>3431</v>
      </c>
      <c r="AN1395" s="2" t="s">
        <v>3419</v>
      </c>
    </row>
    <row r="1396" spans="1:40">
      <c r="A1396" s="1">
        <v>46136</v>
      </c>
      <c r="B1396" s="2" t="s">
        <v>27</v>
      </c>
      <c r="C1396" s="2" t="s">
        <v>3439</v>
      </c>
      <c r="D1396" s="2" t="s">
        <v>3440</v>
      </c>
      <c r="E1396" s="11">
        <v>0.47222222222222232</v>
      </c>
      <c r="F1396" s="11">
        <v>0.51388888888888884</v>
      </c>
      <c r="G1396">
        <v>1</v>
      </c>
      <c r="H1396">
        <v>3210</v>
      </c>
      <c r="I1396">
        <v>1</v>
      </c>
      <c r="J1396">
        <v>3210</v>
      </c>
      <c r="K1396" s="2" t="s">
        <v>3416</v>
      </c>
      <c r="L1396" s="2" t="s">
        <v>3417</v>
      </c>
      <c r="M1396">
        <v>496</v>
      </c>
      <c r="N1396" s="2" t="s">
        <v>2124</v>
      </c>
      <c r="O1396" s="2" t="s">
        <v>2126</v>
      </c>
      <c r="P1396" s="2" t="s">
        <v>2115</v>
      </c>
      <c r="Q1396" s="2" t="s">
        <v>122</v>
      </c>
      <c r="R1396" s="2" t="s">
        <v>2125</v>
      </c>
      <c r="S1396" s="2" t="s">
        <v>64</v>
      </c>
      <c r="T1396">
        <v>3210</v>
      </c>
      <c r="U1396">
        <v>0</v>
      </c>
      <c r="V1396">
        <v>3</v>
      </c>
      <c r="W1396">
        <v>1</v>
      </c>
      <c r="X1396">
        <v>4</v>
      </c>
      <c r="Z1396">
        <v>12840</v>
      </c>
      <c r="AA1396">
        <v>12840</v>
      </c>
      <c r="AB1396">
        <v>12500</v>
      </c>
      <c r="AC1396" s="2"/>
      <c r="AD1396" s="2" t="s">
        <v>376</v>
      </c>
      <c r="AE1396">
        <v>2026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 s="2" t="s">
        <v>3431</v>
      </c>
      <c r="AN1396" s="2" t="s">
        <v>3419</v>
      </c>
    </row>
    <row r="1397" spans="1:40">
      <c r="A1397" s="1">
        <v>46136</v>
      </c>
      <c r="B1397" s="2" t="s">
        <v>27</v>
      </c>
      <c r="C1397" s="2" t="s">
        <v>3439</v>
      </c>
      <c r="D1397" s="2" t="s">
        <v>3440</v>
      </c>
      <c r="E1397" s="11">
        <v>0.52083333333333326</v>
      </c>
      <c r="F1397" s="11">
        <v>0.60763888888888884</v>
      </c>
      <c r="G1397">
        <v>2.08</v>
      </c>
      <c r="H1397">
        <v>1377.4038461538462</v>
      </c>
      <c r="I1397">
        <v>2.0833333333333335</v>
      </c>
      <c r="J1397">
        <v>1375.2</v>
      </c>
      <c r="K1397" s="2" t="s">
        <v>3416</v>
      </c>
      <c r="L1397" s="2" t="s">
        <v>3417</v>
      </c>
      <c r="M1397">
        <v>522</v>
      </c>
      <c r="N1397" s="2" t="s">
        <v>2206</v>
      </c>
      <c r="O1397" s="2" t="s">
        <v>2214</v>
      </c>
      <c r="P1397" s="2" t="s">
        <v>2208</v>
      </c>
      <c r="Q1397" s="2" t="s">
        <v>805</v>
      </c>
      <c r="R1397" s="2" t="s">
        <v>2207</v>
      </c>
      <c r="S1397" s="2" t="s">
        <v>64</v>
      </c>
      <c r="T1397">
        <v>2865</v>
      </c>
      <c r="U1397">
        <v>6</v>
      </c>
      <c r="V1397">
        <v>2</v>
      </c>
      <c r="W1397">
        <v>1</v>
      </c>
      <c r="X1397">
        <v>4</v>
      </c>
      <c r="Z1397">
        <v>11460</v>
      </c>
      <c r="AA1397">
        <v>11460</v>
      </c>
      <c r="AB1397">
        <v>11200</v>
      </c>
      <c r="AC1397" s="2"/>
      <c r="AD1397" s="2" t="s">
        <v>376</v>
      </c>
      <c r="AE1397">
        <v>2026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 s="2" t="s">
        <v>3431</v>
      </c>
      <c r="AN1397" s="2" t="s">
        <v>3419</v>
      </c>
    </row>
    <row r="1398" spans="1:40">
      <c r="A1398" s="1">
        <v>46136</v>
      </c>
      <c r="B1398" s="2" t="s">
        <v>27</v>
      </c>
      <c r="C1398" s="2" t="s">
        <v>3439</v>
      </c>
      <c r="D1398" s="2" t="s">
        <v>3440</v>
      </c>
      <c r="E1398" s="11">
        <v>0.61111111111111116</v>
      </c>
      <c r="F1398" s="11">
        <v>0.72916666666666674</v>
      </c>
      <c r="G1398">
        <v>2.83</v>
      </c>
      <c r="H1398">
        <v>609.54063604240287</v>
      </c>
      <c r="I1398">
        <v>2.8333333333333335</v>
      </c>
      <c r="J1398">
        <v>608.82352940972225</v>
      </c>
      <c r="K1398" s="2" t="s">
        <v>3416</v>
      </c>
      <c r="L1398" s="2" t="s">
        <v>3417</v>
      </c>
      <c r="M1398">
        <v>523</v>
      </c>
      <c r="N1398" s="2" t="s">
        <v>2217</v>
      </c>
      <c r="O1398" s="2" t="s">
        <v>2214</v>
      </c>
      <c r="P1398" s="2" t="s">
        <v>2208</v>
      </c>
      <c r="Q1398" s="2" t="s">
        <v>805</v>
      </c>
      <c r="R1398" s="2" t="s">
        <v>2207</v>
      </c>
      <c r="S1398" s="2" t="s">
        <v>64</v>
      </c>
      <c r="T1398">
        <v>1725</v>
      </c>
      <c r="U1398">
        <v>0</v>
      </c>
      <c r="V1398">
        <v>2</v>
      </c>
      <c r="W1398">
        <v>1</v>
      </c>
      <c r="X1398">
        <v>4</v>
      </c>
      <c r="Z1398">
        <v>6900</v>
      </c>
      <c r="AA1398">
        <v>6900</v>
      </c>
      <c r="AB1398">
        <v>11200</v>
      </c>
      <c r="AC1398" s="2"/>
      <c r="AD1398" s="2" t="s">
        <v>376</v>
      </c>
      <c r="AE1398">
        <v>2026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 s="2" t="s">
        <v>3431</v>
      </c>
      <c r="AN1398" s="2" t="s">
        <v>3419</v>
      </c>
    </row>
    <row r="1399" spans="1:40">
      <c r="A1399" s="1">
        <v>46139</v>
      </c>
      <c r="B1399" s="2" t="s">
        <v>27</v>
      </c>
      <c r="C1399" s="2" t="s">
        <v>3439</v>
      </c>
      <c r="D1399" s="2" t="s">
        <v>3440</v>
      </c>
      <c r="E1399" s="11">
        <v>0.375</v>
      </c>
      <c r="F1399" s="11">
        <v>0.41666666666666674</v>
      </c>
      <c r="G1399">
        <v>2.83</v>
      </c>
      <c r="H1399">
        <v>408.48056537102474</v>
      </c>
      <c r="I1399">
        <v>1</v>
      </c>
      <c r="J1399">
        <v>1156</v>
      </c>
      <c r="K1399" s="2" t="s">
        <v>3416</v>
      </c>
      <c r="L1399" s="2" t="s">
        <v>3417</v>
      </c>
      <c r="M1399">
        <v>523</v>
      </c>
      <c r="N1399" s="2" t="s">
        <v>2217</v>
      </c>
      <c r="O1399" s="2" t="s">
        <v>2214</v>
      </c>
      <c r="P1399" s="2" t="s">
        <v>2208</v>
      </c>
      <c r="Q1399" s="2" t="s">
        <v>805</v>
      </c>
      <c r="R1399" s="2" t="s">
        <v>2207</v>
      </c>
      <c r="S1399" s="2" t="s">
        <v>64</v>
      </c>
      <c r="T1399">
        <v>1156</v>
      </c>
      <c r="U1399">
        <v>0</v>
      </c>
      <c r="V1399">
        <v>2</v>
      </c>
      <c r="W1399">
        <v>1</v>
      </c>
      <c r="X1399">
        <v>4</v>
      </c>
      <c r="Z1399">
        <v>4624</v>
      </c>
      <c r="AA1399">
        <v>4624</v>
      </c>
      <c r="AB1399">
        <v>11200</v>
      </c>
      <c r="AC1399" s="2"/>
      <c r="AD1399" s="2" t="s">
        <v>376</v>
      </c>
      <c r="AE1399">
        <v>2026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 s="2" t="s">
        <v>3431</v>
      </c>
      <c r="AN1399" s="2" t="s">
        <v>3419</v>
      </c>
    </row>
    <row r="1400" spans="1:40">
      <c r="A1400" s="1">
        <v>46139</v>
      </c>
      <c r="B1400" s="2" t="s">
        <v>27</v>
      </c>
      <c r="C1400" s="2" t="s">
        <v>3439</v>
      </c>
      <c r="D1400" s="2" t="s">
        <v>3440</v>
      </c>
      <c r="E1400" s="11">
        <v>0.46527777777777768</v>
      </c>
      <c r="F1400" s="11">
        <v>0.54166666666666674</v>
      </c>
      <c r="G1400">
        <v>1</v>
      </c>
      <c r="H1400">
        <v>4329</v>
      </c>
      <c r="I1400">
        <v>1.8333333333333335</v>
      </c>
      <c r="J1400">
        <v>2361.2727272685183</v>
      </c>
      <c r="K1400" s="2" t="s">
        <v>3416</v>
      </c>
      <c r="L1400" s="2" t="s">
        <v>3417</v>
      </c>
      <c r="M1400">
        <v>524</v>
      </c>
      <c r="N1400" s="2" t="s">
        <v>2218</v>
      </c>
      <c r="O1400" s="2" t="s">
        <v>2214</v>
      </c>
      <c r="P1400" s="2" t="s">
        <v>2208</v>
      </c>
      <c r="Q1400" s="2" t="s">
        <v>805</v>
      </c>
      <c r="R1400" s="2" t="s">
        <v>2207</v>
      </c>
      <c r="S1400" s="2" t="s">
        <v>64</v>
      </c>
      <c r="T1400">
        <v>4329</v>
      </c>
      <c r="U1400">
        <v>0</v>
      </c>
      <c r="V1400">
        <v>2</v>
      </c>
      <c r="W1400">
        <v>1</v>
      </c>
      <c r="X1400">
        <v>4</v>
      </c>
      <c r="Z1400">
        <v>17316</v>
      </c>
      <c r="AA1400">
        <v>17316</v>
      </c>
      <c r="AB1400">
        <v>17000</v>
      </c>
      <c r="AC1400" s="2"/>
      <c r="AD1400" s="2" t="s">
        <v>376</v>
      </c>
      <c r="AE1400">
        <v>2026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 s="2" t="s">
        <v>3431</v>
      </c>
      <c r="AN1400" s="2" t="s">
        <v>3419</v>
      </c>
    </row>
    <row r="1401" spans="1:40">
      <c r="A1401" s="1">
        <v>46139</v>
      </c>
      <c r="B1401" s="2" t="s">
        <v>27</v>
      </c>
      <c r="C1401" s="2" t="s">
        <v>3439</v>
      </c>
      <c r="D1401" s="2" t="s">
        <v>3440</v>
      </c>
      <c r="E1401" s="11">
        <v>0.55555555555555558</v>
      </c>
      <c r="F1401" s="11">
        <v>0.64583333333333326</v>
      </c>
      <c r="G1401">
        <v>2.17</v>
      </c>
      <c r="H1401">
        <v>1976.9585253456221</v>
      </c>
      <c r="I1401">
        <v>2.1666666666666665</v>
      </c>
      <c r="J1401">
        <v>1980</v>
      </c>
      <c r="K1401" s="2" t="s">
        <v>3416</v>
      </c>
      <c r="L1401" s="2" t="s">
        <v>3417</v>
      </c>
      <c r="M1401">
        <v>498</v>
      </c>
      <c r="N1401" s="2" t="s">
        <v>2129</v>
      </c>
      <c r="O1401" s="2" t="s">
        <v>2133</v>
      </c>
      <c r="P1401" s="2" t="s">
        <v>2131</v>
      </c>
      <c r="Q1401" s="2" t="s">
        <v>2132</v>
      </c>
      <c r="R1401" s="2" t="s">
        <v>2130</v>
      </c>
      <c r="S1401" s="2" t="s">
        <v>64</v>
      </c>
      <c r="T1401">
        <v>4290</v>
      </c>
      <c r="U1401">
        <v>0</v>
      </c>
      <c r="V1401">
        <v>2</v>
      </c>
      <c r="W1401">
        <v>1</v>
      </c>
      <c r="X1401">
        <v>4</v>
      </c>
      <c r="Z1401">
        <v>17160</v>
      </c>
      <c r="AA1401">
        <v>17160</v>
      </c>
      <c r="AB1401">
        <v>16800</v>
      </c>
      <c r="AC1401" s="2"/>
      <c r="AD1401" s="2" t="s">
        <v>376</v>
      </c>
      <c r="AE1401">
        <v>2026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 s="2" t="s">
        <v>3431</v>
      </c>
      <c r="AN1401" s="2" t="s">
        <v>3419</v>
      </c>
    </row>
    <row r="1402" spans="1:40">
      <c r="A1402" s="1">
        <v>46139</v>
      </c>
      <c r="B1402" s="2" t="s">
        <v>27</v>
      </c>
      <c r="C1402" s="2" t="s">
        <v>3439</v>
      </c>
      <c r="D1402" s="2" t="s">
        <v>3440</v>
      </c>
      <c r="E1402" s="11">
        <v>0.66666666666666674</v>
      </c>
      <c r="F1402" s="11">
        <v>0.72916666666666674</v>
      </c>
      <c r="G1402">
        <v>1.5</v>
      </c>
      <c r="H1402">
        <v>1507.3333333333333</v>
      </c>
      <c r="I1402">
        <v>1.5</v>
      </c>
      <c r="J1402">
        <v>1507.3333333333333</v>
      </c>
      <c r="K1402" s="2" t="s">
        <v>3416</v>
      </c>
      <c r="L1402" s="2" t="s">
        <v>3417</v>
      </c>
      <c r="M1402">
        <v>525</v>
      </c>
      <c r="N1402" s="2" t="s">
        <v>2219</v>
      </c>
      <c r="O1402" s="2" t="s">
        <v>2214</v>
      </c>
      <c r="P1402" s="2" t="s">
        <v>2208</v>
      </c>
      <c r="Q1402" s="2" t="s">
        <v>805</v>
      </c>
      <c r="R1402" s="2" t="s">
        <v>2207</v>
      </c>
      <c r="S1402" s="2" t="s">
        <v>64</v>
      </c>
      <c r="T1402">
        <v>2261</v>
      </c>
      <c r="U1402">
        <v>0</v>
      </c>
      <c r="V1402">
        <v>2</v>
      </c>
      <c r="W1402">
        <v>1</v>
      </c>
      <c r="X1402">
        <v>4</v>
      </c>
      <c r="Z1402">
        <v>9044</v>
      </c>
      <c r="AA1402">
        <v>9044</v>
      </c>
      <c r="AB1402">
        <v>17000</v>
      </c>
      <c r="AC1402" s="2"/>
      <c r="AD1402" s="2" t="s">
        <v>376</v>
      </c>
      <c r="AE1402">
        <v>2026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 s="2" t="s">
        <v>3431</v>
      </c>
      <c r="AN1402" s="2" t="s">
        <v>3419</v>
      </c>
    </row>
    <row r="1403" spans="1:40">
      <c r="A1403" s="1">
        <v>46136</v>
      </c>
      <c r="B1403" s="2" t="s">
        <v>27</v>
      </c>
      <c r="C1403" s="2" t="s">
        <v>3481</v>
      </c>
      <c r="D1403" s="2" t="s">
        <v>3454</v>
      </c>
      <c r="E1403" s="11">
        <v>0.34027777777777768</v>
      </c>
      <c r="F1403" s="11">
        <v>0.72916666666666674</v>
      </c>
      <c r="G1403">
        <v>9.33</v>
      </c>
      <c r="H1403">
        <v>1489.817792068596</v>
      </c>
      <c r="I1403">
        <v>9.3333333333333339</v>
      </c>
      <c r="J1403">
        <v>1489.2857142824073</v>
      </c>
      <c r="K1403" s="2" t="s">
        <v>3416</v>
      </c>
      <c r="L1403" s="2" t="s">
        <v>3370</v>
      </c>
      <c r="M1403" t="s">
        <v>764</v>
      </c>
      <c r="N1403" s="2" t="s">
        <v>764</v>
      </c>
      <c r="O1403" s="2" t="s">
        <v>764</v>
      </c>
      <c r="P1403" s="2" t="s">
        <v>764</v>
      </c>
      <c r="Q1403" s="2" t="s">
        <v>764</v>
      </c>
      <c r="R1403" s="2" t="s">
        <v>764</v>
      </c>
      <c r="S1403" s="2" t="s">
        <v>764</v>
      </c>
      <c r="T1403">
        <v>13900</v>
      </c>
      <c r="U1403">
        <v>10</v>
      </c>
      <c r="V1403">
        <v>0</v>
      </c>
      <c r="W1403">
        <v>0</v>
      </c>
      <c r="X1403">
        <v>0</v>
      </c>
      <c r="Z1403">
        <v>0</v>
      </c>
      <c r="AA1403" t="s">
        <v>764</v>
      </c>
      <c r="AB1403" t="s">
        <v>764</v>
      </c>
      <c r="AC1403" s="2" t="s">
        <v>3582</v>
      </c>
      <c r="AD1403" s="2" t="s">
        <v>376</v>
      </c>
      <c r="AE1403">
        <v>2026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 s="2" t="s">
        <v>3419</v>
      </c>
      <c r="AN1403" s="2" t="s">
        <v>3419</v>
      </c>
    </row>
    <row r="1404" spans="1:40">
      <c r="A1404" s="1">
        <v>46139</v>
      </c>
      <c r="B1404" s="2" t="s">
        <v>27</v>
      </c>
      <c r="C1404" s="2" t="s">
        <v>3481</v>
      </c>
      <c r="D1404" s="2" t="s">
        <v>3454</v>
      </c>
      <c r="E1404" s="11">
        <v>0.375</v>
      </c>
      <c r="F1404" s="11">
        <v>0.72916666666666674</v>
      </c>
      <c r="G1404">
        <v>8.5</v>
      </c>
      <c r="H1404">
        <v>1500</v>
      </c>
      <c r="I1404">
        <v>8.5</v>
      </c>
      <c r="J1404">
        <v>1500</v>
      </c>
      <c r="K1404" s="2" t="s">
        <v>3416</v>
      </c>
      <c r="L1404" s="2" t="s">
        <v>3370</v>
      </c>
      <c r="M1404" t="s">
        <v>764</v>
      </c>
      <c r="N1404" s="2" t="s">
        <v>764</v>
      </c>
      <c r="O1404" s="2" t="s">
        <v>764</v>
      </c>
      <c r="P1404" s="2" t="s">
        <v>764</v>
      </c>
      <c r="Q1404" s="2" t="s">
        <v>764</v>
      </c>
      <c r="R1404" s="2" t="s">
        <v>764</v>
      </c>
      <c r="S1404" s="2" t="s">
        <v>764</v>
      </c>
      <c r="T1404">
        <v>12750</v>
      </c>
      <c r="U1404">
        <v>10</v>
      </c>
      <c r="V1404">
        <v>0</v>
      </c>
      <c r="W1404">
        <v>0</v>
      </c>
      <c r="X1404">
        <v>0</v>
      </c>
      <c r="Z1404">
        <v>0</v>
      </c>
      <c r="AA1404" t="s">
        <v>764</v>
      </c>
      <c r="AB1404" t="s">
        <v>764</v>
      </c>
      <c r="AC1404" s="2" t="s">
        <v>3582</v>
      </c>
      <c r="AD1404" s="2" t="s">
        <v>376</v>
      </c>
      <c r="AE1404">
        <v>2026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 s="2" t="s">
        <v>3419</v>
      </c>
      <c r="AN1404" s="2" t="s">
        <v>3419</v>
      </c>
    </row>
    <row r="1405" spans="1:40">
      <c r="A1405" s="1">
        <v>46139</v>
      </c>
      <c r="B1405" s="2" t="s">
        <v>25</v>
      </c>
      <c r="C1405" s="2" t="s">
        <v>3422</v>
      </c>
      <c r="D1405" s="2" t="s">
        <v>3423</v>
      </c>
      <c r="E1405" s="11">
        <v>0.3354166666666667</v>
      </c>
      <c r="F1405" s="11">
        <v>0.51041666666666674</v>
      </c>
      <c r="G1405">
        <v>4.2</v>
      </c>
      <c r="I1405">
        <v>4.2</v>
      </c>
      <c r="K1405" s="2" t="s">
        <v>3416</v>
      </c>
      <c r="L1405" s="2" t="s">
        <v>3476</v>
      </c>
      <c r="M1405" t="s">
        <v>764</v>
      </c>
      <c r="N1405" s="2" t="s">
        <v>764</v>
      </c>
      <c r="O1405" s="2" t="s">
        <v>764</v>
      </c>
      <c r="P1405" s="2" t="s">
        <v>764</v>
      </c>
      <c r="Q1405" s="2" t="s">
        <v>764</v>
      </c>
      <c r="R1405" s="2" t="s">
        <v>764</v>
      </c>
      <c r="S1405" s="2" t="s">
        <v>764</v>
      </c>
      <c r="U1405">
        <v>0</v>
      </c>
      <c r="V1405">
        <v>0</v>
      </c>
      <c r="W1405">
        <v>0</v>
      </c>
      <c r="X1405">
        <v>0</v>
      </c>
      <c r="AA1405" t="s">
        <v>764</v>
      </c>
      <c r="AB1405" t="s">
        <v>764</v>
      </c>
      <c r="AC1405" s="2" t="s">
        <v>3639</v>
      </c>
      <c r="AD1405" s="2" t="s">
        <v>376</v>
      </c>
      <c r="AE1405">
        <v>2026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 s="2" t="s">
        <v>72</v>
      </c>
      <c r="AN1405" s="2" t="s">
        <v>3419</v>
      </c>
    </row>
    <row r="1406" spans="1:40">
      <c r="A1406" s="1">
        <v>46139</v>
      </c>
      <c r="B1406" s="2" t="s">
        <v>25</v>
      </c>
      <c r="C1406" s="2" t="s">
        <v>3422</v>
      </c>
      <c r="D1406" s="2" t="s">
        <v>3423</v>
      </c>
      <c r="E1406" s="11">
        <v>0.51249999999999996</v>
      </c>
      <c r="F1406" s="11">
        <v>0.55902777777777768</v>
      </c>
      <c r="G1406">
        <v>1.1200000000000001</v>
      </c>
      <c r="H1406">
        <v>714.28571428571422</v>
      </c>
      <c r="I1406">
        <v>1.1166666666666667</v>
      </c>
      <c r="J1406">
        <v>716.41791045138893</v>
      </c>
      <c r="K1406" s="2" t="s">
        <v>3416</v>
      </c>
      <c r="L1406" s="2" t="s">
        <v>3417</v>
      </c>
      <c r="M1406">
        <v>623</v>
      </c>
      <c r="N1406" s="2" t="s">
        <v>2570</v>
      </c>
      <c r="O1406" s="2" t="s">
        <v>2573</v>
      </c>
      <c r="P1406" s="2" t="s">
        <v>2572</v>
      </c>
      <c r="Q1406" s="2" t="s">
        <v>1466</v>
      </c>
      <c r="R1406" s="2" t="s">
        <v>2571</v>
      </c>
      <c r="S1406" s="2" t="s">
        <v>64</v>
      </c>
      <c r="T1406">
        <v>800</v>
      </c>
      <c r="U1406">
        <v>0</v>
      </c>
      <c r="V1406">
        <v>2</v>
      </c>
      <c r="W1406">
        <v>1</v>
      </c>
      <c r="X1406">
        <v>6</v>
      </c>
      <c r="Z1406">
        <v>4800</v>
      </c>
      <c r="AA1406">
        <v>4800</v>
      </c>
      <c r="AB1406">
        <v>4500</v>
      </c>
      <c r="AC1406" s="2" t="s">
        <v>3640</v>
      </c>
      <c r="AD1406" s="2" t="s">
        <v>376</v>
      </c>
      <c r="AE1406">
        <v>2026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 s="2" t="s">
        <v>72</v>
      </c>
      <c r="AN1406" s="2" t="s">
        <v>3419</v>
      </c>
    </row>
    <row r="1407" spans="1:40">
      <c r="A1407" s="1">
        <v>46139</v>
      </c>
      <c r="B1407" s="2" t="s">
        <v>25</v>
      </c>
      <c r="C1407" s="2" t="s">
        <v>3422</v>
      </c>
      <c r="D1407" s="2" t="s">
        <v>3423</v>
      </c>
      <c r="E1407" s="11">
        <v>0.56111111111111112</v>
      </c>
      <c r="F1407" s="11">
        <v>0.625</v>
      </c>
      <c r="G1407">
        <v>1.53</v>
      </c>
      <c r="H1407">
        <v>1732.0261437908496</v>
      </c>
      <c r="I1407">
        <v>1.5333333333333332</v>
      </c>
      <c r="J1407">
        <v>1728.2608695601853</v>
      </c>
      <c r="K1407" s="2" t="s">
        <v>3416</v>
      </c>
      <c r="L1407" s="2" t="s">
        <v>3417</v>
      </c>
      <c r="M1407">
        <v>621</v>
      </c>
      <c r="N1407" s="2" t="s">
        <v>2560</v>
      </c>
      <c r="O1407" s="2" t="s">
        <v>2563</v>
      </c>
      <c r="P1407" s="2" t="s">
        <v>2562</v>
      </c>
      <c r="Q1407" s="2" t="s">
        <v>1200</v>
      </c>
      <c r="R1407" s="2" t="s">
        <v>2561</v>
      </c>
      <c r="S1407" s="2" t="s">
        <v>64</v>
      </c>
      <c r="T1407">
        <v>2650</v>
      </c>
      <c r="U1407">
        <v>0</v>
      </c>
      <c r="V1407">
        <v>2</v>
      </c>
      <c r="W1407">
        <v>1</v>
      </c>
      <c r="X1407">
        <v>6</v>
      </c>
      <c r="Z1407">
        <v>15900</v>
      </c>
      <c r="AA1407">
        <v>15900</v>
      </c>
      <c r="AB1407">
        <v>15000</v>
      </c>
      <c r="AC1407" s="2"/>
      <c r="AD1407" s="2" t="s">
        <v>376</v>
      </c>
      <c r="AE1407">
        <v>2026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 s="2" t="s">
        <v>72</v>
      </c>
      <c r="AN1407" s="2" t="s">
        <v>3419</v>
      </c>
    </row>
    <row r="1408" spans="1:40">
      <c r="A1408" s="1">
        <v>46139</v>
      </c>
      <c r="B1408" s="2" t="s">
        <v>25</v>
      </c>
      <c r="C1408" s="2" t="s">
        <v>3422</v>
      </c>
      <c r="D1408" s="2" t="s">
        <v>3423</v>
      </c>
      <c r="E1408" s="11">
        <v>0.62847222222222232</v>
      </c>
      <c r="F1408" s="11">
        <v>0.65972222222222232</v>
      </c>
      <c r="G1408">
        <v>0.75</v>
      </c>
      <c r="H1408">
        <v>800</v>
      </c>
      <c r="I1408">
        <v>0.75</v>
      </c>
      <c r="J1408">
        <v>800</v>
      </c>
      <c r="K1408" s="2" t="s">
        <v>3416</v>
      </c>
      <c r="L1408" s="2" t="s">
        <v>3417</v>
      </c>
      <c r="M1408">
        <v>614</v>
      </c>
      <c r="N1408" s="2" t="s">
        <v>2529</v>
      </c>
      <c r="O1408" s="2" t="s">
        <v>2532</v>
      </c>
      <c r="P1408" s="2" t="s">
        <v>2531</v>
      </c>
      <c r="Q1408" s="2" t="s">
        <v>153</v>
      </c>
      <c r="R1408" s="2" t="s">
        <v>2530</v>
      </c>
      <c r="S1408" s="2" t="s">
        <v>64</v>
      </c>
      <c r="T1408">
        <v>600</v>
      </c>
      <c r="U1408">
        <v>0</v>
      </c>
      <c r="V1408">
        <v>2</v>
      </c>
      <c r="W1408">
        <v>1</v>
      </c>
      <c r="X1408">
        <v>2</v>
      </c>
      <c r="Y1408">
        <v>2</v>
      </c>
      <c r="Z1408">
        <v>1200</v>
      </c>
      <c r="AA1408">
        <v>1200</v>
      </c>
      <c r="AB1408">
        <v>1100</v>
      </c>
      <c r="AC1408" s="2"/>
      <c r="AD1408" s="2" t="s">
        <v>376</v>
      </c>
      <c r="AE1408">
        <v>2026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 s="2" t="s">
        <v>72</v>
      </c>
      <c r="AN1408" s="2" t="s">
        <v>3419</v>
      </c>
    </row>
    <row r="1409" spans="1:40">
      <c r="A1409" s="1">
        <v>46139</v>
      </c>
      <c r="B1409" s="2" t="s">
        <v>25</v>
      </c>
      <c r="C1409" s="2" t="s">
        <v>3422</v>
      </c>
      <c r="D1409" s="2" t="s">
        <v>3423</v>
      </c>
      <c r="E1409" s="11">
        <v>0.66319444444444442</v>
      </c>
      <c r="F1409" s="11">
        <v>0.73124999999999996</v>
      </c>
      <c r="G1409">
        <v>1.63</v>
      </c>
      <c r="H1409">
        <v>3190.1840490797549</v>
      </c>
      <c r="I1409">
        <v>1.6333333333333333</v>
      </c>
      <c r="J1409">
        <v>3183.6734693865742</v>
      </c>
      <c r="K1409" s="2" t="s">
        <v>3416</v>
      </c>
      <c r="L1409" s="2" t="s">
        <v>3417</v>
      </c>
      <c r="M1409">
        <v>618</v>
      </c>
      <c r="N1409" s="2" t="s">
        <v>2549</v>
      </c>
      <c r="O1409" s="2" t="s">
        <v>2553</v>
      </c>
      <c r="P1409" s="2" t="s">
        <v>2551</v>
      </c>
      <c r="Q1409" s="2" t="s">
        <v>97</v>
      </c>
      <c r="R1409" s="2" t="s">
        <v>2550</v>
      </c>
      <c r="S1409" s="2" t="s">
        <v>64</v>
      </c>
      <c r="T1409">
        <v>5200</v>
      </c>
      <c r="U1409">
        <v>0</v>
      </c>
      <c r="V1409">
        <v>2</v>
      </c>
      <c r="W1409">
        <v>1</v>
      </c>
      <c r="X1409">
        <v>2</v>
      </c>
      <c r="Z1409">
        <v>10400</v>
      </c>
      <c r="AA1409">
        <v>10400</v>
      </c>
      <c r="AB1409">
        <v>20000</v>
      </c>
      <c r="AC1409" s="2" t="s">
        <v>2103</v>
      </c>
      <c r="AD1409" s="2" t="s">
        <v>376</v>
      </c>
      <c r="AE1409">
        <v>2026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 s="2" t="s">
        <v>72</v>
      </c>
      <c r="AN1409" s="2" t="s">
        <v>3419</v>
      </c>
    </row>
    <row r="1410" spans="1:40">
      <c r="A1410" s="1">
        <v>46140</v>
      </c>
      <c r="B1410" s="2" t="s">
        <v>25</v>
      </c>
      <c r="C1410" s="2" t="s">
        <v>3422</v>
      </c>
      <c r="D1410" s="2" t="s">
        <v>3423</v>
      </c>
      <c r="E1410" s="11">
        <v>0.3354166666666667</v>
      </c>
      <c r="F1410" s="11">
        <v>0.42361111111111116</v>
      </c>
      <c r="G1410">
        <v>2.12</v>
      </c>
      <c r="H1410">
        <v>2358.4905660377358</v>
      </c>
      <c r="I1410">
        <v>2.1166666666666667</v>
      </c>
      <c r="J1410">
        <v>2362.2047244097221</v>
      </c>
      <c r="K1410" s="2" t="s">
        <v>3416</v>
      </c>
      <c r="L1410" s="2" t="s">
        <v>3417</v>
      </c>
      <c r="M1410">
        <v>618</v>
      </c>
      <c r="N1410" s="2" t="s">
        <v>2549</v>
      </c>
      <c r="O1410" s="2" t="s">
        <v>2553</v>
      </c>
      <c r="P1410" s="2" t="s">
        <v>2551</v>
      </c>
      <c r="Q1410" s="2" t="s">
        <v>97</v>
      </c>
      <c r="R1410" s="2" t="s">
        <v>2550</v>
      </c>
      <c r="S1410" s="2" t="s">
        <v>64</v>
      </c>
      <c r="T1410">
        <v>5000</v>
      </c>
      <c r="U1410">
        <v>0</v>
      </c>
      <c r="V1410">
        <v>2</v>
      </c>
      <c r="W1410">
        <v>1</v>
      </c>
      <c r="X1410">
        <v>2</v>
      </c>
      <c r="Z1410">
        <v>10000</v>
      </c>
      <c r="AA1410">
        <v>10000</v>
      </c>
      <c r="AB1410">
        <v>20000</v>
      </c>
      <c r="AC1410" s="2" t="s">
        <v>3641</v>
      </c>
      <c r="AD1410" s="2" t="s">
        <v>376</v>
      </c>
      <c r="AE1410">
        <v>2026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 s="2" t="s">
        <v>72</v>
      </c>
      <c r="AN1410" s="2" t="s">
        <v>3419</v>
      </c>
    </row>
    <row r="1411" spans="1:40">
      <c r="A1411" s="1">
        <v>46140</v>
      </c>
      <c r="B1411" s="2" t="s">
        <v>25</v>
      </c>
      <c r="C1411" s="2" t="s">
        <v>3422</v>
      </c>
      <c r="D1411" s="2" t="s">
        <v>3423</v>
      </c>
      <c r="E1411" s="11">
        <v>0.42708333333333326</v>
      </c>
      <c r="F1411" s="11">
        <v>0.53472222222222232</v>
      </c>
      <c r="G1411">
        <v>2.58</v>
      </c>
      <c r="H1411">
        <v>1860.4651162790697</v>
      </c>
      <c r="I1411">
        <v>2.5833333333333335</v>
      </c>
      <c r="J1411">
        <v>1858.0645161342593</v>
      </c>
      <c r="K1411" s="2" t="s">
        <v>3416</v>
      </c>
      <c r="L1411" s="2" t="s">
        <v>3417</v>
      </c>
      <c r="M1411">
        <v>610</v>
      </c>
      <c r="N1411" s="2" t="s">
        <v>2517</v>
      </c>
      <c r="O1411" s="2" t="s">
        <v>2521</v>
      </c>
      <c r="P1411" s="2" t="s">
        <v>2519</v>
      </c>
      <c r="Q1411" s="2" t="s">
        <v>2520</v>
      </c>
      <c r="R1411" s="2" t="s">
        <v>2518</v>
      </c>
      <c r="S1411" s="2" t="s">
        <v>64</v>
      </c>
      <c r="T1411">
        <v>4800</v>
      </c>
      <c r="U1411">
        <v>0</v>
      </c>
      <c r="V1411">
        <v>2</v>
      </c>
      <c r="W1411">
        <v>1</v>
      </c>
      <c r="X1411">
        <v>2</v>
      </c>
      <c r="Z1411">
        <v>9600</v>
      </c>
      <c r="AA1411">
        <v>9600</v>
      </c>
      <c r="AB1411">
        <v>20500</v>
      </c>
      <c r="AC1411" s="2"/>
      <c r="AD1411" s="2" t="s">
        <v>376</v>
      </c>
      <c r="AE1411">
        <v>2026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 s="2" t="s">
        <v>72</v>
      </c>
      <c r="AN1411" s="2" t="s">
        <v>3419</v>
      </c>
    </row>
    <row r="1412" spans="1:40">
      <c r="A1412" s="1">
        <v>46140</v>
      </c>
      <c r="B1412" s="2" t="s">
        <v>25</v>
      </c>
      <c r="C1412" s="2" t="s">
        <v>3422</v>
      </c>
      <c r="D1412" s="2" t="s">
        <v>3423</v>
      </c>
      <c r="E1412" s="11">
        <v>0.53819444444444442</v>
      </c>
      <c r="F1412" s="11">
        <v>0.59375</v>
      </c>
      <c r="G1412">
        <v>1.33</v>
      </c>
      <c r="H1412">
        <v>4172.9323308270677</v>
      </c>
      <c r="I1412">
        <v>1.3333333333333335</v>
      </c>
      <c r="J1412">
        <v>4162.5</v>
      </c>
      <c r="K1412" s="2" t="s">
        <v>3416</v>
      </c>
      <c r="L1412" s="2" t="s">
        <v>3417</v>
      </c>
      <c r="M1412">
        <v>610</v>
      </c>
      <c r="N1412" s="2" t="s">
        <v>2517</v>
      </c>
      <c r="O1412" s="2" t="s">
        <v>2521</v>
      </c>
      <c r="P1412" s="2" t="s">
        <v>2519</v>
      </c>
      <c r="Q1412" s="2" t="s">
        <v>2520</v>
      </c>
      <c r="R1412" s="2" t="s">
        <v>2518</v>
      </c>
      <c r="S1412" s="2" t="s">
        <v>64</v>
      </c>
      <c r="T1412">
        <v>5550</v>
      </c>
      <c r="U1412">
        <v>0</v>
      </c>
      <c r="V1412">
        <v>2</v>
      </c>
      <c r="W1412">
        <v>1</v>
      </c>
      <c r="X1412">
        <v>2</v>
      </c>
      <c r="Z1412">
        <v>11100</v>
      </c>
      <c r="AA1412">
        <v>11100</v>
      </c>
      <c r="AB1412">
        <v>20500</v>
      </c>
      <c r="AC1412" s="2"/>
      <c r="AD1412" s="2" t="s">
        <v>376</v>
      </c>
      <c r="AE1412">
        <v>2026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 s="2" t="s">
        <v>72</v>
      </c>
      <c r="AN1412" s="2" t="s">
        <v>3419</v>
      </c>
    </row>
    <row r="1413" spans="1:40">
      <c r="A1413" s="1">
        <v>46140</v>
      </c>
      <c r="B1413" s="2" t="s">
        <v>25</v>
      </c>
      <c r="C1413" s="2" t="s">
        <v>3422</v>
      </c>
      <c r="D1413" s="2" t="s">
        <v>3423</v>
      </c>
      <c r="E1413" s="11">
        <v>0.59722222222222232</v>
      </c>
      <c r="F1413" s="11">
        <v>0.65972222222222232</v>
      </c>
      <c r="G1413">
        <v>1.5</v>
      </c>
      <c r="H1413">
        <v>2133.3333333333335</v>
      </c>
      <c r="I1413">
        <v>1.5</v>
      </c>
      <c r="J1413">
        <v>2133.3333333333335</v>
      </c>
      <c r="K1413" s="2" t="s">
        <v>3416</v>
      </c>
      <c r="L1413" s="2" t="s">
        <v>3417</v>
      </c>
      <c r="M1413">
        <v>646</v>
      </c>
      <c r="N1413" s="2" t="s">
        <v>2638</v>
      </c>
      <c r="O1413" s="2" t="s">
        <v>2641</v>
      </c>
      <c r="P1413" s="2" t="s">
        <v>2640</v>
      </c>
      <c r="Q1413" s="2" t="s">
        <v>770</v>
      </c>
      <c r="R1413" s="2" t="s">
        <v>2639</v>
      </c>
      <c r="S1413" s="2" t="s">
        <v>64</v>
      </c>
      <c r="T1413">
        <v>3200</v>
      </c>
      <c r="U1413">
        <v>0</v>
      </c>
      <c r="V1413">
        <v>2</v>
      </c>
      <c r="W1413">
        <v>1</v>
      </c>
      <c r="X1413">
        <v>3</v>
      </c>
      <c r="Z1413">
        <v>9600</v>
      </c>
      <c r="AA1413">
        <v>9600</v>
      </c>
      <c r="AB1413">
        <v>9000</v>
      </c>
      <c r="AC1413" s="2"/>
      <c r="AD1413" s="2" t="s">
        <v>376</v>
      </c>
      <c r="AE1413">
        <v>2026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 s="2" t="s">
        <v>72</v>
      </c>
      <c r="AN1413" s="2" t="s">
        <v>3419</v>
      </c>
    </row>
    <row r="1414" spans="1:40">
      <c r="A1414" s="1">
        <v>46140</v>
      </c>
      <c r="B1414" s="2" t="s">
        <v>25</v>
      </c>
      <c r="C1414" s="2" t="s">
        <v>3422</v>
      </c>
      <c r="D1414" s="2" t="s">
        <v>3423</v>
      </c>
      <c r="E1414" s="11">
        <v>0.66319444444444442</v>
      </c>
      <c r="F1414" s="11">
        <v>0.70833333333333326</v>
      </c>
      <c r="G1414">
        <v>1.08</v>
      </c>
      <c r="H1414">
        <v>185.18518518518516</v>
      </c>
      <c r="I1414">
        <v>1.0833333333333335</v>
      </c>
      <c r="J1414">
        <v>184.61538461805554</v>
      </c>
      <c r="K1414" s="2" t="s">
        <v>3416</v>
      </c>
      <c r="L1414" s="2" t="s">
        <v>3417</v>
      </c>
      <c r="M1414">
        <v>616</v>
      </c>
      <c r="N1414" s="2" t="s">
        <v>2539</v>
      </c>
      <c r="O1414" s="2" t="s">
        <v>2542</v>
      </c>
      <c r="P1414" s="2" t="s">
        <v>2541</v>
      </c>
      <c r="Q1414" s="2" t="s">
        <v>122</v>
      </c>
      <c r="R1414" s="2" t="s">
        <v>2540</v>
      </c>
      <c r="S1414" s="2" t="s">
        <v>64</v>
      </c>
      <c r="T1414">
        <v>200</v>
      </c>
      <c r="U1414">
        <v>0</v>
      </c>
      <c r="V1414">
        <v>2</v>
      </c>
      <c r="W1414">
        <v>1</v>
      </c>
      <c r="X1414">
        <v>8</v>
      </c>
      <c r="Z1414">
        <v>1600</v>
      </c>
      <c r="AA1414">
        <v>1600</v>
      </c>
      <c r="AB1414">
        <v>1100</v>
      </c>
      <c r="AC1414" s="2"/>
      <c r="AD1414" s="2" t="s">
        <v>376</v>
      </c>
      <c r="AE1414">
        <v>2026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 s="2" t="s">
        <v>72</v>
      </c>
      <c r="AN1414" s="2" t="s">
        <v>3419</v>
      </c>
    </row>
    <row r="1415" spans="1:40">
      <c r="A1415" s="1">
        <v>46140</v>
      </c>
      <c r="B1415" s="2" t="s">
        <v>25</v>
      </c>
      <c r="C1415" s="2" t="s">
        <v>3422</v>
      </c>
      <c r="D1415" s="2" t="s">
        <v>3423</v>
      </c>
      <c r="E1415" s="11">
        <v>0.70833333333333326</v>
      </c>
      <c r="F1415" s="11">
        <v>0.72916666666666674</v>
      </c>
      <c r="G1415">
        <v>0.5</v>
      </c>
      <c r="I1415">
        <v>0.5</v>
      </c>
      <c r="K1415" s="2" t="s">
        <v>3416</v>
      </c>
      <c r="L1415" s="2" t="s">
        <v>3464</v>
      </c>
      <c r="M1415" t="s">
        <v>764</v>
      </c>
      <c r="N1415" s="2" t="s">
        <v>764</v>
      </c>
      <c r="O1415" s="2" t="s">
        <v>764</v>
      </c>
      <c r="P1415" s="2" t="s">
        <v>764</v>
      </c>
      <c r="Q1415" s="2" t="s">
        <v>764</v>
      </c>
      <c r="R1415" s="2" t="s">
        <v>764</v>
      </c>
      <c r="S1415" s="2" t="s">
        <v>764</v>
      </c>
      <c r="U1415">
        <v>0</v>
      </c>
      <c r="V1415">
        <v>0</v>
      </c>
      <c r="W1415">
        <v>0</v>
      </c>
      <c r="X1415">
        <v>0</v>
      </c>
      <c r="AA1415" t="s">
        <v>764</v>
      </c>
      <c r="AB1415" t="s">
        <v>764</v>
      </c>
      <c r="AC1415" s="2" t="s">
        <v>3514</v>
      </c>
      <c r="AD1415" s="2" t="s">
        <v>376</v>
      </c>
      <c r="AE1415">
        <v>2026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 s="2" t="s">
        <v>72</v>
      </c>
      <c r="AN1415" s="2" t="s">
        <v>3419</v>
      </c>
    </row>
    <row r="1416" spans="1:40">
      <c r="A1416" s="1">
        <v>46140</v>
      </c>
      <c r="B1416" s="2" t="s">
        <v>25</v>
      </c>
      <c r="C1416" s="2" t="s">
        <v>3445</v>
      </c>
      <c r="D1416" s="2" t="s">
        <v>3446</v>
      </c>
      <c r="E1416" s="11">
        <v>0.40555555555555545</v>
      </c>
      <c r="F1416" s="11">
        <v>0.55555555555555558</v>
      </c>
      <c r="G1416">
        <v>3.6</v>
      </c>
      <c r="H1416">
        <v>2188.8888888888887</v>
      </c>
      <c r="I1416">
        <v>3.5999999999999996</v>
      </c>
      <c r="J1416">
        <v>2188.8888888888887</v>
      </c>
      <c r="K1416" s="2" t="s">
        <v>3416</v>
      </c>
      <c r="L1416" s="2" t="s">
        <v>3417</v>
      </c>
      <c r="M1416">
        <v>532</v>
      </c>
      <c r="N1416" s="2" t="s">
        <v>2226</v>
      </c>
      <c r="O1416" s="2" t="s">
        <v>2235</v>
      </c>
      <c r="P1416" s="2" t="s">
        <v>2228</v>
      </c>
      <c r="Q1416" s="2" t="s">
        <v>2229</v>
      </c>
      <c r="R1416" s="2" t="s">
        <v>2227</v>
      </c>
      <c r="S1416" s="2" t="s">
        <v>64</v>
      </c>
      <c r="T1416">
        <v>7880</v>
      </c>
      <c r="U1416">
        <v>12</v>
      </c>
      <c r="V1416">
        <v>2</v>
      </c>
      <c r="W1416">
        <v>1</v>
      </c>
      <c r="X1416">
        <v>8</v>
      </c>
      <c r="Z1416">
        <v>63040</v>
      </c>
      <c r="AA1416">
        <v>63040</v>
      </c>
      <c r="AB1416">
        <v>62000</v>
      </c>
      <c r="AC1416" s="2" t="s">
        <v>3642</v>
      </c>
      <c r="AD1416" s="2" t="s">
        <v>376</v>
      </c>
      <c r="AE1416">
        <v>2026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 s="2" t="s">
        <v>72</v>
      </c>
      <c r="AN1416" s="2" t="s">
        <v>3419</v>
      </c>
    </row>
    <row r="1417" spans="1:40">
      <c r="A1417" s="1">
        <v>46140</v>
      </c>
      <c r="B1417" s="2" t="s">
        <v>25</v>
      </c>
      <c r="C1417" s="2" t="s">
        <v>3445</v>
      </c>
      <c r="D1417" s="2" t="s">
        <v>3446</v>
      </c>
      <c r="E1417" s="11">
        <v>0.56597222222222232</v>
      </c>
      <c r="F1417" s="11">
        <v>0.63888888888888884</v>
      </c>
      <c r="G1417">
        <v>1.75</v>
      </c>
      <c r="H1417">
        <v>3045.7142857142858</v>
      </c>
      <c r="I1417">
        <v>1.75</v>
      </c>
      <c r="J1417">
        <v>3045.7142857175927</v>
      </c>
      <c r="K1417" s="2" t="s">
        <v>3416</v>
      </c>
      <c r="L1417" s="2" t="s">
        <v>3417</v>
      </c>
      <c r="M1417">
        <v>533</v>
      </c>
      <c r="N1417" s="2" t="s">
        <v>2238</v>
      </c>
      <c r="O1417" s="2" t="s">
        <v>2235</v>
      </c>
      <c r="P1417" s="2" t="s">
        <v>2228</v>
      </c>
      <c r="Q1417" s="2" t="s">
        <v>2229</v>
      </c>
      <c r="R1417" s="2" t="s">
        <v>2227</v>
      </c>
      <c r="S1417" s="2" t="s">
        <v>64</v>
      </c>
      <c r="T1417">
        <v>5330</v>
      </c>
      <c r="U1417">
        <v>10</v>
      </c>
      <c r="V1417">
        <v>2</v>
      </c>
      <c r="W1417">
        <v>1</v>
      </c>
      <c r="X1417">
        <v>8</v>
      </c>
      <c r="Z1417">
        <v>42640</v>
      </c>
      <c r="AA1417">
        <v>42640</v>
      </c>
      <c r="AB1417">
        <v>42000</v>
      </c>
      <c r="AC1417" s="2" t="s">
        <v>3642</v>
      </c>
      <c r="AD1417" s="2" t="s">
        <v>376</v>
      </c>
      <c r="AE1417">
        <v>2026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 s="2" t="s">
        <v>72</v>
      </c>
      <c r="AN1417" s="2" t="s">
        <v>3419</v>
      </c>
    </row>
    <row r="1418" spans="1:40">
      <c r="A1418" s="1">
        <v>46140</v>
      </c>
      <c r="B1418" s="2" t="s">
        <v>25</v>
      </c>
      <c r="C1418" s="2" t="s">
        <v>3445</v>
      </c>
      <c r="D1418" s="2" t="s">
        <v>3446</v>
      </c>
      <c r="E1418" s="11">
        <v>0.65625</v>
      </c>
      <c r="F1418" s="11">
        <v>0.73263888888888884</v>
      </c>
      <c r="G1418">
        <v>1.83</v>
      </c>
      <c r="H1418">
        <v>2912.5683060109291</v>
      </c>
      <c r="I1418">
        <v>1.8333333333333335</v>
      </c>
      <c r="J1418">
        <v>2907.2727272685183</v>
      </c>
      <c r="K1418" s="2" t="s">
        <v>3416</v>
      </c>
      <c r="L1418" s="2" t="s">
        <v>3417</v>
      </c>
      <c r="M1418">
        <v>534</v>
      </c>
      <c r="N1418" s="2" t="s">
        <v>2239</v>
      </c>
      <c r="O1418" s="2" t="s">
        <v>2235</v>
      </c>
      <c r="P1418" s="2" t="s">
        <v>2228</v>
      </c>
      <c r="Q1418" s="2" t="s">
        <v>2229</v>
      </c>
      <c r="R1418" s="2" t="s">
        <v>2227</v>
      </c>
      <c r="S1418" s="2" t="s">
        <v>64</v>
      </c>
      <c r="T1418">
        <v>5330</v>
      </c>
      <c r="U1418">
        <v>5</v>
      </c>
      <c r="V1418">
        <v>2</v>
      </c>
      <c r="W1418">
        <v>1</v>
      </c>
      <c r="X1418">
        <v>8</v>
      </c>
      <c r="Z1418">
        <v>42640</v>
      </c>
      <c r="AA1418">
        <v>42640</v>
      </c>
      <c r="AB1418">
        <v>42000</v>
      </c>
      <c r="AC1418" s="2" t="s">
        <v>3642</v>
      </c>
      <c r="AD1418" s="2" t="s">
        <v>376</v>
      </c>
      <c r="AE1418">
        <v>2026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 s="2" t="s">
        <v>72</v>
      </c>
      <c r="AN1418" s="2" t="s">
        <v>3419</v>
      </c>
    </row>
    <row r="1419" spans="1:40">
      <c r="A1419" s="1">
        <v>46139</v>
      </c>
      <c r="B1419" s="2" t="s">
        <v>25</v>
      </c>
      <c r="C1419" s="2" t="s">
        <v>3424</v>
      </c>
      <c r="D1419" s="2" t="s">
        <v>3425</v>
      </c>
      <c r="E1419" s="11">
        <v>0.3520833333333333</v>
      </c>
      <c r="F1419" s="11">
        <v>0.64583333333333326</v>
      </c>
      <c r="G1419">
        <v>7.05</v>
      </c>
      <c r="H1419">
        <v>1347.5177304964539</v>
      </c>
      <c r="I1419">
        <v>7.0500000000000007</v>
      </c>
      <c r="J1419">
        <v>1347.5177304976851</v>
      </c>
      <c r="K1419" s="2" t="s">
        <v>3416</v>
      </c>
      <c r="L1419" s="2" t="s">
        <v>3417</v>
      </c>
      <c r="M1419">
        <v>536</v>
      </c>
      <c r="N1419" s="2" t="s">
        <v>2241</v>
      </c>
      <c r="O1419" s="2" t="s">
        <v>2245</v>
      </c>
      <c r="P1419" s="2" t="s">
        <v>2243</v>
      </c>
      <c r="Q1419" s="2" t="s">
        <v>2244</v>
      </c>
      <c r="R1419" s="2" t="s">
        <v>2242</v>
      </c>
      <c r="S1419" s="2" t="s">
        <v>64</v>
      </c>
      <c r="T1419">
        <v>9500</v>
      </c>
      <c r="U1419">
        <v>40</v>
      </c>
      <c r="V1419">
        <v>3</v>
      </c>
      <c r="W1419">
        <v>1</v>
      </c>
      <c r="X1419">
        <v>4</v>
      </c>
      <c r="Z1419">
        <v>38000</v>
      </c>
      <c r="AA1419">
        <v>38000</v>
      </c>
      <c r="AB1419">
        <v>37400</v>
      </c>
      <c r="AC1419" s="2"/>
      <c r="AD1419" s="2" t="s">
        <v>376</v>
      </c>
      <c r="AE1419">
        <v>2026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 s="2" t="s">
        <v>72</v>
      </c>
      <c r="AN1419" s="2" t="s">
        <v>3419</v>
      </c>
    </row>
    <row r="1420" spans="1:40">
      <c r="A1420" s="1">
        <v>46139</v>
      </c>
      <c r="B1420" s="2" t="s">
        <v>25</v>
      </c>
      <c r="C1420" s="2" t="s">
        <v>3424</v>
      </c>
      <c r="D1420" s="2" t="s">
        <v>3425</v>
      </c>
      <c r="E1420" s="11">
        <v>0.66041666666666665</v>
      </c>
      <c r="F1420" s="11">
        <v>0.72916666666666674</v>
      </c>
      <c r="G1420">
        <v>1.65</v>
      </c>
      <c r="H1420">
        <v>1818.1818181818182</v>
      </c>
      <c r="I1420">
        <v>1.65</v>
      </c>
      <c r="J1420">
        <v>1818.1818181828703</v>
      </c>
      <c r="K1420" s="2" t="s">
        <v>3416</v>
      </c>
      <c r="L1420" s="2" t="s">
        <v>3417</v>
      </c>
      <c r="M1420">
        <v>503</v>
      </c>
      <c r="N1420" s="2" t="s">
        <v>2154</v>
      </c>
      <c r="O1420" s="2" t="s">
        <v>2157</v>
      </c>
      <c r="P1420" s="2" t="s">
        <v>2156</v>
      </c>
      <c r="Q1420" s="2" t="s">
        <v>2075</v>
      </c>
      <c r="R1420" s="2" t="s">
        <v>2155</v>
      </c>
      <c r="S1420" s="2" t="s">
        <v>64</v>
      </c>
      <c r="T1420">
        <v>3000</v>
      </c>
      <c r="U1420">
        <v>30</v>
      </c>
      <c r="V1420">
        <v>3</v>
      </c>
      <c r="W1420">
        <v>1</v>
      </c>
      <c r="X1420">
        <v>3</v>
      </c>
      <c r="Z1420">
        <v>9000</v>
      </c>
      <c r="AA1420">
        <v>9000</v>
      </c>
      <c r="AB1420">
        <v>20500</v>
      </c>
      <c r="AC1420" s="2"/>
      <c r="AD1420" s="2" t="s">
        <v>376</v>
      </c>
      <c r="AE1420">
        <v>2026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 s="2" t="s">
        <v>72</v>
      </c>
      <c r="AN1420" s="2" t="s">
        <v>3419</v>
      </c>
    </row>
    <row r="1421" spans="1:40">
      <c r="A1421" s="1">
        <v>46140</v>
      </c>
      <c r="B1421" s="2" t="s">
        <v>25</v>
      </c>
      <c r="C1421" s="2" t="s">
        <v>3424</v>
      </c>
      <c r="D1421" s="2" t="s">
        <v>3425</v>
      </c>
      <c r="E1421" s="11">
        <v>0.33402777777777781</v>
      </c>
      <c r="F1421" s="11">
        <v>0.52083333333333326</v>
      </c>
      <c r="G1421">
        <v>4.4800000000000004</v>
      </c>
      <c r="I1421">
        <v>4.4833333333333334</v>
      </c>
      <c r="K1421" s="2" t="s">
        <v>3416</v>
      </c>
      <c r="L1421" s="2" t="s">
        <v>3362</v>
      </c>
      <c r="M1421" t="s">
        <v>764</v>
      </c>
      <c r="N1421" s="2" t="s">
        <v>764</v>
      </c>
      <c r="O1421" s="2" t="s">
        <v>764</v>
      </c>
      <c r="P1421" s="2" t="s">
        <v>764</v>
      </c>
      <c r="Q1421" s="2" t="s">
        <v>764</v>
      </c>
      <c r="R1421" s="2" t="s">
        <v>764</v>
      </c>
      <c r="S1421" s="2" t="s">
        <v>764</v>
      </c>
      <c r="U1421">
        <v>0</v>
      </c>
      <c r="V1421">
        <v>0</v>
      </c>
      <c r="W1421">
        <v>0</v>
      </c>
      <c r="X1421">
        <v>0</v>
      </c>
      <c r="AA1421" t="s">
        <v>764</v>
      </c>
      <c r="AB1421" t="s">
        <v>764</v>
      </c>
      <c r="AC1421" s="2" t="s">
        <v>3643</v>
      </c>
      <c r="AD1421" s="2" t="s">
        <v>376</v>
      </c>
      <c r="AE1421">
        <v>2026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 s="2" t="s">
        <v>72</v>
      </c>
      <c r="AN1421" s="2" t="s">
        <v>3419</v>
      </c>
    </row>
    <row r="1422" spans="1:40">
      <c r="A1422" s="1">
        <v>46140</v>
      </c>
      <c r="B1422" s="2" t="s">
        <v>25</v>
      </c>
      <c r="C1422" s="2" t="s">
        <v>3424</v>
      </c>
      <c r="D1422" s="2" t="s">
        <v>3425</v>
      </c>
      <c r="E1422" s="11">
        <v>0.54236111111111107</v>
      </c>
      <c r="F1422" s="11">
        <v>0.61458333333333326</v>
      </c>
      <c r="G1422">
        <v>1.73</v>
      </c>
      <c r="H1422">
        <v>2300.5780346820811</v>
      </c>
      <c r="I1422">
        <v>1.7333333333333334</v>
      </c>
      <c r="J1422">
        <v>2296.1538461574073</v>
      </c>
      <c r="K1422" s="2" t="s">
        <v>3416</v>
      </c>
      <c r="L1422" s="2" t="s">
        <v>3417</v>
      </c>
      <c r="M1422">
        <v>503</v>
      </c>
      <c r="N1422" s="2" t="s">
        <v>2154</v>
      </c>
      <c r="O1422" s="2" t="s">
        <v>2157</v>
      </c>
      <c r="P1422" s="2" t="s">
        <v>2156</v>
      </c>
      <c r="Q1422" s="2" t="s">
        <v>2075</v>
      </c>
      <c r="R1422" s="2" t="s">
        <v>2155</v>
      </c>
      <c r="S1422" s="2" t="s">
        <v>64</v>
      </c>
      <c r="T1422">
        <v>3980</v>
      </c>
      <c r="U1422">
        <v>20</v>
      </c>
      <c r="V1422">
        <v>3</v>
      </c>
      <c r="W1422">
        <v>1</v>
      </c>
      <c r="X1422">
        <v>3</v>
      </c>
      <c r="Z1422">
        <v>11940</v>
      </c>
      <c r="AA1422">
        <v>11940</v>
      </c>
      <c r="AB1422">
        <v>20500</v>
      </c>
      <c r="AC1422" s="2"/>
      <c r="AD1422" s="2" t="s">
        <v>376</v>
      </c>
      <c r="AE1422">
        <v>2026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 s="2" t="s">
        <v>72</v>
      </c>
      <c r="AN1422" s="2" t="s">
        <v>3419</v>
      </c>
    </row>
    <row r="1423" spans="1:40">
      <c r="A1423" s="1">
        <v>46140</v>
      </c>
      <c r="B1423" s="2" t="s">
        <v>25</v>
      </c>
      <c r="C1423" s="2" t="s">
        <v>3424</v>
      </c>
      <c r="D1423" s="2" t="s">
        <v>3425</v>
      </c>
      <c r="E1423" s="11">
        <v>0.61874999999999991</v>
      </c>
      <c r="F1423" s="11">
        <v>0.65277777777777768</v>
      </c>
      <c r="G1423">
        <v>0.82</v>
      </c>
      <c r="I1423">
        <v>0.81666666666666665</v>
      </c>
      <c r="K1423" s="2" t="s">
        <v>3416</v>
      </c>
      <c r="L1423" s="2" t="s">
        <v>3464</v>
      </c>
      <c r="M1423" t="s">
        <v>764</v>
      </c>
      <c r="N1423" s="2" t="s">
        <v>764</v>
      </c>
      <c r="O1423" s="2" t="s">
        <v>764</v>
      </c>
      <c r="P1423" s="2" t="s">
        <v>764</v>
      </c>
      <c r="Q1423" s="2" t="s">
        <v>764</v>
      </c>
      <c r="R1423" s="2" t="s">
        <v>764</v>
      </c>
      <c r="S1423" s="2" t="s">
        <v>764</v>
      </c>
      <c r="U1423">
        <v>0</v>
      </c>
      <c r="V1423">
        <v>0</v>
      </c>
      <c r="W1423">
        <v>0</v>
      </c>
      <c r="X1423">
        <v>0</v>
      </c>
      <c r="AA1423" t="s">
        <v>764</v>
      </c>
      <c r="AB1423" t="s">
        <v>764</v>
      </c>
      <c r="AC1423" s="2" t="s">
        <v>3644</v>
      </c>
      <c r="AD1423" s="2" t="s">
        <v>376</v>
      </c>
      <c r="AE1423">
        <v>2026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 s="2" t="s">
        <v>72</v>
      </c>
      <c r="AN1423" s="2" t="s">
        <v>3419</v>
      </c>
    </row>
    <row r="1424" spans="1:40">
      <c r="A1424" s="1">
        <v>46140</v>
      </c>
      <c r="B1424" s="2" t="s">
        <v>25</v>
      </c>
      <c r="C1424" s="2" t="s">
        <v>3424</v>
      </c>
      <c r="D1424" s="2" t="s">
        <v>3425</v>
      </c>
      <c r="E1424" s="11">
        <v>0.65347222222222223</v>
      </c>
      <c r="F1424" s="11">
        <v>0.72083333333333344</v>
      </c>
      <c r="G1424">
        <v>1.62</v>
      </c>
      <c r="H1424">
        <v>1925.9259259259259</v>
      </c>
      <c r="I1424">
        <v>1.6166666666666667</v>
      </c>
      <c r="J1424">
        <v>1929.8969072222221</v>
      </c>
      <c r="K1424" s="2" t="s">
        <v>3416</v>
      </c>
      <c r="L1424" s="2" t="s">
        <v>3417</v>
      </c>
      <c r="M1424">
        <v>528</v>
      </c>
      <c r="N1424" s="2" t="s">
        <v>2223</v>
      </c>
      <c r="O1424" s="2" t="s">
        <v>290</v>
      </c>
      <c r="P1424" s="2" t="s">
        <v>282</v>
      </c>
      <c r="Q1424" s="2" t="s">
        <v>97</v>
      </c>
      <c r="R1424" s="2" t="s">
        <v>281</v>
      </c>
      <c r="S1424" s="2" t="s">
        <v>64</v>
      </c>
      <c r="T1424">
        <v>3120</v>
      </c>
      <c r="U1424">
        <v>20</v>
      </c>
      <c r="V1424">
        <v>2</v>
      </c>
      <c r="W1424">
        <v>1</v>
      </c>
      <c r="X1424">
        <v>2</v>
      </c>
      <c r="Z1424">
        <v>6240</v>
      </c>
      <c r="AA1424">
        <v>6240</v>
      </c>
      <c r="AB1424">
        <v>6000</v>
      </c>
      <c r="AC1424" s="2"/>
      <c r="AD1424" s="2" t="s">
        <v>376</v>
      </c>
      <c r="AE1424">
        <v>2026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 s="2" t="s">
        <v>72</v>
      </c>
      <c r="AN1424" s="2" t="s">
        <v>3419</v>
      </c>
    </row>
    <row r="1425" spans="1:40">
      <c r="A1425" s="1">
        <v>46139</v>
      </c>
      <c r="B1425" s="2" t="s">
        <v>25</v>
      </c>
      <c r="C1425" s="2" t="s">
        <v>3414</v>
      </c>
      <c r="D1425" s="2" t="s">
        <v>3426</v>
      </c>
      <c r="E1425" s="11">
        <v>0.36111111111111116</v>
      </c>
      <c r="F1425" s="11">
        <v>0.4375</v>
      </c>
      <c r="G1425">
        <v>1.83</v>
      </c>
      <c r="H1425">
        <v>163.93442622950818</v>
      </c>
      <c r="I1425">
        <v>1.8333333333333335</v>
      </c>
      <c r="J1425">
        <v>163.63636363425925</v>
      </c>
      <c r="K1425" s="2" t="s">
        <v>3416</v>
      </c>
      <c r="L1425" s="2" t="s">
        <v>3417</v>
      </c>
      <c r="M1425">
        <v>584</v>
      </c>
      <c r="N1425" s="2" t="s">
        <v>2411</v>
      </c>
      <c r="O1425" s="2" t="s">
        <v>2249</v>
      </c>
      <c r="P1425" s="2" t="s">
        <v>2413</v>
      </c>
      <c r="Q1425" s="2" t="s">
        <v>122</v>
      </c>
      <c r="R1425" s="2" t="s">
        <v>2412</v>
      </c>
      <c r="S1425" s="2" t="s">
        <v>79</v>
      </c>
      <c r="T1425">
        <v>300</v>
      </c>
      <c r="U1425">
        <v>20</v>
      </c>
      <c r="V1425">
        <v>0</v>
      </c>
      <c r="W1425">
        <v>1</v>
      </c>
      <c r="X1425">
        <v>8</v>
      </c>
      <c r="Z1425">
        <v>2400</v>
      </c>
      <c r="AA1425">
        <v>2400</v>
      </c>
      <c r="AB1425">
        <v>2100</v>
      </c>
      <c r="AC1425" s="2"/>
      <c r="AD1425" s="2" t="s">
        <v>376</v>
      </c>
      <c r="AE1425">
        <v>2026</v>
      </c>
      <c r="AF1425">
        <v>75</v>
      </c>
      <c r="AG1425">
        <v>81</v>
      </c>
      <c r="AH1425">
        <v>-6</v>
      </c>
      <c r="AI1425">
        <v>84</v>
      </c>
      <c r="AJ1425">
        <v>81</v>
      </c>
      <c r="AK1425">
        <v>3</v>
      </c>
      <c r="AL1425" s="2" t="s">
        <v>72</v>
      </c>
      <c r="AN1425" s="2" t="s">
        <v>3419</v>
      </c>
    </row>
    <row r="1426" spans="1:40">
      <c r="A1426" s="1">
        <v>46139</v>
      </c>
      <c r="B1426" s="2" t="s">
        <v>25</v>
      </c>
      <c r="C1426" s="2" t="s">
        <v>3414</v>
      </c>
      <c r="D1426" s="2" t="s">
        <v>3426</v>
      </c>
      <c r="E1426" s="11">
        <v>0.44791666666666674</v>
      </c>
      <c r="F1426" s="11">
        <v>0.51388888888888884</v>
      </c>
      <c r="G1426">
        <v>1.58</v>
      </c>
      <c r="H1426">
        <v>740.50632911392404</v>
      </c>
      <c r="I1426">
        <v>1.5833333333333335</v>
      </c>
      <c r="J1426">
        <v>738.9473684259259</v>
      </c>
      <c r="K1426" s="2" t="s">
        <v>3416</v>
      </c>
      <c r="L1426" s="2" t="s">
        <v>3417</v>
      </c>
      <c r="M1426">
        <v>396</v>
      </c>
      <c r="N1426" s="2" t="s">
        <v>1821</v>
      </c>
      <c r="O1426" s="2" t="s">
        <v>1828</v>
      </c>
      <c r="P1426" s="2" t="s">
        <v>1823</v>
      </c>
      <c r="Q1426" s="2" t="s">
        <v>354</v>
      </c>
      <c r="R1426" s="2" t="s">
        <v>1822</v>
      </c>
      <c r="S1426" s="2" t="s">
        <v>79</v>
      </c>
      <c r="T1426">
        <v>1170</v>
      </c>
      <c r="U1426">
        <v>20</v>
      </c>
      <c r="V1426">
        <v>0</v>
      </c>
      <c r="W1426">
        <v>1</v>
      </c>
      <c r="X1426">
        <v>8</v>
      </c>
      <c r="Z1426">
        <v>9360</v>
      </c>
      <c r="AA1426">
        <v>9360</v>
      </c>
      <c r="AB1426">
        <v>8600</v>
      </c>
      <c r="AC1426" s="2"/>
      <c r="AD1426" s="2" t="s">
        <v>376</v>
      </c>
      <c r="AE1426">
        <v>2026</v>
      </c>
      <c r="AF1426">
        <v>293</v>
      </c>
      <c r="AG1426">
        <v>304</v>
      </c>
      <c r="AH1426">
        <v>-11</v>
      </c>
      <c r="AI1426">
        <v>307</v>
      </c>
      <c r="AJ1426">
        <v>304</v>
      </c>
      <c r="AK1426">
        <v>3</v>
      </c>
      <c r="AL1426" s="2" t="s">
        <v>72</v>
      </c>
      <c r="AN1426" s="2" t="s">
        <v>3419</v>
      </c>
    </row>
    <row r="1427" spans="1:40">
      <c r="A1427" s="1">
        <v>46139</v>
      </c>
      <c r="B1427" s="2" t="s">
        <v>25</v>
      </c>
      <c r="C1427" s="2" t="s">
        <v>3414</v>
      </c>
      <c r="D1427" s="2" t="s">
        <v>3426</v>
      </c>
      <c r="E1427" s="11">
        <v>0.52777777777777768</v>
      </c>
      <c r="F1427" s="11">
        <v>0.625</v>
      </c>
      <c r="G1427">
        <v>2.33</v>
      </c>
      <c r="H1427">
        <v>935.62231759656652</v>
      </c>
      <c r="I1427">
        <v>2.3333333333333335</v>
      </c>
      <c r="J1427">
        <v>934.28571428240741</v>
      </c>
      <c r="K1427" s="2" t="s">
        <v>3416</v>
      </c>
      <c r="L1427" s="2" t="s">
        <v>3417</v>
      </c>
      <c r="M1427">
        <v>520</v>
      </c>
      <c r="N1427" s="2" t="s">
        <v>2203</v>
      </c>
      <c r="O1427" s="2" t="s">
        <v>255</v>
      </c>
      <c r="P1427" s="2" t="s">
        <v>250</v>
      </c>
      <c r="Q1427" s="2" t="s">
        <v>2205</v>
      </c>
      <c r="R1427" s="2" t="s">
        <v>2204</v>
      </c>
      <c r="S1427" s="2" t="s">
        <v>79</v>
      </c>
      <c r="T1427">
        <v>2180</v>
      </c>
      <c r="U1427">
        <v>15</v>
      </c>
      <c r="V1427">
        <v>0</v>
      </c>
      <c r="W1427">
        <v>1</v>
      </c>
      <c r="X1427">
        <v>8</v>
      </c>
      <c r="Z1427">
        <v>17440</v>
      </c>
      <c r="AA1427">
        <v>17440</v>
      </c>
      <c r="AB1427">
        <v>14150</v>
      </c>
      <c r="AC1427" s="2"/>
      <c r="AD1427" s="2" t="s">
        <v>376</v>
      </c>
      <c r="AE1427">
        <v>2026</v>
      </c>
      <c r="AF1427">
        <v>545</v>
      </c>
      <c r="AG1427">
        <v>468</v>
      </c>
      <c r="AH1427">
        <v>77</v>
      </c>
      <c r="AI1427">
        <v>545</v>
      </c>
      <c r="AJ1427">
        <v>468</v>
      </c>
      <c r="AK1427">
        <v>77</v>
      </c>
      <c r="AL1427" s="2" t="s">
        <v>72</v>
      </c>
      <c r="AN1427" s="2" t="s">
        <v>3419</v>
      </c>
    </row>
    <row r="1428" spans="1:40">
      <c r="A1428" s="1">
        <v>46139</v>
      </c>
      <c r="B1428" s="2" t="s">
        <v>25</v>
      </c>
      <c r="C1428" s="2" t="s">
        <v>3414</v>
      </c>
      <c r="D1428" s="2" t="s">
        <v>3426</v>
      </c>
      <c r="E1428" s="11">
        <v>0.63194444444444442</v>
      </c>
      <c r="F1428" s="11">
        <v>0.67708333333333326</v>
      </c>
      <c r="G1428">
        <v>1.08</v>
      </c>
      <c r="H1428">
        <v>972.22222222222217</v>
      </c>
      <c r="I1428">
        <v>1.0833333333333335</v>
      </c>
      <c r="J1428">
        <v>969.23076923611109</v>
      </c>
      <c r="K1428" s="2" t="s">
        <v>3416</v>
      </c>
      <c r="L1428" s="2" t="s">
        <v>3417</v>
      </c>
      <c r="M1428">
        <v>613</v>
      </c>
      <c r="N1428" s="2" t="s">
        <v>2528</v>
      </c>
      <c r="O1428" s="2" t="s">
        <v>771</v>
      </c>
      <c r="P1428" s="2" t="s">
        <v>768</v>
      </c>
      <c r="Q1428" s="2" t="s">
        <v>770</v>
      </c>
      <c r="R1428" s="2" t="s">
        <v>767</v>
      </c>
      <c r="S1428" s="2" t="s">
        <v>79</v>
      </c>
      <c r="T1428">
        <v>1050</v>
      </c>
      <c r="U1428">
        <v>20</v>
      </c>
      <c r="V1428">
        <v>0</v>
      </c>
      <c r="W1428">
        <v>1</v>
      </c>
      <c r="X1428">
        <v>8</v>
      </c>
      <c r="Z1428">
        <v>8400</v>
      </c>
      <c r="AA1428">
        <v>8400</v>
      </c>
      <c r="AB1428">
        <v>8100</v>
      </c>
      <c r="AC1428" s="2"/>
      <c r="AD1428" s="2" t="s">
        <v>376</v>
      </c>
      <c r="AE1428">
        <v>2026</v>
      </c>
      <c r="AF1428">
        <v>263</v>
      </c>
      <c r="AG1428">
        <v>268</v>
      </c>
      <c r="AH1428">
        <v>-5</v>
      </c>
      <c r="AI1428">
        <v>271</v>
      </c>
      <c r="AJ1428">
        <v>268</v>
      </c>
      <c r="AK1428">
        <v>3</v>
      </c>
      <c r="AL1428" s="2" t="s">
        <v>72</v>
      </c>
      <c r="AN1428" s="2" t="s">
        <v>3419</v>
      </c>
    </row>
    <row r="1429" spans="1:40">
      <c r="A1429" s="1">
        <v>46139</v>
      </c>
      <c r="B1429" s="2" t="s">
        <v>25</v>
      </c>
      <c r="C1429" s="2" t="s">
        <v>3414</v>
      </c>
      <c r="D1429" s="2" t="s">
        <v>3426</v>
      </c>
      <c r="E1429" s="11">
        <v>0.68402777777777768</v>
      </c>
      <c r="F1429" s="11">
        <v>0.70833333333333326</v>
      </c>
      <c r="G1429">
        <v>0.57999999999999996</v>
      </c>
      <c r="H1429">
        <v>4482.7586206896558</v>
      </c>
      <c r="I1429">
        <v>0.58333333333333326</v>
      </c>
      <c r="J1429">
        <v>4457.1428571412034</v>
      </c>
      <c r="K1429" s="2" t="s">
        <v>3416</v>
      </c>
      <c r="L1429" s="2" t="s">
        <v>3417</v>
      </c>
      <c r="M1429">
        <v>521</v>
      </c>
      <c r="N1429" s="2" t="s">
        <v>2206</v>
      </c>
      <c r="O1429" s="2" t="s">
        <v>2209</v>
      </c>
      <c r="P1429" s="2" t="s">
        <v>2208</v>
      </c>
      <c r="Q1429" s="2" t="s">
        <v>805</v>
      </c>
      <c r="R1429" s="2" t="s">
        <v>2207</v>
      </c>
      <c r="S1429" s="2" t="s">
        <v>79</v>
      </c>
      <c r="T1429">
        <v>2600</v>
      </c>
      <c r="U1429">
        <v>0</v>
      </c>
      <c r="V1429">
        <v>0</v>
      </c>
      <c r="W1429">
        <v>1</v>
      </c>
      <c r="X1429">
        <v>8</v>
      </c>
      <c r="Z1429">
        <v>20800</v>
      </c>
      <c r="AA1429">
        <v>20800</v>
      </c>
      <c r="AB1429">
        <v>57500</v>
      </c>
      <c r="AC1429" s="2" t="s">
        <v>3645</v>
      </c>
      <c r="AD1429" s="2" t="s">
        <v>376</v>
      </c>
      <c r="AE1429">
        <v>2026</v>
      </c>
      <c r="AF1429">
        <v>650</v>
      </c>
      <c r="AG1429">
        <v>1815</v>
      </c>
      <c r="AH1429">
        <v>-1165</v>
      </c>
      <c r="AI1429">
        <v>1818</v>
      </c>
      <c r="AJ1429">
        <v>1815</v>
      </c>
      <c r="AK1429">
        <v>3</v>
      </c>
      <c r="AL1429" s="2" t="s">
        <v>72</v>
      </c>
      <c r="AN1429" s="2" t="s">
        <v>3419</v>
      </c>
    </row>
    <row r="1430" spans="1:40">
      <c r="A1430" s="1">
        <v>46139</v>
      </c>
      <c r="B1430" s="2" t="s">
        <v>25</v>
      </c>
      <c r="C1430" s="2" t="s">
        <v>3414</v>
      </c>
      <c r="D1430" s="2" t="s">
        <v>3426</v>
      </c>
      <c r="E1430" s="11">
        <v>0.70833333333333326</v>
      </c>
      <c r="F1430" s="11">
        <v>0.73124999999999996</v>
      </c>
      <c r="G1430">
        <v>0.55000000000000004</v>
      </c>
      <c r="H1430">
        <v>3090.9090909090905</v>
      </c>
      <c r="I1430">
        <v>0.55000000000000004</v>
      </c>
      <c r="J1430">
        <v>3090.909090914352</v>
      </c>
      <c r="K1430" s="2" t="s">
        <v>3416</v>
      </c>
      <c r="L1430" s="2" t="s">
        <v>3417</v>
      </c>
      <c r="M1430">
        <v>521</v>
      </c>
      <c r="N1430" s="2" t="s">
        <v>2206</v>
      </c>
      <c r="O1430" s="2" t="s">
        <v>2209</v>
      </c>
      <c r="P1430" s="2" t="s">
        <v>2208</v>
      </c>
      <c r="Q1430" s="2" t="s">
        <v>805</v>
      </c>
      <c r="R1430" s="2" t="s">
        <v>2207</v>
      </c>
      <c r="S1430" s="2" t="s">
        <v>79</v>
      </c>
      <c r="T1430">
        <v>1700</v>
      </c>
      <c r="U1430">
        <v>0</v>
      </c>
      <c r="V1430">
        <v>0</v>
      </c>
      <c r="W1430">
        <v>1</v>
      </c>
      <c r="X1430">
        <v>8</v>
      </c>
      <c r="Z1430">
        <v>13600</v>
      </c>
      <c r="AA1430">
        <v>13600</v>
      </c>
      <c r="AB1430">
        <v>57500</v>
      </c>
      <c r="AC1430" s="2" t="s">
        <v>3606</v>
      </c>
      <c r="AD1430" s="2" t="s">
        <v>376</v>
      </c>
      <c r="AE1430">
        <v>2026</v>
      </c>
      <c r="AF1430">
        <v>425</v>
      </c>
      <c r="AG1430">
        <v>1815</v>
      </c>
      <c r="AH1430">
        <v>-1390</v>
      </c>
      <c r="AI1430">
        <v>1818</v>
      </c>
      <c r="AJ1430">
        <v>1815</v>
      </c>
      <c r="AK1430">
        <v>3</v>
      </c>
      <c r="AL1430" s="2" t="s">
        <v>72</v>
      </c>
      <c r="AN1430" s="2" t="s">
        <v>3419</v>
      </c>
    </row>
    <row r="1431" spans="1:40">
      <c r="A1431" s="1">
        <v>46140</v>
      </c>
      <c r="B1431" s="2" t="s">
        <v>25</v>
      </c>
      <c r="C1431" s="2" t="s">
        <v>3414</v>
      </c>
      <c r="D1431" s="2" t="s">
        <v>3426</v>
      </c>
      <c r="E1431" s="11">
        <v>0.53125</v>
      </c>
      <c r="F1431" s="11">
        <v>0.61458333333333326</v>
      </c>
      <c r="G1431">
        <v>2</v>
      </c>
      <c r="H1431">
        <v>1120</v>
      </c>
      <c r="I1431">
        <v>2</v>
      </c>
      <c r="J1431">
        <v>1120</v>
      </c>
      <c r="K1431" s="2" t="s">
        <v>3416</v>
      </c>
      <c r="L1431" s="2" t="s">
        <v>3417</v>
      </c>
      <c r="M1431">
        <v>499</v>
      </c>
      <c r="N1431" s="2" t="s">
        <v>2129</v>
      </c>
      <c r="O1431" s="2" t="s">
        <v>2137</v>
      </c>
      <c r="P1431" s="2" t="s">
        <v>2131</v>
      </c>
      <c r="Q1431" s="2" t="s">
        <v>2132</v>
      </c>
      <c r="R1431" s="2" t="s">
        <v>2130</v>
      </c>
      <c r="S1431" s="2" t="s">
        <v>79</v>
      </c>
      <c r="T1431">
        <v>2240</v>
      </c>
      <c r="U1431">
        <v>20</v>
      </c>
      <c r="V1431">
        <v>0</v>
      </c>
      <c r="W1431">
        <v>1</v>
      </c>
      <c r="X1431">
        <v>8</v>
      </c>
      <c r="Z1431">
        <v>17920</v>
      </c>
      <c r="AA1431">
        <v>17920</v>
      </c>
      <c r="AB1431">
        <v>17600</v>
      </c>
      <c r="AC1431" s="2"/>
      <c r="AD1431" s="2" t="s">
        <v>376</v>
      </c>
      <c r="AE1431">
        <v>2026</v>
      </c>
      <c r="AF1431">
        <v>560</v>
      </c>
      <c r="AG1431">
        <v>566</v>
      </c>
      <c r="AH1431">
        <v>-6</v>
      </c>
      <c r="AI1431">
        <v>569</v>
      </c>
      <c r="AJ1431">
        <v>566</v>
      </c>
      <c r="AK1431">
        <v>3</v>
      </c>
      <c r="AL1431" s="2" t="s">
        <v>72</v>
      </c>
      <c r="AN1431" s="2" t="s">
        <v>3419</v>
      </c>
    </row>
    <row r="1432" spans="1:40">
      <c r="A1432" s="1">
        <v>46140</v>
      </c>
      <c r="B1432" s="2" t="s">
        <v>25</v>
      </c>
      <c r="C1432" s="2" t="s">
        <v>3414</v>
      </c>
      <c r="D1432" s="2" t="s">
        <v>3426</v>
      </c>
      <c r="E1432" s="11">
        <v>0.625</v>
      </c>
      <c r="F1432" s="11">
        <v>0.66666666666666674</v>
      </c>
      <c r="G1432">
        <v>1</v>
      </c>
      <c r="H1432">
        <v>930</v>
      </c>
      <c r="I1432">
        <v>1</v>
      </c>
      <c r="J1432">
        <v>930</v>
      </c>
      <c r="K1432" s="2" t="s">
        <v>3416</v>
      </c>
      <c r="L1432" s="2" t="s">
        <v>3417</v>
      </c>
      <c r="M1432">
        <v>570</v>
      </c>
      <c r="N1432" s="2" t="s">
        <v>2361</v>
      </c>
      <c r="O1432" s="2" t="s">
        <v>2364</v>
      </c>
      <c r="P1432" s="2" t="s">
        <v>2363</v>
      </c>
      <c r="Q1432" s="2" t="s">
        <v>805</v>
      </c>
      <c r="R1432" s="2" t="s">
        <v>2362</v>
      </c>
      <c r="S1432" s="2" t="s">
        <v>79</v>
      </c>
      <c r="T1432">
        <v>930</v>
      </c>
      <c r="U1432">
        <v>15</v>
      </c>
      <c r="V1432">
        <v>2</v>
      </c>
      <c r="W1432">
        <v>1</v>
      </c>
      <c r="X1432">
        <v>8</v>
      </c>
      <c r="Z1432">
        <v>7440</v>
      </c>
      <c r="AA1432">
        <v>7440</v>
      </c>
      <c r="AB1432">
        <v>10000</v>
      </c>
      <c r="AC1432" s="2"/>
      <c r="AD1432" s="2" t="s">
        <v>376</v>
      </c>
      <c r="AE1432">
        <v>2026</v>
      </c>
      <c r="AF1432">
        <v>233</v>
      </c>
      <c r="AG1432">
        <v>177</v>
      </c>
      <c r="AH1432">
        <v>56</v>
      </c>
      <c r="AI1432">
        <v>233</v>
      </c>
      <c r="AJ1432">
        <v>177</v>
      </c>
      <c r="AK1432">
        <v>56</v>
      </c>
      <c r="AL1432" s="2" t="s">
        <v>72</v>
      </c>
      <c r="AN1432" s="2" t="s">
        <v>3419</v>
      </c>
    </row>
    <row r="1433" spans="1:40">
      <c r="A1433" s="1">
        <v>46140</v>
      </c>
      <c r="B1433" s="2" t="s">
        <v>25</v>
      </c>
      <c r="C1433" s="2" t="s">
        <v>3414</v>
      </c>
      <c r="D1433" s="2" t="s">
        <v>3426</v>
      </c>
      <c r="E1433" s="11">
        <v>0.67708333333333326</v>
      </c>
      <c r="F1433" s="11">
        <v>0.78472222222222232</v>
      </c>
      <c r="G1433">
        <v>2.58</v>
      </c>
      <c r="H1433">
        <v>984.49612403100775</v>
      </c>
      <c r="I1433">
        <v>2.5833333333333335</v>
      </c>
      <c r="J1433">
        <v>983.22580644675929</v>
      </c>
      <c r="K1433" s="2" t="s">
        <v>3427</v>
      </c>
      <c r="L1433" s="2" t="s">
        <v>3417</v>
      </c>
      <c r="M1433">
        <v>431</v>
      </c>
      <c r="N1433" s="2" t="s">
        <v>1926</v>
      </c>
      <c r="O1433" s="2" t="s">
        <v>277</v>
      </c>
      <c r="P1433" s="2" t="s">
        <v>271</v>
      </c>
      <c r="Q1433" s="2" t="s">
        <v>97</v>
      </c>
      <c r="R1433" s="2" t="s">
        <v>270</v>
      </c>
      <c r="S1433" s="2" t="s">
        <v>79</v>
      </c>
      <c r="T1433">
        <v>2540</v>
      </c>
      <c r="U1433">
        <v>20</v>
      </c>
      <c r="V1433">
        <v>0</v>
      </c>
      <c r="W1433">
        <v>1</v>
      </c>
      <c r="X1433">
        <v>8</v>
      </c>
      <c r="Z1433">
        <v>20320</v>
      </c>
      <c r="AA1433">
        <v>20320</v>
      </c>
      <c r="AB1433">
        <v>19900</v>
      </c>
      <c r="AC1433" s="2"/>
      <c r="AD1433" s="2" t="s">
        <v>376</v>
      </c>
      <c r="AE1433">
        <v>2026</v>
      </c>
      <c r="AF1433">
        <v>635</v>
      </c>
      <c r="AG1433">
        <v>630</v>
      </c>
      <c r="AH1433">
        <v>5</v>
      </c>
      <c r="AI1433">
        <v>635</v>
      </c>
      <c r="AJ1433">
        <v>630</v>
      </c>
      <c r="AK1433">
        <v>5</v>
      </c>
      <c r="AL1433" s="2" t="s">
        <v>72</v>
      </c>
      <c r="AN1433" s="2" t="s">
        <v>3419</v>
      </c>
    </row>
    <row r="1434" spans="1:40">
      <c r="A1434" s="1">
        <v>46140</v>
      </c>
      <c r="B1434" s="2" t="s">
        <v>25</v>
      </c>
      <c r="C1434" s="2" t="s">
        <v>3414</v>
      </c>
      <c r="D1434" s="2" t="s">
        <v>3426</v>
      </c>
      <c r="E1434" s="11">
        <v>0.79861111111111116</v>
      </c>
      <c r="F1434" s="11">
        <v>0.83333333333333326</v>
      </c>
      <c r="G1434">
        <v>0.83</v>
      </c>
      <c r="H1434">
        <v>361.44578313253015</v>
      </c>
      <c r="I1434">
        <v>0.83333333333333326</v>
      </c>
      <c r="J1434">
        <v>360</v>
      </c>
      <c r="K1434" s="2" t="s">
        <v>3427</v>
      </c>
      <c r="L1434" s="2" t="s">
        <v>3417</v>
      </c>
      <c r="M1434">
        <v>624</v>
      </c>
      <c r="N1434" s="2" t="s">
        <v>2570</v>
      </c>
      <c r="O1434" s="2" t="s">
        <v>2577</v>
      </c>
      <c r="P1434" s="2" t="s">
        <v>2572</v>
      </c>
      <c r="Q1434" s="2" t="s">
        <v>1466</v>
      </c>
      <c r="R1434" s="2" t="s">
        <v>2571</v>
      </c>
      <c r="S1434" s="2" t="s">
        <v>79</v>
      </c>
      <c r="T1434">
        <v>300</v>
      </c>
      <c r="U1434">
        <v>15</v>
      </c>
      <c r="V1434">
        <v>0</v>
      </c>
      <c r="W1434">
        <v>1</v>
      </c>
      <c r="X1434">
        <v>8</v>
      </c>
      <c r="Z1434">
        <v>2400</v>
      </c>
      <c r="AA1434">
        <v>2400</v>
      </c>
      <c r="AB1434">
        <v>2100</v>
      </c>
      <c r="AC1434" s="2"/>
      <c r="AD1434" s="2" t="s">
        <v>376</v>
      </c>
      <c r="AE1434">
        <v>2026</v>
      </c>
      <c r="AF1434">
        <v>75</v>
      </c>
      <c r="AG1434">
        <v>86</v>
      </c>
      <c r="AH1434">
        <v>-11</v>
      </c>
      <c r="AI1434">
        <v>89</v>
      </c>
      <c r="AJ1434">
        <v>86</v>
      </c>
      <c r="AK1434">
        <v>3</v>
      </c>
      <c r="AL1434" s="2" t="s">
        <v>72</v>
      </c>
      <c r="AN1434" s="2" t="s">
        <v>3419</v>
      </c>
    </row>
    <row r="1435" spans="1:40">
      <c r="A1435" s="1">
        <v>46140</v>
      </c>
      <c r="B1435" s="2" t="s">
        <v>25</v>
      </c>
      <c r="C1435" s="2" t="s">
        <v>3414</v>
      </c>
      <c r="D1435" s="2" t="s">
        <v>3426</v>
      </c>
      <c r="E1435" s="11">
        <v>0.84027777777777768</v>
      </c>
      <c r="F1435" s="11">
        <v>0.86458333333333326</v>
      </c>
      <c r="G1435">
        <v>0.57999999999999996</v>
      </c>
      <c r="H1435">
        <v>896.55172413793105</v>
      </c>
      <c r="I1435">
        <v>0.58333333333333326</v>
      </c>
      <c r="J1435">
        <v>891.42857142361106</v>
      </c>
      <c r="K1435" s="2" t="s">
        <v>3427</v>
      </c>
      <c r="L1435" s="2" t="s">
        <v>3417</v>
      </c>
      <c r="M1435">
        <v>596</v>
      </c>
      <c r="N1435" s="2" t="s">
        <v>2449</v>
      </c>
      <c r="O1435" s="2" t="s">
        <v>1739</v>
      </c>
      <c r="P1435" s="2" t="s">
        <v>2451</v>
      </c>
      <c r="Q1435" s="2" t="s">
        <v>240</v>
      </c>
      <c r="R1435" s="2" t="s">
        <v>2450</v>
      </c>
      <c r="S1435" s="2" t="s">
        <v>79</v>
      </c>
      <c r="T1435">
        <v>520</v>
      </c>
      <c r="U1435">
        <v>20</v>
      </c>
      <c r="V1435">
        <v>0</v>
      </c>
      <c r="W1435">
        <v>1</v>
      </c>
      <c r="X1435">
        <v>8</v>
      </c>
      <c r="Z1435">
        <v>4160</v>
      </c>
      <c r="AA1435">
        <v>4160</v>
      </c>
      <c r="AB1435">
        <v>3800</v>
      </c>
      <c r="AC1435" s="2"/>
      <c r="AD1435" s="2" t="s">
        <v>376</v>
      </c>
      <c r="AE1435">
        <v>2026</v>
      </c>
      <c r="AF1435">
        <v>130</v>
      </c>
      <c r="AG1435">
        <v>136</v>
      </c>
      <c r="AH1435">
        <v>-6</v>
      </c>
      <c r="AI1435">
        <v>139</v>
      </c>
      <c r="AJ1435">
        <v>136</v>
      </c>
      <c r="AK1435">
        <v>3</v>
      </c>
      <c r="AL1435" s="2" t="s">
        <v>72</v>
      </c>
      <c r="AN1435" s="2" t="s">
        <v>3419</v>
      </c>
    </row>
    <row r="1436" spans="1:40">
      <c r="A1436" s="1">
        <v>46140</v>
      </c>
      <c r="B1436" s="2" t="s">
        <v>25</v>
      </c>
      <c r="C1436" s="2" t="s">
        <v>3414</v>
      </c>
      <c r="D1436" s="2" t="s">
        <v>3426</v>
      </c>
      <c r="E1436" s="11">
        <v>0.875</v>
      </c>
      <c r="F1436" s="11">
        <v>0.91666666666666674</v>
      </c>
      <c r="G1436">
        <v>1</v>
      </c>
      <c r="H1436">
        <v>1610</v>
      </c>
      <c r="I1436">
        <v>1</v>
      </c>
      <c r="J1436">
        <v>1610</v>
      </c>
      <c r="K1436" s="2" t="s">
        <v>3427</v>
      </c>
      <c r="L1436" s="2" t="s">
        <v>3417</v>
      </c>
      <c r="M1436">
        <v>348</v>
      </c>
      <c r="N1436" s="2" t="s">
        <v>1634</v>
      </c>
      <c r="O1436" s="2" t="s">
        <v>1642</v>
      </c>
      <c r="P1436" s="2" t="s">
        <v>1636</v>
      </c>
      <c r="Q1436" s="2" t="s">
        <v>1637</v>
      </c>
      <c r="R1436" s="2" t="s">
        <v>1635</v>
      </c>
      <c r="S1436" s="2" t="s">
        <v>79</v>
      </c>
      <c r="T1436">
        <v>1610</v>
      </c>
      <c r="U1436">
        <v>15</v>
      </c>
      <c r="V1436">
        <v>0</v>
      </c>
      <c r="W1436">
        <v>1</v>
      </c>
      <c r="X1436">
        <v>8</v>
      </c>
      <c r="Z1436">
        <v>12880</v>
      </c>
      <c r="AA1436">
        <v>12880</v>
      </c>
      <c r="AB1436">
        <v>12600</v>
      </c>
      <c r="AC1436" s="2"/>
      <c r="AD1436" s="2" t="s">
        <v>376</v>
      </c>
      <c r="AE1436">
        <v>2026</v>
      </c>
      <c r="AF1436">
        <v>403</v>
      </c>
      <c r="AG1436">
        <v>410</v>
      </c>
      <c r="AH1436">
        <v>-7</v>
      </c>
      <c r="AI1436">
        <v>413</v>
      </c>
      <c r="AJ1436">
        <v>410</v>
      </c>
      <c r="AK1436">
        <v>3</v>
      </c>
      <c r="AL1436" s="2" t="s">
        <v>72</v>
      </c>
      <c r="AN1436" s="2" t="s">
        <v>3419</v>
      </c>
    </row>
    <row r="1437" spans="1:40">
      <c r="A1437" s="1">
        <v>46140</v>
      </c>
      <c r="B1437" s="2" t="s">
        <v>26</v>
      </c>
      <c r="C1437" s="2" t="s">
        <v>3433</v>
      </c>
      <c r="D1437" s="2" t="s">
        <v>3415</v>
      </c>
      <c r="E1437" s="11">
        <v>0.33333333333333326</v>
      </c>
      <c r="F1437" s="11">
        <v>0.45833333333333326</v>
      </c>
      <c r="G1437">
        <v>3</v>
      </c>
      <c r="I1437">
        <v>3</v>
      </c>
      <c r="K1437" s="2" t="s">
        <v>3416</v>
      </c>
      <c r="L1437" s="2" t="s">
        <v>3442</v>
      </c>
      <c r="M1437" t="s">
        <v>764</v>
      </c>
      <c r="N1437" s="2" t="s">
        <v>764</v>
      </c>
      <c r="O1437" s="2" t="s">
        <v>764</v>
      </c>
      <c r="P1437" s="2" t="s">
        <v>764</v>
      </c>
      <c r="Q1437" s="2" t="s">
        <v>764</v>
      </c>
      <c r="R1437" s="2" t="s">
        <v>764</v>
      </c>
      <c r="S1437" s="2" t="s">
        <v>764</v>
      </c>
      <c r="U1437">
        <v>0</v>
      </c>
      <c r="V1437">
        <v>0</v>
      </c>
      <c r="W1437">
        <v>0</v>
      </c>
      <c r="X1437">
        <v>0</v>
      </c>
      <c r="AA1437" t="s">
        <v>764</v>
      </c>
      <c r="AB1437" t="s">
        <v>764</v>
      </c>
      <c r="AC1437" s="2" t="s">
        <v>3646</v>
      </c>
      <c r="AD1437" s="2" t="s">
        <v>376</v>
      </c>
      <c r="AE1437">
        <v>2026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 s="2" t="s">
        <v>72</v>
      </c>
      <c r="AN1437" s="2" t="s">
        <v>3419</v>
      </c>
    </row>
    <row r="1438" spans="1:40">
      <c r="A1438" s="1">
        <v>46140</v>
      </c>
      <c r="B1438" s="2" t="s">
        <v>26</v>
      </c>
      <c r="C1438" s="2" t="s">
        <v>3433</v>
      </c>
      <c r="D1438" s="2" t="s">
        <v>3415</v>
      </c>
      <c r="E1438" s="11">
        <v>0.47916666666666674</v>
      </c>
      <c r="F1438" s="11">
        <v>0.52083333333333326</v>
      </c>
      <c r="G1438">
        <v>1</v>
      </c>
      <c r="H1438">
        <v>1600</v>
      </c>
      <c r="I1438">
        <v>1</v>
      </c>
      <c r="J1438">
        <v>1600</v>
      </c>
      <c r="K1438" s="2" t="s">
        <v>3416</v>
      </c>
      <c r="L1438" s="2" t="s">
        <v>3417</v>
      </c>
      <c r="M1438">
        <v>391</v>
      </c>
      <c r="N1438" s="2" t="s">
        <v>1813</v>
      </c>
      <c r="O1438" s="2" t="s">
        <v>1816</v>
      </c>
      <c r="P1438" s="2" t="s">
        <v>1815</v>
      </c>
      <c r="Q1438" s="2" t="s">
        <v>153</v>
      </c>
      <c r="R1438" s="2" t="s">
        <v>1814</v>
      </c>
      <c r="S1438" s="2" t="s">
        <v>64</v>
      </c>
      <c r="T1438">
        <v>1600</v>
      </c>
      <c r="U1438">
        <v>0</v>
      </c>
      <c r="V1438">
        <v>2</v>
      </c>
      <c r="W1438">
        <v>1</v>
      </c>
      <c r="X1438">
        <v>2</v>
      </c>
      <c r="Z1438">
        <v>3200</v>
      </c>
      <c r="AA1438">
        <v>3200</v>
      </c>
      <c r="AB1438">
        <v>3000</v>
      </c>
      <c r="AC1438" s="2" t="s">
        <v>764</v>
      </c>
      <c r="AD1438" s="2" t="s">
        <v>376</v>
      </c>
      <c r="AE1438">
        <v>2026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 s="2" t="s">
        <v>72</v>
      </c>
      <c r="AN1438" s="2" t="s">
        <v>3419</v>
      </c>
    </row>
    <row r="1439" spans="1:40">
      <c r="A1439" s="1">
        <v>46140</v>
      </c>
      <c r="B1439" s="2" t="s">
        <v>26</v>
      </c>
      <c r="C1439" s="2" t="s">
        <v>3433</v>
      </c>
      <c r="D1439" s="2" t="s">
        <v>3415</v>
      </c>
      <c r="E1439" s="11">
        <v>0.52083333333333326</v>
      </c>
      <c r="F1439" s="11">
        <v>0.58333333333333326</v>
      </c>
      <c r="G1439">
        <v>1.5</v>
      </c>
      <c r="H1439">
        <v>1600</v>
      </c>
      <c r="I1439">
        <v>1.5</v>
      </c>
      <c r="J1439">
        <v>1600</v>
      </c>
      <c r="K1439" s="2" t="s">
        <v>3416</v>
      </c>
      <c r="L1439" s="2" t="s">
        <v>3417</v>
      </c>
      <c r="M1439">
        <v>393</v>
      </c>
      <c r="N1439" s="2" t="s">
        <v>1820</v>
      </c>
      <c r="O1439" s="2" t="s">
        <v>1816</v>
      </c>
      <c r="P1439" s="2" t="s">
        <v>1815</v>
      </c>
      <c r="Q1439" s="2" t="s">
        <v>153</v>
      </c>
      <c r="R1439" s="2" t="s">
        <v>1814</v>
      </c>
      <c r="S1439" s="2" t="s">
        <v>64</v>
      </c>
      <c r="T1439">
        <v>2400</v>
      </c>
      <c r="U1439">
        <v>0</v>
      </c>
      <c r="V1439">
        <v>2</v>
      </c>
      <c r="W1439">
        <v>1</v>
      </c>
      <c r="X1439">
        <v>2</v>
      </c>
      <c r="Z1439">
        <v>4800</v>
      </c>
      <c r="AA1439">
        <v>4800</v>
      </c>
      <c r="AB1439">
        <v>4600</v>
      </c>
      <c r="AC1439" s="2" t="s">
        <v>764</v>
      </c>
      <c r="AD1439" s="2" t="s">
        <v>376</v>
      </c>
      <c r="AE1439">
        <v>2026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 s="2" t="s">
        <v>72</v>
      </c>
      <c r="AN1439" s="2" t="s">
        <v>3419</v>
      </c>
    </row>
    <row r="1440" spans="1:40">
      <c r="A1440" s="1">
        <v>46140</v>
      </c>
      <c r="B1440" s="2" t="s">
        <v>26</v>
      </c>
      <c r="C1440" s="2" t="s">
        <v>3433</v>
      </c>
      <c r="D1440" s="2" t="s">
        <v>3415</v>
      </c>
      <c r="E1440" s="11">
        <v>0.58333333333333326</v>
      </c>
      <c r="F1440" s="11">
        <v>0.6875</v>
      </c>
      <c r="G1440">
        <v>2.5</v>
      </c>
      <c r="H1440">
        <v>1320</v>
      </c>
      <c r="I1440">
        <v>2.5</v>
      </c>
      <c r="J1440">
        <v>1320</v>
      </c>
      <c r="K1440" s="2" t="s">
        <v>3416</v>
      </c>
      <c r="L1440" s="2" t="s">
        <v>3417</v>
      </c>
      <c r="M1440">
        <v>640</v>
      </c>
      <c r="N1440" s="2" t="s">
        <v>2627</v>
      </c>
      <c r="O1440" s="2" t="s">
        <v>2628</v>
      </c>
      <c r="P1440" s="2" t="s">
        <v>1442</v>
      </c>
      <c r="Q1440" s="2" t="s">
        <v>153</v>
      </c>
      <c r="R1440" s="2" t="s">
        <v>1441</v>
      </c>
      <c r="S1440" s="2" t="s">
        <v>64</v>
      </c>
      <c r="T1440">
        <v>3300</v>
      </c>
      <c r="U1440">
        <v>0</v>
      </c>
      <c r="V1440">
        <v>2</v>
      </c>
      <c r="W1440">
        <v>1</v>
      </c>
      <c r="X1440">
        <v>2</v>
      </c>
      <c r="Z1440">
        <v>6600</v>
      </c>
      <c r="AA1440">
        <v>6600</v>
      </c>
      <c r="AB1440">
        <v>6500</v>
      </c>
      <c r="AC1440" s="2" t="s">
        <v>764</v>
      </c>
      <c r="AD1440" s="2" t="s">
        <v>376</v>
      </c>
      <c r="AE1440">
        <v>2026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 s="2" t="s">
        <v>72</v>
      </c>
      <c r="AN1440" s="2" t="s">
        <v>3419</v>
      </c>
    </row>
    <row r="1441" spans="1:40">
      <c r="A1441" s="1">
        <v>46140</v>
      </c>
      <c r="B1441" s="2" t="s">
        <v>26</v>
      </c>
      <c r="C1441" s="2" t="s">
        <v>3433</v>
      </c>
      <c r="D1441" s="2" t="s">
        <v>3415</v>
      </c>
      <c r="E1441" s="11">
        <v>0.6875</v>
      </c>
      <c r="F1441" s="11">
        <v>0.70833333333333326</v>
      </c>
      <c r="G1441">
        <v>0.5</v>
      </c>
      <c r="I1441">
        <v>0.5</v>
      </c>
      <c r="K1441" s="2" t="s">
        <v>3416</v>
      </c>
      <c r="L1441" s="2" t="s">
        <v>3442</v>
      </c>
      <c r="M1441" t="s">
        <v>764</v>
      </c>
      <c r="N1441" s="2" t="s">
        <v>764</v>
      </c>
      <c r="O1441" s="2" t="s">
        <v>764</v>
      </c>
      <c r="P1441" s="2" t="s">
        <v>764</v>
      </c>
      <c r="Q1441" s="2" t="s">
        <v>764</v>
      </c>
      <c r="R1441" s="2" t="s">
        <v>764</v>
      </c>
      <c r="S1441" s="2" t="s">
        <v>764</v>
      </c>
      <c r="U1441">
        <v>0</v>
      </c>
      <c r="V1441">
        <v>0</v>
      </c>
      <c r="W1441">
        <v>0</v>
      </c>
      <c r="X1441">
        <v>0</v>
      </c>
      <c r="AA1441" t="s">
        <v>764</v>
      </c>
      <c r="AB1441" t="s">
        <v>764</v>
      </c>
      <c r="AC1441" s="2" t="s">
        <v>3647</v>
      </c>
      <c r="AD1441" s="2" t="s">
        <v>376</v>
      </c>
      <c r="AE1441">
        <v>2026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 s="2" t="s">
        <v>72</v>
      </c>
      <c r="AN1441" s="2" t="s">
        <v>3419</v>
      </c>
    </row>
    <row r="1442" spans="1:40">
      <c r="A1442" s="1">
        <v>46141</v>
      </c>
      <c r="B1442" s="2" t="s">
        <v>26</v>
      </c>
      <c r="C1442" s="2" t="s">
        <v>3433</v>
      </c>
      <c r="D1442" s="2" t="s">
        <v>3415</v>
      </c>
      <c r="E1442" s="11">
        <v>0.33333333333333326</v>
      </c>
      <c r="F1442" s="11">
        <v>0.375</v>
      </c>
      <c r="G1442">
        <v>1</v>
      </c>
      <c r="H1442">
        <v>1100</v>
      </c>
      <c r="I1442">
        <v>1</v>
      </c>
      <c r="J1442">
        <v>1100</v>
      </c>
      <c r="K1442" s="2" t="s">
        <v>3416</v>
      </c>
      <c r="L1442" s="2" t="s">
        <v>3417</v>
      </c>
      <c r="M1442">
        <v>598</v>
      </c>
      <c r="N1442" s="2" t="s">
        <v>2461</v>
      </c>
      <c r="O1442" s="2" t="s">
        <v>2464</v>
      </c>
      <c r="P1442" s="2" t="s">
        <v>2463</v>
      </c>
      <c r="Q1442" s="2" t="s">
        <v>153</v>
      </c>
      <c r="R1442" s="2" t="s">
        <v>2462</v>
      </c>
      <c r="S1442" s="2" t="s">
        <v>64</v>
      </c>
      <c r="T1442">
        <v>1100</v>
      </c>
      <c r="U1442">
        <v>0</v>
      </c>
      <c r="V1442">
        <v>2</v>
      </c>
      <c r="W1442">
        <v>1</v>
      </c>
      <c r="X1442">
        <v>2</v>
      </c>
      <c r="Z1442">
        <v>2200</v>
      </c>
      <c r="AA1442">
        <v>2200</v>
      </c>
      <c r="AB1442">
        <v>2000</v>
      </c>
      <c r="AC1442" s="2" t="s">
        <v>764</v>
      </c>
      <c r="AD1442" s="2" t="s">
        <v>376</v>
      </c>
      <c r="AE1442">
        <v>2026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 s="2" t="s">
        <v>72</v>
      </c>
      <c r="AN1442" s="2" t="s">
        <v>3419</v>
      </c>
    </row>
    <row r="1443" spans="1:40">
      <c r="A1443" s="1">
        <v>46141</v>
      </c>
      <c r="B1443" s="2" t="s">
        <v>26</v>
      </c>
      <c r="C1443" s="2" t="s">
        <v>3433</v>
      </c>
      <c r="D1443" s="2" t="s">
        <v>3415</v>
      </c>
      <c r="E1443" s="11">
        <v>0.375</v>
      </c>
      <c r="F1443" s="11">
        <v>0.43402777777777768</v>
      </c>
      <c r="G1443">
        <v>1.42</v>
      </c>
      <c r="H1443">
        <v>1478.8732394366198</v>
      </c>
      <c r="I1443">
        <v>1.4166666666666665</v>
      </c>
      <c r="J1443">
        <v>1482.3529411805555</v>
      </c>
      <c r="K1443" s="2" t="s">
        <v>3416</v>
      </c>
      <c r="L1443" s="2" t="s">
        <v>3417</v>
      </c>
      <c r="M1443">
        <v>638</v>
      </c>
      <c r="N1443" s="2" t="s">
        <v>2626</v>
      </c>
      <c r="O1443" s="2" t="s">
        <v>154</v>
      </c>
      <c r="P1443" s="2" t="s">
        <v>152</v>
      </c>
      <c r="Q1443" s="2" t="s">
        <v>153</v>
      </c>
      <c r="R1443" s="2" t="s">
        <v>151</v>
      </c>
      <c r="S1443" s="2" t="s">
        <v>64</v>
      </c>
      <c r="T1443">
        <v>2100</v>
      </c>
      <c r="U1443">
        <v>0</v>
      </c>
      <c r="V1443">
        <v>2</v>
      </c>
      <c r="W1443">
        <v>1</v>
      </c>
      <c r="X1443">
        <v>2</v>
      </c>
      <c r="Z1443">
        <v>4200</v>
      </c>
      <c r="AA1443">
        <v>4200</v>
      </c>
      <c r="AB1443">
        <v>4000</v>
      </c>
      <c r="AC1443" s="2" t="s">
        <v>764</v>
      </c>
      <c r="AD1443" s="2" t="s">
        <v>376</v>
      </c>
      <c r="AE1443">
        <v>2026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 s="2" t="s">
        <v>72</v>
      </c>
      <c r="AN1443" s="2" t="s">
        <v>3419</v>
      </c>
    </row>
    <row r="1444" spans="1:40">
      <c r="A1444" s="1">
        <v>46141</v>
      </c>
      <c r="B1444" s="2" t="s">
        <v>26</v>
      </c>
      <c r="C1444" s="2" t="s">
        <v>3433</v>
      </c>
      <c r="D1444" s="2" t="s">
        <v>3415</v>
      </c>
      <c r="E1444" s="11">
        <v>0.47916666666666674</v>
      </c>
      <c r="F1444" s="11">
        <v>0.55555555555555558</v>
      </c>
      <c r="G1444">
        <v>1.83</v>
      </c>
      <c r="H1444">
        <v>1344.2622950819671</v>
      </c>
      <c r="I1444">
        <v>1.8333333333333335</v>
      </c>
      <c r="J1444">
        <v>1341.8181818171297</v>
      </c>
      <c r="K1444" s="2" t="s">
        <v>3416</v>
      </c>
      <c r="L1444" s="2" t="s">
        <v>3417</v>
      </c>
      <c r="M1444">
        <v>561</v>
      </c>
      <c r="N1444" s="2" t="s">
        <v>2340</v>
      </c>
      <c r="O1444" s="2" t="s">
        <v>2343</v>
      </c>
      <c r="P1444" s="2" t="s">
        <v>2342</v>
      </c>
      <c r="Q1444" s="2" t="s">
        <v>97</v>
      </c>
      <c r="R1444" s="2" t="s">
        <v>2341</v>
      </c>
      <c r="S1444" s="2" t="s">
        <v>64</v>
      </c>
      <c r="T1444">
        <v>2460</v>
      </c>
      <c r="U1444">
        <v>0</v>
      </c>
      <c r="V1444">
        <v>6</v>
      </c>
      <c r="W1444">
        <v>1</v>
      </c>
      <c r="X1444">
        <v>2</v>
      </c>
      <c r="Z1444">
        <v>4920</v>
      </c>
      <c r="AA1444">
        <v>4920</v>
      </c>
      <c r="AB1444">
        <v>5000</v>
      </c>
      <c r="AC1444" s="2" t="s">
        <v>764</v>
      </c>
      <c r="AD1444" s="2" t="s">
        <v>376</v>
      </c>
      <c r="AE1444">
        <v>2026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 s="2" t="s">
        <v>72</v>
      </c>
      <c r="AN1444" s="2" t="s">
        <v>3419</v>
      </c>
    </row>
    <row r="1445" spans="1:40">
      <c r="A1445" s="1">
        <v>46141</v>
      </c>
      <c r="B1445" s="2" t="s">
        <v>26</v>
      </c>
      <c r="C1445" s="2" t="s">
        <v>3433</v>
      </c>
      <c r="D1445" s="2" t="s">
        <v>3415</v>
      </c>
      <c r="E1445" s="11">
        <v>0.6875</v>
      </c>
      <c r="F1445" s="11">
        <v>0.70833333333333326</v>
      </c>
      <c r="G1445">
        <v>0.5</v>
      </c>
      <c r="H1445">
        <v>240</v>
      </c>
      <c r="I1445">
        <v>0.5</v>
      </c>
      <c r="J1445">
        <v>240</v>
      </c>
      <c r="K1445" s="2" t="s">
        <v>3416</v>
      </c>
      <c r="L1445" s="2" t="s">
        <v>3417</v>
      </c>
      <c r="M1445">
        <v>625</v>
      </c>
      <c r="N1445" s="2" t="s">
        <v>2580</v>
      </c>
      <c r="O1445" s="2" t="s">
        <v>2583</v>
      </c>
      <c r="P1445" s="2" t="s">
        <v>2582</v>
      </c>
      <c r="Q1445" s="2" t="s">
        <v>153</v>
      </c>
      <c r="R1445" s="2" t="s">
        <v>2581</v>
      </c>
      <c r="S1445" s="2" t="s">
        <v>64</v>
      </c>
      <c r="T1445">
        <v>120</v>
      </c>
      <c r="U1445">
        <v>3</v>
      </c>
      <c r="V1445">
        <v>2</v>
      </c>
      <c r="W1445">
        <v>1</v>
      </c>
      <c r="X1445">
        <v>4</v>
      </c>
      <c r="Z1445">
        <v>480</v>
      </c>
      <c r="AA1445">
        <v>480</v>
      </c>
      <c r="AB1445">
        <v>100</v>
      </c>
      <c r="AC1445" s="2" t="s">
        <v>764</v>
      </c>
      <c r="AD1445" s="2" t="s">
        <v>376</v>
      </c>
      <c r="AE1445">
        <v>2026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 s="2" t="s">
        <v>72</v>
      </c>
      <c r="AN1445" s="2" t="s">
        <v>3419</v>
      </c>
    </row>
    <row r="1446" spans="1:40">
      <c r="A1446" s="1">
        <v>46140</v>
      </c>
      <c r="B1446" s="2" t="s">
        <v>26</v>
      </c>
      <c r="C1446" s="2" t="s">
        <v>3448</v>
      </c>
      <c r="D1446" s="2" t="s">
        <v>3449</v>
      </c>
      <c r="E1446" s="11">
        <v>0.36111111111111116</v>
      </c>
      <c r="F1446" s="11">
        <v>0.45486111111111116</v>
      </c>
      <c r="G1446">
        <v>2.25</v>
      </c>
      <c r="H1446">
        <v>1577.7777777777778</v>
      </c>
      <c r="I1446">
        <v>2.25</v>
      </c>
      <c r="J1446">
        <v>1577.7777777777778</v>
      </c>
      <c r="K1446" s="2" t="s">
        <v>3416</v>
      </c>
      <c r="L1446" s="2" t="s">
        <v>3417</v>
      </c>
      <c r="M1446">
        <v>649</v>
      </c>
      <c r="N1446" s="2" t="s">
        <v>2652</v>
      </c>
      <c r="O1446" s="2" t="s">
        <v>2656</v>
      </c>
      <c r="P1446" s="2" t="s">
        <v>2654</v>
      </c>
      <c r="Q1446" s="2" t="s">
        <v>2655</v>
      </c>
      <c r="R1446" s="2" t="s">
        <v>2653</v>
      </c>
      <c r="S1446" s="2" t="s">
        <v>64</v>
      </c>
      <c r="T1446">
        <v>3550</v>
      </c>
      <c r="U1446">
        <v>6</v>
      </c>
      <c r="V1446">
        <v>4</v>
      </c>
      <c r="W1446">
        <v>1</v>
      </c>
      <c r="X1446">
        <v>1</v>
      </c>
      <c r="Z1446">
        <v>3550</v>
      </c>
      <c r="AA1446">
        <v>3550</v>
      </c>
      <c r="AB1446">
        <v>2500</v>
      </c>
      <c r="AC1446" s="2" t="s">
        <v>3438</v>
      </c>
      <c r="AD1446" s="2" t="s">
        <v>376</v>
      </c>
      <c r="AE1446">
        <v>2026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 s="2" t="s">
        <v>72</v>
      </c>
      <c r="AN1446" s="2" t="s">
        <v>3419</v>
      </c>
    </row>
    <row r="1447" spans="1:40">
      <c r="A1447" s="1">
        <v>46140</v>
      </c>
      <c r="B1447" s="2" t="s">
        <v>26</v>
      </c>
      <c r="C1447" s="2" t="s">
        <v>3448</v>
      </c>
      <c r="D1447" s="2" t="s">
        <v>3449</v>
      </c>
      <c r="E1447" s="11">
        <v>0.48263888888888884</v>
      </c>
      <c r="F1447" s="11">
        <v>0.48958333333333326</v>
      </c>
      <c r="G1447">
        <v>0.17</v>
      </c>
      <c r="H1447">
        <v>1523.5294117647059</v>
      </c>
      <c r="I1447">
        <v>0.16666666666666674</v>
      </c>
      <c r="J1447">
        <v>1554</v>
      </c>
      <c r="K1447" s="2" t="s">
        <v>3416</v>
      </c>
      <c r="L1447" s="2" t="s">
        <v>3362</v>
      </c>
      <c r="M1447" t="s">
        <v>764</v>
      </c>
      <c r="N1447" s="2" t="s">
        <v>764</v>
      </c>
      <c r="O1447" s="2" t="s">
        <v>764</v>
      </c>
      <c r="P1447" s="2" t="s">
        <v>764</v>
      </c>
      <c r="Q1447" s="2" t="s">
        <v>764</v>
      </c>
      <c r="R1447" s="2" t="s">
        <v>764</v>
      </c>
      <c r="S1447" s="2" t="s">
        <v>764</v>
      </c>
      <c r="T1447">
        <v>259</v>
      </c>
      <c r="U1447">
        <v>0</v>
      </c>
      <c r="V1447">
        <v>0</v>
      </c>
      <c r="W1447">
        <v>0</v>
      </c>
      <c r="X1447">
        <v>0</v>
      </c>
      <c r="Y1447">
        <v>1</v>
      </c>
      <c r="Z1447">
        <v>259</v>
      </c>
      <c r="AA1447" t="s">
        <v>764</v>
      </c>
      <c r="AB1447" t="s">
        <v>764</v>
      </c>
      <c r="AC1447" s="2" t="s">
        <v>3648</v>
      </c>
      <c r="AD1447" s="2" t="s">
        <v>376</v>
      </c>
      <c r="AE1447">
        <v>2026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 s="2" t="s">
        <v>72</v>
      </c>
      <c r="AN1447" s="2" t="s">
        <v>3419</v>
      </c>
    </row>
    <row r="1448" spans="1:40">
      <c r="A1448" s="1">
        <v>46140</v>
      </c>
      <c r="B1448" s="2" t="s">
        <v>26</v>
      </c>
      <c r="C1448" s="2" t="s">
        <v>3448</v>
      </c>
      <c r="D1448" s="2" t="s">
        <v>3449</v>
      </c>
      <c r="E1448" s="11">
        <v>0.51388888888888884</v>
      </c>
      <c r="F1448" s="11">
        <v>0.54166666666666674</v>
      </c>
      <c r="G1448">
        <v>0.67</v>
      </c>
      <c r="H1448">
        <v>1194.0298507462685</v>
      </c>
      <c r="I1448">
        <v>0.66666666666666674</v>
      </c>
      <c r="J1448">
        <v>1200</v>
      </c>
      <c r="K1448" s="2" t="s">
        <v>3416</v>
      </c>
      <c r="L1448" s="2" t="s">
        <v>3417</v>
      </c>
      <c r="M1448">
        <v>623</v>
      </c>
      <c r="N1448" s="2" t="s">
        <v>2570</v>
      </c>
      <c r="O1448" s="2" t="s">
        <v>2573</v>
      </c>
      <c r="P1448" s="2" t="s">
        <v>2572</v>
      </c>
      <c r="Q1448" s="2" t="s">
        <v>1466</v>
      </c>
      <c r="R1448" s="2" t="s">
        <v>2571</v>
      </c>
      <c r="S1448" s="2" t="s">
        <v>64</v>
      </c>
      <c r="T1448">
        <v>800</v>
      </c>
      <c r="U1448">
        <v>6</v>
      </c>
      <c r="V1448">
        <v>2</v>
      </c>
      <c r="W1448">
        <v>1</v>
      </c>
      <c r="X1448">
        <v>6</v>
      </c>
      <c r="Z1448">
        <v>4800</v>
      </c>
      <c r="AA1448">
        <v>4800</v>
      </c>
      <c r="AB1448">
        <v>4500</v>
      </c>
      <c r="AC1448" s="2" t="s">
        <v>3649</v>
      </c>
      <c r="AD1448" s="2" t="s">
        <v>376</v>
      </c>
      <c r="AE1448">
        <v>2026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 s="2" t="s">
        <v>72</v>
      </c>
      <c r="AN1448" s="2" t="s">
        <v>3419</v>
      </c>
    </row>
    <row r="1449" spans="1:40">
      <c r="A1449" s="1">
        <v>46140</v>
      </c>
      <c r="B1449" s="2" t="s">
        <v>26</v>
      </c>
      <c r="C1449" s="2" t="s">
        <v>3448</v>
      </c>
      <c r="D1449" s="2" t="s">
        <v>3449</v>
      </c>
      <c r="E1449" s="11">
        <v>0.56597222222222232</v>
      </c>
      <c r="F1449" s="11">
        <v>0.625</v>
      </c>
      <c r="G1449">
        <v>1.42</v>
      </c>
      <c r="H1449">
        <v>1866.1971830985917</v>
      </c>
      <c r="I1449">
        <v>1.4166666666666665</v>
      </c>
      <c r="J1449">
        <v>1870.5882352893518</v>
      </c>
      <c r="K1449" s="2" t="s">
        <v>3416</v>
      </c>
      <c r="L1449" s="2" t="s">
        <v>3417</v>
      </c>
      <c r="M1449">
        <v>621</v>
      </c>
      <c r="N1449" s="2" t="s">
        <v>2560</v>
      </c>
      <c r="O1449" s="2" t="s">
        <v>2563</v>
      </c>
      <c r="P1449" s="2" t="s">
        <v>2562</v>
      </c>
      <c r="Q1449" s="2" t="s">
        <v>1200</v>
      </c>
      <c r="R1449" s="2" t="s">
        <v>2561</v>
      </c>
      <c r="S1449" s="2" t="s">
        <v>64</v>
      </c>
      <c r="T1449">
        <v>2650</v>
      </c>
      <c r="U1449">
        <v>0</v>
      </c>
      <c r="V1449">
        <v>2</v>
      </c>
      <c r="W1449">
        <v>1</v>
      </c>
      <c r="X1449">
        <v>6</v>
      </c>
      <c r="Z1449">
        <v>15900</v>
      </c>
      <c r="AA1449">
        <v>15900</v>
      </c>
      <c r="AB1449">
        <v>15000</v>
      </c>
      <c r="AC1449" s="2" t="s">
        <v>3649</v>
      </c>
      <c r="AD1449" s="2" t="s">
        <v>376</v>
      </c>
      <c r="AE1449">
        <v>2026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 s="2" t="s">
        <v>72</v>
      </c>
      <c r="AN1449" s="2" t="s">
        <v>3419</v>
      </c>
    </row>
    <row r="1450" spans="1:40">
      <c r="A1450" s="1">
        <v>46140</v>
      </c>
      <c r="B1450" s="2" t="s">
        <v>26</v>
      </c>
      <c r="C1450" s="2" t="s">
        <v>3448</v>
      </c>
      <c r="D1450" s="2" t="s">
        <v>3449</v>
      </c>
      <c r="E1450" s="11">
        <v>0.63541666666666674</v>
      </c>
      <c r="F1450" s="11">
        <v>0.72569444444444442</v>
      </c>
      <c r="G1450">
        <v>2.17</v>
      </c>
      <c r="H1450">
        <v>1843.3179723502305</v>
      </c>
      <c r="I1450">
        <v>2.1666666666666665</v>
      </c>
      <c r="J1450">
        <v>1846.1538461574073</v>
      </c>
      <c r="K1450" s="2" t="s">
        <v>3416</v>
      </c>
      <c r="L1450" s="2" t="s">
        <v>3417</v>
      </c>
      <c r="M1450">
        <v>481</v>
      </c>
      <c r="N1450" s="2" t="s">
        <v>2091</v>
      </c>
      <c r="O1450" s="2" t="s">
        <v>2083</v>
      </c>
      <c r="P1450" s="2" t="s">
        <v>2082</v>
      </c>
      <c r="Q1450" s="2" t="s">
        <v>97</v>
      </c>
      <c r="R1450" s="2" t="s">
        <v>2081</v>
      </c>
      <c r="S1450" s="2" t="s">
        <v>64</v>
      </c>
      <c r="T1450">
        <v>4000</v>
      </c>
      <c r="U1450">
        <v>0</v>
      </c>
      <c r="V1450">
        <v>2</v>
      </c>
      <c r="W1450">
        <v>1</v>
      </c>
      <c r="X1450">
        <v>2</v>
      </c>
      <c r="Z1450">
        <v>8000</v>
      </c>
      <c r="AA1450">
        <v>8000</v>
      </c>
      <c r="AB1450">
        <v>29500</v>
      </c>
      <c r="AC1450" s="2" t="s">
        <v>3450</v>
      </c>
      <c r="AD1450" s="2" t="s">
        <v>376</v>
      </c>
      <c r="AE1450">
        <v>2026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 s="2" t="s">
        <v>72</v>
      </c>
      <c r="AN1450" s="2" t="s">
        <v>3419</v>
      </c>
    </row>
    <row r="1451" spans="1:40">
      <c r="A1451" s="1">
        <v>46141</v>
      </c>
      <c r="B1451" s="2" t="s">
        <v>26</v>
      </c>
      <c r="C1451" s="2" t="s">
        <v>3448</v>
      </c>
      <c r="D1451" s="2" t="s">
        <v>3449</v>
      </c>
      <c r="E1451" s="11">
        <v>0.34027777777777768</v>
      </c>
      <c r="F1451" s="11">
        <v>0.54166666666666674</v>
      </c>
      <c r="G1451">
        <v>4.83</v>
      </c>
      <c r="H1451">
        <v>2243.8923395445136</v>
      </c>
      <c r="I1451">
        <v>4.833333333333333</v>
      </c>
      <c r="J1451">
        <v>2242.3448275810183</v>
      </c>
      <c r="K1451" s="2" t="s">
        <v>3416</v>
      </c>
      <c r="L1451" s="2" t="s">
        <v>3417</v>
      </c>
      <c r="M1451">
        <v>481</v>
      </c>
      <c r="N1451" s="2" t="s">
        <v>2091</v>
      </c>
      <c r="O1451" s="2" t="s">
        <v>2083</v>
      </c>
      <c r="P1451" s="2" t="s">
        <v>2082</v>
      </c>
      <c r="Q1451" s="2" t="s">
        <v>97</v>
      </c>
      <c r="R1451" s="2" t="s">
        <v>2081</v>
      </c>
      <c r="S1451" s="2" t="s">
        <v>64</v>
      </c>
      <c r="T1451">
        <v>10838</v>
      </c>
      <c r="U1451">
        <v>0</v>
      </c>
      <c r="V1451">
        <v>2</v>
      </c>
      <c r="W1451">
        <v>1</v>
      </c>
      <c r="X1451">
        <v>2</v>
      </c>
      <c r="Z1451">
        <v>21676</v>
      </c>
      <c r="AA1451">
        <v>21676</v>
      </c>
      <c r="AB1451">
        <v>29500</v>
      </c>
      <c r="AC1451" s="2" t="s">
        <v>3450</v>
      </c>
      <c r="AD1451" s="2" t="s">
        <v>376</v>
      </c>
      <c r="AE1451">
        <v>2026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 s="2" t="s">
        <v>72</v>
      </c>
      <c r="AN1451" s="2" t="s">
        <v>3419</v>
      </c>
    </row>
    <row r="1452" spans="1:40">
      <c r="A1452" s="1">
        <v>46141</v>
      </c>
      <c r="B1452" s="2" t="s">
        <v>26</v>
      </c>
      <c r="C1452" s="2" t="s">
        <v>3448</v>
      </c>
      <c r="D1452" s="2" t="s">
        <v>3449</v>
      </c>
      <c r="E1452" s="11">
        <v>0.55208333333333326</v>
      </c>
      <c r="F1452" s="11">
        <v>0.72569444444444442</v>
      </c>
      <c r="G1452">
        <v>4.17</v>
      </c>
      <c r="H1452">
        <v>2126.3788968824942</v>
      </c>
      <c r="I1452">
        <v>4.166666666666667</v>
      </c>
      <c r="J1452">
        <v>2128.08</v>
      </c>
      <c r="K1452" s="2" t="s">
        <v>3416</v>
      </c>
      <c r="L1452" s="2" t="s">
        <v>3417</v>
      </c>
      <c r="M1452">
        <v>482</v>
      </c>
      <c r="N1452" s="2" t="s">
        <v>2092</v>
      </c>
      <c r="O1452" s="2" t="s">
        <v>2083</v>
      </c>
      <c r="P1452" s="2" t="s">
        <v>2082</v>
      </c>
      <c r="Q1452" s="2" t="s">
        <v>97</v>
      </c>
      <c r="R1452" s="2" t="s">
        <v>2081</v>
      </c>
      <c r="S1452" s="2" t="s">
        <v>64</v>
      </c>
      <c r="T1452">
        <v>8867</v>
      </c>
      <c r="U1452">
        <v>0</v>
      </c>
      <c r="V1452">
        <v>2</v>
      </c>
      <c r="W1452">
        <v>1</v>
      </c>
      <c r="X1452">
        <v>2</v>
      </c>
      <c r="Z1452">
        <v>17734</v>
      </c>
      <c r="AA1452">
        <v>17734</v>
      </c>
      <c r="AB1452">
        <v>29500</v>
      </c>
      <c r="AC1452" s="2" t="s">
        <v>3450</v>
      </c>
      <c r="AD1452" s="2" t="s">
        <v>376</v>
      </c>
      <c r="AE1452">
        <v>2026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 s="2" t="s">
        <v>72</v>
      </c>
      <c r="AN1452" s="2" t="s">
        <v>3419</v>
      </c>
    </row>
    <row r="1453" spans="1:40">
      <c r="A1453" s="1">
        <v>46140</v>
      </c>
      <c r="B1453" s="2" t="s">
        <v>27</v>
      </c>
      <c r="C1453" s="2" t="s">
        <v>3439</v>
      </c>
      <c r="D1453" s="2" t="s">
        <v>3440</v>
      </c>
      <c r="E1453" s="11">
        <v>0.33680555555555558</v>
      </c>
      <c r="F1453" s="11">
        <v>0.38888888888888884</v>
      </c>
      <c r="G1453">
        <v>1.25</v>
      </c>
      <c r="H1453">
        <v>1663.2</v>
      </c>
      <c r="I1453">
        <v>1.25</v>
      </c>
      <c r="J1453">
        <v>1663.2</v>
      </c>
      <c r="K1453" s="2" t="s">
        <v>3416</v>
      </c>
      <c r="L1453" s="2" t="s">
        <v>3417</v>
      </c>
      <c r="M1453">
        <v>525</v>
      </c>
      <c r="N1453" s="2" t="s">
        <v>2219</v>
      </c>
      <c r="O1453" s="2" t="s">
        <v>2214</v>
      </c>
      <c r="P1453" s="2" t="s">
        <v>2208</v>
      </c>
      <c r="Q1453" s="2" t="s">
        <v>805</v>
      </c>
      <c r="R1453" s="2" t="s">
        <v>2207</v>
      </c>
      <c r="S1453" s="2" t="s">
        <v>64</v>
      </c>
      <c r="T1453">
        <v>2079</v>
      </c>
      <c r="U1453">
        <v>0</v>
      </c>
      <c r="V1453">
        <v>2</v>
      </c>
      <c r="W1453">
        <v>1</v>
      </c>
      <c r="X1453">
        <v>4</v>
      </c>
      <c r="Z1453">
        <v>8316</v>
      </c>
      <c r="AA1453">
        <v>8316</v>
      </c>
      <c r="AB1453">
        <v>17000</v>
      </c>
      <c r="AC1453" s="2" t="s">
        <v>3450</v>
      </c>
      <c r="AD1453" s="2" t="s">
        <v>376</v>
      </c>
      <c r="AE1453">
        <v>2026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 s="2" t="s">
        <v>3431</v>
      </c>
      <c r="AN1453" s="2" t="s">
        <v>3419</v>
      </c>
    </row>
    <row r="1454" spans="1:40">
      <c r="A1454" s="1">
        <v>46140</v>
      </c>
      <c r="B1454" s="2" t="s">
        <v>27</v>
      </c>
      <c r="C1454" s="2" t="s">
        <v>3439</v>
      </c>
      <c r="D1454" s="2" t="s">
        <v>3440</v>
      </c>
      <c r="E1454" s="11">
        <v>0.39236111111111116</v>
      </c>
      <c r="F1454" s="11">
        <v>0.44444444444444442</v>
      </c>
      <c r="G1454">
        <v>1.25</v>
      </c>
      <c r="H1454">
        <v>1107.2</v>
      </c>
      <c r="I1454">
        <v>1.25</v>
      </c>
      <c r="J1454">
        <v>1107.2</v>
      </c>
      <c r="K1454" s="2" t="s">
        <v>3416</v>
      </c>
      <c r="L1454" s="2" t="s">
        <v>3417</v>
      </c>
      <c r="M1454">
        <v>569</v>
      </c>
      <c r="N1454" s="2" t="s">
        <v>2361</v>
      </c>
      <c r="O1454" s="2" t="s">
        <v>2364</v>
      </c>
      <c r="P1454" s="2" t="s">
        <v>2363</v>
      </c>
      <c r="Q1454" s="2" t="s">
        <v>805</v>
      </c>
      <c r="R1454" s="2" t="s">
        <v>2362</v>
      </c>
      <c r="S1454" s="2" t="s">
        <v>64</v>
      </c>
      <c r="T1454">
        <v>1384</v>
      </c>
      <c r="U1454">
        <v>0</v>
      </c>
      <c r="V1454">
        <v>2</v>
      </c>
      <c r="W1454">
        <v>1</v>
      </c>
      <c r="X1454">
        <v>4</v>
      </c>
      <c r="Z1454">
        <v>5536</v>
      </c>
      <c r="AA1454">
        <v>5536</v>
      </c>
      <c r="AB1454">
        <v>5200</v>
      </c>
      <c r="AC1454" s="2" t="s">
        <v>3438</v>
      </c>
      <c r="AD1454" s="2" t="s">
        <v>376</v>
      </c>
      <c r="AE1454">
        <v>2026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 s="2" t="s">
        <v>3431</v>
      </c>
      <c r="AN1454" s="2" t="s">
        <v>3419</v>
      </c>
    </row>
    <row r="1455" spans="1:40">
      <c r="A1455" s="1">
        <v>46140</v>
      </c>
      <c r="B1455" s="2" t="s">
        <v>27</v>
      </c>
      <c r="C1455" s="2" t="s">
        <v>3439</v>
      </c>
      <c r="D1455" s="2" t="s">
        <v>3440</v>
      </c>
      <c r="E1455" s="11">
        <v>0.63888888888888884</v>
      </c>
      <c r="F1455" s="11">
        <v>0.66666666666666674</v>
      </c>
      <c r="G1455">
        <v>0.67</v>
      </c>
      <c r="H1455">
        <v>1194.0298507462685</v>
      </c>
      <c r="I1455">
        <v>0.66666666666666674</v>
      </c>
      <c r="J1455">
        <v>1200</v>
      </c>
      <c r="K1455" s="2" t="s">
        <v>3416</v>
      </c>
      <c r="L1455" s="2" t="s">
        <v>3417</v>
      </c>
      <c r="M1455">
        <v>623</v>
      </c>
      <c r="N1455" s="2" t="s">
        <v>2570</v>
      </c>
      <c r="O1455" s="2" t="s">
        <v>2573</v>
      </c>
      <c r="P1455" s="2" t="s">
        <v>2572</v>
      </c>
      <c r="Q1455" s="2" t="s">
        <v>1466</v>
      </c>
      <c r="R1455" s="2" t="s">
        <v>2571</v>
      </c>
      <c r="S1455" s="2" t="s">
        <v>64</v>
      </c>
      <c r="T1455">
        <v>800</v>
      </c>
      <c r="U1455">
        <v>0</v>
      </c>
      <c r="V1455">
        <v>2</v>
      </c>
      <c r="W1455">
        <v>1</v>
      </c>
      <c r="X1455">
        <v>6</v>
      </c>
      <c r="Z1455">
        <v>4800</v>
      </c>
      <c r="AA1455">
        <v>4800</v>
      </c>
      <c r="AB1455">
        <v>4500</v>
      </c>
      <c r="AC1455" s="2" t="s">
        <v>3438</v>
      </c>
      <c r="AD1455" s="2" t="s">
        <v>376</v>
      </c>
      <c r="AE1455">
        <v>2026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 s="2" t="s">
        <v>3419</v>
      </c>
      <c r="AN1455" s="2" t="s">
        <v>3419</v>
      </c>
    </row>
    <row r="1456" spans="1:40">
      <c r="A1456" s="1">
        <v>46140</v>
      </c>
      <c r="B1456" s="2" t="s">
        <v>27</v>
      </c>
      <c r="C1456" s="2" t="s">
        <v>3439</v>
      </c>
      <c r="D1456" s="2" t="s">
        <v>3440</v>
      </c>
      <c r="E1456" s="11">
        <v>0.66666666666666674</v>
      </c>
      <c r="F1456" s="11">
        <v>0.72916666666666674</v>
      </c>
      <c r="G1456">
        <v>1.5</v>
      </c>
      <c r="I1456">
        <v>1.5</v>
      </c>
      <c r="K1456" s="2" t="s">
        <v>3416</v>
      </c>
      <c r="L1456" s="2" t="s">
        <v>3362</v>
      </c>
      <c r="M1456" t="s">
        <v>764</v>
      </c>
      <c r="N1456" s="2" t="s">
        <v>764</v>
      </c>
      <c r="O1456" s="2" t="s">
        <v>764</v>
      </c>
      <c r="P1456" s="2" t="s">
        <v>764</v>
      </c>
      <c r="Q1456" s="2" t="s">
        <v>764</v>
      </c>
      <c r="R1456" s="2" t="s">
        <v>764</v>
      </c>
      <c r="S1456" s="2" t="s">
        <v>764</v>
      </c>
      <c r="U1456">
        <v>0</v>
      </c>
      <c r="V1456">
        <v>0</v>
      </c>
      <c r="W1456">
        <v>0</v>
      </c>
      <c r="X1456">
        <v>0</v>
      </c>
      <c r="AA1456" t="s">
        <v>764</v>
      </c>
      <c r="AB1456" t="s">
        <v>764</v>
      </c>
      <c r="AC1456" s="2" t="s">
        <v>3650</v>
      </c>
      <c r="AD1456" s="2" t="s">
        <v>376</v>
      </c>
      <c r="AE1456">
        <v>2026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 s="2" t="s">
        <v>3419</v>
      </c>
      <c r="AN1456" s="2" t="s">
        <v>3419</v>
      </c>
    </row>
    <row r="1457" spans="1:40">
      <c r="A1457" s="1">
        <v>46141</v>
      </c>
      <c r="B1457" s="2" t="s">
        <v>27</v>
      </c>
      <c r="C1457" s="2" t="s">
        <v>3439</v>
      </c>
      <c r="D1457" s="2" t="s">
        <v>3440</v>
      </c>
      <c r="E1457" s="11">
        <v>0.42361111111111116</v>
      </c>
      <c r="F1457" s="11">
        <v>0.52083333333333326</v>
      </c>
      <c r="G1457">
        <v>2.33</v>
      </c>
      <c r="H1457">
        <v>1140.343347639485</v>
      </c>
      <c r="I1457">
        <v>2.3333333333333335</v>
      </c>
      <c r="J1457">
        <v>1138.7142857175927</v>
      </c>
      <c r="K1457" s="2" t="s">
        <v>3416</v>
      </c>
      <c r="L1457" s="2" t="s">
        <v>3417</v>
      </c>
      <c r="M1457">
        <v>621</v>
      </c>
      <c r="N1457" s="2" t="s">
        <v>2560</v>
      </c>
      <c r="O1457" s="2" t="s">
        <v>2563</v>
      </c>
      <c r="P1457" s="2" t="s">
        <v>2562</v>
      </c>
      <c r="Q1457" s="2" t="s">
        <v>1200</v>
      </c>
      <c r="R1457" s="2" t="s">
        <v>2561</v>
      </c>
      <c r="S1457" s="2" t="s">
        <v>64</v>
      </c>
      <c r="T1457">
        <v>2657</v>
      </c>
      <c r="U1457">
        <v>7</v>
      </c>
      <c r="V1457">
        <v>2</v>
      </c>
      <c r="W1457">
        <v>1</v>
      </c>
      <c r="X1457">
        <v>6</v>
      </c>
      <c r="Z1457">
        <v>15942</v>
      </c>
      <c r="AA1457">
        <v>15942</v>
      </c>
      <c r="AB1457">
        <v>15000</v>
      </c>
      <c r="AC1457" s="2" t="s">
        <v>3438</v>
      </c>
      <c r="AD1457" s="2" t="s">
        <v>376</v>
      </c>
      <c r="AE1457">
        <v>2026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 s="2" t="s">
        <v>3419</v>
      </c>
      <c r="AN1457" s="2" t="s">
        <v>3419</v>
      </c>
    </row>
    <row r="1458" spans="1:40">
      <c r="A1458" s="1">
        <v>46141</v>
      </c>
      <c r="B1458" s="2" t="s">
        <v>27</v>
      </c>
      <c r="C1458" s="2" t="s">
        <v>3439</v>
      </c>
      <c r="D1458" s="2" t="s">
        <v>3440</v>
      </c>
      <c r="E1458" s="11">
        <v>0.54513888888888884</v>
      </c>
      <c r="F1458" s="11">
        <v>0.65972222222222232</v>
      </c>
      <c r="G1458">
        <v>2.75</v>
      </c>
      <c r="H1458">
        <v>276.36363636363637</v>
      </c>
      <c r="I1458">
        <v>2.75</v>
      </c>
      <c r="J1458">
        <v>276.36363636574072</v>
      </c>
      <c r="K1458" s="2" t="s">
        <v>3416</v>
      </c>
      <c r="L1458" s="2" t="s">
        <v>3417</v>
      </c>
      <c r="M1458">
        <v>585</v>
      </c>
      <c r="N1458" s="2" t="s">
        <v>2418</v>
      </c>
      <c r="O1458" s="2" t="s">
        <v>647</v>
      </c>
      <c r="P1458" s="2" t="s">
        <v>646</v>
      </c>
      <c r="Q1458" s="2" t="s">
        <v>153</v>
      </c>
      <c r="R1458" s="2" t="s">
        <v>645</v>
      </c>
      <c r="S1458" s="2" t="s">
        <v>64</v>
      </c>
      <c r="T1458">
        <v>760</v>
      </c>
      <c r="U1458">
        <v>10</v>
      </c>
      <c r="V1458">
        <v>2</v>
      </c>
      <c r="W1458">
        <v>1</v>
      </c>
      <c r="X1458">
        <v>4</v>
      </c>
      <c r="Z1458">
        <v>3040</v>
      </c>
      <c r="AA1458">
        <v>3040</v>
      </c>
      <c r="AB1458">
        <v>2900</v>
      </c>
      <c r="AC1458" s="2" t="s">
        <v>3438</v>
      </c>
      <c r="AD1458" s="2" t="s">
        <v>376</v>
      </c>
      <c r="AE1458">
        <v>2026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 s="2" t="s">
        <v>3431</v>
      </c>
      <c r="AN1458" s="2" t="s">
        <v>3419</v>
      </c>
    </row>
    <row r="1459" spans="1:40">
      <c r="A1459" s="1">
        <v>46141</v>
      </c>
      <c r="B1459" s="2" t="s">
        <v>27</v>
      </c>
      <c r="C1459" s="2" t="s">
        <v>3439</v>
      </c>
      <c r="D1459" s="2" t="s">
        <v>3440</v>
      </c>
      <c r="E1459" s="11">
        <v>0.66666666666666674</v>
      </c>
      <c r="F1459" s="11">
        <v>0.72916666666666674</v>
      </c>
      <c r="G1459">
        <v>1.5</v>
      </c>
      <c r="I1459">
        <v>1.5</v>
      </c>
      <c r="K1459" s="2" t="s">
        <v>3416</v>
      </c>
      <c r="L1459" s="2" t="s">
        <v>3362</v>
      </c>
      <c r="M1459" t="s">
        <v>764</v>
      </c>
      <c r="N1459" s="2" t="s">
        <v>764</v>
      </c>
      <c r="O1459" s="2" t="s">
        <v>764</v>
      </c>
      <c r="P1459" s="2" t="s">
        <v>764</v>
      </c>
      <c r="Q1459" s="2" t="s">
        <v>764</v>
      </c>
      <c r="R1459" s="2" t="s">
        <v>764</v>
      </c>
      <c r="S1459" s="2" t="s">
        <v>764</v>
      </c>
      <c r="U1459">
        <v>0</v>
      </c>
      <c r="V1459">
        <v>0</v>
      </c>
      <c r="W1459">
        <v>0</v>
      </c>
      <c r="X1459">
        <v>0</v>
      </c>
      <c r="AA1459" t="s">
        <v>764</v>
      </c>
      <c r="AB1459" t="s">
        <v>764</v>
      </c>
      <c r="AC1459" s="2" t="s">
        <v>3651</v>
      </c>
      <c r="AD1459" s="2" t="s">
        <v>376</v>
      </c>
      <c r="AE1459">
        <v>2026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 s="2" t="s">
        <v>3419</v>
      </c>
      <c r="AN1459" s="2" t="s">
        <v>3419</v>
      </c>
    </row>
    <row r="1460" spans="1:40">
      <c r="A1460" s="1">
        <v>46140</v>
      </c>
      <c r="B1460" s="2" t="s">
        <v>27</v>
      </c>
      <c r="C1460" s="2" t="s">
        <v>3481</v>
      </c>
      <c r="D1460" s="2" t="s">
        <v>3454</v>
      </c>
      <c r="E1460" s="11">
        <v>0.34027777777777768</v>
      </c>
      <c r="F1460" s="11">
        <v>0.72916666666666674</v>
      </c>
      <c r="G1460">
        <v>9.33</v>
      </c>
      <c r="H1460">
        <v>1714.8981779206858</v>
      </c>
      <c r="I1460">
        <v>9.3333333333333339</v>
      </c>
      <c r="J1460">
        <v>1714.2857142824073</v>
      </c>
      <c r="K1460" s="2" t="s">
        <v>3416</v>
      </c>
      <c r="L1460" s="2" t="s">
        <v>3370</v>
      </c>
      <c r="M1460" t="s">
        <v>764</v>
      </c>
      <c r="N1460" s="2" t="s">
        <v>764</v>
      </c>
      <c r="O1460" s="2" t="s">
        <v>764</v>
      </c>
      <c r="P1460" s="2" t="s">
        <v>764</v>
      </c>
      <c r="Q1460" s="2" t="s">
        <v>764</v>
      </c>
      <c r="R1460" s="2" t="s">
        <v>764</v>
      </c>
      <c r="S1460" s="2" t="s">
        <v>764</v>
      </c>
      <c r="T1460">
        <v>16000</v>
      </c>
      <c r="U1460">
        <v>10</v>
      </c>
      <c r="V1460">
        <v>0</v>
      </c>
      <c r="W1460">
        <v>0</v>
      </c>
      <c r="X1460">
        <v>0</v>
      </c>
      <c r="Z1460">
        <v>0</v>
      </c>
      <c r="AA1460" t="s">
        <v>764</v>
      </c>
      <c r="AB1460" t="s">
        <v>764</v>
      </c>
      <c r="AC1460" s="2" t="s">
        <v>3582</v>
      </c>
      <c r="AD1460" s="2" t="s">
        <v>376</v>
      </c>
      <c r="AE1460">
        <v>2026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 s="2" t="s">
        <v>3419</v>
      </c>
      <c r="AN1460" s="2" t="s">
        <v>3419</v>
      </c>
    </row>
    <row r="1461" spans="1:40">
      <c r="A1461" s="1">
        <v>46141</v>
      </c>
      <c r="B1461" s="2" t="s">
        <v>27</v>
      </c>
      <c r="C1461" s="2" t="s">
        <v>3481</v>
      </c>
      <c r="D1461" s="2" t="s">
        <v>3454</v>
      </c>
      <c r="E1461" s="11">
        <v>0.34027777777777768</v>
      </c>
      <c r="F1461" s="11">
        <v>0.72916666666666674</v>
      </c>
      <c r="G1461">
        <v>9.33</v>
      </c>
      <c r="H1461">
        <v>1714.8981779206858</v>
      </c>
      <c r="I1461">
        <v>9.3333333333333339</v>
      </c>
      <c r="J1461">
        <v>1714.2857142824073</v>
      </c>
      <c r="K1461" s="2" t="s">
        <v>3416</v>
      </c>
      <c r="L1461" s="2" t="s">
        <v>3370</v>
      </c>
      <c r="M1461" t="s">
        <v>764</v>
      </c>
      <c r="N1461" s="2" t="s">
        <v>764</v>
      </c>
      <c r="O1461" s="2" t="s">
        <v>764</v>
      </c>
      <c r="P1461" s="2" t="s">
        <v>764</v>
      </c>
      <c r="Q1461" s="2" t="s">
        <v>764</v>
      </c>
      <c r="R1461" s="2" t="s">
        <v>764</v>
      </c>
      <c r="S1461" s="2" t="s">
        <v>764</v>
      </c>
      <c r="T1461">
        <v>16000</v>
      </c>
      <c r="U1461">
        <v>10</v>
      </c>
      <c r="V1461">
        <v>0</v>
      </c>
      <c r="W1461">
        <v>0</v>
      </c>
      <c r="X1461">
        <v>0</v>
      </c>
      <c r="Z1461">
        <v>0</v>
      </c>
      <c r="AA1461" t="s">
        <v>764</v>
      </c>
      <c r="AB1461" t="s">
        <v>764</v>
      </c>
      <c r="AC1461" s="2" t="s">
        <v>3582</v>
      </c>
      <c r="AD1461" s="2" t="s">
        <v>376</v>
      </c>
      <c r="AE1461">
        <v>2026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 s="2" t="s">
        <v>3419</v>
      </c>
      <c r="AN1461" s="2" t="s">
        <v>3419</v>
      </c>
    </row>
    <row r="1462" spans="1:40">
      <c r="A1462" s="1">
        <v>46141</v>
      </c>
      <c r="B1462" s="2" t="s">
        <v>25</v>
      </c>
      <c r="C1462" s="2" t="s">
        <v>3422</v>
      </c>
      <c r="D1462" s="2" t="s">
        <v>3423</v>
      </c>
      <c r="E1462" s="11">
        <v>0.3354166666666667</v>
      </c>
      <c r="F1462" s="11">
        <v>0.41666666666666674</v>
      </c>
      <c r="G1462">
        <v>1.95</v>
      </c>
      <c r="I1462">
        <v>1.9500000000000002</v>
      </c>
      <c r="K1462" s="2" t="s">
        <v>3416</v>
      </c>
      <c r="L1462" s="2" t="s">
        <v>3464</v>
      </c>
      <c r="M1462" t="s">
        <v>764</v>
      </c>
      <c r="N1462" s="2" t="s">
        <v>764</v>
      </c>
      <c r="O1462" s="2" t="s">
        <v>764</v>
      </c>
      <c r="P1462" s="2" t="s">
        <v>764</v>
      </c>
      <c r="Q1462" s="2" t="s">
        <v>764</v>
      </c>
      <c r="R1462" s="2" t="s">
        <v>764</v>
      </c>
      <c r="S1462" s="2" t="s">
        <v>764</v>
      </c>
      <c r="U1462">
        <v>0</v>
      </c>
      <c r="V1462">
        <v>0</v>
      </c>
      <c r="W1462">
        <v>0</v>
      </c>
      <c r="X1462">
        <v>0</v>
      </c>
      <c r="AA1462" t="s">
        <v>764</v>
      </c>
      <c r="AB1462" t="s">
        <v>764</v>
      </c>
      <c r="AC1462" s="2" t="s">
        <v>3652</v>
      </c>
      <c r="AD1462" s="2" t="s">
        <v>376</v>
      </c>
      <c r="AE1462">
        <v>2026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 s="2" t="s">
        <v>72</v>
      </c>
      <c r="AN1462" s="2" t="s">
        <v>3419</v>
      </c>
    </row>
    <row r="1463" spans="1:40">
      <c r="A1463" s="1">
        <v>46141</v>
      </c>
      <c r="B1463" s="2" t="s">
        <v>25</v>
      </c>
      <c r="C1463" s="2" t="s">
        <v>3422</v>
      </c>
      <c r="D1463" s="2" t="s">
        <v>3423</v>
      </c>
      <c r="E1463" s="11">
        <v>0.42013888888888884</v>
      </c>
      <c r="F1463" s="11">
        <v>0.4375</v>
      </c>
      <c r="G1463">
        <v>0.42</v>
      </c>
      <c r="H1463">
        <v>1095.2380952380952</v>
      </c>
      <c r="I1463">
        <v>0.41666666666666674</v>
      </c>
      <c r="J1463">
        <v>1104</v>
      </c>
      <c r="K1463" s="2" t="s">
        <v>3416</v>
      </c>
      <c r="L1463" s="2" t="s">
        <v>3417</v>
      </c>
      <c r="M1463">
        <v>627</v>
      </c>
      <c r="N1463" s="2" t="s">
        <v>2590</v>
      </c>
      <c r="O1463" s="2" t="s">
        <v>1352</v>
      </c>
      <c r="P1463" s="2" t="s">
        <v>1351</v>
      </c>
      <c r="Q1463" s="2" t="s">
        <v>153</v>
      </c>
      <c r="R1463" s="2" t="s">
        <v>1350</v>
      </c>
      <c r="S1463" s="2" t="s">
        <v>64</v>
      </c>
      <c r="T1463">
        <v>460</v>
      </c>
      <c r="U1463">
        <v>0</v>
      </c>
      <c r="V1463">
        <v>2</v>
      </c>
      <c r="W1463">
        <v>1</v>
      </c>
      <c r="X1463">
        <v>4</v>
      </c>
      <c r="Z1463">
        <v>1840</v>
      </c>
      <c r="AA1463">
        <v>1840</v>
      </c>
      <c r="AB1463">
        <v>1500</v>
      </c>
      <c r="AC1463" s="2"/>
      <c r="AD1463" s="2" t="s">
        <v>376</v>
      </c>
      <c r="AE1463">
        <v>2026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 s="2" t="s">
        <v>72</v>
      </c>
      <c r="AN1463" s="2" t="s">
        <v>3419</v>
      </c>
    </row>
    <row r="1464" spans="1:40">
      <c r="A1464" s="1">
        <v>46141</v>
      </c>
      <c r="B1464" s="2" t="s">
        <v>25</v>
      </c>
      <c r="C1464" s="2" t="s">
        <v>3422</v>
      </c>
      <c r="D1464" s="2" t="s">
        <v>3423</v>
      </c>
      <c r="E1464" s="11">
        <v>0.44097222222222232</v>
      </c>
      <c r="F1464" s="11">
        <v>0.54861111111111116</v>
      </c>
      <c r="G1464">
        <v>2.58</v>
      </c>
      <c r="H1464">
        <v>930.23255813953483</v>
      </c>
      <c r="I1464">
        <v>2.5833333333333335</v>
      </c>
      <c r="J1464">
        <v>929.03225806712965</v>
      </c>
      <c r="K1464" s="2" t="s">
        <v>3416</v>
      </c>
      <c r="L1464" s="2" t="s">
        <v>3417</v>
      </c>
      <c r="M1464">
        <v>500</v>
      </c>
      <c r="N1464" s="2" t="s">
        <v>2140</v>
      </c>
      <c r="O1464" s="2" t="s">
        <v>2143</v>
      </c>
      <c r="P1464" s="2" t="s">
        <v>2142</v>
      </c>
      <c r="Q1464" s="2" t="s">
        <v>354</v>
      </c>
      <c r="R1464" s="2" t="s">
        <v>2141</v>
      </c>
      <c r="S1464" s="2" t="s">
        <v>64</v>
      </c>
      <c r="T1464">
        <v>2400</v>
      </c>
      <c r="U1464">
        <v>0</v>
      </c>
      <c r="V1464">
        <v>2</v>
      </c>
      <c r="W1464">
        <v>1</v>
      </c>
      <c r="X1464">
        <v>4</v>
      </c>
      <c r="Z1464">
        <v>9600</v>
      </c>
      <c r="AA1464">
        <v>9600</v>
      </c>
      <c r="AB1464">
        <v>9500</v>
      </c>
      <c r="AC1464" s="2"/>
      <c r="AD1464" s="2" t="s">
        <v>376</v>
      </c>
      <c r="AE1464">
        <v>2026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 s="2" t="s">
        <v>72</v>
      </c>
      <c r="AN1464" s="2" t="s">
        <v>3419</v>
      </c>
    </row>
    <row r="1465" spans="1:40">
      <c r="A1465" s="1">
        <v>46141</v>
      </c>
      <c r="B1465" s="2" t="s">
        <v>25</v>
      </c>
      <c r="C1465" s="2" t="s">
        <v>3422</v>
      </c>
      <c r="D1465" s="2" t="s">
        <v>3423</v>
      </c>
      <c r="E1465" s="11">
        <v>0.55555555555555558</v>
      </c>
      <c r="F1465" s="11">
        <v>0.72916666666666674</v>
      </c>
      <c r="G1465">
        <v>4.17</v>
      </c>
      <c r="I1465">
        <v>4.166666666666667</v>
      </c>
      <c r="K1465" s="2" t="s">
        <v>3416</v>
      </c>
      <c r="L1465" s="2" t="s">
        <v>3464</v>
      </c>
      <c r="M1465" t="s">
        <v>764</v>
      </c>
      <c r="N1465" s="2" t="s">
        <v>764</v>
      </c>
      <c r="O1465" s="2" t="s">
        <v>764</v>
      </c>
      <c r="P1465" s="2" t="s">
        <v>764</v>
      </c>
      <c r="Q1465" s="2" t="s">
        <v>764</v>
      </c>
      <c r="R1465" s="2" t="s">
        <v>764</v>
      </c>
      <c r="S1465" s="2" t="s">
        <v>764</v>
      </c>
      <c r="U1465">
        <v>0</v>
      </c>
      <c r="V1465">
        <v>0</v>
      </c>
      <c r="W1465">
        <v>0</v>
      </c>
      <c r="X1465">
        <v>0</v>
      </c>
      <c r="AA1465" t="s">
        <v>764</v>
      </c>
      <c r="AB1465" t="s">
        <v>764</v>
      </c>
      <c r="AC1465" s="2" t="s">
        <v>3653</v>
      </c>
      <c r="AD1465" s="2" t="s">
        <v>376</v>
      </c>
      <c r="AE1465">
        <v>2026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 s="2" t="s">
        <v>72</v>
      </c>
      <c r="AN1465" s="2" t="s">
        <v>3419</v>
      </c>
    </row>
    <row r="1466" spans="1:40">
      <c r="A1466" s="1">
        <v>46141</v>
      </c>
      <c r="B1466" s="2" t="s">
        <v>25</v>
      </c>
      <c r="C1466" s="2" t="s">
        <v>3445</v>
      </c>
      <c r="D1466" s="2" t="s">
        <v>3446</v>
      </c>
      <c r="E1466" s="11">
        <v>0.35694444444444451</v>
      </c>
      <c r="F1466" s="11">
        <v>0.4375</v>
      </c>
      <c r="G1466">
        <v>1.93</v>
      </c>
      <c r="H1466">
        <v>2761.6580310880831</v>
      </c>
      <c r="I1466">
        <v>1.9333333333333331</v>
      </c>
      <c r="J1466">
        <v>2756.8965517245369</v>
      </c>
      <c r="K1466" s="2" t="s">
        <v>3416</v>
      </c>
      <c r="L1466" s="2" t="s">
        <v>3417</v>
      </c>
      <c r="M1466">
        <v>535</v>
      </c>
      <c r="N1466" s="2" t="s">
        <v>2240</v>
      </c>
      <c r="O1466" s="2" t="s">
        <v>2235</v>
      </c>
      <c r="P1466" s="2" t="s">
        <v>2228</v>
      </c>
      <c r="Q1466" s="2" t="s">
        <v>2229</v>
      </c>
      <c r="R1466" s="2" t="s">
        <v>2227</v>
      </c>
      <c r="S1466" s="2" t="s">
        <v>64</v>
      </c>
      <c r="T1466">
        <v>5330</v>
      </c>
      <c r="U1466">
        <v>8</v>
      </c>
      <c r="V1466">
        <v>2</v>
      </c>
      <c r="W1466">
        <v>1</v>
      </c>
      <c r="X1466">
        <v>8</v>
      </c>
      <c r="Z1466">
        <v>42640</v>
      </c>
      <c r="AA1466">
        <v>42640</v>
      </c>
      <c r="AB1466">
        <v>42000</v>
      </c>
      <c r="AC1466" s="2" t="s">
        <v>3654</v>
      </c>
      <c r="AD1466" s="2" t="s">
        <v>376</v>
      </c>
      <c r="AE1466">
        <v>2026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 s="2" t="s">
        <v>72</v>
      </c>
      <c r="AN1466" s="2" t="s">
        <v>3419</v>
      </c>
    </row>
    <row r="1467" spans="1:40">
      <c r="A1467" s="1">
        <v>46141</v>
      </c>
      <c r="B1467" s="2" t="s">
        <v>25</v>
      </c>
      <c r="C1467" s="2" t="s">
        <v>3445</v>
      </c>
      <c r="D1467" s="2" t="s">
        <v>3446</v>
      </c>
      <c r="E1467" s="11">
        <v>0.4375</v>
      </c>
      <c r="F1467" s="11">
        <v>0.63194444444444442</v>
      </c>
      <c r="G1467">
        <v>4.67</v>
      </c>
      <c r="I1467">
        <v>4.666666666666667</v>
      </c>
      <c r="K1467" s="2" t="s">
        <v>3416</v>
      </c>
      <c r="L1467" s="2" t="s">
        <v>3362</v>
      </c>
      <c r="M1467" t="s">
        <v>764</v>
      </c>
      <c r="N1467" s="2" t="s">
        <v>764</v>
      </c>
      <c r="O1467" s="2" t="s">
        <v>764</v>
      </c>
      <c r="P1467" s="2" t="s">
        <v>764</v>
      </c>
      <c r="Q1467" s="2" t="s">
        <v>764</v>
      </c>
      <c r="R1467" s="2" t="s">
        <v>764</v>
      </c>
      <c r="S1467" s="2" t="s">
        <v>764</v>
      </c>
      <c r="U1467">
        <v>0</v>
      </c>
      <c r="V1467">
        <v>0</v>
      </c>
      <c r="W1467">
        <v>0</v>
      </c>
      <c r="X1467">
        <v>0</v>
      </c>
      <c r="AA1467" t="s">
        <v>764</v>
      </c>
      <c r="AB1467" t="s">
        <v>764</v>
      </c>
      <c r="AC1467" s="2" t="s">
        <v>3655</v>
      </c>
      <c r="AD1467" s="2" t="s">
        <v>376</v>
      </c>
      <c r="AE1467">
        <v>2026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 s="2" t="s">
        <v>72</v>
      </c>
      <c r="AN1467" s="2" t="s">
        <v>3419</v>
      </c>
    </row>
    <row r="1468" spans="1:40">
      <c r="A1468" s="1">
        <v>46141</v>
      </c>
      <c r="B1468" s="2" t="s">
        <v>25</v>
      </c>
      <c r="C1468" s="2" t="s">
        <v>3445</v>
      </c>
      <c r="D1468" s="2" t="s">
        <v>3446</v>
      </c>
      <c r="E1468" s="11">
        <v>0.63402777777777786</v>
      </c>
      <c r="F1468" s="11">
        <v>0.72916666666666674</v>
      </c>
      <c r="G1468">
        <v>2.2799999999999998</v>
      </c>
      <c r="H1468">
        <v>2611.8421052631579</v>
      </c>
      <c r="I1468">
        <v>2.2833333333333332</v>
      </c>
      <c r="J1468">
        <v>2608.0291970833332</v>
      </c>
      <c r="K1468" s="2" t="s">
        <v>3416</v>
      </c>
      <c r="L1468" s="2" t="s">
        <v>3417</v>
      </c>
      <c r="M1468">
        <v>655</v>
      </c>
      <c r="N1468" s="2" t="s">
        <v>2670</v>
      </c>
      <c r="O1468" s="2" t="s">
        <v>2675</v>
      </c>
      <c r="P1468" s="2" t="s">
        <v>2672</v>
      </c>
      <c r="Q1468" s="2" t="s">
        <v>192</v>
      </c>
      <c r="R1468" s="2" t="s">
        <v>2671</v>
      </c>
      <c r="S1468" s="2" t="s">
        <v>64</v>
      </c>
      <c r="T1468">
        <v>5955</v>
      </c>
      <c r="U1468">
        <v>16</v>
      </c>
      <c r="V1468">
        <v>2</v>
      </c>
      <c r="W1468">
        <v>1</v>
      </c>
      <c r="X1468">
        <v>4</v>
      </c>
      <c r="Z1468">
        <v>23820</v>
      </c>
      <c r="AA1468">
        <v>23820</v>
      </c>
      <c r="AB1468">
        <v>26500</v>
      </c>
      <c r="AC1468" s="2" t="s">
        <v>3654</v>
      </c>
      <c r="AD1468" s="2" t="s">
        <v>376</v>
      </c>
      <c r="AE1468">
        <v>2026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 s="2" t="s">
        <v>72</v>
      </c>
      <c r="AN1468" s="2" t="s">
        <v>3419</v>
      </c>
    </row>
    <row r="1469" spans="1:40">
      <c r="A1469" s="1">
        <v>46142</v>
      </c>
      <c r="B1469" s="2" t="s">
        <v>25</v>
      </c>
      <c r="C1469" s="2" t="s">
        <v>3445</v>
      </c>
      <c r="D1469" s="2" t="s">
        <v>3446</v>
      </c>
      <c r="E1469" s="11">
        <v>0.38958333333333339</v>
      </c>
      <c r="F1469" s="11">
        <v>0.53125</v>
      </c>
      <c r="G1469">
        <v>3.4</v>
      </c>
      <c r="H1469">
        <v>1751.4705882352941</v>
      </c>
      <c r="I1469">
        <v>3.4000000000000004</v>
      </c>
      <c r="J1469">
        <v>1751.4705882407407</v>
      </c>
      <c r="K1469" s="2" t="s">
        <v>3416</v>
      </c>
      <c r="L1469" s="2" t="s">
        <v>3417</v>
      </c>
      <c r="M1469">
        <v>656</v>
      </c>
      <c r="N1469" s="2" t="s">
        <v>2678</v>
      </c>
      <c r="O1469" s="2" t="s">
        <v>2675</v>
      </c>
      <c r="P1469" s="2" t="s">
        <v>2672</v>
      </c>
      <c r="Q1469" s="2" t="s">
        <v>192</v>
      </c>
      <c r="R1469" s="2" t="s">
        <v>2671</v>
      </c>
      <c r="S1469" s="2" t="s">
        <v>64</v>
      </c>
      <c r="T1469">
        <v>5955</v>
      </c>
      <c r="U1469">
        <v>5</v>
      </c>
      <c r="V1469">
        <v>2</v>
      </c>
      <c r="W1469">
        <v>1</v>
      </c>
      <c r="X1469">
        <v>4</v>
      </c>
      <c r="Z1469">
        <v>23820</v>
      </c>
      <c r="AA1469">
        <v>23820</v>
      </c>
      <c r="AB1469">
        <v>23500</v>
      </c>
      <c r="AC1469" s="2" t="s">
        <v>3654</v>
      </c>
      <c r="AD1469" s="2" t="s">
        <v>376</v>
      </c>
      <c r="AE1469">
        <v>2026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 s="2" t="s">
        <v>72</v>
      </c>
      <c r="AN1469" s="2" t="s">
        <v>3419</v>
      </c>
    </row>
    <row r="1470" spans="1:40">
      <c r="A1470" s="1">
        <v>46142</v>
      </c>
      <c r="B1470" s="2" t="s">
        <v>25</v>
      </c>
      <c r="C1470" s="2" t="s">
        <v>3445</v>
      </c>
      <c r="D1470" s="2" t="s">
        <v>3446</v>
      </c>
      <c r="E1470" s="11">
        <v>0.55902777777777768</v>
      </c>
      <c r="F1470" s="11">
        <v>0.65972222222222232</v>
      </c>
      <c r="G1470">
        <v>2.42</v>
      </c>
      <c r="H1470">
        <v>3700.413223140496</v>
      </c>
      <c r="I1470">
        <v>2.4166666666666665</v>
      </c>
      <c r="J1470">
        <v>3705.5172413773148</v>
      </c>
      <c r="K1470" s="2" t="s">
        <v>3416</v>
      </c>
      <c r="L1470" s="2" t="s">
        <v>3417</v>
      </c>
      <c r="M1470">
        <v>657</v>
      </c>
      <c r="N1470" s="2" t="s">
        <v>2679</v>
      </c>
      <c r="O1470" s="2" t="s">
        <v>2675</v>
      </c>
      <c r="P1470" s="2" t="s">
        <v>2672</v>
      </c>
      <c r="Q1470" s="2" t="s">
        <v>192</v>
      </c>
      <c r="R1470" s="2" t="s">
        <v>2671</v>
      </c>
      <c r="S1470" s="2" t="s">
        <v>64</v>
      </c>
      <c r="T1470">
        <v>8955</v>
      </c>
      <c r="U1470">
        <v>5</v>
      </c>
      <c r="V1470">
        <v>2</v>
      </c>
      <c r="W1470">
        <v>1</v>
      </c>
      <c r="X1470">
        <v>4</v>
      </c>
      <c r="Z1470">
        <v>35820</v>
      </c>
      <c r="AA1470">
        <v>35820</v>
      </c>
      <c r="AB1470">
        <v>23500</v>
      </c>
      <c r="AC1470" s="2" t="s">
        <v>3654</v>
      </c>
      <c r="AD1470" s="2" t="s">
        <v>376</v>
      </c>
      <c r="AE1470">
        <v>2026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 s="2" t="s">
        <v>72</v>
      </c>
      <c r="AN1470" s="2" t="s">
        <v>3419</v>
      </c>
    </row>
    <row r="1471" spans="1:40">
      <c r="A1471" s="1">
        <v>46142</v>
      </c>
      <c r="B1471" s="2" t="s">
        <v>25</v>
      </c>
      <c r="C1471" s="2" t="s">
        <v>3445</v>
      </c>
      <c r="D1471" s="2" t="s">
        <v>3446</v>
      </c>
      <c r="E1471" s="11">
        <v>0.65972222222222232</v>
      </c>
      <c r="F1471" s="11">
        <v>0.72916666666666674</v>
      </c>
      <c r="G1471">
        <v>1.67</v>
      </c>
      <c r="I1471">
        <v>1.6666666666666665</v>
      </c>
      <c r="K1471" s="2" t="s">
        <v>3416</v>
      </c>
      <c r="L1471" s="2" t="s">
        <v>3464</v>
      </c>
      <c r="M1471" t="s">
        <v>764</v>
      </c>
      <c r="N1471" s="2" t="s">
        <v>764</v>
      </c>
      <c r="O1471" s="2" t="s">
        <v>764</v>
      </c>
      <c r="P1471" s="2" t="s">
        <v>764</v>
      </c>
      <c r="Q1471" s="2" t="s">
        <v>764</v>
      </c>
      <c r="R1471" s="2" t="s">
        <v>764</v>
      </c>
      <c r="S1471" s="2" t="s">
        <v>764</v>
      </c>
      <c r="U1471">
        <v>0</v>
      </c>
      <c r="V1471">
        <v>0</v>
      </c>
      <c r="W1471">
        <v>0</v>
      </c>
      <c r="X1471">
        <v>0</v>
      </c>
      <c r="AA1471" t="s">
        <v>764</v>
      </c>
      <c r="AB1471" t="s">
        <v>764</v>
      </c>
      <c r="AC1471" s="2" t="s">
        <v>3656</v>
      </c>
      <c r="AD1471" s="2" t="s">
        <v>376</v>
      </c>
      <c r="AE1471">
        <v>2026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 s="2" t="s">
        <v>72</v>
      </c>
      <c r="AN1471" s="2" t="s">
        <v>3419</v>
      </c>
    </row>
    <row r="1472" spans="1:40">
      <c r="A1472" s="1">
        <v>46141</v>
      </c>
      <c r="B1472" s="2" t="s">
        <v>25</v>
      </c>
      <c r="C1472" s="2" t="s">
        <v>3424</v>
      </c>
      <c r="D1472" s="2" t="s">
        <v>3425</v>
      </c>
      <c r="E1472" s="11">
        <v>0.54236111111111107</v>
      </c>
      <c r="F1472" s="11">
        <v>0.66666666666666674</v>
      </c>
      <c r="G1472">
        <v>2.98</v>
      </c>
      <c r="H1472">
        <v>2315.4362416107383</v>
      </c>
      <c r="I1472">
        <v>2.9833333333333334</v>
      </c>
      <c r="J1472">
        <v>2312.8491620138889</v>
      </c>
      <c r="K1472" s="2" t="s">
        <v>3416</v>
      </c>
      <c r="L1472" s="2" t="s">
        <v>3417</v>
      </c>
      <c r="M1472">
        <v>526</v>
      </c>
      <c r="N1472" s="2" t="s">
        <v>2220</v>
      </c>
      <c r="O1472" s="2" t="s">
        <v>290</v>
      </c>
      <c r="P1472" s="2" t="s">
        <v>282</v>
      </c>
      <c r="Q1472" s="2" t="s">
        <v>97</v>
      </c>
      <c r="R1472" s="2" t="s">
        <v>281</v>
      </c>
      <c r="S1472" s="2" t="s">
        <v>64</v>
      </c>
      <c r="T1472">
        <v>6900</v>
      </c>
      <c r="U1472">
        <v>10</v>
      </c>
      <c r="V1472">
        <v>2</v>
      </c>
      <c r="W1472">
        <v>1</v>
      </c>
      <c r="X1472">
        <v>2</v>
      </c>
      <c r="Z1472">
        <v>13800</v>
      </c>
      <c r="AA1472">
        <v>13800</v>
      </c>
      <c r="AB1472">
        <v>13500</v>
      </c>
      <c r="AC1472" s="2"/>
      <c r="AD1472" s="2" t="s">
        <v>376</v>
      </c>
      <c r="AE1472">
        <v>2026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 s="2" t="s">
        <v>72</v>
      </c>
      <c r="AN1472" s="2" t="s">
        <v>3419</v>
      </c>
    </row>
    <row r="1473" spans="1:40">
      <c r="A1473" s="1">
        <v>46141</v>
      </c>
      <c r="B1473" s="2" t="s">
        <v>25</v>
      </c>
      <c r="C1473" s="2" t="s">
        <v>3424</v>
      </c>
      <c r="D1473" s="2" t="s">
        <v>3425</v>
      </c>
      <c r="E1473" s="11">
        <v>0.67430555555555549</v>
      </c>
      <c r="F1473" s="11">
        <v>0.71875</v>
      </c>
      <c r="G1473">
        <v>1.07</v>
      </c>
      <c r="H1473">
        <v>2289.7196261682243</v>
      </c>
      <c r="I1473">
        <v>1.0666666666666669</v>
      </c>
      <c r="J1473">
        <v>2296.875</v>
      </c>
      <c r="K1473" s="2" t="s">
        <v>3416</v>
      </c>
      <c r="L1473" s="2" t="s">
        <v>3417</v>
      </c>
      <c r="M1473">
        <v>529</v>
      </c>
      <c r="N1473" s="2" t="s">
        <v>2224</v>
      </c>
      <c r="O1473" s="2" t="s">
        <v>290</v>
      </c>
      <c r="P1473" s="2" t="s">
        <v>282</v>
      </c>
      <c r="Q1473" s="2" t="s">
        <v>97</v>
      </c>
      <c r="R1473" s="2" t="s">
        <v>281</v>
      </c>
      <c r="S1473" s="2" t="s">
        <v>64</v>
      </c>
      <c r="T1473">
        <v>2450</v>
      </c>
      <c r="U1473">
        <v>2</v>
      </c>
      <c r="V1473">
        <v>2</v>
      </c>
      <c r="W1473">
        <v>1</v>
      </c>
      <c r="X1473">
        <v>2</v>
      </c>
      <c r="Z1473">
        <v>4900</v>
      </c>
      <c r="AA1473">
        <v>4900</v>
      </c>
      <c r="AB1473">
        <v>6000</v>
      </c>
      <c r="AC1473" s="2" t="s">
        <v>3614</v>
      </c>
      <c r="AD1473" s="2" t="s">
        <v>376</v>
      </c>
      <c r="AE1473">
        <v>2026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 s="2" t="s">
        <v>72</v>
      </c>
      <c r="AN1473" s="2" t="s">
        <v>3419</v>
      </c>
    </row>
    <row r="1474" spans="1:40">
      <c r="A1474" s="1">
        <v>46142</v>
      </c>
      <c r="B1474" s="2" t="s">
        <v>25</v>
      </c>
      <c r="C1474" s="2" t="s">
        <v>3424</v>
      </c>
      <c r="D1474" s="2" t="s">
        <v>3425</v>
      </c>
      <c r="E1474" s="11">
        <v>0.53125</v>
      </c>
      <c r="F1474" s="11">
        <v>0.55902777777777768</v>
      </c>
      <c r="G1474">
        <v>0.67</v>
      </c>
      <c r="H1474">
        <v>1119.4029850746267</v>
      </c>
      <c r="I1474">
        <v>0.66666666666666674</v>
      </c>
      <c r="J1474">
        <v>1125</v>
      </c>
      <c r="K1474" s="2" t="s">
        <v>3416</v>
      </c>
      <c r="L1474" s="2" t="s">
        <v>3417</v>
      </c>
      <c r="M1474">
        <v>529</v>
      </c>
      <c r="N1474" s="2" t="s">
        <v>2224</v>
      </c>
      <c r="O1474" s="2" t="s">
        <v>290</v>
      </c>
      <c r="P1474" s="2" t="s">
        <v>282</v>
      </c>
      <c r="Q1474" s="2" t="s">
        <v>97</v>
      </c>
      <c r="R1474" s="2" t="s">
        <v>281</v>
      </c>
      <c r="S1474" s="2" t="s">
        <v>64</v>
      </c>
      <c r="T1474">
        <v>750</v>
      </c>
      <c r="U1474">
        <v>10</v>
      </c>
      <c r="V1474">
        <v>2</v>
      </c>
      <c r="W1474">
        <v>1</v>
      </c>
      <c r="X1474">
        <v>2</v>
      </c>
      <c r="Z1474">
        <v>1500</v>
      </c>
      <c r="AA1474">
        <v>1500</v>
      </c>
      <c r="AB1474">
        <v>6000</v>
      </c>
      <c r="AC1474" s="2" t="s">
        <v>3622</v>
      </c>
      <c r="AD1474" s="2" t="s">
        <v>376</v>
      </c>
      <c r="AE1474">
        <v>2026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 s="2" t="s">
        <v>72</v>
      </c>
      <c r="AN1474" s="2" t="s">
        <v>3419</v>
      </c>
    </row>
    <row r="1475" spans="1:40">
      <c r="A1475" s="1">
        <v>46142</v>
      </c>
      <c r="B1475" s="2" t="s">
        <v>25</v>
      </c>
      <c r="C1475" s="2" t="s">
        <v>3424</v>
      </c>
      <c r="D1475" s="2" t="s">
        <v>3425</v>
      </c>
      <c r="E1475" s="11">
        <v>0.5625</v>
      </c>
      <c r="F1475" s="11">
        <v>0.625</v>
      </c>
      <c r="G1475">
        <v>1.5</v>
      </c>
      <c r="H1475">
        <v>2080</v>
      </c>
      <c r="I1475">
        <v>1.5</v>
      </c>
      <c r="J1475">
        <v>2080</v>
      </c>
      <c r="K1475" s="2" t="s">
        <v>3416</v>
      </c>
      <c r="L1475" s="2" t="s">
        <v>3417</v>
      </c>
      <c r="M1475">
        <v>530</v>
      </c>
      <c r="N1475" s="2" t="s">
        <v>2225</v>
      </c>
      <c r="O1475" s="2" t="s">
        <v>290</v>
      </c>
      <c r="P1475" s="2" t="s">
        <v>282</v>
      </c>
      <c r="Q1475" s="2" t="s">
        <v>97</v>
      </c>
      <c r="R1475" s="2" t="s">
        <v>281</v>
      </c>
      <c r="S1475" s="2" t="s">
        <v>64</v>
      </c>
      <c r="T1475">
        <v>3120</v>
      </c>
      <c r="U1475">
        <v>10</v>
      </c>
      <c r="V1475">
        <v>2</v>
      </c>
      <c r="W1475">
        <v>1</v>
      </c>
      <c r="X1475">
        <v>2</v>
      </c>
      <c r="Z1475">
        <v>6240</v>
      </c>
      <c r="AA1475">
        <v>6240</v>
      </c>
      <c r="AB1475">
        <v>6000</v>
      </c>
      <c r="AC1475" s="2"/>
      <c r="AD1475" s="2" t="s">
        <v>376</v>
      </c>
      <c r="AE1475">
        <v>2026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 s="2" t="s">
        <v>72</v>
      </c>
      <c r="AN1475" s="2" t="s">
        <v>3419</v>
      </c>
    </row>
    <row r="1476" spans="1:40">
      <c r="A1476" s="1">
        <v>46142</v>
      </c>
      <c r="B1476" s="2" t="s">
        <v>25</v>
      </c>
      <c r="C1476" s="2" t="s">
        <v>3424</v>
      </c>
      <c r="D1476" s="2" t="s">
        <v>3425</v>
      </c>
      <c r="E1476" s="11">
        <v>0.625</v>
      </c>
      <c r="F1476" s="11">
        <v>0.72569444444444442</v>
      </c>
      <c r="G1476">
        <v>2.42</v>
      </c>
      <c r="I1476">
        <v>2.4166666666666665</v>
      </c>
      <c r="K1476" s="2" t="s">
        <v>3416</v>
      </c>
      <c r="L1476" s="2" t="s">
        <v>3464</v>
      </c>
      <c r="M1476" t="s">
        <v>764</v>
      </c>
      <c r="N1476" s="2" t="s">
        <v>764</v>
      </c>
      <c r="O1476" s="2" t="s">
        <v>764</v>
      </c>
      <c r="P1476" s="2" t="s">
        <v>764</v>
      </c>
      <c r="Q1476" s="2" t="s">
        <v>764</v>
      </c>
      <c r="R1476" s="2" t="s">
        <v>764</v>
      </c>
      <c r="S1476" s="2" t="s">
        <v>764</v>
      </c>
      <c r="U1476">
        <v>0</v>
      </c>
      <c r="V1476">
        <v>0</v>
      </c>
      <c r="W1476">
        <v>0</v>
      </c>
      <c r="X1476">
        <v>0</v>
      </c>
      <c r="AA1476" t="s">
        <v>764</v>
      </c>
      <c r="AB1476" t="s">
        <v>764</v>
      </c>
      <c r="AC1476" s="2" t="s">
        <v>3531</v>
      </c>
      <c r="AD1476" s="2" t="s">
        <v>376</v>
      </c>
      <c r="AE1476">
        <v>2026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 s="2" t="s">
        <v>72</v>
      </c>
      <c r="AN1476" s="2" t="s">
        <v>3419</v>
      </c>
    </row>
    <row r="1477" spans="1:40">
      <c r="A1477" s="1">
        <v>46141</v>
      </c>
      <c r="B1477" s="2" t="s">
        <v>25</v>
      </c>
      <c r="C1477" s="2" t="s">
        <v>3414</v>
      </c>
      <c r="D1477" s="2" t="s">
        <v>3425</v>
      </c>
      <c r="E1477" s="11">
        <v>0.33402777777777781</v>
      </c>
      <c r="F1477" s="11">
        <v>0.39583333333333326</v>
      </c>
      <c r="G1477">
        <v>1.48</v>
      </c>
      <c r="H1477">
        <v>1182.4324324324325</v>
      </c>
      <c r="I1477">
        <v>1.4833333333333334</v>
      </c>
      <c r="J1477">
        <v>1179.7752809027777</v>
      </c>
      <c r="K1477" s="2" t="s">
        <v>3416</v>
      </c>
      <c r="L1477" s="2" t="s">
        <v>3417</v>
      </c>
      <c r="M1477">
        <v>497</v>
      </c>
      <c r="N1477" s="2" t="s">
        <v>2124</v>
      </c>
      <c r="O1477" s="2" t="s">
        <v>2121</v>
      </c>
      <c r="P1477" s="2" t="s">
        <v>2115</v>
      </c>
      <c r="Q1477" s="2" t="s">
        <v>122</v>
      </c>
      <c r="R1477" s="2" t="s">
        <v>2125</v>
      </c>
      <c r="S1477" s="2" t="s">
        <v>79</v>
      </c>
      <c r="T1477">
        <v>1750</v>
      </c>
      <c r="U1477">
        <v>5</v>
      </c>
      <c r="V1477">
        <v>0</v>
      </c>
      <c r="W1477">
        <v>1</v>
      </c>
      <c r="X1477">
        <v>8</v>
      </c>
      <c r="Z1477">
        <v>14000</v>
      </c>
      <c r="AA1477">
        <v>14000</v>
      </c>
      <c r="AB1477">
        <v>13100</v>
      </c>
      <c r="AC1477" s="2"/>
      <c r="AD1477" s="2" t="s">
        <v>376</v>
      </c>
      <c r="AE1477">
        <v>2026</v>
      </c>
      <c r="AF1477">
        <v>438</v>
      </c>
      <c r="AG1477">
        <v>438</v>
      </c>
      <c r="AH1477">
        <v>0</v>
      </c>
      <c r="AI1477">
        <v>441</v>
      </c>
      <c r="AJ1477">
        <v>438</v>
      </c>
      <c r="AK1477">
        <v>3</v>
      </c>
      <c r="AL1477" s="2" t="s">
        <v>72</v>
      </c>
      <c r="AN1477" s="2" t="s">
        <v>3419</v>
      </c>
    </row>
    <row r="1478" spans="1:40">
      <c r="A1478" s="1">
        <v>46141</v>
      </c>
      <c r="B1478" s="2" t="s">
        <v>25</v>
      </c>
      <c r="C1478" s="2" t="s">
        <v>3414</v>
      </c>
      <c r="D1478" s="2" t="s">
        <v>3425</v>
      </c>
      <c r="E1478" s="11">
        <v>0.40347222222222223</v>
      </c>
      <c r="F1478" s="11">
        <v>0.41319444444444442</v>
      </c>
      <c r="G1478">
        <v>0.23</v>
      </c>
      <c r="H1478">
        <v>3478.260869565217</v>
      </c>
      <c r="I1478">
        <v>0.23333333333333339</v>
      </c>
      <c r="J1478">
        <v>3428.5714285763888</v>
      </c>
      <c r="K1478" s="2" t="s">
        <v>3416</v>
      </c>
      <c r="L1478" s="2" t="s">
        <v>3417</v>
      </c>
      <c r="M1478">
        <v>590</v>
      </c>
      <c r="N1478" s="2" t="s">
        <v>2426</v>
      </c>
      <c r="O1478" s="2" t="s">
        <v>2337</v>
      </c>
      <c r="P1478" s="2" t="s">
        <v>2331</v>
      </c>
      <c r="Q1478" s="2" t="s">
        <v>2428</v>
      </c>
      <c r="R1478" s="2" t="s">
        <v>2427</v>
      </c>
      <c r="S1478" s="2" t="s">
        <v>79</v>
      </c>
      <c r="T1478">
        <v>800</v>
      </c>
      <c r="U1478">
        <v>4</v>
      </c>
      <c r="V1478">
        <v>0</v>
      </c>
      <c r="W1478">
        <v>1</v>
      </c>
      <c r="X1478">
        <v>8</v>
      </c>
      <c r="Z1478">
        <v>6400</v>
      </c>
      <c r="AA1478">
        <v>6400</v>
      </c>
      <c r="AB1478">
        <v>6100</v>
      </c>
      <c r="AC1478" s="2"/>
      <c r="AD1478" s="2" t="s">
        <v>376</v>
      </c>
      <c r="AE1478">
        <v>2026</v>
      </c>
      <c r="AF1478">
        <v>200</v>
      </c>
      <c r="AG1478">
        <v>188</v>
      </c>
      <c r="AH1478">
        <v>12</v>
      </c>
      <c r="AI1478">
        <v>200</v>
      </c>
      <c r="AJ1478">
        <v>188</v>
      </c>
      <c r="AK1478">
        <v>12</v>
      </c>
      <c r="AL1478" s="2" t="s">
        <v>72</v>
      </c>
      <c r="AN1478" s="2" t="s">
        <v>3419</v>
      </c>
    </row>
    <row r="1479" spans="1:40">
      <c r="A1479" s="1">
        <v>46141</v>
      </c>
      <c r="B1479" s="2" t="s">
        <v>25</v>
      </c>
      <c r="C1479" s="2" t="s">
        <v>3414</v>
      </c>
      <c r="D1479" s="2" t="s">
        <v>3425</v>
      </c>
      <c r="E1479" s="11">
        <v>0.41388888888888897</v>
      </c>
      <c r="F1479" s="11">
        <v>0.44791666666666674</v>
      </c>
      <c r="G1479">
        <v>0.82</v>
      </c>
      <c r="H1479">
        <v>1341.4634146341464</v>
      </c>
      <c r="I1479">
        <v>0.81666666666666665</v>
      </c>
      <c r="J1479">
        <v>1346.9387755092594</v>
      </c>
      <c r="K1479" s="2" t="s">
        <v>3416</v>
      </c>
      <c r="L1479" s="2" t="s">
        <v>3417</v>
      </c>
      <c r="M1479">
        <v>560</v>
      </c>
      <c r="N1479" s="2" t="s">
        <v>2329</v>
      </c>
      <c r="O1479" s="2" t="s">
        <v>2337</v>
      </c>
      <c r="P1479" s="2" t="s">
        <v>2331</v>
      </c>
      <c r="Q1479" s="2" t="s">
        <v>2332</v>
      </c>
      <c r="R1479" s="2" t="s">
        <v>2330</v>
      </c>
      <c r="S1479" s="2" t="s">
        <v>79</v>
      </c>
      <c r="T1479">
        <v>1100</v>
      </c>
      <c r="U1479">
        <v>0</v>
      </c>
      <c r="V1479">
        <v>0</v>
      </c>
      <c r="W1479">
        <v>1</v>
      </c>
      <c r="X1479">
        <v>8</v>
      </c>
      <c r="Z1479">
        <v>8800</v>
      </c>
      <c r="AA1479">
        <v>8800</v>
      </c>
      <c r="AB1479">
        <v>8100</v>
      </c>
      <c r="AC1479" s="2"/>
      <c r="AD1479" s="2" t="s">
        <v>376</v>
      </c>
      <c r="AE1479">
        <v>2026</v>
      </c>
      <c r="AF1479">
        <v>275</v>
      </c>
      <c r="AG1479">
        <v>250</v>
      </c>
      <c r="AH1479">
        <v>25</v>
      </c>
      <c r="AI1479">
        <v>275</v>
      </c>
      <c r="AJ1479">
        <v>250</v>
      </c>
      <c r="AK1479">
        <v>25</v>
      </c>
      <c r="AL1479" s="2" t="s">
        <v>72</v>
      </c>
      <c r="AN1479" s="2" t="s">
        <v>3419</v>
      </c>
    </row>
    <row r="1480" spans="1:40">
      <c r="A1480" s="1">
        <v>46141</v>
      </c>
      <c r="B1480" s="2" t="s">
        <v>25</v>
      </c>
      <c r="C1480" s="2" t="s">
        <v>3414</v>
      </c>
      <c r="D1480" s="2" t="s">
        <v>3425</v>
      </c>
      <c r="E1480" s="11">
        <v>0.44861111111111107</v>
      </c>
      <c r="F1480" s="11">
        <v>0.45833333333333326</v>
      </c>
      <c r="G1480">
        <v>0.23</v>
      </c>
      <c r="H1480">
        <v>869.56521739130426</v>
      </c>
      <c r="I1480">
        <v>0.23333333333333339</v>
      </c>
      <c r="J1480">
        <v>857.14285714120365</v>
      </c>
      <c r="K1480" s="2" t="s">
        <v>3416</v>
      </c>
      <c r="L1480" s="2" t="s">
        <v>3417</v>
      </c>
      <c r="M1480">
        <v>603</v>
      </c>
      <c r="N1480" s="2" t="s">
        <v>2482</v>
      </c>
      <c r="O1480" s="2" t="s">
        <v>2489</v>
      </c>
      <c r="P1480" s="2" t="s">
        <v>2484</v>
      </c>
      <c r="Q1480" s="2" t="s">
        <v>153</v>
      </c>
      <c r="R1480" s="2" t="s">
        <v>2483</v>
      </c>
      <c r="S1480" s="2" t="s">
        <v>79</v>
      </c>
      <c r="T1480">
        <v>200</v>
      </c>
      <c r="U1480">
        <v>0</v>
      </c>
      <c r="V1480">
        <v>0</v>
      </c>
      <c r="W1480">
        <v>1</v>
      </c>
      <c r="X1480">
        <v>8</v>
      </c>
      <c r="Z1480">
        <v>1600</v>
      </c>
      <c r="AA1480">
        <v>1600</v>
      </c>
      <c r="AB1480">
        <v>1400</v>
      </c>
      <c r="AC1480" s="2"/>
      <c r="AD1480" s="2" t="s">
        <v>376</v>
      </c>
      <c r="AE1480">
        <v>2026</v>
      </c>
      <c r="AF1480">
        <v>50</v>
      </c>
      <c r="AG1480">
        <v>48</v>
      </c>
      <c r="AH1480">
        <v>2</v>
      </c>
      <c r="AI1480">
        <v>50</v>
      </c>
      <c r="AJ1480">
        <v>48</v>
      </c>
      <c r="AK1480">
        <v>2</v>
      </c>
      <c r="AL1480" s="2" t="s">
        <v>72</v>
      </c>
      <c r="AN1480" s="2" t="s">
        <v>3419</v>
      </c>
    </row>
    <row r="1481" spans="1:40">
      <c r="A1481" s="1">
        <v>46141</v>
      </c>
      <c r="B1481" s="2" t="s">
        <v>25</v>
      </c>
      <c r="C1481" s="2" t="s">
        <v>3414</v>
      </c>
      <c r="D1481" s="2" t="s">
        <v>3425</v>
      </c>
      <c r="E1481" s="11">
        <v>0.48263888888888884</v>
      </c>
      <c r="F1481" s="11">
        <v>0.51041666666666674</v>
      </c>
      <c r="G1481">
        <v>0.67</v>
      </c>
      <c r="H1481">
        <v>1500</v>
      </c>
      <c r="I1481">
        <v>0.66666666666666674</v>
      </c>
      <c r="J1481">
        <v>1507.5</v>
      </c>
      <c r="K1481" s="2" t="s">
        <v>3416</v>
      </c>
      <c r="L1481" s="2" t="s">
        <v>3417</v>
      </c>
      <c r="M1481">
        <v>622</v>
      </c>
      <c r="N1481" s="2" t="s">
        <v>2560</v>
      </c>
      <c r="O1481" s="2" t="s">
        <v>2567</v>
      </c>
      <c r="P1481" s="2" t="s">
        <v>2562</v>
      </c>
      <c r="Q1481" s="2" t="s">
        <v>1200</v>
      </c>
      <c r="R1481" s="2" t="s">
        <v>2561</v>
      </c>
      <c r="S1481" s="2" t="s">
        <v>79</v>
      </c>
      <c r="T1481">
        <v>1005</v>
      </c>
      <c r="U1481">
        <v>5</v>
      </c>
      <c r="V1481">
        <v>0</v>
      </c>
      <c r="W1481">
        <v>1</v>
      </c>
      <c r="X1481">
        <v>8</v>
      </c>
      <c r="Z1481">
        <v>8040</v>
      </c>
      <c r="AA1481">
        <v>8040</v>
      </c>
      <c r="AB1481">
        <v>7600</v>
      </c>
      <c r="AC1481" s="2"/>
      <c r="AD1481" s="2" t="s">
        <v>376</v>
      </c>
      <c r="AE1481">
        <v>2026</v>
      </c>
      <c r="AF1481">
        <v>252</v>
      </c>
      <c r="AG1481">
        <v>246</v>
      </c>
      <c r="AH1481">
        <v>6</v>
      </c>
      <c r="AI1481">
        <v>252</v>
      </c>
      <c r="AJ1481">
        <v>246</v>
      </c>
      <c r="AK1481">
        <v>6</v>
      </c>
      <c r="AL1481" s="2" t="s">
        <v>72</v>
      </c>
      <c r="AN1481" s="2" t="s">
        <v>3419</v>
      </c>
    </row>
    <row r="1482" spans="1:40">
      <c r="A1482" s="1">
        <v>46141</v>
      </c>
      <c r="B1482" s="2" t="s">
        <v>25</v>
      </c>
      <c r="C1482" s="2" t="s">
        <v>3414</v>
      </c>
      <c r="D1482" s="2" t="s">
        <v>3426</v>
      </c>
      <c r="E1482" s="11">
        <v>0.52083333333333326</v>
      </c>
      <c r="F1482" s="11">
        <v>0.57291666666666674</v>
      </c>
      <c r="G1482">
        <v>1.25</v>
      </c>
      <c r="H1482">
        <v>408</v>
      </c>
      <c r="I1482">
        <v>1.25</v>
      </c>
      <c r="J1482">
        <v>408</v>
      </c>
      <c r="K1482" s="2" t="s">
        <v>3416</v>
      </c>
      <c r="L1482" s="2" t="s">
        <v>3417</v>
      </c>
      <c r="M1482">
        <v>394</v>
      </c>
      <c r="N1482" s="2" t="s">
        <v>1820</v>
      </c>
      <c r="O1482" s="2" t="s">
        <v>427</v>
      </c>
      <c r="P1482" s="2" t="s">
        <v>1815</v>
      </c>
      <c r="Q1482" s="2" t="s">
        <v>153</v>
      </c>
      <c r="R1482" s="2" t="s">
        <v>1814</v>
      </c>
      <c r="S1482" s="2" t="s">
        <v>79</v>
      </c>
      <c r="T1482">
        <v>510</v>
      </c>
      <c r="U1482">
        <v>10</v>
      </c>
      <c r="V1482">
        <v>0</v>
      </c>
      <c r="W1482">
        <v>1</v>
      </c>
      <c r="X1482">
        <v>8</v>
      </c>
      <c r="Z1482">
        <v>4080</v>
      </c>
      <c r="AA1482">
        <v>4080</v>
      </c>
      <c r="AB1482">
        <v>3100</v>
      </c>
      <c r="AC1482" s="2"/>
      <c r="AD1482" s="2" t="s">
        <v>376</v>
      </c>
      <c r="AE1482">
        <v>2026</v>
      </c>
      <c r="AF1482">
        <v>128</v>
      </c>
      <c r="AG1482">
        <v>141</v>
      </c>
      <c r="AH1482">
        <v>-13</v>
      </c>
      <c r="AI1482">
        <v>144</v>
      </c>
      <c r="AJ1482">
        <v>141</v>
      </c>
      <c r="AK1482">
        <v>3</v>
      </c>
      <c r="AL1482" s="2" t="s">
        <v>72</v>
      </c>
      <c r="AN1482" s="2" t="s">
        <v>3419</v>
      </c>
    </row>
    <row r="1483" spans="1:40">
      <c r="A1483" s="1">
        <v>46141</v>
      </c>
      <c r="B1483" s="2" t="s">
        <v>25</v>
      </c>
      <c r="C1483" s="2" t="s">
        <v>3414</v>
      </c>
      <c r="D1483" s="2" t="s">
        <v>3426</v>
      </c>
      <c r="E1483" s="11">
        <v>0.58333333333333326</v>
      </c>
      <c r="F1483" s="11">
        <v>0.69444444444444442</v>
      </c>
      <c r="G1483">
        <v>2.67</v>
      </c>
      <c r="H1483">
        <v>254.68164794007492</v>
      </c>
      <c r="I1483">
        <v>2.6666666666666665</v>
      </c>
      <c r="J1483">
        <v>255</v>
      </c>
      <c r="K1483" s="2" t="s">
        <v>3416</v>
      </c>
      <c r="L1483" s="2" t="s">
        <v>3417</v>
      </c>
      <c r="M1483">
        <v>639</v>
      </c>
      <c r="N1483" s="2" t="s">
        <v>2626</v>
      </c>
      <c r="O1483" s="2" t="s">
        <v>1286</v>
      </c>
      <c r="P1483" s="2" t="s">
        <v>152</v>
      </c>
      <c r="Q1483" s="2" t="s">
        <v>153</v>
      </c>
      <c r="R1483" s="2" t="s">
        <v>151</v>
      </c>
      <c r="S1483" s="2" t="s">
        <v>79</v>
      </c>
      <c r="T1483">
        <v>680</v>
      </c>
      <c r="U1483">
        <v>15</v>
      </c>
      <c r="V1483">
        <v>0</v>
      </c>
      <c r="W1483">
        <v>1</v>
      </c>
      <c r="X1483">
        <v>8</v>
      </c>
      <c r="Z1483">
        <v>5440</v>
      </c>
      <c r="AA1483">
        <v>5440</v>
      </c>
      <c r="AB1483">
        <v>5100</v>
      </c>
      <c r="AC1483" s="2"/>
      <c r="AD1483" s="2" t="s">
        <v>376</v>
      </c>
      <c r="AE1483">
        <v>2026</v>
      </c>
      <c r="AF1483">
        <v>170</v>
      </c>
      <c r="AG1483">
        <v>181</v>
      </c>
      <c r="AH1483">
        <v>-11</v>
      </c>
      <c r="AI1483">
        <v>184</v>
      </c>
      <c r="AJ1483">
        <v>181</v>
      </c>
      <c r="AK1483">
        <v>3</v>
      </c>
      <c r="AL1483" s="2" t="s">
        <v>72</v>
      </c>
      <c r="AN1483" s="2" t="s">
        <v>3419</v>
      </c>
    </row>
    <row r="1484" spans="1:40">
      <c r="A1484" s="1">
        <v>46141</v>
      </c>
      <c r="B1484" s="2" t="s">
        <v>25</v>
      </c>
      <c r="C1484" s="2" t="s">
        <v>3414</v>
      </c>
      <c r="D1484" s="2" t="s">
        <v>3426</v>
      </c>
      <c r="E1484" s="11">
        <v>0.70833333333333326</v>
      </c>
      <c r="F1484" s="11">
        <v>0.78125</v>
      </c>
      <c r="G1484">
        <v>1.75</v>
      </c>
      <c r="H1484">
        <v>737.14285714285711</v>
      </c>
      <c r="I1484">
        <v>1.75</v>
      </c>
      <c r="J1484">
        <v>737.14285714120365</v>
      </c>
      <c r="K1484" s="2" t="s">
        <v>3416</v>
      </c>
      <c r="L1484" s="2" t="s">
        <v>3417</v>
      </c>
      <c r="M1484">
        <v>572</v>
      </c>
      <c r="N1484" s="2" t="s">
        <v>2368</v>
      </c>
      <c r="O1484" s="2" t="s">
        <v>76</v>
      </c>
      <c r="P1484" s="2" t="s">
        <v>825</v>
      </c>
      <c r="Q1484" s="2" t="s">
        <v>97</v>
      </c>
      <c r="R1484" s="2" t="s">
        <v>2369</v>
      </c>
      <c r="S1484" s="2" t="s">
        <v>79</v>
      </c>
      <c r="T1484">
        <v>1290</v>
      </c>
      <c r="U1484">
        <v>10</v>
      </c>
      <c r="V1484">
        <v>0</v>
      </c>
      <c r="W1484">
        <v>1</v>
      </c>
      <c r="X1484">
        <v>8</v>
      </c>
      <c r="Z1484">
        <v>10320</v>
      </c>
      <c r="AA1484">
        <v>10320</v>
      </c>
      <c r="AB1484">
        <v>10000</v>
      </c>
      <c r="AC1484" s="2"/>
      <c r="AD1484" s="2" t="s">
        <v>376</v>
      </c>
      <c r="AE1484">
        <v>2026</v>
      </c>
      <c r="AF1484">
        <v>323</v>
      </c>
      <c r="AG1484">
        <v>324</v>
      </c>
      <c r="AH1484">
        <v>-1</v>
      </c>
      <c r="AI1484">
        <v>327</v>
      </c>
      <c r="AJ1484">
        <v>324</v>
      </c>
      <c r="AK1484">
        <v>3</v>
      </c>
      <c r="AL1484" s="2" t="s">
        <v>72</v>
      </c>
      <c r="AN1484" s="2" t="s">
        <v>3419</v>
      </c>
    </row>
    <row r="1485" spans="1:40">
      <c r="A1485" s="1">
        <v>46141</v>
      </c>
      <c r="B1485" s="2" t="s">
        <v>25</v>
      </c>
      <c r="C1485" s="2" t="s">
        <v>3414</v>
      </c>
      <c r="D1485" s="2" t="s">
        <v>3426</v>
      </c>
      <c r="E1485" s="11">
        <v>0.79166666666666674</v>
      </c>
      <c r="F1485" s="11">
        <v>0.91666666666666674</v>
      </c>
      <c r="G1485">
        <v>3</v>
      </c>
      <c r="H1485">
        <v>1700</v>
      </c>
      <c r="I1485">
        <v>3</v>
      </c>
      <c r="J1485">
        <v>1700</v>
      </c>
      <c r="K1485" s="2" t="s">
        <v>3427</v>
      </c>
      <c r="L1485" s="2" t="s">
        <v>3417</v>
      </c>
      <c r="M1485">
        <v>480</v>
      </c>
      <c r="N1485" s="2" t="s">
        <v>2080</v>
      </c>
      <c r="O1485" s="2" t="s">
        <v>2087</v>
      </c>
      <c r="P1485" s="2" t="s">
        <v>2082</v>
      </c>
      <c r="Q1485" s="2" t="s">
        <v>97</v>
      </c>
      <c r="R1485" s="2" t="s">
        <v>2081</v>
      </c>
      <c r="S1485" s="2" t="s">
        <v>79</v>
      </c>
      <c r="T1485">
        <v>5100</v>
      </c>
      <c r="U1485">
        <v>15</v>
      </c>
      <c r="V1485">
        <v>0</v>
      </c>
      <c r="W1485">
        <v>1</v>
      </c>
      <c r="X1485">
        <v>8</v>
      </c>
      <c r="Z1485">
        <v>40800</v>
      </c>
      <c r="AA1485">
        <v>40800</v>
      </c>
      <c r="AB1485">
        <v>357000</v>
      </c>
      <c r="AC1485" s="2"/>
      <c r="AD1485" s="2" t="s">
        <v>376</v>
      </c>
      <c r="AE1485">
        <v>2026</v>
      </c>
      <c r="AF1485">
        <v>1275</v>
      </c>
      <c r="AG1485">
        <v>11277</v>
      </c>
      <c r="AH1485">
        <v>-10002</v>
      </c>
      <c r="AI1485">
        <v>11280</v>
      </c>
      <c r="AJ1485">
        <v>11277</v>
      </c>
      <c r="AK1485">
        <v>3</v>
      </c>
      <c r="AL1485" s="2" t="s">
        <v>72</v>
      </c>
      <c r="AN1485" s="2" t="s">
        <v>3419</v>
      </c>
    </row>
    <row r="1486" spans="1:40">
      <c r="A1486" s="1">
        <v>46142</v>
      </c>
      <c r="B1486" s="2" t="s">
        <v>25</v>
      </c>
      <c r="C1486" s="2" t="s">
        <v>3414</v>
      </c>
      <c r="D1486" s="2" t="s">
        <v>3425</v>
      </c>
      <c r="E1486" s="11">
        <v>0.33402777777777781</v>
      </c>
      <c r="F1486" s="11">
        <v>0.36805555555555558</v>
      </c>
      <c r="G1486">
        <v>0.82</v>
      </c>
      <c r="H1486">
        <v>634.14634146341473</v>
      </c>
      <c r="I1486">
        <v>0.81666666666666665</v>
      </c>
      <c r="J1486">
        <v>636.73469387731484</v>
      </c>
      <c r="K1486" s="2" t="s">
        <v>3416</v>
      </c>
      <c r="L1486" s="2" t="s">
        <v>3417</v>
      </c>
      <c r="M1486">
        <v>556</v>
      </c>
      <c r="N1486" s="2" t="s">
        <v>2311</v>
      </c>
      <c r="O1486" s="2" t="s">
        <v>2319</v>
      </c>
      <c r="P1486" s="2" t="s">
        <v>2313</v>
      </c>
      <c r="Q1486" s="2" t="s">
        <v>2314</v>
      </c>
      <c r="R1486" s="2" t="s">
        <v>2312</v>
      </c>
      <c r="S1486" s="2" t="s">
        <v>79</v>
      </c>
      <c r="T1486">
        <v>520</v>
      </c>
      <c r="U1486">
        <v>4</v>
      </c>
      <c r="V1486">
        <v>0</v>
      </c>
      <c r="W1486">
        <v>1</v>
      </c>
      <c r="X1486">
        <v>8</v>
      </c>
      <c r="Z1486">
        <v>4160</v>
      </c>
      <c r="AA1486">
        <v>4160</v>
      </c>
      <c r="AB1486">
        <v>3700</v>
      </c>
      <c r="AC1486" s="2"/>
      <c r="AD1486" s="2" t="s">
        <v>376</v>
      </c>
      <c r="AE1486">
        <v>2026</v>
      </c>
      <c r="AF1486">
        <v>130</v>
      </c>
      <c r="AG1486">
        <v>113</v>
      </c>
      <c r="AH1486">
        <v>17</v>
      </c>
      <c r="AI1486">
        <v>130</v>
      </c>
      <c r="AJ1486">
        <v>113</v>
      </c>
      <c r="AK1486">
        <v>17</v>
      </c>
      <c r="AL1486" s="2" t="s">
        <v>72</v>
      </c>
      <c r="AN1486" s="2" t="s">
        <v>3419</v>
      </c>
    </row>
    <row r="1487" spans="1:40">
      <c r="A1487" s="1">
        <v>46142</v>
      </c>
      <c r="B1487" s="2" t="s">
        <v>25</v>
      </c>
      <c r="C1487" s="2" t="s">
        <v>3414</v>
      </c>
      <c r="D1487" s="2" t="s">
        <v>3425</v>
      </c>
      <c r="E1487" s="11">
        <v>0.375</v>
      </c>
      <c r="F1487" s="11">
        <v>0.42013888888888884</v>
      </c>
      <c r="G1487">
        <v>1.08</v>
      </c>
      <c r="H1487">
        <v>1435.185185185185</v>
      </c>
      <c r="I1487">
        <v>1.0833333333333335</v>
      </c>
      <c r="J1487">
        <v>1430.7692307638888</v>
      </c>
      <c r="K1487" s="2" t="s">
        <v>3416</v>
      </c>
      <c r="L1487" s="2" t="s">
        <v>3417</v>
      </c>
      <c r="M1487">
        <v>542</v>
      </c>
      <c r="N1487" s="2" t="s">
        <v>2265</v>
      </c>
      <c r="O1487" s="2" t="s">
        <v>837</v>
      </c>
      <c r="P1487" s="2" t="s">
        <v>480</v>
      </c>
      <c r="Q1487" s="2" t="s">
        <v>481</v>
      </c>
      <c r="R1487" s="2" t="s">
        <v>479</v>
      </c>
      <c r="S1487" s="2" t="s">
        <v>79</v>
      </c>
      <c r="T1487">
        <v>1550</v>
      </c>
      <c r="U1487">
        <v>4</v>
      </c>
      <c r="V1487">
        <v>0</v>
      </c>
      <c r="W1487">
        <v>1</v>
      </c>
      <c r="X1487">
        <v>8</v>
      </c>
      <c r="Z1487">
        <v>12400</v>
      </c>
      <c r="AA1487">
        <v>12400</v>
      </c>
      <c r="AB1487">
        <v>12100</v>
      </c>
      <c r="AC1487" s="2"/>
      <c r="AD1487" s="2" t="s">
        <v>376</v>
      </c>
      <c r="AE1487">
        <v>2026</v>
      </c>
      <c r="AF1487">
        <v>388</v>
      </c>
      <c r="AG1487">
        <v>403</v>
      </c>
      <c r="AH1487">
        <v>-15</v>
      </c>
      <c r="AI1487">
        <v>406</v>
      </c>
      <c r="AJ1487">
        <v>403</v>
      </c>
      <c r="AK1487">
        <v>3</v>
      </c>
      <c r="AL1487" s="2" t="s">
        <v>72</v>
      </c>
      <c r="AN1487" s="2" t="s">
        <v>3419</v>
      </c>
    </row>
    <row r="1488" spans="1:40">
      <c r="A1488" s="1">
        <v>46142</v>
      </c>
      <c r="B1488" s="2" t="s">
        <v>25</v>
      </c>
      <c r="C1488" s="2" t="s">
        <v>3414</v>
      </c>
      <c r="D1488" s="2" t="s">
        <v>3425</v>
      </c>
      <c r="E1488" s="11">
        <v>0.42013888888888884</v>
      </c>
      <c r="F1488" s="11">
        <v>0.43402777777777768</v>
      </c>
      <c r="G1488">
        <v>0.33</v>
      </c>
      <c r="H1488">
        <v>848.4848484848485</v>
      </c>
      <c r="I1488">
        <v>0.33333333333333326</v>
      </c>
      <c r="J1488">
        <v>840</v>
      </c>
      <c r="K1488" s="2" t="s">
        <v>3416</v>
      </c>
      <c r="L1488" s="2" t="s">
        <v>3417</v>
      </c>
      <c r="M1488">
        <v>595</v>
      </c>
      <c r="N1488" s="2" t="s">
        <v>2448</v>
      </c>
      <c r="O1488" s="2" t="s">
        <v>837</v>
      </c>
      <c r="P1488" s="2" t="s">
        <v>480</v>
      </c>
      <c r="Q1488" s="2" t="s">
        <v>488</v>
      </c>
      <c r="R1488" s="2" t="s">
        <v>487</v>
      </c>
      <c r="S1488" s="2" t="s">
        <v>79</v>
      </c>
      <c r="T1488">
        <v>280</v>
      </c>
      <c r="U1488">
        <v>0</v>
      </c>
      <c r="V1488">
        <v>0</v>
      </c>
      <c r="W1488">
        <v>1</v>
      </c>
      <c r="X1488">
        <v>8</v>
      </c>
      <c r="Z1488">
        <v>2240</v>
      </c>
      <c r="AA1488">
        <v>2240</v>
      </c>
      <c r="AB1488">
        <v>2100</v>
      </c>
      <c r="AC1488" s="2"/>
      <c r="AD1488" s="2" t="s">
        <v>376</v>
      </c>
      <c r="AE1488">
        <v>2026</v>
      </c>
      <c r="AF1488">
        <v>70</v>
      </c>
      <c r="AG1488">
        <v>63</v>
      </c>
      <c r="AH1488">
        <v>7</v>
      </c>
      <c r="AI1488">
        <v>70</v>
      </c>
      <c r="AJ1488">
        <v>63</v>
      </c>
      <c r="AK1488">
        <v>7</v>
      </c>
      <c r="AL1488" s="2" t="s">
        <v>72</v>
      </c>
      <c r="AN1488" s="2" t="s">
        <v>3419</v>
      </c>
    </row>
    <row r="1489" spans="1:40">
      <c r="A1489" s="1">
        <v>46142</v>
      </c>
      <c r="B1489" s="2" t="s">
        <v>25</v>
      </c>
      <c r="C1489" s="2" t="s">
        <v>3414</v>
      </c>
      <c r="D1489" s="2" t="s">
        <v>3425</v>
      </c>
      <c r="E1489" s="11">
        <v>0.43958333333333344</v>
      </c>
      <c r="F1489" s="11">
        <v>0.45833333333333326</v>
      </c>
      <c r="G1489">
        <v>0.45</v>
      </c>
      <c r="H1489">
        <v>344.44444444444446</v>
      </c>
      <c r="I1489">
        <v>0.44999999999999996</v>
      </c>
      <c r="J1489">
        <v>344.44444444444446</v>
      </c>
      <c r="K1489" s="2" t="s">
        <v>3416</v>
      </c>
      <c r="L1489" s="2" t="s">
        <v>3417</v>
      </c>
      <c r="M1489">
        <v>607</v>
      </c>
      <c r="N1489" s="2" t="s">
        <v>2498</v>
      </c>
      <c r="O1489" s="2" t="s">
        <v>76</v>
      </c>
      <c r="P1489" s="2" t="s">
        <v>2037</v>
      </c>
      <c r="Q1489" s="2" t="s">
        <v>59</v>
      </c>
      <c r="R1489" s="2" t="s">
        <v>2499</v>
      </c>
      <c r="S1489" s="2" t="s">
        <v>79</v>
      </c>
      <c r="T1489">
        <v>155</v>
      </c>
      <c r="U1489">
        <v>5</v>
      </c>
      <c r="V1489">
        <v>0</v>
      </c>
      <c r="W1489">
        <v>1</v>
      </c>
      <c r="X1489">
        <v>8</v>
      </c>
      <c r="Z1489">
        <v>1240</v>
      </c>
      <c r="AA1489">
        <v>1240</v>
      </c>
      <c r="AB1489">
        <v>1000</v>
      </c>
      <c r="AC1489" s="2"/>
      <c r="AD1489" s="2" t="s">
        <v>376</v>
      </c>
      <c r="AE1489">
        <v>2026</v>
      </c>
      <c r="AF1489">
        <v>39</v>
      </c>
      <c r="AG1489">
        <v>39</v>
      </c>
      <c r="AH1489">
        <v>0</v>
      </c>
      <c r="AI1489">
        <v>42</v>
      </c>
      <c r="AJ1489">
        <v>39</v>
      </c>
      <c r="AK1489">
        <v>3</v>
      </c>
      <c r="AL1489" s="2" t="s">
        <v>72</v>
      </c>
      <c r="AN1489" s="2" t="s">
        <v>3419</v>
      </c>
    </row>
    <row r="1490" spans="1:40">
      <c r="A1490" s="1">
        <v>46142</v>
      </c>
      <c r="B1490" s="2" t="s">
        <v>25</v>
      </c>
      <c r="C1490" s="2" t="s">
        <v>3414</v>
      </c>
      <c r="D1490" s="2" t="s">
        <v>3425</v>
      </c>
      <c r="E1490" s="11">
        <v>0.48680555555555549</v>
      </c>
      <c r="F1490" s="11">
        <v>0.52083333333333326</v>
      </c>
      <c r="G1490">
        <v>0.82</v>
      </c>
      <c r="H1490">
        <v>936.58536585365857</v>
      </c>
      <c r="I1490">
        <v>0.81666666666666665</v>
      </c>
      <c r="J1490">
        <v>940.40816326388892</v>
      </c>
      <c r="K1490" s="2" t="s">
        <v>3416</v>
      </c>
      <c r="L1490" s="2" t="s">
        <v>3417</v>
      </c>
      <c r="M1490">
        <v>562</v>
      </c>
      <c r="N1490" s="2" t="s">
        <v>2340</v>
      </c>
      <c r="O1490" s="2" t="s">
        <v>2347</v>
      </c>
      <c r="P1490" s="2" t="s">
        <v>2342</v>
      </c>
      <c r="Q1490" s="2" t="s">
        <v>97</v>
      </c>
      <c r="R1490" s="2" t="s">
        <v>2341</v>
      </c>
      <c r="S1490" s="2" t="s">
        <v>79</v>
      </c>
      <c r="T1490">
        <v>768</v>
      </c>
      <c r="U1490">
        <v>3</v>
      </c>
      <c r="V1490">
        <v>0</v>
      </c>
      <c r="W1490">
        <v>1</v>
      </c>
      <c r="X1490">
        <v>8</v>
      </c>
      <c r="Z1490">
        <v>6144</v>
      </c>
      <c r="AA1490">
        <v>6144</v>
      </c>
      <c r="AB1490">
        <v>5000</v>
      </c>
      <c r="AC1490" s="2"/>
      <c r="AD1490" s="2" t="s">
        <v>376</v>
      </c>
      <c r="AE1490">
        <v>2026</v>
      </c>
      <c r="AF1490">
        <v>192</v>
      </c>
      <c r="AG1490">
        <v>190</v>
      </c>
      <c r="AH1490">
        <v>2</v>
      </c>
      <c r="AI1490">
        <v>192</v>
      </c>
      <c r="AJ1490">
        <v>190</v>
      </c>
      <c r="AK1490">
        <v>2</v>
      </c>
      <c r="AL1490" s="2" t="s">
        <v>72</v>
      </c>
      <c r="AN1490" s="2" t="s">
        <v>3419</v>
      </c>
    </row>
    <row r="1491" spans="1:40">
      <c r="A1491" s="1">
        <v>46142</v>
      </c>
      <c r="B1491" s="2" t="s">
        <v>25</v>
      </c>
      <c r="C1491" s="2" t="s">
        <v>3414</v>
      </c>
      <c r="D1491" s="2" t="s">
        <v>3426</v>
      </c>
      <c r="E1491" s="11">
        <v>0.53125</v>
      </c>
      <c r="F1491" s="11">
        <v>0.57638888888888884</v>
      </c>
      <c r="G1491">
        <v>1.08</v>
      </c>
      <c r="H1491">
        <v>305.55555555555554</v>
      </c>
      <c r="I1491">
        <v>1.0833333333333335</v>
      </c>
      <c r="J1491">
        <v>304.61538461805554</v>
      </c>
      <c r="K1491" s="2" t="s">
        <v>3416</v>
      </c>
      <c r="L1491" s="2" t="s">
        <v>3417</v>
      </c>
      <c r="M1491">
        <v>599</v>
      </c>
      <c r="N1491" s="2" t="s">
        <v>2461</v>
      </c>
      <c r="O1491" s="2" t="s">
        <v>2469</v>
      </c>
      <c r="P1491" s="2" t="s">
        <v>2463</v>
      </c>
      <c r="Q1491" s="2" t="s">
        <v>153</v>
      </c>
      <c r="R1491" s="2" t="s">
        <v>2462</v>
      </c>
      <c r="S1491" s="2" t="s">
        <v>79</v>
      </c>
      <c r="T1491">
        <v>330</v>
      </c>
      <c r="U1491">
        <v>10</v>
      </c>
      <c r="V1491">
        <v>0</v>
      </c>
      <c r="W1491">
        <v>1</v>
      </c>
      <c r="X1491">
        <v>8</v>
      </c>
      <c r="Z1491">
        <v>2640</v>
      </c>
      <c r="AA1491">
        <v>2640</v>
      </c>
      <c r="AB1491">
        <v>2400</v>
      </c>
      <c r="AC1491" s="2"/>
      <c r="AD1491" s="2" t="s">
        <v>376</v>
      </c>
      <c r="AE1491">
        <v>2026</v>
      </c>
      <c r="AF1491">
        <v>83</v>
      </c>
      <c r="AG1491">
        <v>85</v>
      </c>
      <c r="AH1491">
        <v>-2</v>
      </c>
      <c r="AI1491">
        <v>88</v>
      </c>
      <c r="AJ1491">
        <v>85</v>
      </c>
      <c r="AK1491">
        <v>3</v>
      </c>
      <c r="AL1491" s="2" t="s">
        <v>72</v>
      </c>
      <c r="AN1491" s="2" t="s">
        <v>3419</v>
      </c>
    </row>
    <row r="1492" spans="1:40">
      <c r="A1492" s="1">
        <v>46142</v>
      </c>
      <c r="B1492" s="2" t="s">
        <v>25</v>
      </c>
      <c r="C1492" s="2" t="s">
        <v>3414</v>
      </c>
      <c r="D1492" s="2" t="s">
        <v>3426</v>
      </c>
      <c r="E1492" s="11">
        <v>0.58333333333333326</v>
      </c>
      <c r="F1492" s="11">
        <v>0.625</v>
      </c>
      <c r="G1492">
        <v>1</v>
      </c>
      <c r="H1492">
        <v>560</v>
      </c>
      <c r="I1492">
        <v>1</v>
      </c>
      <c r="J1492">
        <v>560</v>
      </c>
      <c r="K1492" s="2" t="s">
        <v>3416</v>
      </c>
      <c r="L1492" s="2" t="s">
        <v>3417</v>
      </c>
      <c r="M1492">
        <v>641</v>
      </c>
      <c r="N1492" s="2" t="s">
        <v>2627</v>
      </c>
      <c r="O1492" s="2" t="s">
        <v>1443</v>
      </c>
      <c r="P1492" s="2" t="s">
        <v>1442</v>
      </c>
      <c r="Q1492" s="2" t="s">
        <v>153</v>
      </c>
      <c r="R1492" s="2" t="s">
        <v>1441</v>
      </c>
      <c r="S1492" s="2" t="s">
        <v>79</v>
      </c>
      <c r="T1492">
        <v>560</v>
      </c>
      <c r="U1492">
        <v>12</v>
      </c>
      <c r="V1492">
        <v>0</v>
      </c>
      <c r="W1492">
        <v>1</v>
      </c>
      <c r="X1492">
        <v>8</v>
      </c>
      <c r="Z1492">
        <v>4480</v>
      </c>
      <c r="AA1492">
        <v>4480</v>
      </c>
      <c r="AB1492">
        <v>4100</v>
      </c>
      <c r="AC1492" s="2"/>
      <c r="AD1492" s="2" t="s">
        <v>376</v>
      </c>
      <c r="AE1492">
        <v>2026</v>
      </c>
      <c r="AF1492">
        <v>140</v>
      </c>
      <c r="AG1492">
        <v>142</v>
      </c>
      <c r="AH1492">
        <v>-2</v>
      </c>
      <c r="AI1492">
        <v>145</v>
      </c>
      <c r="AJ1492">
        <v>142</v>
      </c>
      <c r="AK1492">
        <v>3</v>
      </c>
      <c r="AL1492" s="2" t="s">
        <v>72</v>
      </c>
      <c r="AN1492" s="2" t="s">
        <v>3419</v>
      </c>
    </row>
    <row r="1493" spans="1:40">
      <c r="A1493" s="1">
        <v>46142</v>
      </c>
      <c r="B1493" s="2" t="s">
        <v>25</v>
      </c>
      <c r="C1493" s="2" t="s">
        <v>3414</v>
      </c>
      <c r="D1493" s="2" t="s">
        <v>3426</v>
      </c>
      <c r="E1493" s="11">
        <v>0.62847222222222232</v>
      </c>
      <c r="F1493" s="11">
        <v>0.66666666666666674</v>
      </c>
      <c r="G1493">
        <v>0.92</v>
      </c>
      <c r="H1493">
        <v>1108.695652173913</v>
      </c>
      <c r="I1493">
        <v>0.91666666666666674</v>
      </c>
      <c r="J1493">
        <v>1112.7272727314814</v>
      </c>
      <c r="K1493" s="2" t="s">
        <v>3416</v>
      </c>
      <c r="L1493" s="2" t="s">
        <v>3417</v>
      </c>
      <c r="M1493">
        <v>565</v>
      </c>
      <c r="N1493" s="2" t="s">
        <v>2354</v>
      </c>
      <c r="O1493" s="2" t="s">
        <v>1430</v>
      </c>
      <c r="P1493" s="2" t="s">
        <v>1428</v>
      </c>
      <c r="Q1493" s="2" t="s">
        <v>192</v>
      </c>
      <c r="R1493" s="2" t="s">
        <v>2355</v>
      </c>
      <c r="S1493" s="2" t="s">
        <v>79</v>
      </c>
      <c r="T1493">
        <v>1020</v>
      </c>
      <c r="U1493">
        <v>15</v>
      </c>
      <c r="V1493">
        <v>0</v>
      </c>
      <c r="W1493">
        <v>1</v>
      </c>
      <c r="X1493">
        <v>8</v>
      </c>
      <c r="Z1493">
        <v>8160</v>
      </c>
      <c r="AA1493">
        <v>8160</v>
      </c>
      <c r="AB1493">
        <v>7800</v>
      </c>
      <c r="AC1493" s="2"/>
      <c r="AD1493" s="2" t="s">
        <v>376</v>
      </c>
      <c r="AE1493">
        <v>2026</v>
      </c>
      <c r="AF1493">
        <v>255</v>
      </c>
      <c r="AG1493">
        <v>259</v>
      </c>
      <c r="AH1493">
        <v>-4</v>
      </c>
      <c r="AI1493">
        <v>262</v>
      </c>
      <c r="AJ1493">
        <v>259</v>
      </c>
      <c r="AK1493">
        <v>3</v>
      </c>
      <c r="AL1493" s="2" t="s">
        <v>72</v>
      </c>
      <c r="AN1493" s="2" t="s">
        <v>3419</v>
      </c>
    </row>
    <row r="1494" spans="1:40">
      <c r="A1494" s="1">
        <v>46142</v>
      </c>
      <c r="B1494" s="2" t="s">
        <v>25</v>
      </c>
      <c r="C1494" s="2" t="s">
        <v>3414</v>
      </c>
      <c r="D1494" s="2" t="s">
        <v>3426</v>
      </c>
      <c r="E1494" s="11">
        <v>0.67361111111111116</v>
      </c>
      <c r="F1494" s="11">
        <v>0.69444444444444442</v>
      </c>
      <c r="G1494">
        <v>0.5</v>
      </c>
      <c r="H1494">
        <v>560</v>
      </c>
      <c r="I1494">
        <v>0.5</v>
      </c>
      <c r="J1494">
        <v>560</v>
      </c>
      <c r="K1494" s="2" t="s">
        <v>3416</v>
      </c>
      <c r="L1494" s="2" t="s">
        <v>3417</v>
      </c>
      <c r="M1494">
        <v>628</v>
      </c>
      <c r="N1494" s="2" t="s">
        <v>2590</v>
      </c>
      <c r="O1494" s="2" t="s">
        <v>1356</v>
      </c>
      <c r="P1494" s="2" t="s">
        <v>1351</v>
      </c>
      <c r="Q1494" s="2" t="s">
        <v>153</v>
      </c>
      <c r="R1494" s="2" t="s">
        <v>1350</v>
      </c>
      <c r="S1494" s="2" t="s">
        <v>79</v>
      </c>
      <c r="T1494">
        <v>280</v>
      </c>
      <c r="U1494">
        <v>10</v>
      </c>
      <c r="V1494">
        <v>0</v>
      </c>
      <c r="W1494">
        <v>1</v>
      </c>
      <c r="X1494">
        <v>8</v>
      </c>
      <c r="Z1494">
        <v>2240</v>
      </c>
      <c r="AA1494">
        <v>2240</v>
      </c>
      <c r="AB1494">
        <v>2000</v>
      </c>
      <c r="AC1494" s="2"/>
      <c r="AD1494" s="2" t="s">
        <v>376</v>
      </c>
      <c r="AE1494">
        <v>2026</v>
      </c>
      <c r="AF1494">
        <v>70</v>
      </c>
      <c r="AG1494">
        <v>76</v>
      </c>
      <c r="AH1494">
        <v>-6</v>
      </c>
      <c r="AI1494">
        <v>79</v>
      </c>
      <c r="AJ1494">
        <v>76</v>
      </c>
      <c r="AK1494">
        <v>3</v>
      </c>
      <c r="AL1494" s="2" t="s">
        <v>72</v>
      </c>
      <c r="AN1494" s="2" t="s">
        <v>3419</v>
      </c>
    </row>
    <row r="1495" spans="1:40">
      <c r="A1495" s="1">
        <v>46142</v>
      </c>
      <c r="B1495" s="2" t="s">
        <v>26</v>
      </c>
      <c r="C1495" s="2" t="s">
        <v>3433</v>
      </c>
      <c r="D1495" s="2" t="s">
        <v>3415</v>
      </c>
      <c r="E1495" s="11">
        <v>0.33333333333333326</v>
      </c>
      <c r="F1495" s="11">
        <v>0.375</v>
      </c>
      <c r="G1495">
        <v>1</v>
      </c>
      <c r="H1495">
        <v>460</v>
      </c>
      <c r="I1495">
        <v>1</v>
      </c>
      <c r="J1495">
        <v>460</v>
      </c>
      <c r="K1495" s="2" t="s">
        <v>3416</v>
      </c>
      <c r="L1495" s="2" t="s">
        <v>3417</v>
      </c>
      <c r="M1495">
        <v>627</v>
      </c>
      <c r="N1495" s="2" t="s">
        <v>2590</v>
      </c>
      <c r="O1495" s="2" t="s">
        <v>1352</v>
      </c>
      <c r="P1495" s="2" t="s">
        <v>1351</v>
      </c>
      <c r="Q1495" s="2" t="s">
        <v>153</v>
      </c>
      <c r="R1495" s="2" t="s">
        <v>1350</v>
      </c>
      <c r="S1495" s="2" t="s">
        <v>64</v>
      </c>
      <c r="T1495">
        <v>460</v>
      </c>
      <c r="U1495">
        <v>0</v>
      </c>
      <c r="V1495">
        <v>2</v>
      </c>
      <c r="W1495">
        <v>1</v>
      </c>
      <c r="X1495">
        <v>4</v>
      </c>
      <c r="Z1495">
        <v>1840</v>
      </c>
      <c r="AA1495">
        <v>1840</v>
      </c>
      <c r="AB1495">
        <v>1500</v>
      </c>
      <c r="AC1495" s="2" t="s">
        <v>764</v>
      </c>
      <c r="AD1495" s="2" t="s">
        <v>376</v>
      </c>
      <c r="AE1495">
        <v>2026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 s="2" t="s">
        <v>72</v>
      </c>
      <c r="AN1495" s="2" t="s">
        <v>3419</v>
      </c>
    </row>
    <row r="1496" spans="1:40">
      <c r="A1496" s="1">
        <v>46142</v>
      </c>
      <c r="B1496" s="2" t="s">
        <v>26</v>
      </c>
      <c r="C1496" s="2" t="s">
        <v>3433</v>
      </c>
      <c r="D1496" s="2" t="s">
        <v>3415</v>
      </c>
      <c r="E1496" s="11">
        <v>0.375</v>
      </c>
      <c r="F1496" s="11">
        <v>0.45833333333333326</v>
      </c>
      <c r="G1496">
        <v>2</v>
      </c>
      <c r="H1496">
        <v>783.5</v>
      </c>
      <c r="I1496">
        <v>2</v>
      </c>
      <c r="J1496">
        <v>783.5</v>
      </c>
      <c r="K1496" s="2" t="s">
        <v>3416</v>
      </c>
      <c r="L1496" s="2" t="s">
        <v>3417</v>
      </c>
      <c r="M1496">
        <v>602</v>
      </c>
      <c r="N1496" s="2" t="s">
        <v>2482</v>
      </c>
      <c r="O1496" s="2" t="s">
        <v>2485</v>
      </c>
      <c r="P1496" s="2" t="s">
        <v>2484</v>
      </c>
      <c r="Q1496" s="2" t="s">
        <v>153</v>
      </c>
      <c r="R1496" s="2" t="s">
        <v>2483</v>
      </c>
      <c r="S1496" s="2" t="s">
        <v>64</v>
      </c>
      <c r="T1496">
        <v>1567</v>
      </c>
      <c r="U1496">
        <v>0</v>
      </c>
      <c r="V1496">
        <v>2</v>
      </c>
      <c r="W1496">
        <v>1</v>
      </c>
      <c r="X1496">
        <v>2</v>
      </c>
      <c r="Z1496">
        <v>3134</v>
      </c>
      <c r="AA1496">
        <v>3134</v>
      </c>
      <c r="AB1496">
        <v>3000</v>
      </c>
      <c r="AC1496" s="2" t="s">
        <v>764</v>
      </c>
      <c r="AD1496" s="2" t="s">
        <v>376</v>
      </c>
      <c r="AE1496">
        <v>2026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 s="2" t="s">
        <v>72</v>
      </c>
      <c r="AN1496" s="2" t="s">
        <v>3419</v>
      </c>
    </row>
    <row r="1497" spans="1:40">
      <c r="A1497" s="1">
        <v>46142</v>
      </c>
      <c r="B1497" s="2" t="s">
        <v>26</v>
      </c>
      <c r="C1497" s="2" t="s">
        <v>3433</v>
      </c>
      <c r="D1497" s="2" t="s">
        <v>3415</v>
      </c>
      <c r="E1497" s="11">
        <v>0.47916666666666674</v>
      </c>
      <c r="F1497" s="11">
        <v>0.52083333333333326</v>
      </c>
      <c r="G1497">
        <v>1</v>
      </c>
      <c r="H1497">
        <v>400</v>
      </c>
      <c r="I1497">
        <v>1</v>
      </c>
      <c r="J1497">
        <v>400</v>
      </c>
      <c r="K1497" s="2" t="s">
        <v>3416</v>
      </c>
      <c r="L1497" s="2" t="s">
        <v>3417</v>
      </c>
      <c r="M1497">
        <v>460</v>
      </c>
      <c r="N1497" s="2" t="s">
        <v>2035</v>
      </c>
      <c r="O1497" s="2" t="s">
        <v>2038</v>
      </c>
      <c r="P1497" s="2" t="s">
        <v>2037</v>
      </c>
      <c r="Q1497" s="2" t="s">
        <v>153</v>
      </c>
      <c r="R1497" s="2" t="s">
        <v>2036</v>
      </c>
      <c r="S1497" s="2" t="s">
        <v>64</v>
      </c>
      <c r="T1497">
        <v>400</v>
      </c>
      <c r="U1497">
        <v>0</v>
      </c>
      <c r="V1497">
        <v>2</v>
      </c>
      <c r="W1497">
        <v>1</v>
      </c>
      <c r="X1497">
        <v>2</v>
      </c>
      <c r="Z1497">
        <v>800</v>
      </c>
      <c r="AA1497">
        <v>800</v>
      </c>
      <c r="AB1497">
        <v>700</v>
      </c>
      <c r="AC1497" s="2" t="s">
        <v>764</v>
      </c>
      <c r="AD1497" s="2" t="s">
        <v>376</v>
      </c>
      <c r="AE1497">
        <v>2026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 s="2" t="s">
        <v>72</v>
      </c>
      <c r="AN1497" s="2" t="s">
        <v>3419</v>
      </c>
    </row>
    <row r="1498" spans="1:40">
      <c r="A1498" s="1">
        <v>46142</v>
      </c>
      <c r="B1498" s="2" t="s">
        <v>26</v>
      </c>
      <c r="C1498" s="2" t="s">
        <v>3433</v>
      </c>
      <c r="D1498" s="2" t="s">
        <v>3415</v>
      </c>
      <c r="E1498" s="11">
        <v>0.53125</v>
      </c>
      <c r="F1498" s="11">
        <v>0.68055555555555558</v>
      </c>
      <c r="G1498">
        <v>3.58</v>
      </c>
      <c r="H1498">
        <v>1941.340782122905</v>
      </c>
      <c r="I1498">
        <v>3.583333333333333</v>
      </c>
      <c r="J1498">
        <v>1939.5348837152778</v>
      </c>
      <c r="K1498" s="2" t="s">
        <v>3416</v>
      </c>
      <c r="L1498" s="2" t="s">
        <v>3417</v>
      </c>
      <c r="M1498">
        <v>503</v>
      </c>
      <c r="N1498" s="2" t="s">
        <v>2154</v>
      </c>
      <c r="O1498" s="2" t="s">
        <v>2157</v>
      </c>
      <c r="P1498" s="2" t="s">
        <v>2156</v>
      </c>
      <c r="Q1498" s="2" t="s">
        <v>2075</v>
      </c>
      <c r="R1498" s="2" t="s">
        <v>2155</v>
      </c>
      <c r="S1498" s="2" t="s">
        <v>64</v>
      </c>
      <c r="T1498">
        <v>6950</v>
      </c>
      <c r="U1498">
        <v>0</v>
      </c>
      <c r="V1498">
        <v>3</v>
      </c>
      <c r="W1498">
        <v>1</v>
      </c>
      <c r="X1498">
        <v>3</v>
      </c>
      <c r="Z1498">
        <v>20850</v>
      </c>
      <c r="AA1498">
        <v>20850</v>
      </c>
      <c r="AB1498">
        <v>20500</v>
      </c>
      <c r="AC1498" s="2" t="s">
        <v>764</v>
      </c>
      <c r="AD1498" s="2" t="s">
        <v>376</v>
      </c>
      <c r="AE1498">
        <v>2026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 s="2" t="s">
        <v>72</v>
      </c>
      <c r="AN1498" s="2" t="s">
        <v>3419</v>
      </c>
    </row>
    <row r="1499" spans="1:40">
      <c r="A1499" s="1">
        <v>46146</v>
      </c>
      <c r="B1499" s="2" t="s">
        <v>26</v>
      </c>
      <c r="C1499" s="2" t="s">
        <v>3433</v>
      </c>
      <c r="D1499" s="2" t="s">
        <v>3415</v>
      </c>
      <c r="E1499" s="11">
        <v>0.33333333333333326</v>
      </c>
      <c r="F1499" s="11">
        <v>0.52083333333333326</v>
      </c>
      <c r="G1499">
        <v>4.5</v>
      </c>
      <c r="I1499">
        <v>4.5</v>
      </c>
      <c r="K1499" s="2" t="s">
        <v>3416</v>
      </c>
      <c r="L1499" s="2" t="s">
        <v>3442</v>
      </c>
      <c r="M1499" t="s">
        <v>764</v>
      </c>
      <c r="N1499" s="2" t="s">
        <v>764</v>
      </c>
      <c r="O1499" s="2" t="s">
        <v>764</v>
      </c>
      <c r="P1499" s="2" t="s">
        <v>764</v>
      </c>
      <c r="Q1499" s="2" t="s">
        <v>764</v>
      </c>
      <c r="R1499" s="2" t="s">
        <v>764</v>
      </c>
      <c r="S1499" s="2" t="s">
        <v>764</v>
      </c>
      <c r="U1499">
        <v>0</v>
      </c>
      <c r="V1499">
        <v>0</v>
      </c>
      <c r="W1499">
        <v>0</v>
      </c>
      <c r="X1499">
        <v>0</v>
      </c>
      <c r="AA1499" t="s">
        <v>764</v>
      </c>
      <c r="AB1499" t="s">
        <v>764</v>
      </c>
      <c r="AC1499" s="2" t="s">
        <v>3657</v>
      </c>
      <c r="AD1499" s="2" t="s">
        <v>463</v>
      </c>
      <c r="AE1499">
        <v>2026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 s="2" t="s">
        <v>72</v>
      </c>
      <c r="AN1499" s="2" t="s">
        <v>3419</v>
      </c>
    </row>
    <row r="1500" spans="1:40">
      <c r="A1500" s="1">
        <v>46146</v>
      </c>
      <c r="B1500" s="2" t="s">
        <v>26</v>
      </c>
      <c r="C1500" s="2" t="s">
        <v>3433</v>
      </c>
      <c r="D1500" s="2" t="s">
        <v>3415</v>
      </c>
      <c r="E1500" s="11">
        <v>0.52083333333333326</v>
      </c>
      <c r="F1500" s="11">
        <v>0.625</v>
      </c>
      <c r="G1500">
        <v>2.5</v>
      </c>
      <c r="H1500">
        <v>856</v>
      </c>
      <c r="I1500">
        <v>2.5</v>
      </c>
      <c r="J1500">
        <v>856</v>
      </c>
      <c r="K1500" s="2" t="s">
        <v>3416</v>
      </c>
      <c r="L1500" s="2" t="s">
        <v>3417</v>
      </c>
      <c r="M1500">
        <v>553</v>
      </c>
      <c r="N1500" s="2" t="s">
        <v>2306</v>
      </c>
      <c r="O1500" s="2" t="s">
        <v>2308</v>
      </c>
      <c r="P1500" s="2" t="s">
        <v>2243</v>
      </c>
      <c r="Q1500" s="2" t="s">
        <v>2229</v>
      </c>
      <c r="R1500" s="2" t="s">
        <v>2307</v>
      </c>
      <c r="S1500" s="2" t="s">
        <v>64</v>
      </c>
      <c r="T1500">
        <v>2140</v>
      </c>
      <c r="U1500">
        <v>20</v>
      </c>
      <c r="V1500">
        <v>3</v>
      </c>
      <c r="W1500">
        <v>1</v>
      </c>
      <c r="X1500">
        <v>3</v>
      </c>
      <c r="Z1500">
        <v>6420</v>
      </c>
      <c r="AA1500">
        <v>6420</v>
      </c>
      <c r="AB1500">
        <v>6000</v>
      </c>
      <c r="AC1500" s="2" t="s">
        <v>764</v>
      </c>
      <c r="AD1500" s="2" t="s">
        <v>463</v>
      </c>
      <c r="AE1500">
        <v>2026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 s="2" t="s">
        <v>72</v>
      </c>
      <c r="AN1500" s="2" t="s">
        <v>3419</v>
      </c>
    </row>
    <row r="1501" spans="1:40">
      <c r="A1501" s="1">
        <v>46142</v>
      </c>
      <c r="B1501" s="2" t="s">
        <v>26</v>
      </c>
      <c r="C1501" s="2" t="s">
        <v>3448</v>
      </c>
      <c r="D1501" s="2" t="s">
        <v>3449</v>
      </c>
      <c r="E1501" s="11">
        <v>0.34027777777777768</v>
      </c>
      <c r="F1501" s="11">
        <v>0.44791666666666674</v>
      </c>
      <c r="G1501">
        <v>2.58</v>
      </c>
      <c r="H1501">
        <v>2311.2403100775191</v>
      </c>
      <c r="I1501">
        <v>2.5833333333333335</v>
      </c>
      <c r="J1501">
        <v>2308.2580645138887</v>
      </c>
      <c r="K1501" s="2" t="s">
        <v>3416</v>
      </c>
      <c r="L1501" s="2" t="s">
        <v>3417</v>
      </c>
      <c r="M1501">
        <v>482</v>
      </c>
      <c r="N1501" s="2" t="s">
        <v>2092</v>
      </c>
      <c r="O1501" s="2" t="s">
        <v>2083</v>
      </c>
      <c r="P1501" s="2" t="s">
        <v>2082</v>
      </c>
      <c r="Q1501" s="2" t="s">
        <v>97</v>
      </c>
      <c r="R1501" s="2" t="s">
        <v>2081</v>
      </c>
      <c r="S1501" s="2" t="s">
        <v>64</v>
      </c>
      <c r="T1501">
        <v>5963</v>
      </c>
      <c r="U1501">
        <v>0</v>
      </c>
      <c r="V1501">
        <v>2</v>
      </c>
      <c r="W1501">
        <v>1</v>
      </c>
      <c r="X1501">
        <v>2</v>
      </c>
      <c r="Z1501">
        <v>11926</v>
      </c>
      <c r="AA1501">
        <v>11926</v>
      </c>
      <c r="AB1501">
        <v>29500</v>
      </c>
      <c r="AC1501" s="2" t="s">
        <v>3450</v>
      </c>
      <c r="AD1501" s="2" t="s">
        <v>376</v>
      </c>
      <c r="AE1501">
        <v>2026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 s="2" t="s">
        <v>72</v>
      </c>
      <c r="AN1501" s="2" t="s">
        <v>3419</v>
      </c>
    </row>
    <row r="1502" spans="1:40">
      <c r="A1502" s="1">
        <v>46142</v>
      </c>
      <c r="B1502" s="2" t="s">
        <v>26</v>
      </c>
      <c r="C1502" s="2" t="s">
        <v>3448</v>
      </c>
      <c r="D1502" s="2" t="s">
        <v>3449</v>
      </c>
      <c r="E1502" s="11">
        <v>0.48958333333333326</v>
      </c>
      <c r="F1502" s="11">
        <v>0.60763888888888884</v>
      </c>
      <c r="G1502">
        <v>2.83</v>
      </c>
      <c r="H1502">
        <v>1884.0989399293285</v>
      </c>
      <c r="I1502">
        <v>2.8333333333333335</v>
      </c>
      <c r="J1502">
        <v>1881.8823529398148</v>
      </c>
      <c r="K1502" s="2" t="s">
        <v>3416</v>
      </c>
      <c r="L1502" s="2" t="s">
        <v>3417</v>
      </c>
      <c r="M1502">
        <v>532</v>
      </c>
      <c r="N1502" s="2" t="s">
        <v>2226</v>
      </c>
      <c r="O1502" s="2" t="s">
        <v>2235</v>
      </c>
      <c r="P1502" s="2" t="s">
        <v>2228</v>
      </c>
      <c r="Q1502" s="2" t="s">
        <v>2229</v>
      </c>
      <c r="R1502" s="2" t="s">
        <v>2227</v>
      </c>
      <c r="S1502" s="2" t="s">
        <v>64</v>
      </c>
      <c r="T1502">
        <v>5332</v>
      </c>
      <c r="U1502">
        <v>0</v>
      </c>
      <c r="V1502">
        <v>2</v>
      </c>
      <c r="W1502">
        <v>1</v>
      </c>
      <c r="X1502">
        <v>8</v>
      </c>
      <c r="Z1502">
        <v>42656</v>
      </c>
      <c r="AA1502">
        <v>42656</v>
      </c>
      <c r="AB1502">
        <v>62000</v>
      </c>
      <c r="AC1502" s="2" t="s">
        <v>3450</v>
      </c>
      <c r="AD1502" s="2" t="s">
        <v>376</v>
      </c>
      <c r="AE1502">
        <v>2026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 s="2" t="s">
        <v>72</v>
      </c>
      <c r="AN1502" s="2" t="s">
        <v>3419</v>
      </c>
    </row>
    <row r="1503" spans="1:40">
      <c r="A1503" s="1">
        <v>46142</v>
      </c>
      <c r="B1503" s="2" t="s">
        <v>26</v>
      </c>
      <c r="C1503" s="2" t="s">
        <v>3448</v>
      </c>
      <c r="D1503" s="2" t="s">
        <v>3449</v>
      </c>
      <c r="E1503" s="11">
        <v>0.60763888888888884</v>
      </c>
      <c r="F1503" s="11">
        <v>0.66666666666666674</v>
      </c>
      <c r="G1503">
        <v>1.42</v>
      </c>
      <c r="H1503">
        <v>1796.4788732394368</v>
      </c>
      <c r="I1503">
        <v>1.4166666666666665</v>
      </c>
      <c r="J1503">
        <v>1800.705882349537</v>
      </c>
      <c r="K1503" s="2" t="s">
        <v>3416</v>
      </c>
      <c r="L1503" s="2" t="s">
        <v>3417</v>
      </c>
      <c r="M1503">
        <v>532</v>
      </c>
      <c r="N1503" s="2" t="s">
        <v>2226</v>
      </c>
      <c r="O1503" s="2" t="s">
        <v>2235</v>
      </c>
      <c r="P1503" s="2" t="s">
        <v>2228</v>
      </c>
      <c r="Q1503" s="2" t="s">
        <v>2229</v>
      </c>
      <c r="R1503" s="2" t="s">
        <v>2227</v>
      </c>
      <c r="S1503" s="2" t="s">
        <v>64</v>
      </c>
      <c r="T1503">
        <v>2551</v>
      </c>
      <c r="U1503">
        <v>0</v>
      </c>
      <c r="V1503">
        <v>2</v>
      </c>
      <c r="W1503">
        <v>1</v>
      </c>
      <c r="X1503">
        <v>8</v>
      </c>
      <c r="Z1503">
        <v>20408</v>
      </c>
      <c r="AA1503">
        <v>20408</v>
      </c>
      <c r="AB1503">
        <v>62000</v>
      </c>
      <c r="AC1503" s="2" t="s">
        <v>3438</v>
      </c>
      <c r="AD1503" s="2" t="s">
        <v>376</v>
      </c>
      <c r="AE1503">
        <v>2026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 s="2" t="s">
        <v>72</v>
      </c>
      <c r="AN1503" s="2" t="s">
        <v>3419</v>
      </c>
    </row>
    <row r="1504" spans="1:40">
      <c r="A1504" s="1">
        <v>46142</v>
      </c>
      <c r="B1504" s="2" t="s">
        <v>26</v>
      </c>
      <c r="C1504" s="2" t="s">
        <v>3448</v>
      </c>
      <c r="D1504" s="2" t="s">
        <v>3449</v>
      </c>
      <c r="E1504" s="11">
        <v>0.67361111111111116</v>
      </c>
      <c r="F1504" s="11">
        <v>0.70833333333333326</v>
      </c>
      <c r="G1504">
        <v>0.83</v>
      </c>
      <c r="H1504">
        <v>1863.8554216867471</v>
      </c>
      <c r="I1504">
        <v>0.83333333333333326</v>
      </c>
      <c r="J1504">
        <v>1856.4</v>
      </c>
      <c r="K1504" s="2" t="s">
        <v>3416</v>
      </c>
      <c r="L1504" s="2" t="s">
        <v>3417</v>
      </c>
      <c r="M1504">
        <v>533</v>
      </c>
      <c r="N1504" s="2" t="s">
        <v>2238</v>
      </c>
      <c r="O1504" s="2" t="s">
        <v>2235</v>
      </c>
      <c r="P1504" s="2" t="s">
        <v>2228</v>
      </c>
      <c r="Q1504" s="2" t="s">
        <v>2229</v>
      </c>
      <c r="R1504" s="2" t="s">
        <v>2227</v>
      </c>
      <c r="S1504" s="2" t="s">
        <v>64</v>
      </c>
      <c r="T1504">
        <v>1547</v>
      </c>
      <c r="U1504">
        <v>0</v>
      </c>
      <c r="V1504">
        <v>2</v>
      </c>
      <c r="W1504">
        <v>1</v>
      </c>
      <c r="X1504">
        <v>8</v>
      </c>
      <c r="Z1504">
        <v>12376</v>
      </c>
      <c r="AA1504">
        <v>12376</v>
      </c>
      <c r="AB1504">
        <v>42000</v>
      </c>
      <c r="AC1504" s="2" t="s">
        <v>3450</v>
      </c>
      <c r="AD1504" s="2" t="s">
        <v>376</v>
      </c>
      <c r="AE1504">
        <v>2026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 s="2" t="s">
        <v>72</v>
      </c>
      <c r="AN1504" s="2" t="s">
        <v>3419</v>
      </c>
    </row>
    <row r="1505" spans="1:40">
      <c r="A1505" s="1">
        <v>46146</v>
      </c>
      <c r="B1505" s="2" t="s">
        <v>26</v>
      </c>
      <c r="C1505" s="2" t="s">
        <v>3448</v>
      </c>
      <c r="D1505" s="2" t="s">
        <v>3415</v>
      </c>
      <c r="E1505" s="11">
        <v>0.33333333333333326</v>
      </c>
      <c r="F1505" s="11">
        <v>0.45833333333333326</v>
      </c>
      <c r="G1505">
        <v>3</v>
      </c>
      <c r="H1505">
        <v>1260</v>
      </c>
      <c r="I1505">
        <v>3</v>
      </c>
      <c r="J1505">
        <v>1260</v>
      </c>
      <c r="K1505" s="2" t="s">
        <v>3416</v>
      </c>
      <c r="L1505" s="2" t="s">
        <v>3417</v>
      </c>
      <c r="M1505">
        <v>533</v>
      </c>
      <c r="N1505" s="2" t="s">
        <v>2238</v>
      </c>
      <c r="O1505" s="2" t="s">
        <v>2235</v>
      </c>
      <c r="P1505" s="2" t="s">
        <v>2228</v>
      </c>
      <c r="Q1505" s="2" t="s">
        <v>2229</v>
      </c>
      <c r="R1505" s="2" t="s">
        <v>2227</v>
      </c>
      <c r="S1505" s="2" t="s">
        <v>64</v>
      </c>
      <c r="T1505">
        <v>3780</v>
      </c>
      <c r="U1505">
        <v>0</v>
      </c>
      <c r="V1505">
        <v>2</v>
      </c>
      <c r="W1505">
        <v>1</v>
      </c>
      <c r="X1505">
        <v>8</v>
      </c>
      <c r="Z1505">
        <v>30240</v>
      </c>
      <c r="AA1505">
        <v>30240</v>
      </c>
      <c r="AB1505">
        <v>42000</v>
      </c>
      <c r="AC1505" s="2" t="s">
        <v>3450</v>
      </c>
      <c r="AD1505" s="2" t="s">
        <v>463</v>
      </c>
      <c r="AE1505">
        <v>2026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 s="2" t="s">
        <v>72</v>
      </c>
      <c r="AN1505" s="2" t="s">
        <v>3419</v>
      </c>
    </row>
    <row r="1506" spans="1:40">
      <c r="A1506" s="1">
        <v>46146</v>
      </c>
      <c r="B1506" s="2" t="s">
        <v>26</v>
      </c>
      <c r="C1506" s="2" t="s">
        <v>3448</v>
      </c>
      <c r="D1506" s="2" t="s">
        <v>3415</v>
      </c>
      <c r="E1506" s="11">
        <v>0.47916666666666674</v>
      </c>
      <c r="F1506" s="11">
        <v>0.60416666666666674</v>
      </c>
      <c r="G1506">
        <v>3</v>
      </c>
      <c r="H1506">
        <v>1773.3333333333333</v>
      </c>
      <c r="I1506">
        <v>3</v>
      </c>
      <c r="J1506">
        <v>1773.3333333333333</v>
      </c>
      <c r="K1506" s="2" t="s">
        <v>3416</v>
      </c>
      <c r="L1506" s="2" t="s">
        <v>3417</v>
      </c>
      <c r="M1506">
        <v>534</v>
      </c>
      <c r="N1506" s="2" t="s">
        <v>2239</v>
      </c>
      <c r="O1506" s="2" t="s">
        <v>2235</v>
      </c>
      <c r="P1506" s="2" t="s">
        <v>2228</v>
      </c>
      <c r="Q1506" s="2" t="s">
        <v>2229</v>
      </c>
      <c r="R1506" s="2" t="s">
        <v>2227</v>
      </c>
      <c r="S1506" s="2" t="s">
        <v>64</v>
      </c>
      <c r="T1506">
        <v>5320</v>
      </c>
      <c r="U1506">
        <v>0</v>
      </c>
      <c r="V1506">
        <v>2</v>
      </c>
      <c r="W1506">
        <v>1</v>
      </c>
      <c r="X1506">
        <v>8</v>
      </c>
      <c r="Z1506">
        <v>42560</v>
      </c>
      <c r="AA1506">
        <v>42560</v>
      </c>
      <c r="AB1506">
        <v>42000</v>
      </c>
      <c r="AC1506" s="2" t="s">
        <v>3450</v>
      </c>
      <c r="AD1506" s="2" t="s">
        <v>463</v>
      </c>
      <c r="AE1506">
        <v>2026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 s="2" t="s">
        <v>72</v>
      </c>
      <c r="AN1506" s="2" t="s">
        <v>3419</v>
      </c>
    </row>
    <row r="1507" spans="1:40">
      <c r="A1507" s="1">
        <v>46146</v>
      </c>
      <c r="B1507" s="2" t="s">
        <v>26</v>
      </c>
      <c r="C1507" s="2" t="s">
        <v>3448</v>
      </c>
      <c r="D1507" s="2" t="s">
        <v>3415</v>
      </c>
      <c r="E1507" s="11">
        <v>0.60416666666666674</v>
      </c>
      <c r="F1507" s="11">
        <v>0.72916666666666674</v>
      </c>
      <c r="G1507">
        <v>3</v>
      </c>
      <c r="H1507">
        <v>1776.6666666666667</v>
      </c>
      <c r="I1507">
        <v>3</v>
      </c>
      <c r="J1507">
        <v>1776.6666666666667</v>
      </c>
      <c r="K1507" s="2" t="s">
        <v>3416</v>
      </c>
      <c r="L1507" s="2" t="s">
        <v>3417</v>
      </c>
      <c r="M1507">
        <v>535</v>
      </c>
      <c r="N1507" s="2" t="s">
        <v>2240</v>
      </c>
      <c r="O1507" s="2" t="s">
        <v>2235</v>
      </c>
      <c r="P1507" s="2" t="s">
        <v>2228</v>
      </c>
      <c r="Q1507" s="2" t="s">
        <v>2229</v>
      </c>
      <c r="R1507" s="2" t="s">
        <v>2227</v>
      </c>
      <c r="S1507" s="2" t="s">
        <v>64</v>
      </c>
      <c r="T1507">
        <v>5330</v>
      </c>
      <c r="U1507">
        <v>0</v>
      </c>
      <c r="V1507">
        <v>2</v>
      </c>
      <c r="W1507">
        <v>1</v>
      </c>
      <c r="X1507">
        <v>8</v>
      </c>
      <c r="Z1507">
        <v>42640</v>
      </c>
      <c r="AA1507">
        <v>42640</v>
      </c>
      <c r="AB1507">
        <v>42000</v>
      </c>
      <c r="AC1507" s="2" t="s">
        <v>3450</v>
      </c>
      <c r="AD1507" s="2" t="s">
        <v>463</v>
      </c>
      <c r="AE1507">
        <v>2026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 s="2" t="s">
        <v>72</v>
      </c>
      <c r="AN1507" s="2" t="s">
        <v>3419</v>
      </c>
    </row>
    <row r="1508" spans="1:40">
      <c r="A1508" s="1">
        <v>46142</v>
      </c>
      <c r="B1508" s="2" t="s">
        <v>27</v>
      </c>
      <c r="C1508" s="2" t="s">
        <v>3439</v>
      </c>
      <c r="D1508" s="2" t="s">
        <v>3440</v>
      </c>
      <c r="E1508" s="11">
        <v>0.33680555555555558</v>
      </c>
      <c r="F1508" s="11">
        <v>0.43402777777777768</v>
      </c>
      <c r="G1508">
        <v>2.33</v>
      </c>
      <c r="H1508">
        <v>1057.0815450643777</v>
      </c>
      <c r="I1508">
        <v>2.3333333333333335</v>
      </c>
      <c r="J1508">
        <v>1055.5714285763888</v>
      </c>
      <c r="K1508" s="2" t="s">
        <v>3416</v>
      </c>
      <c r="L1508" s="2" t="s">
        <v>3417</v>
      </c>
      <c r="M1508">
        <v>561</v>
      </c>
      <c r="N1508" s="2" t="s">
        <v>2340</v>
      </c>
      <c r="O1508" s="2" t="s">
        <v>2343</v>
      </c>
      <c r="P1508" s="2" t="s">
        <v>2342</v>
      </c>
      <c r="Q1508" s="2" t="s">
        <v>97</v>
      </c>
      <c r="R1508" s="2" t="s">
        <v>2341</v>
      </c>
      <c r="S1508" s="2" t="s">
        <v>64</v>
      </c>
      <c r="T1508">
        <v>2463</v>
      </c>
      <c r="U1508">
        <v>3</v>
      </c>
      <c r="V1508">
        <v>6</v>
      </c>
      <c r="W1508">
        <v>1</v>
      </c>
      <c r="X1508">
        <v>2</v>
      </c>
      <c r="Z1508">
        <v>4926</v>
      </c>
      <c r="AA1508">
        <v>4926</v>
      </c>
      <c r="AB1508">
        <v>5000</v>
      </c>
      <c r="AC1508" s="2" t="s">
        <v>3438</v>
      </c>
      <c r="AD1508" s="2" t="s">
        <v>376</v>
      </c>
      <c r="AE1508">
        <v>2026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 s="2" t="s">
        <v>3431</v>
      </c>
      <c r="AN1508" s="2" t="s">
        <v>3419</v>
      </c>
    </row>
    <row r="1509" spans="1:40">
      <c r="A1509" s="1">
        <v>46146</v>
      </c>
      <c r="B1509" s="2" t="s">
        <v>27</v>
      </c>
      <c r="C1509" s="2" t="s">
        <v>3439</v>
      </c>
      <c r="D1509" s="2" t="s">
        <v>3440</v>
      </c>
      <c r="E1509" s="11">
        <v>0.40972222222222232</v>
      </c>
      <c r="F1509" s="11">
        <v>0.41319444444444442</v>
      </c>
      <c r="G1509">
        <v>0.08</v>
      </c>
      <c r="H1509">
        <v>1562.5</v>
      </c>
      <c r="I1509">
        <v>8.3333333333333259E-2</v>
      </c>
      <c r="J1509">
        <v>1500</v>
      </c>
      <c r="K1509" s="2" t="s">
        <v>3416</v>
      </c>
      <c r="L1509" s="2" t="s">
        <v>3417</v>
      </c>
      <c r="M1509">
        <v>625</v>
      </c>
      <c r="N1509" s="2" t="s">
        <v>2580</v>
      </c>
      <c r="O1509" s="2" t="s">
        <v>2583</v>
      </c>
      <c r="P1509" s="2" t="s">
        <v>2582</v>
      </c>
      <c r="Q1509" s="2" t="s">
        <v>153</v>
      </c>
      <c r="R1509" s="2" t="s">
        <v>2581</v>
      </c>
      <c r="S1509" s="2" t="s">
        <v>64</v>
      </c>
      <c r="T1509">
        <v>125</v>
      </c>
      <c r="U1509">
        <v>5</v>
      </c>
      <c r="V1509">
        <v>2</v>
      </c>
      <c r="W1509">
        <v>1</v>
      </c>
      <c r="X1509">
        <v>4</v>
      </c>
      <c r="Z1509">
        <v>500</v>
      </c>
      <c r="AA1509">
        <v>500</v>
      </c>
      <c r="AB1509">
        <v>100</v>
      </c>
      <c r="AC1509" s="2" t="s">
        <v>3438</v>
      </c>
      <c r="AD1509" s="2" t="s">
        <v>463</v>
      </c>
      <c r="AE1509">
        <v>2026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 s="2" t="s">
        <v>3431</v>
      </c>
      <c r="AN1509" s="2" t="s">
        <v>3419</v>
      </c>
    </row>
    <row r="1510" spans="1:40">
      <c r="A1510" s="1">
        <v>46146</v>
      </c>
      <c r="B1510" s="2" t="s">
        <v>27</v>
      </c>
      <c r="C1510" s="2" t="s">
        <v>3439</v>
      </c>
      <c r="D1510" s="2" t="s">
        <v>3440</v>
      </c>
      <c r="E1510" s="11">
        <v>0.5625</v>
      </c>
      <c r="F1510" s="11">
        <v>0.65277777777777768</v>
      </c>
      <c r="G1510">
        <v>2.17</v>
      </c>
      <c r="H1510">
        <v>1639.63133640553</v>
      </c>
      <c r="I1510">
        <v>2.1666666666666665</v>
      </c>
      <c r="J1510">
        <v>1642.1538461574073</v>
      </c>
      <c r="K1510" s="2" t="s">
        <v>3416</v>
      </c>
      <c r="L1510" s="2" t="s">
        <v>3417</v>
      </c>
      <c r="M1510">
        <v>649</v>
      </c>
      <c r="N1510" s="2" t="s">
        <v>2652</v>
      </c>
      <c r="O1510" s="2" t="s">
        <v>2656</v>
      </c>
      <c r="P1510" s="2" t="s">
        <v>2654</v>
      </c>
      <c r="Q1510" s="2" t="s">
        <v>2655</v>
      </c>
      <c r="R1510" s="2" t="s">
        <v>2653</v>
      </c>
      <c r="S1510" s="2" t="s">
        <v>64</v>
      </c>
      <c r="T1510">
        <v>3558</v>
      </c>
      <c r="U1510">
        <v>8</v>
      </c>
      <c r="V1510">
        <v>4</v>
      </c>
      <c r="W1510">
        <v>1</v>
      </c>
      <c r="X1510">
        <v>1</v>
      </c>
      <c r="Z1510">
        <v>3558</v>
      </c>
      <c r="AA1510">
        <v>3558</v>
      </c>
      <c r="AB1510">
        <v>2500</v>
      </c>
      <c r="AC1510" s="2" t="s">
        <v>3438</v>
      </c>
      <c r="AD1510" s="2" t="s">
        <v>463</v>
      </c>
      <c r="AE1510">
        <v>2026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 s="2" t="s">
        <v>3431</v>
      </c>
      <c r="AN1510" s="2" t="s">
        <v>3419</v>
      </c>
    </row>
    <row r="1511" spans="1:40">
      <c r="A1511" s="1">
        <v>46146</v>
      </c>
      <c r="B1511" s="2" t="s">
        <v>27</v>
      </c>
      <c r="C1511" s="2" t="s">
        <v>3439</v>
      </c>
      <c r="D1511" s="2" t="s">
        <v>3440</v>
      </c>
      <c r="E1511" s="11">
        <v>0.65972222222222232</v>
      </c>
      <c r="F1511" s="11">
        <v>0.6875</v>
      </c>
      <c r="G1511">
        <v>0.67</v>
      </c>
      <c r="H1511">
        <v>419.40298507462683</v>
      </c>
      <c r="I1511">
        <v>0.66666666666666674</v>
      </c>
      <c r="J1511">
        <v>421.5</v>
      </c>
      <c r="K1511" s="2" t="s">
        <v>3416</v>
      </c>
      <c r="L1511" s="2" t="s">
        <v>3417</v>
      </c>
      <c r="M1511" t="s">
        <v>764</v>
      </c>
      <c r="N1511" s="2" t="s">
        <v>764</v>
      </c>
      <c r="O1511" s="2" t="s">
        <v>764</v>
      </c>
      <c r="P1511" s="2" t="s">
        <v>764</v>
      </c>
      <c r="Q1511" s="2" t="s">
        <v>764</v>
      </c>
      <c r="R1511" s="2" t="s">
        <v>3617</v>
      </c>
      <c r="S1511" s="2" t="s">
        <v>764</v>
      </c>
      <c r="T1511">
        <v>281</v>
      </c>
      <c r="U1511">
        <v>0</v>
      </c>
      <c r="V1511">
        <v>0</v>
      </c>
      <c r="W1511">
        <v>1</v>
      </c>
      <c r="X1511">
        <v>0</v>
      </c>
      <c r="Y1511">
        <v>1</v>
      </c>
      <c r="Z1511">
        <v>281</v>
      </c>
      <c r="AA1511">
        <v>281</v>
      </c>
      <c r="AB1511" t="s">
        <v>764</v>
      </c>
      <c r="AC1511" s="2" t="s">
        <v>3658</v>
      </c>
      <c r="AD1511" s="2" t="s">
        <v>463</v>
      </c>
      <c r="AE1511">
        <v>2026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 s="2" t="s">
        <v>3419</v>
      </c>
      <c r="AN1511" s="2" t="s">
        <v>3419</v>
      </c>
    </row>
    <row r="1512" spans="1:40">
      <c r="A1512" s="1">
        <v>46140</v>
      </c>
      <c r="B1512" s="2" t="s">
        <v>27</v>
      </c>
      <c r="C1512" s="2" t="s">
        <v>3453</v>
      </c>
      <c r="D1512" s="2" t="s">
        <v>3415</v>
      </c>
      <c r="E1512" s="11">
        <v>0.54166666666666674</v>
      </c>
      <c r="F1512" s="11">
        <v>0.6875</v>
      </c>
      <c r="G1512">
        <v>3.5</v>
      </c>
      <c r="H1512">
        <v>1714.2857142857142</v>
      </c>
      <c r="I1512">
        <v>3.5</v>
      </c>
      <c r="J1512">
        <v>1714.2857142824073</v>
      </c>
      <c r="K1512" s="2" t="s">
        <v>3416</v>
      </c>
      <c r="L1512" s="2" t="s">
        <v>3417</v>
      </c>
      <c r="M1512">
        <v>430</v>
      </c>
      <c r="N1512" s="2" t="s">
        <v>1926</v>
      </c>
      <c r="O1512" s="2" t="s">
        <v>273</v>
      </c>
      <c r="P1512" s="2" t="s">
        <v>271</v>
      </c>
      <c r="Q1512" s="2" t="s">
        <v>97</v>
      </c>
      <c r="R1512" s="2" t="s">
        <v>270</v>
      </c>
      <c r="S1512" s="2" t="s">
        <v>64</v>
      </c>
      <c r="T1512">
        <v>6000</v>
      </c>
      <c r="U1512">
        <v>0</v>
      </c>
      <c r="V1512">
        <v>2</v>
      </c>
      <c r="W1512">
        <v>1</v>
      </c>
      <c r="X1512">
        <v>2</v>
      </c>
      <c r="Z1512">
        <v>12000</v>
      </c>
      <c r="AA1512">
        <v>12000</v>
      </c>
      <c r="AB1512">
        <v>19500</v>
      </c>
      <c r="AC1512" s="2" t="s">
        <v>3450</v>
      </c>
      <c r="AD1512" s="2" t="s">
        <v>376</v>
      </c>
      <c r="AE1512">
        <v>2026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 s="2" t="s">
        <v>3431</v>
      </c>
      <c r="AN1512" s="2" t="s">
        <v>3419</v>
      </c>
    </row>
    <row r="1513" spans="1:40">
      <c r="A1513" s="1">
        <v>46142</v>
      </c>
      <c r="B1513" s="2" t="s">
        <v>27</v>
      </c>
      <c r="C1513" s="2" t="s">
        <v>3453</v>
      </c>
      <c r="D1513" s="2" t="s">
        <v>3440</v>
      </c>
      <c r="E1513" s="11">
        <v>0.53472222222222232</v>
      </c>
      <c r="F1513" s="11">
        <v>0.64583333333333326</v>
      </c>
      <c r="G1513">
        <v>2.67</v>
      </c>
      <c r="H1513">
        <v>1731.8352059925094</v>
      </c>
      <c r="I1513">
        <v>2.6666666666666665</v>
      </c>
      <c r="J1513">
        <v>1734</v>
      </c>
      <c r="K1513" s="2" t="s">
        <v>3416</v>
      </c>
      <c r="L1513" s="2" t="s">
        <v>3417</v>
      </c>
      <c r="M1513">
        <v>571</v>
      </c>
      <c r="N1513" s="2" t="s">
        <v>2368</v>
      </c>
      <c r="O1513" s="2" t="s">
        <v>2370</v>
      </c>
      <c r="P1513" s="2" t="s">
        <v>825</v>
      </c>
      <c r="Q1513" s="2" t="s">
        <v>97</v>
      </c>
      <c r="R1513" s="2" t="s">
        <v>2369</v>
      </c>
      <c r="S1513" s="2" t="s">
        <v>64</v>
      </c>
      <c r="T1513">
        <v>4624</v>
      </c>
      <c r="U1513">
        <v>0</v>
      </c>
      <c r="V1513">
        <v>2</v>
      </c>
      <c r="W1513">
        <v>1</v>
      </c>
      <c r="X1513">
        <v>2</v>
      </c>
      <c r="Z1513">
        <v>9248</v>
      </c>
      <c r="AA1513">
        <v>9248</v>
      </c>
      <c r="AB1513">
        <v>9100</v>
      </c>
      <c r="AC1513" s="2"/>
      <c r="AD1513" s="2" t="s">
        <v>376</v>
      </c>
      <c r="AE1513">
        <v>2026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 s="2" t="s">
        <v>3431</v>
      </c>
      <c r="AN1513" s="2" t="s">
        <v>3419</v>
      </c>
    </row>
    <row r="1514" spans="1:40">
      <c r="A1514" s="1">
        <v>46142</v>
      </c>
      <c r="B1514" s="2" t="s">
        <v>27</v>
      </c>
      <c r="C1514" s="2" t="s">
        <v>3453</v>
      </c>
      <c r="D1514" s="2" t="s">
        <v>3440</v>
      </c>
      <c r="E1514" s="11">
        <v>0.64930555555555558</v>
      </c>
      <c r="F1514" s="11">
        <v>0.72916666666666674</v>
      </c>
      <c r="G1514">
        <v>1.92</v>
      </c>
      <c r="H1514">
        <v>2002.6041666666667</v>
      </c>
      <c r="I1514">
        <v>1.9166666666666665</v>
      </c>
      <c r="J1514">
        <v>2006.0869565162036</v>
      </c>
      <c r="K1514" s="2" t="s">
        <v>3416</v>
      </c>
      <c r="L1514" s="2" t="s">
        <v>3417</v>
      </c>
      <c r="M1514">
        <v>419</v>
      </c>
      <c r="N1514" s="2" t="s">
        <v>1808</v>
      </c>
      <c r="O1514" s="2" t="s">
        <v>98</v>
      </c>
      <c r="P1514" s="2" t="s">
        <v>95</v>
      </c>
      <c r="Q1514" s="2" t="s">
        <v>97</v>
      </c>
      <c r="R1514" s="2" t="s">
        <v>94</v>
      </c>
      <c r="S1514" s="2" t="s">
        <v>64</v>
      </c>
      <c r="T1514">
        <v>3845</v>
      </c>
      <c r="U1514">
        <v>0</v>
      </c>
      <c r="V1514">
        <v>2</v>
      </c>
      <c r="W1514">
        <v>1</v>
      </c>
      <c r="X1514">
        <v>2</v>
      </c>
      <c r="Z1514">
        <v>7690</v>
      </c>
      <c r="AA1514">
        <v>7690</v>
      </c>
      <c r="AB1514">
        <v>23000</v>
      </c>
      <c r="AC1514" s="2"/>
      <c r="AD1514" s="2" t="s">
        <v>376</v>
      </c>
      <c r="AE1514">
        <v>2026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 s="2" t="s">
        <v>3431</v>
      </c>
      <c r="AN1514" s="2" t="s">
        <v>3419</v>
      </c>
    </row>
    <row r="1515" spans="1:40">
      <c r="A1515" s="1">
        <v>46141</v>
      </c>
      <c r="B1515" s="2" t="s">
        <v>27</v>
      </c>
      <c r="C1515" s="2" t="s">
        <v>3429</v>
      </c>
      <c r="D1515" s="2" t="s">
        <v>3415</v>
      </c>
      <c r="E1515" s="11">
        <v>0.5</v>
      </c>
      <c r="F1515" s="11">
        <v>0.58333333333333326</v>
      </c>
      <c r="G1515">
        <v>2</v>
      </c>
      <c r="H1515">
        <v>800</v>
      </c>
      <c r="I1515">
        <v>2</v>
      </c>
      <c r="J1515">
        <v>800</v>
      </c>
      <c r="K1515" s="2" t="s">
        <v>3416</v>
      </c>
      <c r="L1515" s="2" t="s">
        <v>3417</v>
      </c>
      <c r="M1515">
        <v>391</v>
      </c>
      <c r="N1515" s="2" t="s">
        <v>1813</v>
      </c>
      <c r="O1515" s="2" t="s">
        <v>1816</v>
      </c>
      <c r="P1515" s="2" t="s">
        <v>1815</v>
      </c>
      <c r="Q1515" s="2" t="s">
        <v>153</v>
      </c>
      <c r="R1515" s="2" t="s">
        <v>1814</v>
      </c>
      <c r="S1515" s="2" t="s">
        <v>64</v>
      </c>
      <c r="T1515">
        <v>1600</v>
      </c>
      <c r="U1515">
        <v>20</v>
      </c>
      <c r="V1515">
        <v>2</v>
      </c>
      <c r="W1515">
        <v>1</v>
      </c>
      <c r="X1515">
        <v>2</v>
      </c>
      <c r="Z1515">
        <v>3200</v>
      </c>
      <c r="AA1515">
        <v>3200</v>
      </c>
      <c r="AB1515">
        <v>3000</v>
      </c>
      <c r="AC1515" s="2" t="s">
        <v>3450</v>
      </c>
      <c r="AD1515" s="2" t="s">
        <v>376</v>
      </c>
      <c r="AE1515">
        <v>2026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 s="2" t="s">
        <v>3431</v>
      </c>
      <c r="AN1515" s="2" t="s">
        <v>3419</v>
      </c>
    </row>
    <row r="1516" spans="1:40">
      <c r="A1516" s="1">
        <v>46141</v>
      </c>
      <c r="B1516" s="2" t="s">
        <v>27</v>
      </c>
      <c r="C1516" s="2" t="s">
        <v>3429</v>
      </c>
      <c r="D1516" s="2" t="s">
        <v>3415</v>
      </c>
      <c r="E1516" s="11">
        <v>0.58333333333333326</v>
      </c>
      <c r="F1516" s="11">
        <v>0.66666666666666674</v>
      </c>
      <c r="G1516">
        <v>2</v>
      </c>
      <c r="H1516">
        <v>1200</v>
      </c>
      <c r="I1516">
        <v>2</v>
      </c>
      <c r="J1516">
        <v>1200</v>
      </c>
      <c r="K1516" s="2" t="s">
        <v>3416</v>
      </c>
      <c r="L1516" s="2" t="s">
        <v>3417</v>
      </c>
      <c r="M1516">
        <v>393</v>
      </c>
      <c r="N1516" s="2" t="s">
        <v>1820</v>
      </c>
      <c r="O1516" s="2" t="s">
        <v>1816</v>
      </c>
      <c r="P1516" s="2" t="s">
        <v>1815</v>
      </c>
      <c r="Q1516" s="2" t="s">
        <v>153</v>
      </c>
      <c r="R1516" s="2" t="s">
        <v>1814</v>
      </c>
      <c r="S1516" s="2" t="s">
        <v>64</v>
      </c>
      <c r="T1516">
        <v>2400</v>
      </c>
      <c r="U1516">
        <v>20</v>
      </c>
      <c r="V1516">
        <v>2</v>
      </c>
      <c r="W1516">
        <v>1</v>
      </c>
      <c r="X1516">
        <v>2</v>
      </c>
      <c r="Z1516">
        <v>4800</v>
      </c>
      <c r="AA1516">
        <v>4800</v>
      </c>
      <c r="AB1516">
        <v>4600</v>
      </c>
      <c r="AC1516" s="2" t="s">
        <v>3450</v>
      </c>
      <c r="AD1516" s="2" t="s">
        <v>376</v>
      </c>
      <c r="AE1516">
        <v>2026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 s="2" t="s">
        <v>3431</v>
      </c>
      <c r="AN1516" s="2" t="s">
        <v>3419</v>
      </c>
    </row>
    <row r="1517" spans="1:40">
      <c r="A1517" s="1">
        <v>46141</v>
      </c>
      <c r="B1517" s="2" t="s">
        <v>27</v>
      </c>
      <c r="C1517" s="2" t="s">
        <v>3429</v>
      </c>
      <c r="D1517" s="2" t="s">
        <v>3415</v>
      </c>
      <c r="E1517" s="11">
        <v>0.66666666666666674</v>
      </c>
      <c r="F1517" s="11">
        <v>0.72916666666666674</v>
      </c>
      <c r="G1517">
        <v>1.5</v>
      </c>
      <c r="H1517">
        <v>866.66666666666663</v>
      </c>
      <c r="I1517">
        <v>1.5</v>
      </c>
      <c r="J1517">
        <v>866.66666666666663</v>
      </c>
      <c r="K1517" s="2" t="s">
        <v>3416</v>
      </c>
      <c r="L1517" s="2" t="s">
        <v>3417</v>
      </c>
      <c r="M1517">
        <v>638</v>
      </c>
      <c r="N1517" s="2" t="s">
        <v>2626</v>
      </c>
      <c r="O1517" s="2" t="s">
        <v>154</v>
      </c>
      <c r="P1517" s="2" t="s">
        <v>152</v>
      </c>
      <c r="Q1517" s="2" t="s">
        <v>153</v>
      </c>
      <c r="R1517" s="2" t="s">
        <v>151</v>
      </c>
      <c r="S1517" s="2" t="s">
        <v>64</v>
      </c>
      <c r="T1517">
        <v>1300</v>
      </c>
      <c r="U1517">
        <v>0</v>
      </c>
      <c r="V1517">
        <v>2</v>
      </c>
      <c r="W1517">
        <v>1</v>
      </c>
      <c r="X1517">
        <v>2</v>
      </c>
      <c r="Z1517">
        <v>2600</v>
      </c>
      <c r="AA1517">
        <v>2600</v>
      </c>
      <c r="AB1517">
        <v>4000</v>
      </c>
      <c r="AC1517" s="2" t="s">
        <v>2103</v>
      </c>
      <c r="AD1517" s="2" t="s">
        <v>376</v>
      </c>
      <c r="AE1517">
        <v>2026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 s="2" t="s">
        <v>3431</v>
      </c>
      <c r="AN1517" s="2" t="s">
        <v>3419</v>
      </c>
    </row>
    <row r="1518" spans="1:40">
      <c r="A1518" s="1">
        <v>46142</v>
      </c>
      <c r="B1518" s="2" t="s">
        <v>27</v>
      </c>
      <c r="C1518" s="2" t="s">
        <v>3429</v>
      </c>
      <c r="D1518" s="2" t="s">
        <v>3415</v>
      </c>
      <c r="E1518" s="11">
        <v>0.33333333333333326</v>
      </c>
      <c r="F1518" s="11">
        <v>0.41666666666666674</v>
      </c>
      <c r="G1518">
        <v>2</v>
      </c>
      <c r="H1518">
        <v>400</v>
      </c>
      <c r="I1518">
        <v>2</v>
      </c>
      <c r="J1518">
        <v>400</v>
      </c>
      <c r="K1518" s="2" t="s">
        <v>3416</v>
      </c>
      <c r="L1518" s="2" t="s">
        <v>3417</v>
      </c>
      <c r="M1518">
        <v>638</v>
      </c>
      <c r="N1518" s="2" t="s">
        <v>2626</v>
      </c>
      <c r="O1518" s="2" t="s">
        <v>154</v>
      </c>
      <c r="P1518" s="2" t="s">
        <v>152</v>
      </c>
      <c r="Q1518" s="2" t="s">
        <v>153</v>
      </c>
      <c r="R1518" s="2" t="s">
        <v>151</v>
      </c>
      <c r="S1518" s="2" t="s">
        <v>64</v>
      </c>
      <c r="T1518">
        <v>800</v>
      </c>
      <c r="U1518">
        <v>0</v>
      </c>
      <c r="V1518">
        <v>2</v>
      </c>
      <c r="W1518">
        <v>1</v>
      </c>
      <c r="X1518">
        <v>2</v>
      </c>
      <c r="Z1518">
        <v>1600</v>
      </c>
      <c r="AA1518">
        <v>1600</v>
      </c>
      <c r="AB1518">
        <v>4000</v>
      </c>
      <c r="AC1518" s="2" t="s">
        <v>3659</v>
      </c>
      <c r="AD1518" s="2" t="s">
        <v>376</v>
      </c>
      <c r="AE1518">
        <v>2026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 s="2" t="s">
        <v>3431</v>
      </c>
      <c r="AN1518" s="2" t="s">
        <v>3419</v>
      </c>
    </row>
    <row r="1519" spans="1:40">
      <c r="A1519" s="1">
        <v>46142</v>
      </c>
      <c r="B1519" s="2" t="s">
        <v>27</v>
      </c>
      <c r="C1519" s="2" t="s">
        <v>3429</v>
      </c>
      <c r="D1519" s="2" t="s">
        <v>3415</v>
      </c>
      <c r="E1519" s="11">
        <v>0.41666666666666674</v>
      </c>
      <c r="F1519" s="11">
        <v>0.49305555555555558</v>
      </c>
      <c r="G1519">
        <v>1.83</v>
      </c>
      <c r="H1519">
        <v>601.09289617486331</v>
      </c>
      <c r="I1519">
        <v>1.8333333333333335</v>
      </c>
      <c r="J1519">
        <v>600</v>
      </c>
      <c r="K1519" s="2" t="s">
        <v>3416</v>
      </c>
      <c r="L1519" s="2" t="s">
        <v>3417</v>
      </c>
      <c r="M1519">
        <v>598</v>
      </c>
      <c r="N1519" s="2" t="s">
        <v>2461</v>
      </c>
      <c r="O1519" s="2" t="s">
        <v>2464</v>
      </c>
      <c r="P1519" s="2" t="s">
        <v>2463</v>
      </c>
      <c r="Q1519" s="2" t="s">
        <v>153</v>
      </c>
      <c r="R1519" s="2" t="s">
        <v>2462</v>
      </c>
      <c r="S1519" s="2" t="s">
        <v>64</v>
      </c>
      <c r="T1519">
        <v>1100</v>
      </c>
      <c r="U1519">
        <v>0</v>
      </c>
      <c r="V1519">
        <v>2</v>
      </c>
      <c r="W1519">
        <v>1</v>
      </c>
      <c r="X1519">
        <v>2</v>
      </c>
      <c r="Z1519">
        <v>2200</v>
      </c>
      <c r="AA1519">
        <v>2200</v>
      </c>
      <c r="AB1519">
        <v>2000</v>
      </c>
      <c r="AC1519" s="2" t="s">
        <v>3450</v>
      </c>
      <c r="AD1519" s="2" t="s">
        <v>376</v>
      </c>
      <c r="AE1519">
        <v>2026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 s="2" t="s">
        <v>3431</v>
      </c>
      <c r="AN1519" s="2" t="s">
        <v>3419</v>
      </c>
    </row>
    <row r="1520" spans="1:40">
      <c r="A1520" s="1">
        <v>46142</v>
      </c>
      <c r="B1520" s="2" t="s">
        <v>27</v>
      </c>
      <c r="C1520" s="2" t="s">
        <v>3429</v>
      </c>
      <c r="D1520" s="2" t="s">
        <v>3415</v>
      </c>
      <c r="E1520" s="11">
        <v>0.5</v>
      </c>
      <c r="F1520" s="11">
        <v>0.65972222222222232</v>
      </c>
      <c r="G1520">
        <v>3.83</v>
      </c>
      <c r="H1520">
        <v>861.61879895561356</v>
      </c>
      <c r="I1520">
        <v>3.833333333333333</v>
      </c>
      <c r="J1520">
        <v>860.86956521990737</v>
      </c>
      <c r="K1520" s="2" t="s">
        <v>3416</v>
      </c>
      <c r="L1520" s="2" t="s">
        <v>3417</v>
      </c>
      <c r="M1520">
        <v>640</v>
      </c>
      <c r="N1520" s="2" t="s">
        <v>2627</v>
      </c>
      <c r="O1520" s="2" t="s">
        <v>2628</v>
      </c>
      <c r="P1520" s="2" t="s">
        <v>1442</v>
      </c>
      <c r="Q1520" s="2" t="s">
        <v>153</v>
      </c>
      <c r="R1520" s="2" t="s">
        <v>1441</v>
      </c>
      <c r="S1520" s="2" t="s">
        <v>64</v>
      </c>
      <c r="T1520">
        <v>3300</v>
      </c>
      <c r="U1520">
        <v>0</v>
      </c>
      <c r="V1520">
        <v>2</v>
      </c>
      <c r="W1520">
        <v>1</v>
      </c>
      <c r="X1520">
        <v>2</v>
      </c>
      <c r="Z1520">
        <v>6600</v>
      </c>
      <c r="AA1520">
        <v>6600</v>
      </c>
      <c r="AB1520">
        <v>6500</v>
      </c>
      <c r="AC1520" s="2" t="s">
        <v>3450</v>
      </c>
      <c r="AD1520" s="2" t="s">
        <v>376</v>
      </c>
      <c r="AE1520">
        <v>2026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 s="2" t="s">
        <v>3431</v>
      </c>
      <c r="AN1520" s="2" t="s">
        <v>3419</v>
      </c>
    </row>
    <row r="1521" spans="1:40">
      <c r="A1521" s="1">
        <v>46142</v>
      </c>
      <c r="B1521" s="2" t="s">
        <v>27</v>
      </c>
      <c r="C1521" s="2" t="s">
        <v>3481</v>
      </c>
      <c r="D1521" s="2" t="s">
        <v>3454</v>
      </c>
      <c r="E1521" s="11">
        <v>0.34027777777777768</v>
      </c>
      <c r="F1521" s="11">
        <v>0.72916666666666674</v>
      </c>
      <c r="G1521">
        <v>9.33</v>
      </c>
      <c r="H1521">
        <v>1393.3547695605573</v>
      </c>
      <c r="I1521">
        <v>9.3333333333333339</v>
      </c>
      <c r="J1521">
        <v>1392.8571428587964</v>
      </c>
      <c r="K1521" s="2" t="s">
        <v>3416</v>
      </c>
      <c r="L1521" s="2" t="s">
        <v>3370</v>
      </c>
      <c r="M1521" t="s">
        <v>764</v>
      </c>
      <c r="N1521" s="2" t="s">
        <v>764</v>
      </c>
      <c r="O1521" s="2" t="s">
        <v>764</v>
      </c>
      <c r="P1521" s="2" t="s">
        <v>764</v>
      </c>
      <c r="Q1521" s="2" t="s">
        <v>764</v>
      </c>
      <c r="R1521" s="2" t="s">
        <v>764</v>
      </c>
      <c r="S1521" s="2" t="s">
        <v>764</v>
      </c>
      <c r="T1521">
        <v>13000</v>
      </c>
      <c r="U1521">
        <v>10</v>
      </c>
      <c r="V1521">
        <v>0</v>
      </c>
      <c r="W1521">
        <v>0</v>
      </c>
      <c r="X1521">
        <v>0</v>
      </c>
      <c r="Z1521">
        <v>0</v>
      </c>
      <c r="AA1521" t="s">
        <v>764</v>
      </c>
      <c r="AB1521" t="s">
        <v>764</v>
      </c>
      <c r="AC1521" s="2" t="s">
        <v>3582</v>
      </c>
      <c r="AD1521" s="2" t="s">
        <v>376</v>
      </c>
      <c r="AE1521">
        <v>2026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 s="2" t="s">
        <v>3419</v>
      </c>
      <c r="AN1521" s="2" t="s">
        <v>3419</v>
      </c>
    </row>
    <row r="1522" spans="1:40">
      <c r="A1522" s="1">
        <v>46146</v>
      </c>
      <c r="B1522" s="2" t="s">
        <v>27</v>
      </c>
      <c r="C1522" s="2" t="s">
        <v>3481</v>
      </c>
      <c r="D1522" s="2" t="s">
        <v>3454</v>
      </c>
      <c r="E1522" s="11">
        <v>0.34027777777777768</v>
      </c>
      <c r="F1522" s="11">
        <v>0.72916666666666674</v>
      </c>
      <c r="G1522">
        <v>9.33</v>
      </c>
      <c r="H1522">
        <v>1393.3547695605573</v>
      </c>
      <c r="I1522">
        <v>9.3333333333333339</v>
      </c>
      <c r="J1522">
        <v>1392.8571428587964</v>
      </c>
      <c r="K1522" s="2" t="s">
        <v>3416</v>
      </c>
      <c r="L1522" s="2" t="s">
        <v>3370</v>
      </c>
      <c r="M1522" t="s">
        <v>764</v>
      </c>
      <c r="N1522" s="2" t="s">
        <v>764</v>
      </c>
      <c r="O1522" s="2" t="s">
        <v>764</v>
      </c>
      <c r="P1522" s="2" t="s">
        <v>764</v>
      </c>
      <c r="Q1522" s="2" t="s">
        <v>764</v>
      </c>
      <c r="R1522" s="2" t="s">
        <v>764</v>
      </c>
      <c r="S1522" s="2" t="s">
        <v>764</v>
      </c>
      <c r="T1522">
        <v>13000</v>
      </c>
      <c r="U1522">
        <v>10</v>
      </c>
      <c r="V1522">
        <v>0</v>
      </c>
      <c r="W1522">
        <v>0</v>
      </c>
      <c r="X1522">
        <v>0</v>
      </c>
      <c r="Z1522">
        <v>0</v>
      </c>
      <c r="AA1522" t="s">
        <v>764</v>
      </c>
      <c r="AB1522" t="s">
        <v>764</v>
      </c>
      <c r="AC1522" s="2" t="s">
        <v>3582</v>
      </c>
      <c r="AD1522" s="2" t="s">
        <v>463</v>
      </c>
      <c r="AE1522">
        <v>2026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 s="2" t="s">
        <v>3419</v>
      </c>
      <c r="AN1522" s="2" t="s">
        <v>3419</v>
      </c>
    </row>
    <row r="1523" spans="1:40">
      <c r="A1523" s="1">
        <v>46146</v>
      </c>
      <c r="B1523" s="2" t="s">
        <v>25</v>
      </c>
      <c r="C1523" s="2" t="s">
        <v>3422</v>
      </c>
      <c r="D1523" s="2" t="s">
        <v>3423</v>
      </c>
      <c r="E1523" s="11">
        <v>0.33680555555555558</v>
      </c>
      <c r="F1523" s="11">
        <v>0.47916666666666674</v>
      </c>
      <c r="G1523">
        <v>3.42</v>
      </c>
      <c r="H1523">
        <v>3406.4327485380118</v>
      </c>
      <c r="I1523">
        <v>3.416666666666667</v>
      </c>
      <c r="J1523">
        <v>3409.7560975578704</v>
      </c>
      <c r="K1523" s="2" t="s">
        <v>3416</v>
      </c>
      <c r="L1523" s="2" t="s">
        <v>3417</v>
      </c>
      <c r="M1523">
        <v>631</v>
      </c>
      <c r="N1523" s="2" t="s">
        <v>2602</v>
      </c>
      <c r="O1523" s="2" t="s">
        <v>2605</v>
      </c>
      <c r="P1523" s="2" t="s">
        <v>2604</v>
      </c>
      <c r="Q1523" s="2" t="s">
        <v>943</v>
      </c>
      <c r="R1523" s="2" t="s">
        <v>2603</v>
      </c>
      <c r="S1523" s="2" t="s">
        <v>64</v>
      </c>
      <c r="T1523">
        <v>11650</v>
      </c>
      <c r="U1523">
        <v>0</v>
      </c>
      <c r="V1523">
        <v>2</v>
      </c>
      <c r="W1523">
        <v>1</v>
      </c>
      <c r="X1523">
        <v>6</v>
      </c>
      <c r="Z1523">
        <v>69900</v>
      </c>
      <c r="AA1523">
        <v>69900</v>
      </c>
      <c r="AB1523">
        <v>69500</v>
      </c>
      <c r="AC1523" s="2" t="s">
        <v>3450</v>
      </c>
      <c r="AD1523" s="2" t="s">
        <v>463</v>
      </c>
      <c r="AE1523">
        <v>2026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 s="2" t="s">
        <v>72</v>
      </c>
      <c r="AN1523" s="2" t="s">
        <v>3419</v>
      </c>
    </row>
    <row r="1524" spans="1:40">
      <c r="A1524" s="1">
        <v>46146</v>
      </c>
      <c r="B1524" s="2" t="s">
        <v>25</v>
      </c>
      <c r="C1524" s="2" t="s">
        <v>3422</v>
      </c>
      <c r="D1524" s="2" t="s">
        <v>3423</v>
      </c>
      <c r="E1524" s="11">
        <v>0.48263888888888884</v>
      </c>
      <c r="F1524" s="11">
        <v>0.66666666666666674</v>
      </c>
      <c r="G1524">
        <v>4.42</v>
      </c>
      <c r="H1524">
        <v>1730.7692307692307</v>
      </c>
      <c r="I1524">
        <v>4.416666666666667</v>
      </c>
      <c r="J1524">
        <v>1732.0754717013888</v>
      </c>
      <c r="K1524" s="2" t="s">
        <v>3416</v>
      </c>
      <c r="L1524" s="2" t="s">
        <v>3417</v>
      </c>
      <c r="M1524">
        <v>642</v>
      </c>
      <c r="N1524" s="2" t="s">
        <v>2631</v>
      </c>
      <c r="O1524" s="2" t="s">
        <v>1680</v>
      </c>
      <c r="P1524" s="2" t="s">
        <v>1679</v>
      </c>
      <c r="Q1524" s="2" t="s">
        <v>59</v>
      </c>
      <c r="R1524" s="2" t="s">
        <v>1678</v>
      </c>
      <c r="S1524" s="2" t="s">
        <v>64</v>
      </c>
      <c r="T1524">
        <v>7650</v>
      </c>
      <c r="U1524">
        <v>0</v>
      </c>
      <c r="V1524">
        <v>2</v>
      </c>
      <c r="W1524">
        <v>1</v>
      </c>
      <c r="X1524">
        <v>1</v>
      </c>
      <c r="Z1524">
        <v>7650</v>
      </c>
      <c r="AA1524">
        <v>7650</v>
      </c>
      <c r="AB1524">
        <v>7000</v>
      </c>
      <c r="AC1524" s="2" t="s">
        <v>3450</v>
      </c>
      <c r="AD1524" s="2" t="s">
        <v>463</v>
      </c>
      <c r="AE1524">
        <v>2026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 s="2" t="s">
        <v>72</v>
      </c>
      <c r="AN1524" s="2" t="s">
        <v>3419</v>
      </c>
    </row>
    <row r="1525" spans="1:40">
      <c r="A1525" s="1">
        <v>46146</v>
      </c>
      <c r="B1525" s="2" t="s">
        <v>25</v>
      </c>
      <c r="C1525" s="2" t="s">
        <v>3422</v>
      </c>
      <c r="D1525" s="2" t="s">
        <v>3423</v>
      </c>
      <c r="E1525" s="11">
        <v>0.67013888888888884</v>
      </c>
      <c r="F1525" s="11">
        <v>0.72916666666666674</v>
      </c>
      <c r="G1525">
        <v>1.42</v>
      </c>
      <c r="H1525">
        <v>1781.6901408450706</v>
      </c>
      <c r="I1525">
        <v>1.4166666666666665</v>
      </c>
      <c r="J1525">
        <v>1785.8823529398148</v>
      </c>
      <c r="K1525" s="2" t="s">
        <v>3416</v>
      </c>
      <c r="L1525" s="2" t="s">
        <v>3417</v>
      </c>
      <c r="M1525">
        <v>550</v>
      </c>
      <c r="N1525" s="2" t="s">
        <v>2294</v>
      </c>
      <c r="O1525" s="2" t="s">
        <v>2296</v>
      </c>
      <c r="P1525" s="2" t="s">
        <v>142</v>
      </c>
      <c r="Q1525" s="2" t="s">
        <v>2288</v>
      </c>
      <c r="R1525" s="2" t="s">
        <v>2295</v>
      </c>
      <c r="S1525" s="2" t="s">
        <v>64</v>
      </c>
      <c r="T1525">
        <v>2530</v>
      </c>
      <c r="U1525">
        <v>0</v>
      </c>
      <c r="V1525">
        <v>2</v>
      </c>
      <c r="W1525">
        <v>1</v>
      </c>
      <c r="X1525">
        <v>2</v>
      </c>
      <c r="Z1525">
        <v>5060</v>
      </c>
      <c r="AA1525">
        <v>5060</v>
      </c>
      <c r="AB1525">
        <v>15000</v>
      </c>
      <c r="AC1525" s="2" t="s">
        <v>3660</v>
      </c>
      <c r="AD1525" s="2" t="s">
        <v>463</v>
      </c>
      <c r="AE1525">
        <v>2026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 s="2" t="s">
        <v>72</v>
      </c>
      <c r="AN1525" s="2" t="s">
        <v>3419</v>
      </c>
    </row>
    <row r="1526" spans="1:40">
      <c r="A1526" s="1">
        <v>46147</v>
      </c>
      <c r="B1526" s="2" t="s">
        <v>25</v>
      </c>
      <c r="C1526" s="2" t="s">
        <v>3422</v>
      </c>
      <c r="D1526" s="2" t="s">
        <v>3423</v>
      </c>
      <c r="E1526" s="11">
        <v>0.3354166666666667</v>
      </c>
      <c r="F1526" s="11">
        <v>0.625</v>
      </c>
      <c r="G1526">
        <v>6.95</v>
      </c>
      <c r="H1526">
        <v>1093.5251798561151</v>
      </c>
      <c r="I1526">
        <v>6.95</v>
      </c>
      <c r="J1526">
        <v>1093.5251798611112</v>
      </c>
      <c r="K1526" s="2" t="s">
        <v>3416</v>
      </c>
      <c r="L1526" s="2" t="s">
        <v>3417</v>
      </c>
      <c r="M1526">
        <v>550</v>
      </c>
      <c r="N1526" s="2" t="s">
        <v>2294</v>
      </c>
      <c r="O1526" s="2" t="s">
        <v>2296</v>
      </c>
      <c r="P1526" s="2" t="s">
        <v>142</v>
      </c>
      <c r="Q1526" s="2" t="s">
        <v>2288</v>
      </c>
      <c r="R1526" s="2" t="s">
        <v>2295</v>
      </c>
      <c r="S1526" s="2" t="s">
        <v>64</v>
      </c>
      <c r="T1526">
        <v>7600</v>
      </c>
      <c r="U1526">
        <v>0</v>
      </c>
      <c r="V1526">
        <v>2</v>
      </c>
      <c r="W1526">
        <v>1</v>
      </c>
      <c r="X1526">
        <v>2</v>
      </c>
      <c r="Z1526">
        <v>15200</v>
      </c>
      <c r="AA1526">
        <v>15200</v>
      </c>
      <c r="AB1526">
        <v>15000</v>
      </c>
      <c r="AC1526" s="2" t="s">
        <v>3661</v>
      </c>
      <c r="AD1526" s="2" t="s">
        <v>463</v>
      </c>
      <c r="AE1526">
        <v>2026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 s="2" t="s">
        <v>72</v>
      </c>
      <c r="AN1526" s="2" t="s">
        <v>3419</v>
      </c>
    </row>
    <row r="1527" spans="1:40">
      <c r="A1527" s="1">
        <v>46147</v>
      </c>
      <c r="B1527" s="2" t="s">
        <v>25</v>
      </c>
      <c r="C1527" s="2" t="s">
        <v>3422</v>
      </c>
      <c r="D1527" s="2" t="s">
        <v>3423</v>
      </c>
      <c r="E1527" s="11">
        <v>0.67361111111111116</v>
      </c>
      <c r="F1527" s="11">
        <v>0.70833333333333326</v>
      </c>
      <c r="G1527">
        <v>0.83</v>
      </c>
      <c r="H1527">
        <v>3373.4939759036147</v>
      </c>
      <c r="I1527">
        <v>0.83333333333333326</v>
      </c>
      <c r="J1527">
        <v>3360</v>
      </c>
      <c r="K1527" s="2" t="s">
        <v>3416</v>
      </c>
      <c r="L1527" s="2" t="s">
        <v>3417</v>
      </c>
      <c r="M1527">
        <v>573</v>
      </c>
      <c r="N1527" s="2" t="s">
        <v>2373</v>
      </c>
      <c r="O1527" s="2" t="s">
        <v>2376</v>
      </c>
      <c r="P1527" s="2" t="s">
        <v>2375</v>
      </c>
      <c r="Q1527" s="2" t="s">
        <v>343</v>
      </c>
      <c r="R1527" s="2" t="s">
        <v>2374</v>
      </c>
      <c r="S1527" s="2" t="s">
        <v>64</v>
      </c>
      <c r="T1527">
        <v>2800</v>
      </c>
      <c r="U1527">
        <v>0</v>
      </c>
      <c r="V1527">
        <v>2</v>
      </c>
      <c r="W1527">
        <v>1</v>
      </c>
      <c r="X1527">
        <v>6</v>
      </c>
      <c r="Z1527">
        <v>16800</v>
      </c>
      <c r="AA1527">
        <v>16800</v>
      </c>
      <c r="AB1527">
        <v>16500</v>
      </c>
      <c r="AC1527" s="2" t="s">
        <v>3450</v>
      </c>
      <c r="AD1527" s="2" t="s">
        <v>463</v>
      </c>
      <c r="AE1527">
        <v>2026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 s="2" t="s">
        <v>72</v>
      </c>
      <c r="AN1527" s="2" t="s">
        <v>3419</v>
      </c>
    </row>
    <row r="1528" spans="1:40">
      <c r="A1528" s="1">
        <v>46146</v>
      </c>
      <c r="B1528" s="2" t="s">
        <v>25</v>
      </c>
      <c r="C1528" s="2" t="s">
        <v>3445</v>
      </c>
      <c r="D1528" s="2" t="s">
        <v>3446</v>
      </c>
      <c r="E1528" s="11">
        <v>0.38749999999999996</v>
      </c>
      <c r="F1528" s="11">
        <v>0.55902777777777768</v>
      </c>
      <c r="G1528">
        <v>4.12</v>
      </c>
      <c r="H1528">
        <v>1445.3883495145631</v>
      </c>
      <c r="I1528">
        <v>4.1166666666666663</v>
      </c>
      <c r="J1528">
        <v>1446.5587044560186</v>
      </c>
      <c r="K1528" s="2" t="s">
        <v>3416</v>
      </c>
      <c r="L1528" s="2" t="s">
        <v>3417</v>
      </c>
      <c r="M1528">
        <v>658</v>
      </c>
      <c r="N1528" s="2" t="s">
        <v>2680</v>
      </c>
      <c r="O1528" s="2" t="s">
        <v>2675</v>
      </c>
      <c r="P1528" s="2" t="s">
        <v>2672</v>
      </c>
      <c r="Q1528" s="2" t="s">
        <v>192</v>
      </c>
      <c r="R1528" s="2" t="s">
        <v>2671</v>
      </c>
      <c r="S1528" s="2" t="s">
        <v>64</v>
      </c>
      <c r="T1528">
        <v>5955</v>
      </c>
      <c r="U1528">
        <v>10</v>
      </c>
      <c r="V1528">
        <v>2</v>
      </c>
      <c r="W1528">
        <v>1</v>
      </c>
      <c r="X1528">
        <v>4</v>
      </c>
      <c r="Z1528">
        <v>23820</v>
      </c>
      <c r="AA1528">
        <v>23820</v>
      </c>
      <c r="AB1528">
        <v>23500</v>
      </c>
      <c r="AC1528" s="2" t="s">
        <v>3662</v>
      </c>
      <c r="AD1528" s="2" t="s">
        <v>463</v>
      </c>
      <c r="AE1528">
        <v>2026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 s="2" t="s">
        <v>72</v>
      </c>
      <c r="AN1528" s="2" t="s">
        <v>3419</v>
      </c>
    </row>
    <row r="1529" spans="1:40">
      <c r="A1529" s="1">
        <v>46146</v>
      </c>
      <c r="B1529" s="2" t="s">
        <v>25</v>
      </c>
      <c r="C1529" s="2" t="s">
        <v>3445</v>
      </c>
      <c r="D1529" s="2" t="s">
        <v>3446</v>
      </c>
      <c r="E1529" s="11">
        <v>0.56944444444444442</v>
      </c>
      <c r="F1529" s="11">
        <v>0.66666666666666674</v>
      </c>
      <c r="G1529">
        <v>2.33</v>
      </c>
      <c r="H1529">
        <v>2555.7939914163089</v>
      </c>
      <c r="I1529">
        <v>2.3333333333333335</v>
      </c>
      <c r="J1529">
        <v>2552.1428571412039</v>
      </c>
      <c r="K1529" s="2" t="s">
        <v>3416</v>
      </c>
      <c r="L1529" s="2" t="s">
        <v>3417</v>
      </c>
      <c r="M1529">
        <v>659</v>
      </c>
      <c r="N1529" s="2" t="s">
        <v>2681</v>
      </c>
      <c r="O1529" s="2" t="s">
        <v>2675</v>
      </c>
      <c r="P1529" s="2" t="s">
        <v>2672</v>
      </c>
      <c r="Q1529" s="2" t="s">
        <v>192</v>
      </c>
      <c r="R1529" s="2" t="s">
        <v>2671</v>
      </c>
      <c r="S1529" s="2" t="s">
        <v>64</v>
      </c>
      <c r="T1529">
        <v>5955</v>
      </c>
      <c r="U1529">
        <v>5</v>
      </c>
      <c r="V1529">
        <v>2</v>
      </c>
      <c r="W1529">
        <v>1</v>
      </c>
      <c r="X1529">
        <v>4</v>
      </c>
      <c r="Z1529">
        <v>23820</v>
      </c>
      <c r="AA1529">
        <v>23820</v>
      </c>
      <c r="AB1529">
        <v>23500</v>
      </c>
      <c r="AC1529" s="2" t="s">
        <v>3662</v>
      </c>
      <c r="AD1529" s="2" t="s">
        <v>463</v>
      </c>
      <c r="AE1529">
        <v>2026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 s="2" t="s">
        <v>72</v>
      </c>
      <c r="AN1529" s="2" t="s">
        <v>3419</v>
      </c>
    </row>
    <row r="1530" spans="1:40">
      <c r="A1530" s="1">
        <v>46146</v>
      </c>
      <c r="B1530" s="2" t="s">
        <v>25</v>
      </c>
      <c r="C1530" s="2" t="s">
        <v>3445</v>
      </c>
      <c r="D1530" s="2" t="s">
        <v>3446</v>
      </c>
      <c r="E1530" s="11">
        <v>0.68611111111111112</v>
      </c>
      <c r="F1530" s="11">
        <v>0.72916666666666674</v>
      </c>
      <c r="G1530">
        <v>1.03</v>
      </c>
      <c r="H1530">
        <v>1456.3106796116504</v>
      </c>
      <c r="I1530">
        <v>1.0333333333333332</v>
      </c>
      <c r="J1530">
        <v>1451.6129032291667</v>
      </c>
      <c r="K1530" s="2" t="s">
        <v>3416</v>
      </c>
      <c r="L1530" s="2" t="s">
        <v>3417</v>
      </c>
      <c r="M1530">
        <v>660</v>
      </c>
      <c r="N1530" s="2" t="s">
        <v>2682</v>
      </c>
      <c r="O1530" s="2" t="s">
        <v>2675</v>
      </c>
      <c r="P1530" s="2" t="s">
        <v>2672</v>
      </c>
      <c r="Q1530" s="2" t="s">
        <v>192</v>
      </c>
      <c r="R1530" s="2" t="s">
        <v>2671</v>
      </c>
      <c r="S1530" s="2" t="s">
        <v>64</v>
      </c>
      <c r="T1530">
        <v>1500</v>
      </c>
      <c r="U1530">
        <v>9</v>
      </c>
      <c r="V1530">
        <v>2</v>
      </c>
      <c r="W1530">
        <v>1</v>
      </c>
      <c r="X1530">
        <v>4</v>
      </c>
      <c r="Z1530">
        <v>6000</v>
      </c>
      <c r="AA1530">
        <v>6000</v>
      </c>
      <c r="AB1530">
        <v>23500</v>
      </c>
      <c r="AC1530" s="2" t="s">
        <v>3663</v>
      </c>
      <c r="AD1530" s="2" t="s">
        <v>463</v>
      </c>
      <c r="AE1530">
        <v>2026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 s="2" t="s">
        <v>72</v>
      </c>
      <c r="AN1530" s="2" t="s">
        <v>3419</v>
      </c>
    </row>
    <row r="1531" spans="1:40">
      <c r="A1531" s="1">
        <v>46147</v>
      </c>
      <c r="B1531" s="2" t="s">
        <v>25</v>
      </c>
      <c r="C1531" s="2" t="s">
        <v>3445</v>
      </c>
      <c r="D1531" s="2" t="s">
        <v>3446</v>
      </c>
      <c r="E1531" s="11">
        <v>0.33333333333333326</v>
      </c>
      <c r="F1531" s="11">
        <v>0.45833333333333326</v>
      </c>
      <c r="G1531">
        <v>3</v>
      </c>
      <c r="I1531">
        <v>3</v>
      </c>
      <c r="K1531" s="2" t="s">
        <v>3416</v>
      </c>
      <c r="L1531" s="2" t="s">
        <v>3362</v>
      </c>
      <c r="M1531" t="s">
        <v>764</v>
      </c>
      <c r="N1531" s="2" t="s">
        <v>764</v>
      </c>
      <c r="O1531" s="2" t="s">
        <v>764</v>
      </c>
      <c r="P1531" s="2" t="s">
        <v>764</v>
      </c>
      <c r="Q1531" s="2" t="s">
        <v>764</v>
      </c>
      <c r="R1531" s="2" t="s">
        <v>764</v>
      </c>
      <c r="S1531" s="2" t="s">
        <v>764</v>
      </c>
      <c r="U1531">
        <v>0</v>
      </c>
      <c r="V1531">
        <v>0</v>
      </c>
      <c r="W1531">
        <v>0</v>
      </c>
      <c r="X1531">
        <v>0</v>
      </c>
      <c r="AA1531" t="s">
        <v>764</v>
      </c>
      <c r="AB1531" t="s">
        <v>764</v>
      </c>
      <c r="AC1531" s="2" t="s">
        <v>3664</v>
      </c>
      <c r="AD1531" s="2" t="s">
        <v>463</v>
      </c>
      <c r="AE1531">
        <v>2026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 s="2" t="s">
        <v>72</v>
      </c>
      <c r="AN1531" s="2" t="s">
        <v>3419</v>
      </c>
    </row>
    <row r="1532" spans="1:40">
      <c r="A1532" s="1">
        <v>46147</v>
      </c>
      <c r="B1532" s="2" t="s">
        <v>25</v>
      </c>
      <c r="C1532" s="2" t="s">
        <v>3445</v>
      </c>
      <c r="D1532" s="2" t="s">
        <v>3446</v>
      </c>
      <c r="E1532" s="11">
        <v>0.5</v>
      </c>
      <c r="F1532" s="11">
        <v>0.5625</v>
      </c>
      <c r="G1532">
        <v>1.5</v>
      </c>
      <c r="H1532">
        <v>3300</v>
      </c>
      <c r="I1532">
        <v>1.5</v>
      </c>
      <c r="J1532">
        <v>3300</v>
      </c>
      <c r="K1532" s="2" t="s">
        <v>3416</v>
      </c>
      <c r="L1532" s="2" t="s">
        <v>3417</v>
      </c>
      <c r="M1532">
        <v>660</v>
      </c>
      <c r="N1532" s="2" t="s">
        <v>2682</v>
      </c>
      <c r="O1532" s="2" t="s">
        <v>2675</v>
      </c>
      <c r="P1532" s="2" t="s">
        <v>2672</v>
      </c>
      <c r="Q1532" s="2" t="s">
        <v>192</v>
      </c>
      <c r="R1532" s="2" t="s">
        <v>2671</v>
      </c>
      <c r="S1532" s="2" t="s">
        <v>64</v>
      </c>
      <c r="T1532">
        <v>4950</v>
      </c>
      <c r="U1532">
        <v>9</v>
      </c>
      <c r="V1532">
        <v>2</v>
      </c>
      <c r="W1532">
        <v>1</v>
      </c>
      <c r="X1532">
        <v>4</v>
      </c>
      <c r="Z1532">
        <v>19800</v>
      </c>
      <c r="AA1532">
        <v>19800</v>
      </c>
      <c r="AB1532">
        <v>23500</v>
      </c>
      <c r="AC1532" s="2" t="s">
        <v>3641</v>
      </c>
      <c r="AD1532" s="2" t="s">
        <v>463</v>
      </c>
      <c r="AE1532">
        <v>2026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 s="2" t="s">
        <v>72</v>
      </c>
      <c r="AN1532" s="2" t="s">
        <v>3419</v>
      </c>
    </row>
    <row r="1533" spans="1:40">
      <c r="A1533" s="1">
        <v>46147</v>
      </c>
      <c r="B1533" s="2" t="s">
        <v>25</v>
      </c>
      <c r="C1533" s="2" t="s">
        <v>3445</v>
      </c>
      <c r="D1533" s="2" t="s">
        <v>3446</v>
      </c>
      <c r="E1533" s="11">
        <v>0.58680555555555558</v>
      </c>
      <c r="F1533" s="11">
        <v>0.6875</v>
      </c>
      <c r="G1533">
        <v>2.42</v>
      </c>
      <c r="H1533">
        <v>2026.8595041322315</v>
      </c>
      <c r="I1533">
        <v>2.4166666666666665</v>
      </c>
      <c r="J1533">
        <v>2029.6551724189815</v>
      </c>
      <c r="K1533" s="2" t="s">
        <v>3416</v>
      </c>
      <c r="L1533" s="2" t="s">
        <v>3417</v>
      </c>
      <c r="M1533">
        <v>517</v>
      </c>
      <c r="N1533" s="2" t="s">
        <v>2196</v>
      </c>
      <c r="O1533" s="2" t="s">
        <v>2199</v>
      </c>
      <c r="P1533" s="2" t="s">
        <v>2198</v>
      </c>
      <c r="Q1533" s="2" t="s">
        <v>192</v>
      </c>
      <c r="R1533" s="2" t="s">
        <v>2197</v>
      </c>
      <c r="S1533" s="2" t="s">
        <v>64</v>
      </c>
      <c r="T1533">
        <v>4905</v>
      </c>
      <c r="U1533">
        <v>5</v>
      </c>
      <c r="V1533">
        <v>2</v>
      </c>
      <c r="W1533">
        <v>1</v>
      </c>
      <c r="X1533">
        <v>4</v>
      </c>
      <c r="Z1533">
        <v>19620</v>
      </c>
      <c r="AA1533">
        <v>19620</v>
      </c>
      <c r="AB1533">
        <v>19300</v>
      </c>
      <c r="AC1533" s="2" t="s">
        <v>3450</v>
      </c>
      <c r="AD1533" s="2" t="s">
        <v>463</v>
      </c>
      <c r="AE1533">
        <v>2026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 s="2" t="s">
        <v>72</v>
      </c>
      <c r="AN1533" s="2" t="s">
        <v>3419</v>
      </c>
    </row>
    <row r="1534" spans="1:40">
      <c r="A1534" s="1">
        <v>46146</v>
      </c>
      <c r="B1534" s="2" t="s">
        <v>25</v>
      </c>
      <c r="C1534" s="2" t="s">
        <v>3424</v>
      </c>
      <c r="D1534" s="2" t="s">
        <v>3425</v>
      </c>
      <c r="E1534" s="11">
        <v>0.33402777777777781</v>
      </c>
      <c r="F1534" s="11">
        <v>0.45833333333333326</v>
      </c>
      <c r="G1534">
        <v>2.98</v>
      </c>
      <c r="I1534">
        <v>2.9833333333333334</v>
      </c>
      <c r="K1534" s="2" t="s">
        <v>3416</v>
      </c>
      <c r="L1534" s="2" t="s">
        <v>3464</v>
      </c>
      <c r="M1534" t="s">
        <v>764</v>
      </c>
      <c r="N1534" s="2" t="s">
        <v>764</v>
      </c>
      <c r="O1534" s="2" t="s">
        <v>764</v>
      </c>
      <c r="P1534" s="2" t="s">
        <v>764</v>
      </c>
      <c r="Q1534" s="2" t="s">
        <v>764</v>
      </c>
      <c r="R1534" s="2" t="s">
        <v>764</v>
      </c>
      <c r="S1534" s="2" t="s">
        <v>764</v>
      </c>
      <c r="U1534">
        <v>0</v>
      </c>
      <c r="V1534">
        <v>0</v>
      </c>
      <c r="W1534">
        <v>0</v>
      </c>
      <c r="X1534">
        <v>0</v>
      </c>
      <c r="AA1534" t="s">
        <v>764</v>
      </c>
      <c r="AB1534" t="s">
        <v>764</v>
      </c>
      <c r="AC1534" s="2" t="s">
        <v>3665</v>
      </c>
      <c r="AD1534" s="2" t="s">
        <v>463</v>
      </c>
      <c r="AE1534">
        <v>2026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 s="2" t="s">
        <v>72</v>
      </c>
      <c r="AN1534" s="2" t="s">
        <v>3419</v>
      </c>
    </row>
    <row r="1535" spans="1:40">
      <c r="A1535" s="1">
        <v>46146</v>
      </c>
      <c r="B1535" s="2" t="s">
        <v>25</v>
      </c>
      <c r="C1535" s="2" t="s">
        <v>3424</v>
      </c>
      <c r="D1535" s="2" t="s">
        <v>3425</v>
      </c>
      <c r="E1535" s="11">
        <v>0.47986111111111107</v>
      </c>
      <c r="F1535" s="11">
        <v>0.62152777777777768</v>
      </c>
      <c r="G1535">
        <v>3.4</v>
      </c>
      <c r="H1535">
        <v>1067.6470588235295</v>
      </c>
      <c r="I1535">
        <v>3.4000000000000004</v>
      </c>
      <c r="J1535">
        <v>1067.6470588194445</v>
      </c>
      <c r="K1535" s="2" t="s">
        <v>3416</v>
      </c>
      <c r="L1535" s="2" t="s">
        <v>3417</v>
      </c>
      <c r="M1535">
        <v>685</v>
      </c>
      <c r="N1535" s="2" t="s">
        <v>2777</v>
      </c>
      <c r="O1535" s="2" t="s">
        <v>1942</v>
      </c>
      <c r="P1535" s="2" t="s">
        <v>1940</v>
      </c>
      <c r="Q1535" s="2" t="s">
        <v>1941</v>
      </c>
      <c r="R1535" s="2" t="s">
        <v>1939</v>
      </c>
      <c r="S1535" s="2" t="s">
        <v>64</v>
      </c>
      <c r="T1535">
        <v>3630</v>
      </c>
      <c r="U1535">
        <v>30</v>
      </c>
      <c r="V1535">
        <v>3</v>
      </c>
      <c r="W1535">
        <v>1</v>
      </c>
      <c r="X1535">
        <v>4</v>
      </c>
      <c r="Z1535">
        <v>14520</v>
      </c>
      <c r="AA1535">
        <v>14520</v>
      </c>
      <c r="AB1535">
        <v>14000</v>
      </c>
      <c r="AC1535" s="2" t="s">
        <v>3450</v>
      </c>
      <c r="AD1535" s="2" t="s">
        <v>463</v>
      </c>
      <c r="AE1535">
        <v>2026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 s="2" t="s">
        <v>72</v>
      </c>
      <c r="AN1535" s="2" t="s">
        <v>3419</v>
      </c>
    </row>
    <row r="1536" spans="1:40">
      <c r="A1536" s="1">
        <v>46146</v>
      </c>
      <c r="B1536" s="2" t="s">
        <v>25</v>
      </c>
      <c r="C1536" s="2" t="s">
        <v>3424</v>
      </c>
      <c r="D1536" s="2" t="s">
        <v>3425</v>
      </c>
      <c r="E1536" s="11">
        <v>0.62847222222222232</v>
      </c>
      <c r="F1536" s="11">
        <v>0.71875</v>
      </c>
      <c r="G1536">
        <v>2.17</v>
      </c>
      <c r="H1536">
        <v>1589.8617511520738</v>
      </c>
      <c r="I1536">
        <v>2.1666666666666665</v>
      </c>
      <c r="J1536">
        <v>1592.3076923032406</v>
      </c>
      <c r="K1536" s="2" t="s">
        <v>3416</v>
      </c>
      <c r="L1536" s="2" t="s">
        <v>3417</v>
      </c>
      <c r="M1536">
        <v>687</v>
      </c>
      <c r="N1536" s="2" t="s">
        <v>2781</v>
      </c>
      <c r="O1536" s="2" t="s">
        <v>1735</v>
      </c>
      <c r="P1536" s="2" t="s">
        <v>1733</v>
      </c>
      <c r="Q1536" s="2" t="s">
        <v>1734</v>
      </c>
      <c r="R1536" s="2" t="s">
        <v>1732</v>
      </c>
      <c r="S1536" s="2" t="s">
        <v>64</v>
      </c>
      <c r="T1536">
        <v>3450</v>
      </c>
      <c r="U1536">
        <v>20</v>
      </c>
      <c r="V1536">
        <v>3</v>
      </c>
      <c r="W1536">
        <v>1</v>
      </c>
      <c r="X1536">
        <v>4</v>
      </c>
      <c r="Z1536">
        <v>13800</v>
      </c>
      <c r="AA1536">
        <v>13800</v>
      </c>
      <c r="AB1536">
        <v>13000</v>
      </c>
      <c r="AC1536" s="2" t="s">
        <v>3450</v>
      </c>
      <c r="AD1536" s="2" t="s">
        <v>463</v>
      </c>
      <c r="AE1536">
        <v>2026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 s="2" t="s">
        <v>72</v>
      </c>
      <c r="AN1536" s="2" t="s">
        <v>3419</v>
      </c>
    </row>
    <row r="1537" spans="1:40">
      <c r="A1537" s="1">
        <v>46147</v>
      </c>
      <c r="B1537" s="2" t="s">
        <v>25</v>
      </c>
      <c r="C1537" s="2" t="s">
        <v>3424</v>
      </c>
      <c r="D1537" s="2" t="s">
        <v>3425</v>
      </c>
      <c r="E1537" s="11">
        <v>0.41736111111111107</v>
      </c>
      <c r="F1537" s="11">
        <v>0.65972222222222232</v>
      </c>
      <c r="G1537">
        <v>5.82</v>
      </c>
      <c r="H1537">
        <v>1412.3711340206185</v>
      </c>
      <c r="I1537">
        <v>5.8166666666666664</v>
      </c>
      <c r="J1537">
        <v>1413.1805157638889</v>
      </c>
      <c r="K1537" s="2" t="s">
        <v>3416</v>
      </c>
      <c r="L1537" s="2" t="s">
        <v>3417</v>
      </c>
      <c r="M1537">
        <v>689</v>
      </c>
      <c r="N1537" s="2" t="s">
        <v>2785</v>
      </c>
      <c r="O1537" s="2" t="s">
        <v>533</v>
      </c>
      <c r="P1537" s="2" t="s">
        <v>526</v>
      </c>
      <c r="Q1537" s="2" t="s">
        <v>528</v>
      </c>
      <c r="R1537" s="2" t="s">
        <v>525</v>
      </c>
      <c r="S1537" s="2" t="s">
        <v>116</v>
      </c>
      <c r="T1537">
        <v>8220</v>
      </c>
      <c r="U1537">
        <v>20</v>
      </c>
      <c r="V1537">
        <v>3</v>
      </c>
      <c r="W1537">
        <v>2</v>
      </c>
      <c r="X1537">
        <v>3</v>
      </c>
      <c r="Z1537">
        <v>24660</v>
      </c>
      <c r="AA1537">
        <v>12330</v>
      </c>
      <c r="AB1537">
        <v>24000</v>
      </c>
      <c r="AC1537" s="2" t="s">
        <v>3666</v>
      </c>
      <c r="AD1537" s="2" t="s">
        <v>463</v>
      </c>
      <c r="AE1537">
        <v>2026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 s="2" t="s">
        <v>72</v>
      </c>
      <c r="AN1537" s="2" t="s">
        <v>3419</v>
      </c>
    </row>
    <row r="1538" spans="1:40">
      <c r="A1538" s="1">
        <v>46113</v>
      </c>
      <c r="B1538" s="2" t="s">
        <v>25</v>
      </c>
      <c r="C1538" s="2" t="s">
        <v>3414</v>
      </c>
      <c r="D1538" s="2" t="s">
        <v>3426</v>
      </c>
      <c r="E1538" s="11">
        <v>0.375</v>
      </c>
      <c r="F1538" s="11">
        <v>0.52083333333333326</v>
      </c>
      <c r="G1538">
        <v>3.5</v>
      </c>
      <c r="H1538">
        <v>1070</v>
      </c>
      <c r="I1538">
        <v>3.5</v>
      </c>
      <c r="J1538">
        <v>1070</v>
      </c>
      <c r="K1538" s="2" t="s">
        <v>3416</v>
      </c>
      <c r="L1538" s="2" t="s">
        <v>3417</v>
      </c>
      <c r="M1538">
        <v>150</v>
      </c>
      <c r="N1538" s="2" t="s">
        <v>813</v>
      </c>
      <c r="O1538" s="2" t="s">
        <v>820</v>
      </c>
      <c r="P1538" s="2" t="s">
        <v>815</v>
      </c>
      <c r="Q1538" s="2" t="s">
        <v>330</v>
      </c>
      <c r="R1538" s="2" t="s">
        <v>814</v>
      </c>
      <c r="S1538" s="2" t="s">
        <v>79</v>
      </c>
      <c r="T1538">
        <v>3745</v>
      </c>
      <c r="U1538">
        <v>10</v>
      </c>
      <c r="V1538">
        <v>0</v>
      </c>
      <c r="W1538">
        <v>1</v>
      </c>
      <c r="X1538">
        <v>8</v>
      </c>
      <c r="Z1538">
        <v>29960</v>
      </c>
      <c r="AA1538">
        <v>29960</v>
      </c>
      <c r="AB1538">
        <v>29800</v>
      </c>
      <c r="AC1538" s="2" t="s">
        <v>3667</v>
      </c>
      <c r="AD1538" s="2" t="s">
        <v>376</v>
      </c>
      <c r="AE1538">
        <v>2026</v>
      </c>
      <c r="AF1538">
        <v>937</v>
      </c>
      <c r="AG1538">
        <v>955</v>
      </c>
      <c r="AH1538">
        <v>-18</v>
      </c>
      <c r="AI1538">
        <v>958</v>
      </c>
      <c r="AJ1538">
        <v>955</v>
      </c>
      <c r="AK1538">
        <v>3</v>
      </c>
      <c r="AL1538" s="2" t="s">
        <v>72</v>
      </c>
      <c r="AN1538" s="2" t="s">
        <v>3419</v>
      </c>
    </row>
    <row r="1539" spans="1:40">
      <c r="A1539" s="1">
        <v>46113</v>
      </c>
      <c r="B1539" s="2" t="s">
        <v>25</v>
      </c>
      <c r="C1539" s="2" t="s">
        <v>3414</v>
      </c>
      <c r="D1539" s="2" t="s">
        <v>3426</v>
      </c>
      <c r="E1539" s="11">
        <v>0.375</v>
      </c>
      <c r="F1539" s="11">
        <v>0.39583333333333326</v>
      </c>
      <c r="G1539">
        <v>0.5</v>
      </c>
      <c r="H1539">
        <v>1100</v>
      </c>
      <c r="I1539">
        <v>0.5</v>
      </c>
      <c r="J1539">
        <v>1100</v>
      </c>
      <c r="K1539" s="2" t="s">
        <v>3416</v>
      </c>
      <c r="L1539" s="2" t="s">
        <v>3417</v>
      </c>
      <c r="M1539">
        <v>181</v>
      </c>
      <c r="N1539" s="2" t="s">
        <v>962</v>
      </c>
      <c r="O1539" s="2" t="s">
        <v>965</v>
      </c>
      <c r="P1539" s="2" t="s">
        <v>964</v>
      </c>
      <c r="Q1539" s="2" t="s">
        <v>929</v>
      </c>
      <c r="R1539" s="2" t="s">
        <v>963</v>
      </c>
      <c r="S1539" s="2" t="s">
        <v>79</v>
      </c>
      <c r="T1539">
        <v>550</v>
      </c>
      <c r="U1539">
        <v>10</v>
      </c>
      <c r="V1539">
        <v>0</v>
      </c>
      <c r="W1539">
        <v>1</v>
      </c>
      <c r="X1539">
        <v>8</v>
      </c>
      <c r="Z1539">
        <v>4400</v>
      </c>
      <c r="AA1539">
        <v>4400</v>
      </c>
      <c r="AB1539">
        <v>4300</v>
      </c>
      <c r="AC1539" s="2"/>
      <c r="AD1539" s="2" t="s">
        <v>376</v>
      </c>
      <c r="AE1539">
        <v>2026</v>
      </c>
      <c r="AF1539">
        <v>138</v>
      </c>
      <c r="AG1539">
        <v>132</v>
      </c>
      <c r="AH1539">
        <v>6</v>
      </c>
      <c r="AI1539">
        <v>138</v>
      </c>
      <c r="AJ1539">
        <v>132</v>
      </c>
      <c r="AK1539">
        <v>6</v>
      </c>
      <c r="AL1539" s="2" t="s">
        <v>72</v>
      </c>
      <c r="AN1539" s="2" t="s">
        <v>3419</v>
      </c>
    </row>
    <row r="1540" spans="1:40">
      <c r="A1540" s="1">
        <v>46120</v>
      </c>
      <c r="B1540" s="2" t="s">
        <v>25</v>
      </c>
      <c r="C1540" s="2" t="s">
        <v>3414</v>
      </c>
      <c r="D1540" s="2" t="s">
        <v>3426</v>
      </c>
      <c r="E1540" s="11">
        <v>0.375</v>
      </c>
      <c r="F1540" s="11">
        <v>0.40625</v>
      </c>
      <c r="G1540">
        <v>0.75</v>
      </c>
      <c r="H1540">
        <v>1036</v>
      </c>
      <c r="I1540">
        <v>0.75</v>
      </c>
      <c r="J1540">
        <v>1036</v>
      </c>
      <c r="K1540" s="2" t="s">
        <v>3416</v>
      </c>
      <c r="L1540" s="2" t="s">
        <v>3417</v>
      </c>
      <c r="M1540">
        <v>191</v>
      </c>
      <c r="N1540" s="2" t="s">
        <v>1005</v>
      </c>
      <c r="O1540" s="2" t="s">
        <v>837</v>
      </c>
      <c r="P1540" s="2" t="s">
        <v>480</v>
      </c>
      <c r="Q1540" s="2" t="s">
        <v>422</v>
      </c>
      <c r="R1540" s="2" t="s">
        <v>1006</v>
      </c>
      <c r="S1540" s="2" t="s">
        <v>79</v>
      </c>
      <c r="T1540">
        <v>777</v>
      </c>
      <c r="U1540">
        <v>10</v>
      </c>
      <c r="V1540">
        <v>0</v>
      </c>
      <c r="W1540">
        <v>1</v>
      </c>
      <c r="X1540">
        <v>8</v>
      </c>
      <c r="Z1540">
        <v>6216</v>
      </c>
      <c r="AA1540">
        <v>6216</v>
      </c>
      <c r="AB1540">
        <v>6100</v>
      </c>
      <c r="AC1540" s="2"/>
      <c r="AD1540" s="2" t="s">
        <v>376</v>
      </c>
      <c r="AE1540">
        <v>2026</v>
      </c>
      <c r="AF1540">
        <v>195</v>
      </c>
      <c r="AG1540">
        <v>195</v>
      </c>
      <c r="AH1540">
        <v>0</v>
      </c>
      <c r="AI1540">
        <v>198</v>
      </c>
      <c r="AJ1540">
        <v>195</v>
      </c>
      <c r="AK1540">
        <v>3</v>
      </c>
      <c r="AL1540" s="2" t="s">
        <v>72</v>
      </c>
      <c r="AN1540" s="2" t="s">
        <v>3419</v>
      </c>
    </row>
    <row r="1541" spans="1:40">
      <c r="A1541" s="1">
        <v>46120</v>
      </c>
      <c r="B1541" s="2" t="s">
        <v>25</v>
      </c>
      <c r="C1541" s="2" t="s">
        <v>3414</v>
      </c>
      <c r="D1541" s="2" t="s">
        <v>3426</v>
      </c>
      <c r="E1541" s="11">
        <v>0.375</v>
      </c>
      <c r="F1541" s="11">
        <v>0.38888888888888884</v>
      </c>
      <c r="G1541">
        <v>0.33</v>
      </c>
      <c r="H1541">
        <v>590.90909090909088</v>
      </c>
      <c r="I1541">
        <v>0.33333333333333326</v>
      </c>
      <c r="J1541">
        <v>585</v>
      </c>
      <c r="K1541" s="2" t="s">
        <v>3416</v>
      </c>
      <c r="L1541" s="2" t="s">
        <v>3417</v>
      </c>
      <c r="M1541">
        <v>196</v>
      </c>
      <c r="N1541" s="2" t="s">
        <v>1030</v>
      </c>
      <c r="O1541" s="2" t="s">
        <v>965</v>
      </c>
      <c r="P1541" s="2" t="s">
        <v>964</v>
      </c>
      <c r="Q1541" s="2" t="s">
        <v>1032</v>
      </c>
      <c r="R1541" s="2" t="s">
        <v>1031</v>
      </c>
      <c r="S1541" s="2" t="s">
        <v>79</v>
      </c>
      <c r="T1541">
        <v>195</v>
      </c>
      <c r="U1541">
        <v>10</v>
      </c>
      <c r="V1541">
        <v>0</v>
      </c>
      <c r="W1541">
        <v>1</v>
      </c>
      <c r="X1541">
        <v>8</v>
      </c>
      <c r="Z1541">
        <v>1560</v>
      </c>
      <c r="AA1541">
        <v>1560</v>
      </c>
      <c r="AB1541">
        <v>1450</v>
      </c>
      <c r="AC1541" s="2"/>
      <c r="AD1541" s="2" t="s">
        <v>376</v>
      </c>
      <c r="AE1541">
        <v>2026</v>
      </c>
      <c r="AF1541">
        <v>49</v>
      </c>
      <c r="AG1541">
        <v>44</v>
      </c>
      <c r="AH1541">
        <v>5</v>
      </c>
      <c r="AI1541">
        <v>49</v>
      </c>
      <c r="AJ1541">
        <v>44</v>
      </c>
      <c r="AK1541">
        <v>5</v>
      </c>
      <c r="AL1541" s="2" t="s">
        <v>72</v>
      </c>
      <c r="AN1541" s="2" t="s">
        <v>3419</v>
      </c>
    </row>
    <row r="1542" spans="1:40">
      <c r="A1542" s="1">
        <v>46120</v>
      </c>
      <c r="B1542" s="2" t="s">
        <v>25</v>
      </c>
      <c r="C1542" s="2" t="s">
        <v>3414</v>
      </c>
      <c r="D1542" s="2" t="s">
        <v>3426</v>
      </c>
      <c r="E1542" s="11">
        <v>0.375</v>
      </c>
      <c r="F1542" s="11">
        <v>0.42708333333333326</v>
      </c>
      <c r="G1542">
        <v>1.25</v>
      </c>
      <c r="H1542">
        <v>1000</v>
      </c>
      <c r="I1542">
        <v>1.25</v>
      </c>
      <c r="J1542">
        <v>1000</v>
      </c>
      <c r="K1542" s="2" t="s">
        <v>3416</v>
      </c>
      <c r="L1542" s="2" t="s">
        <v>3417</v>
      </c>
      <c r="M1542">
        <v>206</v>
      </c>
      <c r="N1542" s="2" t="s">
        <v>1080</v>
      </c>
      <c r="O1542" s="2" t="s">
        <v>102</v>
      </c>
      <c r="P1542" s="2" t="s">
        <v>1075</v>
      </c>
      <c r="Q1542" s="2" t="s">
        <v>97</v>
      </c>
      <c r="R1542" s="2" t="s">
        <v>1074</v>
      </c>
      <c r="S1542" s="2" t="s">
        <v>79</v>
      </c>
      <c r="T1542">
        <v>1250</v>
      </c>
      <c r="U1542">
        <v>10</v>
      </c>
      <c r="V1542">
        <v>0</v>
      </c>
      <c r="W1542">
        <v>1</v>
      </c>
      <c r="X1542">
        <v>8</v>
      </c>
      <c r="Z1542">
        <v>10000</v>
      </c>
      <c r="AA1542">
        <v>10000</v>
      </c>
      <c r="AB1542">
        <v>9900</v>
      </c>
      <c r="AC1542" s="2"/>
      <c r="AD1542" s="2" t="s">
        <v>376</v>
      </c>
      <c r="AE1542">
        <v>2026</v>
      </c>
      <c r="AF1542">
        <v>313</v>
      </c>
      <c r="AG1542">
        <v>326</v>
      </c>
      <c r="AH1542">
        <v>-13</v>
      </c>
      <c r="AI1542">
        <v>329</v>
      </c>
      <c r="AJ1542">
        <v>326</v>
      </c>
      <c r="AK1542">
        <v>3</v>
      </c>
      <c r="AL1542" s="2" t="s">
        <v>72</v>
      </c>
      <c r="AN1542" s="2" t="s">
        <v>3419</v>
      </c>
    </row>
    <row r="1543" spans="1:40">
      <c r="A1543" s="1">
        <v>46134</v>
      </c>
      <c r="B1543" s="2" t="s">
        <v>25</v>
      </c>
      <c r="C1543" s="2" t="s">
        <v>3414</v>
      </c>
      <c r="D1543" s="2" t="s">
        <v>3426</v>
      </c>
      <c r="E1543" s="11">
        <v>0.375</v>
      </c>
      <c r="F1543" s="11">
        <v>0.45833333333333326</v>
      </c>
      <c r="G1543">
        <v>2</v>
      </c>
      <c r="H1543">
        <v>972.5</v>
      </c>
      <c r="I1543">
        <v>2</v>
      </c>
      <c r="J1543">
        <v>972.5</v>
      </c>
      <c r="K1543" s="2" t="s">
        <v>3416</v>
      </c>
      <c r="L1543" s="2" t="s">
        <v>3417</v>
      </c>
      <c r="M1543">
        <v>214</v>
      </c>
      <c r="N1543" s="2" t="s">
        <v>1102</v>
      </c>
      <c r="O1543" s="2" t="s">
        <v>640</v>
      </c>
      <c r="P1543" s="2" t="s">
        <v>1104</v>
      </c>
      <c r="Q1543" s="2" t="s">
        <v>1106</v>
      </c>
      <c r="R1543" s="2" t="s">
        <v>1103</v>
      </c>
      <c r="S1543" s="2" t="s">
        <v>79</v>
      </c>
      <c r="T1543">
        <v>1945</v>
      </c>
      <c r="U1543">
        <v>10</v>
      </c>
      <c r="V1543">
        <v>0</v>
      </c>
      <c r="W1543">
        <v>1</v>
      </c>
      <c r="X1543">
        <v>8</v>
      </c>
      <c r="Z1543">
        <v>15560</v>
      </c>
      <c r="AA1543">
        <v>15560</v>
      </c>
      <c r="AB1543">
        <v>15400</v>
      </c>
      <c r="AC1543" s="2"/>
      <c r="AD1543" s="2" t="s">
        <v>376</v>
      </c>
      <c r="AE1543">
        <v>2026</v>
      </c>
      <c r="AF1543">
        <v>487</v>
      </c>
      <c r="AG1543">
        <v>479</v>
      </c>
      <c r="AH1543">
        <v>8</v>
      </c>
      <c r="AI1543">
        <v>487</v>
      </c>
      <c r="AJ1543">
        <v>479</v>
      </c>
      <c r="AK1543">
        <v>8</v>
      </c>
      <c r="AL1543" s="2" t="s">
        <v>72</v>
      </c>
      <c r="AN1543" s="2" t="s">
        <v>3419</v>
      </c>
    </row>
    <row r="1544" spans="1:40">
      <c r="A1544" s="1">
        <v>46134</v>
      </c>
      <c r="B1544" s="2" t="s">
        <v>25</v>
      </c>
      <c r="C1544" s="2" t="s">
        <v>3414</v>
      </c>
      <c r="D1544" s="2" t="s">
        <v>3426</v>
      </c>
      <c r="E1544" s="11">
        <v>0.375</v>
      </c>
      <c r="F1544" s="11">
        <v>0.42708333333333326</v>
      </c>
      <c r="G1544">
        <v>1.25</v>
      </c>
      <c r="H1544">
        <v>1040</v>
      </c>
      <c r="I1544">
        <v>1.25</v>
      </c>
      <c r="J1544">
        <v>1040</v>
      </c>
      <c r="K1544" s="2" t="s">
        <v>3416</v>
      </c>
      <c r="L1544" s="2" t="s">
        <v>3417</v>
      </c>
      <c r="M1544">
        <v>218</v>
      </c>
      <c r="N1544" s="2" t="s">
        <v>1112</v>
      </c>
      <c r="O1544" s="2" t="s">
        <v>640</v>
      </c>
      <c r="P1544" s="2" t="s">
        <v>1104</v>
      </c>
      <c r="Q1544" s="2" t="s">
        <v>1106</v>
      </c>
      <c r="R1544" s="2" t="s">
        <v>1103</v>
      </c>
      <c r="S1544" s="2" t="s">
        <v>79</v>
      </c>
      <c r="T1544">
        <v>1300</v>
      </c>
      <c r="U1544">
        <v>10</v>
      </c>
      <c r="V1544">
        <v>0</v>
      </c>
      <c r="W1544">
        <v>1</v>
      </c>
      <c r="X1544">
        <v>8</v>
      </c>
      <c r="Z1544">
        <v>10400</v>
      </c>
      <c r="AA1544">
        <v>10400</v>
      </c>
      <c r="AB1544">
        <v>10300</v>
      </c>
      <c r="AC1544" s="2"/>
      <c r="AD1544" s="2" t="s">
        <v>376</v>
      </c>
      <c r="AE1544">
        <v>2026</v>
      </c>
      <c r="AF1544">
        <v>325</v>
      </c>
      <c r="AG1544">
        <v>319</v>
      </c>
      <c r="AH1544">
        <v>6</v>
      </c>
      <c r="AI1544">
        <v>325</v>
      </c>
      <c r="AJ1544">
        <v>319</v>
      </c>
      <c r="AK1544">
        <v>6</v>
      </c>
      <c r="AL1544" s="2" t="s">
        <v>72</v>
      </c>
      <c r="AN1544" s="2" t="s">
        <v>3419</v>
      </c>
    </row>
    <row r="1545" spans="1:40">
      <c r="A1545" s="1">
        <v>46134</v>
      </c>
      <c r="B1545" s="2" t="s">
        <v>25</v>
      </c>
      <c r="C1545" s="2" t="s">
        <v>3414</v>
      </c>
      <c r="D1545" s="2" t="s">
        <v>3426</v>
      </c>
      <c r="E1545" s="11">
        <v>0.375</v>
      </c>
      <c r="F1545" s="11">
        <v>0.42013888888888884</v>
      </c>
      <c r="G1545">
        <v>1.08</v>
      </c>
      <c r="H1545">
        <v>981.48148148148141</v>
      </c>
      <c r="I1545">
        <v>1.0833333333333335</v>
      </c>
      <c r="J1545">
        <v>978.46153846064817</v>
      </c>
      <c r="K1545" s="2" t="s">
        <v>3416</v>
      </c>
      <c r="L1545" s="2" t="s">
        <v>3417</v>
      </c>
      <c r="M1545">
        <v>234</v>
      </c>
      <c r="N1545" s="2" t="s">
        <v>1177</v>
      </c>
      <c r="O1545" s="2" t="s">
        <v>1089</v>
      </c>
      <c r="P1545" s="2" t="s">
        <v>1083</v>
      </c>
      <c r="Q1545" s="2" t="s">
        <v>240</v>
      </c>
      <c r="R1545" s="2" t="s">
        <v>1178</v>
      </c>
      <c r="S1545" s="2" t="s">
        <v>79</v>
      </c>
      <c r="T1545">
        <v>1060</v>
      </c>
      <c r="U1545">
        <v>10</v>
      </c>
      <c r="V1545">
        <v>0</v>
      </c>
      <c r="W1545">
        <v>1</v>
      </c>
      <c r="X1545">
        <v>8</v>
      </c>
      <c r="Z1545">
        <v>8480</v>
      </c>
      <c r="AA1545">
        <v>8480</v>
      </c>
      <c r="AB1545">
        <v>8300</v>
      </c>
      <c r="AC1545" s="2"/>
      <c r="AD1545" s="2" t="s">
        <v>376</v>
      </c>
      <c r="AE1545">
        <v>2026</v>
      </c>
      <c r="AF1545">
        <v>265</v>
      </c>
      <c r="AG1545">
        <v>265</v>
      </c>
      <c r="AH1545">
        <v>0</v>
      </c>
      <c r="AI1545">
        <v>268</v>
      </c>
      <c r="AJ1545">
        <v>265</v>
      </c>
      <c r="AK1545">
        <v>3</v>
      </c>
      <c r="AL1545" s="2" t="s">
        <v>72</v>
      </c>
      <c r="AN1545" s="2" t="s">
        <v>3419</v>
      </c>
    </row>
    <row r="1546" spans="1:40">
      <c r="A1546" s="1">
        <v>46121</v>
      </c>
      <c r="B1546" s="2" t="s">
        <v>25</v>
      </c>
      <c r="C1546" s="2" t="s">
        <v>3414</v>
      </c>
      <c r="D1546" s="2" t="s">
        <v>3426</v>
      </c>
      <c r="E1546" s="11">
        <v>0.375</v>
      </c>
      <c r="F1546" s="11">
        <v>0.41666666666666674</v>
      </c>
      <c r="G1546">
        <v>1</v>
      </c>
      <c r="H1546">
        <v>960</v>
      </c>
      <c r="I1546">
        <v>1</v>
      </c>
      <c r="J1546">
        <v>960</v>
      </c>
      <c r="K1546" s="2" t="s">
        <v>3416</v>
      </c>
      <c r="L1546" s="2" t="s">
        <v>3417</v>
      </c>
      <c r="M1546">
        <v>247</v>
      </c>
      <c r="N1546" s="2" t="s">
        <v>1219</v>
      </c>
      <c r="O1546" s="2" t="s">
        <v>1160</v>
      </c>
      <c r="P1546" s="2" t="s">
        <v>1221</v>
      </c>
      <c r="Q1546" s="2" t="s">
        <v>354</v>
      </c>
      <c r="R1546" s="2" t="s">
        <v>1220</v>
      </c>
      <c r="S1546" s="2" t="s">
        <v>79</v>
      </c>
      <c r="T1546">
        <v>960</v>
      </c>
      <c r="U1546">
        <v>10</v>
      </c>
      <c r="V1546">
        <v>0</v>
      </c>
      <c r="W1546">
        <v>1</v>
      </c>
      <c r="X1546">
        <v>8</v>
      </c>
      <c r="Z1546">
        <v>7680</v>
      </c>
      <c r="AA1546">
        <v>7680</v>
      </c>
      <c r="AB1546">
        <v>7600</v>
      </c>
      <c r="AC1546" s="2"/>
      <c r="AD1546" s="2" t="s">
        <v>376</v>
      </c>
      <c r="AE1546">
        <v>2026</v>
      </c>
      <c r="AF1546">
        <v>240</v>
      </c>
      <c r="AG1546">
        <v>240</v>
      </c>
      <c r="AH1546">
        <v>0</v>
      </c>
      <c r="AI1546">
        <v>243</v>
      </c>
      <c r="AJ1546">
        <v>240</v>
      </c>
      <c r="AK1546">
        <v>3</v>
      </c>
      <c r="AL1546" s="2" t="s">
        <v>72</v>
      </c>
      <c r="AN1546" s="2" t="s">
        <v>3419</v>
      </c>
    </row>
    <row r="1547" spans="1:40">
      <c r="A1547" s="1">
        <v>46136</v>
      </c>
      <c r="B1547" s="2" t="s">
        <v>25</v>
      </c>
      <c r="C1547" s="2" t="s">
        <v>3414</v>
      </c>
      <c r="D1547" s="2" t="s">
        <v>3426</v>
      </c>
      <c r="E1547" s="11">
        <v>0.375</v>
      </c>
      <c r="F1547" s="11">
        <v>0.38194444444444442</v>
      </c>
      <c r="G1547">
        <v>0.17</v>
      </c>
      <c r="H1547">
        <v>676.47058823529403</v>
      </c>
      <c r="I1547">
        <v>0.16666666666666674</v>
      </c>
      <c r="J1547">
        <v>690</v>
      </c>
      <c r="K1547" s="2" t="s">
        <v>3416</v>
      </c>
      <c r="L1547" s="2" t="s">
        <v>3417</v>
      </c>
      <c r="M1547">
        <v>251</v>
      </c>
      <c r="N1547" s="2" t="s">
        <v>1236</v>
      </c>
      <c r="O1547" s="2" t="s">
        <v>1160</v>
      </c>
      <c r="P1547" s="2" t="s">
        <v>1155</v>
      </c>
      <c r="Q1547" s="2" t="s">
        <v>1238</v>
      </c>
      <c r="R1547" s="2" t="s">
        <v>1237</v>
      </c>
      <c r="S1547" s="2" t="s">
        <v>79</v>
      </c>
      <c r="T1547">
        <v>115</v>
      </c>
      <c r="U1547">
        <v>10</v>
      </c>
      <c r="V1547">
        <v>0</v>
      </c>
      <c r="W1547">
        <v>1</v>
      </c>
      <c r="X1547">
        <v>8</v>
      </c>
      <c r="Z1547">
        <v>920</v>
      </c>
      <c r="AA1547">
        <v>920</v>
      </c>
      <c r="AB1547">
        <v>800</v>
      </c>
      <c r="AC1547" s="2"/>
      <c r="AD1547" s="2" t="s">
        <v>376</v>
      </c>
      <c r="AE1547">
        <v>2026</v>
      </c>
      <c r="AF1547">
        <v>29</v>
      </c>
      <c r="AG1547">
        <v>45</v>
      </c>
      <c r="AH1547">
        <v>-16</v>
      </c>
      <c r="AI1547">
        <v>48</v>
      </c>
      <c r="AJ1547">
        <v>45</v>
      </c>
      <c r="AK1547">
        <v>3</v>
      </c>
      <c r="AL1547" s="2" t="s">
        <v>72</v>
      </c>
      <c r="AN1547" s="2" t="s">
        <v>3419</v>
      </c>
    </row>
    <row r="1548" spans="1:40">
      <c r="A1548" s="1">
        <v>46136</v>
      </c>
      <c r="B1548" s="2" t="s">
        <v>25</v>
      </c>
      <c r="C1548" s="2" t="s">
        <v>3414</v>
      </c>
      <c r="D1548" s="2" t="s">
        <v>3426</v>
      </c>
      <c r="E1548" s="11">
        <v>0.375</v>
      </c>
      <c r="F1548" s="11">
        <v>0.38888888888888884</v>
      </c>
      <c r="G1548">
        <v>0.33</v>
      </c>
      <c r="H1548">
        <v>854.5454545454545</v>
      </c>
      <c r="I1548">
        <v>0.33333333333333326</v>
      </c>
      <c r="J1548">
        <v>846</v>
      </c>
      <c r="K1548" s="2" t="s">
        <v>3416</v>
      </c>
      <c r="L1548" s="2" t="s">
        <v>3417</v>
      </c>
      <c r="M1548">
        <v>253</v>
      </c>
      <c r="N1548" s="2" t="s">
        <v>1242</v>
      </c>
      <c r="O1548" s="2" t="s">
        <v>1249</v>
      </c>
      <c r="P1548" s="2" t="s">
        <v>1244</v>
      </c>
      <c r="Q1548" s="2" t="s">
        <v>153</v>
      </c>
      <c r="R1548" s="2" t="s">
        <v>1243</v>
      </c>
      <c r="S1548" s="2" t="s">
        <v>79</v>
      </c>
      <c r="T1548">
        <v>282</v>
      </c>
      <c r="U1548">
        <v>10</v>
      </c>
      <c r="V1548">
        <v>0</v>
      </c>
      <c r="W1548">
        <v>1</v>
      </c>
      <c r="X1548">
        <v>8</v>
      </c>
      <c r="Z1548">
        <v>2256</v>
      </c>
      <c r="AA1548">
        <v>2256</v>
      </c>
      <c r="AB1548">
        <v>2100</v>
      </c>
      <c r="AC1548" s="2"/>
      <c r="AD1548" s="2" t="s">
        <v>376</v>
      </c>
      <c r="AE1548">
        <v>2026</v>
      </c>
      <c r="AF1548">
        <v>71</v>
      </c>
      <c r="AG1548">
        <v>73</v>
      </c>
      <c r="AH1548">
        <v>-2</v>
      </c>
      <c r="AI1548">
        <v>76</v>
      </c>
      <c r="AJ1548">
        <v>73</v>
      </c>
      <c r="AK1548">
        <v>3</v>
      </c>
      <c r="AL1548" s="2" t="s">
        <v>72</v>
      </c>
      <c r="AN1548" s="2" t="s">
        <v>3419</v>
      </c>
    </row>
    <row r="1549" spans="1:40">
      <c r="A1549" s="1">
        <v>46136</v>
      </c>
      <c r="B1549" s="2" t="s">
        <v>25</v>
      </c>
      <c r="C1549" s="2" t="s">
        <v>3414</v>
      </c>
      <c r="D1549" s="2" t="s">
        <v>3426</v>
      </c>
      <c r="E1549" s="11">
        <v>0.375</v>
      </c>
      <c r="F1549" s="11">
        <v>0.39236111111111116</v>
      </c>
      <c r="G1549">
        <v>0.42</v>
      </c>
      <c r="H1549">
        <v>904.76190476190482</v>
      </c>
      <c r="I1549">
        <v>0.41666666666666674</v>
      </c>
      <c r="J1549">
        <v>912</v>
      </c>
      <c r="K1549" s="2" t="s">
        <v>3416</v>
      </c>
      <c r="L1549" s="2" t="s">
        <v>3417</v>
      </c>
      <c r="M1549">
        <v>272</v>
      </c>
      <c r="N1549" s="2" t="s">
        <v>1334</v>
      </c>
      <c r="O1549" s="2" t="s">
        <v>580</v>
      </c>
      <c r="P1549" s="2" t="s">
        <v>1298</v>
      </c>
      <c r="Q1549" s="2" t="s">
        <v>744</v>
      </c>
      <c r="R1549" s="2" t="s">
        <v>1297</v>
      </c>
      <c r="S1549" s="2" t="s">
        <v>79</v>
      </c>
      <c r="T1549">
        <v>380</v>
      </c>
      <c r="U1549">
        <v>10</v>
      </c>
      <c r="V1549">
        <v>0</v>
      </c>
      <c r="W1549">
        <v>1</v>
      </c>
      <c r="X1549">
        <v>8</v>
      </c>
      <c r="Z1549">
        <v>3040</v>
      </c>
      <c r="AA1549">
        <v>3040</v>
      </c>
      <c r="AB1549">
        <v>2900</v>
      </c>
      <c r="AC1549" s="2"/>
      <c r="AD1549" s="2" t="s">
        <v>376</v>
      </c>
      <c r="AE1549">
        <v>2026</v>
      </c>
      <c r="AF1549">
        <v>95</v>
      </c>
      <c r="AG1549">
        <v>88</v>
      </c>
      <c r="AH1549">
        <v>7</v>
      </c>
      <c r="AI1549">
        <v>95</v>
      </c>
      <c r="AJ1549">
        <v>88</v>
      </c>
      <c r="AK1549">
        <v>7</v>
      </c>
      <c r="AL1549" s="2" t="s">
        <v>72</v>
      </c>
      <c r="AN1549" s="2" t="s">
        <v>3419</v>
      </c>
    </row>
    <row r="1550" spans="1:40">
      <c r="A1550" s="1">
        <v>46136</v>
      </c>
      <c r="B1550" s="2" t="s">
        <v>25</v>
      </c>
      <c r="C1550" s="2" t="s">
        <v>3414</v>
      </c>
      <c r="D1550" s="2" t="s">
        <v>3426</v>
      </c>
      <c r="E1550" s="11">
        <v>0.375</v>
      </c>
      <c r="F1550" s="11">
        <v>0.38888888888888884</v>
      </c>
      <c r="G1550">
        <v>0.33</v>
      </c>
      <c r="H1550">
        <v>1272.7272727272727</v>
      </c>
      <c r="I1550">
        <v>0.33333333333333326</v>
      </c>
      <c r="J1550">
        <v>1260</v>
      </c>
      <c r="K1550" s="2" t="s">
        <v>3416</v>
      </c>
      <c r="L1550" s="2" t="s">
        <v>3417</v>
      </c>
      <c r="M1550">
        <v>292</v>
      </c>
      <c r="N1550" s="2" t="s">
        <v>1415</v>
      </c>
      <c r="O1550" s="2" t="s">
        <v>1423</v>
      </c>
      <c r="P1550" s="2" t="s">
        <v>1417</v>
      </c>
      <c r="Q1550" s="2" t="s">
        <v>122</v>
      </c>
      <c r="R1550" s="2" t="s">
        <v>1416</v>
      </c>
      <c r="S1550" s="2" t="s">
        <v>79</v>
      </c>
      <c r="T1550">
        <v>420</v>
      </c>
      <c r="U1550">
        <v>10</v>
      </c>
      <c r="V1550">
        <v>0</v>
      </c>
      <c r="W1550">
        <v>1</v>
      </c>
      <c r="X1550">
        <v>8</v>
      </c>
      <c r="Z1550">
        <v>3360</v>
      </c>
      <c r="AA1550">
        <v>3360</v>
      </c>
      <c r="AB1550">
        <v>3100</v>
      </c>
      <c r="AC1550" s="2"/>
      <c r="AD1550" s="2" t="s">
        <v>376</v>
      </c>
      <c r="AE1550">
        <v>2026</v>
      </c>
      <c r="AF1550">
        <v>105</v>
      </c>
      <c r="AG1550">
        <v>110</v>
      </c>
      <c r="AH1550">
        <v>-5</v>
      </c>
      <c r="AI1550">
        <v>113</v>
      </c>
      <c r="AJ1550">
        <v>110</v>
      </c>
      <c r="AK1550">
        <v>3</v>
      </c>
      <c r="AL1550" s="2" t="s">
        <v>72</v>
      </c>
      <c r="AN1550" s="2" t="s">
        <v>3419</v>
      </c>
    </row>
    <row r="1551" spans="1:40">
      <c r="A1551" s="1">
        <v>46136</v>
      </c>
      <c r="B1551" s="2" t="s">
        <v>25</v>
      </c>
      <c r="C1551" s="2" t="s">
        <v>3414</v>
      </c>
      <c r="D1551" s="2" t="s">
        <v>3426</v>
      </c>
      <c r="E1551" s="11">
        <v>0.375</v>
      </c>
      <c r="F1551" s="11">
        <v>0.40972222222222232</v>
      </c>
      <c r="G1551">
        <v>0.83</v>
      </c>
      <c r="H1551">
        <v>1066.265060240964</v>
      </c>
      <c r="I1551">
        <v>0.83333333333333326</v>
      </c>
      <c r="J1551">
        <v>1062</v>
      </c>
      <c r="K1551" s="2" t="s">
        <v>3416</v>
      </c>
      <c r="L1551" s="2" t="s">
        <v>3417</v>
      </c>
      <c r="M1551">
        <v>303</v>
      </c>
      <c r="N1551" s="2" t="s">
        <v>1475</v>
      </c>
      <c r="O1551" s="2" t="s">
        <v>1472</v>
      </c>
      <c r="P1551" s="2" t="s">
        <v>1465</v>
      </c>
      <c r="Q1551" s="2" t="s">
        <v>1477</v>
      </c>
      <c r="R1551" s="2" t="s">
        <v>1476</v>
      </c>
      <c r="S1551" s="2" t="s">
        <v>79</v>
      </c>
      <c r="T1551">
        <v>885</v>
      </c>
      <c r="U1551">
        <v>10</v>
      </c>
      <c r="V1551">
        <v>0</v>
      </c>
      <c r="W1551">
        <v>1</v>
      </c>
      <c r="X1551">
        <v>8</v>
      </c>
      <c r="Z1551">
        <v>7080</v>
      </c>
      <c r="AA1551">
        <v>7080</v>
      </c>
      <c r="AB1551">
        <v>7000</v>
      </c>
      <c r="AC1551" s="2"/>
      <c r="AD1551" s="2" t="s">
        <v>376</v>
      </c>
      <c r="AE1551">
        <v>2026</v>
      </c>
      <c r="AF1551">
        <v>222</v>
      </c>
      <c r="AG1551">
        <v>216</v>
      </c>
      <c r="AH1551">
        <v>6</v>
      </c>
      <c r="AI1551">
        <v>222</v>
      </c>
      <c r="AJ1551">
        <v>216</v>
      </c>
      <c r="AK1551">
        <v>6</v>
      </c>
      <c r="AL1551" s="2" t="s">
        <v>72</v>
      </c>
      <c r="AN1551" s="2" t="s">
        <v>3419</v>
      </c>
    </row>
    <row r="1552" spans="1:40">
      <c r="A1552" s="1">
        <v>46136</v>
      </c>
      <c r="B1552" s="2" t="s">
        <v>25</v>
      </c>
      <c r="C1552" s="2" t="s">
        <v>3414</v>
      </c>
      <c r="D1552" s="2" t="s">
        <v>3426</v>
      </c>
      <c r="E1552" s="11">
        <v>0.375</v>
      </c>
      <c r="F1552" s="11">
        <v>0.39930555555555558</v>
      </c>
      <c r="G1552">
        <v>0.57999999999999996</v>
      </c>
      <c r="H1552">
        <v>1112.0689655172414</v>
      </c>
      <c r="I1552">
        <v>0.58333333333333326</v>
      </c>
      <c r="J1552">
        <v>1105.7142857175927</v>
      </c>
      <c r="K1552" s="2" t="s">
        <v>3416</v>
      </c>
      <c r="L1552" s="2" t="s">
        <v>3417</v>
      </c>
      <c r="M1552">
        <v>379</v>
      </c>
      <c r="N1552" s="2" t="s">
        <v>1769</v>
      </c>
      <c r="O1552" s="2" t="s">
        <v>212</v>
      </c>
      <c r="P1552" s="2" t="s">
        <v>204</v>
      </c>
      <c r="Q1552" s="2" t="s">
        <v>383</v>
      </c>
      <c r="R1552" s="2" t="s">
        <v>1770</v>
      </c>
      <c r="S1552" s="2" t="s">
        <v>79</v>
      </c>
      <c r="T1552">
        <v>645</v>
      </c>
      <c r="U1552">
        <v>10</v>
      </c>
      <c r="V1552">
        <v>0</v>
      </c>
      <c r="W1552">
        <v>1</v>
      </c>
      <c r="X1552">
        <v>8</v>
      </c>
      <c r="Z1552">
        <v>5160</v>
      </c>
      <c r="AA1552">
        <v>5160</v>
      </c>
      <c r="AB1552">
        <v>5100</v>
      </c>
      <c r="AC1552" s="2"/>
      <c r="AD1552" s="2" t="s">
        <v>376</v>
      </c>
      <c r="AE1552">
        <v>2026</v>
      </c>
      <c r="AF1552">
        <v>162</v>
      </c>
      <c r="AG1552">
        <v>157</v>
      </c>
      <c r="AH1552">
        <v>5</v>
      </c>
      <c r="AI1552">
        <v>162</v>
      </c>
      <c r="AJ1552">
        <v>157</v>
      </c>
      <c r="AK1552">
        <v>5</v>
      </c>
      <c r="AL1552" s="2" t="s">
        <v>72</v>
      </c>
      <c r="AN1552" s="2" t="s">
        <v>3419</v>
      </c>
    </row>
    <row r="1553" spans="1:40">
      <c r="A1553" s="1">
        <v>46136</v>
      </c>
      <c r="B1553" s="2" t="s">
        <v>25</v>
      </c>
      <c r="C1553" s="2" t="s">
        <v>3414</v>
      </c>
      <c r="D1553" s="2" t="s">
        <v>3426</v>
      </c>
      <c r="E1553" s="11">
        <v>0.375</v>
      </c>
      <c r="F1553" s="11">
        <v>0.39236111111111116</v>
      </c>
      <c r="G1553">
        <v>0.42</v>
      </c>
      <c r="H1553">
        <v>952.38095238095241</v>
      </c>
      <c r="I1553">
        <v>0.41666666666666674</v>
      </c>
      <c r="J1553">
        <v>960</v>
      </c>
      <c r="K1553" s="2" t="s">
        <v>3416</v>
      </c>
      <c r="L1553" s="2" t="s">
        <v>3417</v>
      </c>
      <c r="M1553">
        <v>392</v>
      </c>
      <c r="N1553" s="2" t="s">
        <v>1813</v>
      </c>
      <c r="O1553" s="2" t="s">
        <v>427</v>
      </c>
      <c r="P1553" s="2" t="s">
        <v>1815</v>
      </c>
      <c r="Q1553" s="2" t="s">
        <v>153</v>
      </c>
      <c r="R1553" s="2" t="s">
        <v>1814</v>
      </c>
      <c r="S1553" s="2" t="s">
        <v>79</v>
      </c>
      <c r="T1553">
        <v>400</v>
      </c>
      <c r="U1553">
        <v>10</v>
      </c>
      <c r="V1553">
        <v>0</v>
      </c>
      <c r="W1553">
        <v>1</v>
      </c>
      <c r="X1553">
        <v>8</v>
      </c>
      <c r="Z1553">
        <v>3200</v>
      </c>
      <c r="AA1553">
        <v>3200</v>
      </c>
      <c r="AB1553">
        <v>3100</v>
      </c>
      <c r="AC1553" s="2"/>
      <c r="AD1553" s="2" t="s">
        <v>376</v>
      </c>
      <c r="AE1553">
        <v>2026</v>
      </c>
      <c r="AF1553">
        <v>100</v>
      </c>
      <c r="AG1553">
        <v>108</v>
      </c>
      <c r="AH1553">
        <v>-8</v>
      </c>
      <c r="AI1553">
        <v>111</v>
      </c>
      <c r="AJ1553">
        <v>108</v>
      </c>
      <c r="AK1553">
        <v>3</v>
      </c>
      <c r="AL1553" s="2" t="s">
        <v>72</v>
      </c>
      <c r="AN1553" s="2" t="s">
        <v>3419</v>
      </c>
    </row>
    <row r="1554" spans="1:40">
      <c r="A1554" s="1">
        <v>46136</v>
      </c>
      <c r="B1554" s="2" t="s">
        <v>25</v>
      </c>
      <c r="C1554" s="2" t="s">
        <v>3414</v>
      </c>
      <c r="D1554" s="2" t="s">
        <v>3426</v>
      </c>
      <c r="E1554" s="11">
        <v>0.375</v>
      </c>
      <c r="F1554" s="11">
        <v>0.39236111111111116</v>
      </c>
      <c r="G1554">
        <v>0.42</v>
      </c>
      <c r="H1554">
        <v>952.38095238095241</v>
      </c>
      <c r="I1554">
        <v>0.41666666666666674</v>
      </c>
      <c r="J1554">
        <v>960</v>
      </c>
      <c r="K1554" s="2" t="s">
        <v>3416</v>
      </c>
      <c r="L1554" s="2" t="s">
        <v>3417</v>
      </c>
      <c r="M1554">
        <v>446</v>
      </c>
      <c r="N1554" s="2" t="s">
        <v>1972</v>
      </c>
      <c r="O1554" s="2" t="s">
        <v>1805</v>
      </c>
      <c r="P1554" s="2" t="s">
        <v>1800</v>
      </c>
      <c r="Q1554" s="2" t="s">
        <v>343</v>
      </c>
      <c r="R1554" s="2" t="s">
        <v>1809</v>
      </c>
      <c r="S1554" s="2" t="s">
        <v>79</v>
      </c>
      <c r="T1554">
        <v>400</v>
      </c>
      <c r="U1554">
        <v>10</v>
      </c>
      <c r="V1554">
        <v>0</v>
      </c>
      <c r="W1554">
        <v>1</v>
      </c>
      <c r="X1554">
        <v>8</v>
      </c>
      <c r="Z1554">
        <v>3200</v>
      </c>
      <c r="AA1554">
        <v>3200</v>
      </c>
      <c r="AB1554">
        <v>3100</v>
      </c>
      <c r="AC1554" s="2"/>
      <c r="AD1554" s="2" t="s">
        <v>376</v>
      </c>
      <c r="AE1554">
        <v>2026</v>
      </c>
      <c r="AF1554">
        <v>100</v>
      </c>
      <c r="AG1554">
        <v>112</v>
      </c>
      <c r="AH1554">
        <v>-12</v>
      </c>
      <c r="AI1554">
        <v>115</v>
      </c>
      <c r="AJ1554">
        <v>112</v>
      </c>
      <c r="AK1554">
        <v>3</v>
      </c>
      <c r="AL1554" s="2" t="s">
        <v>72</v>
      </c>
      <c r="AN1554" s="2" t="s">
        <v>3419</v>
      </c>
    </row>
    <row r="1555" spans="1:40">
      <c r="A1555" s="1">
        <v>46136</v>
      </c>
      <c r="B1555" s="2" t="s">
        <v>25</v>
      </c>
      <c r="C1555" s="2" t="s">
        <v>3414</v>
      </c>
      <c r="D1555" s="2" t="s">
        <v>3426</v>
      </c>
      <c r="E1555" s="11">
        <v>0.375</v>
      </c>
      <c r="F1555" s="11">
        <v>0.40972222222222232</v>
      </c>
      <c r="G1555">
        <v>0.83</v>
      </c>
      <c r="H1555">
        <v>1096.3855421686746</v>
      </c>
      <c r="I1555">
        <v>0.83333333333333326</v>
      </c>
      <c r="J1555">
        <v>1092</v>
      </c>
      <c r="K1555" s="2" t="s">
        <v>3416</v>
      </c>
      <c r="L1555" s="2" t="s">
        <v>3417</v>
      </c>
      <c r="M1555">
        <v>450</v>
      </c>
      <c r="N1555" s="2" t="s">
        <v>1985</v>
      </c>
      <c r="O1555" s="2" t="s">
        <v>1992</v>
      </c>
      <c r="P1555" s="2" t="s">
        <v>1987</v>
      </c>
      <c r="Q1555" s="2" t="s">
        <v>122</v>
      </c>
      <c r="R1555" s="2" t="s">
        <v>1986</v>
      </c>
      <c r="S1555" s="2" t="s">
        <v>79</v>
      </c>
      <c r="T1555">
        <v>910</v>
      </c>
      <c r="U1555">
        <v>10</v>
      </c>
      <c r="V1555">
        <v>0</v>
      </c>
      <c r="W1555">
        <v>1</v>
      </c>
      <c r="X1555">
        <v>8</v>
      </c>
      <c r="Z1555">
        <v>7280</v>
      </c>
      <c r="AA1555">
        <v>7280</v>
      </c>
      <c r="AB1555">
        <v>7100</v>
      </c>
      <c r="AC1555" s="2"/>
      <c r="AD1555" s="2" t="s">
        <v>376</v>
      </c>
      <c r="AE1555">
        <v>2026</v>
      </c>
      <c r="AF1555">
        <v>228</v>
      </c>
      <c r="AG1555">
        <v>229</v>
      </c>
      <c r="AH1555">
        <v>-1</v>
      </c>
      <c r="AI1555">
        <v>232</v>
      </c>
      <c r="AJ1555">
        <v>229</v>
      </c>
      <c r="AK1555">
        <v>3</v>
      </c>
      <c r="AL1555" s="2" t="s">
        <v>72</v>
      </c>
      <c r="AN1555" s="2" t="s">
        <v>3419</v>
      </c>
    </row>
    <row r="1556" spans="1:40">
      <c r="A1556" s="1">
        <v>46136</v>
      </c>
      <c r="B1556" s="2" t="s">
        <v>25</v>
      </c>
      <c r="C1556" s="2" t="s">
        <v>3414</v>
      </c>
      <c r="D1556" s="2" t="s">
        <v>3426</v>
      </c>
      <c r="E1556" s="11">
        <v>0.375</v>
      </c>
      <c r="F1556" s="11">
        <v>0.41666666666666674</v>
      </c>
      <c r="G1556">
        <v>1</v>
      </c>
      <c r="H1556">
        <v>1020</v>
      </c>
      <c r="I1556">
        <v>1</v>
      </c>
      <c r="J1556">
        <v>1020</v>
      </c>
      <c r="K1556" s="2" t="s">
        <v>3416</v>
      </c>
      <c r="L1556" s="2" t="s">
        <v>3417</v>
      </c>
      <c r="M1556">
        <v>514</v>
      </c>
      <c r="N1556" s="2" t="s">
        <v>2180</v>
      </c>
      <c r="O1556" s="2" t="s">
        <v>442</v>
      </c>
      <c r="P1556" s="2" t="s">
        <v>815</v>
      </c>
      <c r="Q1556" s="2" t="s">
        <v>473</v>
      </c>
      <c r="R1556" s="2" t="s">
        <v>2181</v>
      </c>
      <c r="S1556" s="2" t="s">
        <v>445</v>
      </c>
      <c r="T1556">
        <v>1020</v>
      </c>
      <c r="U1556">
        <v>10</v>
      </c>
      <c r="V1556">
        <v>0</v>
      </c>
      <c r="W1556">
        <v>1</v>
      </c>
      <c r="X1556">
        <v>0</v>
      </c>
      <c r="Y1556">
        <v>18</v>
      </c>
      <c r="Z1556">
        <v>18360</v>
      </c>
      <c r="AA1556">
        <v>18360</v>
      </c>
      <c r="AB1556">
        <v>18100</v>
      </c>
      <c r="AC1556" s="2"/>
      <c r="AD1556" s="2" t="s">
        <v>376</v>
      </c>
      <c r="AE1556">
        <v>2026</v>
      </c>
      <c r="AF1556">
        <v>255</v>
      </c>
      <c r="AG1556">
        <v>250</v>
      </c>
      <c r="AH1556">
        <v>5</v>
      </c>
      <c r="AI1556">
        <v>255</v>
      </c>
      <c r="AJ1556">
        <v>250</v>
      </c>
      <c r="AK1556">
        <v>5</v>
      </c>
      <c r="AL1556" s="2" t="s">
        <v>72</v>
      </c>
      <c r="AN1556" s="2" t="s">
        <v>3419</v>
      </c>
    </row>
    <row r="1557" spans="1:40">
      <c r="A1557" s="1">
        <v>46140</v>
      </c>
      <c r="B1557" s="2" t="s">
        <v>25</v>
      </c>
      <c r="C1557" s="2" t="s">
        <v>3414</v>
      </c>
      <c r="D1557" s="2" t="s">
        <v>3426</v>
      </c>
      <c r="E1557" s="11">
        <v>0.375</v>
      </c>
      <c r="F1557" s="11">
        <v>0.53125</v>
      </c>
      <c r="G1557">
        <v>3.75</v>
      </c>
      <c r="H1557">
        <v>708</v>
      </c>
      <c r="I1557">
        <v>3.75</v>
      </c>
      <c r="J1557">
        <v>708</v>
      </c>
      <c r="K1557" s="2" t="s">
        <v>3416</v>
      </c>
      <c r="L1557" s="2" t="s">
        <v>3417</v>
      </c>
      <c r="M1557">
        <v>540</v>
      </c>
      <c r="N1557" s="2" t="s">
        <v>2259</v>
      </c>
      <c r="O1557" s="2" t="s">
        <v>458</v>
      </c>
      <c r="P1557" s="2" t="s">
        <v>456</v>
      </c>
      <c r="Q1557" s="2" t="s">
        <v>2261</v>
      </c>
      <c r="R1557" s="2" t="s">
        <v>2260</v>
      </c>
      <c r="S1557" s="2" t="s">
        <v>79</v>
      </c>
      <c r="T1557">
        <v>2655</v>
      </c>
      <c r="U1557">
        <v>10</v>
      </c>
      <c r="V1557">
        <v>0</v>
      </c>
      <c r="W1557">
        <v>1</v>
      </c>
      <c r="X1557">
        <v>8</v>
      </c>
      <c r="Z1557">
        <v>21240</v>
      </c>
      <c r="AA1557">
        <v>21240</v>
      </c>
      <c r="AB1557">
        <v>21100</v>
      </c>
      <c r="AC1557" s="2"/>
      <c r="AD1557" s="2" t="s">
        <v>376</v>
      </c>
      <c r="AE1557">
        <v>2026</v>
      </c>
      <c r="AF1557">
        <v>664</v>
      </c>
      <c r="AG1557">
        <v>670</v>
      </c>
      <c r="AH1557">
        <v>-6</v>
      </c>
      <c r="AI1557">
        <v>673</v>
      </c>
      <c r="AJ1557">
        <v>670</v>
      </c>
      <c r="AK1557">
        <v>3</v>
      </c>
      <c r="AL1557" s="2" t="s">
        <v>72</v>
      </c>
      <c r="AN1557" s="2" t="s">
        <v>3419</v>
      </c>
    </row>
    <row r="1558" spans="1:40">
      <c r="A1558" s="1">
        <v>46140</v>
      </c>
      <c r="B1558" s="2" t="s">
        <v>25</v>
      </c>
      <c r="C1558" s="2" t="s">
        <v>3414</v>
      </c>
      <c r="D1558" s="2" t="s">
        <v>3426</v>
      </c>
      <c r="E1558" s="11">
        <v>0.375</v>
      </c>
      <c r="F1558" s="11">
        <v>0.38888888888888884</v>
      </c>
      <c r="G1558">
        <v>0.33</v>
      </c>
      <c r="H1558">
        <v>909.09090909090901</v>
      </c>
      <c r="I1558">
        <v>0.33333333333333326</v>
      </c>
      <c r="J1558">
        <v>900</v>
      </c>
      <c r="K1558" s="2" t="s">
        <v>3416</v>
      </c>
      <c r="L1558" s="2" t="s">
        <v>3417</v>
      </c>
      <c r="M1558">
        <v>563</v>
      </c>
      <c r="N1558" s="2" t="s">
        <v>2340</v>
      </c>
      <c r="O1558" s="2" t="s">
        <v>442</v>
      </c>
      <c r="P1558" s="2" t="s">
        <v>2342</v>
      </c>
      <c r="Q1558" s="2" t="s">
        <v>97</v>
      </c>
      <c r="R1558" s="2" t="s">
        <v>2341</v>
      </c>
      <c r="S1558" s="2" t="s">
        <v>445</v>
      </c>
      <c r="T1558">
        <v>300</v>
      </c>
      <c r="U1558">
        <v>10</v>
      </c>
      <c r="V1558">
        <v>0</v>
      </c>
      <c r="W1558">
        <v>1</v>
      </c>
      <c r="X1558">
        <v>0</v>
      </c>
      <c r="Y1558">
        <v>18</v>
      </c>
      <c r="Z1558">
        <v>5400</v>
      </c>
      <c r="AA1558">
        <v>5400</v>
      </c>
      <c r="AB1558">
        <v>5000</v>
      </c>
      <c r="AC1558" s="2"/>
      <c r="AD1558" s="2" t="s">
        <v>376</v>
      </c>
      <c r="AE1558">
        <v>2026</v>
      </c>
      <c r="AF1558">
        <v>75</v>
      </c>
      <c r="AG1558">
        <v>76</v>
      </c>
      <c r="AH1558">
        <v>-1</v>
      </c>
      <c r="AI1558">
        <v>79</v>
      </c>
      <c r="AJ1558">
        <v>76</v>
      </c>
      <c r="AK1558">
        <v>3</v>
      </c>
      <c r="AL1558" s="2" t="s">
        <v>72</v>
      </c>
      <c r="AN1558" s="2" t="s">
        <v>3419</v>
      </c>
    </row>
    <row r="1559" spans="1:40">
      <c r="A1559" s="1">
        <v>46140</v>
      </c>
      <c r="B1559" s="2" t="s">
        <v>25</v>
      </c>
      <c r="C1559" s="2" t="s">
        <v>3414</v>
      </c>
      <c r="D1559" s="2" t="s">
        <v>3426</v>
      </c>
      <c r="E1559" s="11">
        <v>0.375</v>
      </c>
      <c r="F1559" s="11">
        <v>0.39236111111111116</v>
      </c>
      <c r="G1559">
        <v>0.42</v>
      </c>
      <c r="H1559">
        <v>904.76190476190482</v>
      </c>
      <c r="I1559">
        <v>0.41666666666666674</v>
      </c>
      <c r="J1559">
        <v>912</v>
      </c>
      <c r="K1559" s="2" t="s">
        <v>3416</v>
      </c>
      <c r="L1559" s="2" t="s">
        <v>3417</v>
      </c>
      <c r="M1559">
        <v>582</v>
      </c>
      <c r="N1559" s="2" t="s">
        <v>2404</v>
      </c>
      <c r="O1559" s="2" t="s">
        <v>255</v>
      </c>
      <c r="P1559" s="2" t="s">
        <v>2406</v>
      </c>
      <c r="Q1559" s="2" t="s">
        <v>153</v>
      </c>
      <c r="R1559" s="2" t="s">
        <v>2405</v>
      </c>
      <c r="S1559" s="2" t="s">
        <v>79</v>
      </c>
      <c r="T1559">
        <v>380</v>
      </c>
      <c r="U1559">
        <v>10</v>
      </c>
      <c r="V1559">
        <v>0</v>
      </c>
      <c r="W1559">
        <v>1</v>
      </c>
      <c r="X1559">
        <v>8</v>
      </c>
      <c r="Z1559">
        <v>3040</v>
      </c>
      <c r="AA1559">
        <v>3040</v>
      </c>
      <c r="AB1559">
        <v>2900</v>
      </c>
      <c r="AC1559" s="2"/>
      <c r="AD1559" s="2" t="s">
        <v>376</v>
      </c>
      <c r="AE1559">
        <v>2026</v>
      </c>
      <c r="AF1559">
        <v>95</v>
      </c>
      <c r="AG1559">
        <v>875</v>
      </c>
      <c r="AH1559">
        <v>-780</v>
      </c>
      <c r="AI1559">
        <v>878</v>
      </c>
      <c r="AJ1559">
        <v>875</v>
      </c>
      <c r="AK1559">
        <v>3</v>
      </c>
      <c r="AL1559" s="2" t="s">
        <v>72</v>
      </c>
      <c r="AN1559" s="2" t="s">
        <v>3419</v>
      </c>
    </row>
    <row r="1560" spans="1:40">
      <c r="A1560" s="1">
        <v>46140</v>
      </c>
      <c r="B1560" s="2" t="s">
        <v>25</v>
      </c>
      <c r="C1560" s="2" t="s">
        <v>3414</v>
      </c>
      <c r="D1560" s="2" t="s">
        <v>3426</v>
      </c>
      <c r="E1560" s="11">
        <v>0.375</v>
      </c>
      <c r="F1560" s="11">
        <v>0.39236111111111116</v>
      </c>
      <c r="G1560">
        <v>0.42</v>
      </c>
      <c r="H1560">
        <v>1047.6190476190477</v>
      </c>
      <c r="I1560">
        <v>0.41666666666666674</v>
      </c>
      <c r="J1560">
        <v>1056</v>
      </c>
      <c r="K1560" s="2" t="s">
        <v>3416</v>
      </c>
      <c r="L1560" s="2" t="s">
        <v>3417</v>
      </c>
      <c r="M1560">
        <v>586</v>
      </c>
      <c r="N1560" s="2" t="s">
        <v>2418</v>
      </c>
      <c r="O1560" s="2" t="s">
        <v>651</v>
      </c>
      <c r="P1560" s="2" t="s">
        <v>646</v>
      </c>
      <c r="Q1560" s="2" t="s">
        <v>153</v>
      </c>
      <c r="R1560" s="2" t="s">
        <v>645</v>
      </c>
      <c r="S1560" s="2" t="s">
        <v>79</v>
      </c>
      <c r="T1560">
        <v>440</v>
      </c>
      <c r="U1560">
        <v>10</v>
      </c>
      <c r="V1560">
        <v>0</v>
      </c>
      <c r="W1560">
        <v>1</v>
      </c>
      <c r="X1560">
        <v>8</v>
      </c>
      <c r="Z1560">
        <v>3520</v>
      </c>
      <c r="AA1560">
        <v>3520</v>
      </c>
      <c r="AB1560">
        <v>3100</v>
      </c>
      <c r="AC1560" s="2"/>
      <c r="AD1560" s="2" t="s">
        <v>376</v>
      </c>
      <c r="AE1560">
        <v>2026</v>
      </c>
      <c r="AF1560">
        <v>110</v>
      </c>
      <c r="AG1560">
        <v>175</v>
      </c>
      <c r="AH1560">
        <v>-65</v>
      </c>
      <c r="AI1560">
        <v>178</v>
      </c>
      <c r="AJ1560">
        <v>175</v>
      </c>
      <c r="AK1560">
        <v>3</v>
      </c>
      <c r="AL1560" s="2" t="s">
        <v>72</v>
      </c>
      <c r="AN1560" s="2" t="s">
        <v>3419</v>
      </c>
    </row>
    <row r="1561" spans="1:40">
      <c r="A1561" s="1">
        <v>46140</v>
      </c>
      <c r="B1561" s="2" t="s">
        <v>25</v>
      </c>
      <c r="C1561" s="2" t="s">
        <v>3414</v>
      </c>
      <c r="D1561" s="2" t="s">
        <v>3426</v>
      </c>
      <c r="E1561" s="11">
        <v>0.375</v>
      </c>
      <c r="F1561" s="11">
        <v>0.38541666666666674</v>
      </c>
      <c r="G1561">
        <v>0.25</v>
      </c>
      <c r="H1561">
        <v>960</v>
      </c>
      <c r="I1561">
        <v>0.25</v>
      </c>
      <c r="J1561">
        <v>960</v>
      </c>
      <c r="K1561" s="2" t="s">
        <v>3416</v>
      </c>
      <c r="L1561" s="2" t="s">
        <v>3417</v>
      </c>
      <c r="M1561">
        <v>592</v>
      </c>
      <c r="N1561" s="2" t="s">
        <v>2432</v>
      </c>
      <c r="O1561" s="2" t="s">
        <v>442</v>
      </c>
      <c r="P1561" s="2" t="s">
        <v>2434</v>
      </c>
      <c r="Q1561" s="2" t="s">
        <v>330</v>
      </c>
      <c r="R1561" s="2" t="s">
        <v>2433</v>
      </c>
      <c r="S1561" s="2" t="s">
        <v>445</v>
      </c>
      <c r="T1561">
        <v>240</v>
      </c>
      <c r="U1561">
        <v>10</v>
      </c>
      <c r="V1561">
        <v>0</v>
      </c>
      <c r="W1561">
        <v>1</v>
      </c>
      <c r="X1561">
        <v>0</v>
      </c>
      <c r="Y1561">
        <v>18</v>
      </c>
      <c r="Z1561">
        <v>4320</v>
      </c>
      <c r="AA1561">
        <v>4320</v>
      </c>
      <c r="AB1561">
        <v>4100</v>
      </c>
      <c r="AC1561" s="2"/>
      <c r="AD1561" s="2" t="s">
        <v>376</v>
      </c>
      <c r="AE1561">
        <v>2026</v>
      </c>
      <c r="AF1561">
        <v>60</v>
      </c>
      <c r="AG1561">
        <v>84</v>
      </c>
      <c r="AH1561">
        <v>-24</v>
      </c>
      <c r="AI1561">
        <v>87</v>
      </c>
      <c r="AJ1561">
        <v>84</v>
      </c>
      <c r="AK1561">
        <v>3</v>
      </c>
      <c r="AL1561" s="2" t="s">
        <v>72</v>
      </c>
      <c r="AN1561" s="2" t="s">
        <v>3419</v>
      </c>
    </row>
    <row r="1562" spans="1:40">
      <c r="A1562" s="1">
        <v>46140</v>
      </c>
      <c r="B1562" s="2" t="s">
        <v>25</v>
      </c>
      <c r="C1562" s="2" t="s">
        <v>3414</v>
      </c>
      <c r="D1562" s="2" t="s">
        <v>3426</v>
      </c>
      <c r="E1562" s="11">
        <v>0.375</v>
      </c>
      <c r="F1562" s="11">
        <v>0.38194444444444442</v>
      </c>
      <c r="G1562">
        <v>0.17</v>
      </c>
      <c r="H1562">
        <v>705.88235294117646</v>
      </c>
      <c r="I1562">
        <v>0.16666666666666674</v>
      </c>
      <c r="J1562">
        <v>720</v>
      </c>
      <c r="K1562" s="2" t="s">
        <v>3416</v>
      </c>
      <c r="L1562" s="2" t="s">
        <v>3417</v>
      </c>
      <c r="M1562">
        <v>605</v>
      </c>
      <c r="N1562" s="2" t="s">
        <v>2492</v>
      </c>
      <c r="O1562" s="2" t="s">
        <v>442</v>
      </c>
      <c r="P1562" s="2" t="s">
        <v>949</v>
      </c>
      <c r="Q1562" s="2" t="s">
        <v>330</v>
      </c>
      <c r="R1562" s="2" t="s">
        <v>2493</v>
      </c>
      <c r="S1562" s="2" t="s">
        <v>445</v>
      </c>
      <c r="T1562">
        <v>120</v>
      </c>
      <c r="U1562">
        <v>10</v>
      </c>
      <c r="V1562">
        <v>0</v>
      </c>
      <c r="W1562">
        <v>1</v>
      </c>
      <c r="X1562">
        <v>0</v>
      </c>
      <c r="Y1562">
        <v>18</v>
      </c>
      <c r="Z1562">
        <v>2160</v>
      </c>
      <c r="AA1562">
        <v>2160</v>
      </c>
      <c r="AB1562">
        <v>1800</v>
      </c>
      <c r="AC1562" s="2"/>
      <c r="AD1562" s="2" t="s">
        <v>376</v>
      </c>
      <c r="AE1562">
        <v>2026</v>
      </c>
      <c r="AF1562">
        <v>30</v>
      </c>
      <c r="AG1562">
        <v>28</v>
      </c>
      <c r="AH1562">
        <v>2</v>
      </c>
      <c r="AI1562">
        <v>30</v>
      </c>
      <c r="AJ1562">
        <v>28</v>
      </c>
      <c r="AK1562">
        <v>2</v>
      </c>
      <c r="AL1562" s="2" t="s">
        <v>72</v>
      </c>
      <c r="AN1562" s="2" t="s">
        <v>3419</v>
      </c>
    </row>
    <row r="1563" spans="1:40">
      <c r="A1563" s="1">
        <v>46140</v>
      </c>
      <c r="B1563" s="2" t="s">
        <v>25</v>
      </c>
      <c r="C1563" s="2" t="s">
        <v>3414</v>
      </c>
      <c r="D1563" s="2" t="s">
        <v>3426</v>
      </c>
      <c r="E1563" s="11">
        <v>0.375</v>
      </c>
      <c r="F1563" s="11">
        <v>0.38541666666666674</v>
      </c>
      <c r="G1563">
        <v>0.25</v>
      </c>
      <c r="H1563">
        <v>720</v>
      </c>
      <c r="I1563">
        <v>0.25</v>
      </c>
      <c r="J1563">
        <v>720</v>
      </c>
      <c r="K1563" s="2" t="s">
        <v>3416</v>
      </c>
      <c r="L1563" s="2" t="s">
        <v>3417</v>
      </c>
      <c r="M1563">
        <v>626</v>
      </c>
      <c r="N1563" s="2" t="s">
        <v>2580</v>
      </c>
      <c r="O1563" s="2" t="s">
        <v>2587</v>
      </c>
      <c r="P1563" s="2" t="s">
        <v>2582</v>
      </c>
      <c r="Q1563" s="2" t="s">
        <v>153</v>
      </c>
      <c r="R1563" s="2" t="s">
        <v>2581</v>
      </c>
      <c r="S1563" s="2" t="s">
        <v>79</v>
      </c>
      <c r="T1563">
        <v>180</v>
      </c>
      <c r="U1563">
        <v>10</v>
      </c>
      <c r="V1563">
        <v>0</v>
      </c>
      <c r="W1563">
        <v>1</v>
      </c>
      <c r="X1563">
        <v>8</v>
      </c>
      <c r="Z1563">
        <v>1440</v>
      </c>
      <c r="AA1563">
        <v>1440</v>
      </c>
      <c r="AB1563">
        <v>1400</v>
      </c>
      <c r="AC1563" s="2"/>
      <c r="AD1563" s="2" t="s">
        <v>376</v>
      </c>
      <c r="AE1563">
        <v>2026</v>
      </c>
      <c r="AF1563">
        <v>45</v>
      </c>
      <c r="AG1563">
        <v>35</v>
      </c>
      <c r="AH1563">
        <v>10</v>
      </c>
      <c r="AI1563">
        <v>45</v>
      </c>
      <c r="AJ1563">
        <v>35</v>
      </c>
      <c r="AK1563">
        <v>10</v>
      </c>
      <c r="AL1563" s="2" t="s">
        <v>72</v>
      </c>
      <c r="AN1563" s="2" t="s">
        <v>3419</v>
      </c>
    </row>
    <row r="1564" spans="1:40">
      <c r="A1564" s="1">
        <v>46140</v>
      </c>
      <c r="B1564" s="2" t="s">
        <v>25</v>
      </c>
      <c r="C1564" s="2" t="s">
        <v>3414</v>
      </c>
      <c r="D1564" s="2" t="s">
        <v>3426</v>
      </c>
      <c r="E1564" s="11">
        <v>0.375</v>
      </c>
      <c r="F1564" s="11">
        <v>0.40972222222222232</v>
      </c>
      <c r="G1564">
        <v>0.83</v>
      </c>
      <c r="H1564">
        <v>1060.2409638554218</v>
      </c>
      <c r="I1564">
        <v>0.83333333333333326</v>
      </c>
      <c r="J1564">
        <v>1056</v>
      </c>
      <c r="K1564" s="2" t="s">
        <v>3416</v>
      </c>
      <c r="L1564" s="2" t="s">
        <v>3417</v>
      </c>
      <c r="M1564">
        <v>645</v>
      </c>
      <c r="N1564" s="2" t="s">
        <v>2633</v>
      </c>
      <c r="O1564" s="2" t="s">
        <v>688</v>
      </c>
      <c r="P1564" s="2" t="s">
        <v>686</v>
      </c>
      <c r="Q1564" s="2" t="s">
        <v>687</v>
      </c>
      <c r="R1564" s="2" t="s">
        <v>685</v>
      </c>
      <c r="S1564" s="2" t="s">
        <v>79</v>
      </c>
      <c r="T1564">
        <v>880</v>
      </c>
      <c r="U1564">
        <v>10</v>
      </c>
      <c r="V1564">
        <v>0</v>
      </c>
      <c r="W1564">
        <v>1</v>
      </c>
      <c r="X1564">
        <v>8</v>
      </c>
      <c r="Z1564">
        <v>7040</v>
      </c>
      <c r="AA1564">
        <v>7040</v>
      </c>
      <c r="AB1564">
        <v>6900</v>
      </c>
      <c r="AC1564" s="2"/>
      <c r="AD1564" s="2" t="s">
        <v>376</v>
      </c>
      <c r="AE1564">
        <v>2026</v>
      </c>
      <c r="AF1564">
        <v>220</v>
      </c>
      <c r="AG1564">
        <v>228</v>
      </c>
      <c r="AH1564">
        <v>-8</v>
      </c>
      <c r="AI1564">
        <v>231</v>
      </c>
      <c r="AJ1564">
        <v>228</v>
      </c>
      <c r="AK1564">
        <v>3</v>
      </c>
      <c r="AL1564" s="2" t="s">
        <v>72</v>
      </c>
      <c r="AN1564" s="2" t="s">
        <v>3419</v>
      </c>
    </row>
    <row r="1565" spans="1:40">
      <c r="A1565" s="1">
        <v>46142</v>
      </c>
      <c r="B1565" s="2" t="s">
        <v>25</v>
      </c>
      <c r="C1565" s="2" t="s">
        <v>3414</v>
      </c>
      <c r="D1565" s="2" t="s">
        <v>3426</v>
      </c>
      <c r="E1565" s="11">
        <v>0.70138888888888884</v>
      </c>
      <c r="F1565" s="11">
        <v>0.89583333333333326</v>
      </c>
      <c r="G1565">
        <v>4.67</v>
      </c>
      <c r="H1565">
        <v>1083.5117773019272</v>
      </c>
      <c r="I1565">
        <v>4.666666666666667</v>
      </c>
      <c r="J1565">
        <v>1084.2857142824073</v>
      </c>
      <c r="K1565" s="2" t="s">
        <v>3427</v>
      </c>
      <c r="L1565" s="2" t="s">
        <v>3417</v>
      </c>
      <c r="M1565">
        <v>480</v>
      </c>
      <c r="N1565" s="2" t="s">
        <v>2080</v>
      </c>
      <c r="O1565" s="2" t="s">
        <v>2087</v>
      </c>
      <c r="P1565" s="2" t="s">
        <v>2082</v>
      </c>
      <c r="Q1565" s="2" t="s">
        <v>97</v>
      </c>
      <c r="R1565" s="2" t="s">
        <v>2081</v>
      </c>
      <c r="S1565" s="2" t="s">
        <v>79</v>
      </c>
      <c r="T1565">
        <v>5060</v>
      </c>
      <c r="U1565">
        <v>15</v>
      </c>
      <c r="V1565">
        <v>0</v>
      </c>
      <c r="W1565">
        <v>1</v>
      </c>
      <c r="X1565">
        <v>8</v>
      </c>
      <c r="Z1565">
        <v>40480</v>
      </c>
      <c r="AA1565">
        <v>40480</v>
      </c>
      <c r="AB1565">
        <v>357000</v>
      </c>
      <c r="AC1565" s="2" t="s">
        <v>2103</v>
      </c>
      <c r="AD1565" s="2" t="s">
        <v>376</v>
      </c>
      <c r="AE1565">
        <v>2026</v>
      </c>
      <c r="AF1565">
        <v>1265</v>
      </c>
      <c r="AG1565">
        <v>11277</v>
      </c>
      <c r="AH1565">
        <v>-10012</v>
      </c>
      <c r="AI1565">
        <v>11280</v>
      </c>
      <c r="AJ1565">
        <v>11277</v>
      </c>
      <c r="AK1565">
        <v>3</v>
      </c>
      <c r="AL1565" s="2" t="s">
        <v>72</v>
      </c>
      <c r="AN1565" s="2" t="s">
        <v>3419</v>
      </c>
    </row>
    <row r="1566" spans="1:40">
      <c r="A1566" s="1">
        <v>46146</v>
      </c>
      <c r="B1566" s="2" t="s">
        <v>25</v>
      </c>
      <c r="C1566" s="2" t="s">
        <v>3414</v>
      </c>
      <c r="D1566" s="2" t="s">
        <v>3426</v>
      </c>
      <c r="E1566" s="11">
        <v>0.34027777777777768</v>
      </c>
      <c r="F1566" s="11">
        <v>0.5625</v>
      </c>
      <c r="G1566">
        <v>5.33</v>
      </c>
      <c r="I1566">
        <v>5.333333333333333</v>
      </c>
      <c r="K1566" s="2" t="s">
        <v>3416</v>
      </c>
      <c r="L1566" s="2" t="s">
        <v>3442</v>
      </c>
      <c r="M1566" t="s">
        <v>764</v>
      </c>
      <c r="N1566" s="2" t="s">
        <v>764</v>
      </c>
      <c r="O1566" s="2" t="s">
        <v>764</v>
      </c>
      <c r="P1566" s="2" t="s">
        <v>764</v>
      </c>
      <c r="Q1566" s="2" t="s">
        <v>764</v>
      </c>
      <c r="R1566" s="2" t="s">
        <v>764</v>
      </c>
      <c r="S1566" s="2" t="s">
        <v>764</v>
      </c>
      <c r="U1566">
        <v>0</v>
      </c>
      <c r="V1566">
        <v>0</v>
      </c>
      <c r="W1566">
        <v>0</v>
      </c>
      <c r="X1566">
        <v>0</v>
      </c>
      <c r="AA1566" t="s">
        <v>764</v>
      </c>
      <c r="AB1566" t="s">
        <v>764</v>
      </c>
      <c r="AC1566" s="2" t="s">
        <v>3668</v>
      </c>
      <c r="AD1566" s="2" t="s">
        <v>463</v>
      </c>
      <c r="AE1566">
        <v>2026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 s="2" t="s">
        <v>72</v>
      </c>
      <c r="AN1566" s="2" t="s">
        <v>3419</v>
      </c>
    </row>
    <row r="1567" spans="1:40">
      <c r="A1567" s="1">
        <v>46146</v>
      </c>
      <c r="B1567" s="2" t="s">
        <v>25</v>
      </c>
      <c r="C1567" s="2" t="s">
        <v>3414</v>
      </c>
      <c r="D1567" s="2" t="s">
        <v>3426</v>
      </c>
      <c r="E1567" s="11">
        <v>0.57291666666666674</v>
      </c>
      <c r="F1567" s="11">
        <v>0.61111111111111116</v>
      </c>
      <c r="G1567">
        <v>0.92</v>
      </c>
      <c r="H1567">
        <v>2282.608695652174</v>
      </c>
      <c r="I1567">
        <v>0.91666666666666674</v>
      </c>
      <c r="J1567">
        <v>2290.909090914352</v>
      </c>
      <c r="K1567" s="2" t="s">
        <v>3416</v>
      </c>
      <c r="L1567" s="2" t="s">
        <v>3417</v>
      </c>
      <c r="M1567">
        <v>480</v>
      </c>
      <c r="N1567" s="2" t="s">
        <v>2080</v>
      </c>
      <c r="O1567" s="2" t="s">
        <v>2087</v>
      </c>
      <c r="P1567" s="2" t="s">
        <v>2082</v>
      </c>
      <c r="Q1567" s="2" t="s">
        <v>97</v>
      </c>
      <c r="R1567" s="2" t="s">
        <v>2081</v>
      </c>
      <c r="S1567" s="2" t="s">
        <v>79</v>
      </c>
      <c r="T1567">
        <v>2100</v>
      </c>
      <c r="U1567">
        <v>10</v>
      </c>
      <c r="V1567">
        <v>0</v>
      </c>
      <c r="W1567">
        <v>1</v>
      </c>
      <c r="X1567">
        <v>8</v>
      </c>
      <c r="Z1567">
        <v>16800</v>
      </c>
      <c r="AA1567">
        <v>16800</v>
      </c>
      <c r="AB1567">
        <v>357000</v>
      </c>
      <c r="AC1567" s="2" t="s">
        <v>3669</v>
      </c>
      <c r="AD1567" s="2" t="s">
        <v>463</v>
      </c>
      <c r="AE1567">
        <v>2026</v>
      </c>
      <c r="AF1567">
        <v>525</v>
      </c>
      <c r="AG1567">
        <v>11277</v>
      </c>
      <c r="AH1567">
        <v>-10752</v>
      </c>
      <c r="AI1567">
        <v>11280</v>
      </c>
      <c r="AJ1567">
        <v>11277</v>
      </c>
      <c r="AK1567">
        <v>3</v>
      </c>
      <c r="AL1567" s="2" t="s">
        <v>72</v>
      </c>
      <c r="AN1567" s="2" t="s">
        <v>3419</v>
      </c>
    </row>
    <row r="1568" spans="1:40">
      <c r="A1568" s="1">
        <v>46146</v>
      </c>
      <c r="B1568" s="2" t="s">
        <v>25</v>
      </c>
      <c r="C1568" s="2" t="s">
        <v>3414</v>
      </c>
      <c r="D1568" s="2" t="s">
        <v>3426</v>
      </c>
      <c r="E1568" s="11">
        <v>0.625</v>
      </c>
      <c r="F1568" s="11">
        <v>0.72916666666666674</v>
      </c>
      <c r="G1568">
        <v>2.5</v>
      </c>
      <c r="H1568">
        <v>3200</v>
      </c>
      <c r="I1568">
        <v>2.5</v>
      </c>
      <c r="J1568">
        <v>3200</v>
      </c>
      <c r="K1568" s="2" t="s">
        <v>3416</v>
      </c>
      <c r="L1568" s="2" t="s">
        <v>3417</v>
      </c>
      <c r="M1568">
        <v>531</v>
      </c>
      <c r="N1568" s="2" t="s">
        <v>2226</v>
      </c>
      <c r="O1568" s="2" t="s">
        <v>2230</v>
      </c>
      <c r="P1568" s="2" t="s">
        <v>2228</v>
      </c>
      <c r="Q1568" s="2" t="s">
        <v>2229</v>
      </c>
      <c r="R1568" s="2" t="s">
        <v>2227</v>
      </c>
      <c r="S1568" s="2" t="s">
        <v>79</v>
      </c>
      <c r="T1568">
        <v>8000</v>
      </c>
      <c r="U1568">
        <v>15</v>
      </c>
      <c r="V1568">
        <v>0</v>
      </c>
      <c r="W1568">
        <v>1</v>
      </c>
      <c r="X1568">
        <v>8</v>
      </c>
      <c r="Z1568">
        <v>64000</v>
      </c>
      <c r="AA1568">
        <v>64000</v>
      </c>
      <c r="AB1568">
        <v>187500</v>
      </c>
      <c r="AC1568" s="2" t="s">
        <v>3670</v>
      </c>
      <c r="AD1568" s="2" t="s">
        <v>463</v>
      </c>
      <c r="AE1568">
        <v>2026</v>
      </c>
      <c r="AF1568">
        <v>2000</v>
      </c>
      <c r="AG1568">
        <v>5922</v>
      </c>
      <c r="AH1568">
        <v>-3922</v>
      </c>
      <c r="AI1568">
        <v>5925</v>
      </c>
      <c r="AJ1568">
        <v>5922</v>
      </c>
      <c r="AK1568">
        <v>3</v>
      </c>
      <c r="AL1568" s="2" t="s">
        <v>72</v>
      </c>
      <c r="AN1568" s="2" t="s">
        <v>3419</v>
      </c>
    </row>
    <row r="1569" spans="1:40">
      <c r="A1569" s="1">
        <v>46147</v>
      </c>
      <c r="B1569" s="2" t="s">
        <v>25</v>
      </c>
      <c r="C1569" s="2" t="s">
        <v>3414</v>
      </c>
      <c r="D1569" s="2" t="s">
        <v>3426</v>
      </c>
      <c r="E1569" s="11">
        <v>0.33680555555555558</v>
      </c>
      <c r="F1569" s="11">
        <v>0.61805555555555558</v>
      </c>
      <c r="G1569">
        <v>6.75</v>
      </c>
      <c r="H1569">
        <v>2755.5555555555557</v>
      </c>
      <c r="I1569">
        <v>6.75</v>
      </c>
      <c r="J1569">
        <v>2755.5555555555557</v>
      </c>
      <c r="K1569" s="2" t="s">
        <v>3416</v>
      </c>
      <c r="L1569" s="2" t="s">
        <v>3417</v>
      </c>
      <c r="M1569">
        <v>531</v>
      </c>
      <c r="N1569" s="2" t="s">
        <v>2226</v>
      </c>
      <c r="O1569" s="2" t="s">
        <v>2230</v>
      </c>
      <c r="P1569" s="2" t="s">
        <v>2228</v>
      </c>
      <c r="Q1569" s="2" t="s">
        <v>2229</v>
      </c>
      <c r="R1569" s="2" t="s">
        <v>2227</v>
      </c>
      <c r="S1569" s="2" t="s">
        <v>79</v>
      </c>
      <c r="T1569">
        <v>18600</v>
      </c>
      <c r="U1569">
        <v>13</v>
      </c>
      <c r="V1569">
        <v>0</v>
      </c>
      <c r="W1569">
        <v>1</v>
      </c>
      <c r="X1569">
        <v>8</v>
      </c>
      <c r="Z1569">
        <v>148800</v>
      </c>
      <c r="AA1569">
        <v>148800</v>
      </c>
      <c r="AB1569">
        <v>187500</v>
      </c>
      <c r="AC1569" s="2" t="s">
        <v>3525</v>
      </c>
      <c r="AD1569" s="2" t="s">
        <v>463</v>
      </c>
      <c r="AE1569">
        <v>2026</v>
      </c>
      <c r="AF1569">
        <v>4650</v>
      </c>
      <c r="AG1569">
        <v>5922</v>
      </c>
      <c r="AH1569">
        <v>-1272</v>
      </c>
      <c r="AI1569">
        <v>5925</v>
      </c>
      <c r="AJ1569">
        <v>5922</v>
      </c>
      <c r="AK1569">
        <v>3</v>
      </c>
      <c r="AL1569" s="2" t="s">
        <v>72</v>
      </c>
      <c r="AN1569" s="2" t="s">
        <v>3419</v>
      </c>
    </row>
    <row r="1570" spans="1:40">
      <c r="A1570" s="1">
        <v>46147</v>
      </c>
      <c r="B1570" s="2" t="s">
        <v>25</v>
      </c>
      <c r="C1570" s="2" t="s">
        <v>3414</v>
      </c>
      <c r="D1570" s="2" t="s">
        <v>3426</v>
      </c>
      <c r="E1570" s="11">
        <v>0.63194444444444442</v>
      </c>
      <c r="F1570" s="11">
        <v>0.67361111111111116</v>
      </c>
      <c r="G1570">
        <v>1</v>
      </c>
      <c r="H1570">
        <v>1430</v>
      </c>
      <c r="I1570">
        <v>1</v>
      </c>
      <c r="J1570">
        <v>1430</v>
      </c>
      <c r="K1570" s="2" t="s">
        <v>3416</v>
      </c>
      <c r="L1570" s="2" t="s">
        <v>3417</v>
      </c>
      <c r="M1570">
        <v>547</v>
      </c>
      <c r="N1570" s="2" t="s">
        <v>2276</v>
      </c>
      <c r="O1570" s="2" t="s">
        <v>2283</v>
      </c>
      <c r="P1570" s="2" t="s">
        <v>2278</v>
      </c>
      <c r="Q1570" s="2" t="s">
        <v>2132</v>
      </c>
      <c r="R1570" s="2" t="s">
        <v>2277</v>
      </c>
      <c r="S1570" s="2" t="s">
        <v>79</v>
      </c>
      <c r="T1570">
        <v>1430</v>
      </c>
      <c r="U1570">
        <v>15</v>
      </c>
      <c r="V1570">
        <v>0</v>
      </c>
      <c r="W1570">
        <v>1</v>
      </c>
      <c r="X1570">
        <v>8</v>
      </c>
      <c r="Z1570">
        <v>11440</v>
      </c>
      <c r="AA1570">
        <v>11440</v>
      </c>
      <c r="AB1570">
        <v>11100</v>
      </c>
      <c r="AC1570" s="2"/>
      <c r="AD1570" s="2" t="s">
        <v>463</v>
      </c>
      <c r="AE1570">
        <v>2026</v>
      </c>
      <c r="AF1570">
        <v>358</v>
      </c>
      <c r="AG1570">
        <v>368</v>
      </c>
      <c r="AH1570">
        <v>-10</v>
      </c>
      <c r="AI1570">
        <v>371</v>
      </c>
      <c r="AJ1570">
        <v>368</v>
      </c>
      <c r="AK1570">
        <v>3</v>
      </c>
      <c r="AL1570" s="2" t="s">
        <v>72</v>
      </c>
      <c r="AN1570" s="2" t="s">
        <v>3419</v>
      </c>
    </row>
    <row r="1571" spans="1:40">
      <c r="A1571" s="1">
        <v>46147</v>
      </c>
      <c r="B1571" s="2" t="s">
        <v>25</v>
      </c>
      <c r="C1571" s="2" t="s">
        <v>3414</v>
      </c>
      <c r="D1571" s="2" t="s">
        <v>3426</v>
      </c>
      <c r="E1571" s="11">
        <v>0.67708333333333326</v>
      </c>
      <c r="F1571" s="11">
        <v>0.72916666666666674</v>
      </c>
      <c r="G1571">
        <v>1.25</v>
      </c>
      <c r="H1571">
        <v>1096</v>
      </c>
      <c r="I1571">
        <v>1.25</v>
      </c>
      <c r="J1571">
        <v>1096</v>
      </c>
      <c r="K1571" s="2" t="s">
        <v>3416</v>
      </c>
      <c r="L1571" s="2" t="s">
        <v>3417</v>
      </c>
      <c r="M1571">
        <v>121</v>
      </c>
      <c r="N1571" s="2" t="s">
        <v>684</v>
      </c>
      <c r="O1571" s="2" t="s">
        <v>688</v>
      </c>
      <c r="P1571" s="2" t="s">
        <v>686</v>
      </c>
      <c r="Q1571" s="2" t="s">
        <v>687</v>
      </c>
      <c r="R1571" s="2" t="s">
        <v>685</v>
      </c>
      <c r="S1571" s="2" t="s">
        <v>79</v>
      </c>
      <c r="T1571">
        <v>1370</v>
      </c>
      <c r="U1571">
        <v>10</v>
      </c>
      <c r="V1571">
        <v>0</v>
      </c>
      <c r="W1571">
        <v>1</v>
      </c>
      <c r="X1571">
        <v>8</v>
      </c>
      <c r="Z1571">
        <v>10960</v>
      </c>
      <c r="AA1571">
        <v>10960</v>
      </c>
      <c r="AB1571">
        <v>3700</v>
      </c>
      <c r="AC1571" s="2"/>
      <c r="AD1571" s="2" t="s">
        <v>463</v>
      </c>
      <c r="AE1571">
        <v>2026</v>
      </c>
      <c r="AF1571">
        <v>343</v>
      </c>
      <c r="AG1571">
        <v>125</v>
      </c>
      <c r="AH1571">
        <v>218</v>
      </c>
      <c r="AI1571">
        <v>343</v>
      </c>
      <c r="AJ1571">
        <v>125</v>
      </c>
      <c r="AK1571">
        <v>218</v>
      </c>
      <c r="AL1571" s="2" t="s">
        <v>72</v>
      </c>
      <c r="AN1571" s="2" t="s">
        <v>3419</v>
      </c>
    </row>
    <row r="1572" spans="1:40">
      <c r="A1572" s="1">
        <v>46147</v>
      </c>
      <c r="B1572" s="2" t="s">
        <v>26</v>
      </c>
      <c r="C1572" s="2" t="s">
        <v>3433</v>
      </c>
      <c r="D1572" s="2" t="s">
        <v>3415</v>
      </c>
      <c r="E1572" s="11">
        <v>0.33333333333333326</v>
      </c>
      <c r="F1572" s="11">
        <v>0.39583333333333326</v>
      </c>
      <c r="G1572">
        <v>1.5</v>
      </c>
      <c r="H1572">
        <v>2366.6666666666665</v>
      </c>
      <c r="I1572">
        <v>1.5</v>
      </c>
      <c r="J1572">
        <v>2366.6666666666665</v>
      </c>
      <c r="K1572" s="2" t="s">
        <v>3416</v>
      </c>
      <c r="L1572" s="2" t="s">
        <v>3417</v>
      </c>
      <c r="M1572">
        <v>650</v>
      </c>
      <c r="N1572" s="2" t="s">
        <v>2660</v>
      </c>
      <c r="O1572" s="2" t="s">
        <v>2662</v>
      </c>
      <c r="P1572" s="2" t="s">
        <v>2156</v>
      </c>
      <c r="Q1572" s="2" t="s">
        <v>354</v>
      </c>
      <c r="R1572" s="2" t="s">
        <v>2661</v>
      </c>
      <c r="S1572" s="2" t="s">
        <v>64</v>
      </c>
      <c r="T1572">
        <v>3550</v>
      </c>
      <c r="U1572">
        <v>15</v>
      </c>
      <c r="V1572">
        <v>2</v>
      </c>
      <c r="W1572">
        <v>1</v>
      </c>
      <c r="X1572">
        <v>6</v>
      </c>
      <c r="Z1572">
        <v>21300</v>
      </c>
      <c r="AA1572">
        <v>21300</v>
      </c>
      <c r="AB1572">
        <v>21000</v>
      </c>
      <c r="AC1572" s="2" t="s">
        <v>764</v>
      </c>
      <c r="AD1572" s="2" t="s">
        <v>463</v>
      </c>
      <c r="AE1572">
        <v>2026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 s="2" t="s">
        <v>72</v>
      </c>
      <c r="AN1572" s="2" t="s">
        <v>3419</v>
      </c>
    </row>
    <row r="1573" spans="1:40">
      <c r="A1573" s="1">
        <v>46147</v>
      </c>
      <c r="B1573" s="2" t="s">
        <v>26</v>
      </c>
      <c r="C1573" s="2" t="s">
        <v>3433</v>
      </c>
      <c r="D1573" s="2" t="s">
        <v>3415</v>
      </c>
      <c r="E1573" s="11">
        <v>0.39583333333333326</v>
      </c>
      <c r="F1573" s="11">
        <v>0.54166666666666674</v>
      </c>
      <c r="G1573">
        <v>3.5</v>
      </c>
      <c r="H1573">
        <v>1788.5714285714287</v>
      </c>
      <c r="I1573">
        <v>3.5</v>
      </c>
      <c r="J1573">
        <v>1788.5714285763888</v>
      </c>
      <c r="K1573" s="2" t="s">
        <v>3416</v>
      </c>
      <c r="L1573" s="2" t="s">
        <v>3417</v>
      </c>
      <c r="M1573">
        <v>636</v>
      </c>
      <c r="N1573" s="2" t="s">
        <v>2621</v>
      </c>
      <c r="O1573" s="2" t="s">
        <v>2623</v>
      </c>
      <c r="P1573" s="2" t="s">
        <v>1987</v>
      </c>
      <c r="Q1573" s="2" t="s">
        <v>354</v>
      </c>
      <c r="R1573" s="2" t="s">
        <v>2622</v>
      </c>
      <c r="S1573" s="2" t="s">
        <v>64</v>
      </c>
      <c r="T1573">
        <v>6260</v>
      </c>
      <c r="U1573">
        <v>2</v>
      </c>
      <c r="V1573">
        <v>2</v>
      </c>
      <c r="W1573">
        <v>1</v>
      </c>
      <c r="X1573">
        <v>6</v>
      </c>
      <c r="Z1573">
        <v>37560</v>
      </c>
      <c r="AA1573">
        <v>37560</v>
      </c>
      <c r="AB1573">
        <v>37000</v>
      </c>
      <c r="AC1573" s="2" t="s">
        <v>764</v>
      </c>
      <c r="AD1573" s="2" t="s">
        <v>463</v>
      </c>
      <c r="AE1573">
        <v>2026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 s="2" t="s">
        <v>72</v>
      </c>
      <c r="AN1573" s="2" t="s">
        <v>3419</v>
      </c>
    </row>
    <row r="1574" spans="1:40">
      <c r="A1574" s="1">
        <v>46147</v>
      </c>
      <c r="B1574" s="2" t="s">
        <v>26</v>
      </c>
      <c r="C1574" s="2" t="s">
        <v>3433</v>
      </c>
      <c r="D1574" s="2" t="s">
        <v>3415</v>
      </c>
      <c r="E1574" s="11">
        <v>0.54166666666666674</v>
      </c>
      <c r="F1574" s="11">
        <v>0.72916666666666674</v>
      </c>
      <c r="G1574">
        <v>4.5</v>
      </c>
      <c r="H1574">
        <v>1777.7777777777778</v>
      </c>
      <c r="I1574">
        <v>4.5</v>
      </c>
      <c r="J1574">
        <v>1777.7777777777778</v>
      </c>
      <c r="K1574" s="2" t="s">
        <v>3416</v>
      </c>
      <c r="L1574" s="2" t="s">
        <v>3417</v>
      </c>
      <c r="M1574">
        <v>494</v>
      </c>
      <c r="N1574" s="2" t="s">
        <v>2113</v>
      </c>
      <c r="O1574" s="2" t="s">
        <v>2117</v>
      </c>
      <c r="P1574" s="2" t="s">
        <v>2115</v>
      </c>
      <c r="Q1574" s="2" t="s">
        <v>354</v>
      </c>
      <c r="R1574" s="2" t="s">
        <v>2114</v>
      </c>
      <c r="S1574" s="2" t="s">
        <v>64</v>
      </c>
      <c r="T1574">
        <v>8000</v>
      </c>
      <c r="U1574">
        <v>0</v>
      </c>
      <c r="V1574">
        <v>2</v>
      </c>
      <c r="W1574">
        <v>1</v>
      </c>
      <c r="X1574">
        <v>6</v>
      </c>
      <c r="Z1574">
        <v>48000</v>
      </c>
      <c r="AA1574">
        <v>48000</v>
      </c>
      <c r="AB1574">
        <v>47500</v>
      </c>
      <c r="AC1574" s="2" t="s">
        <v>3671</v>
      </c>
      <c r="AD1574" s="2" t="s">
        <v>463</v>
      </c>
      <c r="AE1574">
        <v>2026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 s="2" t="s">
        <v>72</v>
      </c>
      <c r="AN1574" s="2" t="s">
        <v>3419</v>
      </c>
    </row>
    <row r="1575" spans="1:40">
      <c r="A1575" s="1">
        <v>46148</v>
      </c>
      <c r="B1575" s="2" t="s">
        <v>26</v>
      </c>
      <c r="C1575" s="2" t="s">
        <v>3433</v>
      </c>
      <c r="D1575" s="2" t="s">
        <v>3415</v>
      </c>
      <c r="E1575" s="11">
        <v>0.33333333333333326</v>
      </c>
      <c r="F1575" s="11">
        <v>0.45833333333333326</v>
      </c>
      <c r="G1575">
        <v>3</v>
      </c>
      <c r="I1575">
        <v>3</v>
      </c>
      <c r="K1575" s="2" t="s">
        <v>3416</v>
      </c>
      <c r="L1575" s="2" t="s">
        <v>3442</v>
      </c>
      <c r="M1575" t="s">
        <v>764</v>
      </c>
      <c r="N1575" s="2" t="s">
        <v>764</v>
      </c>
      <c r="O1575" s="2" t="s">
        <v>764</v>
      </c>
      <c r="P1575" s="2" t="s">
        <v>764</v>
      </c>
      <c r="Q1575" s="2" t="s">
        <v>764</v>
      </c>
      <c r="R1575" s="2" t="s">
        <v>764</v>
      </c>
      <c r="S1575" s="2" t="s">
        <v>764</v>
      </c>
      <c r="U1575">
        <v>0</v>
      </c>
      <c r="V1575">
        <v>0</v>
      </c>
      <c r="W1575">
        <v>0</v>
      </c>
      <c r="X1575">
        <v>0</v>
      </c>
      <c r="AA1575" t="s">
        <v>764</v>
      </c>
      <c r="AB1575" t="s">
        <v>764</v>
      </c>
      <c r="AC1575" s="2" t="s">
        <v>3672</v>
      </c>
      <c r="AD1575" s="2" t="s">
        <v>463</v>
      </c>
      <c r="AE1575">
        <v>2026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 s="2" t="s">
        <v>72</v>
      </c>
      <c r="AN1575" s="2" t="s">
        <v>3419</v>
      </c>
    </row>
    <row r="1576" spans="1:40">
      <c r="A1576" s="1">
        <v>46148</v>
      </c>
      <c r="B1576" s="2" t="s">
        <v>26</v>
      </c>
      <c r="C1576" s="2" t="s">
        <v>3433</v>
      </c>
      <c r="D1576" s="2" t="s">
        <v>3415</v>
      </c>
      <c r="E1576" s="11">
        <v>0.45833333333333326</v>
      </c>
      <c r="F1576" s="11">
        <v>0.54166666666666674</v>
      </c>
      <c r="G1576">
        <v>2</v>
      </c>
      <c r="I1576">
        <v>2</v>
      </c>
      <c r="K1576" s="2" t="s">
        <v>3416</v>
      </c>
      <c r="L1576" s="2" t="s">
        <v>3442</v>
      </c>
      <c r="M1576" t="s">
        <v>764</v>
      </c>
      <c r="N1576" s="2" t="s">
        <v>764</v>
      </c>
      <c r="O1576" s="2" t="s">
        <v>764</v>
      </c>
      <c r="P1576" s="2" t="s">
        <v>764</v>
      </c>
      <c r="Q1576" s="2" t="s">
        <v>764</v>
      </c>
      <c r="R1576" s="2" t="s">
        <v>764</v>
      </c>
      <c r="S1576" s="2" t="s">
        <v>764</v>
      </c>
      <c r="U1576">
        <v>0</v>
      </c>
      <c r="V1576">
        <v>0</v>
      </c>
      <c r="W1576">
        <v>0</v>
      </c>
      <c r="X1576">
        <v>0</v>
      </c>
      <c r="AA1576" t="s">
        <v>764</v>
      </c>
      <c r="AB1576" t="s">
        <v>764</v>
      </c>
      <c r="AC1576" s="2" t="s">
        <v>3673</v>
      </c>
      <c r="AD1576" s="2" t="s">
        <v>463</v>
      </c>
      <c r="AE1576">
        <v>2026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 s="2" t="s">
        <v>72</v>
      </c>
      <c r="AN1576" s="2" t="s">
        <v>3419</v>
      </c>
    </row>
    <row r="1577" spans="1:40">
      <c r="A1577" s="1">
        <v>46148</v>
      </c>
      <c r="B1577" s="2" t="s">
        <v>26</v>
      </c>
      <c r="C1577" s="2" t="s">
        <v>3433</v>
      </c>
      <c r="D1577" s="2" t="s">
        <v>3415</v>
      </c>
      <c r="E1577" s="11">
        <v>0.54166666666666674</v>
      </c>
      <c r="F1577" s="11">
        <v>0.72916666666666674</v>
      </c>
      <c r="G1577">
        <v>4.5</v>
      </c>
      <c r="H1577">
        <v>1822.2222222222222</v>
      </c>
      <c r="I1577">
        <v>4.5</v>
      </c>
      <c r="J1577">
        <v>1822.2222222222222</v>
      </c>
      <c r="K1577" s="2" t="s">
        <v>3416</v>
      </c>
      <c r="L1577" s="2" t="s">
        <v>3417</v>
      </c>
      <c r="M1577">
        <v>631</v>
      </c>
      <c r="N1577" s="2" t="s">
        <v>2602</v>
      </c>
      <c r="O1577" s="2" t="s">
        <v>2605</v>
      </c>
      <c r="P1577" s="2" t="s">
        <v>2604</v>
      </c>
      <c r="Q1577" s="2" t="s">
        <v>943</v>
      </c>
      <c r="R1577" s="2" t="s">
        <v>2603</v>
      </c>
      <c r="S1577" s="2" t="s">
        <v>64</v>
      </c>
      <c r="T1577">
        <v>8200</v>
      </c>
      <c r="U1577">
        <v>0</v>
      </c>
      <c r="V1577">
        <v>2</v>
      </c>
      <c r="W1577">
        <v>1</v>
      </c>
      <c r="X1577">
        <v>6</v>
      </c>
      <c r="Z1577">
        <v>49200</v>
      </c>
      <c r="AA1577">
        <v>49200</v>
      </c>
      <c r="AB1577">
        <v>69500</v>
      </c>
      <c r="AC1577" s="2" t="s">
        <v>3671</v>
      </c>
      <c r="AD1577" s="2" t="s">
        <v>463</v>
      </c>
      <c r="AE1577">
        <v>2026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 s="2" t="s">
        <v>72</v>
      </c>
      <c r="AN1577" s="2" t="s">
        <v>3419</v>
      </c>
    </row>
    <row r="1578" spans="1:40">
      <c r="A1578" s="1">
        <v>46147</v>
      </c>
      <c r="B1578" s="2" t="s">
        <v>26</v>
      </c>
      <c r="C1578" s="2" t="s">
        <v>3448</v>
      </c>
      <c r="D1578" s="2" t="s">
        <v>3449</v>
      </c>
      <c r="E1578" s="11">
        <v>0.36111111111111116</v>
      </c>
      <c r="F1578" s="11">
        <v>0.41666666666666674</v>
      </c>
      <c r="G1578">
        <v>1.33</v>
      </c>
      <c r="H1578">
        <v>1812.781954887218</v>
      </c>
      <c r="I1578">
        <v>1.3333333333333335</v>
      </c>
      <c r="J1578">
        <v>1808.25</v>
      </c>
      <c r="K1578" s="2" t="s">
        <v>3416</v>
      </c>
      <c r="L1578" s="2" t="s">
        <v>3417</v>
      </c>
      <c r="M1578">
        <v>500</v>
      </c>
      <c r="N1578" s="2" t="s">
        <v>2140</v>
      </c>
      <c r="O1578" s="2" t="s">
        <v>2143</v>
      </c>
      <c r="P1578" s="2" t="s">
        <v>2142</v>
      </c>
      <c r="Q1578" s="2" t="s">
        <v>354</v>
      </c>
      <c r="R1578" s="2" t="s">
        <v>2141</v>
      </c>
      <c r="S1578" s="2" t="s">
        <v>64</v>
      </c>
      <c r="T1578">
        <v>2411</v>
      </c>
      <c r="U1578">
        <v>4</v>
      </c>
      <c r="V1578">
        <v>2</v>
      </c>
      <c r="W1578">
        <v>1</v>
      </c>
      <c r="X1578">
        <v>4</v>
      </c>
      <c r="Z1578">
        <v>9644</v>
      </c>
      <c r="AA1578">
        <v>9644</v>
      </c>
      <c r="AB1578">
        <v>9500</v>
      </c>
      <c r="AC1578" s="2" t="s">
        <v>3450</v>
      </c>
      <c r="AD1578" s="2" t="s">
        <v>463</v>
      </c>
      <c r="AE1578">
        <v>2026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 s="2" t="s">
        <v>72</v>
      </c>
      <c r="AN1578" s="2" t="s">
        <v>3419</v>
      </c>
    </row>
    <row r="1579" spans="1:40">
      <c r="A1579" s="1">
        <v>46147</v>
      </c>
      <c r="B1579" s="2" t="s">
        <v>26</v>
      </c>
      <c r="C1579" s="2" t="s">
        <v>3448</v>
      </c>
      <c r="D1579" s="2" t="s">
        <v>3449</v>
      </c>
      <c r="E1579" s="11">
        <v>0.4375</v>
      </c>
      <c r="F1579" s="11">
        <v>0.51041666666666674</v>
      </c>
      <c r="G1579">
        <v>1.75</v>
      </c>
      <c r="H1579">
        <v>1657.1428571428571</v>
      </c>
      <c r="I1579">
        <v>1.75</v>
      </c>
      <c r="J1579">
        <v>1657.1428571412036</v>
      </c>
      <c r="K1579" s="2" t="s">
        <v>3416</v>
      </c>
      <c r="L1579" s="2" t="s">
        <v>3417</v>
      </c>
      <c r="M1579">
        <v>546</v>
      </c>
      <c r="N1579" s="2" t="s">
        <v>2276</v>
      </c>
      <c r="O1579" s="2" t="s">
        <v>2279</v>
      </c>
      <c r="P1579" s="2" t="s">
        <v>2278</v>
      </c>
      <c r="Q1579" s="2" t="s">
        <v>2132</v>
      </c>
      <c r="R1579" s="2" t="s">
        <v>2277</v>
      </c>
      <c r="S1579" s="2" t="s">
        <v>64</v>
      </c>
      <c r="T1579">
        <v>2900</v>
      </c>
      <c r="U1579">
        <v>1</v>
      </c>
      <c r="V1579">
        <v>3</v>
      </c>
      <c r="W1579">
        <v>1</v>
      </c>
      <c r="X1579">
        <v>4</v>
      </c>
      <c r="Z1579">
        <v>11600</v>
      </c>
      <c r="AA1579">
        <v>11600</v>
      </c>
      <c r="AB1579">
        <v>10800</v>
      </c>
      <c r="AC1579" s="2" t="s">
        <v>3450</v>
      </c>
      <c r="AD1579" s="2" t="s">
        <v>463</v>
      </c>
      <c r="AE1579">
        <v>2026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 s="2" t="s">
        <v>72</v>
      </c>
      <c r="AN1579" s="2" t="s">
        <v>3419</v>
      </c>
    </row>
    <row r="1580" spans="1:40">
      <c r="A1580" s="1">
        <v>46147</v>
      </c>
      <c r="B1580" s="2" t="s">
        <v>26</v>
      </c>
      <c r="C1580" s="2" t="s">
        <v>3448</v>
      </c>
      <c r="D1580" s="2" t="s">
        <v>3449</v>
      </c>
      <c r="E1580" s="11">
        <v>0.51388888888888884</v>
      </c>
      <c r="F1580" s="11">
        <v>0.59375</v>
      </c>
      <c r="G1580">
        <v>1.92</v>
      </c>
      <c r="H1580">
        <v>1779.6875</v>
      </c>
      <c r="I1580">
        <v>1.9166666666666665</v>
      </c>
      <c r="J1580">
        <v>1782.7826086921295</v>
      </c>
      <c r="K1580" s="2" t="s">
        <v>3416</v>
      </c>
      <c r="L1580" s="2" t="s">
        <v>3417</v>
      </c>
      <c r="M1580">
        <v>687</v>
      </c>
      <c r="N1580" s="2" t="s">
        <v>2781</v>
      </c>
      <c r="O1580" s="2" t="s">
        <v>1735</v>
      </c>
      <c r="P1580" s="2" t="s">
        <v>1733</v>
      </c>
      <c r="Q1580" s="2" t="s">
        <v>1734</v>
      </c>
      <c r="R1580" s="2" t="s">
        <v>1732</v>
      </c>
      <c r="S1580" s="2" t="s">
        <v>64</v>
      </c>
      <c r="T1580">
        <v>3417</v>
      </c>
      <c r="U1580">
        <v>0</v>
      </c>
      <c r="V1580">
        <v>3</v>
      </c>
      <c r="W1580">
        <v>1</v>
      </c>
      <c r="X1580">
        <v>4</v>
      </c>
      <c r="Z1580">
        <v>13668</v>
      </c>
      <c r="AA1580">
        <v>13668</v>
      </c>
      <c r="AB1580">
        <v>13000</v>
      </c>
      <c r="AC1580" s="2" t="s">
        <v>3450</v>
      </c>
      <c r="AD1580" s="2" t="s">
        <v>463</v>
      </c>
      <c r="AE1580">
        <v>2026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 s="2" t="s">
        <v>72</v>
      </c>
      <c r="AN1580" s="2" t="s">
        <v>3419</v>
      </c>
    </row>
    <row r="1581" spans="1:40">
      <c r="A1581" s="1">
        <v>46147</v>
      </c>
      <c r="B1581" s="2" t="s">
        <v>26</v>
      </c>
      <c r="C1581" s="2" t="s">
        <v>3448</v>
      </c>
      <c r="D1581" s="2" t="s">
        <v>3449</v>
      </c>
      <c r="E1581" s="11">
        <v>0.59722222222222232</v>
      </c>
      <c r="F1581" s="11">
        <v>0.65972222222222232</v>
      </c>
      <c r="G1581">
        <v>1.5</v>
      </c>
      <c r="H1581">
        <v>2360</v>
      </c>
      <c r="I1581">
        <v>1.5</v>
      </c>
      <c r="J1581">
        <v>2360</v>
      </c>
      <c r="K1581" s="2" t="s">
        <v>3416</v>
      </c>
      <c r="L1581" s="2" t="s">
        <v>3417</v>
      </c>
      <c r="M1581">
        <v>685</v>
      </c>
      <c r="N1581" s="2" t="s">
        <v>2777</v>
      </c>
      <c r="O1581" s="2" t="s">
        <v>1942</v>
      </c>
      <c r="P1581" s="2" t="s">
        <v>1940</v>
      </c>
      <c r="Q1581" s="2" t="s">
        <v>1941</v>
      </c>
      <c r="R1581" s="2" t="s">
        <v>1939</v>
      </c>
      <c r="S1581" s="2" t="s">
        <v>64</v>
      </c>
      <c r="T1581">
        <v>3540</v>
      </c>
      <c r="U1581">
        <v>8</v>
      </c>
      <c r="V1581">
        <v>3</v>
      </c>
      <c r="W1581">
        <v>1</v>
      </c>
      <c r="X1581">
        <v>4</v>
      </c>
      <c r="Z1581">
        <v>14160</v>
      </c>
      <c r="AA1581">
        <v>14160</v>
      </c>
      <c r="AB1581">
        <v>14000</v>
      </c>
      <c r="AC1581" s="2" t="s">
        <v>3450</v>
      </c>
      <c r="AD1581" s="2" t="s">
        <v>463</v>
      </c>
      <c r="AE1581">
        <v>2026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 s="2" t="s">
        <v>72</v>
      </c>
      <c r="AN1581" s="2" t="s">
        <v>3419</v>
      </c>
    </row>
    <row r="1582" spans="1:40">
      <c r="A1582" s="1">
        <v>46147</v>
      </c>
      <c r="B1582" s="2" t="s">
        <v>26</v>
      </c>
      <c r="C1582" s="2" t="s">
        <v>3448</v>
      </c>
      <c r="D1582" s="2" t="s">
        <v>3449</v>
      </c>
      <c r="E1582" s="11">
        <v>0.67708333333333326</v>
      </c>
      <c r="F1582" s="11">
        <v>0.72569444444444442</v>
      </c>
      <c r="G1582">
        <v>1.17</v>
      </c>
      <c r="H1582">
        <v>2775.2136752136753</v>
      </c>
      <c r="I1582">
        <v>1.1666666666666665</v>
      </c>
      <c r="J1582">
        <v>2783.1428571412039</v>
      </c>
      <c r="K1582" s="2" t="s">
        <v>3416</v>
      </c>
      <c r="L1582" s="2" t="s">
        <v>3417</v>
      </c>
      <c r="M1582">
        <v>483</v>
      </c>
      <c r="N1582" s="2" t="s">
        <v>2093</v>
      </c>
      <c r="O1582" s="2" t="s">
        <v>2083</v>
      </c>
      <c r="P1582" s="2" t="s">
        <v>2082</v>
      </c>
      <c r="Q1582" s="2" t="s">
        <v>97</v>
      </c>
      <c r="R1582" s="2" t="s">
        <v>2081</v>
      </c>
      <c r="S1582" s="2" t="s">
        <v>64</v>
      </c>
      <c r="T1582">
        <v>3247</v>
      </c>
      <c r="U1582">
        <v>0</v>
      </c>
      <c r="V1582">
        <v>2</v>
      </c>
      <c r="W1582">
        <v>1</v>
      </c>
      <c r="X1582">
        <v>2</v>
      </c>
      <c r="Z1582">
        <v>6494</v>
      </c>
      <c r="AA1582">
        <v>6494</v>
      </c>
      <c r="AB1582">
        <v>29500</v>
      </c>
      <c r="AC1582" s="2" t="s">
        <v>3450</v>
      </c>
      <c r="AD1582" s="2" t="s">
        <v>463</v>
      </c>
      <c r="AE1582">
        <v>2026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 s="2" t="s">
        <v>72</v>
      </c>
      <c r="AN1582" s="2" t="s">
        <v>3419</v>
      </c>
    </row>
    <row r="1583" spans="1:40">
      <c r="A1583" s="1">
        <v>46148</v>
      </c>
      <c r="B1583" s="2" t="s">
        <v>26</v>
      </c>
      <c r="C1583" s="2" t="s">
        <v>3448</v>
      </c>
      <c r="D1583" s="2" t="s">
        <v>3449</v>
      </c>
      <c r="E1583" s="11">
        <v>0.34027777777777768</v>
      </c>
      <c r="F1583" s="11">
        <v>0.55555555555555558</v>
      </c>
      <c r="G1583">
        <v>5.17</v>
      </c>
      <c r="H1583">
        <v>2241.7794970986461</v>
      </c>
      <c r="I1583">
        <v>5.166666666666667</v>
      </c>
      <c r="J1583">
        <v>2243.2258064467592</v>
      </c>
      <c r="K1583" s="2" t="s">
        <v>3416</v>
      </c>
      <c r="L1583" s="2" t="s">
        <v>3417</v>
      </c>
      <c r="M1583">
        <v>483</v>
      </c>
      <c r="N1583" s="2" t="s">
        <v>2093</v>
      </c>
      <c r="O1583" s="2" t="s">
        <v>2083</v>
      </c>
      <c r="P1583" s="2" t="s">
        <v>2082</v>
      </c>
      <c r="Q1583" s="2" t="s">
        <v>97</v>
      </c>
      <c r="R1583" s="2" t="s">
        <v>2081</v>
      </c>
      <c r="S1583" s="2" t="s">
        <v>64</v>
      </c>
      <c r="T1583">
        <v>11590</v>
      </c>
      <c r="U1583">
        <v>0</v>
      </c>
      <c r="V1583">
        <v>2</v>
      </c>
      <c r="W1583">
        <v>1</v>
      </c>
      <c r="X1583">
        <v>2</v>
      </c>
      <c r="Z1583">
        <v>23180</v>
      </c>
      <c r="AA1583">
        <v>23180</v>
      </c>
      <c r="AB1583">
        <v>29500</v>
      </c>
      <c r="AC1583" s="2" t="s">
        <v>3450</v>
      </c>
      <c r="AD1583" s="2" t="s">
        <v>463</v>
      </c>
      <c r="AE1583">
        <v>2026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 s="2" t="s">
        <v>72</v>
      </c>
      <c r="AN1583" s="2" t="s">
        <v>3419</v>
      </c>
    </row>
    <row r="1584" spans="1:40">
      <c r="A1584" s="1">
        <v>46148</v>
      </c>
      <c r="B1584" s="2" t="s">
        <v>26</v>
      </c>
      <c r="C1584" s="2" t="s">
        <v>3448</v>
      </c>
      <c r="D1584" s="2" t="s">
        <v>3449</v>
      </c>
      <c r="E1584" s="11">
        <v>0.55902777777777768</v>
      </c>
      <c r="F1584" s="11">
        <v>0.61111111111111116</v>
      </c>
      <c r="G1584">
        <v>1.25</v>
      </c>
      <c r="H1584">
        <v>2240</v>
      </c>
      <c r="I1584">
        <v>1.25</v>
      </c>
      <c r="J1584">
        <v>2240</v>
      </c>
      <c r="K1584" s="2" t="s">
        <v>3416</v>
      </c>
      <c r="L1584" s="2" t="s">
        <v>3417</v>
      </c>
      <c r="M1584">
        <v>589</v>
      </c>
      <c r="N1584" s="2" t="s">
        <v>2426</v>
      </c>
      <c r="O1584" s="2" t="s">
        <v>2429</v>
      </c>
      <c r="P1584" s="2" t="s">
        <v>2331</v>
      </c>
      <c r="Q1584" s="2" t="s">
        <v>2428</v>
      </c>
      <c r="R1584" s="2" t="s">
        <v>2427</v>
      </c>
      <c r="S1584" s="2" t="s">
        <v>64</v>
      </c>
      <c r="T1584">
        <v>2800</v>
      </c>
      <c r="U1584">
        <v>7</v>
      </c>
      <c r="V1584">
        <v>2</v>
      </c>
      <c r="W1584">
        <v>1</v>
      </c>
      <c r="X1584">
        <v>2</v>
      </c>
      <c r="Z1584">
        <v>5600</v>
      </c>
      <c r="AA1584">
        <v>5600</v>
      </c>
      <c r="AB1584">
        <v>5500</v>
      </c>
      <c r="AC1584" s="2" t="s">
        <v>3438</v>
      </c>
      <c r="AD1584" s="2" t="s">
        <v>463</v>
      </c>
      <c r="AE1584">
        <v>2026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 s="2" t="s">
        <v>72</v>
      </c>
      <c r="AN1584" s="2" t="s">
        <v>3419</v>
      </c>
    </row>
    <row r="1585" spans="1:40">
      <c r="A1585" s="1">
        <v>46148</v>
      </c>
      <c r="B1585" s="2" t="s">
        <v>26</v>
      </c>
      <c r="C1585" s="2" t="s">
        <v>3448</v>
      </c>
      <c r="D1585" s="2" t="s">
        <v>3449</v>
      </c>
      <c r="E1585" s="11">
        <v>0.61458333333333326</v>
      </c>
      <c r="F1585" s="11">
        <v>0.71875</v>
      </c>
      <c r="G1585">
        <v>2.5</v>
      </c>
      <c r="H1585">
        <v>1984.4</v>
      </c>
      <c r="I1585">
        <v>2.5</v>
      </c>
      <c r="J1585">
        <v>1984.4</v>
      </c>
      <c r="K1585" s="2" t="s">
        <v>3416</v>
      </c>
      <c r="L1585" s="2" t="s">
        <v>3417</v>
      </c>
      <c r="M1585">
        <v>567</v>
      </c>
      <c r="N1585" s="2" t="s">
        <v>2357</v>
      </c>
      <c r="O1585" s="2" t="s">
        <v>2358</v>
      </c>
      <c r="P1585" s="2" t="s">
        <v>1244</v>
      </c>
      <c r="Q1585" s="2" t="s">
        <v>97</v>
      </c>
      <c r="R1585" s="2" t="s">
        <v>1435</v>
      </c>
      <c r="S1585" s="2" t="s">
        <v>64</v>
      </c>
      <c r="T1585">
        <v>4961</v>
      </c>
      <c r="U1585">
        <v>0</v>
      </c>
      <c r="V1585">
        <v>2</v>
      </c>
      <c r="W1585">
        <v>1</v>
      </c>
      <c r="X1585">
        <v>2</v>
      </c>
      <c r="Z1585">
        <v>9922</v>
      </c>
      <c r="AA1585">
        <v>9922</v>
      </c>
      <c r="AB1585">
        <v>21000</v>
      </c>
      <c r="AC1585" s="2" t="s">
        <v>3450</v>
      </c>
      <c r="AD1585" s="2" t="s">
        <v>463</v>
      </c>
      <c r="AE1585">
        <v>2026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 s="2" t="s">
        <v>72</v>
      </c>
      <c r="AN1585" s="2" t="s">
        <v>3419</v>
      </c>
    </row>
    <row r="1586" spans="1:40">
      <c r="A1586" s="1">
        <v>46147</v>
      </c>
      <c r="B1586" s="2" t="s">
        <v>27</v>
      </c>
      <c r="C1586" s="2" t="s">
        <v>3439</v>
      </c>
      <c r="D1586" s="2" t="s">
        <v>3440</v>
      </c>
      <c r="E1586" s="11">
        <v>0.42013888888888884</v>
      </c>
      <c r="F1586" s="11">
        <v>0.4375</v>
      </c>
      <c r="G1586">
        <v>0.42</v>
      </c>
      <c r="H1586">
        <v>1000</v>
      </c>
      <c r="I1586">
        <v>0.41666666666666674</v>
      </c>
      <c r="J1586">
        <v>1008</v>
      </c>
      <c r="K1586" s="2" t="s">
        <v>3416</v>
      </c>
      <c r="L1586" s="2" t="s">
        <v>3417</v>
      </c>
      <c r="M1586">
        <v>460</v>
      </c>
      <c r="N1586" s="2" t="s">
        <v>2035</v>
      </c>
      <c r="O1586" s="2" t="s">
        <v>2038</v>
      </c>
      <c r="P1586" s="2" t="s">
        <v>2037</v>
      </c>
      <c r="Q1586" s="2" t="s">
        <v>153</v>
      </c>
      <c r="R1586" s="2" t="s">
        <v>2036</v>
      </c>
      <c r="S1586" s="2" t="s">
        <v>64</v>
      </c>
      <c r="T1586">
        <v>420</v>
      </c>
      <c r="U1586">
        <v>8</v>
      </c>
      <c r="V1586">
        <v>2</v>
      </c>
      <c r="W1586">
        <v>1</v>
      </c>
      <c r="X1586">
        <v>2</v>
      </c>
      <c r="Z1586">
        <v>840</v>
      </c>
      <c r="AA1586">
        <v>840</v>
      </c>
      <c r="AB1586">
        <v>700</v>
      </c>
      <c r="AC1586" s="2" t="s">
        <v>3438</v>
      </c>
      <c r="AD1586" s="2" t="s">
        <v>463</v>
      </c>
      <c r="AE1586">
        <v>2026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 s="2" t="s">
        <v>3431</v>
      </c>
      <c r="AN1586" s="2" t="s">
        <v>3419</v>
      </c>
    </row>
    <row r="1587" spans="1:40">
      <c r="A1587" s="1">
        <v>46147</v>
      </c>
      <c r="B1587" s="2" t="s">
        <v>27</v>
      </c>
      <c r="C1587" s="2" t="s">
        <v>3439</v>
      </c>
      <c r="D1587" s="2" t="s">
        <v>3440</v>
      </c>
      <c r="E1587" s="11">
        <v>0.60069444444444442</v>
      </c>
      <c r="F1587" s="11">
        <v>0.64583333333333326</v>
      </c>
      <c r="G1587">
        <v>1.08</v>
      </c>
      <c r="H1587">
        <v>2369.4444444444443</v>
      </c>
      <c r="I1587">
        <v>1.0833333333333335</v>
      </c>
      <c r="J1587">
        <v>2362.1538461574073</v>
      </c>
      <c r="K1587" s="2" t="s">
        <v>3416</v>
      </c>
      <c r="L1587" s="2" t="s">
        <v>3417</v>
      </c>
      <c r="M1587">
        <v>532</v>
      </c>
      <c r="N1587" s="2" t="s">
        <v>2226</v>
      </c>
      <c r="O1587" s="2" t="s">
        <v>2235</v>
      </c>
      <c r="P1587" s="2" t="s">
        <v>2228</v>
      </c>
      <c r="Q1587" s="2" t="s">
        <v>2229</v>
      </c>
      <c r="R1587" s="2" t="s">
        <v>2227</v>
      </c>
      <c r="S1587" s="2" t="s">
        <v>64</v>
      </c>
      <c r="T1587">
        <v>2559</v>
      </c>
      <c r="U1587">
        <v>9</v>
      </c>
      <c r="V1587">
        <v>2</v>
      </c>
      <c r="W1587">
        <v>1</v>
      </c>
      <c r="X1587">
        <v>8</v>
      </c>
      <c r="Z1587">
        <v>20472</v>
      </c>
      <c r="AA1587">
        <v>20472</v>
      </c>
      <c r="AB1587">
        <v>62000</v>
      </c>
      <c r="AC1587" s="2" t="s">
        <v>3438</v>
      </c>
      <c r="AD1587" s="2" t="s">
        <v>463</v>
      </c>
      <c r="AE1587">
        <v>2026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 s="2" t="s">
        <v>3419</v>
      </c>
      <c r="AN1587" s="2" t="s">
        <v>3419</v>
      </c>
    </row>
    <row r="1588" spans="1:40">
      <c r="A1588" s="1">
        <v>46147</v>
      </c>
      <c r="B1588" s="2" t="s">
        <v>27</v>
      </c>
      <c r="C1588" s="2" t="s">
        <v>3439</v>
      </c>
      <c r="D1588" s="2" t="s">
        <v>3440</v>
      </c>
      <c r="E1588" s="11">
        <v>0.64930555555555558</v>
      </c>
      <c r="F1588" s="11">
        <v>0.72916666666666674</v>
      </c>
      <c r="G1588">
        <v>1.92</v>
      </c>
      <c r="H1588">
        <v>1217.7083333333335</v>
      </c>
      <c r="I1588">
        <v>1.9166666666666665</v>
      </c>
      <c r="J1588">
        <v>1219.8260869560186</v>
      </c>
      <c r="K1588" s="2" t="s">
        <v>3416</v>
      </c>
      <c r="L1588" s="2" t="s">
        <v>3417</v>
      </c>
      <c r="M1588">
        <v>532</v>
      </c>
      <c r="N1588" s="2" t="s">
        <v>2226</v>
      </c>
      <c r="O1588" s="2" t="s">
        <v>2235</v>
      </c>
      <c r="P1588" s="2" t="s">
        <v>2228</v>
      </c>
      <c r="Q1588" s="2" t="s">
        <v>2229</v>
      </c>
      <c r="R1588" s="2" t="s">
        <v>2227</v>
      </c>
      <c r="S1588" s="2" t="s">
        <v>64</v>
      </c>
      <c r="T1588">
        <v>2338</v>
      </c>
      <c r="U1588">
        <v>0</v>
      </c>
      <c r="V1588">
        <v>2</v>
      </c>
      <c r="W1588">
        <v>1</v>
      </c>
      <c r="X1588">
        <v>8</v>
      </c>
      <c r="Z1588">
        <v>18704</v>
      </c>
      <c r="AA1588">
        <v>18704</v>
      </c>
      <c r="AB1588">
        <v>62000</v>
      </c>
      <c r="AC1588" s="2" t="s">
        <v>3450</v>
      </c>
      <c r="AD1588" s="2" t="s">
        <v>463</v>
      </c>
      <c r="AE1588">
        <v>2026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 s="2" t="s">
        <v>3419</v>
      </c>
      <c r="AN1588" s="2" t="s">
        <v>3419</v>
      </c>
    </row>
    <row r="1589" spans="1:40">
      <c r="A1589" s="1">
        <v>46148</v>
      </c>
      <c r="B1589" s="2" t="s">
        <v>27</v>
      </c>
      <c r="C1589" s="2" t="s">
        <v>3439</v>
      </c>
      <c r="D1589" s="2" t="s">
        <v>3440</v>
      </c>
      <c r="E1589" s="11">
        <v>0.33680555555555558</v>
      </c>
      <c r="F1589" s="11">
        <v>0.4375</v>
      </c>
      <c r="G1589">
        <v>2.42</v>
      </c>
      <c r="H1589">
        <v>1240.0826446280992</v>
      </c>
      <c r="I1589">
        <v>2.4166666666666665</v>
      </c>
      <c r="J1589">
        <v>1241.7931034490741</v>
      </c>
      <c r="K1589" s="2" t="s">
        <v>3416</v>
      </c>
      <c r="L1589" s="2" t="s">
        <v>3417</v>
      </c>
      <c r="M1589">
        <v>532</v>
      </c>
      <c r="N1589" s="2" t="s">
        <v>2226</v>
      </c>
      <c r="O1589" s="2" t="s">
        <v>2235</v>
      </c>
      <c r="P1589" s="2" t="s">
        <v>2228</v>
      </c>
      <c r="Q1589" s="2" t="s">
        <v>2229</v>
      </c>
      <c r="R1589" s="2" t="s">
        <v>2227</v>
      </c>
      <c r="S1589" s="2" t="s">
        <v>64</v>
      </c>
      <c r="T1589">
        <v>3001</v>
      </c>
      <c r="U1589">
        <v>1</v>
      </c>
      <c r="V1589">
        <v>2</v>
      </c>
      <c r="W1589">
        <v>1</v>
      </c>
      <c r="X1589">
        <v>8</v>
      </c>
      <c r="Z1589">
        <v>24008</v>
      </c>
      <c r="AA1589">
        <v>24008</v>
      </c>
      <c r="AB1589">
        <v>62000</v>
      </c>
      <c r="AC1589" s="2" t="s">
        <v>3450</v>
      </c>
      <c r="AD1589" s="2" t="s">
        <v>463</v>
      </c>
      <c r="AE1589">
        <v>2026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 s="2" t="s">
        <v>3419</v>
      </c>
      <c r="AN1589" s="2" t="s">
        <v>3419</v>
      </c>
    </row>
    <row r="1590" spans="1:40">
      <c r="A1590" s="1">
        <v>46148</v>
      </c>
      <c r="B1590" s="2" t="s">
        <v>27</v>
      </c>
      <c r="C1590" s="2" t="s">
        <v>3439</v>
      </c>
      <c r="D1590" s="2" t="s">
        <v>3440</v>
      </c>
      <c r="E1590" s="11">
        <v>0.45138888888888884</v>
      </c>
      <c r="F1590" s="11">
        <v>0.61805555555555558</v>
      </c>
      <c r="G1590">
        <v>4</v>
      </c>
      <c r="H1590">
        <v>1333.75</v>
      </c>
      <c r="I1590">
        <v>4</v>
      </c>
      <c r="J1590">
        <v>1333.75</v>
      </c>
      <c r="K1590" s="2" t="s">
        <v>3416</v>
      </c>
      <c r="L1590" s="2" t="s">
        <v>3417</v>
      </c>
      <c r="M1590">
        <v>533</v>
      </c>
      <c r="N1590" s="2" t="s">
        <v>2238</v>
      </c>
      <c r="O1590" s="2" t="s">
        <v>2235</v>
      </c>
      <c r="P1590" s="2" t="s">
        <v>2228</v>
      </c>
      <c r="Q1590" s="2" t="s">
        <v>2229</v>
      </c>
      <c r="R1590" s="2" t="s">
        <v>2227</v>
      </c>
      <c r="S1590" s="2" t="s">
        <v>64</v>
      </c>
      <c r="T1590">
        <v>5335</v>
      </c>
      <c r="U1590">
        <v>5</v>
      </c>
      <c r="V1590">
        <v>2</v>
      </c>
      <c r="W1590">
        <v>1</v>
      </c>
      <c r="X1590">
        <v>8</v>
      </c>
      <c r="Z1590">
        <v>42680</v>
      </c>
      <c r="AA1590">
        <v>42680</v>
      </c>
      <c r="AB1590">
        <v>42000</v>
      </c>
      <c r="AC1590" s="2" t="s">
        <v>3450</v>
      </c>
      <c r="AD1590" s="2" t="s">
        <v>463</v>
      </c>
      <c r="AE1590">
        <v>2026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 s="2" t="s">
        <v>3419</v>
      </c>
      <c r="AN1590" s="2" t="s">
        <v>3419</v>
      </c>
    </row>
    <row r="1591" spans="1:40">
      <c r="A1591" s="1">
        <v>46148</v>
      </c>
      <c r="B1591" s="2" t="s">
        <v>27</v>
      </c>
      <c r="C1591" s="2" t="s">
        <v>3439</v>
      </c>
      <c r="D1591" s="2" t="s">
        <v>3440</v>
      </c>
      <c r="E1591" s="11">
        <v>0.62847222222222232</v>
      </c>
      <c r="F1591" s="11">
        <v>0.72916666666666674</v>
      </c>
      <c r="G1591">
        <v>2.42</v>
      </c>
      <c r="H1591">
        <v>2202.0661157024792</v>
      </c>
      <c r="I1591">
        <v>2.4166666666666665</v>
      </c>
      <c r="J1591">
        <v>2205.1034482754631</v>
      </c>
      <c r="K1591" s="2" t="s">
        <v>3416</v>
      </c>
      <c r="L1591" s="2" t="s">
        <v>3417</v>
      </c>
      <c r="M1591">
        <v>534</v>
      </c>
      <c r="N1591" s="2" t="s">
        <v>2239</v>
      </c>
      <c r="O1591" s="2" t="s">
        <v>2235</v>
      </c>
      <c r="P1591" s="2" t="s">
        <v>2228</v>
      </c>
      <c r="Q1591" s="2" t="s">
        <v>2229</v>
      </c>
      <c r="R1591" s="2" t="s">
        <v>2227</v>
      </c>
      <c r="S1591" s="2" t="s">
        <v>64</v>
      </c>
      <c r="T1591">
        <v>5329</v>
      </c>
      <c r="U1591">
        <v>4</v>
      </c>
      <c r="V1591">
        <v>2</v>
      </c>
      <c r="W1591">
        <v>1</v>
      </c>
      <c r="X1591">
        <v>8</v>
      </c>
      <c r="Z1591">
        <v>42632</v>
      </c>
      <c r="AA1591">
        <v>42632</v>
      </c>
      <c r="AB1591">
        <v>42000</v>
      </c>
      <c r="AC1591" s="2" t="s">
        <v>3450</v>
      </c>
      <c r="AD1591" s="2" t="s">
        <v>463</v>
      </c>
      <c r="AE1591">
        <v>2026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 s="2" t="s">
        <v>3419</v>
      </c>
      <c r="AN1591" s="2" t="s">
        <v>3419</v>
      </c>
    </row>
    <row r="1592" spans="1:40">
      <c r="A1592" s="1">
        <v>46146</v>
      </c>
      <c r="B1592" s="2" t="s">
        <v>27</v>
      </c>
      <c r="C1592" s="2" t="s">
        <v>3453</v>
      </c>
      <c r="D1592" s="2" t="s">
        <v>3616</v>
      </c>
      <c r="E1592" s="11">
        <v>0.34027777777777768</v>
      </c>
      <c r="F1592" s="11">
        <v>0.56944444444444442</v>
      </c>
      <c r="G1592">
        <v>5.5</v>
      </c>
      <c r="H1592">
        <v>1407.4545454545455</v>
      </c>
      <c r="I1592">
        <v>5.5</v>
      </c>
      <c r="J1592">
        <v>1407.4545454513889</v>
      </c>
      <c r="K1592" s="2" t="s">
        <v>3416</v>
      </c>
      <c r="L1592" s="2" t="s">
        <v>3417</v>
      </c>
      <c r="M1592">
        <v>419</v>
      </c>
      <c r="N1592" s="2" t="s">
        <v>1808</v>
      </c>
      <c r="O1592" s="2" t="s">
        <v>98</v>
      </c>
      <c r="P1592" s="2" t="s">
        <v>95</v>
      </c>
      <c r="Q1592" s="2" t="s">
        <v>97</v>
      </c>
      <c r="R1592" s="2" t="s">
        <v>94</v>
      </c>
      <c r="S1592" s="2" t="s">
        <v>64</v>
      </c>
      <c r="T1592">
        <v>7741</v>
      </c>
      <c r="U1592">
        <v>0</v>
      </c>
      <c r="V1592">
        <v>2</v>
      </c>
      <c r="W1592">
        <v>1</v>
      </c>
      <c r="X1592">
        <v>2</v>
      </c>
      <c r="Z1592">
        <v>15482</v>
      </c>
      <c r="AA1592">
        <v>15482</v>
      </c>
      <c r="AB1592">
        <v>23000</v>
      </c>
      <c r="AC1592" s="2" t="s">
        <v>3450</v>
      </c>
      <c r="AD1592" s="2" t="s">
        <v>463</v>
      </c>
      <c r="AE1592">
        <v>2026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 s="2" t="s">
        <v>3431</v>
      </c>
      <c r="AN1592" s="2" t="s">
        <v>3419</v>
      </c>
    </row>
    <row r="1593" spans="1:40">
      <c r="A1593" s="1">
        <v>46146</v>
      </c>
      <c r="B1593" s="2" t="s">
        <v>27</v>
      </c>
      <c r="C1593" s="2" t="s">
        <v>3453</v>
      </c>
      <c r="D1593" s="2" t="s">
        <v>3616</v>
      </c>
      <c r="E1593" s="11">
        <v>0.58333333333333326</v>
      </c>
      <c r="F1593" s="11">
        <v>0.72916666666666674</v>
      </c>
      <c r="G1593">
        <v>3.5</v>
      </c>
      <c r="H1593">
        <v>1805.7142857142858</v>
      </c>
      <c r="I1593">
        <v>3.5</v>
      </c>
      <c r="J1593">
        <v>1805.7142857175927</v>
      </c>
      <c r="K1593" s="2" t="s">
        <v>3416</v>
      </c>
      <c r="L1593" s="2" t="s">
        <v>3417</v>
      </c>
      <c r="M1593">
        <v>481</v>
      </c>
      <c r="N1593" s="2" t="s">
        <v>2091</v>
      </c>
      <c r="O1593" s="2" t="s">
        <v>2083</v>
      </c>
      <c r="P1593" s="2" t="s">
        <v>2082</v>
      </c>
      <c r="Q1593" s="2" t="s">
        <v>97</v>
      </c>
      <c r="R1593" s="2" t="s">
        <v>2081</v>
      </c>
      <c r="S1593" s="2" t="s">
        <v>64</v>
      </c>
      <c r="T1593">
        <v>6320</v>
      </c>
      <c r="U1593">
        <v>0</v>
      </c>
      <c r="V1593">
        <v>2</v>
      </c>
      <c r="W1593">
        <v>1</v>
      </c>
      <c r="X1593">
        <v>2</v>
      </c>
      <c r="Z1593">
        <v>12640</v>
      </c>
      <c r="AA1593">
        <v>12640</v>
      </c>
      <c r="AB1593">
        <v>29500</v>
      </c>
      <c r="AC1593" s="2" t="s">
        <v>2103</v>
      </c>
      <c r="AD1593" s="2" t="s">
        <v>463</v>
      </c>
      <c r="AE1593">
        <v>2026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 s="2" t="s">
        <v>3431</v>
      </c>
      <c r="AN1593" s="2" t="s">
        <v>3419</v>
      </c>
    </row>
    <row r="1594" spans="1:40">
      <c r="A1594" s="1">
        <v>46147</v>
      </c>
      <c r="B1594" s="2" t="s">
        <v>27</v>
      </c>
      <c r="C1594" s="2" t="s">
        <v>3453</v>
      </c>
      <c r="D1594" s="2" t="s">
        <v>3616</v>
      </c>
      <c r="E1594" s="11">
        <v>0.34027777777777768</v>
      </c>
      <c r="F1594" s="11">
        <v>0.58333333333333326</v>
      </c>
      <c r="G1594">
        <v>5.83</v>
      </c>
      <c r="H1594">
        <v>1465.8662092624356</v>
      </c>
      <c r="I1594">
        <v>5.833333333333333</v>
      </c>
      <c r="J1594">
        <v>1465.0285714236111</v>
      </c>
      <c r="K1594" s="2" t="s">
        <v>3416</v>
      </c>
      <c r="L1594" s="2" t="s">
        <v>3417</v>
      </c>
      <c r="M1594">
        <v>481</v>
      </c>
      <c r="N1594" s="2" t="s">
        <v>2091</v>
      </c>
      <c r="O1594" s="2" t="s">
        <v>2083</v>
      </c>
      <c r="P1594" s="2" t="s">
        <v>2082</v>
      </c>
      <c r="Q1594" s="2" t="s">
        <v>97</v>
      </c>
      <c r="R1594" s="2" t="s">
        <v>2081</v>
      </c>
      <c r="S1594" s="2" t="s">
        <v>64</v>
      </c>
      <c r="T1594">
        <v>8546</v>
      </c>
      <c r="U1594">
        <v>0</v>
      </c>
      <c r="V1594">
        <v>2</v>
      </c>
      <c r="W1594">
        <v>1</v>
      </c>
      <c r="X1594">
        <v>2</v>
      </c>
      <c r="Z1594">
        <v>17092</v>
      </c>
      <c r="AA1594">
        <v>17092</v>
      </c>
      <c r="AB1594">
        <v>29500</v>
      </c>
      <c r="AC1594" s="2" t="s">
        <v>3594</v>
      </c>
      <c r="AD1594" s="2" t="s">
        <v>463</v>
      </c>
      <c r="AE1594">
        <v>2026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 s="2" t="s">
        <v>3431</v>
      </c>
      <c r="AN1594" s="2" t="s">
        <v>3419</v>
      </c>
    </row>
    <row r="1595" spans="1:40">
      <c r="A1595" s="1">
        <v>46147</v>
      </c>
      <c r="B1595" s="2" t="s">
        <v>27</v>
      </c>
      <c r="C1595" s="2" t="s">
        <v>3453</v>
      </c>
      <c r="D1595" s="2" t="s">
        <v>3616</v>
      </c>
      <c r="E1595" s="11">
        <v>0.58333333333333326</v>
      </c>
      <c r="F1595" s="11">
        <v>0.64583333333333326</v>
      </c>
      <c r="G1595">
        <v>1.5</v>
      </c>
      <c r="H1595">
        <v>2166.6666666666665</v>
      </c>
      <c r="I1595">
        <v>1.5</v>
      </c>
      <c r="J1595">
        <v>2166.6666666666665</v>
      </c>
      <c r="K1595" s="2" t="s">
        <v>3416</v>
      </c>
      <c r="L1595" s="2" t="s">
        <v>3417</v>
      </c>
      <c r="M1595">
        <v>482</v>
      </c>
      <c r="N1595" s="2" t="s">
        <v>2092</v>
      </c>
      <c r="O1595" s="2" t="s">
        <v>2083</v>
      </c>
      <c r="P1595" s="2" t="s">
        <v>2082</v>
      </c>
      <c r="Q1595" s="2" t="s">
        <v>97</v>
      </c>
      <c r="R1595" s="2" t="s">
        <v>2081</v>
      </c>
      <c r="S1595" s="2" t="s">
        <v>64</v>
      </c>
      <c r="T1595">
        <v>3250</v>
      </c>
      <c r="U1595">
        <v>0</v>
      </c>
      <c r="V1595">
        <v>2</v>
      </c>
      <c r="W1595">
        <v>1</v>
      </c>
      <c r="X1595">
        <v>2</v>
      </c>
      <c r="Z1595">
        <v>6500</v>
      </c>
      <c r="AA1595">
        <v>6500</v>
      </c>
      <c r="AB1595">
        <v>29500</v>
      </c>
      <c r="AC1595" s="2" t="s">
        <v>2103</v>
      </c>
      <c r="AD1595" s="2" t="s">
        <v>463</v>
      </c>
      <c r="AE1595">
        <v>2026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 s="2" t="s">
        <v>3431</v>
      </c>
      <c r="AN1595" s="2" t="s">
        <v>3419</v>
      </c>
    </row>
    <row r="1596" spans="1:40">
      <c r="A1596" s="1">
        <v>46147</v>
      </c>
      <c r="B1596" s="2" t="s">
        <v>27</v>
      </c>
      <c r="C1596" s="2" t="s">
        <v>3481</v>
      </c>
      <c r="D1596" s="2" t="s">
        <v>3454</v>
      </c>
      <c r="E1596" s="11">
        <v>0.34027777777777768</v>
      </c>
      <c r="F1596" s="11">
        <v>0.66666666666666674</v>
      </c>
      <c r="G1596">
        <v>7.83</v>
      </c>
      <c r="H1596">
        <v>1340.9961685823755</v>
      </c>
      <c r="I1596">
        <v>7.8333333333333339</v>
      </c>
      <c r="J1596">
        <v>1340.4255319097222</v>
      </c>
      <c r="K1596" s="2" t="s">
        <v>3416</v>
      </c>
      <c r="L1596" s="2" t="s">
        <v>3370</v>
      </c>
      <c r="M1596" t="s">
        <v>764</v>
      </c>
      <c r="N1596" s="2" t="s">
        <v>764</v>
      </c>
      <c r="O1596" s="2" t="s">
        <v>764</v>
      </c>
      <c r="P1596" s="2" t="s">
        <v>764</v>
      </c>
      <c r="Q1596" s="2" t="s">
        <v>764</v>
      </c>
      <c r="R1596" s="2" t="s">
        <v>764</v>
      </c>
      <c r="S1596" s="2" t="s">
        <v>764</v>
      </c>
      <c r="T1596">
        <v>10500</v>
      </c>
      <c r="U1596">
        <v>10</v>
      </c>
      <c r="V1596">
        <v>0</v>
      </c>
      <c r="W1596">
        <v>0</v>
      </c>
      <c r="X1596">
        <v>0</v>
      </c>
      <c r="Z1596">
        <v>0</v>
      </c>
      <c r="AA1596" t="s">
        <v>764</v>
      </c>
      <c r="AB1596" t="s">
        <v>764</v>
      </c>
      <c r="AC1596" s="2" t="s">
        <v>3582</v>
      </c>
      <c r="AD1596" s="2" t="s">
        <v>463</v>
      </c>
      <c r="AE1596">
        <v>2026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 s="2" t="s">
        <v>3419</v>
      </c>
      <c r="AN1596" s="2" t="s">
        <v>3419</v>
      </c>
    </row>
    <row r="1597" spans="1:40">
      <c r="A1597" s="1">
        <v>46147</v>
      </c>
      <c r="B1597" s="2" t="s">
        <v>27</v>
      </c>
      <c r="C1597" s="2" t="s">
        <v>3481</v>
      </c>
      <c r="D1597" s="2" t="s">
        <v>3454</v>
      </c>
      <c r="E1597" s="11">
        <v>0.70833333333333326</v>
      </c>
      <c r="F1597" s="11">
        <v>0.72916666666666674</v>
      </c>
      <c r="G1597">
        <v>0.5</v>
      </c>
      <c r="H1597">
        <v>1600</v>
      </c>
      <c r="I1597">
        <v>0.5</v>
      </c>
      <c r="J1597">
        <v>1600</v>
      </c>
      <c r="K1597" s="2" t="s">
        <v>3416</v>
      </c>
      <c r="L1597" s="2" t="s">
        <v>3370</v>
      </c>
      <c r="M1597" t="s">
        <v>764</v>
      </c>
      <c r="N1597" s="2" t="s">
        <v>764</v>
      </c>
      <c r="O1597" s="2" t="s">
        <v>764</v>
      </c>
      <c r="P1597" s="2" t="s">
        <v>764</v>
      </c>
      <c r="Q1597" s="2" t="s">
        <v>764</v>
      </c>
      <c r="R1597" s="2" t="s">
        <v>764</v>
      </c>
      <c r="S1597" s="2" t="s">
        <v>764</v>
      </c>
      <c r="T1597">
        <v>800</v>
      </c>
      <c r="U1597">
        <v>10</v>
      </c>
      <c r="V1597">
        <v>0</v>
      </c>
      <c r="W1597">
        <v>0</v>
      </c>
      <c r="X1597">
        <v>0</v>
      </c>
      <c r="Z1597">
        <v>0</v>
      </c>
      <c r="AA1597" t="s">
        <v>764</v>
      </c>
      <c r="AB1597" t="s">
        <v>764</v>
      </c>
      <c r="AC1597" s="2" t="s">
        <v>3496</v>
      </c>
      <c r="AD1597" s="2" t="s">
        <v>463</v>
      </c>
      <c r="AE1597">
        <v>2026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 s="2" t="s">
        <v>3419</v>
      </c>
      <c r="AN1597" s="2" t="s">
        <v>3419</v>
      </c>
    </row>
    <row r="1598" spans="1:40">
      <c r="A1598" s="1">
        <v>46148</v>
      </c>
      <c r="B1598" s="2" t="s">
        <v>27</v>
      </c>
      <c r="C1598" s="2" t="s">
        <v>3481</v>
      </c>
      <c r="D1598" s="2" t="s">
        <v>3454</v>
      </c>
      <c r="E1598" s="11">
        <v>0.34027777777777768</v>
      </c>
      <c r="F1598" s="11">
        <v>0.72916666666666674</v>
      </c>
      <c r="G1598">
        <v>9.33</v>
      </c>
      <c r="H1598">
        <v>1286.1736334405145</v>
      </c>
      <c r="I1598">
        <v>9.3333333333333339</v>
      </c>
      <c r="J1598">
        <v>1285.7142857175927</v>
      </c>
      <c r="K1598" s="2" t="s">
        <v>3416</v>
      </c>
      <c r="L1598" s="2" t="s">
        <v>3370</v>
      </c>
      <c r="M1598" t="s">
        <v>764</v>
      </c>
      <c r="N1598" s="2" t="s">
        <v>764</v>
      </c>
      <c r="O1598" s="2" t="s">
        <v>764</v>
      </c>
      <c r="P1598" s="2" t="s">
        <v>764</v>
      </c>
      <c r="Q1598" s="2" t="s">
        <v>764</v>
      </c>
      <c r="R1598" s="2" t="s">
        <v>764</v>
      </c>
      <c r="S1598" s="2" t="s">
        <v>764</v>
      </c>
      <c r="T1598">
        <v>12000</v>
      </c>
      <c r="U1598">
        <v>10</v>
      </c>
      <c r="V1598">
        <v>0</v>
      </c>
      <c r="W1598">
        <v>0</v>
      </c>
      <c r="X1598">
        <v>0</v>
      </c>
      <c r="Z1598">
        <v>0</v>
      </c>
      <c r="AA1598" t="s">
        <v>764</v>
      </c>
      <c r="AB1598" t="s">
        <v>764</v>
      </c>
      <c r="AC1598" s="2" t="s">
        <v>3496</v>
      </c>
      <c r="AD1598" s="2" t="s">
        <v>463</v>
      </c>
      <c r="AE1598">
        <v>2026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 s="2" t="s">
        <v>3419</v>
      </c>
      <c r="AN1598" s="2" t="s">
        <v>3419</v>
      </c>
    </row>
    <row r="1599" spans="1:40">
      <c r="A1599" s="1">
        <v>46148</v>
      </c>
      <c r="B1599" s="2" t="s">
        <v>25</v>
      </c>
      <c r="C1599" s="2" t="s">
        <v>3422</v>
      </c>
      <c r="D1599" s="2" t="s">
        <v>3423</v>
      </c>
      <c r="E1599" s="11">
        <v>0.3354166666666667</v>
      </c>
      <c r="F1599" s="11">
        <v>0.43055555555555558</v>
      </c>
      <c r="G1599">
        <v>2.2799999999999998</v>
      </c>
      <c r="H1599">
        <v>921.0526315789474</v>
      </c>
      <c r="I1599">
        <v>2.2833333333333332</v>
      </c>
      <c r="J1599">
        <v>919.70802920138885</v>
      </c>
      <c r="K1599" s="2" t="s">
        <v>3416</v>
      </c>
      <c r="L1599" s="2" t="s">
        <v>3417</v>
      </c>
      <c r="M1599">
        <v>515</v>
      </c>
      <c r="N1599" s="2" t="s">
        <v>2185</v>
      </c>
      <c r="O1599" s="2" t="s">
        <v>2189</v>
      </c>
      <c r="P1599" s="2" t="s">
        <v>2187</v>
      </c>
      <c r="Q1599" s="2" t="s">
        <v>2188</v>
      </c>
      <c r="R1599" s="2" t="s">
        <v>2186</v>
      </c>
      <c r="S1599" s="2" t="s">
        <v>64</v>
      </c>
      <c r="T1599">
        <v>2100</v>
      </c>
      <c r="U1599">
        <v>0</v>
      </c>
      <c r="V1599">
        <v>2</v>
      </c>
      <c r="W1599">
        <v>1</v>
      </c>
      <c r="X1599">
        <v>6</v>
      </c>
      <c r="Z1599">
        <v>12600</v>
      </c>
      <c r="AA1599">
        <v>12600</v>
      </c>
      <c r="AB1599">
        <v>12000</v>
      </c>
      <c r="AC1599" s="2"/>
      <c r="AD1599" s="2" t="s">
        <v>463</v>
      </c>
      <c r="AE1599">
        <v>2026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 s="2" t="s">
        <v>72</v>
      </c>
      <c r="AN1599" s="2" t="s">
        <v>3419</v>
      </c>
    </row>
    <row r="1600" spans="1:40">
      <c r="A1600" s="1">
        <v>46148</v>
      </c>
      <c r="B1600" s="2" t="s">
        <v>25</v>
      </c>
      <c r="C1600" s="2" t="s">
        <v>3422</v>
      </c>
      <c r="D1600" s="2" t="s">
        <v>3423</v>
      </c>
      <c r="E1600" s="11">
        <v>0.53472222222222232</v>
      </c>
      <c r="F1600" s="11">
        <v>0.625</v>
      </c>
      <c r="G1600">
        <v>2.17</v>
      </c>
      <c r="H1600">
        <v>2211.9815668202764</v>
      </c>
      <c r="I1600">
        <v>2.1666666666666665</v>
      </c>
      <c r="J1600">
        <v>2215.3846153819445</v>
      </c>
      <c r="K1600" s="2" t="s">
        <v>3416</v>
      </c>
      <c r="L1600" s="2" t="s">
        <v>3417</v>
      </c>
      <c r="M1600">
        <v>519</v>
      </c>
      <c r="N1600" s="2" t="s">
        <v>2203</v>
      </c>
      <c r="O1600" s="2" t="s">
        <v>251</v>
      </c>
      <c r="P1600" s="2" t="s">
        <v>250</v>
      </c>
      <c r="Q1600" s="2" t="s">
        <v>2205</v>
      </c>
      <c r="R1600" s="2" t="s">
        <v>2204</v>
      </c>
      <c r="S1600" s="2" t="s">
        <v>64</v>
      </c>
      <c r="T1600">
        <v>4800</v>
      </c>
      <c r="U1600">
        <v>0</v>
      </c>
      <c r="V1600">
        <v>2</v>
      </c>
      <c r="W1600">
        <v>1</v>
      </c>
      <c r="X1600">
        <v>4</v>
      </c>
      <c r="Z1600">
        <v>19200</v>
      </c>
      <c r="AA1600">
        <v>19200</v>
      </c>
      <c r="AB1600">
        <v>19000</v>
      </c>
      <c r="AC1600" s="2"/>
      <c r="AD1600" s="2" t="s">
        <v>463</v>
      </c>
      <c r="AE1600">
        <v>2026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 s="2" t="s">
        <v>72</v>
      </c>
      <c r="AN1600" s="2" t="s">
        <v>3419</v>
      </c>
    </row>
    <row r="1601" spans="1:40">
      <c r="A1601" s="1">
        <v>46149</v>
      </c>
      <c r="B1601" s="2" t="s">
        <v>25</v>
      </c>
      <c r="C1601" s="2" t="s">
        <v>3422</v>
      </c>
      <c r="D1601" s="2" t="s">
        <v>3423</v>
      </c>
      <c r="E1601" s="11">
        <v>0.34027777777777768</v>
      </c>
      <c r="F1601" s="11">
        <v>0.66666666666666674</v>
      </c>
      <c r="G1601">
        <v>7.83</v>
      </c>
      <c r="H1601">
        <v>2068.9655172413791</v>
      </c>
      <c r="I1601">
        <v>7.8333333333333339</v>
      </c>
      <c r="J1601">
        <v>2068.0851063773148</v>
      </c>
      <c r="K1601" s="2" t="s">
        <v>3416</v>
      </c>
      <c r="L1601" s="2" t="s">
        <v>3417</v>
      </c>
      <c r="M1601">
        <v>549</v>
      </c>
      <c r="N1601" s="2" t="s">
        <v>2286</v>
      </c>
      <c r="O1601" s="2" t="s">
        <v>2290</v>
      </c>
      <c r="P1601" s="2" t="s">
        <v>639</v>
      </c>
      <c r="Q1601" s="2" t="s">
        <v>2288</v>
      </c>
      <c r="R1601" s="2" t="s">
        <v>2287</v>
      </c>
      <c r="S1601" s="2" t="s">
        <v>64</v>
      </c>
      <c r="T1601">
        <v>16200</v>
      </c>
      <c r="U1601">
        <v>0</v>
      </c>
      <c r="V1601">
        <v>2</v>
      </c>
      <c r="W1601">
        <v>1</v>
      </c>
      <c r="X1601">
        <v>1</v>
      </c>
      <c r="Z1601">
        <v>16200</v>
      </c>
      <c r="AA1601">
        <v>16200</v>
      </c>
      <c r="AB1601">
        <v>16000</v>
      </c>
      <c r="AC1601" s="2"/>
      <c r="AD1601" s="2" t="s">
        <v>463</v>
      </c>
      <c r="AE1601">
        <v>2026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 s="2" t="s">
        <v>72</v>
      </c>
      <c r="AN1601" s="2" t="s">
        <v>3419</v>
      </c>
    </row>
    <row r="1602" spans="1:40">
      <c r="A1602" s="1">
        <v>46149</v>
      </c>
      <c r="B1602" s="2" t="s">
        <v>25</v>
      </c>
      <c r="C1602" s="2" t="s">
        <v>3422</v>
      </c>
      <c r="D1602" s="2" t="s">
        <v>3423</v>
      </c>
      <c r="E1602" s="11">
        <v>0.67361111111111116</v>
      </c>
      <c r="F1602" s="11">
        <v>0.72569444444444442</v>
      </c>
      <c r="G1602">
        <v>1.25</v>
      </c>
      <c r="H1602">
        <v>280</v>
      </c>
      <c r="I1602">
        <v>1.25</v>
      </c>
      <c r="J1602">
        <v>280</v>
      </c>
      <c r="K1602" s="2" t="s">
        <v>3416</v>
      </c>
      <c r="L1602" s="2" t="s">
        <v>3417</v>
      </c>
      <c r="M1602">
        <v>695</v>
      </c>
      <c r="N1602" s="2" t="s">
        <v>2788</v>
      </c>
      <c r="O1602" s="2" t="s">
        <v>2795</v>
      </c>
      <c r="P1602" s="2" t="s">
        <v>2790</v>
      </c>
      <c r="Q1602" s="2" t="s">
        <v>122</v>
      </c>
      <c r="R1602" s="2" t="s">
        <v>2789</v>
      </c>
      <c r="S1602" s="2" t="s">
        <v>1363</v>
      </c>
      <c r="T1602">
        <v>350</v>
      </c>
      <c r="U1602">
        <v>0</v>
      </c>
      <c r="V1602">
        <v>0</v>
      </c>
      <c r="W1602">
        <v>1</v>
      </c>
      <c r="X1602">
        <v>0</v>
      </c>
      <c r="Y1602">
        <v>154</v>
      </c>
      <c r="Z1602">
        <v>53900</v>
      </c>
      <c r="AA1602">
        <v>53900</v>
      </c>
      <c r="AB1602">
        <v>42000</v>
      </c>
      <c r="AC1602" s="2"/>
      <c r="AD1602" s="2" t="s">
        <v>463</v>
      </c>
      <c r="AE1602">
        <v>2026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 s="2" t="s">
        <v>72</v>
      </c>
      <c r="AN1602" s="2" t="s">
        <v>3419</v>
      </c>
    </row>
    <row r="1603" spans="1:40">
      <c r="A1603" s="1">
        <v>46148</v>
      </c>
      <c r="B1603" s="2" t="s">
        <v>25</v>
      </c>
      <c r="C1603" s="2" t="s">
        <v>3424</v>
      </c>
      <c r="D1603" s="2" t="s">
        <v>3425</v>
      </c>
      <c r="E1603" s="11">
        <v>0.33402777777777781</v>
      </c>
      <c r="F1603" s="11">
        <v>0.41666666666666674</v>
      </c>
      <c r="G1603">
        <v>1.98</v>
      </c>
      <c r="I1603">
        <v>1.9833333333333334</v>
      </c>
      <c r="K1603" s="2" t="s">
        <v>3416</v>
      </c>
      <c r="L1603" s="2" t="s">
        <v>3471</v>
      </c>
      <c r="M1603" t="s">
        <v>764</v>
      </c>
      <c r="N1603" s="2" t="s">
        <v>764</v>
      </c>
      <c r="O1603" s="2" t="s">
        <v>764</v>
      </c>
      <c r="P1603" s="2" t="s">
        <v>764</v>
      </c>
      <c r="Q1603" s="2" t="s">
        <v>764</v>
      </c>
      <c r="R1603" s="2" t="s">
        <v>764</v>
      </c>
      <c r="S1603" s="2" t="s">
        <v>764</v>
      </c>
      <c r="V1603">
        <v>0</v>
      </c>
      <c r="W1603">
        <v>0</v>
      </c>
      <c r="X1603">
        <v>0</v>
      </c>
      <c r="AA1603" t="s">
        <v>764</v>
      </c>
      <c r="AB1603" t="s">
        <v>764</v>
      </c>
      <c r="AC1603" s="2" t="s">
        <v>3674</v>
      </c>
      <c r="AD1603" s="2" t="s">
        <v>463</v>
      </c>
      <c r="AE1603">
        <v>2026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 s="2" t="s">
        <v>72</v>
      </c>
      <c r="AN1603" s="2" t="s">
        <v>3419</v>
      </c>
    </row>
    <row r="1604" spans="1:40">
      <c r="A1604" s="1">
        <v>46148</v>
      </c>
      <c r="B1604" s="2" t="s">
        <v>25</v>
      </c>
      <c r="C1604" s="2" t="s">
        <v>3424</v>
      </c>
      <c r="D1604" s="2" t="s">
        <v>3425</v>
      </c>
      <c r="E1604" s="11">
        <v>0.42430555555555549</v>
      </c>
      <c r="F1604" s="11">
        <v>0.66319444444444442</v>
      </c>
      <c r="G1604">
        <v>5.73</v>
      </c>
      <c r="H1604">
        <v>1434.5549738219895</v>
      </c>
      <c r="I1604">
        <v>5.7333333333333334</v>
      </c>
      <c r="J1604">
        <v>1433.7209302314816</v>
      </c>
      <c r="K1604" s="2" t="s">
        <v>3416</v>
      </c>
      <c r="L1604" s="2" t="s">
        <v>3417</v>
      </c>
      <c r="M1604">
        <v>689</v>
      </c>
      <c r="N1604" s="2" t="s">
        <v>2785</v>
      </c>
      <c r="O1604" s="2" t="s">
        <v>533</v>
      </c>
      <c r="P1604" s="2" t="s">
        <v>526</v>
      </c>
      <c r="Q1604" s="2" t="s">
        <v>528</v>
      </c>
      <c r="R1604" s="2" t="s">
        <v>525</v>
      </c>
      <c r="S1604" s="2" t="s">
        <v>116</v>
      </c>
      <c r="T1604">
        <v>8220</v>
      </c>
      <c r="U1604">
        <v>20</v>
      </c>
      <c r="V1604">
        <v>3</v>
      </c>
      <c r="W1604">
        <v>2</v>
      </c>
      <c r="X1604">
        <v>3</v>
      </c>
      <c r="Z1604">
        <v>24660</v>
      </c>
      <c r="AA1604">
        <v>12330</v>
      </c>
      <c r="AB1604">
        <v>24000</v>
      </c>
      <c r="AC1604" s="2" t="s">
        <v>3621</v>
      </c>
      <c r="AD1604" s="2" t="s">
        <v>463</v>
      </c>
      <c r="AE1604">
        <v>2026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 s="2" t="s">
        <v>72</v>
      </c>
      <c r="AN1604" s="2" t="s">
        <v>3419</v>
      </c>
    </row>
    <row r="1605" spans="1:40">
      <c r="A1605" s="1">
        <v>46148</v>
      </c>
      <c r="B1605" s="2" t="s">
        <v>25</v>
      </c>
      <c r="C1605" s="2" t="s">
        <v>3424</v>
      </c>
      <c r="D1605" s="2" t="s">
        <v>3425</v>
      </c>
      <c r="E1605" s="11">
        <v>0.66666666666666674</v>
      </c>
      <c r="F1605" s="11">
        <v>0.70833333333333326</v>
      </c>
      <c r="G1605">
        <v>1</v>
      </c>
      <c r="I1605">
        <v>1</v>
      </c>
      <c r="K1605" s="2" t="s">
        <v>3416</v>
      </c>
      <c r="L1605" s="2" t="s">
        <v>3464</v>
      </c>
      <c r="M1605" t="s">
        <v>764</v>
      </c>
      <c r="N1605" s="2" t="s">
        <v>764</v>
      </c>
      <c r="O1605" s="2" t="s">
        <v>764</v>
      </c>
      <c r="P1605" s="2" t="s">
        <v>764</v>
      </c>
      <c r="Q1605" s="2" t="s">
        <v>764</v>
      </c>
      <c r="R1605" s="2" t="s">
        <v>764</v>
      </c>
      <c r="S1605" s="2" t="s">
        <v>764</v>
      </c>
      <c r="V1605">
        <v>0</v>
      </c>
      <c r="W1605">
        <v>0</v>
      </c>
      <c r="X1605">
        <v>0</v>
      </c>
      <c r="AA1605" t="s">
        <v>764</v>
      </c>
      <c r="AB1605" t="s">
        <v>764</v>
      </c>
      <c r="AC1605" s="2" t="s">
        <v>3675</v>
      </c>
      <c r="AD1605" s="2" t="s">
        <v>463</v>
      </c>
      <c r="AE1605">
        <v>2026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 s="2" t="s">
        <v>72</v>
      </c>
      <c r="AN1605" s="2" t="s">
        <v>3419</v>
      </c>
    </row>
    <row r="1606" spans="1:40">
      <c r="A1606" s="1">
        <v>46148</v>
      </c>
      <c r="B1606" s="2" t="s">
        <v>25</v>
      </c>
      <c r="C1606" s="2" t="s">
        <v>3424</v>
      </c>
      <c r="D1606" s="2" t="s">
        <v>3425</v>
      </c>
      <c r="E1606" s="11">
        <v>0.70833333333333326</v>
      </c>
      <c r="F1606" s="11">
        <v>0.73263888888888884</v>
      </c>
      <c r="G1606">
        <v>0.57999999999999996</v>
      </c>
      <c r="I1606">
        <v>0.58333333333333326</v>
      </c>
      <c r="K1606" s="2" t="s">
        <v>3416</v>
      </c>
      <c r="L1606" s="2" t="s">
        <v>3362</v>
      </c>
      <c r="M1606" t="s">
        <v>764</v>
      </c>
      <c r="N1606" s="2" t="s">
        <v>764</v>
      </c>
      <c r="O1606" s="2" t="s">
        <v>764</v>
      </c>
      <c r="P1606" s="2" t="s">
        <v>764</v>
      </c>
      <c r="Q1606" s="2" t="s">
        <v>764</v>
      </c>
      <c r="R1606" s="2" t="s">
        <v>764</v>
      </c>
      <c r="S1606" s="2" t="s">
        <v>764</v>
      </c>
      <c r="V1606">
        <v>0</v>
      </c>
      <c r="W1606">
        <v>0</v>
      </c>
      <c r="X1606">
        <v>0</v>
      </c>
      <c r="AA1606" t="s">
        <v>764</v>
      </c>
      <c r="AB1606" t="s">
        <v>764</v>
      </c>
      <c r="AC1606" s="2" t="s">
        <v>3676</v>
      </c>
      <c r="AD1606" s="2" t="s">
        <v>463</v>
      </c>
      <c r="AE1606">
        <v>2026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 s="2" t="s">
        <v>72</v>
      </c>
      <c r="AN1606" s="2" t="s">
        <v>3419</v>
      </c>
    </row>
    <row r="1607" spans="1:40">
      <c r="A1607" s="1">
        <v>46148</v>
      </c>
      <c r="B1607" s="2" t="s">
        <v>25</v>
      </c>
      <c r="C1607" s="2" t="s">
        <v>3424</v>
      </c>
      <c r="D1607" s="2" t="s">
        <v>3425</v>
      </c>
      <c r="E1607" s="11">
        <v>0.73263888888888884</v>
      </c>
      <c r="F1607" s="11">
        <v>0.85416666666666674</v>
      </c>
      <c r="G1607">
        <v>2.92</v>
      </c>
      <c r="I1607">
        <v>2.9166666666666665</v>
      </c>
      <c r="K1607" s="2" t="s">
        <v>3427</v>
      </c>
      <c r="L1607" s="2" t="s">
        <v>3442</v>
      </c>
      <c r="M1607" t="s">
        <v>764</v>
      </c>
      <c r="N1607" s="2" t="s">
        <v>764</v>
      </c>
      <c r="O1607" s="2" t="s">
        <v>764</v>
      </c>
      <c r="P1607" s="2" t="s">
        <v>764</v>
      </c>
      <c r="Q1607" s="2" t="s">
        <v>764</v>
      </c>
      <c r="R1607" s="2" t="s">
        <v>764</v>
      </c>
      <c r="S1607" s="2" t="s">
        <v>764</v>
      </c>
      <c r="V1607">
        <v>0</v>
      </c>
      <c r="W1607">
        <v>0</v>
      </c>
      <c r="X1607">
        <v>0</v>
      </c>
      <c r="AA1607" t="s">
        <v>764</v>
      </c>
      <c r="AB1607" t="s">
        <v>764</v>
      </c>
      <c r="AC1607" s="2" t="s">
        <v>3677</v>
      </c>
      <c r="AD1607" s="2" t="s">
        <v>463</v>
      </c>
      <c r="AE1607">
        <v>2026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 s="2" t="s">
        <v>72</v>
      </c>
      <c r="AN1607" s="2" t="s">
        <v>3419</v>
      </c>
    </row>
    <row r="1608" spans="1:40">
      <c r="A1608" s="1">
        <v>46149</v>
      </c>
      <c r="B1608" s="2" t="s">
        <v>25</v>
      </c>
      <c r="C1608" s="2" t="s">
        <v>3424</v>
      </c>
      <c r="D1608" s="2" t="s">
        <v>3425</v>
      </c>
      <c r="E1608" s="11">
        <v>0.34097222222222223</v>
      </c>
      <c r="F1608" s="11">
        <v>0.36805555555555558</v>
      </c>
      <c r="G1608">
        <v>0.65</v>
      </c>
      <c r="I1608">
        <v>0.64999999999999991</v>
      </c>
      <c r="K1608" s="2" t="s">
        <v>3416</v>
      </c>
      <c r="L1608" s="2" t="s">
        <v>3464</v>
      </c>
      <c r="M1608" t="s">
        <v>764</v>
      </c>
      <c r="N1608" s="2" t="s">
        <v>764</v>
      </c>
      <c r="O1608" s="2" t="s">
        <v>764</v>
      </c>
      <c r="P1608" s="2" t="s">
        <v>764</v>
      </c>
      <c r="Q1608" s="2" t="s">
        <v>764</v>
      </c>
      <c r="R1608" s="2" t="s">
        <v>764</v>
      </c>
      <c r="S1608" s="2" t="s">
        <v>764</v>
      </c>
      <c r="V1608">
        <v>0</v>
      </c>
      <c r="W1608">
        <v>0</v>
      </c>
      <c r="X1608">
        <v>0</v>
      </c>
      <c r="AA1608" t="s">
        <v>764</v>
      </c>
      <c r="AB1608" t="s">
        <v>764</v>
      </c>
      <c r="AC1608" s="2" t="s">
        <v>3678</v>
      </c>
      <c r="AD1608" s="2" t="s">
        <v>463</v>
      </c>
      <c r="AE1608">
        <v>2026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 s="2" t="s">
        <v>72</v>
      </c>
      <c r="AN1608" s="2" t="s">
        <v>3419</v>
      </c>
    </row>
    <row r="1609" spans="1:40">
      <c r="A1609" s="1">
        <v>46149</v>
      </c>
      <c r="B1609" s="2" t="s">
        <v>25</v>
      </c>
      <c r="C1609" s="2" t="s">
        <v>3424</v>
      </c>
      <c r="D1609" s="2" t="s">
        <v>3425</v>
      </c>
      <c r="E1609" s="11">
        <v>0.37569444444444455</v>
      </c>
      <c r="F1609" s="11">
        <v>0.45833333333333326</v>
      </c>
      <c r="G1609">
        <v>1.98</v>
      </c>
      <c r="H1609">
        <v>898.98989898989896</v>
      </c>
      <c r="I1609">
        <v>1.9833333333333334</v>
      </c>
      <c r="J1609">
        <v>897.47899159722226</v>
      </c>
      <c r="K1609" s="2" t="s">
        <v>3416</v>
      </c>
      <c r="L1609" s="2" t="s">
        <v>3417</v>
      </c>
      <c r="M1609">
        <v>661</v>
      </c>
      <c r="N1609" s="2" t="s">
        <v>2683</v>
      </c>
      <c r="O1609" s="2" t="s">
        <v>2686</v>
      </c>
      <c r="P1609" s="2" t="s">
        <v>2685</v>
      </c>
      <c r="Q1609" s="2" t="s">
        <v>422</v>
      </c>
      <c r="R1609" s="2" t="s">
        <v>2684</v>
      </c>
      <c r="S1609" s="2" t="s">
        <v>64</v>
      </c>
      <c r="T1609">
        <v>1780</v>
      </c>
      <c r="U1609">
        <v>30</v>
      </c>
      <c r="V1609">
        <v>4</v>
      </c>
      <c r="W1609">
        <v>1</v>
      </c>
      <c r="X1609">
        <v>6</v>
      </c>
      <c r="Z1609">
        <v>10680</v>
      </c>
      <c r="AA1609">
        <v>10680</v>
      </c>
      <c r="AB1609">
        <v>10000</v>
      </c>
      <c r="AC1609" s="2"/>
      <c r="AD1609" s="2" t="s">
        <v>463</v>
      </c>
      <c r="AE1609">
        <v>2026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 s="2" t="s">
        <v>72</v>
      </c>
      <c r="AN1609" s="2" t="s">
        <v>3419</v>
      </c>
    </row>
    <row r="1610" spans="1:40">
      <c r="A1610" s="1">
        <v>46149</v>
      </c>
      <c r="B1610" s="2" t="s">
        <v>25</v>
      </c>
      <c r="C1610" s="2" t="s">
        <v>3424</v>
      </c>
      <c r="D1610" s="2" t="s">
        <v>3425</v>
      </c>
      <c r="E1610" s="11">
        <v>0.48680555555555549</v>
      </c>
      <c r="F1610" s="11">
        <v>0.625</v>
      </c>
      <c r="G1610">
        <v>3.32</v>
      </c>
      <c r="I1610">
        <v>3.3166666666666664</v>
      </c>
      <c r="K1610" s="2" t="s">
        <v>3416</v>
      </c>
      <c r="L1610" s="2" t="s">
        <v>3464</v>
      </c>
      <c r="M1610" t="s">
        <v>764</v>
      </c>
      <c r="N1610" s="2" t="s">
        <v>764</v>
      </c>
      <c r="O1610" s="2" t="s">
        <v>764</v>
      </c>
      <c r="P1610" s="2" t="s">
        <v>764</v>
      </c>
      <c r="Q1610" s="2" t="s">
        <v>764</v>
      </c>
      <c r="R1610" s="2" t="s">
        <v>764</v>
      </c>
      <c r="S1610" s="2" t="s">
        <v>764</v>
      </c>
      <c r="V1610">
        <v>0</v>
      </c>
      <c r="W1610">
        <v>0</v>
      </c>
      <c r="X1610">
        <v>0</v>
      </c>
      <c r="AA1610" t="s">
        <v>764</v>
      </c>
      <c r="AB1610" t="s">
        <v>764</v>
      </c>
      <c r="AC1610" s="2" t="s">
        <v>3679</v>
      </c>
      <c r="AD1610" s="2" t="s">
        <v>463</v>
      </c>
      <c r="AE1610">
        <v>2026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 s="2" t="s">
        <v>72</v>
      </c>
      <c r="AN1610" s="2" t="s">
        <v>3419</v>
      </c>
    </row>
    <row r="1611" spans="1:40">
      <c r="A1611" s="1">
        <v>46149</v>
      </c>
      <c r="B1611" s="2" t="s">
        <v>25</v>
      </c>
      <c r="C1611" s="2" t="s">
        <v>3424</v>
      </c>
      <c r="D1611" s="2" t="s">
        <v>3425</v>
      </c>
      <c r="E1611" s="11">
        <v>0.62569444444444455</v>
      </c>
      <c r="F1611" s="11">
        <v>0.72916666666666674</v>
      </c>
      <c r="G1611">
        <v>2.48</v>
      </c>
      <c r="I1611">
        <v>2.4833333333333334</v>
      </c>
      <c r="K1611" s="2" t="s">
        <v>3416</v>
      </c>
      <c r="L1611" s="2" t="s">
        <v>3442</v>
      </c>
      <c r="M1611" t="s">
        <v>764</v>
      </c>
      <c r="N1611" s="2" t="s">
        <v>764</v>
      </c>
      <c r="O1611" s="2" t="s">
        <v>764</v>
      </c>
      <c r="P1611" s="2" t="s">
        <v>764</v>
      </c>
      <c r="Q1611" s="2" t="s">
        <v>764</v>
      </c>
      <c r="R1611" s="2" t="s">
        <v>764</v>
      </c>
      <c r="S1611" s="2" t="s">
        <v>764</v>
      </c>
      <c r="V1611">
        <v>0</v>
      </c>
      <c r="W1611">
        <v>0</v>
      </c>
      <c r="X1611">
        <v>0</v>
      </c>
      <c r="AA1611" t="s">
        <v>764</v>
      </c>
      <c r="AB1611" t="s">
        <v>764</v>
      </c>
      <c r="AC1611" s="2" t="s">
        <v>3680</v>
      </c>
      <c r="AD1611" s="2" t="s">
        <v>463</v>
      </c>
      <c r="AE1611">
        <v>2026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 s="2" t="s">
        <v>72</v>
      </c>
      <c r="AN1611" s="2" t="s">
        <v>3419</v>
      </c>
    </row>
    <row r="1612" spans="1:40">
      <c r="A1612" s="1">
        <v>46148</v>
      </c>
      <c r="B1612" s="2" t="s">
        <v>25</v>
      </c>
      <c r="C1612" s="2" t="s">
        <v>3414</v>
      </c>
      <c r="D1612" s="2" t="s">
        <v>3426</v>
      </c>
      <c r="E1612" s="11">
        <v>0.34027777777777768</v>
      </c>
      <c r="F1612" s="11">
        <v>0.375</v>
      </c>
      <c r="G1612">
        <v>0.83</v>
      </c>
      <c r="H1612">
        <v>349.39759036144579</v>
      </c>
      <c r="I1612">
        <v>0.83333333333333326</v>
      </c>
      <c r="J1612">
        <v>348</v>
      </c>
      <c r="K1612" s="2" t="s">
        <v>3416</v>
      </c>
      <c r="L1612" s="2" t="s">
        <v>3417</v>
      </c>
      <c r="M1612">
        <v>597</v>
      </c>
      <c r="N1612" s="2" t="s">
        <v>2453</v>
      </c>
      <c r="O1612" s="2" t="s">
        <v>2457</v>
      </c>
      <c r="P1612" s="2" t="s">
        <v>2455</v>
      </c>
      <c r="Q1612" s="2" t="s">
        <v>2456</v>
      </c>
      <c r="R1612" s="2" t="s">
        <v>2454</v>
      </c>
      <c r="S1612" s="2" t="s">
        <v>79</v>
      </c>
      <c r="T1612">
        <v>290</v>
      </c>
      <c r="U1612">
        <v>10</v>
      </c>
      <c r="V1612">
        <v>0</v>
      </c>
      <c r="W1612">
        <v>1</v>
      </c>
      <c r="X1612">
        <v>8</v>
      </c>
      <c r="Z1612">
        <v>2320</v>
      </c>
      <c r="AA1612">
        <v>2320</v>
      </c>
      <c r="AB1612">
        <v>2100</v>
      </c>
      <c r="AC1612" s="2"/>
      <c r="AD1612" s="2" t="s">
        <v>463</v>
      </c>
      <c r="AE1612">
        <v>2026</v>
      </c>
      <c r="AF1612">
        <v>73</v>
      </c>
      <c r="AG1612">
        <v>79</v>
      </c>
      <c r="AH1612">
        <v>-6</v>
      </c>
      <c r="AI1612">
        <v>82</v>
      </c>
      <c r="AJ1612">
        <v>79</v>
      </c>
      <c r="AK1612">
        <v>3</v>
      </c>
      <c r="AL1612" s="2" t="s">
        <v>72</v>
      </c>
      <c r="AN1612" s="2" t="s">
        <v>3419</v>
      </c>
    </row>
    <row r="1613" spans="1:40">
      <c r="A1613" s="1">
        <v>46148</v>
      </c>
      <c r="B1613" s="2" t="s">
        <v>25</v>
      </c>
      <c r="C1613" s="2" t="s">
        <v>3414</v>
      </c>
      <c r="D1613" s="2" t="s">
        <v>3426</v>
      </c>
      <c r="E1613" s="11">
        <v>0.38194444444444442</v>
      </c>
      <c r="F1613" s="11">
        <v>0.52083333333333326</v>
      </c>
      <c r="G1613">
        <v>3.33</v>
      </c>
      <c r="H1613">
        <v>1006.006006006006</v>
      </c>
      <c r="I1613">
        <v>3.333333333333333</v>
      </c>
      <c r="J1613">
        <v>1005</v>
      </c>
      <c r="K1613" s="2" t="s">
        <v>3416</v>
      </c>
      <c r="L1613" s="2" t="s">
        <v>3417</v>
      </c>
      <c r="M1613">
        <v>73</v>
      </c>
      <c r="N1613" s="2" t="s">
        <v>454</v>
      </c>
      <c r="O1613" s="2" t="s">
        <v>458</v>
      </c>
      <c r="P1613" s="2" t="s">
        <v>456</v>
      </c>
      <c r="Q1613" s="2" t="s">
        <v>457</v>
      </c>
      <c r="R1613" s="2" t="s">
        <v>455</v>
      </c>
      <c r="S1613" s="2" t="s">
        <v>79</v>
      </c>
      <c r="T1613">
        <v>3350</v>
      </c>
      <c r="U1613">
        <v>12</v>
      </c>
      <c r="V1613">
        <v>0</v>
      </c>
      <c r="W1613">
        <v>1</v>
      </c>
      <c r="X1613">
        <v>8</v>
      </c>
      <c r="Z1613">
        <v>26800</v>
      </c>
      <c r="AA1613">
        <v>26800</v>
      </c>
      <c r="AB1613">
        <v>5300</v>
      </c>
      <c r="AC1613" s="2"/>
      <c r="AD1613" s="2" t="s">
        <v>463</v>
      </c>
      <c r="AE1613">
        <v>2026</v>
      </c>
      <c r="AF1613">
        <v>838</v>
      </c>
      <c r="AG1613">
        <v>188</v>
      </c>
      <c r="AH1613">
        <v>650</v>
      </c>
      <c r="AI1613">
        <v>838</v>
      </c>
      <c r="AJ1613">
        <v>188</v>
      </c>
      <c r="AK1613">
        <v>650</v>
      </c>
      <c r="AL1613" s="2" t="s">
        <v>72</v>
      </c>
      <c r="AN1613" s="2" t="s">
        <v>3419</v>
      </c>
    </row>
    <row r="1614" spans="1:40">
      <c r="A1614" s="1">
        <v>46148</v>
      </c>
      <c r="B1614" s="2" t="s">
        <v>25</v>
      </c>
      <c r="C1614" s="2" t="s">
        <v>3414</v>
      </c>
      <c r="D1614" s="2" t="s">
        <v>3426</v>
      </c>
      <c r="E1614" s="11">
        <v>0.53125</v>
      </c>
      <c r="F1614" s="11">
        <v>0.66666666666666674</v>
      </c>
      <c r="G1614">
        <v>3.25</v>
      </c>
      <c r="H1614">
        <v>1252.3076923076924</v>
      </c>
      <c r="I1614">
        <v>3.25</v>
      </c>
      <c r="J1614">
        <v>1252.3076923032406</v>
      </c>
      <c r="K1614" s="2" t="s">
        <v>3416</v>
      </c>
      <c r="L1614" s="2" t="s">
        <v>3417</v>
      </c>
      <c r="M1614">
        <v>480</v>
      </c>
      <c r="N1614" s="2" t="s">
        <v>2080</v>
      </c>
      <c r="O1614" s="2" t="s">
        <v>2087</v>
      </c>
      <c r="P1614" s="2" t="s">
        <v>2082</v>
      </c>
      <c r="Q1614" s="2" t="s">
        <v>97</v>
      </c>
      <c r="R1614" s="2" t="s">
        <v>2081</v>
      </c>
      <c r="S1614" s="2" t="s">
        <v>79</v>
      </c>
      <c r="T1614">
        <v>4070</v>
      </c>
      <c r="U1614">
        <v>10</v>
      </c>
      <c r="V1614">
        <v>0</v>
      </c>
      <c r="W1614">
        <v>1</v>
      </c>
      <c r="X1614">
        <v>8</v>
      </c>
      <c r="Z1614">
        <v>32560</v>
      </c>
      <c r="AA1614">
        <v>32560</v>
      </c>
      <c r="AB1614">
        <v>357000</v>
      </c>
      <c r="AC1614" s="2"/>
      <c r="AD1614" s="2" t="s">
        <v>463</v>
      </c>
      <c r="AE1614">
        <v>2026</v>
      </c>
      <c r="AF1614">
        <v>1018</v>
      </c>
      <c r="AG1614">
        <v>11277</v>
      </c>
      <c r="AH1614">
        <v>-10259</v>
      </c>
      <c r="AI1614">
        <v>11280</v>
      </c>
      <c r="AJ1614">
        <v>11277</v>
      </c>
      <c r="AK1614">
        <v>3</v>
      </c>
      <c r="AL1614" s="2" t="s">
        <v>72</v>
      </c>
      <c r="AN1614" s="2" t="s">
        <v>3419</v>
      </c>
    </row>
    <row r="1615" spans="1:40">
      <c r="A1615" s="1">
        <v>46148</v>
      </c>
      <c r="B1615" s="2" t="s">
        <v>25</v>
      </c>
      <c r="C1615" s="2" t="s">
        <v>3414</v>
      </c>
      <c r="D1615" s="2" t="s">
        <v>3426</v>
      </c>
      <c r="E1615" s="11">
        <v>0.67361111111111116</v>
      </c>
      <c r="F1615" s="11">
        <v>0.72916666666666674</v>
      </c>
      <c r="G1615">
        <v>1.33</v>
      </c>
      <c r="H1615">
        <v>2255.6390977443607</v>
      </c>
      <c r="I1615">
        <v>1.3333333333333335</v>
      </c>
      <c r="J1615">
        <v>2250</v>
      </c>
      <c r="K1615" s="2" t="s">
        <v>3416</v>
      </c>
      <c r="L1615" s="2" t="s">
        <v>3417</v>
      </c>
      <c r="M1615">
        <v>531</v>
      </c>
      <c r="N1615" s="2" t="s">
        <v>2226</v>
      </c>
      <c r="O1615" s="2" t="s">
        <v>2230</v>
      </c>
      <c r="P1615" s="2" t="s">
        <v>2228</v>
      </c>
      <c r="Q1615" s="2" t="s">
        <v>2229</v>
      </c>
      <c r="R1615" s="2" t="s">
        <v>2227</v>
      </c>
      <c r="S1615" s="2" t="s">
        <v>79</v>
      </c>
      <c r="T1615">
        <v>3000</v>
      </c>
      <c r="U1615">
        <v>13</v>
      </c>
      <c r="V1615">
        <v>0</v>
      </c>
      <c r="W1615">
        <v>1</v>
      </c>
      <c r="X1615">
        <v>8</v>
      </c>
      <c r="Z1615">
        <v>24000</v>
      </c>
      <c r="AA1615">
        <v>24000</v>
      </c>
      <c r="AB1615">
        <v>187500</v>
      </c>
      <c r="AC1615" s="2" t="s">
        <v>3670</v>
      </c>
      <c r="AD1615" s="2" t="s">
        <v>463</v>
      </c>
      <c r="AE1615">
        <v>2026</v>
      </c>
      <c r="AF1615">
        <v>750</v>
      </c>
      <c r="AG1615">
        <v>5922</v>
      </c>
      <c r="AH1615">
        <v>-5172</v>
      </c>
      <c r="AI1615">
        <v>5925</v>
      </c>
      <c r="AJ1615">
        <v>5922</v>
      </c>
      <c r="AK1615">
        <v>3</v>
      </c>
      <c r="AL1615" s="2" t="s">
        <v>72</v>
      </c>
      <c r="AN1615" s="2" t="s">
        <v>3419</v>
      </c>
    </row>
    <row r="1616" spans="1:40">
      <c r="A1616" s="1">
        <v>46149</v>
      </c>
      <c r="B1616" s="2" t="s">
        <v>25</v>
      </c>
      <c r="C1616" s="2" t="s">
        <v>3414</v>
      </c>
      <c r="D1616" s="2" t="s">
        <v>3426</v>
      </c>
      <c r="E1616" s="11">
        <v>0.34027777777777768</v>
      </c>
      <c r="F1616" s="11">
        <v>0.63194444444444442</v>
      </c>
      <c r="G1616">
        <v>7</v>
      </c>
      <c r="H1616">
        <v>984.28571428571433</v>
      </c>
      <c r="I1616">
        <v>7</v>
      </c>
      <c r="J1616">
        <v>984.28571428240741</v>
      </c>
      <c r="K1616" s="2" t="s">
        <v>3416</v>
      </c>
      <c r="L1616" s="2" t="s">
        <v>3417</v>
      </c>
      <c r="M1616">
        <v>531</v>
      </c>
      <c r="N1616" s="2" t="s">
        <v>2226</v>
      </c>
      <c r="O1616" s="2" t="s">
        <v>2230</v>
      </c>
      <c r="P1616" s="2" t="s">
        <v>2228</v>
      </c>
      <c r="Q1616" s="2" t="s">
        <v>2229</v>
      </c>
      <c r="R1616" s="2" t="s">
        <v>2227</v>
      </c>
      <c r="S1616" s="2" t="s">
        <v>79</v>
      </c>
      <c r="T1616">
        <v>6890</v>
      </c>
      <c r="U1616">
        <v>10</v>
      </c>
      <c r="V1616">
        <v>0</v>
      </c>
      <c r="W1616">
        <v>1</v>
      </c>
      <c r="X1616">
        <v>8</v>
      </c>
      <c r="Z1616">
        <v>55120</v>
      </c>
      <c r="AA1616">
        <v>55120</v>
      </c>
      <c r="AB1616">
        <v>187500</v>
      </c>
      <c r="AC1616" s="2"/>
      <c r="AD1616" s="2" t="s">
        <v>463</v>
      </c>
      <c r="AE1616">
        <v>2026</v>
      </c>
      <c r="AF1616">
        <v>1723</v>
      </c>
      <c r="AG1616">
        <v>5922</v>
      </c>
      <c r="AH1616">
        <v>-4199</v>
      </c>
      <c r="AI1616">
        <v>5925</v>
      </c>
      <c r="AJ1616">
        <v>5922</v>
      </c>
      <c r="AK1616">
        <v>3</v>
      </c>
      <c r="AL1616" s="2" t="s">
        <v>72</v>
      </c>
      <c r="AN1616" s="2" t="s">
        <v>3419</v>
      </c>
    </row>
    <row r="1617" spans="1:40">
      <c r="A1617" s="1">
        <v>46149</v>
      </c>
      <c r="B1617" s="2" t="s">
        <v>25</v>
      </c>
      <c r="C1617" s="2" t="s">
        <v>3414</v>
      </c>
      <c r="D1617" s="2" t="s">
        <v>3426</v>
      </c>
      <c r="E1617" s="11">
        <v>0.63888888888888884</v>
      </c>
      <c r="F1617" s="11">
        <v>0.66666666666666674</v>
      </c>
      <c r="G1617">
        <v>0.67</v>
      </c>
      <c r="H1617">
        <v>432.83582089552237</v>
      </c>
      <c r="I1617">
        <v>0.66666666666666674</v>
      </c>
      <c r="J1617">
        <v>435</v>
      </c>
      <c r="K1617" s="2" t="s">
        <v>3416</v>
      </c>
      <c r="L1617" s="2" t="s">
        <v>3417</v>
      </c>
      <c r="M1617">
        <v>617</v>
      </c>
      <c r="N1617" s="2" t="s">
        <v>2539</v>
      </c>
      <c r="O1617" s="2" t="s">
        <v>2546</v>
      </c>
      <c r="P1617" s="2" t="s">
        <v>2541</v>
      </c>
      <c r="Q1617" s="2" t="s">
        <v>122</v>
      </c>
      <c r="R1617" s="2" t="s">
        <v>2540</v>
      </c>
      <c r="S1617" s="2" t="s">
        <v>79</v>
      </c>
      <c r="T1617">
        <v>290</v>
      </c>
      <c r="U1617">
        <v>12</v>
      </c>
      <c r="V1617">
        <v>0</v>
      </c>
      <c r="W1617">
        <v>1</v>
      </c>
      <c r="X1617">
        <v>8</v>
      </c>
      <c r="Z1617">
        <v>2320</v>
      </c>
      <c r="AA1617">
        <v>2320</v>
      </c>
      <c r="AB1617">
        <v>2100</v>
      </c>
      <c r="AC1617" s="2"/>
      <c r="AD1617" s="2" t="s">
        <v>463</v>
      </c>
      <c r="AE1617">
        <v>2026</v>
      </c>
      <c r="AF1617">
        <v>73</v>
      </c>
      <c r="AG1617">
        <v>83</v>
      </c>
      <c r="AH1617">
        <v>-10</v>
      </c>
      <c r="AI1617">
        <v>86</v>
      </c>
      <c r="AJ1617">
        <v>83</v>
      </c>
      <c r="AK1617">
        <v>3</v>
      </c>
      <c r="AL1617" s="2" t="s">
        <v>72</v>
      </c>
      <c r="AN1617" s="2" t="s">
        <v>3419</v>
      </c>
    </row>
    <row r="1618" spans="1:40">
      <c r="A1618" s="1">
        <v>46149</v>
      </c>
      <c r="B1618" s="2" t="s">
        <v>25</v>
      </c>
      <c r="C1618" s="2" t="s">
        <v>3414</v>
      </c>
      <c r="D1618" s="2" t="s">
        <v>3426</v>
      </c>
      <c r="E1618" s="11">
        <v>0.67708333333333326</v>
      </c>
      <c r="F1618" s="11">
        <v>0.72916666666666674</v>
      </c>
      <c r="G1618">
        <v>1.25</v>
      </c>
      <c r="H1618">
        <v>1768</v>
      </c>
      <c r="I1618">
        <v>1.25</v>
      </c>
      <c r="J1618">
        <v>1768</v>
      </c>
      <c r="K1618" s="2" t="s">
        <v>3416</v>
      </c>
      <c r="L1618" s="2" t="s">
        <v>3417</v>
      </c>
      <c r="M1618">
        <v>686</v>
      </c>
      <c r="N1618" s="2" t="s">
        <v>2779</v>
      </c>
      <c r="O1618" s="2" t="s">
        <v>388</v>
      </c>
      <c r="P1618" s="2" t="s">
        <v>1940</v>
      </c>
      <c r="Q1618" s="2" t="s">
        <v>1941</v>
      </c>
      <c r="R1618" s="2" t="s">
        <v>1939</v>
      </c>
      <c r="S1618" s="2" t="s">
        <v>79</v>
      </c>
      <c r="T1618">
        <v>2210</v>
      </c>
      <c r="U1618">
        <v>10</v>
      </c>
      <c r="V1618">
        <v>0</v>
      </c>
      <c r="W1618">
        <v>1</v>
      </c>
      <c r="X1618">
        <v>8</v>
      </c>
      <c r="Z1618">
        <v>17680</v>
      </c>
      <c r="AA1618">
        <v>17680</v>
      </c>
      <c r="AB1618">
        <v>17300</v>
      </c>
      <c r="AC1618" s="2"/>
      <c r="AD1618" s="2" t="s">
        <v>463</v>
      </c>
      <c r="AE1618">
        <v>2026</v>
      </c>
      <c r="AF1618">
        <v>553</v>
      </c>
      <c r="AG1618">
        <v>568</v>
      </c>
      <c r="AH1618">
        <v>-15</v>
      </c>
      <c r="AI1618">
        <v>571</v>
      </c>
      <c r="AJ1618">
        <v>568</v>
      </c>
      <c r="AK1618">
        <v>3</v>
      </c>
      <c r="AL1618" s="2" t="s">
        <v>72</v>
      </c>
      <c r="AN1618" s="2" t="s">
        <v>3419</v>
      </c>
    </row>
    <row r="1619" spans="1:40">
      <c r="A1619" s="1">
        <v>46148</v>
      </c>
      <c r="B1619" s="2" t="s">
        <v>27</v>
      </c>
      <c r="C1619" s="2" t="s">
        <v>3453</v>
      </c>
      <c r="D1619" s="2" t="s">
        <v>3616</v>
      </c>
      <c r="E1619" s="11">
        <v>0.34027777777777768</v>
      </c>
      <c r="F1619" s="11">
        <v>0.65972222222222232</v>
      </c>
      <c r="G1619">
        <v>7.67</v>
      </c>
      <c r="H1619">
        <v>1442.6336375488918</v>
      </c>
      <c r="I1619">
        <v>7.6666666666666661</v>
      </c>
      <c r="J1619">
        <v>1443.2608695601853</v>
      </c>
      <c r="K1619" s="2" t="s">
        <v>3416</v>
      </c>
      <c r="L1619" s="2" t="s">
        <v>3417</v>
      </c>
      <c r="M1619">
        <v>482</v>
      </c>
      <c r="N1619" s="2" t="s">
        <v>2092</v>
      </c>
      <c r="O1619" s="2" t="s">
        <v>2083</v>
      </c>
      <c r="P1619" s="2" t="s">
        <v>2082</v>
      </c>
      <c r="Q1619" s="2" t="s">
        <v>97</v>
      </c>
      <c r="R1619" s="2" t="s">
        <v>2081</v>
      </c>
      <c r="S1619" s="2" t="s">
        <v>64</v>
      </c>
      <c r="T1619">
        <v>11065</v>
      </c>
      <c r="U1619">
        <v>0</v>
      </c>
      <c r="V1619">
        <v>2</v>
      </c>
      <c r="W1619">
        <v>1</v>
      </c>
      <c r="X1619">
        <v>2</v>
      </c>
      <c r="Z1619">
        <v>22130</v>
      </c>
      <c r="AA1619">
        <v>22130</v>
      </c>
      <c r="AB1619">
        <v>29500</v>
      </c>
      <c r="AC1619" s="2"/>
      <c r="AD1619" s="2" t="s">
        <v>463</v>
      </c>
      <c r="AE1619">
        <v>2026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 s="2" t="s">
        <v>3431</v>
      </c>
      <c r="AN1619" s="2" t="s">
        <v>3419</v>
      </c>
    </row>
    <row r="1620" spans="1:40">
      <c r="A1620" s="1">
        <v>46148</v>
      </c>
      <c r="B1620" s="2" t="s">
        <v>27</v>
      </c>
      <c r="C1620" s="2" t="s">
        <v>3453</v>
      </c>
      <c r="D1620" s="2" t="s">
        <v>3616</v>
      </c>
      <c r="E1620" s="11">
        <v>0.68055555555555558</v>
      </c>
      <c r="F1620" s="11">
        <v>0.72916666666666674</v>
      </c>
      <c r="G1620">
        <v>1.17</v>
      </c>
      <c r="H1620">
        <v>1810.2564102564104</v>
      </c>
      <c r="I1620">
        <v>1.1666666666666665</v>
      </c>
      <c r="J1620">
        <v>1815.4285714236112</v>
      </c>
      <c r="K1620" s="2" t="s">
        <v>3416</v>
      </c>
      <c r="L1620" s="2" t="s">
        <v>3417</v>
      </c>
      <c r="M1620">
        <v>483</v>
      </c>
      <c r="N1620" s="2" t="s">
        <v>2093</v>
      </c>
      <c r="O1620" s="2" t="s">
        <v>2083</v>
      </c>
      <c r="P1620" s="2" t="s">
        <v>2082</v>
      </c>
      <c r="Q1620" s="2" t="s">
        <v>97</v>
      </c>
      <c r="R1620" s="2" t="s">
        <v>2081</v>
      </c>
      <c r="S1620" s="2" t="s">
        <v>64</v>
      </c>
      <c r="T1620">
        <v>2118</v>
      </c>
      <c r="U1620">
        <v>0</v>
      </c>
      <c r="V1620">
        <v>2</v>
      </c>
      <c r="W1620">
        <v>1</v>
      </c>
      <c r="X1620">
        <v>2</v>
      </c>
      <c r="Z1620">
        <v>4236</v>
      </c>
      <c r="AA1620">
        <v>4236</v>
      </c>
      <c r="AB1620">
        <v>29500</v>
      </c>
      <c r="AC1620" s="2"/>
      <c r="AD1620" s="2" t="s">
        <v>463</v>
      </c>
      <c r="AE1620">
        <v>2026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 s="2" t="s">
        <v>3431</v>
      </c>
      <c r="AN1620" s="2" t="s">
        <v>3419</v>
      </c>
    </row>
    <row r="1621" spans="1:40">
      <c r="A1621" s="1">
        <v>46149</v>
      </c>
      <c r="B1621" s="2" t="s">
        <v>27</v>
      </c>
      <c r="C1621" s="2" t="s">
        <v>3453</v>
      </c>
      <c r="D1621" s="2" t="s">
        <v>3616</v>
      </c>
      <c r="E1621" s="11">
        <v>0.34027777777777768</v>
      </c>
      <c r="F1621" s="11">
        <v>0.6875</v>
      </c>
      <c r="G1621">
        <v>8.33</v>
      </c>
      <c r="H1621">
        <v>1531.2124849939976</v>
      </c>
      <c r="I1621">
        <v>8.3333333333333339</v>
      </c>
      <c r="J1621">
        <v>1530.6</v>
      </c>
      <c r="K1621" s="2" t="s">
        <v>3416</v>
      </c>
      <c r="L1621" s="2" t="s">
        <v>3417</v>
      </c>
      <c r="M1621">
        <v>483</v>
      </c>
      <c r="N1621" s="2" t="s">
        <v>2093</v>
      </c>
      <c r="O1621" s="2" t="s">
        <v>2083</v>
      </c>
      <c r="P1621" s="2" t="s">
        <v>2082</v>
      </c>
      <c r="Q1621" s="2" t="s">
        <v>97</v>
      </c>
      <c r="R1621" s="2" t="s">
        <v>2081</v>
      </c>
      <c r="S1621" s="2" t="s">
        <v>64</v>
      </c>
      <c r="T1621">
        <v>12755</v>
      </c>
      <c r="U1621">
        <v>0</v>
      </c>
      <c r="V1621">
        <v>2</v>
      </c>
      <c r="W1621">
        <v>1</v>
      </c>
      <c r="X1621">
        <v>2</v>
      </c>
      <c r="Z1621">
        <v>25510</v>
      </c>
      <c r="AA1621">
        <v>25510</v>
      </c>
      <c r="AB1621">
        <v>29500</v>
      </c>
      <c r="AC1621" s="2"/>
      <c r="AD1621" s="2" t="s">
        <v>463</v>
      </c>
      <c r="AE1621">
        <v>2026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 s="2" t="s">
        <v>3431</v>
      </c>
      <c r="AN1621" s="2" t="s">
        <v>3419</v>
      </c>
    </row>
    <row r="1622" spans="1:40">
      <c r="A1622" s="1">
        <v>46149</v>
      </c>
      <c r="B1622" s="2" t="s">
        <v>27</v>
      </c>
      <c r="C1622" s="2" t="s">
        <v>3453</v>
      </c>
      <c r="D1622" s="2" t="s">
        <v>3616</v>
      </c>
      <c r="E1622" s="11">
        <v>0.69166666666666665</v>
      </c>
      <c r="F1622" s="11">
        <v>0.72916666666666674</v>
      </c>
      <c r="G1622">
        <v>0.9</v>
      </c>
      <c r="H1622">
        <v>1554.4444444444443</v>
      </c>
      <c r="I1622">
        <v>0.89999999999999991</v>
      </c>
      <c r="J1622">
        <v>1554.4444444444443</v>
      </c>
      <c r="K1622" s="2" t="s">
        <v>3416</v>
      </c>
      <c r="L1622" s="2" t="s">
        <v>3417</v>
      </c>
      <c r="M1622">
        <v>589</v>
      </c>
      <c r="N1622" s="2" t="s">
        <v>2426</v>
      </c>
      <c r="O1622" s="2" t="s">
        <v>2429</v>
      </c>
      <c r="P1622" s="2" t="s">
        <v>2331</v>
      </c>
      <c r="Q1622" s="2" t="s">
        <v>2428</v>
      </c>
      <c r="R1622" s="2" t="s">
        <v>2427</v>
      </c>
      <c r="S1622" s="2" t="s">
        <v>64</v>
      </c>
      <c r="T1622">
        <v>1399</v>
      </c>
      <c r="U1622">
        <v>0</v>
      </c>
      <c r="V1622">
        <v>2</v>
      </c>
      <c r="W1622">
        <v>1</v>
      </c>
      <c r="X1622">
        <v>2</v>
      </c>
      <c r="Z1622">
        <v>2798</v>
      </c>
      <c r="AA1622">
        <v>2798</v>
      </c>
      <c r="AB1622">
        <v>5500</v>
      </c>
      <c r="AC1622" s="2"/>
      <c r="AD1622" s="2" t="s">
        <v>463</v>
      </c>
      <c r="AE1622">
        <v>2026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 s="2" t="s">
        <v>3431</v>
      </c>
      <c r="AN1622" s="2" t="s">
        <v>3419</v>
      </c>
    </row>
    <row r="1623" spans="1:40">
      <c r="A1623" s="1">
        <v>46147</v>
      </c>
      <c r="B1623" s="2" t="s">
        <v>27</v>
      </c>
      <c r="C1623" s="2" t="s">
        <v>3429</v>
      </c>
      <c r="D1623" s="2" t="s">
        <v>3415</v>
      </c>
      <c r="E1623" s="11">
        <v>0.33333333333333326</v>
      </c>
      <c r="F1623" s="11">
        <v>0.45833333333333326</v>
      </c>
      <c r="G1623">
        <v>3</v>
      </c>
      <c r="H1623">
        <v>153.33333333333334</v>
      </c>
      <c r="I1623">
        <v>3</v>
      </c>
      <c r="J1623">
        <v>153.33333333333334</v>
      </c>
      <c r="K1623" s="2" t="s">
        <v>3416</v>
      </c>
      <c r="L1623" s="2" t="s">
        <v>3417</v>
      </c>
      <c r="M1623">
        <v>627</v>
      </c>
      <c r="N1623" s="2" t="s">
        <v>2590</v>
      </c>
      <c r="O1623" s="2" t="s">
        <v>1352</v>
      </c>
      <c r="P1623" s="2" t="s">
        <v>1351</v>
      </c>
      <c r="Q1623" s="2" t="s">
        <v>153</v>
      </c>
      <c r="R1623" s="2" t="s">
        <v>1350</v>
      </c>
      <c r="S1623" s="2" t="s">
        <v>64</v>
      </c>
      <c r="T1623">
        <v>460</v>
      </c>
      <c r="U1623">
        <v>0</v>
      </c>
      <c r="V1623">
        <v>2</v>
      </c>
      <c r="W1623">
        <v>1</v>
      </c>
      <c r="X1623">
        <v>4</v>
      </c>
      <c r="Z1623">
        <v>1840</v>
      </c>
      <c r="AA1623">
        <v>1840</v>
      </c>
      <c r="AB1623">
        <v>1500</v>
      </c>
      <c r="AC1623" s="2"/>
      <c r="AD1623" s="2" t="s">
        <v>463</v>
      </c>
      <c r="AE1623">
        <v>2026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 s="2" t="s">
        <v>3431</v>
      </c>
      <c r="AN1623" s="2" t="s">
        <v>3419</v>
      </c>
    </row>
    <row r="1624" spans="1:40">
      <c r="A1624" s="1">
        <v>46147</v>
      </c>
      <c r="B1624" s="2" t="s">
        <v>27</v>
      </c>
      <c r="C1624" s="2" t="s">
        <v>3429</v>
      </c>
      <c r="D1624" s="2" t="s">
        <v>3415</v>
      </c>
      <c r="E1624" s="11">
        <v>0.49305555555555558</v>
      </c>
      <c r="F1624" s="11">
        <v>0.625</v>
      </c>
      <c r="G1624">
        <v>3.17</v>
      </c>
      <c r="H1624">
        <v>492.11356466876975</v>
      </c>
      <c r="I1624">
        <v>3.166666666666667</v>
      </c>
      <c r="J1624">
        <v>492.63157894675925</v>
      </c>
      <c r="K1624" s="2" t="s">
        <v>3416</v>
      </c>
      <c r="L1624" s="2" t="s">
        <v>3417</v>
      </c>
      <c r="M1624">
        <v>602</v>
      </c>
      <c r="N1624" s="2" t="s">
        <v>2482</v>
      </c>
      <c r="O1624" s="2" t="s">
        <v>2485</v>
      </c>
      <c r="P1624" s="2" t="s">
        <v>2484</v>
      </c>
      <c r="Q1624" s="2" t="s">
        <v>153</v>
      </c>
      <c r="R1624" s="2" t="s">
        <v>2483</v>
      </c>
      <c r="S1624" s="2" t="s">
        <v>64</v>
      </c>
      <c r="T1624">
        <v>1560</v>
      </c>
      <c r="U1624">
        <v>5</v>
      </c>
      <c r="V1624">
        <v>2</v>
      </c>
      <c r="W1624">
        <v>1</v>
      </c>
      <c r="X1624">
        <v>2</v>
      </c>
      <c r="Z1624">
        <v>3120</v>
      </c>
      <c r="AA1624">
        <v>3120</v>
      </c>
      <c r="AB1624">
        <v>3000</v>
      </c>
      <c r="AC1624" s="2"/>
      <c r="AD1624" s="2" t="s">
        <v>463</v>
      </c>
      <c r="AE1624">
        <v>2026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 s="2" t="s">
        <v>3431</v>
      </c>
      <c r="AN1624" s="2" t="s">
        <v>3419</v>
      </c>
    </row>
    <row r="1625" spans="1:40">
      <c r="A1625" s="1">
        <v>46147</v>
      </c>
      <c r="B1625" s="2" t="s">
        <v>27</v>
      </c>
      <c r="C1625" s="2" t="s">
        <v>3429</v>
      </c>
      <c r="D1625" s="2" t="s">
        <v>3415</v>
      </c>
      <c r="E1625" s="11">
        <v>0.625</v>
      </c>
      <c r="F1625" s="11">
        <v>0.70833333333333326</v>
      </c>
      <c r="G1625">
        <v>2</v>
      </c>
      <c r="H1625">
        <v>810</v>
      </c>
      <c r="I1625">
        <v>2</v>
      </c>
      <c r="J1625">
        <v>810</v>
      </c>
      <c r="K1625" s="2" t="s">
        <v>3416</v>
      </c>
      <c r="L1625" s="2" t="s">
        <v>3417</v>
      </c>
      <c r="M1625">
        <v>606</v>
      </c>
      <c r="N1625" s="2" t="s">
        <v>2498</v>
      </c>
      <c r="O1625" s="2" t="s">
        <v>2500</v>
      </c>
      <c r="P1625" s="2" t="s">
        <v>2037</v>
      </c>
      <c r="Q1625" s="2" t="s">
        <v>59</v>
      </c>
      <c r="R1625" s="2" t="s">
        <v>2499</v>
      </c>
      <c r="S1625" s="2" t="s">
        <v>64</v>
      </c>
      <c r="T1625">
        <v>1620</v>
      </c>
      <c r="U1625">
        <v>10</v>
      </c>
      <c r="V1625">
        <v>2</v>
      </c>
      <c r="W1625">
        <v>1</v>
      </c>
      <c r="X1625">
        <v>1</v>
      </c>
      <c r="Z1625">
        <v>1620</v>
      </c>
      <c r="AA1625">
        <v>1620</v>
      </c>
      <c r="AB1625">
        <v>1500</v>
      </c>
      <c r="AC1625" s="2"/>
      <c r="AD1625" s="2" t="s">
        <v>463</v>
      </c>
      <c r="AE1625">
        <v>2026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 s="2" t="s">
        <v>3431</v>
      </c>
      <c r="AN1625" s="2" t="s">
        <v>3419</v>
      </c>
    </row>
    <row r="1626" spans="1:40">
      <c r="A1626" s="1">
        <v>46149</v>
      </c>
      <c r="B1626" s="2" t="s">
        <v>27</v>
      </c>
      <c r="C1626" s="2" t="s">
        <v>3429</v>
      </c>
      <c r="D1626" s="2" t="s">
        <v>3415</v>
      </c>
      <c r="E1626" s="11">
        <v>0.45833333333333326</v>
      </c>
      <c r="F1626" s="11">
        <v>0.6875</v>
      </c>
      <c r="G1626">
        <v>5.5</v>
      </c>
      <c r="H1626">
        <v>527.27272727272725</v>
      </c>
      <c r="I1626">
        <v>5.5</v>
      </c>
      <c r="J1626">
        <v>527.27272726851857</v>
      </c>
      <c r="K1626" s="2" t="s">
        <v>3416</v>
      </c>
      <c r="L1626" s="2" t="s">
        <v>3417</v>
      </c>
      <c r="M1626">
        <v>546</v>
      </c>
      <c r="N1626" s="2" t="s">
        <v>2276</v>
      </c>
      <c r="O1626" s="2" t="s">
        <v>2279</v>
      </c>
      <c r="P1626" s="2" t="s">
        <v>2278</v>
      </c>
      <c r="Q1626" s="2" t="s">
        <v>2132</v>
      </c>
      <c r="R1626" s="2" t="s">
        <v>2277</v>
      </c>
      <c r="S1626" s="2" t="s">
        <v>64</v>
      </c>
      <c r="T1626">
        <v>2900</v>
      </c>
      <c r="U1626">
        <v>10</v>
      </c>
      <c r="V1626">
        <v>3</v>
      </c>
      <c r="W1626">
        <v>1</v>
      </c>
      <c r="X1626">
        <v>4</v>
      </c>
      <c r="Z1626">
        <v>11600</v>
      </c>
      <c r="AA1626">
        <v>11600</v>
      </c>
      <c r="AB1626">
        <v>10800</v>
      </c>
      <c r="AC1626" s="2"/>
      <c r="AD1626" s="2" t="s">
        <v>463</v>
      </c>
      <c r="AE1626">
        <v>2026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 s="2" t="s">
        <v>3431</v>
      </c>
      <c r="AN1626" s="2" t="s">
        <v>3419</v>
      </c>
    </row>
    <row r="1627" spans="1:40">
      <c r="A1627" s="1">
        <v>46149</v>
      </c>
      <c r="B1627" s="2" t="s">
        <v>26</v>
      </c>
      <c r="C1627" s="2" t="s">
        <v>3433</v>
      </c>
      <c r="D1627" s="2" t="s">
        <v>3415</v>
      </c>
      <c r="E1627" s="11">
        <v>0.34027777777777768</v>
      </c>
      <c r="F1627" s="11">
        <v>0.41666666666666674</v>
      </c>
      <c r="G1627">
        <v>1.83</v>
      </c>
      <c r="H1627">
        <v>1885.2459016393441</v>
      </c>
      <c r="I1627">
        <v>1.8333333333333335</v>
      </c>
      <c r="J1627">
        <v>1881.8181818171297</v>
      </c>
      <c r="K1627" s="2" t="s">
        <v>3416</v>
      </c>
      <c r="L1627" s="2" t="s">
        <v>3417</v>
      </c>
      <c r="M1627">
        <v>631</v>
      </c>
      <c r="N1627" s="2" t="s">
        <v>2602</v>
      </c>
      <c r="O1627" s="2" t="s">
        <v>2605</v>
      </c>
      <c r="P1627" s="2" t="s">
        <v>2604</v>
      </c>
      <c r="Q1627" s="2" t="s">
        <v>943</v>
      </c>
      <c r="R1627" s="2" t="s">
        <v>2603</v>
      </c>
      <c r="S1627" s="2" t="s">
        <v>64</v>
      </c>
      <c r="T1627">
        <v>3450</v>
      </c>
      <c r="U1627">
        <v>0</v>
      </c>
      <c r="V1627">
        <v>2</v>
      </c>
      <c r="W1627">
        <v>1</v>
      </c>
      <c r="X1627">
        <v>6</v>
      </c>
      <c r="Z1627">
        <v>20700</v>
      </c>
      <c r="AA1627">
        <v>20700</v>
      </c>
      <c r="AB1627">
        <v>69500</v>
      </c>
      <c r="AC1627" s="2" t="s">
        <v>3615</v>
      </c>
      <c r="AD1627" s="2" t="s">
        <v>463</v>
      </c>
      <c r="AE1627">
        <v>2026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 s="2" t="s">
        <v>72</v>
      </c>
      <c r="AN1627" s="2" t="s">
        <v>3419</v>
      </c>
    </row>
    <row r="1628" spans="1:40">
      <c r="A1628" s="1">
        <v>46149</v>
      </c>
      <c r="B1628" s="2" t="s">
        <v>26</v>
      </c>
      <c r="C1628" s="2" t="s">
        <v>3433</v>
      </c>
      <c r="D1628" s="2" t="s">
        <v>3415</v>
      </c>
      <c r="E1628" s="11">
        <v>0.41666666666666674</v>
      </c>
      <c r="F1628" s="11">
        <v>0.45833333333333326</v>
      </c>
      <c r="G1628">
        <v>1</v>
      </c>
      <c r="H1628">
        <v>200</v>
      </c>
      <c r="I1628">
        <v>1</v>
      </c>
      <c r="J1628">
        <v>200</v>
      </c>
      <c r="K1628" s="2" t="s">
        <v>3416</v>
      </c>
      <c r="L1628" s="2" t="s">
        <v>3417</v>
      </c>
      <c r="M1628">
        <v>616</v>
      </c>
      <c r="N1628" s="2" t="s">
        <v>2539</v>
      </c>
      <c r="O1628" s="2" t="s">
        <v>2542</v>
      </c>
      <c r="P1628" s="2" t="s">
        <v>2541</v>
      </c>
      <c r="Q1628" s="2" t="s">
        <v>122</v>
      </c>
      <c r="R1628" s="2" t="s">
        <v>2540</v>
      </c>
      <c r="S1628" s="2" t="s">
        <v>64</v>
      </c>
      <c r="T1628">
        <v>200</v>
      </c>
      <c r="U1628">
        <v>10</v>
      </c>
      <c r="V1628">
        <v>2</v>
      </c>
      <c r="W1628">
        <v>1</v>
      </c>
      <c r="X1628">
        <v>8</v>
      </c>
      <c r="Z1628">
        <v>1600</v>
      </c>
      <c r="AA1628">
        <v>1600</v>
      </c>
      <c r="AB1628">
        <v>1100</v>
      </c>
      <c r="AC1628" s="2" t="s">
        <v>764</v>
      </c>
      <c r="AD1628" s="2" t="s">
        <v>463</v>
      </c>
      <c r="AE1628">
        <v>2026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 s="2" t="s">
        <v>72</v>
      </c>
      <c r="AN1628" s="2" t="s">
        <v>3419</v>
      </c>
    </row>
    <row r="1629" spans="1:40">
      <c r="A1629" s="1">
        <v>46149</v>
      </c>
      <c r="B1629" s="2" t="s">
        <v>26</v>
      </c>
      <c r="C1629" s="2" t="s">
        <v>3433</v>
      </c>
      <c r="D1629" s="2" t="s">
        <v>3415</v>
      </c>
      <c r="E1629" s="11">
        <v>0.47916666666666674</v>
      </c>
      <c r="F1629" s="11">
        <v>0.5625</v>
      </c>
      <c r="G1629">
        <v>2</v>
      </c>
      <c r="H1629">
        <v>1660</v>
      </c>
      <c r="I1629">
        <v>2</v>
      </c>
      <c r="J1629">
        <v>1660</v>
      </c>
      <c r="K1629" s="2" t="s">
        <v>3416</v>
      </c>
      <c r="L1629" s="2" t="s">
        <v>3417</v>
      </c>
      <c r="M1629">
        <v>502</v>
      </c>
      <c r="N1629" s="2" t="s">
        <v>2149</v>
      </c>
      <c r="O1629" s="2" t="s">
        <v>2151</v>
      </c>
      <c r="P1629" s="2" t="s">
        <v>217</v>
      </c>
      <c r="Q1629" s="2" t="s">
        <v>111</v>
      </c>
      <c r="R1629" s="2" t="s">
        <v>2150</v>
      </c>
      <c r="S1629" s="2" t="s">
        <v>116</v>
      </c>
      <c r="T1629">
        <v>3320</v>
      </c>
      <c r="U1629">
        <v>0</v>
      </c>
      <c r="V1629">
        <v>2</v>
      </c>
      <c r="W1629">
        <v>1</v>
      </c>
      <c r="X1629">
        <v>5</v>
      </c>
      <c r="Z1629">
        <v>16600</v>
      </c>
      <c r="AA1629">
        <v>16600</v>
      </c>
      <c r="AB1629">
        <v>15800</v>
      </c>
      <c r="AC1629" s="2" t="s">
        <v>764</v>
      </c>
      <c r="AD1629" s="2" t="s">
        <v>463</v>
      </c>
      <c r="AE1629">
        <v>2026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 s="2" t="s">
        <v>72</v>
      </c>
      <c r="AN1629" s="2" t="s">
        <v>3419</v>
      </c>
    </row>
    <row r="1630" spans="1:40">
      <c r="A1630" s="1">
        <v>46149</v>
      </c>
      <c r="B1630" s="2" t="s">
        <v>26</v>
      </c>
      <c r="C1630" s="2" t="s">
        <v>3433</v>
      </c>
      <c r="D1630" s="2" t="s">
        <v>3415</v>
      </c>
      <c r="E1630" s="11">
        <v>0.57638888888888884</v>
      </c>
      <c r="F1630" s="11">
        <v>0.65972222222222232</v>
      </c>
      <c r="G1630">
        <v>2</v>
      </c>
      <c r="H1630">
        <v>1400</v>
      </c>
      <c r="I1630">
        <v>2</v>
      </c>
      <c r="J1630">
        <v>1400</v>
      </c>
      <c r="K1630" s="2" t="s">
        <v>3416</v>
      </c>
      <c r="L1630" s="2" t="s">
        <v>3417</v>
      </c>
      <c r="M1630">
        <v>573</v>
      </c>
      <c r="N1630" s="2" t="s">
        <v>2373</v>
      </c>
      <c r="O1630" s="2" t="s">
        <v>2376</v>
      </c>
      <c r="P1630" s="2" t="s">
        <v>2375</v>
      </c>
      <c r="Q1630" s="2" t="s">
        <v>343</v>
      </c>
      <c r="R1630" s="2" t="s">
        <v>2374</v>
      </c>
      <c r="S1630" s="2" t="s">
        <v>64</v>
      </c>
      <c r="T1630">
        <v>2800</v>
      </c>
      <c r="U1630">
        <v>0</v>
      </c>
      <c r="V1630">
        <v>2</v>
      </c>
      <c r="W1630">
        <v>1</v>
      </c>
      <c r="X1630">
        <v>6</v>
      </c>
      <c r="Z1630">
        <v>16800</v>
      </c>
      <c r="AA1630">
        <v>16800</v>
      </c>
      <c r="AB1630">
        <v>16500</v>
      </c>
      <c r="AC1630" s="2" t="s">
        <v>764</v>
      </c>
      <c r="AD1630" s="2" t="s">
        <v>463</v>
      </c>
      <c r="AE1630">
        <v>2026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 s="2" t="s">
        <v>72</v>
      </c>
      <c r="AN1630" s="2" t="s">
        <v>3419</v>
      </c>
    </row>
    <row r="1631" spans="1:40">
      <c r="A1631" s="1">
        <v>46150</v>
      </c>
      <c r="B1631" s="2" t="s">
        <v>26</v>
      </c>
      <c r="C1631" s="2" t="s">
        <v>3433</v>
      </c>
      <c r="D1631" s="2" t="s">
        <v>3415</v>
      </c>
      <c r="E1631" s="11">
        <v>0.33333333333333326</v>
      </c>
      <c r="F1631" s="11">
        <v>0.40972222222222232</v>
      </c>
      <c r="G1631">
        <v>1.83</v>
      </c>
      <c r="H1631">
        <v>1748.6338797814208</v>
      </c>
      <c r="I1631">
        <v>1.8333333333333335</v>
      </c>
      <c r="J1631">
        <v>1745.4545454513889</v>
      </c>
      <c r="K1631" s="2" t="s">
        <v>3416</v>
      </c>
      <c r="L1631" s="2" t="s">
        <v>3417</v>
      </c>
      <c r="M1631">
        <v>646</v>
      </c>
      <c r="N1631" s="2" t="s">
        <v>2638</v>
      </c>
      <c r="O1631" s="2" t="s">
        <v>2641</v>
      </c>
      <c r="P1631" s="2" t="s">
        <v>2640</v>
      </c>
      <c r="Q1631" s="2" t="s">
        <v>770</v>
      </c>
      <c r="R1631" s="2" t="s">
        <v>2639</v>
      </c>
      <c r="S1631" s="2" t="s">
        <v>64</v>
      </c>
      <c r="T1631">
        <v>3200</v>
      </c>
      <c r="U1631">
        <v>0</v>
      </c>
      <c r="V1631">
        <v>2</v>
      </c>
      <c r="W1631">
        <v>1</v>
      </c>
      <c r="X1631">
        <v>3</v>
      </c>
      <c r="Z1631">
        <v>9600</v>
      </c>
      <c r="AA1631">
        <v>9600</v>
      </c>
      <c r="AB1631">
        <v>9000</v>
      </c>
      <c r="AC1631" s="2" t="s">
        <v>764</v>
      </c>
      <c r="AD1631" s="2" t="s">
        <v>463</v>
      </c>
      <c r="AE1631">
        <v>2026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 s="2" t="s">
        <v>72</v>
      </c>
      <c r="AN1631" s="2" t="s">
        <v>3419</v>
      </c>
    </row>
    <row r="1632" spans="1:40">
      <c r="A1632" s="1">
        <v>46150</v>
      </c>
      <c r="B1632" s="2" t="s">
        <v>26</v>
      </c>
      <c r="C1632" s="2" t="s">
        <v>3433</v>
      </c>
      <c r="D1632" s="2" t="s">
        <v>3415</v>
      </c>
      <c r="E1632" s="11">
        <v>0.47916666666666674</v>
      </c>
      <c r="F1632" s="11">
        <v>0.625</v>
      </c>
      <c r="G1632">
        <v>3.5</v>
      </c>
      <c r="H1632">
        <v>1914.2857142857142</v>
      </c>
      <c r="I1632">
        <v>3.5</v>
      </c>
      <c r="J1632">
        <v>1914.2857142824073</v>
      </c>
      <c r="K1632" s="2" t="s">
        <v>3416</v>
      </c>
      <c r="L1632" s="2" t="s">
        <v>3417</v>
      </c>
      <c r="M1632">
        <v>655</v>
      </c>
      <c r="N1632" s="2" t="s">
        <v>2670</v>
      </c>
      <c r="O1632" s="2" t="s">
        <v>2675</v>
      </c>
      <c r="P1632" s="2" t="s">
        <v>2672</v>
      </c>
      <c r="Q1632" s="2" t="s">
        <v>192</v>
      </c>
      <c r="R1632" s="2" t="s">
        <v>2671</v>
      </c>
      <c r="S1632" s="2" t="s">
        <v>64</v>
      </c>
      <c r="T1632">
        <v>6700</v>
      </c>
      <c r="U1632">
        <v>0</v>
      </c>
      <c r="V1632">
        <v>2</v>
      </c>
      <c r="W1632">
        <v>1</v>
      </c>
      <c r="X1632">
        <v>4</v>
      </c>
      <c r="Z1632">
        <v>26800</v>
      </c>
      <c r="AA1632">
        <v>26800</v>
      </c>
      <c r="AB1632">
        <v>26500</v>
      </c>
      <c r="AC1632" s="2" t="s">
        <v>764</v>
      </c>
      <c r="AD1632" s="2" t="s">
        <v>463</v>
      </c>
      <c r="AE1632">
        <v>2026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 s="2" t="s">
        <v>72</v>
      </c>
      <c r="AN1632" s="2" t="s">
        <v>3419</v>
      </c>
    </row>
    <row r="1633" spans="1:40">
      <c r="A1633" s="1">
        <v>46150</v>
      </c>
      <c r="B1633" s="2" t="s">
        <v>26</v>
      </c>
      <c r="C1633" s="2" t="s">
        <v>3433</v>
      </c>
      <c r="D1633" s="2" t="s">
        <v>3415</v>
      </c>
      <c r="E1633" s="11">
        <v>0.625</v>
      </c>
      <c r="F1633" s="11">
        <v>0.70833333333333326</v>
      </c>
      <c r="G1633">
        <v>2</v>
      </c>
      <c r="H1633">
        <v>1380</v>
      </c>
      <c r="I1633">
        <v>2</v>
      </c>
      <c r="J1633">
        <v>1380</v>
      </c>
      <c r="K1633" s="2" t="s">
        <v>3416</v>
      </c>
      <c r="L1633" s="2" t="s">
        <v>3417</v>
      </c>
      <c r="M1633">
        <v>656</v>
      </c>
      <c r="N1633" s="2" t="s">
        <v>2678</v>
      </c>
      <c r="O1633" s="2" t="s">
        <v>2675</v>
      </c>
      <c r="P1633" s="2" t="s">
        <v>2672</v>
      </c>
      <c r="Q1633" s="2" t="s">
        <v>192</v>
      </c>
      <c r="R1633" s="2" t="s">
        <v>2671</v>
      </c>
      <c r="S1633" s="2" t="s">
        <v>64</v>
      </c>
      <c r="T1633">
        <v>2760</v>
      </c>
      <c r="U1633">
        <v>0</v>
      </c>
      <c r="V1633">
        <v>2</v>
      </c>
      <c r="W1633">
        <v>1</v>
      </c>
      <c r="X1633">
        <v>4</v>
      </c>
      <c r="Z1633">
        <v>11040</v>
      </c>
      <c r="AA1633">
        <v>11040</v>
      </c>
      <c r="AB1633">
        <v>23500</v>
      </c>
      <c r="AC1633" s="2" t="s">
        <v>2103</v>
      </c>
      <c r="AD1633" s="2" t="s">
        <v>463</v>
      </c>
      <c r="AE1633">
        <v>2026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 s="2" t="s">
        <v>72</v>
      </c>
      <c r="AN1633" s="2" t="s">
        <v>3419</v>
      </c>
    </row>
    <row r="1634" spans="1:40">
      <c r="A1634" s="1">
        <v>46149</v>
      </c>
      <c r="B1634" s="2" t="s">
        <v>26</v>
      </c>
      <c r="C1634" s="2" t="s">
        <v>3448</v>
      </c>
      <c r="D1634" s="2" t="s">
        <v>3449</v>
      </c>
      <c r="E1634" s="11">
        <v>0.34027777777777768</v>
      </c>
      <c r="F1634" s="11">
        <v>0.45138888888888884</v>
      </c>
      <c r="G1634">
        <v>2.67</v>
      </c>
      <c r="H1634">
        <v>2116.4794007490636</v>
      </c>
      <c r="I1634">
        <v>2.6666666666666665</v>
      </c>
      <c r="J1634">
        <v>2119.125</v>
      </c>
      <c r="K1634" s="2" t="s">
        <v>3416</v>
      </c>
      <c r="L1634" s="2" t="s">
        <v>3417</v>
      </c>
      <c r="M1634">
        <v>567</v>
      </c>
      <c r="N1634" s="2" t="s">
        <v>2357</v>
      </c>
      <c r="O1634" s="2" t="s">
        <v>2358</v>
      </c>
      <c r="P1634" s="2" t="s">
        <v>1244</v>
      </c>
      <c r="Q1634" s="2" t="s">
        <v>97</v>
      </c>
      <c r="R1634" s="2" t="s">
        <v>1435</v>
      </c>
      <c r="S1634" s="2" t="s">
        <v>64</v>
      </c>
      <c r="T1634">
        <v>5651</v>
      </c>
      <c r="U1634">
        <v>0</v>
      </c>
      <c r="V1634">
        <v>2</v>
      </c>
      <c r="W1634">
        <v>1</v>
      </c>
      <c r="X1634">
        <v>2</v>
      </c>
      <c r="Z1634">
        <v>11302</v>
      </c>
      <c r="AA1634">
        <v>11302</v>
      </c>
      <c r="AB1634">
        <v>21000</v>
      </c>
      <c r="AC1634" s="2" t="s">
        <v>3438</v>
      </c>
      <c r="AD1634" s="2" t="s">
        <v>463</v>
      </c>
      <c r="AE1634">
        <v>2026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 s="2" t="s">
        <v>72</v>
      </c>
      <c r="AN1634" s="2" t="s">
        <v>3419</v>
      </c>
    </row>
    <row r="1635" spans="1:40">
      <c r="A1635" s="1">
        <v>46149</v>
      </c>
      <c r="B1635" s="2" t="s">
        <v>26</v>
      </c>
      <c r="C1635" s="2" t="s">
        <v>3448</v>
      </c>
      <c r="D1635" s="2" t="s">
        <v>3449</v>
      </c>
      <c r="E1635" s="11">
        <v>0.48263888888888884</v>
      </c>
      <c r="F1635" s="11">
        <v>0.59722222222222232</v>
      </c>
      <c r="G1635">
        <v>2.75</v>
      </c>
      <c r="H1635">
        <v>1927.2727272727273</v>
      </c>
      <c r="I1635">
        <v>2.75</v>
      </c>
      <c r="J1635">
        <v>1927.2727272685186</v>
      </c>
      <c r="K1635" s="2" t="s">
        <v>3416</v>
      </c>
      <c r="L1635" s="2" t="s">
        <v>3417</v>
      </c>
      <c r="M1635">
        <v>557</v>
      </c>
      <c r="N1635" s="2" t="s">
        <v>2322</v>
      </c>
      <c r="O1635" s="2" t="s">
        <v>2325</v>
      </c>
      <c r="P1635" s="2" t="s">
        <v>1312</v>
      </c>
      <c r="Q1635" s="2" t="s">
        <v>2324</v>
      </c>
      <c r="R1635" s="2" t="s">
        <v>2323</v>
      </c>
      <c r="S1635" s="2" t="s">
        <v>64</v>
      </c>
      <c r="T1635">
        <v>5300</v>
      </c>
      <c r="U1635">
        <v>0</v>
      </c>
      <c r="V1635">
        <v>2</v>
      </c>
      <c r="W1635">
        <v>1</v>
      </c>
      <c r="X1635">
        <v>2</v>
      </c>
      <c r="Z1635">
        <v>10600</v>
      </c>
      <c r="AA1635">
        <v>10600</v>
      </c>
      <c r="AB1635">
        <v>10500</v>
      </c>
      <c r="AC1635" s="2" t="s">
        <v>3438</v>
      </c>
      <c r="AD1635" s="2" t="s">
        <v>463</v>
      </c>
      <c r="AE1635">
        <v>2026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 s="2" t="s">
        <v>72</v>
      </c>
      <c r="AN1635" s="2" t="s">
        <v>3419</v>
      </c>
    </row>
    <row r="1636" spans="1:40">
      <c r="A1636" s="1">
        <v>46149</v>
      </c>
      <c r="B1636" s="2" t="s">
        <v>26</v>
      </c>
      <c r="C1636" s="2" t="s">
        <v>3448</v>
      </c>
      <c r="D1636" s="2" t="s">
        <v>3449</v>
      </c>
      <c r="E1636" s="11">
        <v>0.60416666666666674</v>
      </c>
      <c r="F1636" s="11">
        <v>0.72222222222222232</v>
      </c>
      <c r="G1636">
        <v>2.83</v>
      </c>
      <c r="H1636">
        <v>2522.2614840989399</v>
      </c>
      <c r="I1636">
        <v>2.8333333333333335</v>
      </c>
      <c r="J1636">
        <v>2519.2941176504628</v>
      </c>
      <c r="K1636" s="2" t="s">
        <v>3416</v>
      </c>
      <c r="L1636" s="2" t="s">
        <v>3417</v>
      </c>
      <c r="M1636">
        <v>484</v>
      </c>
      <c r="N1636" s="2" t="s">
        <v>2094</v>
      </c>
      <c r="O1636" s="2" t="s">
        <v>2083</v>
      </c>
      <c r="P1636" s="2" t="s">
        <v>2082</v>
      </c>
      <c r="Q1636" s="2" t="s">
        <v>97</v>
      </c>
      <c r="R1636" s="2" t="s">
        <v>2081</v>
      </c>
      <c r="S1636" s="2" t="s">
        <v>64</v>
      </c>
      <c r="T1636">
        <v>7138</v>
      </c>
      <c r="U1636">
        <v>0</v>
      </c>
      <c r="V1636">
        <v>2</v>
      </c>
      <c r="W1636">
        <v>1</v>
      </c>
      <c r="X1636">
        <v>2</v>
      </c>
      <c r="Z1636">
        <v>14276</v>
      </c>
      <c r="AA1636">
        <v>14276</v>
      </c>
      <c r="AB1636">
        <v>29500</v>
      </c>
      <c r="AC1636" s="2" t="s">
        <v>3450</v>
      </c>
      <c r="AD1636" s="2" t="s">
        <v>463</v>
      </c>
      <c r="AE1636">
        <v>2026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 s="2" t="s">
        <v>72</v>
      </c>
      <c r="AN1636" s="2" t="s">
        <v>3419</v>
      </c>
    </row>
    <row r="1637" spans="1:40">
      <c r="A1637" s="1">
        <v>46150</v>
      </c>
      <c r="B1637" s="2" t="s">
        <v>26</v>
      </c>
      <c r="C1637" s="2" t="s">
        <v>3448</v>
      </c>
      <c r="D1637" s="2" t="s">
        <v>3449</v>
      </c>
      <c r="E1637" s="11">
        <v>0.35416666666666674</v>
      </c>
      <c r="F1637" s="11">
        <v>0.51041666666666674</v>
      </c>
      <c r="G1637">
        <v>3.75</v>
      </c>
      <c r="H1637">
        <v>2078.9333333333334</v>
      </c>
      <c r="I1637">
        <v>3.75</v>
      </c>
      <c r="J1637">
        <v>2078.9333333333334</v>
      </c>
      <c r="K1637" s="2" t="s">
        <v>3416</v>
      </c>
      <c r="L1637" s="2" t="s">
        <v>3417</v>
      </c>
      <c r="M1637">
        <v>484</v>
      </c>
      <c r="N1637" s="2" t="s">
        <v>2094</v>
      </c>
      <c r="O1637" s="2" t="s">
        <v>2083</v>
      </c>
      <c r="P1637" s="2" t="s">
        <v>2082</v>
      </c>
      <c r="Q1637" s="2" t="s">
        <v>97</v>
      </c>
      <c r="R1637" s="2" t="s">
        <v>2081</v>
      </c>
      <c r="S1637" s="2" t="s">
        <v>64</v>
      </c>
      <c r="T1637">
        <v>7796</v>
      </c>
      <c r="U1637">
        <v>6</v>
      </c>
      <c r="V1637">
        <v>2</v>
      </c>
      <c r="W1637">
        <v>1</v>
      </c>
      <c r="X1637">
        <v>2</v>
      </c>
      <c r="Z1637">
        <v>15592</v>
      </c>
      <c r="AA1637">
        <v>15592</v>
      </c>
      <c r="AB1637">
        <v>29500</v>
      </c>
      <c r="AC1637" s="2" t="s">
        <v>3450</v>
      </c>
      <c r="AD1637" s="2" t="s">
        <v>463</v>
      </c>
      <c r="AE1637">
        <v>2026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 s="2" t="s">
        <v>72</v>
      </c>
      <c r="AN1637" s="2" t="s">
        <v>3419</v>
      </c>
    </row>
    <row r="1638" spans="1:40">
      <c r="A1638" s="1">
        <v>46150</v>
      </c>
      <c r="B1638" s="2" t="s">
        <v>26</v>
      </c>
      <c r="C1638" s="2" t="s">
        <v>3448</v>
      </c>
      <c r="D1638" s="2" t="s">
        <v>3449</v>
      </c>
      <c r="E1638" s="11">
        <v>0.63888888888888884</v>
      </c>
      <c r="F1638" s="11">
        <v>0.71875</v>
      </c>
      <c r="G1638">
        <v>1.92</v>
      </c>
      <c r="H1638">
        <v>1652.0833333333335</v>
      </c>
      <c r="I1638">
        <v>1.9166666666666665</v>
      </c>
      <c r="J1638">
        <v>1654.9565217361112</v>
      </c>
      <c r="K1638" s="2" t="s">
        <v>3416</v>
      </c>
      <c r="L1638" s="2" t="s">
        <v>3417</v>
      </c>
      <c r="M1638">
        <v>485</v>
      </c>
      <c r="N1638" s="2" t="s">
        <v>2095</v>
      </c>
      <c r="O1638" s="2" t="s">
        <v>2083</v>
      </c>
      <c r="P1638" s="2" t="s">
        <v>2082</v>
      </c>
      <c r="Q1638" s="2" t="s">
        <v>97</v>
      </c>
      <c r="R1638" s="2" t="s">
        <v>2081</v>
      </c>
      <c r="S1638" s="2" t="s">
        <v>64</v>
      </c>
      <c r="T1638">
        <v>3172</v>
      </c>
      <c r="U1638">
        <v>0</v>
      </c>
      <c r="V1638">
        <v>2</v>
      </c>
      <c r="W1638">
        <v>1</v>
      </c>
      <c r="X1638">
        <v>2</v>
      </c>
      <c r="Z1638">
        <v>6344</v>
      </c>
      <c r="AA1638">
        <v>6344</v>
      </c>
      <c r="AB1638">
        <v>29500</v>
      </c>
      <c r="AC1638" s="2" t="s">
        <v>3450</v>
      </c>
      <c r="AD1638" s="2" t="s">
        <v>463</v>
      </c>
      <c r="AE1638">
        <v>2026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 s="2" t="s">
        <v>72</v>
      </c>
      <c r="AN1638" s="2" t="s">
        <v>3419</v>
      </c>
    </row>
    <row r="1639" spans="1:40">
      <c r="A1639" s="1">
        <v>46146</v>
      </c>
      <c r="B1639" s="2" t="s">
        <v>27</v>
      </c>
      <c r="C1639" s="2" t="s">
        <v>3439</v>
      </c>
      <c r="D1639" s="2" t="s">
        <v>3440</v>
      </c>
      <c r="E1639" s="11">
        <v>0.33680555555555558</v>
      </c>
      <c r="F1639" s="11">
        <v>0.51041666666666674</v>
      </c>
      <c r="G1639">
        <v>4.17</v>
      </c>
      <c r="H1639">
        <v>1279.1366906474821</v>
      </c>
      <c r="I1639">
        <v>4.166666666666667</v>
      </c>
      <c r="J1639">
        <v>1280.1600000000001</v>
      </c>
      <c r="K1639" s="2" t="s">
        <v>3416</v>
      </c>
      <c r="L1639" s="2" t="s">
        <v>3417</v>
      </c>
      <c r="M1639">
        <v>535</v>
      </c>
      <c r="N1639" s="2" t="s">
        <v>2240</v>
      </c>
      <c r="O1639" s="2" t="s">
        <v>2235</v>
      </c>
      <c r="P1639" s="2" t="s">
        <v>2228</v>
      </c>
      <c r="Q1639" s="2" t="s">
        <v>2229</v>
      </c>
      <c r="R1639" s="2" t="s">
        <v>2227</v>
      </c>
      <c r="S1639" s="2" t="s">
        <v>64</v>
      </c>
      <c r="T1639">
        <v>5334</v>
      </c>
      <c r="U1639">
        <v>0</v>
      </c>
      <c r="V1639">
        <v>2</v>
      </c>
      <c r="W1639">
        <v>1</v>
      </c>
      <c r="X1639">
        <v>8</v>
      </c>
      <c r="Z1639">
        <v>42672</v>
      </c>
      <c r="AA1639">
        <v>42672</v>
      </c>
      <c r="AB1639">
        <v>42000</v>
      </c>
      <c r="AC1639" s="2" t="s">
        <v>3450</v>
      </c>
      <c r="AD1639" s="2" t="s">
        <v>463</v>
      </c>
      <c r="AE1639">
        <v>2026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 s="2" t="s">
        <v>3419</v>
      </c>
      <c r="AN1639" s="2" t="s">
        <v>3419</v>
      </c>
    </row>
    <row r="1640" spans="1:40">
      <c r="A1640" s="1">
        <v>46146</v>
      </c>
      <c r="B1640" s="2" t="s">
        <v>27</v>
      </c>
      <c r="C1640" s="2" t="s">
        <v>3439</v>
      </c>
      <c r="D1640" s="2" t="s">
        <v>3440</v>
      </c>
      <c r="E1640" s="11">
        <v>0.53472222222222232</v>
      </c>
      <c r="F1640" s="11">
        <v>0.55208333333333326</v>
      </c>
      <c r="G1640">
        <v>0.42</v>
      </c>
      <c r="H1640">
        <v>483.33333333333337</v>
      </c>
      <c r="I1640">
        <v>0.41666666666666674</v>
      </c>
      <c r="J1640">
        <v>487.2</v>
      </c>
      <c r="K1640" s="2" t="s">
        <v>3416</v>
      </c>
      <c r="L1640" s="2" t="s">
        <v>3417</v>
      </c>
      <c r="M1640">
        <v>616</v>
      </c>
      <c r="N1640" s="2" t="s">
        <v>2539</v>
      </c>
      <c r="O1640" s="2" t="s">
        <v>2542</v>
      </c>
      <c r="P1640" s="2" t="s">
        <v>2541</v>
      </c>
      <c r="Q1640" s="2" t="s">
        <v>122</v>
      </c>
      <c r="R1640" s="2" t="s">
        <v>2540</v>
      </c>
      <c r="S1640" s="2" t="s">
        <v>64</v>
      </c>
      <c r="T1640">
        <v>203</v>
      </c>
      <c r="U1640">
        <v>3</v>
      </c>
      <c r="V1640">
        <v>2</v>
      </c>
      <c r="W1640">
        <v>1</v>
      </c>
      <c r="X1640">
        <v>8</v>
      </c>
      <c r="Z1640">
        <v>1624</v>
      </c>
      <c r="AA1640">
        <v>1624</v>
      </c>
      <c r="AB1640">
        <v>1100</v>
      </c>
      <c r="AC1640" s="2" t="s">
        <v>3438</v>
      </c>
      <c r="AD1640" s="2" t="s">
        <v>463</v>
      </c>
      <c r="AE1640">
        <v>2026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 s="2" t="s">
        <v>3419</v>
      </c>
      <c r="AN1640" s="2" t="s">
        <v>3419</v>
      </c>
    </row>
    <row r="1641" spans="1:40">
      <c r="A1641" s="1">
        <v>46146</v>
      </c>
      <c r="B1641" s="2" t="s">
        <v>27</v>
      </c>
      <c r="C1641" s="2" t="s">
        <v>3439</v>
      </c>
      <c r="D1641" s="2" t="s">
        <v>3440</v>
      </c>
      <c r="E1641" s="11">
        <v>0.64583333333333326</v>
      </c>
      <c r="F1641" s="11">
        <v>0.73194444444444451</v>
      </c>
      <c r="G1641">
        <v>2.0699999999999998</v>
      </c>
      <c r="H1641">
        <v>1332.3671497584542</v>
      </c>
      <c r="I1641">
        <v>2.0666666666666669</v>
      </c>
      <c r="J1641">
        <v>1334.5161290277779</v>
      </c>
      <c r="K1641" s="2" t="s">
        <v>3416</v>
      </c>
      <c r="L1641" s="2" t="s">
        <v>3417</v>
      </c>
      <c r="M1641">
        <v>636</v>
      </c>
      <c r="N1641" s="2" t="s">
        <v>2621</v>
      </c>
      <c r="O1641" s="2" t="s">
        <v>2623</v>
      </c>
      <c r="P1641" s="2" t="s">
        <v>1987</v>
      </c>
      <c r="Q1641" s="2" t="s">
        <v>354</v>
      </c>
      <c r="R1641" s="2" t="s">
        <v>2622</v>
      </c>
      <c r="S1641" s="2" t="s">
        <v>64</v>
      </c>
      <c r="T1641">
        <v>2758</v>
      </c>
      <c r="U1641">
        <v>4</v>
      </c>
      <c r="V1641">
        <v>2</v>
      </c>
      <c r="W1641">
        <v>1</v>
      </c>
      <c r="X1641">
        <v>6</v>
      </c>
      <c r="Z1641">
        <v>16548</v>
      </c>
      <c r="AA1641">
        <v>16548</v>
      </c>
      <c r="AB1641">
        <v>37000</v>
      </c>
      <c r="AC1641" s="2" t="s">
        <v>3450</v>
      </c>
      <c r="AD1641" s="2" t="s">
        <v>463</v>
      </c>
      <c r="AE1641">
        <v>2026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 s="2" t="s">
        <v>3419</v>
      </c>
      <c r="AN1641" s="2" t="s">
        <v>3419</v>
      </c>
    </row>
    <row r="1642" spans="1:40">
      <c r="A1642" s="1">
        <v>46149</v>
      </c>
      <c r="B1642" s="2" t="s">
        <v>27</v>
      </c>
      <c r="C1642" s="2" t="s">
        <v>3481</v>
      </c>
      <c r="D1642" s="2" t="s">
        <v>3454</v>
      </c>
      <c r="E1642" s="11">
        <v>0.34027777777777768</v>
      </c>
      <c r="F1642" s="11">
        <v>0.72916666666666674</v>
      </c>
      <c r="G1642">
        <v>9.33</v>
      </c>
      <c r="H1642">
        <v>1629.1532690246515</v>
      </c>
      <c r="I1642">
        <v>9.3333333333333339</v>
      </c>
      <c r="J1642">
        <v>1628.5714285763888</v>
      </c>
      <c r="K1642" s="2" t="s">
        <v>3416</v>
      </c>
      <c r="L1642" s="2" t="s">
        <v>3370</v>
      </c>
      <c r="M1642" t="s">
        <v>764</v>
      </c>
      <c r="N1642" s="2" t="s">
        <v>764</v>
      </c>
      <c r="O1642" s="2" t="s">
        <v>764</v>
      </c>
      <c r="P1642" s="2" t="s">
        <v>764</v>
      </c>
      <c r="Q1642" s="2" t="s">
        <v>764</v>
      </c>
      <c r="R1642" s="2" t="s">
        <v>764</v>
      </c>
      <c r="S1642" s="2" t="s">
        <v>764</v>
      </c>
      <c r="T1642">
        <v>15200</v>
      </c>
      <c r="U1642">
        <v>10</v>
      </c>
      <c r="V1642">
        <v>0</v>
      </c>
      <c r="W1642">
        <v>0</v>
      </c>
      <c r="X1642">
        <v>0</v>
      </c>
      <c r="Z1642">
        <v>0</v>
      </c>
      <c r="AA1642" t="s">
        <v>764</v>
      </c>
      <c r="AB1642" t="s">
        <v>764</v>
      </c>
      <c r="AC1642" s="2" t="s">
        <v>3496</v>
      </c>
      <c r="AD1642" s="2" t="s">
        <v>463</v>
      </c>
      <c r="AE1642">
        <v>2026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 s="2" t="s">
        <v>3419</v>
      </c>
      <c r="AN1642" s="2" t="s">
        <v>3419</v>
      </c>
    </row>
    <row r="1643" spans="1:40">
      <c r="A1643" s="1">
        <v>46150</v>
      </c>
      <c r="B1643" s="2" t="s">
        <v>27</v>
      </c>
      <c r="C1643" s="2" t="s">
        <v>3481</v>
      </c>
      <c r="D1643" s="2" t="s">
        <v>3454</v>
      </c>
      <c r="E1643" s="11">
        <v>0.34027777777777768</v>
      </c>
      <c r="F1643" s="11">
        <v>0.72916666666666674</v>
      </c>
      <c r="G1643">
        <v>9.33</v>
      </c>
      <c r="H1643">
        <v>1629.1532690246515</v>
      </c>
      <c r="I1643">
        <v>9.3333333333333339</v>
      </c>
      <c r="J1643">
        <v>1628.5714285763888</v>
      </c>
      <c r="K1643" s="2" t="s">
        <v>3416</v>
      </c>
      <c r="L1643" s="2" t="s">
        <v>3370</v>
      </c>
      <c r="M1643" t="s">
        <v>764</v>
      </c>
      <c r="N1643" s="2" t="s">
        <v>764</v>
      </c>
      <c r="O1643" s="2" t="s">
        <v>764</v>
      </c>
      <c r="P1643" s="2" t="s">
        <v>764</v>
      </c>
      <c r="Q1643" s="2" t="s">
        <v>764</v>
      </c>
      <c r="R1643" s="2" t="s">
        <v>764</v>
      </c>
      <c r="S1643" s="2" t="s">
        <v>764</v>
      </c>
      <c r="T1643">
        <v>15200</v>
      </c>
      <c r="U1643">
        <v>10</v>
      </c>
      <c r="V1643">
        <v>0</v>
      </c>
      <c r="W1643">
        <v>0</v>
      </c>
      <c r="X1643">
        <v>0</v>
      </c>
      <c r="Z1643">
        <v>0</v>
      </c>
      <c r="AA1643" t="s">
        <v>764</v>
      </c>
      <c r="AB1643" t="s">
        <v>764</v>
      </c>
      <c r="AC1643" s="2" t="s">
        <v>3496</v>
      </c>
      <c r="AD1643" s="2" t="s">
        <v>463</v>
      </c>
      <c r="AE1643">
        <v>2026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 s="2" t="s">
        <v>3419</v>
      </c>
      <c r="AN1643" s="2" t="s">
        <v>3419</v>
      </c>
    </row>
    <row r="1644" spans="1:40">
      <c r="A1644" s="1">
        <v>46150</v>
      </c>
      <c r="B1644" s="2" t="s">
        <v>27</v>
      </c>
      <c r="C1644" s="2" t="s">
        <v>3429</v>
      </c>
      <c r="D1644" s="2" t="s">
        <v>3415</v>
      </c>
      <c r="E1644" s="11">
        <v>0.33333333333333326</v>
      </c>
      <c r="F1644" s="11">
        <v>0.54166666666666674</v>
      </c>
      <c r="G1644">
        <v>5</v>
      </c>
      <c r="H1644">
        <v>708</v>
      </c>
      <c r="I1644">
        <v>5</v>
      </c>
      <c r="J1644">
        <v>708</v>
      </c>
      <c r="K1644" s="2" t="s">
        <v>3416</v>
      </c>
      <c r="L1644" s="2" t="s">
        <v>3417</v>
      </c>
      <c r="M1644">
        <v>685</v>
      </c>
      <c r="N1644" s="2" t="s">
        <v>2777</v>
      </c>
      <c r="O1644" s="2" t="s">
        <v>1942</v>
      </c>
      <c r="P1644" s="2" t="s">
        <v>1940</v>
      </c>
      <c r="Q1644" s="2" t="s">
        <v>1941</v>
      </c>
      <c r="R1644" s="2" t="s">
        <v>1939</v>
      </c>
      <c r="S1644" s="2" t="s">
        <v>64</v>
      </c>
      <c r="T1644">
        <v>3540</v>
      </c>
      <c r="U1644">
        <v>10</v>
      </c>
      <c r="V1644">
        <v>3</v>
      </c>
      <c r="W1644">
        <v>1</v>
      </c>
      <c r="X1644">
        <v>4</v>
      </c>
      <c r="Z1644">
        <v>14160</v>
      </c>
      <c r="AA1644">
        <v>14160</v>
      </c>
      <c r="AB1644">
        <v>14000</v>
      </c>
      <c r="AC1644" s="2"/>
      <c r="AD1644" s="2" t="s">
        <v>463</v>
      </c>
      <c r="AE1644">
        <v>2026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 s="2" t="s">
        <v>3431</v>
      </c>
      <c r="AN1644" s="2" t="s">
        <v>3419</v>
      </c>
    </row>
    <row r="1645" spans="1:40">
      <c r="A1645" s="1">
        <v>46150</v>
      </c>
      <c r="B1645" s="2" t="s">
        <v>27</v>
      </c>
      <c r="C1645" s="2" t="s">
        <v>3429</v>
      </c>
      <c r="D1645" s="2" t="s">
        <v>3415</v>
      </c>
      <c r="E1645" s="11">
        <v>0.5</v>
      </c>
      <c r="F1645" s="11">
        <v>0.5625</v>
      </c>
      <c r="G1645">
        <v>1.5</v>
      </c>
      <c r="I1645">
        <v>1.5</v>
      </c>
      <c r="K1645" s="2" t="s">
        <v>3416</v>
      </c>
      <c r="L1645" s="2" t="s">
        <v>3442</v>
      </c>
      <c r="M1645" t="s">
        <v>764</v>
      </c>
      <c r="N1645" s="2" t="s">
        <v>764</v>
      </c>
      <c r="O1645" s="2" t="s">
        <v>764</v>
      </c>
      <c r="P1645" s="2" t="s">
        <v>764</v>
      </c>
      <c r="Q1645" s="2" t="s">
        <v>764</v>
      </c>
      <c r="R1645" s="2" t="s">
        <v>764</v>
      </c>
      <c r="S1645" s="2" t="s">
        <v>764</v>
      </c>
      <c r="V1645">
        <v>0</v>
      </c>
      <c r="W1645">
        <v>0</v>
      </c>
      <c r="X1645">
        <v>0</v>
      </c>
      <c r="AA1645" t="s">
        <v>764</v>
      </c>
      <c r="AB1645" t="s">
        <v>764</v>
      </c>
      <c r="AC1645" s="2" t="s">
        <v>3681</v>
      </c>
      <c r="AD1645" s="2" t="s">
        <v>463</v>
      </c>
      <c r="AE1645">
        <v>2026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 s="2" t="s">
        <v>3419</v>
      </c>
      <c r="AN1645" s="2" t="s">
        <v>3419</v>
      </c>
    </row>
    <row r="1646" spans="1:40">
      <c r="A1646" s="1">
        <v>46150</v>
      </c>
      <c r="B1646" s="2" t="s">
        <v>27</v>
      </c>
      <c r="C1646" s="2" t="s">
        <v>3429</v>
      </c>
      <c r="D1646" s="2" t="s">
        <v>3415</v>
      </c>
      <c r="E1646" s="11">
        <v>0.57638888888888884</v>
      </c>
      <c r="F1646" s="11">
        <v>0.6875</v>
      </c>
      <c r="G1646">
        <v>2.67</v>
      </c>
      <c r="H1646">
        <v>1279.7752808988764</v>
      </c>
      <c r="I1646">
        <v>2.6666666666666665</v>
      </c>
      <c r="J1646">
        <v>1281.375</v>
      </c>
      <c r="K1646" s="2" t="s">
        <v>3416</v>
      </c>
      <c r="L1646" s="2" t="s">
        <v>3417</v>
      </c>
      <c r="M1646">
        <v>687</v>
      </c>
      <c r="N1646" s="2" t="s">
        <v>2781</v>
      </c>
      <c r="O1646" s="2" t="s">
        <v>1735</v>
      </c>
      <c r="P1646" s="2" t="s">
        <v>1733</v>
      </c>
      <c r="Q1646" s="2" t="s">
        <v>1734</v>
      </c>
      <c r="R1646" s="2" t="s">
        <v>1732</v>
      </c>
      <c r="S1646" s="2" t="s">
        <v>64</v>
      </c>
      <c r="T1646">
        <v>3417</v>
      </c>
      <c r="U1646">
        <v>7</v>
      </c>
      <c r="V1646">
        <v>3</v>
      </c>
      <c r="W1646">
        <v>1</v>
      </c>
      <c r="X1646">
        <v>4</v>
      </c>
      <c r="Z1646">
        <v>13668</v>
      </c>
      <c r="AA1646">
        <v>13668</v>
      </c>
      <c r="AB1646">
        <v>13000</v>
      </c>
      <c r="AC1646" s="2"/>
      <c r="AD1646" s="2" t="s">
        <v>463</v>
      </c>
      <c r="AE1646">
        <v>2026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 s="2" t="s">
        <v>3431</v>
      </c>
      <c r="AN1646" s="2" t="s">
        <v>3419</v>
      </c>
    </row>
    <row r="1647" spans="1:40">
      <c r="A1647" s="1">
        <v>46150</v>
      </c>
      <c r="B1647" s="2" t="s">
        <v>25</v>
      </c>
      <c r="C1647" s="2" t="s">
        <v>3422</v>
      </c>
      <c r="D1647" s="2" t="s">
        <v>3423</v>
      </c>
      <c r="E1647" s="11">
        <v>0.34027777777777768</v>
      </c>
      <c r="F1647" s="11">
        <v>0.4375</v>
      </c>
      <c r="G1647">
        <v>2.33</v>
      </c>
      <c r="H1647">
        <v>1030.0429184549355</v>
      </c>
      <c r="I1647">
        <v>2.3333333333333335</v>
      </c>
      <c r="J1647">
        <v>1028.5714285763888</v>
      </c>
      <c r="K1647" s="2" t="s">
        <v>3416</v>
      </c>
      <c r="L1647" s="2" t="s">
        <v>3417</v>
      </c>
      <c r="M1647">
        <v>690</v>
      </c>
      <c r="N1647" s="2" t="s">
        <v>2786</v>
      </c>
      <c r="O1647" s="2" t="s">
        <v>1392</v>
      </c>
      <c r="P1647" s="2" t="s">
        <v>1391</v>
      </c>
      <c r="Q1647" s="2" t="s">
        <v>153</v>
      </c>
      <c r="R1647" s="2" t="s">
        <v>1390</v>
      </c>
      <c r="S1647" s="2" t="s">
        <v>64</v>
      </c>
      <c r="T1647">
        <v>2400</v>
      </c>
      <c r="U1647">
        <v>0</v>
      </c>
      <c r="V1647">
        <v>2</v>
      </c>
      <c r="W1647">
        <v>1</v>
      </c>
      <c r="X1647">
        <v>4</v>
      </c>
      <c r="Z1647">
        <v>9600</v>
      </c>
      <c r="AA1647">
        <v>9600</v>
      </c>
      <c r="AB1647">
        <v>9400</v>
      </c>
      <c r="AC1647" s="2"/>
      <c r="AD1647" s="2" t="s">
        <v>463</v>
      </c>
      <c r="AE1647">
        <v>2026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 s="2" t="s">
        <v>72</v>
      </c>
      <c r="AN1647" s="2" t="s">
        <v>3419</v>
      </c>
    </row>
    <row r="1648" spans="1:40">
      <c r="A1648" s="1">
        <v>46150</v>
      </c>
      <c r="B1648" s="2" t="s">
        <v>25</v>
      </c>
      <c r="C1648" s="2" t="s">
        <v>3422</v>
      </c>
      <c r="D1648" s="2" t="s">
        <v>3423</v>
      </c>
      <c r="E1648" s="11">
        <v>0.44097222222222232</v>
      </c>
      <c r="F1648" s="11">
        <v>0.72916666666666674</v>
      </c>
      <c r="G1648">
        <v>6.92</v>
      </c>
      <c r="I1648">
        <v>6.916666666666667</v>
      </c>
      <c r="K1648" s="2" t="s">
        <v>3416</v>
      </c>
      <c r="L1648" s="2" t="s">
        <v>3464</v>
      </c>
      <c r="M1648" t="s">
        <v>764</v>
      </c>
      <c r="N1648" s="2" t="s">
        <v>764</v>
      </c>
      <c r="O1648" s="2" t="s">
        <v>764</v>
      </c>
      <c r="P1648" s="2" t="s">
        <v>764</v>
      </c>
      <c r="Q1648" s="2" t="s">
        <v>764</v>
      </c>
      <c r="R1648" s="2" t="s">
        <v>764</v>
      </c>
      <c r="S1648" s="2" t="s">
        <v>764</v>
      </c>
      <c r="V1648">
        <v>0</v>
      </c>
      <c r="W1648">
        <v>0</v>
      </c>
      <c r="X1648">
        <v>0</v>
      </c>
      <c r="AA1648" t="s">
        <v>764</v>
      </c>
      <c r="AB1648" t="s">
        <v>764</v>
      </c>
      <c r="AC1648" s="2" t="s">
        <v>3682</v>
      </c>
      <c r="AD1648" s="2" t="s">
        <v>463</v>
      </c>
      <c r="AE1648">
        <v>2026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 s="2" t="s">
        <v>72</v>
      </c>
      <c r="AN1648" s="2" t="s">
        <v>3419</v>
      </c>
    </row>
    <row r="1649" spans="1:40">
      <c r="A1649" s="1">
        <v>46153</v>
      </c>
      <c r="B1649" s="2" t="s">
        <v>25</v>
      </c>
      <c r="C1649" s="2" t="s">
        <v>3422</v>
      </c>
      <c r="D1649" s="2" t="s">
        <v>3423</v>
      </c>
      <c r="E1649" s="11">
        <v>0.3354166666666667</v>
      </c>
      <c r="F1649" s="11">
        <v>0.4375</v>
      </c>
      <c r="G1649">
        <v>2.4500000000000002</v>
      </c>
      <c r="H1649">
        <v>2040.8163265306121</v>
      </c>
      <c r="I1649">
        <v>2.4500000000000002</v>
      </c>
      <c r="J1649">
        <v>2040.8163265277778</v>
      </c>
      <c r="K1649" s="2" t="s">
        <v>3416</v>
      </c>
      <c r="L1649" s="2" t="s">
        <v>3417</v>
      </c>
      <c r="M1649">
        <v>693</v>
      </c>
      <c r="N1649" s="2" t="s">
        <v>2788</v>
      </c>
      <c r="O1649" s="2" t="s">
        <v>2791</v>
      </c>
      <c r="P1649" s="2" t="s">
        <v>2790</v>
      </c>
      <c r="Q1649" s="2" t="s">
        <v>122</v>
      </c>
      <c r="R1649" s="2" t="s">
        <v>2789</v>
      </c>
      <c r="S1649" s="2" t="s">
        <v>64</v>
      </c>
      <c r="T1649">
        <v>5000</v>
      </c>
      <c r="U1649">
        <v>0</v>
      </c>
      <c r="V1649">
        <v>2</v>
      </c>
      <c r="W1649">
        <v>1</v>
      </c>
      <c r="X1649">
        <v>3</v>
      </c>
      <c r="Z1649">
        <v>15000</v>
      </c>
      <c r="AA1649">
        <v>15000</v>
      </c>
      <c r="AB1649">
        <v>14500</v>
      </c>
      <c r="AC1649" s="2"/>
      <c r="AD1649" s="2" t="s">
        <v>463</v>
      </c>
      <c r="AE1649">
        <v>2026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 s="2" t="s">
        <v>72</v>
      </c>
      <c r="AN1649" s="2" t="s">
        <v>3419</v>
      </c>
    </row>
    <row r="1650" spans="1:40">
      <c r="A1650" s="1">
        <v>46153</v>
      </c>
      <c r="B1650" s="2" t="s">
        <v>25</v>
      </c>
      <c r="C1650" s="2" t="s">
        <v>3422</v>
      </c>
      <c r="D1650" s="2" t="s">
        <v>3423</v>
      </c>
      <c r="E1650" s="11">
        <v>0.44097222222222232</v>
      </c>
      <c r="F1650" s="11">
        <v>0.65277777777777768</v>
      </c>
      <c r="G1650">
        <v>5.08</v>
      </c>
      <c r="H1650">
        <v>1988.1889763779527</v>
      </c>
      <c r="I1650">
        <v>5.083333333333333</v>
      </c>
      <c r="J1650">
        <v>1986.8852459027778</v>
      </c>
      <c r="K1650" s="2" t="s">
        <v>3416</v>
      </c>
      <c r="L1650" s="2" t="s">
        <v>3417</v>
      </c>
      <c r="M1650">
        <v>705</v>
      </c>
      <c r="N1650" s="2" t="s">
        <v>2808</v>
      </c>
      <c r="O1650" s="2" t="s">
        <v>467</v>
      </c>
      <c r="P1650" s="2" t="s">
        <v>466</v>
      </c>
      <c r="Q1650" s="2" t="s">
        <v>97</v>
      </c>
      <c r="R1650" s="2" t="s">
        <v>465</v>
      </c>
      <c r="S1650" s="2" t="s">
        <v>64</v>
      </c>
      <c r="T1650">
        <v>10100</v>
      </c>
      <c r="U1650">
        <v>0</v>
      </c>
      <c r="V1650">
        <v>2</v>
      </c>
      <c r="W1650">
        <v>1</v>
      </c>
      <c r="X1650">
        <v>2</v>
      </c>
      <c r="Z1650">
        <v>20200</v>
      </c>
      <c r="AA1650">
        <v>20200</v>
      </c>
      <c r="AB1650">
        <v>20000</v>
      </c>
      <c r="AC1650" s="2"/>
      <c r="AD1650" s="2" t="s">
        <v>463</v>
      </c>
      <c r="AE1650">
        <v>2026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 s="2" t="s">
        <v>72</v>
      </c>
      <c r="AN1650" s="2" t="s">
        <v>3419</v>
      </c>
    </row>
    <row r="1651" spans="1:40">
      <c r="A1651" s="1">
        <v>46153</v>
      </c>
      <c r="B1651" s="2" t="s">
        <v>25</v>
      </c>
      <c r="C1651" s="2" t="s">
        <v>3422</v>
      </c>
      <c r="D1651" s="2" t="s">
        <v>3423</v>
      </c>
      <c r="E1651" s="11">
        <v>0.65625</v>
      </c>
      <c r="F1651" s="11">
        <v>0.72569444444444442</v>
      </c>
      <c r="G1651">
        <v>1.67</v>
      </c>
      <c r="H1651">
        <v>3023.9520958083835</v>
      </c>
      <c r="I1651">
        <v>1.6666666666666665</v>
      </c>
      <c r="J1651">
        <v>3030</v>
      </c>
      <c r="K1651" s="2" t="s">
        <v>3416</v>
      </c>
      <c r="L1651" s="2" t="s">
        <v>3417</v>
      </c>
      <c r="M1651">
        <v>707</v>
      </c>
      <c r="N1651" s="2" t="s">
        <v>2811</v>
      </c>
      <c r="O1651" s="2" t="s">
        <v>467</v>
      </c>
      <c r="P1651" s="2" t="s">
        <v>466</v>
      </c>
      <c r="Q1651" s="2" t="s">
        <v>97</v>
      </c>
      <c r="R1651" s="2" t="s">
        <v>465</v>
      </c>
      <c r="S1651" s="2" t="s">
        <v>64</v>
      </c>
      <c r="T1651">
        <v>5050</v>
      </c>
      <c r="U1651">
        <v>0</v>
      </c>
      <c r="V1651">
        <v>2</v>
      </c>
      <c r="W1651">
        <v>1</v>
      </c>
      <c r="X1651">
        <v>2</v>
      </c>
      <c r="Z1651">
        <v>10100</v>
      </c>
      <c r="AA1651">
        <v>10100</v>
      </c>
      <c r="AB1651">
        <v>10000</v>
      </c>
      <c r="AC1651" s="2"/>
      <c r="AD1651" s="2" t="s">
        <v>463</v>
      </c>
      <c r="AE1651">
        <v>2026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 s="2" t="s">
        <v>72</v>
      </c>
      <c r="AN1651" s="2" t="s">
        <v>3419</v>
      </c>
    </row>
    <row r="1652" spans="1:40">
      <c r="A1652" s="1">
        <v>46148</v>
      </c>
      <c r="B1652" s="2" t="s">
        <v>25</v>
      </c>
      <c r="C1652" s="2" t="s">
        <v>3445</v>
      </c>
      <c r="D1652" s="2" t="s">
        <v>3446</v>
      </c>
      <c r="E1652" s="11">
        <v>0.33333333333333326</v>
      </c>
      <c r="F1652" s="11">
        <v>0.43055555555555558</v>
      </c>
      <c r="G1652">
        <v>2.33</v>
      </c>
      <c r="I1652">
        <v>2.3333333333333335</v>
      </c>
      <c r="K1652" s="2" t="s">
        <v>3416</v>
      </c>
      <c r="L1652" s="2" t="s">
        <v>3476</v>
      </c>
      <c r="M1652" t="s">
        <v>764</v>
      </c>
      <c r="N1652" s="2" t="s">
        <v>764</v>
      </c>
      <c r="O1652" s="2" t="s">
        <v>764</v>
      </c>
      <c r="P1652" s="2" t="s">
        <v>764</v>
      </c>
      <c r="Q1652" s="2" t="s">
        <v>764</v>
      </c>
      <c r="R1652" s="2" t="s">
        <v>764</v>
      </c>
      <c r="S1652" s="2" t="s">
        <v>764</v>
      </c>
      <c r="V1652">
        <v>0</v>
      </c>
      <c r="W1652">
        <v>0</v>
      </c>
      <c r="X1652">
        <v>0</v>
      </c>
      <c r="AA1652" t="s">
        <v>764</v>
      </c>
      <c r="AB1652" t="s">
        <v>764</v>
      </c>
      <c r="AC1652" s="2" t="s">
        <v>3639</v>
      </c>
      <c r="AD1652" s="2" t="s">
        <v>463</v>
      </c>
      <c r="AE1652">
        <v>2026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 s="2" t="s">
        <v>72</v>
      </c>
      <c r="AN1652" s="2" t="s">
        <v>3419</v>
      </c>
    </row>
    <row r="1653" spans="1:40">
      <c r="A1653" s="1">
        <v>46148</v>
      </c>
      <c r="B1653" s="2" t="s">
        <v>25</v>
      </c>
      <c r="C1653" s="2" t="s">
        <v>3445</v>
      </c>
      <c r="D1653" s="2" t="s">
        <v>3446</v>
      </c>
      <c r="E1653" s="11">
        <v>0.43055555555555558</v>
      </c>
      <c r="F1653" s="11">
        <v>0.65277777777777768</v>
      </c>
      <c r="G1653">
        <v>5.33</v>
      </c>
      <c r="H1653">
        <v>2799.249530956848</v>
      </c>
      <c r="I1653">
        <v>5.333333333333333</v>
      </c>
      <c r="J1653">
        <v>2797.5</v>
      </c>
      <c r="K1653" s="2" t="s">
        <v>3416</v>
      </c>
      <c r="L1653" s="2" t="s">
        <v>3417</v>
      </c>
      <c r="M1653">
        <v>484</v>
      </c>
      <c r="N1653" s="2" t="s">
        <v>2094</v>
      </c>
      <c r="O1653" s="2" t="s">
        <v>2083</v>
      </c>
      <c r="P1653" s="2" t="s">
        <v>2082</v>
      </c>
      <c r="Q1653" s="2" t="s">
        <v>97</v>
      </c>
      <c r="R1653" s="2" t="s">
        <v>2081</v>
      </c>
      <c r="S1653" s="2" t="s">
        <v>64</v>
      </c>
      <c r="T1653">
        <v>14920</v>
      </c>
      <c r="U1653">
        <v>10</v>
      </c>
      <c r="V1653">
        <v>2</v>
      </c>
      <c r="W1653">
        <v>1</v>
      </c>
      <c r="X1653">
        <v>2</v>
      </c>
      <c r="Z1653">
        <v>29840</v>
      </c>
      <c r="AA1653">
        <v>29840</v>
      </c>
      <c r="AB1653">
        <v>29500</v>
      </c>
      <c r="AC1653" s="2" t="s">
        <v>3450</v>
      </c>
      <c r="AD1653" s="2" t="s">
        <v>463</v>
      </c>
      <c r="AE1653">
        <v>2026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 s="2" t="s">
        <v>72</v>
      </c>
      <c r="AN1653" s="2" t="s">
        <v>3419</v>
      </c>
    </row>
    <row r="1654" spans="1:40">
      <c r="A1654" s="1">
        <v>46148</v>
      </c>
      <c r="B1654" s="2" t="s">
        <v>25</v>
      </c>
      <c r="C1654" s="2" t="s">
        <v>3445</v>
      </c>
      <c r="D1654" s="2" t="s">
        <v>3446</v>
      </c>
      <c r="E1654" s="11">
        <v>0.65277777777777768</v>
      </c>
      <c r="F1654" s="11">
        <v>0.72916666666666674</v>
      </c>
      <c r="G1654">
        <v>1.83</v>
      </c>
      <c r="I1654">
        <v>1.8333333333333335</v>
      </c>
      <c r="K1654" s="2" t="s">
        <v>3416</v>
      </c>
      <c r="L1654" s="2" t="s">
        <v>3476</v>
      </c>
      <c r="M1654" t="s">
        <v>764</v>
      </c>
      <c r="N1654" s="2" t="s">
        <v>764</v>
      </c>
      <c r="O1654" s="2" t="s">
        <v>764</v>
      </c>
      <c r="P1654" s="2" t="s">
        <v>764</v>
      </c>
      <c r="Q1654" s="2" t="s">
        <v>764</v>
      </c>
      <c r="R1654" s="2" t="s">
        <v>764</v>
      </c>
      <c r="S1654" s="2" t="s">
        <v>764</v>
      </c>
      <c r="V1654">
        <v>0</v>
      </c>
      <c r="W1654">
        <v>0</v>
      </c>
      <c r="X1654">
        <v>0</v>
      </c>
      <c r="AA1654" t="s">
        <v>764</v>
      </c>
      <c r="AB1654" t="s">
        <v>764</v>
      </c>
      <c r="AC1654" s="2" t="s">
        <v>3639</v>
      </c>
      <c r="AD1654" s="2" t="s">
        <v>463</v>
      </c>
      <c r="AE1654">
        <v>2026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 s="2" t="s">
        <v>72</v>
      </c>
      <c r="AN1654" s="2" t="s">
        <v>3419</v>
      </c>
    </row>
    <row r="1655" spans="1:40">
      <c r="A1655" s="1">
        <v>46149</v>
      </c>
      <c r="B1655" s="2" t="s">
        <v>25</v>
      </c>
      <c r="C1655" s="2" t="s">
        <v>3445</v>
      </c>
      <c r="D1655" s="2" t="s">
        <v>3446</v>
      </c>
      <c r="E1655" s="11">
        <v>0.33333333333333326</v>
      </c>
      <c r="F1655" s="11">
        <v>0.45138888888888884</v>
      </c>
      <c r="G1655">
        <v>2.83</v>
      </c>
      <c r="I1655">
        <v>2.8333333333333335</v>
      </c>
      <c r="K1655" s="2" t="s">
        <v>3416</v>
      </c>
      <c r="L1655" s="2" t="s">
        <v>3476</v>
      </c>
      <c r="M1655" t="s">
        <v>764</v>
      </c>
      <c r="N1655" s="2" t="s">
        <v>764</v>
      </c>
      <c r="O1655" s="2" t="s">
        <v>764</v>
      </c>
      <c r="P1655" s="2" t="s">
        <v>764</v>
      </c>
      <c r="Q1655" s="2" t="s">
        <v>764</v>
      </c>
      <c r="R1655" s="2" t="s">
        <v>764</v>
      </c>
      <c r="S1655" s="2" t="s">
        <v>764</v>
      </c>
      <c r="V1655">
        <v>0</v>
      </c>
      <c r="W1655">
        <v>0</v>
      </c>
      <c r="X1655">
        <v>0</v>
      </c>
      <c r="AA1655" t="s">
        <v>764</v>
      </c>
      <c r="AB1655" t="s">
        <v>764</v>
      </c>
      <c r="AC1655" s="2" t="s">
        <v>3639</v>
      </c>
      <c r="AD1655" s="2" t="s">
        <v>463</v>
      </c>
      <c r="AE1655">
        <v>2026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 s="2" t="s">
        <v>72</v>
      </c>
      <c r="AN1655" s="2" t="s">
        <v>3419</v>
      </c>
    </row>
    <row r="1656" spans="1:40">
      <c r="A1656" s="1">
        <v>46149</v>
      </c>
      <c r="B1656" s="2" t="s">
        <v>25</v>
      </c>
      <c r="C1656" s="2" t="s">
        <v>3445</v>
      </c>
      <c r="D1656" s="2" t="s">
        <v>3446</v>
      </c>
      <c r="E1656" s="11">
        <v>0.45138888888888884</v>
      </c>
      <c r="F1656" s="11">
        <v>0.60416666666666674</v>
      </c>
      <c r="G1656">
        <v>3.67</v>
      </c>
      <c r="H1656">
        <v>1117.1662125340599</v>
      </c>
      <c r="I1656">
        <v>3.666666666666667</v>
      </c>
      <c r="J1656">
        <v>1118.1818181828703</v>
      </c>
      <c r="K1656" s="2" t="s">
        <v>3416</v>
      </c>
      <c r="L1656" s="2" t="s">
        <v>3417</v>
      </c>
      <c r="M1656">
        <v>485</v>
      </c>
      <c r="N1656" s="2" t="s">
        <v>2095</v>
      </c>
      <c r="O1656" s="2" t="s">
        <v>2083</v>
      </c>
      <c r="P1656" s="2" t="s">
        <v>2082</v>
      </c>
      <c r="Q1656" s="2" t="s">
        <v>97</v>
      </c>
      <c r="R1656" s="2" t="s">
        <v>2081</v>
      </c>
      <c r="S1656" s="2" t="s">
        <v>64</v>
      </c>
      <c r="T1656">
        <v>4100</v>
      </c>
      <c r="U1656">
        <v>10</v>
      </c>
      <c r="V1656">
        <v>2</v>
      </c>
      <c r="W1656">
        <v>1</v>
      </c>
      <c r="X1656">
        <v>2</v>
      </c>
      <c r="Z1656">
        <v>8200</v>
      </c>
      <c r="AA1656">
        <v>8200</v>
      </c>
      <c r="AB1656">
        <v>29500</v>
      </c>
      <c r="AC1656" s="2" t="s">
        <v>3450</v>
      </c>
      <c r="AD1656" s="2" t="s">
        <v>463</v>
      </c>
      <c r="AE1656">
        <v>2026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 s="2" t="s">
        <v>72</v>
      </c>
      <c r="AN1656" s="2" t="s">
        <v>3419</v>
      </c>
    </row>
    <row r="1657" spans="1:40">
      <c r="A1657" s="1">
        <v>46149</v>
      </c>
      <c r="B1657" s="2" t="s">
        <v>25</v>
      </c>
      <c r="C1657" s="2" t="s">
        <v>3445</v>
      </c>
      <c r="D1657" s="2" t="s">
        <v>3446</v>
      </c>
      <c r="E1657" s="11">
        <v>0.60416666666666674</v>
      </c>
      <c r="F1657" s="11">
        <v>0.72916666666666674</v>
      </c>
      <c r="G1657">
        <v>3</v>
      </c>
      <c r="I1657">
        <v>3</v>
      </c>
      <c r="K1657" s="2" t="s">
        <v>3416</v>
      </c>
      <c r="L1657" s="2" t="s">
        <v>3476</v>
      </c>
      <c r="M1657" t="s">
        <v>764</v>
      </c>
      <c r="N1657" s="2" t="s">
        <v>764</v>
      </c>
      <c r="O1657" s="2" t="s">
        <v>764</v>
      </c>
      <c r="P1657" s="2" t="s">
        <v>764</v>
      </c>
      <c r="Q1657" s="2" t="s">
        <v>764</v>
      </c>
      <c r="R1657" s="2" t="s">
        <v>764</v>
      </c>
      <c r="S1657" s="2" t="s">
        <v>764</v>
      </c>
      <c r="V1657">
        <v>0</v>
      </c>
      <c r="W1657">
        <v>0</v>
      </c>
      <c r="X1657">
        <v>0</v>
      </c>
      <c r="AA1657" t="s">
        <v>764</v>
      </c>
      <c r="AB1657" t="s">
        <v>764</v>
      </c>
      <c r="AC1657" s="2" t="s">
        <v>3683</v>
      </c>
      <c r="AD1657" s="2" t="s">
        <v>463</v>
      </c>
      <c r="AE1657">
        <v>2026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 s="2" t="s">
        <v>72</v>
      </c>
      <c r="AN1657" s="2" t="s">
        <v>3419</v>
      </c>
    </row>
    <row r="1658" spans="1:40">
      <c r="A1658" s="1">
        <v>46150</v>
      </c>
      <c r="B1658" s="2" t="s">
        <v>25</v>
      </c>
      <c r="C1658" s="2" t="s">
        <v>3414</v>
      </c>
      <c r="D1658" s="2" t="s">
        <v>3426</v>
      </c>
      <c r="E1658" s="11">
        <v>0.34027777777777768</v>
      </c>
      <c r="F1658" s="11">
        <v>0.44444444444444442</v>
      </c>
      <c r="G1658">
        <v>2.5</v>
      </c>
      <c r="H1658">
        <v>884</v>
      </c>
      <c r="I1658">
        <v>2.5</v>
      </c>
      <c r="J1658">
        <v>884</v>
      </c>
      <c r="K1658" s="2" t="s">
        <v>3416</v>
      </c>
      <c r="L1658" s="2" t="s">
        <v>3417</v>
      </c>
      <c r="M1658">
        <v>688</v>
      </c>
      <c r="N1658" s="2" t="s">
        <v>2783</v>
      </c>
      <c r="O1658" s="2" t="s">
        <v>1739</v>
      </c>
      <c r="P1658" s="2" t="s">
        <v>1733</v>
      </c>
      <c r="Q1658" s="2" t="s">
        <v>1734</v>
      </c>
      <c r="R1658" s="2" t="s">
        <v>1732</v>
      </c>
      <c r="S1658" s="2" t="s">
        <v>79</v>
      </c>
      <c r="T1658">
        <v>2210</v>
      </c>
      <c r="U1658">
        <v>10</v>
      </c>
      <c r="V1658">
        <v>0</v>
      </c>
      <c r="W1658">
        <v>1</v>
      </c>
      <c r="X1658">
        <v>8</v>
      </c>
      <c r="Z1658">
        <v>17680</v>
      </c>
      <c r="AA1658">
        <v>17680</v>
      </c>
      <c r="AB1658">
        <v>17300</v>
      </c>
      <c r="AC1658" s="2"/>
      <c r="AD1658" s="2" t="s">
        <v>463</v>
      </c>
      <c r="AE1658">
        <v>2026</v>
      </c>
      <c r="AF1658">
        <v>553</v>
      </c>
      <c r="AG1658">
        <v>568</v>
      </c>
      <c r="AH1658">
        <v>-15</v>
      </c>
      <c r="AI1658">
        <v>571</v>
      </c>
      <c r="AJ1658">
        <v>568</v>
      </c>
      <c r="AK1658">
        <v>3</v>
      </c>
      <c r="AL1658" s="2" t="s">
        <v>72</v>
      </c>
      <c r="AN1658" s="2" t="s">
        <v>3419</v>
      </c>
    </row>
    <row r="1659" spans="1:40">
      <c r="A1659" s="1">
        <v>46150</v>
      </c>
      <c r="B1659" s="2" t="s">
        <v>25</v>
      </c>
      <c r="C1659" s="2" t="s">
        <v>3414</v>
      </c>
      <c r="D1659" s="2" t="s">
        <v>3426</v>
      </c>
      <c r="E1659" s="11">
        <v>0.45208333333333339</v>
      </c>
      <c r="F1659" s="11">
        <v>0.52083333333333326</v>
      </c>
      <c r="G1659">
        <v>1.65</v>
      </c>
      <c r="H1659">
        <v>230.30303030303031</v>
      </c>
      <c r="I1659">
        <v>1.65</v>
      </c>
      <c r="J1659">
        <v>230.30303030092594</v>
      </c>
      <c r="K1659" s="2" t="s">
        <v>3416</v>
      </c>
      <c r="L1659" s="2" t="s">
        <v>3417</v>
      </c>
      <c r="M1659">
        <v>652</v>
      </c>
      <c r="N1659" s="2" t="s">
        <v>2665</v>
      </c>
      <c r="O1659" s="2" t="s">
        <v>1529</v>
      </c>
      <c r="P1659" s="2" t="s">
        <v>1522</v>
      </c>
      <c r="Q1659" s="2" t="s">
        <v>1523</v>
      </c>
      <c r="R1659" s="2" t="s">
        <v>1521</v>
      </c>
      <c r="S1659" s="2" t="s">
        <v>79</v>
      </c>
      <c r="T1659">
        <v>380</v>
      </c>
      <c r="U1659">
        <v>12</v>
      </c>
      <c r="V1659">
        <v>0</v>
      </c>
      <c r="W1659">
        <v>1</v>
      </c>
      <c r="X1659">
        <v>8</v>
      </c>
      <c r="Z1659">
        <v>3040</v>
      </c>
      <c r="AA1659">
        <v>3040</v>
      </c>
      <c r="AB1659">
        <v>2800</v>
      </c>
      <c r="AC1659" s="2"/>
      <c r="AD1659" s="2" t="s">
        <v>463</v>
      </c>
      <c r="AE1659">
        <v>2026</v>
      </c>
      <c r="AF1659">
        <v>95</v>
      </c>
      <c r="AG1659">
        <v>104</v>
      </c>
      <c r="AH1659">
        <v>-9</v>
      </c>
      <c r="AI1659">
        <v>107</v>
      </c>
      <c r="AJ1659">
        <v>104</v>
      </c>
      <c r="AK1659">
        <v>3</v>
      </c>
      <c r="AL1659" s="2" t="s">
        <v>72</v>
      </c>
      <c r="AN1659" s="2" t="s">
        <v>3419</v>
      </c>
    </row>
    <row r="1660" spans="1:40">
      <c r="A1660" s="1">
        <v>46150</v>
      </c>
      <c r="B1660" s="2" t="s">
        <v>25</v>
      </c>
      <c r="C1660" s="2" t="s">
        <v>3414</v>
      </c>
      <c r="D1660" s="2" t="s">
        <v>3415</v>
      </c>
      <c r="E1660" s="11">
        <v>0.52777777777777768</v>
      </c>
      <c r="F1660" s="11">
        <v>0.55555555555555558</v>
      </c>
      <c r="G1660">
        <v>0.67</v>
      </c>
      <c r="I1660">
        <v>0.66666666666666674</v>
      </c>
      <c r="K1660" s="2" t="s">
        <v>3416</v>
      </c>
      <c r="L1660" s="2" t="s">
        <v>3442</v>
      </c>
      <c r="M1660" t="s">
        <v>764</v>
      </c>
      <c r="N1660" s="2" t="s">
        <v>764</v>
      </c>
      <c r="O1660" s="2" t="s">
        <v>764</v>
      </c>
      <c r="P1660" s="2" t="s">
        <v>764</v>
      </c>
      <c r="Q1660" s="2" t="s">
        <v>764</v>
      </c>
      <c r="R1660" s="2" t="s">
        <v>764</v>
      </c>
      <c r="S1660" s="2" t="s">
        <v>764</v>
      </c>
      <c r="V1660">
        <v>0</v>
      </c>
      <c r="W1660">
        <v>0</v>
      </c>
      <c r="X1660">
        <v>0</v>
      </c>
      <c r="AA1660" t="s">
        <v>764</v>
      </c>
      <c r="AB1660" t="s">
        <v>764</v>
      </c>
      <c r="AC1660" s="2" t="s">
        <v>3684</v>
      </c>
      <c r="AD1660" s="2" t="s">
        <v>463</v>
      </c>
      <c r="AE1660">
        <v>2026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 s="2" t="s">
        <v>72</v>
      </c>
      <c r="AN1660" s="2" t="s">
        <v>3419</v>
      </c>
    </row>
    <row r="1661" spans="1:40">
      <c r="A1661" s="1">
        <v>46150</v>
      </c>
      <c r="B1661" s="2" t="s">
        <v>25</v>
      </c>
      <c r="C1661" s="2" t="s">
        <v>3414</v>
      </c>
      <c r="D1661" s="2" t="s">
        <v>3426</v>
      </c>
      <c r="E1661" s="11">
        <v>0.56944444444444442</v>
      </c>
      <c r="F1661" s="11">
        <v>0.71527777777777768</v>
      </c>
      <c r="G1661">
        <v>3.5</v>
      </c>
      <c r="H1661">
        <v>1428.5714285714287</v>
      </c>
      <c r="I1661">
        <v>3.5</v>
      </c>
      <c r="J1661">
        <v>1428.5714285763888</v>
      </c>
      <c r="K1661" s="2" t="s">
        <v>3416</v>
      </c>
      <c r="L1661" s="2" t="s">
        <v>3417</v>
      </c>
      <c r="M1661">
        <v>495</v>
      </c>
      <c r="N1661" s="2" t="s">
        <v>2113</v>
      </c>
      <c r="O1661" s="2" t="s">
        <v>2121</v>
      </c>
      <c r="P1661" s="2" t="s">
        <v>2115</v>
      </c>
      <c r="Q1661" s="2" t="s">
        <v>354</v>
      </c>
      <c r="R1661" s="2" t="s">
        <v>2114</v>
      </c>
      <c r="S1661" s="2" t="s">
        <v>79</v>
      </c>
      <c r="T1661">
        <v>5000</v>
      </c>
      <c r="U1661">
        <v>12</v>
      </c>
      <c r="V1661">
        <v>0</v>
      </c>
      <c r="W1661">
        <v>1</v>
      </c>
      <c r="X1661">
        <v>8</v>
      </c>
      <c r="Z1661">
        <v>40000</v>
      </c>
      <c r="AA1661">
        <v>40000</v>
      </c>
      <c r="AB1661">
        <v>50500</v>
      </c>
      <c r="AC1661" s="2" t="s">
        <v>2103</v>
      </c>
      <c r="AD1661" s="2" t="s">
        <v>463</v>
      </c>
      <c r="AE1661">
        <v>2026</v>
      </c>
      <c r="AF1661">
        <v>1250</v>
      </c>
      <c r="AG1661">
        <v>1563</v>
      </c>
      <c r="AH1661">
        <v>-313</v>
      </c>
      <c r="AI1661">
        <v>1566</v>
      </c>
      <c r="AJ1661">
        <v>1563</v>
      </c>
      <c r="AK1661">
        <v>3</v>
      </c>
      <c r="AL1661" s="2" t="s">
        <v>72</v>
      </c>
      <c r="AN1661" s="2" t="s">
        <v>3419</v>
      </c>
    </row>
    <row r="1662" spans="1:40">
      <c r="A1662" s="1">
        <v>46153</v>
      </c>
      <c r="B1662" s="2" t="s">
        <v>25</v>
      </c>
      <c r="C1662" s="2" t="s">
        <v>3414</v>
      </c>
      <c r="D1662" s="2" t="s">
        <v>3426</v>
      </c>
      <c r="E1662" s="11">
        <v>0.34027777777777768</v>
      </c>
      <c r="F1662" s="11">
        <v>0.41666666666666674</v>
      </c>
      <c r="G1662">
        <v>1.83</v>
      </c>
      <c r="H1662">
        <v>765.0273224043716</v>
      </c>
      <c r="I1662">
        <v>1.8333333333333335</v>
      </c>
      <c r="J1662">
        <v>763.63636363425928</v>
      </c>
      <c r="K1662" s="2" t="s">
        <v>3416</v>
      </c>
      <c r="L1662" s="2" t="s">
        <v>3417</v>
      </c>
      <c r="M1662">
        <v>495</v>
      </c>
      <c r="N1662" s="2" t="s">
        <v>2113</v>
      </c>
      <c r="O1662" s="2" t="s">
        <v>2121</v>
      </c>
      <c r="P1662" s="2" t="s">
        <v>2115</v>
      </c>
      <c r="Q1662" s="2" t="s">
        <v>354</v>
      </c>
      <c r="R1662" s="2" t="s">
        <v>2114</v>
      </c>
      <c r="S1662" s="2" t="s">
        <v>79</v>
      </c>
      <c r="T1662">
        <v>1400</v>
      </c>
      <c r="U1662">
        <v>10</v>
      </c>
      <c r="V1662">
        <v>0</v>
      </c>
      <c r="W1662">
        <v>1</v>
      </c>
      <c r="X1662">
        <v>8</v>
      </c>
      <c r="Z1662">
        <v>11200</v>
      </c>
      <c r="AA1662">
        <v>11200</v>
      </c>
      <c r="AB1662">
        <v>50500</v>
      </c>
      <c r="AC1662" s="2" t="s">
        <v>3622</v>
      </c>
      <c r="AD1662" s="2" t="s">
        <v>463</v>
      </c>
      <c r="AE1662">
        <v>2026</v>
      </c>
      <c r="AF1662">
        <v>350</v>
      </c>
      <c r="AG1662">
        <v>1563</v>
      </c>
      <c r="AH1662">
        <v>-1213</v>
      </c>
      <c r="AI1662">
        <v>1566</v>
      </c>
      <c r="AJ1662">
        <v>1563</v>
      </c>
      <c r="AK1662">
        <v>3</v>
      </c>
      <c r="AL1662" s="2" t="s">
        <v>72</v>
      </c>
      <c r="AN1662" s="2" t="s">
        <v>3419</v>
      </c>
    </row>
    <row r="1663" spans="1:40">
      <c r="A1663" s="1">
        <v>46153</v>
      </c>
      <c r="B1663" s="2" t="s">
        <v>25</v>
      </c>
      <c r="C1663" s="2" t="s">
        <v>3414</v>
      </c>
      <c r="D1663" s="2" t="s">
        <v>3426</v>
      </c>
      <c r="E1663" s="11">
        <v>0.42361111111111116</v>
      </c>
      <c r="F1663" s="11">
        <v>0.72569444444444442</v>
      </c>
      <c r="G1663">
        <v>7.25</v>
      </c>
      <c r="H1663">
        <v>1544.8275862068965</v>
      </c>
      <c r="I1663">
        <v>7.25</v>
      </c>
      <c r="J1663">
        <v>1544.8275862037037</v>
      </c>
      <c r="K1663" s="2" t="s">
        <v>3416</v>
      </c>
      <c r="L1663" s="2" t="s">
        <v>3417</v>
      </c>
      <c r="M1663">
        <v>480</v>
      </c>
      <c r="N1663" s="2" t="s">
        <v>2080</v>
      </c>
      <c r="O1663" s="2" t="s">
        <v>2087</v>
      </c>
      <c r="P1663" s="2" t="s">
        <v>2082</v>
      </c>
      <c r="Q1663" s="2" t="s">
        <v>97</v>
      </c>
      <c r="R1663" s="2" t="s">
        <v>2081</v>
      </c>
      <c r="S1663" s="2" t="s">
        <v>79</v>
      </c>
      <c r="T1663">
        <v>11200</v>
      </c>
      <c r="U1663">
        <v>12</v>
      </c>
      <c r="V1663">
        <v>0</v>
      </c>
      <c r="W1663">
        <v>1</v>
      </c>
      <c r="X1663">
        <v>8</v>
      </c>
      <c r="Z1663">
        <v>89600</v>
      </c>
      <c r="AA1663">
        <v>89600</v>
      </c>
      <c r="AB1663">
        <v>357000</v>
      </c>
      <c r="AC1663" s="2" t="s">
        <v>2103</v>
      </c>
      <c r="AD1663" s="2" t="s">
        <v>463</v>
      </c>
      <c r="AE1663">
        <v>2026</v>
      </c>
      <c r="AF1663">
        <v>2800</v>
      </c>
      <c r="AG1663">
        <v>11277</v>
      </c>
      <c r="AH1663">
        <v>-8477</v>
      </c>
      <c r="AI1663">
        <v>11280</v>
      </c>
      <c r="AJ1663">
        <v>11277</v>
      </c>
      <c r="AK1663">
        <v>3</v>
      </c>
      <c r="AL1663" s="2" t="s">
        <v>72</v>
      </c>
      <c r="AN1663" s="2" t="s">
        <v>3419</v>
      </c>
    </row>
    <row r="1664" spans="1:40">
      <c r="A1664" s="1">
        <v>46153</v>
      </c>
      <c r="B1664" s="2" t="s">
        <v>26</v>
      </c>
      <c r="C1664" s="2" t="s">
        <v>3433</v>
      </c>
      <c r="D1664" s="2" t="s">
        <v>3415</v>
      </c>
      <c r="E1664" s="11">
        <v>0.33333333333333326</v>
      </c>
      <c r="F1664" s="11">
        <v>0.40972222222222232</v>
      </c>
      <c r="G1664">
        <v>1.83</v>
      </c>
      <c r="H1664">
        <v>1757.3770491803277</v>
      </c>
      <c r="I1664">
        <v>1.8333333333333335</v>
      </c>
      <c r="J1664">
        <v>1754.1818181828703</v>
      </c>
      <c r="K1664" s="2" t="s">
        <v>3416</v>
      </c>
      <c r="L1664" s="2" t="s">
        <v>3417</v>
      </c>
      <c r="M1664">
        <v>656</v>
      </c>
      <c r="N1664" s="2" t="s">
        <v>2678</v>
      </c>
      <c r="O1664" s="2" t="s">
        <v>2675</v>
      </c>
      <c r="P1664" s="2" t="s">
        <v>2672</v>
      </c>
      <c r="Q1664" s="2" t="s">
        <v>192</v>
      </c>
      <c r="R1664" s="2" t="s">
        <v>2671</v>
      </c>
      <c r="S1664" s="2" t="s">
        <v>64</v>
      </c>
      <c r="T1664">
        <v>3216</v>
      </c>
      <c r="U1664">
        <v>0</v>
      </c>
      <c r="V1664">
        <v>2</v>
      </c>
      <c r="W1664">
        <v>1</v>
      </c>
      <c r="X1664">
        <v>4</v>
      </c>
      <c r="Z1664">
        <v>12864</v>
      </c>
      <c r="AA1664">
        <v>12864</v>
      </c>
      <c r="AB1664">
        <v>23500</v>
      </c>
      <c r="AC1664" s="2" t="s">
        <v>3641</v>
      </c>
      <c r="AD1664" s="2" t="s">
        <v>463</v>
      </c>
      <c r="AE1664">
        <v>2026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 s="2" t="s">
        <v>72</v>
      </c>
      <c r="AN1664" s="2" t="s">
        <v>3419</v>
      </c>
    </row>
    <row r="1665" spans="1:40">
      <c r="A1665" s="1">
        <v>46153</v>
      </c>
      <c r="B1665" s="2" t="s">
        <v>26</v>
      </c>
      <c r="C1665" s="2" t="s">
        <v>3433</v>
      </c>
      <c r="D1665" s="2" t="s">
        <v>3415</v>
      </c>
      <c r="E1665" s="11">
        <v>0.47916666666666674</v>
      </c>
      <c r="F1665" s="11">
        <v>0.57638888888888884</v>
      </c>
      <c r="G1665">
        <v>2.33</v>
      </c>
      <c r="H1665">
        <v>2553.6480686695277</v>
      </c>
      <c r="I1665">
        <v>2.3333333333333335</v>
      </c>
      <c r="J1665">
        <v>2550</v>
      </c>
      <c r="K1665" s="2" t="s">
        <v>3416</v>
      </c>
      <c r="L1665" s="2" t="s">
        <v>3417</v>
      </c>
      <c r="M1665">
        <v>657</v>
      </c>
      <c r="N1665" s="2" t="s">
        <v>2679</v>
      </c>
      <c r="O1665" s="2" t="s">
        <v>2675</v>
      </c>
      <c r="P1665" s="2" t="s">
        <v>2672</v>
      </c>
      <c r="Q1665" s="2" t="s">
        <v>192</v>
      </c>
      <c r="R1665" s="2" t="s">
        <v>2671</v>
      </c>
      <c r="S1665" s="2" t="s">
        <v>64</v>
      </c>
      <c r="T1665">
        <v>5950</v>
      </c>
      <c r="U1665">
        <v>0</v>
      </c>
      <c r="V1665">
        <v>2</v>
      </c>
      <c r="W1665">
        <v>1</v>
      </c>
      <c r="X1665">
        <v>4</v>
      </c>
      <c r="Z1665">
        <v>23800</v>
      </c>
      <c r="AA1665">
        <v>23800</v>
      </c>
      <c r="AB1665">
        <v>23500</v>
      </c>
      <c r="AC1665" s="2" t="s">
        <v>3450</v>
      </c>
      <c r="AD1665" s="2" t="s">
        <v>463</v>
      </c>
      <c r="AE1665">
        <v>2026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 s="2" t="s">
        <v>72</v>
      </c>
      <c r="AN1665" s="2" t="s">
        <v>3419</v>
      </c>
    </row>
    <row r="1666" spans="1:40">
      <c r="A1666" s="1">
        <v>46153</v>
      </c>
      <c r="B1666" s="2" t="s">
        <v>26</v>
      </c>
      <c r="C1666" s="2" t="s">
        <v>3433</v>
      </c>
      <c r="D1666" s="2" t="s">
        <v>3415</v>
      </c>
      <c r="E1666" s="11">
        <v>0.57638888888888884</v>
      </c>
      <c r="F1666" s="11">
        <v>0.70833333333333326</v>
      </c>
      <c r="G1666">
        <v>3.17</v>
      </c>
      <c r="H1666">
        <v>1873.8170347003154</v>
      </c>
      <c r="I1666">
        <v>3.166666666666667</v>
      </c>
      <c r="J1666">
        <v>1875.7894736805556</v>
      </c>
      <c r="K1666" s="2" t="s">
        <v>3416</v>
      </c>
      <c r="L1666" s="2" t="s">
        <v>3417</v>
      </c>
      <c r="M1666">
        <v>658</v>
      </c>
      <c r="N1666" s="2" t="s">
        <v>2680</v>
      </c>
      <c r="O1666" s="2" t="s">
        <v>2675</v>
      </c>
      <c r="P1666" s="2" t="s">
        <v>2672</v>
      </c>
      <c r="Q1666" s="2" t="s">
        <v>192</v>
      </c>
      <c r="R1666" s="2" t="s">
        <v>2671</v>
      </c>
      <c r="S1666" s="2" t="s">
        <v>64</v>
      </c>
      <c r="T1666">
        <v>5940</v>
      </c>
      <c r="U1666">
        <v>0</v>
      </c>
      <c r="V1666">
        <v>2</v>
      </c>
      <c r="W1666">
        <v>1</v>
      </c>
      <c r="X1666">
        <v>4</v>
      </c>
      <c r="Z1666">
        <v>23760</v>
      </c>
      <c r="AA1666">
        <v>23760</v>
      </c>
      <c r="AB1666">
        <v>23500</v>
      </c>
      <c r="AC1666" s="2" t="s">
        <v>3450</v>
      </c>
      <c r="AD1666" s="2" t="s">
        <v>463</v>
      </c>
      <c r="AE1666">
        <v>2026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 s="2" t="s">
        <v>72</v>
      </c>
      <c r="AN1666" s="2" t="s">
        <v>3419</v>
      </c>
    </row>
    <row r="1667" spans="1:40">
      <c r="A1667" s="1">
        <v>46154</v>
      </c>
      <c r="B1667" s="2" t="s">
        <v>26</v>
      </c>
      <c r="C1667" s="2" t="s">
        <v>3433</v>
      </c>
      <c r="D1667" s="2" t="s">
        <v>3415</v>
      </c>
      <c r="E1667" s="11">
        <v>0.33333333333333326</v>
      </c>
      <c r="F1667" s="11">
        <v>0.5</v>
      </c>
      <c r="G1667">
        <v>4</v>
      </c>
      <c r="H1667">
        <v>1485</v>
      </c>
      <c r="I1667">
        <v>4</v>
      </c>
      <c r="J1667">
        <v>1485</v>
      </c>
      <c r="K1667" s="2" t="s">
        <v>3416</v>
      </c>
      <c r="L1667" s="2" t="s">
        <v>3417</v>
      </c>
      <c r="M1667">
        <v>659</v>
      </c>
      <c r="N1667" s="2" t="s">
        <v>2681</v>
      </c>
      <c r="O1667" s="2" t="s">
        <v>2675</v>
      </c>
      <c r="P1667" s="2" t="s">
        <v>2672</v>
      </c>
      <c r="Q1667" s="2" t="s">
        <v>192</v>
      </c>
      <c r="R1667" s="2" t="s">
        <v>2671</v>
      </c>
      <c r="S1667" s="2" t="s">
        <v>64</v>
      </c>
      <c r="T1667">
        <v>5940</v>
      </c>
      <c r="U1667">
        <v>10</v>
      </c>
      <c r="V1667">
        <v>2</v>
      </c>
      <c r="W1667">
        <v>1</v>
      </c>
      <c r="X1667">
        <v>4</v>
      </c>
      <c r="Z1667">
        <v>23760</v>
      </c>
      <c r="AA1667">
        <v>23760</v>
      </c>
      <c r="AB1667">
        <v>23500</v>
      </c>
      <c r="AC1667" s="2" t="s">
        <v>3450</v>
      </c>
      <c r="AD1667" s="2" t="s">
        <v>463</v>
      </c>
      <c r="AE1667">
        <v>2026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 s="2" t="s">
        <v>72</v>
      </c>
      <c r="AN1667" s="2" t="s">
        <v>3419</v>
      </c>
    </row>
    <row r="1668" spans="1:40">
      <c r="A1668" s="1">
        <v>46154</v>
      </c>
      <c r="B1668" s="2" t="s">
        <v>26</v>
      </c>
      <c r="C1668" s="2" t="s">
        <v>3433</v>
      </c>
      <c r="D1668" s="2" t="s">
        <v>3415</v>
      </c>
      <c r="E1668" s="11">
        <v>0.52083333333333326</v>
      </c>
      <c r="F1668" s="11">
        <v>0.64583333333333326</v>
      </c>
      <c r="G1668">
        <v>3</v>
      </c>
      <c r="H1668">
        <v>1983.3333333333333</v>
      </c>
      <c r="I1668">
        <v>3</v>
      </c>
      <c r="J1668">
        <v>1983.3333333333333</v>
      </c>
      <c r="K1668" s="2" t="s">
        <v>3416</v>
      </c>
      <c r="L1668" s="2" t="s">
        <v>3417</v>
      </c>
      <c r="M1668">
        <v>660</v>
      </c>
      <c r="N1668" s="2" t="s">
        <v>2682</v>
      </c>
      <c r="O1668" s="2" t="s">
        <v>2675</v>
      </c>
      <c r="P1668" s="2" t="s">
        <v>2672</v>
      </c>
      <c r="Q1668" s="2" t="s">
        <v>192</v>
      </c>
      <c r="R1668" s="2" t="s">
        <v>2671</v>
      </c>
      <c r="S1668" s="2" t="s">
        <v>64</v>
      </c>
      <c r="T1668">
        <v>5950</v>
      </c>
      <c r="U1668">
        <v>0</v>
      </c>
      <c r="V1668">
        <v>2</v>
      </c>
      <c r="W1668">
        <v>1</v>
      </c>
      <c r="X1668">
        <v>4</v>
      </c>
      <c r="Z1668">
        <v>23800</v>
      </c>
      <c r="AA1668">
        <v>23800</v>
      </c>
      <c r="AB1668">
        <v>23500</v>
      </c>
      <c r="AC1668" s="2" t="s">
        <v>3450</v>
      </c>
      <c r="AD1668" s="2" t="s">
        <v>463</v>
      </c>
      <c r="AE1668">
        <v>2026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 s="2" t="s">
        <v>72</v>
      </c>
      <c r="AN1668" s="2" t="s">
        <v>3419</v>
      </c>
    </row>
    <row r="1669" spans="1:40">
      <c r="A1669" s="1">
        <v>46154</v>
      </c>
      <c r="B1669" s="2" t="s">
        <v>26</v>
      </c>
      <c r="C1669" s="2" t="s">
        <v>3433</v>
      </c>
      <c r="D1669" s="2" t="s">
        <v>3415</v>
      </c>
      <c r="E1669" s="11">
        <v>0.64583333333333326</v>
      </c>
      <c r="F1669" s="11">
        <v>0.70833333333333326</v>
      </c>
      <c r="G1669">
        <v>1.5</v>
      </c>
      <c r="H1669">
        <v>1866.6666666666667</v>
      </c>
      <c r="I1669">
        <v>1.5</v>
      </c>
      <c r="J1669">
        <v>1866.6666666666667</v>
      </c>
      <c r="K1669" s="2" t="s">
        <v>3416</v>
      </c>
      <c r="L1669" s="2" t="s">
        <v>3417</v>
      </c>
      <c r="M1669">
        <v>517</v>
      </c>
      <c r="N1669" s="2" t="s">
        <v>2196</v>
      </c>
      <c r="O1669" s="2" t="s">
        <v>2199</v>
      </c>
      <c r="P1669" s="2" t="s">
        <v>2198</v>
      </c>
      <c r="Q1669" s="2" t="s">
        <v>192</v>
      </c>
      <c r="R1669" s="2" t="s">
        <v>2197</v>
      </c>
      <c r="S1669" s="2" t="s">
        <v>64</v>
      </c>
      <c r="T1669">
        <v>2800</v>
      </c>
      <c r="U1669">
        <v>0</v>
      </c>
      <c r="V1669">
        <v>2</v>
      </c>
      <c r="W1669">
        <v>1</v>
      </c>
      <c r="X1669">
        <v>4</v>
      </c>
      <c r="Z1669">
        <v>11200</v>
      </c>
      <c r="AA1669">
        <v>11200</v>
      </c>
      <c r="AB1669">
        <v>19300</v>
      </c>
      <c r="AC1669" s="2" t="s">
        <v>3459</v>
      </c>
      <c r="AD1669" s="2" t="s">
        <v>463</v>
      </c>
      <c r="AE1669">
        <v>2026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 s="2" t="s">
        <v>72</v>
      </c>
      <c r="AN1669" s="2" t="s">
        <v>3419</v>
      </c>
    </row>
    <row r="1670" spans="1:40">
      <c r="A1670" s="1">
        <v>46154</v>
      </c>
      <c r="B1670" s="2" t="s">
        <v>26</v>
      </c>
      <c r="C1670" s="2" t="s">
        <v>3448</v>
      </c>
      <c r="D1670" s="2" t="s">
        <v>3449</v>
      </c>
      <c r="E1670" s="11">
        <v>0.35416666666666674</v>
      </c>
      <c r="F1670" s="11">
        <v>0.58333333333333326</v>
      </c>
      <c r="G1670">
        <v>5.5</v>
      </c>
      <c r="H1670">
        <v>2121.4545454545455</v>
      </c>
      <c r="I1670">
        <v>5.5</v>
      </c>
      <c r="J1670">
        <v>2121.4545454513891</v>
      </c>
      <c r="K1670" s="2" t="s">
        <v>3416</v>
      </c>
      <c r="L1670" s="2" t="s">
        <v>3417</v>
      </c>
      <c r="M1670">
        <v>485</v>
      </c>
      <c r="N1670" s="2" t="s">
        <v>2095</v>
      </c>
      <c r="O1670" s="2" t="s">
        <v>2083</v>
      </c>
      <c r="P1670" s="2" t="s">
        <v>2082</v>
      </c>
      <c r="Q1670" s="2" t="s">
        <v>97</v>
      </c>
      <c r="R1670" s="2" t="s">
        <v>2081</v>
      </c>
      <c r="S1670" s="2" t="s">
        <v>64</v>
      </c>
      <c r="T1670">
        <v>11668</v>
      </c>
      <c r="U1670">
        <v>0</v>
      </c>
      <c r="V1670">
        <v>2</v>
      </c>
      <c r="W1670">
        <v>1</v>
      </c>
      <c r="X1670">
        <v>2</v>
      </c>
      <c r="Z1670">
        <v>23336</v>
      </c>
      <c r="AA1670">
        <v>23336</v>
      </c>
      <c r="AB1670">
        <v>29500</v>
      </c>
      <c r="AC1670" s="2" t="s">
        <v>3450</v>
      </c>
      <c r="AD1670" s="2" t="s">
        <v>463</v>
      </c>
      <c r="AE1670">
        <v>2026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 s="2" t="s">
        <v>72</v>
      </c>
      <c r="AN1670" s="2" t="s">
        <v>3419</v>
      </c>
    </row>
    <row r="1671" spans="1:40">
      <c r="A1671" s="1">
        <v>46153</v>
      </c>
      <c r="B1671" s="2" t="s">
        <v>27</v>
      </c>
      <c r="C1671" s="2" t="s">
        <v>3453</v>
      </c>
      <c r="D1671" s="2" t="s">
        <v>3616</v>
      </c>
      <c r="E1671" s="11">
        <v>0.34027777777777768</v>
      </c>
      <c r="F1671" s="11">
        <v>0.38194444444444442</v>
      </c>
      <c r="G1671">
        <v>1</v>
      </c>
      <c r="H1671">
        <v>1300</v>
      </c>
      <c r="I1671">
        <v>1</v>
      </c>
      <c r="J1671">
        <v>1300</v>
      </c>
      <c r="K1671" s="2" t="s">
        <v>3416</v>
      </c>
      <c r="L1671" s="2" t="s">
        <v>3417</v>
      </c>
      <c r="M1671">
        <v>589</v>
      </c>
      <c r="N1671" s="2" t="s">
        <v>2426</v>
      </c>
      <c r="O1671" s="2" t="s">
        <v>2429</v>
      </c>
      <c r="P1671" s="2" t="s">
        <v>2331</v>
      </c>
      <c r="Q1671" s="2" t="s">
        <v>2428</v>
      </c>
      <c r="R1671" s="2" t="s">
        <v>2427</v>
      </c>
      <c r="S1671" s="2" t="s">
        <v>64</v>
      </c>
      <c r="T1671">
        <v>1300</v>
      </c>
      <c r="U1671">
        <v>0</v>
      </c>
      <c r="V1671">
        <v>2</v>
      </c>
      <c r="W1671">
        <v>1</v>
      </c>
      <c r="X1671">
        <v>2</v>
      </c>
      <c r="Z1671">
        <v>2600</v>
      </c>
      <c r="AA1671">
        <v>2600</v>
      </c>
      <c r="AB1671">
        <v>5500</v>
      </c>
      <c r="AC1671" s="2" t="s">
        <v>3450</v>
      </c>
      <c r="AD1671" s="2" t="s">
        <v>463</v>
      </c>
      <c r="AE1671">
        <v>2026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 s="2" t="s">
        <v>3431</v>
      </c>
      <c r="AN1671" s="2" t="s">
        <v>3419</v>
      </c>
    </row>
    <row r="1672" spans="1:40">
      <c r="A1672" s="1">
        <v>46153</v>
      </c>
      <c r="B1672" s="2" t="s">
        <v>27</v>
      </c>
      <c r="C1672" s="2" t="s">
        <v>3453</v>
      </c>
      <c r="D1672" s="2" t="s">
        <v>3616</v>
      </c>
      <c r="E1672" s="11">
        <v>0.38888888888888884</v>
      </c>
      <c r="F1672" s="11">
        <v>0.72916666666666674</v>
      </c>
      <c r="G1672">
        <v>8.17</v>
      </c>
      <c r="H1672">
        <v>1436.9645042839657</v>
      </c>
      <c r="I1672">
        <v>8.1666666666666661</v>
      </c>
      <c r="J1672">
        <v>1437.5510204050927</v>
      </c>
      <c r="K1672" s="2" t="s">
        <v>3416</v>
      </c>
      <c r="L1672" s="2" t="s">
        <v>3417</v>
      </c>
      <c r="M1672">
        <v>484</v>
      </c>
      <c r="N1672" s="2" t="s">
        <v>2094</v>
      </c>
      <c r="O1672" s="2" t="s">
        <v>2083</v>
      </c>
      <c r="P1672" s="2" t="s">
        <v>2082</v>
      </c>
      <c r="Q1672" s="2" t="s">
        <v>97</v>
      </c>
      <c r="R1672" s="2" t="s">
        <v>2081</v>
      </c>
      <c r="S1672" s="2" t="s">
        <v>64</v>
      </c>
      <c r="T1672">
        <v>11740</v>
      </c>
      <c r="U1672">
        <v>0</v>
      </c>
      <c r="V1672">
        <v>2</v>
      </c>
      <c r="W1672">
        <v>1</v>
      </c>
      <c r="X1672">
        <v>2</v>
      </c>
      <c r="Z1672">
        <v>23480</v>
      </c>
      <c r="AA1672">
        <v>23480</v>
      </c>
      <c r="AB1672">
        <v>29500</v>
      </c>
      <c r="AC1672" s="2" t="s">
        <v>2103</v>
      </c>
      <c r="AD1672" s="2" t="s">
        <v>463</v>
      </c>
      <c r="AE1672">
        <v>2026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 s="2" t="s">
        <v>3431</v>
      </c>
      <c r="AN1672" s="2" t="s">
        <v>3419</v>
      </c>
    </row>
    <row r="1673" spans="1:40">
      <c r="A1673" s="1">
        <v>46154</v>
      </c>
      <c r="B1673" s="2" t="s">
        <v>27</v>
      </c>
      <c r="C1673" s="2" t="s">
        <v>3453</v>
      </c>
      <c r="D1673" s="2" t="s">
        <v>3616</v>
      </c>
      <c r="E1673" s="11">
        <v>0.34027777777777768</v>
      </c>
      <c r="F1673" s="11">
        <v>0.43055555555555558</v>
      </c>
      <c r="G1673">
        <v>2.17</v>
      </c>
      <c r="H1673">
        <v>1476.4976958525347</v>
      </c>
      <c r="I1673">
        <v>2.1666666666666665</v>
      </c>
      <c r="J1673">
        <v>1478.7692307638888</v>
      </c>
      <c r="K1673" s="2" t="s">
        <v>3416</v>
      </c>
      <c r="L1673" s="2" t="s">
        <v>3417</v>
      </c>
      <c r="M1673">
        <v>484</v>
      </c>
      <c r="N1673" s="2" t="s">
        <v>2094</v>
      </c>
      <c r="O1673" s="2" t="s">
        <v>2083</v>
      </c>
      <c r="P1673" s="2" t="s">
        <v>2082</v>
      </c>
      <c r="Q1673" s="2" t="s">
        <v>97</v>
      </c>
      <c r="R1673" s="2" t="s">
        <v>2081</v>
      </c>
      <c r="S1673" s="2" t="s">
        <v>64</v>
      </c>
      <c r="T1673">
        <v>3204</v>
      </c>
      <c r="U1673">
        <v>0</v>
      </c>
      <c r="V1673">
        <v>2</v>
      </c>
      <c r="W1673">
        <v>1</v>
      </c>
      <c r="X1673">
        <v>2</v>
      </c>
      <c r="Z1673">
        <v>6408</v>
      </c>
      <c r="AA1673">
        <v>6408</v>
      </c>
      <c r="AB1673">
        <v>29500</v>
      </c>
      <c r="AC1673" s="2" t="s">
        <v>3685</v>
      </c>
      <c r="AD1673" s="2" t="s">
        <v>463</v>
      </c>
      <c r="AE1673">
        <v>2026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 s="2" t="s">
        <v>3431</v>
      </c>
      <c r="AN1673" s="2" t="s">
        <v>3419</v>
      </c>
    </row>
    <row r="1674" spans="1:40">
      <c r="A1674" s="1">
        <v>46154</v>
      </c>
      <c r="B1674" s="2" t="s">
        <v>27</v>
      </c>
      <c r="C1674" s="2" t="s">
        <v>3453</v>
      </c>
      <c r="D1674" s="2" t="s">
        <v>3616</v>
      </c>
      <c r="E1674" s="11">
        <v>0.44444444444444442</v>
      </c>
      <c r="F1674" s="11">
        <v>0.625</v>
      </c>
      <c r="G1674">
        <v>4.33</v>
      </c>
      <c r="H1674">
        <v>1230.94688221709</v>
      </c>
      <c r="I1674">
        <v>4.333333333333333</v>
      </c>
      <c r="J1674">
        <v>1230</v>
      </c>
      <c r="K1674" s="2" t="s">
        <v>3416</v>
      </c>
      <c r="L1674" s="2" t="s">
        <v>3417</v>
      </c>
      <c r="M1674">
        <v>557</v>
      </c>
      <c r="N1674" s="2" t="s">
        <v>2322</v>
      </c>
      <c r="O1674" s="2" t="s">
        <v>2325</v>
      </c>
      <c r="P1674" s="2" t="s">
        <v>1312</v>
      </c>
      <c r="Q1674" s="2" t="s">
        <v>2324</v>
      </c>
      <c r="R1674" s="2" t="s">
        <v>2323</v>
      </c>
      <c r="S1674" s="2" t="s">
        <v>64</v>
      </c>
      <c r="T1674">
        <v>5330</v>
      </c>
      <c r="U1674">
        <v>0</v>
      </c>
      <c r="V1674">
        <v>2</v>
      </c>
      <c r="W1674">
        <v>1</v>
      </c>
      <c r="X1674">
        <v>2</v>
      </c>
      <c r="Z1674">
        <v>10660</v>
      </c>
      <c r="AA1674">
        <v>10660</v>
      </c>
      <c r="AB1674">
        <v>10500</v>
      </c>
      <c r="AC1674" s="2" t="s">
        <v>3450</v>
      </c>
      <c r="AD1674" s="2" t="s">
        <v>463</v>
      </c>
      <c r="AE1674">
        <v>2026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 s="2" t="s">
        <v>3431</v>
      </c>
      <c r="AN1674" s="2" t="s">
        <v>3419</v>
      </c>
    </row>
    <row r="1675" spans="1:40">
      <c r="A1675" s="1">
        <v>46154</v>
      </c>
      <c r="B1675" s="2" t="s">
        <v>27</v>
      </c>
      <c r="C1675" s="2" t="s">
        <v>3453</v>
      </c>
      <c r="D1675" s="2" t="s">
        <v>3616</v>
      </c>
      <c r="E1675" s="11">
        <v>0.63888888888888884</v>
      </c>
      <c r="F1675" s="11">
        <v>0.72916666666666674</v>
      </c>
      <c r="G1675">
        <v>2.17</v>
      </c>
      <c r="H1675">
        <v>1990.3225806451615</v>
      </c>
      <c r="I1675">
        <v>2.1666666666666665</v>
      </c>
      <c r="J1675">
        <v>1993.3846153819445</v>
      </c>
      <c r="K1675" s="2" t="s">
        <v>3416</v>
      </c>
      <c r="L1675" s="2" t="s">
        <v>3417</v>
      </c>
      <c r="M1675">
        <v>485</v>
      </c>
      <c r="N1675" s="2" t="s">
        <v>2095</v>
      </c>
      <c r="O1675" s="2" t="s">
        <v>2083</v>
      </c>
      <c r="P1675" s="2" t="s">
        <v>2082</v>
      </c>
      <c r="Q1675" s="2" t="s">
        <v>97</v>
      </c>
      <c r="R1675" s="2" t="s">
        <v>2081</v>
      </c>
      <c r="S1675" s="2" t="s">
        <v>64</v>
      </c>
      <c r="T1675">
        <v>4319</v>
      </c>
      <c r="U1675">
        <v>0</v>
      </c>
      <c r="V1675">
        <v>2</v>
      </c>
      <c r="W1675">
        <v>1</v>
      </c>
      <c r="X1675">
        <v>2</v>
      </c>
      <c r="Z1675">
        <v>8638</v>
      </c>
      <c r="AA1675">
        <v>8638</v>
      </c>
      <c r="AB1675">
        <v>29500</v>
      </c>
      <c r="AC1675" s="2" t="s">
        <v>3450</v>
      </c>
      <c r="AD1675" s="2" t="s">
        <v>463</v>
      </c>
      <c r="AE1675">
        <v>2026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 s="2" t="s">
        <v>3431</v>
      </c>
      <c r="AN1675" s="2" t="s">
        <v>3419</v>
      </c>
    </row>
    <row r="1676" spans="1:40">
      <c r="A1676" s="1">
        <v>46153</v>
      </c>
      <c r="B1676" s="2" t="s">
        <v>27</v>
      </c>
      <c r="C1676" s="2" t="s">
        <v>3439</v>
      </c>
      <c r="D1676" s="2" t="s">
        <v>3440</v>
      </c>
      <c r="E1676" s="11">
        <v>0.33680555555555558</v>
      </c>
      <c r="F1676" s="11">
        <v>0.49652777777777768</v>
      </c>
      <c r="G1676">
        <v>3.83</v>
      </c>
      <c r="H1676">
        <v>915.40469973890333</v>
      </c>
      <c r="I1676">
        <v>3.833333333333333</v>
      </c>
      <c r="J1676">
        <v>914.60869564814811</v>
      </c>
      <c r="K1676" s="2" t="s">
        <v>3416</v>
      </c>
      <c r="L1676" s="2" t="s">
        <v>3417</v>
      </c>
      <c r="M1676">
        <v>636</v>
      </c>
      <c r="N1676" s="2" t="s">
        <v>2621</v>
      </c>
      <c r="O1676" s="2" t="s">
        <v>2623</v>
      </c>
      <c r="P1676" s="2" t="s">
        <v>1987</v>
      </c>
      <c r="Q1676" s="2" t="s">
        <v>354</v>
      </c>
      <c r="R1676" s="2" t="s">
        <v>2622</v>
      </c>
      <c r="S1676" s="2" t="s">
        <v>64</v>
      </c>
      <c r="T1676">
        <v>3506</v>
      </c>
      <c r="U1676">
        <v>0</v>
      </c>
      <c r="V1676">
        <v>2</v>
      </c>
      <c r="W1676">
        <v>1</v>
      </c>
      <c r="X1676">
        <v>6</v>
      </c>
      <c r="Z1676">
        <v>21036</v>
      </c>
      <c r="AA1676">
        <v>21036</v>
      </c>
      <c r="AB1676">
        <v>37000</v>
      </c>
      <c r="AC1676" s="2"/>
      <c r="AD1676" s="2" t="s">
        <v>463</v>
      </c>
      <c r="AE1676">
        <v>2026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 s="2" t="s">
        <v>3419</v>
      </c>
      <c r="AN1676" s="2" t="s">
        <v>3419</v>
      </c>
    </row>
    <row r="1677" spans="1:40">
      <c r="A1677" s="1">
        <v>46153</v>
      </c>
      <c r="B1677" s="2" t="s">
        <v>27</v>
      </c>
      <c r="C1677" s="2" t="s">
        <v>3439</v>
      </c>
      <c r="D1677" s="2" t="s">
        <v>3440</v>
      </c>
      <c r="E1677" s="11">
        <v>0.5</v>
      </c>
      <c r="F1677" s="11">
        <v>0.71875</v>
      </c>
      <c r="G1677">
        <v>5.25</v>
      </c>
      <c r="H1677">
        <v>1525.5238095238096</v>
      </c>
      <c r="I1677">
        <v>5.25</v>
      </c>
      <c r="J1677">
        <v>1525.5238095254629</v>
      </c>
      <c r="K1677" s="2" t="s">
        <v>3416</v>
      </c>
      <c r="L1677" s="2" t="s">
        <v>3417</v>
      </c>
      <c r="M1677">
        <v>494</v>
      </c>
      <c r="N1677" s="2" t="s">
        <v>2113</v>
      </c>
      <c r="O1677" s="2" t="s">
        <v>2117</v>
      </c>
      <c r="P1677" s="2" t="s">
        <v>2115</v>
      </c>
      <c r="Q1677" s="2" t="s">
        <v>354</v>
      </c>
      <c r="R1677" s="2" t="s">
        <v>2114</v>
      </c>
      <c r="S1677" s="2" t="s">
        <v>64</v>
      </c>
      <c r="T1677">
        <v>8009</v>
      </c>
      <c r="U1677">
        <v>9</v>
      </c>
      <c r="V1677">
        <v>2</v>
      </c>
      <c r="W1677">
        <v>1</v>
      </c>
      <c r="X1677">
        <v>6</v>
      </c>
      <c r="Z1677">
        <v>48054</v>
      </c>
      <c r="AA1677">
        <v>48054</v>
      </c>
      <c r="AB1677">
        <v>47500</v>
      </c>
      <c r="AC1677" s="2"/>
      <c r="AD1677" s="2" t="s">
        <v>463</v>
      </c>
      <c r="AE1677">
        <v>2026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 s="2" t="s">
        <v>3419</v>
      </c>
      <c r="AN1677" s="2" t="s">
        <v>3419</v>
      </c>
    </row>
    <row r="1678" spans="1:40">
      <c r="A1678" s="1">
        <v>46153</v>
      </c>
      <c r="B1678" s="2" t="s">
        <v>27</v>
      </c>
      <c r="C1678" s="2" t="s">
        <v>3439</v>
      </c>
      <c r="D1678" s="2" t="s">
        <v>3440</v>
      </c>
      <c r="E1678" s="11">
        <v>0.72222222222222232</v>
      </c>
      <c r="F1678" s="11">
        <v>0.72916666666666674</v>
      </c>
      <c r="G1678">
        <v>0.17</v>
      </c>
      <c r="H1678">
        <v>1735.2941176470588</v>
      </c>
      <c r="I1678">
        <v>0.16666666666666674</v>
      </c>
      <c r="J1678">
        <v>1770</v>
      </c>
      <c r="K1678" s="2" t="s">
        <v>3416</v>
      </c>
      <c r="L1678" s="2" t="s">
        <v>3417</v>
      </c>
      <c r="M1678">
        <v>650</v>
      </c>
      <c r="N1678" s="2" t="s">
        <v>2660</v>
      </c>
      <c r="O1678" s="2" t="s">
        <v>2662</v>
      </c>
      <c r="P1678" s="2" t="s">
        <v>2156</v>
      </c>
      <c r="Q1678" s="2" t="s">
        <v>354</v>
      </c>
      <c r="R1678" s="2" t="s">
        <v>2661</v>
      </c>
      <c r="S1678" s="2" t="s">
        <v>64</v>
      </c>
      <c r="T1678">
        <v>295</v>
      </c>
      <c r="U1678">
        <v>0</v>
      </c>
      <c r="V1678">
        <v>2</v>
      </c>
      <c r="W1678">
        <v>1</v>
      </c>
      <c r="X1678">
        <v>6</v>
      </c>
      <c r="Z1678">
        <v>1770</v>
      </c>
      <c r="AA1678">
        <v>1770</v>
      </c>
      <c r="AB1678">
        <v>21000</v>
      </c>
      <c r="AC1678" s="2" t="s">
        <v>2103</v>
      </c>
      <c r="AD1678" s="2" t="s">
        <v>463</v>
      </c>
      <c r="AE1678">
        <v>2026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 s="2" t="s">
        <v>3419</v>
      </c>
      <c r="AN1678" s="2" t="s">
        <v>3419</v>
      </c>
    </row>
    <row r="1679" spans="1:40">
      <c r="A1679" s="1">
        <v>46154</v>
      </c>
      <c r="B1679" s="2" t="s">
        <v>27</v>
      </c>
      <c r="C1679" s="2" t="s">
        <v>3439</v>
      </c>
      <c r="D1679" s="2" t="s">
        <v>3440</v>
      </c>
      <c r="E1679" s="11">
        <v>0.33680555555555558</v>
      </c>
      <c r="F1679" s="11">
        <v>0.45833333333333326</v>
      </c>
      <c r="G1679">
        <v>2.92</v>
      </c>
      <c r="H1679">
        <v>1110.6164383561645</v>
      </c>
      <c r="I1679">
        <v>2.9166666666666665</v>
      </c>
      <c r="J1679">
        <v>1111.8857142824074</v>
      </c>
      <c r="K1679" s="2" t="s">
        <v>3416</v>
      </c>
      <c r="L1679" s="2" t="s">
        <v>3417</v>
      </c>
      <c r="M1679">
        <v>650</v>
      </c>
      <c r="N1679" s="2" t="s">
        <v>2660</v>
      </c>
      <c r="O1679" s="2" t="s">
        <v>2662</v>
      </c>
      <c r="P1679" s="2" t="s">
        <v>2156</v>
      </c>
      <c r="Q1679" s="2" t="s">
        <v>354</v>
      </c>
      <c r="R1679" s="2" t="s">
        <v>2661</v>
      </c>
      <c r="S1679" s="2" t="s">
        <v>64</v>
      </c>
      <c r="T1679">
        <v>3243</v>
      </c>
      <c r="U1679">
        <v>0</v>
      </c>
      <c r="V1679">
        <v>2</v>
      </c>
      <c r="W1679">
        <v>1</v>
      </c>
      <c r="X1679">
        <v>6</v>
      </c>
      <c r="Z1679">
        <v>19458</v>
      </c>
      <c r="AA1679">
        <v>19458</v>
      </c>
      <c r="AB1679">
        <v>21000</v>
      </c>
      <c r="AC1679" s="2" t="s">
        <v>3594</v>
      </c>
      <c r="AD1679" s="2" t="s">
        <v>463</v>
      </c>
      <c r="AE1679">
        <v>2026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 s="2" t="s">
        <v>3419</v>
      </c>
      <c r="AN1679" s="2" t="s">
        <v>3419</v>
      </c>
    </row>
    <row r="1680" spans="1:40">
      <c r="A1680" s="1">
        <v>46154</v>
      </c>
      <c r="B1680" s="2" t="s">
        <v>27</v>
      </c>
      <c r="C1680" s="2" t="s">
        <v>3439</v>
      </c>
      <c r="D1680" s="2" t="s">
        <v>3440</v>
      </c>
      <c r="E1680" s="11">
        <v>0.47916666666666674</v>
      </c>
      <c r="F1680" s="11">
        <v>0.59375</v>
      </c>
      <c r="G1680">
        <v>2.75</v>
      </c>
      <c r="H1680">
        <v>887.63636363636363</v>
      </c>
      <c r="I1680">
        <v>2.75</v>
      </c>
      <c r="J1680">
        <v>887.63636363425928</v>
      </c>
      <c r="K1680" s="2" t="s">
        <v>3416</v>
      </c>
      <c r="L1680" s="2" t="s">
        <v>3417</v>
      </c>
      <c r="M1680">
        <v>507</v>
      </c>
      <c r="N1680" s="2" t="s">
        <v>2165</v>
      </c>
      <c r="O1680" s="2" t="s">
        <v>2168</v>
      </c>
      <c r="P1680" s="2" t="s">
        <v>2167</v>
      </c>
      <c r="Q1680" s="2" t="s">
        <v>943</v>
      </c>
      <c r="R1680" s="2" t="s">
        <v>2166</v>
      </c>
      <c r="S1680" s="2" t="s">
        <v>64</v>
      </c>
      <c r="T1680">
        <v>2441</v>
      </c>
      <c r="U1680">
        <v>0</v>
      </c>
      <c r="V1680">
        <v>2</v>
      </c>
      <c r="W1680">
        <v>1</v>
      </c>
      <c r="X1680">
        <v>6</v>
      </c>
      <c r="Z1680">
        <v>14646</v>
      </c>
      <c r="AA1680">
        <v>14646</v>
      </c>
      <c r="AB1680">
        <v>13850</v>
      </c>
      <c r="AC1680" s="2"/>
      <c r="AD1680" s="2" t="s">
        <v>463</v>
      </c>
      <c r="AE1680">
        <v>2026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 s="2" t="s">
        <v>3419</v>
      </c>
      <c r="AN1680" s="2" t="s">
        <v>3419</v>
      </c>
    </row>
    <row r="1681" spans="1:40">
      <c r="A1681" s="1">
        <v>46154</v>
      </c>
      <c r="B1681" s="2" t="s">
        <v>27</v>
      </c>
      <c r="C1681" s="2" t="s">
        <v>3439</v>
      </c>
      <c r="D1681" s="2" t="s">
        <v>3440</v>
      </c>
      <c r="E1681" s="11">
        <v>0.59722222222222232</v>
      </c>
      <c r="F1681" s="11">
        <v>0.72916666666666674</v>
      </c>
      <c r="G1681">
        <v>3.17</v>
      </c>
      <c r="H1681">
        <v>1113.249211356467</v>
      </c>
      <c r="I1681">
        <v>3.166666666666667</v>
      </c>
      <c r="J1681">
        <v>1114.4210526273148</v>
      </c>
      <c r="K1681" s="2" t="s">
        <v>3416</v>
      </c>
      <c r="L1681" s="2" t="s">
        <v>3417</v>
      </c>
      <c r="M1681">
        <v>631</v>
      </c>
      <c r="N1681" s="2" t="s">
        <v>2602</v>
      </c>
      <c r="O1681" s="2" t="s">
        <v>2605</v>
      </c>
      <c r="P1681" s="2" t="s">
        <v>2604</v>
      </c>
      <c r="Q1681" s="2" t="s">
        <v>943</v>
      </c>
      <c r="R1681" s="2" t="s">
        <v>2603</v>
      </c>
      <c r="S1681" s="2" t="s">
        <v>64</v>
      </c>
      <c r="T1681">
        <v>3529</v>
      </c>
      <c r="U1681">
        <v>0</v>
      </c>
      <c r="V1681">
        <v>2</v>
      </c>
      <c r="W1681">
        <v>1</v>
      </c>
      <c r="X1681">
        <v>6</v>
      </c>
      <c r="Z1681">
        <v>21174</v>
      </c>
      <c r="AA1681">
        <v>21174</v>
      </c>
      <c r="AB1681">
        <v>69500</v>
      </c>
      <c r="AC1681" s="2" t="s">
        <v>3686</v>
      </c>
      <c r="AD1681" s="2" t="s">
        <v>463</v>
      </c>
      <c r="AE1681">
        <v>2026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 s="2" t="s">
        <v>3419</v>
      </c>
      <c r="AN1681" s="2" t="s">
        <v>3419</v>
      </c>
    </row>
    <row r="1682" spans="1:40">
      <c r="A1682" s="1">
        <v>46153</v>
      </c>
      <c r="B1682" s="2" t="s">
        <v>27</v>
      </c>
      <c r="C1682" s="2" t="s">
        <v>3481</v>
      </c>
      <c r="D1682" s="2" t="s">
        <v>3454</v>
      </c>
      <c r="E1682" s="11">
        <v>0.34027777777777768</v>
      </c>
      <c r="F1682" s="11">
        <v>0.72916666666666674</v>
      </c>
      <c r="G1682">
        <v>9.33</v>
      </c>
      <c r="H1682">
        <v>1629.1532690246515</v>
      </c>
      <c r="I1682">
        <v>9.3333333333333339</v>
      </c>
      <c r="J1682">
        <v>1628.5714285763888</v>
      </c>
      <c r="K1682" s="2" t="s">
        <v>3416</v>
      </c>
      <c r="L1682" s="2" t="s">
        <v>3370</v>
      </c>
      <c r="M1682" t="s">
        <v>764</v>
      </c>
      <c r="N1682" s="2" t="s">
        <v>764</v>
      </c>
      <c r="O1682" s="2" t="s">
        <v>764</v>
      </c>
      <c r="P1682" s="2" t="s">
        <v>764</v>
      </c>
      <c r="Q1682" s="2" t="s">
        <v>764</v>
      </c>
      <c r="R1682" s="2" t="s">
        <v>764</v>
      </c>
      <c r="S1682" s="2" t="s">
        <v>764</v>
      </c>
      <c r="T1682">
        <v>15200</v>
      </c>
      <c r="U1682">
        <v>10</v>
      </c>
      <c r="V1682">
        <v>0</v>
      </c>
      <c r="W1682">
        <v>0</v>
      </c>
      <c r="X1682">
        <v>0</v>
      </c>
      <c r="Z1682">
        <v>0</v>
      </c>
      <c r="AA1682" t="s">
        <v>764</v>
      </c>
      <c r="AB1682" t="s">
        <v>764</v>
      </c>
      <c r="AC1682" s="2" t="s">
        <v>3496</v>
      </c>
      <c r="AD1682" s="2" t="s">
        <v>463</v>
      </c>
      <c r="AE1682">
        <v>2026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 s="2" t="s">
        <v>3419</v>
      </c>
      <c r="AN1682" s="2" t="s">
        <v>3419</v>
      </c>
    </row>
    <row r="1683" spans="1:40">
      <c r="A1683" s="1">
        <v>46154</v>
      </c>
      <c r="B1683" s="2" t="s">
        <v>27</v>
      </c>
      <c r="C1683" s="2" t="s">
        <v>3481</v>
      </c>
      <c r="D1683" s="2" t="s">
        <v>3454</v>
      </c>
      <c r="E1683" s="11">
        <v>0.34027777777777768</v>
      </c>
      <c r="F1683" s="11">
        <v>0.72916666666666674</v>
      </c>
      <c r="G1683">
        <v>9.33</v>
      </c>
      <c r="H1683">
        <v>1629.1532690246515</v>
      </c>
      <c r="I1683">
        <v>9.3333333333333339</v>
      </c>
      <c r="J1683">
        <v>1628.5714285763888</v>
      </c>
      <c r="K1683" s="2" t="s">
        <v>3416</v>
      </c>
      <c r="L1683" s="2" t="s">
        <v>3370</v>
      </c>
      <c r="M1683" t="s">
        <v>764</v>
      </c>
      <c r="N1683" s="2" t="s">
        <v>764</v>
      </c>
      <c r="O1683" s="2" t="s">
        <v>764</v>
      </c>
      <c r="P1683" s="2" t="s">
        <v>764</v>
      </c>
      <c r="Q1683" s="2" t="s">
        <v>764</v>
      </c>
      <c r="R1683" s="2" t="s">
        <v>764</v>
      </c>
      <c r="S1683" s="2" t="s">
        <v>764</v>
      </c>
      <c r="T1683">
        <v>15200</v>
      </c>
      <c r="U1683">
        <v>10</v>
      </c>
      <c r="V1683">
        <v>0</v>
      </c>
      <c r="W1683">
        <v>0</v>
      </c>
      <c r="X1683">
        <v>0</v>
      </c>
      <c r="Z1683">
        <v>0</v>
      </c>
      <c r="AA1683" t="s">
        <v>764</v>
      </c>
      <c r="AB1683" t="s">
        <v>764</v>
      </c>
      <c r="AC1683" s="2" t="s">
        <v>3496</v>
      </c>
      <c r="AD1683" s="2" t="s">
        <v>463</v>
      </c>
      <c r="AE1683">
        <v>2026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 s="2" t="s">
        <v>3419</v>
      </c>
      <c r="AN1683" s="2" t="s">
        <v>3419</v>
      </c>
    </row>
    <row r="1684" spans="1:40">
      <c r="A1684" s="1">
        <v>46150</v>
      </c>
      <c r="B1684" s="2" t="s">
        <v>25</v>
      </c>
      <c r="C1684" s="2" t="s">
        <v>3424</v>
      </c>
      <c r="D1684" s="2" t="s">
        <v>3446</v>
      </c>
      <c r="E1684" s="11">
        <v>0.33333333333333326</v>
      </c>
      <c r="F1684" s="11">
        <v>0.4375</v>
      </c>
      <c r="G1684">
        <v>2.5</v>
      </c>
      <c r="I1684">
        <v>2.5</v>
      </c>
      <c r="K1684" s="2" t="s">
        <v>3416</v>
      </c>
      <c r="L1684" s="2" t="s">
        <v>3442</v>
      </c>
      <c r="M1684" t="s">
        <v>764</v>
      </c>
      <c r="N1684" s="2" t="s">
        <v>764</v>
      </c>
      <c r="O1684" s="2" t="s">
        <v>764</v>
      </c>
      <c r="P1684" s="2" t="s">
        <v>764</v>
      </c>
      <c r="Q1684" s="2" t="s">
        <v>764</v>
      </c>
      <c r="R1684" s="2" t="s">
        <v>764</v>
      </c>
      <c r="S1684" s="2" t="s">
        <v>764</v>
      </c>
      <c r="V1684">
        <v>0</v>
      </c>
      <c r="W1684">
        <v>0</v>
      </c>
      <c r="X1684">
        <v>0</v>
      </c>
      <c r="AA1684" t="s">
        <v>764</v>
      </c>
      <c r="AB1684" t="s">
        <v>764</v>
      </c>
      <c r="AC1684" s="2" t="s">
        <v>3687</v>
      </c>
      <c r="AD1684" s="2" t="s">
        <v>463</v>
      </c>
      <c r="AE1684">
        <v>2026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 s="2" t="s">
        <v>72</v>
      </c>
      <c r="AN1684" s="2" t="s">
        <v>3419</v>
      </c>
    </row>
    <row r="1685" spans="1:40">
      <c r="A1685" s="1">
        <v>46150</v>
      </c>
      <c r="B1685" s="2" t="s">
        <v>25</v>
      </c>
      <c r="C1685" s="2" t="s">
        <v>3445</v>
      </c>
      <c r="D1685" s="2" t="s">
        <v>3446</v>
      </c>
      <c r="E1685" s="11">
        <v>0.4375</v>
      </c>
      <c r="F1685" s="11">
        <v>0.61805555555555558</v>
      </c>
      <c r="G1685">
        <v>4.33</v>
      </c>
      <c r="H1685">
        <v>2512.7020785219397</v>
      </c>
      <c r="I1685">
        <v>4.333333333333333</v>
      </c>
      <c r="J1685">
        <v>2510.769230763889</v>
      </c>
      <c r="K1685" s="2" t="s">
        <v>3416</v>
      </c>
      <c r="L1685" s="2" t="s">
        <v>3417</v>
      </c>
      <c r="M1685">
        <v>485</v>
      </c>
      <c r="N1685" s="2" t="s">
        <v>2095</v>
      </c>
      <c r="O1685" s="2" t="s">
        <v>2083</v>
      </c>
      <c r="P1685" s="2" t="s">
        <v>2082</v>
      </c>
      <c r="Q1685" s="2" t="s">
        <v>97</v>
      </c>
      <c r="R1685" s="2" t="s">
        <v>2081</v>
      </c>
      <c r="S1685" s="2" t="s">
        <v>64</v>
      </c>
      <c r="T1685">
        <v>10880</v>
      </c>
      <c r="U1685">
        <v>10</v>
      </c>
      <c r="V1685">
        <v>2</v>
      </c>
      <c r="W1685">
        <v>1</v>
      </c>
      <c r="X1685">
        <v>2</v>
      </c>
      <c r="Z1685">
        <v>21760</v>
      </c>
      <c r="AA1685">
        <v>21760</v>
      </c>
      <c r="AB1685">
        <v>29500</v>
      </c>
      <c r="AC1685" s="2" t="s">
        <v>3450</v>
      </c>
      <c r="AD1685" s="2" t="s">
        <v>463</v>
      </c>
      <c r="AE1685">
        <v>2026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 s="2" t="s">
        <v>72</v>
      </c>
      <c r="AN1685" s="2" t="s">
        <v>3419</v>
      </c>
    </row>
    <row r="1686" spans="1:40">
      <c r="A1686" s="1">
        <v>46150</v>
      </c>
      <c r="B1686" s="2" t="s">
        <v>25</v>
      </c>
      <c r="C1686" s="2" t="s">
        <v>3445</v>
      </c>
      <c r="D1686" s="2" t="s">
        <v>3446</v>
      </c>
      <c r="E1686" s="11">
        <v>0.66666666666666674</v>
      </c>
      <c r="F1686" s="11">
        <v>0.72916666666666674</v>
      </c>
      <c r="G1686">
        <v>1.5</v>
      </c>
      <c r="I1686">
        <v>1.5</v>
      </c>
      <c r="K1686" s="2" t="s">
        <v>3416</v>
      </c>
      <c r="L1686" s="2" t="s">
        <v>3464</v>
      </c>
      <c r="M1686" t="s">
        <v>764</v>
      </c>
      <c r="N1686" s="2" t="s">
        <v>764</v>
      </c>
      <c r="O1686" s="2" t="s">
        <v>764</v>
      </c>
      <c r="P1686" s="2" t="s">
        <v>764</v>
      </c>
      <c r="Q1686" s="2" t="s">
        <v>764</v>
      </c>
      <c r="R1686" s="2" t="s">
        <v>764</v>
      </c>
      <c r="S1686" s="2" t="s">
        <v>764</v>
      </c>
      <c r="V1686">
        <v>0</v>
      </c>
      <c r="W1686">
        <v>0</v>
      </c>
      <c r="X1686">
        <v>0</v>
      </c>
      <c r="AA1686" t="s">
        <v>764</v>
      </c>
      <c r="AB1686" t="s">
        <v>764</v>
      </c>
      <c r="AC1686" s="2" t="s">
        <v>3688</v>
      </c>
      <c r="AD1686" s="2" t="s">
        <v>463</v>
      </c>
      <c r="AE1686">
        <v>2026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 s="2" t="s">
        <v>72</v>
      </c>
      <c r="AN1686" s="2" t="s">
        <v>3419</v>
      </c>
    </row>
    <row r="1687" spans="1:40">
      <c r="A1687" s="1">
        <v>46154</v>
      </c>
      <c r="B1687" s="2" t="s">
        <v>25</v>
      </c>
      <c r="C1687" s="2" t="s">
        <v>3422</v>
      </c>
      <c r="D1687" s="2" t="s">
        <v>3423</v>
      </c>
      <c r="E1687" s="11">
        <v>0.3354166666666667</v>
      </c>
      <c r="F1687" s="11">
        <v>0.45833333333333326</v>
      </c>
      <c r="G1687">
        <v>2.95</v>
      </c>
      <c r="H1687">
        <v>1711.8644067796608</v>
      </c>
      <c r="I1687">
        <v>2.95</v>
      </c>
      <c r="J1687">
        <v>1711.8644067824075</v>
      </c>
      <c r="K1687" s="2" t="s">
        <v>3416</v>
      </c>
      <c r="L1687" s="2" t="s">
        <v>3417</v>
      </c>
      <c r="M1687">
        <v>708</v>
      </c>
      <c r="N1687" s="2" t="s">
        <v>2812</v>
      </c>
      <c r="O1687" s="2" t="s">
        <v>1076</v>
      </c>
      <c r="P1687" s="2" t="s">
        <v>1075</v>
      </c>
      <c r="Q1687" s="2" t="s">
        <v>97</v>
      </c>
      <c r="R1687" s="2" t="s">
        <v>1074</v>
      </c>
      <c r="S1687" s="2" t="s">
        <v>64</v>
      </c>
      <c r="T1687">
        <v>5050</v>
      </c>
      <c r="U1687">
        <v>0</v>
      </c>
      <c r="V1687">
        <v>2</v>
      </c>
      <c r="W1687">
        <v>1</v>
      </c>
      <c r="X1687">
        <v>2</v>
      </c>
      <c r="Z1687">
        <v>10100</v>
      </c>
      <c r="AA1687">
        <v>10100</v>
      </c>
      <c r="AB1687">
        <v>10000</v>
      </c>
      <c r="AC1687" s="2" t="s">
        <v>3438</v>
      </c>
      <c r="AD1687" s="2" t="s">
        <v>463</v>
      </c>
      <c r="AE1687">
        <v>2026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 s="2" t="s">
        <v>72</v>
      </c>
      <c r="AN1687" s="2" t="s">
        <v>3419</v>
      </c>
    </row>
    <row r="1688" spans="1:40">
      <c r="A1688" s="1">
        <v>46154</v>
      </c>
      <c r="B1688" s="2" t="s">
        <v>25</v>
      </c>
      <c r="C1688" s="2" t="s">
        <v>3422</v>
      </c>
      <c r="D1688" s="2" t="s">
        <v>3423</v>
      </c>
      <c r="E1688" s="11">
        <v>0.46180555555555558</v>
      </c>
      <c r="F1688" s="11">
        <v>0.625</v>
      </c>
      <c r="G1688">
        <v>3.92</v>
      </c>
      <c r="H1688">
        <v>969.38775510204084</v>
      </c>
      <c r="I1688">
        <v>3.916666666666667</v>
      </c>
      <c r="J1688">
        <v>970.2127659606482</v>
      </c>
      <c r="K1688" s="2" t="s">
        <v>3416</v>
      </c>
      <c r="L1688" s="2" t="s">
        <v>3417</v>
      </c>
      <c r="M1688">
        <v>671</v>
      </c>
      <c r="N1688" s="2" t="s">
        <v>2733</v>
      </c>
      <c r="O1688" s="2" t="s">
        <v>1107</v>
      </c>
      <c r="P1688" s="2" t="s">
        <v>1104</v>
      </c>
      <c r="Q1688" s="2" t="s">
        <v>2735</v>
      </c>
      <c r="R1688" s="2" t="s">
        <v>2734</v>
      </c>
      <c r="S1688" s="2" t="s">
        <v>64</v>
      </c>
      <c r="T1688">
        <v>3800</v>
      </c>
      <c r="U1688">
        <v>0</v>
      </c>
      <c r="V1688">
        <v>2</v>
      </c>
      <c r="W1688">
        <v>1</v>
      </c>
      <c r="X1688">
        <v>4</v>
      </c>
      <c r="Z1688">
        <v>15200</v>
      </c>
      <c r="AA1688">
        <v>15200</v>
      </c>
      <c r="AB1688">
        <v>15000</v>
      </c>
      <c r="AC1688" s="2" t="s">
        <v>3450</v>
      </c>
      <c r="AD1688" s="2" t="s">
        <v>463</v>
      </c>
      <c r="AE1688">
        <v>2026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 s="2" t="s">
        <v>72</v>
      </c>
      <c r="AN1688" s="2" t="s">
        <v>3419</v>
      </c>
    </row>
    <row r="1689" spans="1:40">
      <c r="A1689" s="1">
        <v>46154</v>
      </c>
      <c r="B1689" s="2" t="s">
        <v>25</v>
      </c>
      <c r="C1689" s="2" t="s">
        <v>3422</v>
      </c>
      <c r="D1689" s="2" t="s">
        <v>3423</v>
      </c>
      <c r="E1689" s="11">
        <v>0.62847222222222232</v>
      </c>
      <c r="F1689" s="11">
        <v>0.72569444444444442</v>
      </c>
      <c r="G1689">
        <v>2.33</v>
      </c>
      <c r="H1689">
        <v>1630.901287553648</v>
      </c>
      <c r="I1689">
        <v>2.3333333333333335</v>
      </c>
      <c r="J1689">
        <v>1628.5714285763888</v>
      </c>
      <c r="K1689" s="2" t="s">
        <v>3416</v>
      </c>
      <c r="L1689" s="2" t="s">
        <v>3417</v>
      </c>
      <c r="M1689">
        <v>673</v>
      </c>
      <c r="N1689" s="2" t="s">
        <v>2737</v>
      </c>
      <c r="O1689" s="2" t="s">
        <v>1107</v>
      </c>
      <c r="P1689" s="2" t="s">
        <v>1104</v>
      </c>
      <c r="Q1689" s="2" t="s">
        <v>2735</v>
      </c>
      <c r="R1689" s="2" t="s">
        <v>2734</v>
      </c>
      <c r="S1689" s="2" t="s">
        <v>64</v>
      </c>
      <c r="T1689">
        <v>3800</v>
      </c>
      <c r="U1689">
        <v>0</v>
      </c>
      <c r="V1689">
        <v>2</v>
      </c>
      <c r="W1689">
        <v>1</v>
      </c>
      <c r="X1689">
        <v>4</v>
      </c>
      <c r="Z1689">
        <v>15200</v>
      </c>
      <c r="AA1689">
        <v>15200</v>
      </c>
      <c r="AB1689">
        <v>15000</v>
      </c>
      <c r="AC1689" s="2" t="s">
        <v>3450</v>
      </c>
      <c r="AD1689" s="2" t="s">
        <v>463</v>
      </c>
      <c r="AE1689">
        <v>2026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 s="2" t="s">
        <v>72</v>
      </c>
      <c r="AN1689" s="2" t="s">
        <v>3419</v>
      </c>
    </row>
    <row r="1690" spans="1:40">
      <c r="A1690" s="1">
        <v>46155</v>
      </c>
      <c r="B1690" s="2" t="s">
        <v>25</v>
      </c>
      <c r="C1690" s="2" t="s">
        <v>3422</v>
      </c>
      <c r="D1690" s="2" t="s">
        <v>3423</v>
      </c>
      <c r="E1690" s="11">
        <v>0.3354166666666667</v>
      </c>
      <c r="F1690" s="11">
        <v>0.44097222222222232</v>
      </c>
      <c r="G1690">
        <v>2.5299999999999998</v>
      </c>
      <c r="H1690">
        <v>1501.9762845849802</v>
      </c>
      <c r="I1690">
        <v>2.5333333333333332</v>
      </c>
      <c r="J1690">
        <v>1500</v>
      </c>
      <c r="K1690" s="2" t="s">
        <v>3416</v>
      </c>
      <c r="L1690" s="2" t="s">
        <v>3417</v>
      </c>
      <c r="M1690">
        <v>674</v>
      </c>
      <c r="N1690" s="2" t="s">
        <v>2738</v>
      </c>
      <c r="O1690" s="2" t="s">
        <v>1107</v>
      </c>
      <c r="P1690" s="2" t="s">
        <v>1104</v>
      </c>
      <c r="Q1690" s="2" t="s">
        <v>2735</v>
      </c>
      <c r="R1690" s="2" t="s">
        <v>2734</v>
      </c>
      <c r="S1690" s="2" t="s">
        <v>64</v>
      </c>
      <c r="T1690">
        <v>3800</v>
      </c>
      <c r="U1690">
        <v>0</v>
      </c>
      <c r="V1690">
        <v>2</v>
      </c>
      <c r="W1690">
        <v>1</v>
      </c>
      <c r="X1690">
        <v>4</v>
      </c>
      <c r="Z1690">
        <v>15200</v>
      </c>
      <c r="AA1690">
        <v>15200</v>
      </c>
      <c r="AB1690">
        <v>15000</v>
      </c>
      <c r="AC1690" s="2" t="s">
        <v>3450</v>
      </c>
      <c r="AD1690" s="2" t="s">
        <v>463</v>
      </c>
      <c r="AE1690">
        <v>2026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 s="2" t="s">
        <v>72</v>
      </c>
      <c r="AN1690" s="2" t="s">
        <v>3419</v>
      </c>
    </row>
    <row r="1691" spans="1:40">
      <c r="A1691" s="1">
        <v>46155</v>
      </c>
      <c r="B1691" s="2" t="s">
        <v>25</v>
      </c>
      <c r="C1691" s="2" t="s">
        <v>3422</v>
      </c>
      <c r="D1691" s="2" t="s">
        <v>3423</v>
      </c>
      <c r="E1691" s="11">
        <v>0.44444444444444442</v>
      </c>
      <c r="F1691" s="11">
        <v>0.54166666666666674</v>
      </c>
      <c r="G1691">
        <v>2.33</v>
      </c>
      <c r="H1691">
        <v>1094.420600858369</v>
      </c>
      <c r="I1691">
        <v>2.3333333333333335</v>
      </c>
      <c r="J1691">
        <v>1092.8571428587964</v>
      </c>
      <c r="K1691" s="2" t="s">
        <v>3416</v>
      </c>
      <c r="L1691" s="2" t="s">
        <v>3417</v>
      </c>
      <c r="M1691">
        <v>675</v>
      </c>
      <c r="N1691" s="2" t="s">
        <v>2739</v>
      </c>
      <c r="O1691" s="2" t="s">
        <v>1107</v>
      </c>
      <c r="P1691" s="2" t="s">
        <v>1104</v>
      </c>
      <c r="Q1691" s="2" t="s">
        <v>2735</v>
      </c>
      <c r="R1691" s="2" t="s">
        <v>2734</v>
      </c>
      <c r="S1691" s="2" t="s">
        <v>64</v>
      </c>
      <c r="T1691">
        <v>2550</v>
      </c>
      <c r="U1691">
        <v>0</v>
      </c>
      <c r="V1691">
        <v>2</v>
      </c>
      <c r="W1691">
        <v>1</v>
      </c>
      <c r="X1691">
        <v>4</v>
      </c>
      <c r="Z1691">
        <v>10200</v>
      </c>
      <c r="AA1691">
        <v>10200</v>
      </c>
      <c r="AB1691">
        <v>10000</v>
      </c>
      <c r="AC1691" s="2" t="s">
        <v>3450</v>
      </c>
      <c r="AD1691" s="2" t="s">
        <v>463</v>
      </c>
      <c r="AE1691">
        <v>2026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 s="2" t="s">
        <v>72</v>
      </c>
      <c r="AN1691" s="2" t="s">
        <v>3419</v>
      </c>
    </row>
    <row r="1692" spans="1:40">
      <c r="A1692" s="1">
        <v>46155</v>
      </c>
      <c r="B1692" s="2" t="s">
        <v>25</v>
      </c>
      <c r="C1692" s="2" t="s">
        <v>3422</v>
      </c>
      <c r="D1692" s="2" t="s">
        <v>3423</v>
      </c>
      <c r="E1692" s="11">
        <v>0.54861111111111116</v>
      </c>
      <c r="F1692" s="11">
        <v>0.64583333333333326</v>
      </c>
      <c r="G1692">
        <v>2.33</v>
      </c>
      <c r="H1692">
        <v>1373.3905579399141</v>
      </c>
      <c r="I1692">
        <v>2.3333333333333335</v>
      </c>
      <c r="J1692">
        <v>1371.4285714236112</v>
      </c>
      <c r="K1692" s="2" t="s">
        <v>3416</v>
      </c>
      <c r="L1692" s="2" t="s">
        <v>3417</v>
      </c>
      <c r="M1692">
        <v>676</v>
      </c>
      <c r="N1692" s="2" t="s">
        <v>2740</v>
      </c>
      <c r="O1692" s="2" t="s">
        <v>2743</v>
      </c>
      <c r="P1692" s="2" t="s">
        <v>2742</v>
      </c>
      <c r="Q1692" s="2" t="s">
        <v>1734</v>
      </c>
      <c r="R1692" s="2" t="s">
        <v>2741</v>
      </c>
      <c r="S1692" s="2" t="s">
        <v>64</v>
      </c>
      <c r="T1692">
        <v>3200</v>
      </c>
      <c r="U1692">
        <v>0</v>
      </c>
      <c r="V1692">
        <v>2</v>
      </c>
      <c r="W1692">
        <v>1</v>
      </c>
      <c r="X1692">
        <v>4</v>
      </c>
      <c r="Z1692">
        <v>12800</v>
      </c>
      <c r="AA1692">
        <v>12800</v>
      </c>
      <c r="AB1692">
        <v>12000</v>
      </c>
      <c r="AC1692" s="2" t="s">
        <v>3450</v>
      </c>
      <c r="AD1692" s="2" t="s">
        <v>463</v>
      </c>
      <c r="AE1692">
        <v>2026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 s="2" t="s">
        <v>72</v>
      </c>
      <c r="AN1692" s="2" t="s">
        <v>3419</v>
      </c>
    </row>
    <row r="1693" spans="1:40">
      <c r="A1693" s="1">
        <v>46155</v>
      </c>
      <c r="B1693" s="2" t="s">
        <v>25</v>
      </c>
      <c r="C1693" s="2" t="s">
        <v>3422</v>
      </c>
      <c r="D1693" s="2" t="s">
        <v>3423</v>
      </c>
      <c r="E1693" s="11">
        <v>0.64930555555555558</v>
      </c>
      <c r="F1693" s="11">
        <v>0.72916666666666674</v>
      </c>
      <c r="G1693">
        <v>1.92</v>
      </c>
      <c r="H1693">
        <v>1250</v>
      </c>
      <c r="I1693">
        <v>1.9166666666666665</v>
      </c>
      <c r="J1693">
        <v>1252.1739130439814</v>
      </c>
      <c r="K1693" s="2" t="s">
        <v>3416</v>
      </c>
      <c r="L1693" s="2" t="s">
        <v>3417</v>
      </c>
      <c r="M1693">
        <v>747</v>
      </c>
      <c r="N1693" s="2" t="s">
        <v>2897</v>
      </c>
      <c r="O1693" s="2" t="s">
        <v>2898</v>
      </c>
      <c r="P1693" s="2" t="s">
        <v>1068</v>
      </c>
      <c r="Q1693" s="2" t="s">
        <v>153</v>
      </c>
      <c r="R1693" s="2" t="s">
        <v>1067</v>
      </c>
      <c r="S1693" s="2" t="s">
        <v>64</v>
      </c>
      <c r="T1693">
        <v>2400</v>
      </c>
      <c r="U1693">
        <v>0</v>
      </c>
      <c r="V1693">
        <v>2</v>
      </c>
      <c r="W1693">
        <v>1</v>
      </c>
      <c r="X1693">
        <v>4</v>
      </c>
      <c r="Z1693">
        <v>9600</v>
      </c>
      <c r="AA1693">
        <v>9600</v>
      </c>
      <c r="AB1693">
        <v>9500</v>
      </c>
      <c r="AC1693" s="2" t="s">
        <v>3438</v>
      </c>
      <c r="AD1693" s="2" t="s">
        <v>463</v>
      </c>
      <c r="AE1693">
        <v>2026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 s="2" t="s">
        <v>72</v>
      </c>
      <c r="AN1693" s="2" t="s">
        <v>3419</v>
      </c>
    </row>
    <row r="1694" spans="1:40">
      <c r="A1694" s="1">
        <v>46154</v>
      </c>
      <c r="B1694" s="2" t="s">
        <v>25</v>
      </c>
      <c r="C1694" s="2" t="s">
        <v>3414</v>
      </c>
      <c r="D1694" s="2" t="s">
        <v>3426</v>
      </c>
      <c r="E1694" s="11">
        <v>0.35416666666666674</v>
      </c>
      <c r="F1694" s="11">
        <v>0.625</v>
      </c>
      <c r="G1694">
        <v>6.5</v>
      </c>
      <c r="H1694">
        <v>407.69230769230768</v>
      </c>
      <c r="I1694">
        <v>6.5</v>
      </c>
      <c r="J1694">
        <v>407.69230769675926</v>
      </c>
      <c r="K1694" s="2" t="s">
        <v>3416</v>
      </c>
      <c r="L1694" s="2" t="s">
        <v>3417</v>
      </c>
      <c r="M1694">
        <v>711</v>
      </c>
      <c r="N1694" s="2" t="s">
        <v>760</v>
      </c>
      <c r="O1694" s="2" t="s">
        <v>760</v>
      </c>
      <c r="P1694" s="2" t="s">
        <v>2820</v>
      </c>
      <c r="Q1694" s="2" t="s">
        <v>1752</v>
      </c>
      <c r="R1694" s="2" t="s">
        <v>2819</v>
      </c>
      <c r="S1694" s="2" t="s">
        <v>1753</v>
      </c>
      <c r="T1694">
        <v>2650</v>
      </c>
      <c r="U1694">
        <v>30</v>
      </c>
      <c r="V1694">
        <v>0</v>
      </c>
      <c r="W1694">
        <v>1</v>
      </c>
      <c r="X1694">
        <v>0</v>
      </c>
      <c r="Y1694">
        <v>2</v>
      </c>
      <c r="Z1694">
        <v>5300</v>
      </c>
      <c r="AA1694">
        <v>5300</v>
      </c>
      <c r="AB1694">
        <v>5000</v>
      </c>
      <c r="AC1694" s="2"/>
      <c r="AD1694" s="2" t="s">
        <v>463</v>
      </c>
      <c r="AE1694">
        <v>2026</v>
      </c>
      <c r="AF1694">
        <v>663</v>
      </c>
      <c r="AG1694">
        <v>688</v>
      </c>
      <c r="AH1694">
        <v>-25</v>
      </c>
      <c r="AI1694">
        <v>691</v>
      </c>
      <c r="AJ1694">
        <v>688</v>
      </c>
      <c r="AK1694">
        <v>3</v>
      </c>
      <c r="AL1694" s="2" t="s">
        <v>72</v>
      </c>
      <c r="AN1694" s="2" t="s">
        <v>3419</v>
      </c>
    </row>
    <row r="1695" spans="1:40">
      <c r="A1695" s="1">
        <v>46154</v>
      </c>
      <c r="B1695" s="2" t="s">
        <v>25</v>
      </c>
      <c r="C1695" s="2" t="s">
        <v>3414</v>
      </c>
      <c r="D1695" s="2" t="s">
        <v>3426</v>
      </c>
      <c r="E1695" s="11">
        <v>0.63194444444444442</v>
      </c>
      <c r="F1695" s="11">
        <v>0.72916666666666674</v>
      </c>
      <c r="G1695">
        <v>2.33</v>
      </c>
      <c r="H1695">
        <v>1137.3390557939913</v>
      </c>
      <c r="I1695">
        <v>2.3333333333333335</v>
      </c>
      <c r="J1695">
        <v>1135.7142857175927</v>
      </c>
      <c r="K1695" s="2" t="s">
        <v>3416</v>
      </c>
      <c r="L1695" s="2" t="s">
        <v>3417</v>
      </c>
      <c r="M1695">
        <v>504</v>
      </c>
      <c r="N1695" s="2" t="s">
        <v>2154</v>
      </c>
      <c r="O1695" s="2" t="s">
        <v>1099</v>
      </c>
      <c r="P1695" s="2" t="s">
        <v>2156</v>
      </c>
      <c r="Q1695" s="2" t="s">
        <v>2075</v>
      </c>
      <c r="R1695" s="2" t="s">
        <v>2155</v>
      </c>
      <c r="S1695" s="2" t="s">
        <v>79</v>
      </c>
      <c r="T1695">
        <v>2650</v>
      </c>
      <c r="U1695">
        <v>12</v>
      </c>
      <c r="V1695">
        <v>0</v>
      </c>
      <c r="W1695">
        <v>1</v>
      </c>
      <c r="X1695">
        <v>8</v>
      </c>
      <c r="Z1695">
        <v>21200</v>
      </c>
      <c r="AA1695">
        <v>21200</v>
      </c>
      <c r="AB1695">
        <v>21000</v>
      </c>
      <c r="AC1695" s="2"/>
      <c r="AD1695" s="2" t="s">
        <v>463</v>
      </c>
      <c r="AE1695">
        <v>2026</v>
      </c>
      <c r="AF1695">
        <v>663</v>
      </c>
      <c r="AG1695">
        <v>700</v>
      </c>
      <c r="AH1695">
        <v>-37</v>
      </c>
      <c r="AI1695">
        <v>703</v>
      </c>
      <c r="AJ1695">
        <v>700</v>
      </c>
      <c r="AK1695">
        <v>3</v>
      </c>
      <c r="AL1695" s="2" t="s">
        <v>72</v>
      </c>
      <c r="AN1695" s="2" t="s">
        <v>3419</v>
      </c>
    </row>
    <row r="1696" spans="1:40">
      <c r="A1696" s="1">
        <v>46155</v>
      </c>
      <c r="B1696" s="2" t="s">
        <v>25</v>
      </c>
      <c r="C1696" s="2" t="s">
        <v>3414</v>
      </c>
      <c r="D1696" s="2" t="s">
        <v>3426</v>
      </c>
      <c r="E1696" s="11">
        <v>0.34027777777777768</v>
      </c>
      <c r="F1696" s="11">
        <v>0.42361111111111116</v>
      </c>
      <c r="G1696">
        <v>2</v>
      </c>
      <c r="H1696">
        <v>1325</v>
      </c>
      <c r="I1696">
        <v>2</v>
      </c>
      <c r="J1696">
        <v>1325</v>
      </c>
      <c r="K1696" s="2" t="s">
        <v>3416</v>
      </c>
      <c r="L1696" s="2" t="s">
        <v>3417</v>
      </c>
      <c r="M1696">
        <v>651</v>
      </c>
      <c r="N1696" s="2" t="s">
        <v>2660</v>
      </c>
      <c r="O1696" s="2" t="s">
        <v>1099</v>
      </c>
      <c r="P1696" s="2" t="s">
        <v>2156</v>
      </c>
      <c r="Q1696" s="2" t="s">
        <v>354</v>
      </c>
      <c r="R1696" s="2" t="s">
        <v>2661</v>
      </c>
      <c r="S1696" s="2" t="s">
        <v>79</v>
      </c>
      <c r="T1696">
        <v>2650</v>
      </c>
      <c r="U1696">
        <v>10</v>
      </c>
      <c r="V1696">
        <v>0</v>
      </c>
      <c r="W1696">
        <v>1</v>
      </c>
      <c r="X1696">
        <v>8</v>
      </c>
      <c r="Z1696">
        <v>21200</v>
      </c>
      <c r="AA1696">
        <v>21200</v>
      </c>
      <c r="AB1696">
        <v>21000</v>
      </c>
      <c r="AC1696" s="2"/>
      <c r="AD1696" s="2" t="s">
        <v>463</v>
      </c>
      <c r="AE1696">
        <v>2026</v>
      </c>
      <c r="AF1696">
        <v>663</v>
      </c>
      <c r="AG1696">
        <v>657</v>
      </c>
      <c r="AH1696">
        <v>6</v>
      </c>
      <c r="AI1696">
        <v>663</v>
      </c>
      <c r="AJ1696">
        <v>657</v>
      </c>
      <c r="AK1696">
        <v>6</v>
      </c>
      <c r="AL1696" s="2" t="s">
        <v>72</v>
      </c>
      <c r="AN1696" s="2" t="s">
        <v>3419</v>
      </c>
    </row>
    <row r="1697" spans="1:40">
      <c r="A1697" s="1">
        <v>46155</v>
      </c>
      <c r="B1697" s="2" t="s">
        <v>25</v>
      </c>
      <c r="C1697" s="2" t="s">
        <v>3414</v>
      </c>
      <c r="D1697" s="2" t="s">
        <v>3426</v>
      </c>
      <c r="E1697" s="11">
        <v>0.42708333333333326</v>
      </c>
      <c r="F1697" s="11">
        <v>0.45833333333333326</v>
      </c>
      <c r="G1697">
        <v>0.75</v>
      </c>
      <c r="H1697">
        <v>360</v>
      </c>
      <c r="I1697">
        <v>0.75</v>
      </c>
      <c r="J1697">
        <v>360</v>
      </c>
      <c r="K1697" s="2" t="s">
        <v>3416</v>
      </c>
      <c r="L1697" s="2" t="s">
        <v>3417</v>
      </c>
      <c r="M1697">
        <v>630</v>
      </c>
      <c r="N1697" s="2" t="s">
        <v>2595</v>
      </c>
      <c r="O1697" s="2" t="s">
        <v>2598</v>
      </c>
      <c r="P1697" s="2" t="s">
        <v>2597</v>
      </c>
      <c r="Q1697" s="2" t="s">
        <v>97</v>
      </c>
      <c r="R1697" s="2" t="s">
        <v>2596</v>
      </c>
      <c r="S1697" s="2" t="s">
        <v>79</v>
      </c>
      <c r="T1697">
        <v>270</v>
      </c>
      <c r="U1697">
        <v>10</v>
      </c>
      <c r="V1697">
        <v>0</v>
      </c>
      <c r="W1697">
        <v>1</v>
      </c>
      <c r="X1697">
        <v>8</v>
      </c>
      <c r="Z1697">
        <v>2160</v>
      </c>
      <c r="AA1697">
        <v>2160</v>
      </c>
      <c r="AB1697">
        <v>1900</v>
      </c>
      <c r="AC1697" s="2"/>
      <c r="AD1697" s="2" t="s">
        <v>463</v>
      </c>
      <c r="AE1697">
        <v>2026</v>
      </c>
      <c r="AF1697">
        <v>68</v>
      </c>
      <c r="AG1697">
        <v>83</v>
      </c>
      <c r="AH1697">
        <v>-15</v>
      </c>
      <c r="AI1697">
        <v>86</v>
      </c>
      <c r="AJ1697">
        <v>83</v>
      </c>
      <c r="AK1697">
        <v>3</v>
      </c>
      <c r="AL1697" s="2" t="s">
        <v>72</v>
      </c>
      <c r="AN1697" s="2" t="s">
        <v>3419</v>
      </c>
    </row>
    <row r="1698" spans="1:40">
      <c r="A1698" s="1">
        <v>46155</v>
      </c>
      <c r="B1698" s="2" t="s">
        <v>25</v>
      </c>
      <c r="C1698" s="2" t="s">
        <v>3414</v>
      </c>
      <c r="D1698" s="2" t="s">
        <v>3426</v>
      </c>
      <c r="E1698" s="11">
        <v>0.48263888888888884</v>
      </c>
      <c r="F1698" s="11">
        <v>0.54166666666666674</v>
      </c>
      <c r="G1698">
        <v>1.42</v>
      </c>
      <c r="H1698">
        <v>897.88732394366207</v>
      </c>
      <c r="I1698">
        <v>1.4166666666666665</v>
      </c>
      <c r="J1698">
        <v>900</v>
      </c>
      <c r="K1698" s="2" t="s">
        <v>3416</v>
      </c>
      <c r="L1698" s="2" t="s">
        <v>3417</v>
      </c>
      <c r="M1698">
        <v>558</v>
      </c>
      <c r="N1698" s="2" t="s">
        <v>2322</v>
      </c>
      <c r="O1698" s="2" t="s">
        <v>934</v>
      </c>
      <c r="P1698" s="2" t="s">
        <v>1312</v>
      </c>
      <c r="Q1698" s="2" t="s">
        <v>2324</v>
      </c>
      <c r="R1698" s="2" t="s">
        <v>2323</v>
      </c>
      <c r="S1698" s="2" t="s">
        <v>79</v>
      </c>
      <c r="T1698">
        <v>1275</v>
      </c>
      <c r="U1698">
        <v>12</v>
      </c>
      <c r="V1698">
        <v>0</v>
      </c>
      <c r="W1698">
        <v>1</v>
      </c>
      <c r="X1698">
        <v>8</v>
      </c>
      <c r="Z1698">
        <v>10200</v>
      </c>
      <c r="AA1698">
        <v>10200</v>
      </c>
      <c r="AB1698">
        <v>10300</v>
      </c>
      <c r="AC1698" s="2"/>
      <c r="AD1698" s="2" t="s">
        <v>463</v>
      </c>
      <c r="AE1698">
        <v>2026</v>
      </c>
      <c r="AF1698">
        <v>319</v>
      </c>
      <c r="AG1698">
        <v>342</v>
      </c>
      <c r="AH1698">
        <v>-23</v>
      </c>
      <c r="AI1698">
        <v>345</v>
      </c>
      <c r="AJ1698">
        <v>342</v>
      </c>
      <c r="AK1698">
        <v>3</v>
      </c>
      <c r="AL1698" s="2" t="s">
        <v>72</v>
      </c>
      <c r="AN1698" s="2" t="s">
        <v>3419</v>
      </c>
    </row>
    <row r="1699" spans="1:40">
      <c r="A1699" s="1">
        <v>46155</v>
      </c>
      <c r="B1699" s="2" t="s">
        <v>25</v>
      </c>
      <c r="C1699" s="2" t="s">
        <v>3414</v>
      </c>
      <c r="D1699" s="2" t="s">
        <v>3426</v>
      </c>
      <c r="E1699" s="11">
        <v>0.54513888888888884</v>
      </c>
      <c r="F1699" s="11">
        <v>0.58680555555555558</v>
      </c>
      <c r="G1699">
        <v>1</v>
      </c>
      <c r="H1699">
        <v>680</v>
      </c>
      <c r="I1699">
        <v>1</v>
      </c>
      <c r="J1699">
        <v>680</v>
      </c>
      <c r="K1699" s="2" t="s">
        <v>3416</v>
      </c>
      <c r="L1699" s="2" t="s">
        <v>3417</v>
      </c>
      <c r="M1699">
        <v>647</v>
      </c>
      <c r="N1699" s="2" t="s">
        <v>2638</v>
      </c>
      <c r="O1699" s="2" t="s">
        <v>2645</v>
      </c>
      <c r="P1699" s="2" t="s">
        <v>2640</v>
      </c>
      <c r="Q1699" s="2" t="s">
        <v>770</v>
      </c>
      <c r="R1699" s="2" t="s">
        <v>2639</v>
      </c>
      <c r="S1699" s="2" t="s">
        <v>79</v>
      </c>
      <c r="T1699">
        <v>680</v>
      </c>
      <c r="U1699">
        <v>10</v>
      </c>
      <c r="V1699">
        <v>0</v>
      </c>
      <c r="W1699">
        <v>1</v>
      </c>
      <c r="X1699">
        <v>8</v>
      </c>
      <c r="Z1699">
        <v>5440</v>
      </c>
      <c r="AA1699">
        <v>5440</v>
      </c>
      <c r="AB1699">
        <v>5100</v>
      </c>
      <c r="AC1699" s="2"/>
      <c r="AD1699" s="2" t="s">
        <v>463</v>
      </c>
      <c r="AE1699">
        <v>2026</v>
      </c>
      <c r="AF1699">
        <v>170</v>
      </c>
      <c r="AG1699">
        <v>177</v>
      </c>
      <c r="AH1699">
        <v>-7</v>
      </c>
      <c r="AI1699">
        <v>180</v>
      </c>
      <c r="AJ1699">
        <v>177</v>
      </c>
      <c r="AK1699">
        <v>3</v>
      </c>
      <c r="AL1699" s="2" t="s">
        <v>72</v>
      </c>
      <c r="AN1699" s="2" t="s">
        <v>3419</v>
      </c>
    </row>
    <row r="1700" spans="1:40">
      <c r="A1700" s="1">
        <v>46155</v>
      </c>
      <c r="B1700" s="2" t="s">
        <v>25</v>
      </c>
      <c r="C1700" s="2" t="s">
        <v>3414</v>
      </c>
      <c r="D1700" s="2" t="s">
        <v>3426</v>
      </c>
      <c r="E1700" s="11">
        <v>0.59375</v>
      </c>
      <c r="F1700" s="11">
        <v>0.625</v>
      </c>
      <c r="G1700">
        <v>0.75</v>
      </c>
      <c r="H1700">
        <v>746.66666666666663</v>
      </c>
      <c r="I1700">
        <v>0.75</v>
      </c>
      <c r="J1700">
        <v>746.66666666666663</v>
      </c>
      <c r="K1700" s="2" t="s">
        <v>3416</v>
      </c>
      <c r="L1700" s="2" t="s">
        <v>3417</v>
      </c>
      <c r="M1700">
        <v>762</v>
      </c>
      <c r="N1700" s="2" t="s">
        <v>2931</v>
      </c>
      <c r="O1700" s="2" t="s">
        <v>313</v>
      </c>
      <c r="P1700" s="2" t="s">
        <v>306</v>
      </c>
      <c r="Q1700" s="2" t="s">
        <v>59</v>
      </c>
      <c r="R1700" s="2" t="s">
        <v>305</v>
      </c>
      <c r="S1700" s="2" t="s">
        <v>79</v>
      </c>
      <c r="T1700">
        <v>560</v>
      </c>
      <c r="U1700">
        <v>13</v>
      </c>
      <c r="V1700">
        <v>0</v>
      </c>
      <c r="W1700">
        <v>1</v>
      </c>
      <c r="X1700">
        <v>8</v>
      </c>
      <c r="Z1700">
        <v>4480</v>
      </c>
      <c r="AA1700">
        <v>4480</v>
      </c>
      <c r="AB1700">
        <v>4100</v>
      </c>
      <c r="AC1700" s="2"/>
      <c r="AD1700" s="2" t="s">
        <v>463</v>
      </c>
      <c r="AE1700">
        <v>2026</v>
      </c>
      <c r="AF1700">
        <v>140</v>
      </c>
      <c r="AG1700">
        <v>143</v>
      </c>
      <c r="AH1700">
        <v>-3</v>
      </c>
      <c r="AI1700">
        <v>146</v>
      </c>
      <c r="AJ1700">
        <v>143</v>
      </c>
      <c r="AK1700">
        <v>3</v>
      </c>
      <c r="AL1700" s="2" t="s">
        <v>72</v>
      </c>
      <c r="AN1700" s="2" t="s">
        <v>3419</v>
      </c>
    </row>
    <row r="1701" spans="1:40">
      <c r="A1701" s="1">
        <v>46155</v>
      </c>
      <c r="B1701" s="2" t="s">
        <v>25</v>
      </c>
      <c r="C1701" s="2" t="s">
        <v>3414</v>
      </c>
      <c r="D1701" s="2" t="s">
        <v>3426</v>
      </c>
      <c r="E1701" s="11">
        <v>0.63194444444444442</v>
      </c>
      <c r="F1701" s="11">
        <v>0.67361111111111116</v>
      </c>
      <c r="G1701">
        <v>1</v>
      </c>
      <c r="H1701">
        <v>1110</v>
      </c>
      <c r="I1701">
        <v>1</v>
      </c>
      <c r="J1701">
        <v>1110</v>
      </c>
      <c r="K1701" s="2" t="s">
        <v>3416</v>
      </c>
      <c r="L1701" s="2" t="s">
        <v>3417</v>
      </c>
      <c r="M1701">
        <v>574</v>
      </c>
      <c r="N1701" s="2" t="s">
        <v>2373</v>
      </c>
      <c r="O1701" s="2" t="s">
        <v>2381</v>
      </c>
      <c r="P1701" s="2" t="s">
        <v>2375</v>
      </c>
      <c r="Q1701" s="2" t="s">
        <v>343</v>
      </c>
      <c r="R1701" s="2" t="s">
        <v>2374</v>
      </c>
      <c r="S1701" s="2" t="s">
        <v>79</v>
      </c>
      <c r="T1701">
        <v>1110</v>
      </c>
      <c r="U1701">
        <v>10</v>
      </c>
      <c r="V1701">
        <v>0</v>
      </c>
      <c r="W1701">
        <v>1</v>
      </c>
      <c r="X1701">
        <v>8</v>
      </c>
      <c r="Z1701">
        <v>8880</v>
      </c>
      <c r="AA1701">
        <v>8880</v>
      </c>
      <c r="AB1701">
        <v>8500</v>
      </c>
      <c r="AC1701" s="2"/>
      <c r="AD1701" s="2" t="s">
        <v>463</v>
      </c>
      <c r="AE1701">
        <v>2026</v>
      </c>
      <c r="AF1701">
        <v>278</v>
      </c>
      <c r="AG1701">
        <v>284</v>
      </c>
      <c r="AH1701">
        <v>-6</v>
      </c>
      <c r="AI1701">
        <v>287</v>
      </c>
      <c r="AJ1701">
        <v>284</v>
      </c>
      <c r="AK1701">
        <v>3</v>
      </c>
      <c r="AL1701" s="2" t="s">
        <v>72</v>
      </c>
      <c r="AN1701" s="2" t="s">
        <v>3419</v>
      </c>
    </row>
    <row r="1702" spans="1:40">
      <c r="A1702" s="1">
        <v>46155</v>
      </c>
      <c r="B1702" s="2" t="s">
        <v>25</v>
      </c>
      <c r="C1702" s="2" t="s">
        <v>3414</v>
      </c>
      <c r="D1702" s="2" t="s">
        <v>3426</v>
      </c>
      <c r="E1702" s="11">
        <v>0.68055555555555558</v>
      </c>
      <c r="F1702" s="11">
        <v>0.72916666666666674</v>
      </c>
      <c r="G1702">
        <v>1.17</v>
      </c>
      <c r="H1702">
        <v>1119.6581196581196</v>
      </c>
      <c r="I1702">
        <v>1.1666666666666665</v>
      </c>
      <c r="J1702">
        <v>1122.8571428587964</v>
      </c>
      <c r="K1702" s="2" t="s">
        <v>3416</v>
      </c>
      <c r="L1702" s="2" t="s">
        <v>3417</v>
      </c>
      <c r="M1702">
        <v>692</v>
      </c>
      <c r="N1702" s="2" t="s">
        <v>2787</v>
      </c>
      <c r="O1702" s="2" t="s">
        <v>901</v>
      </c>
      <c r="P1702" s="2" t="s">
        <v>896</v>
      </c>
      <c r="Q1702" s="2" t="s">
        <v>153</v>
      </c>
      <c r="R1702" s="2" t="s">
        <v>895</v>
      </c>
      <c r="S1702" s="2" t="s">
        <v>79</v>
      </c>
      <c r="T1702">
        <v>1310</v>
      </c>
      <c r="U1702">
        <v>12</v>
      </c>
      <c r="V1702">
        <v>0</v>
      </c>
      <c r="W1702">
        <v>1</v>
      </c>
      <c r="X1702">
        <v>8</v>
      </c>
      <c r="Z1702">
        <v>10480</v>
      </c>
      <c r="AA1702">
        <v>10480</v>
      </c>
      <c r="AB1702">
        <v>10100</v>
      </c>
      <c r="AC1702" s="2"/>
      <c r="AD1702" s="2" t="s">
        <v>463</v>
      </c>
      <c r="AE1702">
        <v>2026</v>
      </c>
      <c r="AF1702">
        <v>328</v>
      </c>
      <c r="AG1702">
        <v>334</v>
      </c>
      <c r="AH1702">
        <v>-6</v>
      </c>
      <c r="AI1702">
        <v>337</v>
      </c>
      <c r="AJ1702">
        <v>334</v>
      </c>
      <c r="AK1702">
        <v>3</v>
      </c>
      <c r="AL1702" s="2" t="s">
        <v>72</v>
      </c>
      <c r="AN1702" s="2" t="s">
        <v>3419</v>
      </c>
    </row>
    <row r="1703" spans="1:40">
      <c r="A1703" s="1">
        <v>46154</v>
      </c>
      <c r="B1703" s="2" t="s">
        <v>27</v>
      </c>
      <c r="C1703" s="2" t="s">
        <v>3429</v>
      </c>
      <c r="D1703" s="2" t="s">
        <v>3415</v>
      </c>
      <c r="E1703" s="11">
        <v>0.41666666666666674</v>
      </c>
      <c r="F1703" s="11">
        <v>0.64583333333333326</v>
      </c>
      <c r="G1703">
        <v>5.5</v>
      </c>
      <c r="H1703">
        <v>1200</v>
      </c>
      <c r="I1703">
        <v>5.5</v>
      </c>
      <c r="J1703">
        <v>1200</v>
      </c>
      <c r="K1703" s="2" t="s">
        <v>3416</v>
      </c>
      <c r="L1703" s="2" t="s">
        <v>3417</v>
      </c>
      <c r="M1703">
        <v>644</v>
      </c>
      <c r="N1703" s="2" t="s">
        <v>2633</v>
      </c>
      <c r="O1703" s="2" t="s">
        <v>2634</v>
      </c>
      <c r="P1703" s="2" t="s">
        <v>686</v>
      </c>
      <c r="Q1703" s="2" t="s">
        <v>687</v>
      </c>
      <c r="R1703" s="2" t="s">
        <v>685</v>
      </c>
      <c r="S1703" s="2" t="s">
        <v>64</v>
      </c>
      <c r="T1703">
        <v>6600</v>
      </c>
      <c r="U1703">
        <v>0</v>
      </c>
      <c r="V1703">
        <v>2</v>
      </c>
      <c r="W1703">
        <v>1</v>
      </c>
      <c r="X1703">
        <v>1</v>
      </c>
      <c r="Z1703">
        <v>6600</v>
      </c>
      <c r="AA1703">
        <v>6600</v>
      </c>
      <c r="AB1703">
        <v>6500</v>
      </c>
      <c r="AC1703" s="2"/>
      <c r="AD1703" s="2" t="s">
        <v>463</v>
      </c>
      <c r="AE1703">
        <v>2026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 s="2" t="s">
        <v>3431</v>
      </c>
      <c r="AN1703" s="2" t="s">
        <v>3419</v>
      </c>
    </row>
    <row r="1704" spans="1:40">
      <c r="A1704" s="1">
        <v>46155</v>
      </c>
      <c r="B1704" s="2" t="s">
        <v>27</v>
      </c>
      <c r="C1704" s="2" t="s">
        <v>3429</v>
      </c>
      <c r="D1704" s="2" t="s">
        <v>3415</v>
      </c>
      <c r="E1704" s="11">
        <v>0.33333333333333326</v>
      </c>
      <c r="F1704" s="11">
        <v>0.55972222222222223</v>
      </c>
      <c r="G1704">
        <v>5.43</v>
      </c>
      <c r="H1704">
        <v>515.65377532228365</v>
      </c>
      <c r="I1704">
        <v>5.4333333333333336</v>
      </c>
      <c r="J1704">
        <v>515.33742331018516</v>
      </c>
      <c r="K1704" s="2" t="s">
        <v>3416</v>
      </c>
      <c r="L1704" s="2" t="s">
        <v>3417</v>
      </c>
      <c r="M1704">
        <v>573</v>
      </c>
      <c r="N1704" s="2" t="s">
        <v>2373</v>
      </c>
      <c r="O1704" s="2" t="s">
        <v>2376</v>
      </c>
      <c r="P1704" s="2" t="s">
        <v>2375</v>
      </c>
      <c r="Q1704" s="2" t="s">
        <v>343</v>
      </c>
      <c r="R1704" s="2" t="s">
        <v>2374</v>
      </c>
      <c r="S1704" s="2" t="s">
        <v>64</v>
      </c>
      <c r="T1704">
        <v>2800</v>
      </c>
      <c r="U1704">
        <v>0</v>
      </c>
      <c r="V1704">
        <v>2</v>
      </c>
      <c r="W1704">
        <v>1</v>
      </c>
      <c r="X1704">
        <v>6</v>
      </c>
      <c r="Z1704">
        <v>16800</v>
      </c>
      <c r="AA1704">
        <v>16800</v>
      </c>
      <c r="AB1704">
        <v>16500</v>
      </c>
      <c r="AC1704" s="2"/>
      <c r="AD1704" s="2" t="s">
        <v>463</v>
      </c>
      <c r="AE1704">
        <v>2026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 s="2" t="s">
        <v>3419</v>
      </c>
      <c r="AN1704" s="2" t="s">
        <v>3419</v>
      </c>
    </row>
    <row r="1705" spans="1:40">
      <c r="A1705" s="1">
        <v>46155</v>
      </c>
      <c r="B1705" s="2" t="s">
        <v>27</v>
      </c>
      <c r="C1705" s="2" t="s">
        <v>3429</v>
      </c>
      <c r="D1705" s="2" t="s">
        <v>3415</v>
      </c>
      <c r="E1705" s="11">
        <v>0.5625</v>
      </c>
      <c r="F1705" s="11">
        <v>0.70833333333333326</v>
      </c>
      <c r="G1705">
        <v>3.5</v>
      </c>
      <c r="H1705">
        <v>914.28571428571433</v>
      </c>
      <c r="I1705">
        <v>3.5</v>
      </c>
      <c r="J1705">
        <v>914.28571428240741</v>
      </c>
      <c r="K1705" s="2" t="s">
        <v>3416</v>
      </c>
      <c r="L1705" s="2" t="s">
        <v>3417</v>
      </c>
      <c r="M1705">
        <v>646</v>
      </c>
      <c r="N1705" s="2" t="s">
        <v>2638</v>
      </c>
      <c r="O1705" s="2" t="s">
        <v>2641</v>
      </c>
      <c r="P1705" s="2" t="s">
        <v>2640</v>
      </c>
      <c r="Q1705" s="2" t="s">
        <v>770</v>
      </c>
      <c r="R1705" s="2" t="s">
        <v>2639</v>
      </c>
      <c r="S1705" s="2" t="s">
        <v>64</v>
      </c>
      <c r="T1705">
        <v>3200</v>
      </c>
      <c r="U1705">
        <v>0</v>
      </c>
      <c r="V1705">
        <v>2</v>
      </c>
      <c r="W1705">
        <v>1</v>
      </c>
      <c r="X1705">
        <v>3</v>
      </c>
      <c r="Z1705">
        <v>9600</v>
      </c>
      <c r="AA1705">
        <v>9600</v>
      </c>
      <c r="AB1705">
        <v>9000</v>
      </c>
      <c r="AC1705" s="2"/>
      <c r="AD1705" s="2" t="s">
        <v>463</v>
      </c>
      <c r="AE1705">
        <v>2026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 s="2" t="s">
        <v>3431</v>
      </c>
      <c r="AN1705" s="2" t="s">
        <v>3419</v>
      </c>
    </row>
    <row r="1706" spans="1:40">
      <c r="A1706" s="1">
        <v>46155</v>
      </c>
      <c r="B1706" s="2" t="s">
        <v>26</v>
      </c>
      <c r="C1706" s="2" t="s">
        <v>3448</v>
      </c>
      <c r="D1706" s="2" t="s">
        <v>3449</v>
      </c>
      <c r="E1706" s="11">
        <v>0.43055555555555558</v>
      </c>
      <c r="F1706" s="11">
        <v>0.58333333333333326</v>
      </c>
      <c r="G1706">
        <v>3.67</v>
      </c>
      <c r="H1706">
        <v>1880.1089918256132</v>
      </c>
      <c r="I1706">
        <v>3.666666666666667</v>
      </c>
      <c r="J1706">
        <v>1881.8181818171297</v>
      </c>
      <c r="K1706" s="2" t="s">
        <v>3416</v>
      </c>
      <c r="L1706" s="2" t="s">
        <v>3417</v>
      </c>
      <c r="M1706">
        <v>526</v>
      </c>
      <c r="N1706" s="2" t="s">
        <v>2220</v>
      </c>
      <c r="O1706" s="2" t="s">
        <v>290</v>
      </c>
      <c r="P1706" s="2" t="s">
        <v>282</v>
      </c>
      <c r="Q1706" s="2" t="s">
        <v>97</v>
      </c>
      <c r="R1706" s="2" t="s">
        <v>281</v>
      </c>
      <c r="S1706" s="2" t="s">
        <v>64</v>
      </c>
      <c r="T1706">
        <v>6900</v>
      </c>
      <c r="U1706">
        <v>0</v>
      </c>
      <c r="V1706">
        <v>2</v>
      </c>
      <c r="W1706">
        <v>1</v>
      </c>
      <c r="X1706">
        <v>2</v>
      </c>
      <c r="Z1706">
        <v>13800</v>
      </c>
      <c r="AA1706">
        <v>13800</v>
      </c>
      <c r="AB1706">
        <v>13500</v>
      </c>
      <c r="AC1706" s="2" t="s">
        <v>3438</v>
      </c>
      <c r="AD1706" s="2" t="s">
        <v>463</v>
      </c>
      <c r="AE1706">
        <v>2026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 s="2" t="s">
        <v>72</v>
      </c>
      <c r="AN1706" s="2" t="s">
        <v>3419</v>
      </c>
    </row>
    <row r="1707" spans="1:40">
      <c r="A1707" s="1">
        <v>46155</v>
      </c>
      <c r="B1707" s="2" t="s">
        <v>26</v>
      </c>
      <c r="C1707" s="2" t="s">
        <v>3448</v>
      </c>
      <c r="D1707" s="2" t="s">
        <v>3449</v>
      </c>
      <c r="E1707" s="11">
        <v>0.58333333333333326</v>
      </c>
      <c r="F1707" s="11">
        <v>0.63888888888888884</v>
      </c>
      <c r="G1707">
        <v>1.33</v>
      </c>
      <c r="H1707">
        <v>2255.6390977443607</v>
      </c>
      <c r="I1707">
        <v>1.3333333333333335</v>
      </c>
      <c r="J1707">
        <v>2250</v>
      </c>
      <c r="K1707" s="2" t="s">
        <v>3416</v>
      </c>
      <c r="L1707" s="2" t="s">
        <v>3417</v>
      </c>
      <c r="M1707">
        <v>528</v>
      </c>
      <c r="N1707" s="2" t="s">
        <v>2223</v>
      </c>
      <c r="O1707" s="2" t="s">
        <v>290</v>
      </c>
      <c r="P1707" s="2" t="s">
        <v>282</v>
      </c>
      <c r="Q1707" s="2" t="s">
        <v>97</v>
      </c>
      <c r="R1707" s="2" t="s">
        <v>281</v>
      </c>
      <c r="S1707" s="2" t="s">
        <v>64</v>
      </c>
      <c r="T1707">
        <v>3000</v>
      </c>
      <c r="U1707">
        <v>0</v>
      </c>
      <c r="V1707">
        <v>2</v>
      </c>
      <c r="W1707">
        <v>1</v>
      </c>
      <c r="X1707">
        <v>2</v>
      </c>
      <c r="Z1707">
        <v>6000</v>
      </c>
      <c r="AA1707">
        <v>6000</v>
      </c>
      <c r="AB1707">
        <v>6000</v>
      </c>
      <c r="AC1707" s="2" t="s">
        <v>3438</v>
      </c>
      <c r="AD1707" s="2" t="s">
        <v>463</v>
      </c>
      <c r="AE1707">
        <v>2026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 s="2" t="s">
        <v>72</v>
      </c>
      <c r="AN1707" s="2" t="s">
        <v>3419</v>
      </c>
    </row>
    <row r="1708" spans="1:40">
      <c r="A1708" s="1">
        <v>46155</v>
      </c>
      <c r="B1708" s="2" t="s">
        <v>26</v>
      </c>
      <c r="C1708" s="2" t="s">
        <v>3448</v>
      </c>
      <c r="D1708" s="2" t="s">
        <v>3449</v>
      </c>
      <c r="E1708" s="11">
        <v>0.63888888888888884</v>
      </c>
      <c r="F1708" s="11">
        <v>0.6875</v>
      </c>
      <c r="G1708">
        <v>1.17</v>
      </c>
      <c r="H1708">
        <v>2615.3846153846157</v>
      </c>
      <c r="I1708">
        <v>1.1666666666666665</v>
      </c>
      <c r="J1708">
        <v>2622.8571428587961</v>
      </c>
      <c r="K1708" s="2" t="s">
        <v>3416</v>
      </c>
      <c r="L1708" s="2" t="s">
        <v>3417</v>
      </c>
      <c r="M1708">
        <v>529</v>
      </c>
      <c r="N1708" s="2" t="s">
        <v>2224</v>
      </c>
      <c r="O1708" s="2" t="s">
        <v>290</v>
      </c>
      <c r="P1708" s="2" t="s">
        <v>282</v>
      </c>
      <c r="Q1708" s="2" t="s">
        <v>97</v>
      </c>
      <c r="R1708" s="2" t="s">
        <v>281</v>
      </c>
      <c r="S1708" s="2" t="s">
        <v>64</v>
      </c>
      <c r="T1708">
        <v>3060</v>
      </c>
      <c r="U1708">
        <v>0</v>
      </c>
      <c r="V1708">
        <v>2</v>
      </c>
      <c r="W1708">
        <v>1</v>
      </c>
      <c r="X1708">
        <v>2</v>
      </c>
      <c r="Z1708">
        <v>6120</v>
      </c>
      <c r="AA1708">
        <v>6120</v>
      </c>
      <c r="AB1708">
        <v>6000</v>
      </c>
      <c r="AC1708" s="2" t="s">
        <v>3438</v>
      </c>
      <c r="AD1708" s="2" t="s">
        <v>463</v>
      </c>
      <c r="AE1708">
        <v>2026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 s="2" t="s">
        <v>72</v>
      </c>
      <c r="AN1708" s="2" t="s">
        <v>3419</v>
      </c>
    </row>
    <row r="1709" spans="1:40">
      <c r="A1709" s="1">
        <v>46155</v>
      </c>
      <c r="B1709" s="2" t="s">
        <v>26</v>
      </c>
      <c r="C1709" s="2" t="s">
        <v>3448</v>
      </c>
      <c r="D1709" s="2" t="s">
        <v>3449</v>
      </c>
      <c r="E1709" s="11">
        <v>0.6875</v>
      </c>
      <c r="F1709" s="11">
        <v>0.72222222222222232</v>
      </c>
      <c r="G1709">
        <v>0.83</v>
      </c>
      <c r="H1709">
        <v>1907.2289156626507</v>
      </c>
      <c r="I1709">
        <v>0.83333333333333326</v>
      </c>
      <c r="J1709">
        <v>1899.6</v>
      </c>
      <c r="K1709" s="2" t="s">
        <v>3416</v>
      </c>
      <c r="L1709" s="2" t="s">
        <v>3417</v>
      </c>
      <c r="M1709">
        <v>530</v>
      </c>
      <c r="N1709" s="2" t="s">
        <v>2225</v>
      </c>
      <c r="O1709" s="2" t="s">
        <v>290</v>
      </c>
      <c r="P1709" s="2" t="s">
        <v>282</v>
      </c>
      <c r="Q1709" s="2" t="s">
        <v>97</v>
      </c>
      <c r="R1709" s="2" t="s">
        <v>281</v>
      </c>
      <c r="S1709" s="2" t="s">
        <v>64</v>
      </c>
      <c r="T1709">
        <v>1583</v>
      </c>
      <c r="U1709">
        <v>0</v>
      </c>
      <c r="V1709">
        <v>2</v>
      </c>
      <c r="W1709">
        <v>1</v>
      </c>
      <c r="X1709">
        <v>2</v>
      </c>
      <c r="Z1709">
        <v>3166</v>
      </c>
      <c r="AA1709">
        <v>3166</v>
      </c>
      <c r="AB1709">
        <v>6000</v>
      </c>
      <c r="AC1709" s="2" t="s">
        <v>3689</v>
      </c>
      <c r="AD1709" s="2" t="s">
        <v>463</v>
      </c>
      <c r="AE1709">
        <v>2026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 s="2" t="s">
        <v>72</v>
      </c>
      <c r="AN1709" s="2" t="s">
        <v>3419</v>
      </c>
    </row>
    <row r="1710" spans="1:40">
      <c r="A1710" s="1">
        <v>46156</v>
      </c>
      <c r="B1710" s="2" t="s">
        <v>26</v>
      </c>
      <c r="C1710" s="2" t="s">
        <v>3448</v>
      </c>
      <c r="D1710" s="2" t="s">
        <v>3449</v>
      </c>
      <c r="E1710" s="11">
        <v>0.34375</v>
      </c>
      <c r="F1710" s="11">
        <v>0.375</v>
      </c>
      <c r="G1710">
        <v>0.75</v>
      </c>
      <c r="H1710">
        <v>2200</v>
      </c>
      <c r="I1710">
        <v>0.75</v>
      </c>
      <c r="J1710">
        <v>2200</v>
      </c>
      <c r="K1710" s="2" t="s">
        <v>3416</v>
      </c>
      <c r="L1710" s="2" t="s">
        <v>3417</v>
      </c>
      <c r="M1710">
        <v>530</v>
      </c>
      <c r="N1710" s="2" t="s">
        <v>2225</v>
      </c>
      <c r="O1710" s="2" t="s">
        <v>290</v>
      </c>
      <c r="P1710" s="2" t="s">
        <v>282</v>
      </c>
      <c r="Q1710" s="2" t="s">
        <v>97</v>
      </c>
      <c r="R1710" s="2" t="s">
        <v>281</v>
      </c>
      <c r="S1710" s="2" t="s">
        <v>64</v>
      </c>
      <c r="T1710">
        <v>1650</v>
      </c>
      <c r="U1710">
        <v>0</v>
      </c>
      <c r="V1710">
        <v>2</v>
      </c>
      <c r="W1710">
        <v>1</v>
      </c>
      <c r="X1710">
        <v>2</v>
      </c>
      <c r="Z1710">
        <v>3300</v>
      </c>
      <c r="AA1710">
        <v>3300</v>
      </c>
      <c r="AB1710">
        <v>6000</v>
      </c>
      <c r="AC1710" s="2" t="s">
        <v>3690</v>
      </c>
      <c r="AD1710" s="2" t="s">
        <v>463</v>
      </c>
      <c r="AE1710">
        <v>2026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 s="2" t="s">
        <v>72</v>
      </c>
      <c r="AN1710" s="2" t="s">
        <v>3419</v>
      </c>
    </row>
    <row r="1711" spans="1:40">
      <c r="A1711" s="1">
        <v>46156</v>
      </c>
      <c r="B1711" s="2" t="s">
        <v>26</v>
      </c>
      <c r="C1711" s="2" t="s">
        <v>3448</v>
      </c>
      <c r="D1711" s="2" t="s">
        <v>3449</v>
      </c>
      <c r="E1711" s="11">
        <v>0.40277777777777768</v>
      </c>
      <c r="F1711" s="11">
        <v>0.54166666666666674</v>
      </c>
      <c r="G1711">
        <v>3.33</v>
      </c>
      <c r="H1711">
        <v>1666.6666666666667</v>
      </c>
      <c r="I1711">
        <v>3.333333333333333</v>
      </c>
      <c r="J1711">
        <v>1665</v>
      </c>
      <c r="K1711" s="2" t="s">
        <v>3416</v>
      </c>
      <c r="L1711" s="2" t="s">
        <v>3417</v>
      </c>
      <c r="M1711">
        <v>610</v>
      </c>
      <c r="N1711" s="2" t="s">
        <v>2517</v>
      </c>
      <c r="O1711" s="2" t="s">
        <v>2521</v>
      </c>
      <c r="P1711" s="2" t="s">
        <v>2519</v>
      </c>
      <c r="Q1711" s="2" t="s">
        <v>2520</v>
      </c>
      <c r="R1711" s="2" t="s">
        <v>2518</v>
      </c>
      <c r="S1711" s="2" t="s">
        <v>64</v>
      </c>
      <c r="T1711">
        <v>5550</v>
      </c>
      <c r="U1711">
        <v>0</v>
      </c>
      <c r="V1711">
        <v>2</v>
      </c>
      <c r="W1711">
        <v>1</v>
      </c>
      <c r="X1711">
        <v>2</v>
      </c>
      <c r="Z1711">
        <v>11100</v>
      </c>
      <c r="AA1711">
        <v>11100</v>
      </c>
      <c r="AB1711">
        <v>20500</v>
      </c>
      <c r="AC1711" s="2" t="s">
        <v>3438</v>
      </c>
      <c r="AD1711" s="2" t="s">
        <v>463</v>
      </c>
      <c r="AE1711">
        <v>2026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 s="2" t="s">
        <v>72</v>
      </c>
      <c r="AN1711" s="2" t="s">
        <v>3419</v>
      </c>
    </row>
    <row r="1712" spans="1:40">
      <c r="A1712" s="1">
        <v>46156</v>
      </c>
      <c r="B1712" s="2" t="s">
        <v>26</v>
      </c>
      <c r="C1712" s="2" t="s">
        <v>3448</v>
      </c>
      <c r="D1712" s="2" t="s">
        <v>3449</v>
      </c>
      <c r="E1712" s="11">
        <v>0.54513888888888884</v>
      </c>
      <c r="F1712" s="11">
        <v>0.625</v>
      </c>
      <c r="G1712">
        <v>1.92</v>
      </c>
      <c r="H1712">
        <v>2517.1875</v>
      </c>
      <c r="I1712">
        <v>1.9166666666666665</v>
      </c>
      <c r="J1712">
        <v>2521.5652173958333</v>
      </c>
      <c r="K1712" s="2" t="s">
        <v>3416</v>
      </c>
      <c r="L1712" s="2" t="s">
        <v>3417</v>
      </c>
      <c r="M1712">
        <v>610</v>
      </c>
      <c r="N1712" s="2" t="s">
        <v>2517</v>
      </c>
      <c r="O1712" s="2" t="s">
        <v>2521</v>
      </c>
      <c r="P1712" s="2" t="s">
        <v>2519</v>
      </c>
      <c r="Q1712" s="2" t="s">
        <v>2520</v>
      </c>
      <c r="R1712" s="2" t="s">
        <v>2518</v>
      </c>
      <c r="S1712" s="2" t="s">
        <v>64</v>
      </c>
      <c r="T1712">
        <v>4833</v>
      </c>
      <c r="U1712">
        <v>0</v>
      </c>
      <c r="V1712">
        <v>2</v>
      </c>
      <c r="W1712">
        <v>1</v>
      </c>
      <c r="X1712">
        <v>2</v>
      </c>
      <c r="Z1712">
        <v>9666</v>
      </c>
      <c r="AA1712">
        <v>9666</v>
      </c>
      <c r="AB1712">
        <v>20500</v>
      </c>
      <c r="AC1712" s="2" t="s">
        <v>3450</v>
      </c>
      <c r="AD1712" s="2" t="s">
        <v>463</v>
      </c>
      <c r="AE1712">
        <v>2026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 s="2" t="s">
        <v>72</v>
      </c>
      <c r="AN1712" s="2" t="s">
        <v>3419</v>
      </c>
    </row>
    <row r="1713" spans="1:40">
      <c r="A1713" s="1">
        <v>46156</v>
      </c>
      <c r="B1713" s="2" t="s">
        <v>26</v>
      </c>
      <c r="C1713" s="2" t="s">
        <v>3448</v>
      </c>
      <c r="D1713" s="2" t="s">
        <v>3449</v>
      </c>
      <c r="E1713" s="11">
        <v>0.62847222222222232</v>
      </c>
      <c r="F1713" s="11">
        <v>0.64583333333333326</v>
      </c>
      <c r="G1713">
        <v>0.42</v>
      </c>
      <c r="H1713">
        <v>2261.9047619047619</v>
      </c>
      <c r="I1713">
        <v>0.41666666666666674</v>
      </c>
      <c r="J1713">
        <v>2280</v>
      </c>
      <c r="K1713" s="2" t="s">
        <v>3416</v>
      </c>
      <c r="L1713" s="2" t="s">
        <v>3417</v>
      </c>
      <c r="M1713">
        <v>812</v>
      </c>
      <c r="N1713" s="2" t="s">
        <v>3085</v>
      </c>
      <c r="O1713" s="2" t="s">
        <v>2325</v>
      </c>
      <c r="P1713" s="2" t="s">
        <v>1312</v>
      </c>
      <c r="Q1713" s="2" t="s">
        <v>2324</v>
      </c>
      <c r="R1713" s="2" t="s">
        <v>2323</v>
      </c>
      <c r="S1713" s="2" t="s">
        <v>64</v>
      </c>
      <c r="T1713">
        <v>950</v>
      </c>
      <c r="U1713">
        <v>0</v>
      </c>
      <c r="V1713">
        <v>2</v>
      </c>
      <c r="W1713">
        <v>1</v>
      </c>
      <c r="X1713">
        <v>2</v>
      </c>
      <c r="Z1713">
        <v>1900</v>
      </c>
      <c r="AA1713">
        <v>1900</v>
      </c>
      <c r="AB1713">
        <v>1700</v>
      </c>
      <c r="AC1713" s="2" t="s">
        <v>3438</v>
      </c>
      <c r="AD1713" s="2" t="s">
        <v>463</v>
      </c>
      <c r="AE1713">
        <v>2026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 s="2" t="s">
        <v>72</v>
      </c>
      <c r="AN1713" s="2" t="s">
        <v>3419</v>
      </c>
    </row>
    <row r="1714" spans="1:40">
      <c r="A1714" s="1">
        <v>46156</v>
      </c>
      <c r="B1714" s="2" t="s">
        <v>26</v>
      </c>
      <c r="C1714" s="2" t="s">
        <v>3448</v>
      </c>
      <c r="D1714" s="2" t="s">
        <v>3449</v>
      </c>
      <c r="E1714" s="11">
        <v>0.66666666666666674</v>
      </c>
      <c r="F1714" s="11">
        <v>0.67361111111111116</v>
      </c>
      <c r="G1714">
        <v>0.17</v>
      </c>
      <c r="H1714">
        <v>1894.1176470588234</v>
      </c>
      <c r="I1714">
        <v>0.16666666666666674</v>
      </c>
      <c r="J1714">
        <v>1932</v>
      </c>
      <c r="K1714" s="2" t="s">
        <v>3416</v>
      </c>
      <c r="L1714" s="2" t="s">
        <v>3417</v>
      </c>
      <c r="M1714">
        <v>768</v>
      </c>
      <c r="N1714" s="2" t="s">
        <v>2952</v>
      </c>
      <c r="O1714" s="2" t="s">
        <v>184</v>
      </c>
      <c r="P1714" s="2" t="s">
        <v>182</v>
      </c>
      <c r="Q1714" s="2" t="s">
        <v>153</v>
      </c>
      <c r="R1714" s="2" t="s">
        <v>181</v>
      </c>
      <c r="S1714" s="2" t="s">
        <v>64</v>
      </c>
      <c r="T1714">
        <v>322</v>
      </c>
      <c r="U1714">
        <v>0</v>
      </c>
      <c r="V1714">
        <v>2</v>
      </c>
      <c r="W1714">
        <v>1</v>
      </c>
      <c r="X1714">
        <v>2</v>
      </c>
      <c r="Z1714">
        <v>644</v>
      </c>
      <c r="AA1714">
        <v>644</v>
      </c>
      <c r="AB1714">
        <v>500</v>
      </c>
      <c r="AC1714" s="2" t="s">
        <v>3438</v>
      </c>
      <c r="AD1714" s="2" t="s">
        <v>463</v>
      </c>
      <c r="AE1714">
        <v>2026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 s="2" t="s">
        <v>72</v>
      </c>
      <c r="AN1714" s="2" t="s">
        <v>3419</v>
      </c>
    </row>
    <row r="1715" spans="1:40">
      <c r="A1715" s="1">
        <v>46156</v>
      </c>
      <c r="B1715" s="2" t="s">
        <v>26</v>
      </c>
      <c r="C1715" s="2" t="s">
        <v>3448</v>
      </c>
      <c r="D1715" s="2" t="s">
        <v>3449</v>
      </c>
      <c r="E1715" s="11">
        <v>0.67708333333333326</v>
      </c>
      <c r="F1715" s="11">
        <v>0.72569444444444442</v>
      </c>
      <c r="G1715">
        <v>1.17</v>
      </c>
      <c r="H1715">
        <v>2023.0769230769231</v>
      </c>
      <c r="I1715">
        <v>1.1666666666666665</v>
      </c>
      <c r="J1715">
        <v>2028.8571428587964</v>
      </c>
      <c r="K1715" s="2" t="s">
        <v>3416</v>
      </c>
      <c r="L1715" s="2" t="s">
        <v>3417</v>
      </c>
      <c r="M1715">
        <v>618</v>
      </c>
      <c r="N1715" s="2" t="s">
        <v>2549</v>
      </c>
      <c r="O1715" s="2" t="s">
        <v>2553</v>
      </c>
      <c r="P1715" s="2" t="s">
        <v>2551</v>
      </c>
      <c r="Q1715" s="2" t="s">
        <v>97</v>
      </c>
      <c r="R1715" s="2" t="s">
        <v>2550</v>
      </c>
      <c r="S1715" s="2" t="s">
        <v>64</v>
      </c>
      <c r="T1715">
        <v>2367</v>
      </c>
      <c r="U1715">
        <v>0</v>
      </c>
      <c r="V1715">
        <v>2</v>
      </c>
      <c r="W1715">
        <v>1</v>
      </c>
      <c r="X1715">
        <v>2</v>
      </c>
      <c r="Z1715">
        <v>4734</v>
      </c>
      <c r="AA1715">
        <v>4734</v>
      </c>
      <c r="AB1715">
        <v>20000</v>
      </c>
      <c r="AC1715" s="2" t="s">
        <v>3691</v>
      </c>
      <c r="AD1715" s="2" t="s">
        <v>463</v>
      </c>
      <c r="AE1715">
        <v>2026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 s="2" t="s">
        <v>72</v>
      </c>
      <c r="AN1715" s="2" t="s">
        <v>3419</v>
      </c>
    </row>
    <row r="1716" spans="1:40">
      <c r="A1716" s="1">
        <v>46155</v>
      </c>
      <c r="B1716" s="2" t="s">
        <v>26</v>
      </c>
      <c r="C1716" s="2" t="s">
        <v>3433</v>
      </c>
      <c r="D1716" s="2" t="s">
        <v>3415</v>
      </c>
      <c r="E1716" s="11">
        <v>0.33333333333333326</v>
      </c>
      <c r="F1716" s="11">
        <v>0.40972222222222232</v>
      </c>
      <c r="G1716">
        <v>1.83</v>
      </c>
      <c r="H1716">
        <v>1147.5409836065573</v>
      </c>
      <c r="I1716">
        <v>1.8333333333333335</v>
      </c>
      <c r="J1716">
        <v>1145.4545454513889</v>
      </c>
      <c r="K1716" s="2" t="s">
        <v>3416</v>
      </c>
      <c r="L1716" s="2" t="s">
        <v>3417</v>
      </c>
      <c r="M1716">
        <v>517</v>
      </c>
      <c r="N1716" s="2" t="s">
        <v>2196</v>
      </c>
      <c r="O1716" s="2" t="s">
        <v>2199</v>
      </c>
      <c r="P1716" s="2" t="s">
        <v>2198</v>
      </c>
      <c r="Q1716" s="2" t="s">
        <v>192</v>
      </c>
      <c r="R1716" s="2" t="s">
        <v>2197</v>
      </c>
      <c r="S1716" s="2" t="s">
        <v>64</v>
      </c>
      <c r="T1716">
        <v>2100</v>
      </c>
      <c r="U1716">
        <v>0</v>
      </c>
      <c r="V1716">
        <v>2</v>
      </c>
      <c r="W1716">
        <v>1</v>
      </c>
      <c r="X1716">
        <v>4</v>
      </c>
      <c r="Z1716">
        <v>8400</v>
      </c>
      <c r="AA1716">
        <v>8400</v>
      </c>
      <c r="AB1716">
        <v>19300</v>
      </c>
      <c r="AC1716" s="2" t="s">
        <v>3594</v>
      </c>
      <c r="AD1716" s="2" t="s">
        <v>463</v>
      </c>
      <c r="AE1716">
        <v>2026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 s="2" t="s">
        <v>72</v>
      </c>
      <c r="AN1716" s="2" t="s">
        <v>3419</v>
      </c>
    </row>
    <row r="1717" spans="1:40">
      <c r="A1717" s="1">
        <v>46155</v>
      </c>
      <c r="B1717" s="2" t="s">
        <v>26</v>
      </c>
      <c r="C1717" s="2" t="s">
        <v>3433</v>
      </c>
      <c r="D1717" s="2" t="s">
        <v>3415</v>
      </c>
      <c r="E1717" s="11">
        <v>0.47916666666666674</v>
      </c>
      <c r="F1717" s="11">
        <v>0.58333333333333326</v>
      </c>
      <c r="G1717">
        <v>2.5</v>
      </c>
      <c r="H1717">
        <v>1920</v>
      </c>
      <c r="I1717">
        <v>2.5</v>
      </c>
      <c r="J1717">
        <v>1920</v>
      </c>
      <c r="K1717" s="2" t="s">
        <v>3416</v>
      </c>
      <c r="L1717" s="2" t="s">
        <v>3417</v>
      </c>
      <c r="M1717">
        <v>519</v>
      </c>
      <c r="N1717" s="2" t="s">
        <v>2203</v>
      </c>
      <c r="O1717" s="2" t="s">
        <v>251</v>
      </c>
      <c r="P1717" s="2" t="s">
        <v>250</v>
      </c>
      <c r="Q1717" s="2" t="s">
        <v>2205</v>
      </c>
      <c r="R1717" s="2" t="s">
        <v>2204</v>
      </c>
      <c r="S1717" s="2" t="s">
        <v>64</v>
      </c>
      <c r="T1717">
        <v>4800</v>
      </c>
      <c r="U1717">
        <v>0</v>
      </c>
      <c r="V1717">
        <v>2</v>
      </c>
      <c r="W1717">
        <v>1</v>
      </c>
      <c r="X1717">
        <v>4</v>
      </c>
      <c r="Z1717">
        <v>19200</v>
      </c>
      <c r="AA1717">
        <v>19200</v>
      </c>
      <c r="AB1717">
        <v>19000</v>
      </c>
      <c r="AC1717" s="2" t="s">
        <v>3438</v>
      </c>
      <c r="AD1717" s="2" t="s">
        <v>463</v>
      </c>
      <c r="AE1717">
        <v>2026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 s="2" t="s">
        <v>72</v>
      </c>
      <c r="AN1717" s="2" t="s">
        <v>3419</v>
      </c>
    </row>
    <row r="1718" spans="1:40">
      <c r="A1718" s="1">
        <v>46155</v>
      </c>
      <c r="B1718" s="2" t="s">
        <v>26</v>
      </c>
      <c r="C1718" s="2" t="s">
        <v>3433</v>
      </c>
      <c r="D1718" s="2" t="s">
        <v>3415</v>
      </c>
      <c r="E1718" s="11">
        <v>0.58333333333333326</v>
      </c>
      <c r="F1718" s="11">
        <v>0.72916666666666674</v>
      </c>
      <c r="G1718">
        <v>3.5</v>
      </c>
      <c r="H1718">
        <v>1085.7142857142858</v>
      </c>
      <c r="I1718">
        <v>3.5</v>
      </c>
      <c r="J1718">
        <v>1085.7142857175927</v>
      </c>
      <c r="K1718" s="2" t="s">
        <v>3416</v>
      </c>
      <c r="L1718" s="2" t="s">
        <v>3417</v>
      </c>
      <c r="M1718">
        <v>671</v>
      </c>
      <c r="N1718" s="2" t="s">
        <v>2733</v>
      </c>
      <c r="O1718" s="2" t="s">
        <v>1107</v>
      </c>
      <c r="P1718" s="2" t="s">
        <v>1104</v>
      </c>
      <c r="Q1718" s="2" t="s">
        <v>2735</v>
      </c>
      <c r="R1718" s="2" t="s">
        <v>2734</v>
      </c>
      <c r="S1718" s="2" t="s">
        <v>64</v>
      </c>
      <c r="T1718">
        <v>3800</v>
      </c>
      <c r="U1718">
        <v>0</v>
      </c>
      <c r="V1718">
        <v>2</v>
      </c>
      <c r="W1718">
        <v>1</v>
      </c>
      <c r="X1718">
        <v>4</v>
      </c>
      <c r="Z1718">
        <v>15200</v>
      </c>
      <c r="AA1718">
        <v>15200</v>
      </c>
      <c r="AB1718">
        <v>15000</v>
      </c>
      <c r="AC1718" s="2" t="s">
        <v>3450</v>
      </c>
      <c r="AD1718" s="2" t="s">
        <v>463</v>
      </c>
      <c r="AE1718">
        <v>2026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 s="2" t="s">
        <v>72</v>
      </c>
      <c r="AN1718" s="2" t="s">
        <v>3419</v>
      </c>
    </row>
    <row r="1719" spans="1:40">
      <c r="A1719" s="1">
        <v>46156</v>
      </c>
      <c r="B1719" s="2" t="s">
        <v>26</v>
      </c>
      <c r="C1719" s="2" t="s">
        <v>3433</v>
      </c>
      <c r="D1719" s="2" t="s">
        <v>3415</v>
      </c>
      <c r="E1719" s="11">
        <v>0.33333333333333326</v>
      </c>
      <c r="F1719" s="11">
        <v>0.41666666666666674</v>
      </c>
      <c r="G1719">
        <v>2</v>
      </c>
      <c r="H1719">
        <v>1900</v>
      </c>
      <c r="I1719">
        <v>2</v>
      </c>
      <c r="J1719">
        <v>1900</v>
      </c>
      <c r="K1719" s="2" t="s">
        <v>3416</v>
      </c>
      <c r="L1719" s="2" t="s">
        <v>3417</v>
      </c>
      <c r="M1719">
        <v>673</v>
      </c>
      <c r="N1719" s="2" t="s">
        <v>2737</v>
      </c>
      <c r="O1719" s="2" t="s">
        <v>1107</v>
      </c>
      <c r="P1719" s="2" t="s">
        <v>1104</v>
      </c>
      <c r="Q1719" s="2" t="s">
        <v>2735</v>
      </c>
      <c r="R1719" s="2" t="s">
        <v>2734</v>
      </c>
      <c r="S1719" s="2" t="s">
        <v>64</v>
      </c>
      <c r="T1719">
        <v>3800</v>
      </c>
      <c r="U1719">
        <v>0</v>
      </c>
      <c r="V1719">
        <v>2</v>
      </c>
      <c r="W1719">
        <v>1</v>
      </c>
      <c r="X1719">
        <v>4</v>
      </c>
      <c r="Z1719">
        <v>15200</v>
      </c>
      <c r="AA1719">
        <v>15200</v>
      </c>
      <c r="AB1719">
        <v>15000</v>
      </c>
      <c r="AC1719" s="2" t="s">
        <v>3450</v>
      </c>
      <c r="AD1719" s="2" t="s">
        <v>463</v>
      </c>
      <c r="AE1719">
        <v>2026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 s="2" t="s">
        <v>72</v>
      </c>
      <c r="AN1719" s="2" t="s">
        <v>3419</v>
      </c>
    </row>
    <row r="1720" spans="1:40">
      <c r="A1720" s="1">
        <v>46156</v>
      </c>
      <c r="B1720" s="2" t="s">
        <v>26</v>
      </c>
      <c r="C1720" s="2" t="s">
        <v>3433</v>
      </c>
      <c r="D1720" s="2" t="s">
        <v>3415</v>
      </c>
      <c r="E1720" s="11">
        <v>0.41666666666666674</v>
      </c>
      <c r="F1720" s="11">
        <v>0.52777777777777768</v>
      </c>
      <c r="G1720">
        <v>2.67</v>
      </c>
      <c r="H1720">
        <v>1423.2209737827716</v>
      </c>
      <c r="I1720">
        <v>2.6666666666666665</v>
      </c>
      <c r="J1720">
        <v>1425</v>
      </c>
      <c r="K1720" s="2" t="s">
        <v>3416</v>
      </c>
      <c r="L1720" s="2" t="s">
        <v>3417</v>
      </c>
      <c r="M1720">
        <v>674</v>
      </c>
      <c r="N1720" s="2" t="s">
        <v>2738</v>
      </c>
      <c r="O1720" s="2" t="s">
        <v>1107</v>
      </c>
      <c r="P1720" s="2" t="s">
        <v>1104</v>
      </c>
      <c r="Q1720" s="2" t="s">
        <v>2735</v>
      </c>
      <c r="R1720" s="2" t="s">
        <v>2734</v>
      </c>
      <c r="S1720" s="2" t="s">
        <v>64</v>
      </c>
      <c r="T1720">
        <v>3800</v>
      </c>
      <c r="U1720">
        <v>0</v>
      </c>
      <c r="V1720">
        <v>2</v>
      </c>
      <c r="W1720">
        <v>1</v>
      </c>
      <c r="X1720">
        <v>4</v>
      </c>
      <c r="Z1720">
        <v>15200</v>
      </c>
      <c r="AA1720">
        <v>15200</v>
      </c>
      <c r="AB1720">
        <v>15000</v>
      </c>
      <c r="AC1720" s="2" t="s">
        <v>3450</v>
      </c>
      <c r="AD1720" s="2" t="s">
        <v>463</v>
      </c>
      <c r="AE1720">
        <v>2026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 s="2" t="s">
        <v>72</v>
      </c>
      <c r="AN1720" s="2" t="s">
        <v>3419</v>
      </c>
    </row>
    <row r="1721" spans="1:40">
      <c r="A1721" s="1">
        <v>46156</v>
      </c>
      <c r="B1721" s="2" t="s">
        <v>26</v>
      </c>
      <c r="C1721" s="2" t="s">
        <v>3433</v>
      </c>
      <c r="D1721" s="2" t="s">
        <v>3415</v>
      </c>
      <c r="E1721" s="11">
        <v>0.53472222222222232</v>
      </c>
      <c r="F1721" s="11">
        <v>0.59722222222222232</v>
      </c>
      <c r="G1721">
        <v>1.5</v>
      </c>
      <c r="H1721">
        <v>1700</v>
      </c>
      <c r="I1721">
        <v>1.5</v>
      </c>
      <c r="J1721">
        <v>1700</v>
      </c>
      <c r="K1721" s="2" t="s">
        <v>3416</v>
      </c>
      <c r="L1721" s="2" t="s">
        <v>3417</v>
      </c>
      <c r="M1721">
        <v>675</v>
      </c>
      <c r="N1721" s="2" t="s">
        <v>2739</v>
      </c>
      <c r="O1721" s="2" t="s">
        <v>1107</v>
      </c>
      <c r="P1721" s="2" t="s">
        <v>1104</v>
      </c>
      <c r="Q1721" s="2" t="s">
        <v>2735</v>
      </c>
      <c r="R1721" s="2" t="s">
        <v>2734</v>
      </c>
      <c r="S1721" s="2" t="s">
        <v>64</v>
      </c>
      <c r="T1721">
        <v>2550</v>
      </c>
      <c r="U1721">
        <v>0</v>
      </c>
      <c r="V1721">
        <v>2</v>
      </c>
      <c r="W1721">
        <v>1</v>
      </c>
      <c r="X1721">
        <v>4</v>
      </c>
      <c r="Z1721">
        <v>10200</v>
      </c>
      <c r="AA1721">
        <v>10200</v>
      </c>
      <c r="AB1721">
        <v>10000</v>
      </c>
      <c r="AC1721" s="2" t="s">
        <v>3450</v>
      </c>
      <c r="AD1721" s="2" t="s">
        <v>463</v>
      </c>
      <c r="AE1721">
        <v>2026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 s="2" t="s">
        <v>72</v>
      </c>
      <c r="AN1721" s="2" t="s">
        <v>3419</v>
      </c>
    </row>
    <row r="1722" spans="1:40">
      <c r="A1722" s="1">
        <v>46156</v>
      </c>
      <c r="B1722" s="2" t="s">
        <v>26</v>
      </c>
      <c r="C1722" s="2" t="s">
        <v>3433</v>
      </c>
      <c r="D1722" s="2" t="s">
        <v>3415</v>
      </c>
      <c r="E1722" s="11">
        <v>0.60416666666666674</v>
      </c>
      <c r="F1722" s="11">
        <v>0.66666666666666674</v>
      </c>
      <c r="G1722">
        <v>1.5</v>
      </c>
      <c r="H1722">
        <v>2133.3333333333335</v>
      </c>
      <c r="I1722">
        <v>1.5</v>
      </c>
      <c r="J1722">
        <v>2133.3333333333335</v>
      </c>
      <c r="K1722" s="2" t="s">
        <v>3416</v>
      </c>
      <c r="L1722" s="2" t="s">
        <v>3417</v>
      </c>
      <c r="M1722">
        <v>676</v>
      </c>
      <c r="N1722" s="2" t="s">
        <v>2740</v>
      </c>
      <c r="O1722" s="2" t="s">
        <v>2743</v>
      </c>
      <c r="P1722" s="2" t="s">
        <v>2742</v>
      </c>
      <c r="Q1722" s="2" t="s">
        <v>1734</v>
      </c>
      <c r="R1722" s="2" t="s">
        <v>2741</v>
      </c>
      <c r="S1722" s="2" t="s">
        <v>64</v>
      </c>
      <c r="T1722">
        <v>3200</v>
      </c>
      <c r="U1722">
        <v>0</v>
      </c>
      <c r="V1722">
        <v>2</v>
      </c>
      <c r="W1722">
        <v>1</v>
      </c>
      <c r="X1722">
        <v>4</v>
      </c>
      <c r="Z1722">
        <v>12800</v>
      </c>
      <c r="AA1722">
        <v>12800</v>
      </c>
      <c r="AB1722">
        <v>12000</v>
      </c>
      <c r="AC1722" s="2" t="s">
        <v>3450</v>
      </c>
      <c r="AD1722" s="2" t="s">
        <v>463</v>
      </c>
      <c r="AE1722">
        <v>2026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 s="2" t="s">
        <v>72</v>
      </c>
      <c r="AN1722" s="2" t="s">
        <v>3419</v>
      </c>
    </row>
    <row r="1723" spans="1:40">
      <c r="A1723" s="1">
        <v>46155</v>
      </c>
      <c r="B1723" s="2" t="s">
        <v>27</v>
      </c>
      <c r="C1723" s="2" t="s">
        <v>3439</v>
      </c>
      <c r="D1723" s="2" t="s">
        <v>3440</v>
      </c>
      <c r="E1723" s="11">
        <v>0.33680555555555558</v>
      </c>
      <c r="F1723" s="11">
        <v>0.62847222222222232</v>
      </c>
      <c r="G1723">
        <v>7</v>
      </c>
      <c r="H1723">
        <v>1172.4285714285713</v>
      </c>
      <c r="I1723">
        <v>7</v>
      </c>
      <c r="J1723">
        <v>1172.4285714236112</v>
      </c>
      <c r="K1723" s="2" t="s">
        <v>3416</v>
      </c>
      <c r="L1723" s="2" t="s">
        <v>3417</v>
      </c>
      <c r="M1723">
        <v>631</v>
      </c>
      <c r="N1723" s="2" t="s">
        <v>2602</v>
      </c>
      <c r="O1723" s="2" t="s">
        <v>2605</v>
      </c>
      <c r="P1723" s="2" t="s">
        <v>2604</v>
      </c>
      <c r="Q1723" s="2" t="s">
        <v>943</v>
      </c>
      <c r="R1723" s="2" t="s">
        <v>2603</v>
      </c>
      <c r="S1723" s="2" t="s">
        <v>64</v>
      </c>
      <c r="T1723">
        <v>8207</v>
      </c>
      <c r="U1723">
        <v>10</v>
      </c>
      <c r="V1723">
        <v>2</v>
      </c>
      <c r="W1723">
        <v>1</v>
      </c>
      <c r="X1723">
        <v>6</v>
      </c>
      <c r="Z1723">
        <v>49242</v>
      </c>
      <c r="AA1723">
        <v>49242</v>
      </c>
      <c r="AB1723">
        <v>69500</v>
      </c>
      <c r="AC1723" s="2" t="s">
        <v>3450</v>
      </c>
      <c r="AD1723" s="2" t="s">
        <v>463</v>
      </c>
      <c r="AE1723">
        <v>2026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 s="2" t="s">
        <v>3419</v>
      </c>
      <c r="AN1723" s="2" t="s">
        <v>3419</v>
      </c>
    </row>
    <row r="1724" spans="1:40">
      <c r="A1724" s="1">
        <v>46155</v>
      </c>
      <c r="B1724" s="2" t="s">
        <v>27</v>
      </c>
      <c r="C1724" s="2" t="s">
        <v>3439</v>
      </c>
      <c r="D1724" s="2" t="s">
        <v>3440</v>
      </c>
      <c r="E1724" s="11">
        <v>0.63194444444444442</v>
      </c>
      <c r="F1724" s="11">
        <v>0.72569444444444442</v>
      </c>
      <c r="G1724">
        <v>2.25</v>
      </c>
      <c r="H1724">
        <v>0</v>
      </c>
      <c r="I1724">
        <v>2.25</v>
      </c>
      <c r="J1724">
        <v>0</v>
      </c>
      <c r="K1724" s="2" t="s">
        <v>3416</v>
      </c>
      <c r="L1724" s="2" t="s">
        <v>3362</v>
      </c>
      <c r="M1724" t="s">
        <v>764</v>
      </c>
      <c r="N1724" s="2" t="s">
        <v>764</v>
      </c>
      <c r="O1724" s="2" t="s">
        <v>764</v>
      </c>
      <c r="P1724" s="2" t="s">
        <v>764</v>
      </c>
      <c r="Q1724" s="2" t="s">
        <v>764</v>
      </c>
      <c r="R1724" s="2" t="s">
        <v>764</v>
      </c>
      <c r="S1724" s="2" t="s">
        <v>764</v>
      </c>
      <c r="T1724">
        <v>0</v>
      </c>
      <c r="U1724">
        <v>0</v>
      </c>
      <c r="V1724">
        <v>0</v>
      </c>
      <c r="W1724">
        <v>0</v>
      </c>
      <c r="X1724">
        <v>0</v>
      </c>
      <c r="Z1724">
        <v>0</v>
      </c>
      <c r="AA1724" t="s">
        <v>764</v>
      </c>
      <c r="AB1724" t="s">
        <v>764</v>
      </c>
      <c r="AC1724" s="2" t="s">
        <v>3692</v>
      </c>
      <c r="AD1724" s="2" t="s">
        <v>463</v>
      </c>
      <c r="AE1724">
        <v>2026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 s="2" t="s">
        <v>3419</v>
      </c>
      <c r="AN1724" s="2" t="s">
        <v>3419</v>
      </c>
    </row>
    <row r="1725" spans="1:40">
      <c r="A1725" s="1">
        <v>46156</v>
      </c>
      <c r="B1725" s="2" t="s">
        <v>27</v>
      </c>
      <c r="C1725" s="2" t="s">
        <v>3439</v>
      </c>
      <c r="D1725" s="2" t="s">
        <v>3440</v>
      </c>
      <c r="E1725" s="11">
        <v>0.33680555555555558</v>
      </c>
      <c r="F1725" s="11">
        <v>0.52083333333333326</v>
      </c>
      <c r="G1725">
        <v>4.42</v>
      </c>
      <c r="H1725">
        <v>1095.0226244343892</v>
      </c>
      <c r="I1725">
        <v>4.416666666666667</v>
      </c>
      <c r="J1725">
        <v>1095.8490566087962</v>
      </c>
      <c r="K1725" s="2" t="s">
        <v>3416</v>
      </c>
      <c r="L1725" s="2" t="s">
        <v>3417</v>
      </c>
      <c r="M1725">
        <v>519</v>
      </c>
      <c r="N1725" s="2" t="s">
        <v>2203</v>
      </c>
      <c r="O1725" s="2" t="s">
        <v>251</v>
      </c>
      <c r="P1725" s="2" t="s">
        <v>250</v>
      </c>
      <c r="Q1725" s="2" t="s">
        <v>2205</v>
      </c>
      <c r="R1725" s="2" t="s">
        <v>2204</v>
      </c>
      <c r="S1725" s="2" t="s">
        <v>64</v>
      </c>
      <c r="T1725">
        <v>4840</v>
      </c>
      <c r="U1725">
        <v>10</v>
      </c>
      <c r="V1725">
        <v>2</v>
      </c>
      <c r="W1725">
        <v>1</v>
      </c>
      <c r="X1725">
        <v>4</v>
      </c>
      <c r="Z1725">
        <v>19360</v>
      </c>
      <c r="AA1725">
        <v>19360</v>
      </c>
      <c r="AB1725">
        <v>19000</v>
      </c>
      <c r="AC1725" s="2" t="s">
        <v>3438</v>
      </c>
      <c r="AD1725" s="2" t="s">
        <v>463</v>
      </c>
      <c r="AE1725">
        <v>2026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 s="2" t="s">
        <v>3431</v>
      </c>
      <c r="AN1725" s="2" t="s">
        <v>3419</v>
      </c>
    </row>
    <row r="1726" spans="1:40">
      <c r="A1726" s="1">
        <v>46156</v>
      </c>
      <c r="B1726" s="2" t="s">
        <v>27</v>
      </c>
      <c r="C1726" s="2" t="s">
        <v>3439</v>
      </c>
      <c r="D1726" s="2" t="s">
        <v>3440</v>
      </c>
      <c r="E1726" s="11">
        <v>0.58333333333333326</v>
      </c>
      <c r="F1726" s="11">
        <v>0.6875</v>
      </c>
      <c r="G1726">
        <v>2.5</v>
      </c>
      <c r="H1726">
        <v>1520</v>
      </c>
      <c r="I1726">
        <v>2.5</v>
      </c>
      <c r="J1726">
        <v>1520</v>
      </c>
      <c r="K1726" s="2" t="s">
        <v>3416</v>
      </c>
      <c r="L1726" s="2" t="s">
        <v>3417</v>
      </c>
      <c r="M1726">
        <v>671</v>
      </c>
      <c r="N1726" s="2" t="s">
        <v>2733</v>
      </c>
      <c r="O1726" s="2" t="s">
        <v>1107</v>
      </c>
      <c r="P1726" s="2" t="s">
        <v>1104</v>
      </c>
      <c r="Q1726" s="2" t="s">
        <v>2735</v>
      </c>
      <c r="R1726" s="2" t="s">
        <v>2734</v>
      </c>
      <c r="S1726" s="2" t="s">
        <v>64</v>
      </c>
      <c r="T1726">
        <v>3800</v>
      </c>
      <c r="U1726">
        <v>10</v>
      </c>
      <c r="V1726">
        <v>2</v>
      </c>
      <c r="W1726">
        <v>1</v>
      </c>
      <c r="X1726">
        <v>4</v>
      </c>
      <c r="Z1726">
        <v>15200</v>
      </c>
      <c r="AA1726">
        <v>15200</v>
      </c>
      <c r="AB1726">
        <v>15000</v>
      </c>
      <c r="AC1726" s="2" t="s">
        <v>3450</v>
      </c>
      <c r="AD1726" s="2" t="s">
        <v>463</v>
      </c>
      <c r="AE1726">
        <v>2026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 s="2" t="s">
        <v>3431</v>
      </c>
      <c r="AN1726" s="2" t="s">
        <v>3419</v>
      </c>
    </row>
    <row r="1727" spans="1:40">
      <c r="A1727" s="1">
        <v>46156</v>
      </c>
      <c r="B1727" s="2" t="s">
        <v>27</v>
      </c>
      <c r="C1727" s="2" t="s">
        <v>3439</v>
      </c>
      <c r="D1727" s="2" t="s">
        <v>3440</v>
      </c>
      <c r="E1727" s="11">
        <v>0.69097222222222232</v>
      </c>
      <c r="F1727" s="11">
        <v>0.72916666666666674</v>
      </c>
      <c r="G1727">
        <v>0.92</v>
      </c>
      <c r="H1727">
        <v>1848.9130434782608</v>
      </c>
      <c r="I1727">
        <v>0.91666666666666674</v>
      </c>
      <c r="J1727">
        <v>1855.6363636342592</v>
      </c>
      <c r="K1727" s="2" t="s">
        <v>3416</v>
      </c>
      <c r="L1727" s="2" t="s">
        <v>3417</v>
      </c>
      <c r="M1727">
        <v>673</v>
      </c>
      <c r="N1727" s="2" t="s">
        <v>2737</v>
      </c>
      <c r="O1727" s="2" t="s">
        <v>1107</v>
      </c>
      <c r="P1727" s="2" t="s">
        <v>1104</v>
      </c>
      <c r="Q1727" s="2" t="s">
        <v>2735</v>
      </c>
      <c r="R1727" s="2" t="s">
        <v>2734</v>
      </c>
      <c r="S1727" s="2" t="s">
        <v>64</v>
      </c>
      <c r="T1727">
        <v>1701</v>
      </c>
      <c r="U1727">
        <v>0</v>
      </c>
      <c r="V1727">
        <v>2</v>
      </c>
      <c r="W1727">
        <v>1</v>
      </c>
      <c r="X1727">
        <v>4</v>
      </c>
      <c r="Z1727">
        <v>6804</v>
      </c>
      <c r="AA1727">
        <v>6804</v>
      </c>
      <c r="AB1727">
        <v>15000</v>
      </c>
      <c r="AC1727" s="2" t="s">
        <v>3450</v>
      </c>
      <c r="AD1727" s="2" t="s">
        <v>463</v>
      </c>
      <c r="AE1727">
        <v>2026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 s="2" t="s">
        <v>3431</v>
      </c>
      <c r="AN1727" s="2" t="s">
        <v>3419</v>
      </c>
    </row>
    <row r="1728" spans="1:40">
      <c r="A1728" s="1">
        <v>46155</v>
      </c>
      <c r="B1728" s="2" t="s">
        <v>27</v>
      </c>
      <c r="C1728" s="2" t="s">
        <v>3453</v>
      </c>
      <c r="D1728" s="2" t="s">
        <v>3616</v>
      </c>
      <c r="E1728" s="11">
        <v>0.34027777777777768</v>
      </c>
      <c r="F1728" s="11">
        <v>0.65972222222222232</v>
      </c>
      <c r="G1728">
        <v>7.67</v>
      </c>
      <c r="H1728">
        <v>1374.7066492829206</v>
      </c>
      <c r="I1728">
        <v>7.6666666666666661</v>
      </c>
      <c r="J1728">
        <v>1375.3043478240741</v>
      </c>
      <c r="K1728" s="2" t="s">
        <v>3416</v>
      </c>
      <c r="L1728" s="2" t="s">
        <v>3417</v>
      </c>
      <c r="M1728">
        <v>485</v>
      </c>
      <c r="N1728" s="2" t="s">
        <v>2095</v>
      </c>
      <c r="O1728" s="2" t="s">
        <v>2083</v>
      </c>
      <c r="P1728" s="2" t="s">
        <v>2082</v>
      </c>
      <c r="Q1728" s="2" t="s">
        <v>97</v>
      </c>
      <c r="R1728" s="2" t="s">
        <v>2081</v>
      </c>
      <c r="S1728" s="2" t="s">
        <v>64</v>
      </c>
      <c r="T1728">
        <v>10544</v>
      </c>
      <c r="U1728">
        <v>0</v>
      </c>
      <c r="V1728">
        <v>2</v>
      </c>
      <c r="W1728">
        <v>1</v>
      </c>
      <c r="X1728">
        <v>2</v>
      </c>
      <c r="Z1728">
        <v>21088</v>
      </c>
      <c r="AA1728">
        <v>21088</v>
      </c>
      <c r="AB1728">
        <v>29500</v>
      </c>
      <c r="AC1728" s="2" t="s">
        <v>3450</v>
      </c>
      <c r="AD1728" s="2" t="s">
        <v>463</v>
      </c>
      <c r="AE1728">
        <v>2026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 s="2" t="s">
        <v>3431</v>
      </c>
      <c r="AN1728" s="2" t="s">
        <v>3419</v>
      </c>
    </row>
    <row r="1729" spans="1:40">
      <c r="A1729" s="1">
        <v>46155</v>
      </c>
      <c r="B1729" s="2" t="s">
        <v>27</v>
      </c>
      <c r="C1729" s="2" t="s">
        <v>3453</v>
      </c>
      <c r="D1729" s="2" t="s">
        <v>3616</v>
      </c>
      <c r="E1729" s="11">
        <v>0.68055555555555558</v>
      </c>
      <c r="F1729" s="11">
        <v>0.72916666666666674</v>
      </c>
      <c r="G1729">
        <v>1.17</v>
      </c>
      <c r="H1729">
        <v>1476.0683760683762</v>
      </c>
      <c r="I1729">
        <v>1.1666666666666665</v>
      </c>
      <c r="J1729">
        <v>1480.2857142824073</v>
      </c>
      <c r="K1729" s="2" t="s">
        <v>3416</v>
      </c>
      <c r="L1729" s="2" t="s">
        <v>3417</v>
      </c>
      <c r="M1729">
        <v>567</v>
      </c>
      <c r="N1729" s="2" t="s">
        <v>2357</v>
      </c>
      <c r="O1729" s="2" t="s">
        <v>2358</v>
      </c>
      <c r="P1729" s="2" t="s">
        <v>1244</v>
      </c>
      <c r="Q1729" s="2" t="s">
        <v>97</v>
      </c>
      <c r="R1729" s="2" t="s">
        <v>1435</v>
      </c>
      <c r="S1729" s="2" t="s">
        <v>64</v>
      </c>
      <c r="T1729">
        <v>1727</v>
      </c>
      <c r="U1729">
        <v>0</v>
      </c>
      <c r="V1729">
        <v>2</v>
      </c>
      <c r="W1729">
        <v>1</v>
      </c>
      <c r="X1729">
        <v>2</v>
      </c>
      <c r="Z1729">
        <v>3454</v>
      </c>
      <c r="AA1729">
        <v>3454</v>
      </c>
      <c r="AB1729">
        <v>21000</v>
      </c>
      <c r="AC1729" s="2" t="s">
        <v>3459</v>
      </c>
      <c r="AD1729" s="2" t="s">
        <v>463</v>
      </c>
      <c r="AE1729">
        <v>2026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 s="2" t="s">
        <v>3431</v>
      </c>
      <c r="AN1729" s="2" t="s">
        <v>3419</v>
      </c>
    </row>
    <row r="1730" spans="1:40">
      <c r="A1730" s="1">
        <v>46156</v>
      </c>
      <c r="B1730" s="2" t="s">
        <v>27</v>
      </c>
      <c r="C1730" s="2" t="s">
        <v>3453</v>
      </c>
      <c r="D1730" s="2" t="s">
        <v>3616</v>
      </c>
      <c r="E1730" s="11">
        <v>0.34027777777777768</v>
      </c>
      <c r="F1730" s="11">
        <v>0.43055555555555558</v>
      </c>
      <c r="G1730">
        <v>2.17</v>
      </c>
      <c r="H1730">
        <v>1487.557603686636</v>
      </c>
      <c r="I1730">
        <v>2.1666666666666665</v>
      </c>
      <c r="J1730">
        <v>1489.8461538425927</v>
      </c>
      <c r="K1730" s="2" t="s">
        <v>3416</v>
      </c>
      <c r="L1730" s="2" t="s">
        <v>3417</v>
      </c>
      <c r="M1730">
        <v>567</v>
      </c>
      <c r="N1730" s="2" t="s">
        <v>2357</v>
      </c>
      <c r="O1730" s="2" t="s">
        <v>2358</v>
      </c>
      <c r="P1730" s="2" t="s">
        <v>1244</v>
      </c>
      <c r="Q1730" s="2" t="s">
        <v>97</v>
      </c>
      <c r="R1730" s="2" t="s">
        <v>1435</v>
      </c>
      <c r="S1730" s="2" t="s">
        <v>64</v>
      </c>
      <c r="T1730">
        <v>3228</v>
      </c>
      <c r="U1730">
        <v>0</v>
      </c>
      <c r="V1730">
        <v>2</v>
      </c>
      <c r="W1730">
        <v>1</v>
      </c>
      <c r="X1730">
        <v>2</v>
      </c>
      <c r="Z1730">
        <v>6456</v>
      </c>
      <c r="AA1730">
        <v>6456</v>
      </c>
      <c r="AB1730">
        <v>21000</v>
      </c>
      <c r="AC1730" s="2" t="s">
        <v>3594</v>
      </c>
      <c r="AD1730" s="2" t="s">
        <v>463</v>
      </c>
      <c r="AE1730">
        <v>2026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 s="2" t="s">
        <v>3431</v>
      </c>
      <c r="AN1730" s="2" t="s">
        <v>3419</v>
      </c>
    </row>
    <row r="1731" spans="1:40">
      <c r="A1731" s="1">
        <v>46156</v>
      </c>
      <c r="B1731" s="2" t="s">
        <v>27</v>
      </c>
      <c r="C1731" s="2" t="s">
        <v>3453</v>
      </c>
      <c r="D1731" s="2" t="s">
        <v>3616</v>
      </c>
      <c r="E1731" s="11">
        <v>0.4375</v>
      </c>
      <c r="F1731" s="11">
        <v>0.58333333333333326</v>
      </c>
      <c r="G1731">
        <v>3.5</v>
      </c>
      <c r="H1731">
        <v>1588.5714285714287</v>
      </c>
      <c r="I1731">
        <v>3.5</v>
      </c>
      <c r="J1731">
        <v>1588.5714285763888</v>
      </c>
      <c r="K1731" s="2" t="s">
        <v>3416</v>
      </c>
      <c r="L1731" s="2" t="s">
        <v>3417</v>
      </c>
      <c r="M1731">
        <v>567</v>
      </c>
      <c r="N1731" s="2" t="s">
        <v>2357</v>
      </c>
      <c r="O1731" s="2" t="s">
        <v>2358</v>
      </c>
      <c r="P1731" s="2" t="s">
        <v>1244</v>
      </c>
      <c r="Q1731" s="2" t="s">
        <v>97</v>
      </c>
      <c r="R1731" s="2" t="s">
        <v>1435</v>
      </c>
      <c r="S1731" s="2" t="s">
        <v>64</v>
      </c>
      <c r="T1731">
        <v>5560</v>
      </c>
      <c r="U1731">
        <v>0</v>
      </c>
      <c r="V1731">
        <v>2</v>
      </c>
      <c r="W1731">
        <v>1</v>
      </c>
      <c r="X1731">
        <v>2</v>
      </c>
      <c r="Z1731">
        <v>11120</v>
      </c>
      <c r="AA1731">
        <v>11120</v>
      </c>
      <c r="AB1731">
        <v>21000</v>
      </c>
      <c r="AC1731" s="2" t="s">
        <v>3438</v>
      </c>
      <c r="AD1731" s="2" t="s">
        <v>463</v>
      </c>
      <c r="AE1731">
        <v>2026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 s="2" t="s">
        <v>3431</v>
      </c>
      <c r="AN1731" s="2" t="s">
        <v>3419</v>
      </c>
    </row>
    <row r="1732" spans="1:40">
      <c r="A1732" s="1">
        <v>46156</v>
      </c>
      <c r="B1732" s="2" t="s">
        <v>27</v>
      </c>
      <c r="C1732" s="2" t="s">
        <v>3453</v>
      </c>
      <c r="D1732" s="2" t="s">
        <v>3616</v>
      </c>
      <c r="E1732" s="11">
        <v>0.64236111111111116</v>
      </c>
      <c r="F1732" s="11">
        <v>0.67013888888888884</v>
      </c>
      <c r="G1732">
        <v>0.67</v>
      </c>
      <c r="H1732">
        <v>1417.9104477611938</v>
      </c>
      <c r="I1732">
        <v>0.66666666666666674</v>
      </c>
      <c r="J1732">
        <v>1425</v>
      </c>
      <c r="K1732" s="2" t="s">
        <v>3416</v>
      </c>
      <c r="L1732" s="2" t="s">
        <v>3417</v>
      </c>
      <c r="M1732">
        <v>812</v>
      </c>
      <c r="N1732" s="2" t="s">
        <v>3085</v>
      </c>
      <c r="O1732" s="2" t="s">
        <v>2325</v>
      </c>
      <c r="P1732" s="2" t="s">
        <v>1312</v>
      </c>
      <c r="Q1732" s="2" t="s">
        <v>2324</v>
      </c>
      <c r="R1732" s="2" t="s">
        <v>2323</v>
      </c>
      <c r="S1732" s="2" t="s">
        <v>64</v>
      </c>
      <c r="T1732">
        <v>950</v>
      </c>
      <c r="U1732">
        <v>0</v>
      </c>
      <c r="V1732">
        <v>2</v>
      </c>
      <c r="W1732">
        <v>1</v>
      </c>
      <c r="X1732">
        <v>2</v>
      </c>
      <c r="Z1732">
        <v>1900</v>
      </c>
      <c r="AA1732">
        <v>1900</v>
      </c>
      <c r="AB1732">
        <v>1700</v>
      </c>
      <c r="AC1732" s="2" t="s">
        <v>3438</v>
      </c>
      <c r="AD1732" s="2" t="s">
        <v>463</v>
      </c>
      <c r="AE1732">
        <v>2026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 s="2" t="s">
        <v>3431</v>
      </c>
      <c r="AN1732" s="2" t="s">
        <v>3419</v>
      </c>
    </row>
    <row r="1733" spans="1:40">
      <c r="A1733" s="1">
        <v>46155</v>
      </c>
      <c r="B1733" s="2" t="s">
        <v>27</v>
      </c>
      <c r="C1733" s="2" t="s">
        <v>3481</v>
      </c>
      <c r="D1733" s="2" t="s">
        <v>3454</v>
      </c>
      <c r="E1733" s="11">
        <v>0.34027777777777768</v>
      </c>
      <c r="F1733" s="11">
        <v>0.72916666666666674</v>
      </c>
      <c r="G1733">
        <v>9.33</v>
      </c>
      <c r="H1733">
        <v>1714.8981779206858</v>
      </c>
      <c r="I1733">
        <v>9.3333333333333339</v>
      </c>
      <c r="J1733">
        <v>1714.2857142824073</v>
      </c>
      <c r="K1733" s="2" t="s">
        <v>3416</v>
      </c>
      <c r="L1733" s="2" t="s">
        <v>3370</v>
      </c>
      <c r="M1733" t="s">
        <v>764</v>
      </c>
      <c r="N1733" s="2" t="s">
        <v>764</v>
      </c>
      <c r="O1733" s="2" t="s">
        <v>764</v>
      </c>
      <c r="P1733" s="2" t="s">
        <v>764</v>
      </c>
      <c r="Q1733" s="2" t="s">
        <v>764</v>
      </c>
      <c r="R1733" s="2" t="s">
        <v>764</v>
      </c>
      <c r="S1733" s="2" t="s">
        <v>764</v>
      </c>
      <c r="T1733">
        <v>16000</v>
      </c>
      <c r="U1733">
        <v>10</v>
      </c>
      <c r="V1733">
        <v>0</v>
      </c>
      <c r="W1733">
        <v>0</v>
      </c>
      <c r="X1733">
        <v>0</v>
      </c>
      <c r="Z1733">
        <v>0</v>
      </c>
      <c r="AA1733" t="s">
        <v>764</v>
      </c>
      <c r="AB1733" t="s">
        <v>764</v>
      </c>
      <c r="AC1733" s="2" t="s">
        <v>3496</v>
      </c>
      <c r="AD1733" s="2" t="s">
        <v>463</v>
      </c>
      <c r="AE1733">
        <v>2026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 s="2" t="s">
        <v>3419</v>
      </c>
      <c r="AN1733" s="2" t="s">
        <v>3419</v>
      </c>
    </row>
    <row r="1734" spans="1:40">
      <c r="A1734" s="1">
        <v>46156</v>
      </c>
      <c r="B1734" s="2" t="s">
        <v>27</v>
      </c>
      <c r="C1734" s="2" t="s">
        <v>3481</v>
      </c>
      <c r="D1734" s="2" t="s">
        <v>3454</v>
      </c>
      <c r="E1734" s="11">
        <v>0.41666666666666674</v>
      </c>
      <c r="F1734" s="11">
        <v>0.72916666666666674</v>
      </c>
      <c r="G1734">
        <v>7.5</v>
      </c>
      <c r="H1734">
        <v>1666.6666666666667</v>
      </c>
      <c r="I1734">
        <v>7.5</v>
      </c>
      <c r="J1734">
        <v>1666.6666666666667</v>
      </c>
      <c r="K1734" s="2" t="s">
        <v>3416</v>
      </c>
      <c r="L1734" s="2" t="s">
        <v>3370</v>
      </c>
      <c r="M1734" t="s">
        <v>764</v>
      </c>
      <c r="N1734" s="2" t="s">
        <v>764</v>
      </c>
      <c r="O1734" s="2" t="s">
        <v>764</v>
      </c>
      <c r="P1734" s="2" t="s">
        <v>764</v>
      </c>
      <c r="Q1734" s="2" t="s">
        <v>764</v>
      </c>
      <c r="R1734" s="2" t="s">
        <v>764</v>
      </c>
      <c r="S1734" s="2" t="s">
        <v>764</v>
      </c>
      <c r="T1734">
        <v>12500</v>
      </c>
      <c r="U1734">
        <v>0</v>
      </c>
      <c r="V1734">
        <v>0</v>
      </c>
      <c r="W1734">
        <v>0</v>
      </c>
      <c r="X1734">
        <v>0</v>
      </c>
      <c r="Z1734">
        <v>0</v>
      </c>
      <c r="AA1734" t="s">
        <v>764</v>
      </c>
      <c r="AB1734" t="s">
        <v>764</v>
      </c>
      <c r="AC1734" s="2" t="s">
        <v>3548</v>
      </c>
      <c r="AD1734" s="2" t="s">
        <v>463</v>
      </c>
      <c r="AE1734">
        <v>2026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 s="2" t="s">
        <v>3419</v>
      </c>
      <c r="AN1734" s="2" t="s">
        <v>3419</v>
      </c>
    </row>
    <row r="1735" spans="1:40">
      <c r="A1735" s="1">
        <v>46156</v>
      </c>
      <c r="B1735" s="2" t="s">
        <v>25</v>
      </c>
      <c r="C1735" s="2" t="s">
        <v>3422</v>
      </c>
      <c r="D1735" s="2" t="s">
        <v>3423</v>
      </c>
      <c r="E1735" s="11">
        <v>0.3354166666666667</v>
      </c>
      <c r="F1735" s="11">
        <v>0.41666666666666674</v>
      </c>
      <c r="G1735">
        <v>1.95</v>
      </c>
      <c r="H1735">
        <v>769.23076923076928</v>
      </c>
      <c r="I1735">
        <v>1.9500000000000002</v>
      </c>
      <c r="J1735">
        <v>769.23076923611109</v>
      </c>
      <c r="K1735" s="2" t="s">
        <v>3416</v>
      </c>
      <c r="L1735" s="2" t="s">
        <v>3417</v>
      </c>
      <c r="M1735">
        <v>742</v>
      </c>
      <c r="N1735" s="2" t="s">
        <v>2880</v>
      </c>
      <c r="O1735" s="2" t="s">
        <v>2883</v>
      </c>
      <c r="P1735" s="2" t="s">
        <v>2882</v>
      </c>
      <c r="Q1735" s="2" t="s">
        <v>153</v>
      </c>
      <c r="R1735" s="2" t="s">
        <v>2881</v>
      </c>
      <c r="S1735" s="2" t="s">
        <v>64</v>
      </c>
      <c r="T1735">
        <v>1500</v>
      </c>
      <c r="U1735">
        <v>0</v>
      </c>
      <c r="V1735">
        <v>2</v>
      </c>
      <c r="W1735">
        <v>1</v>
      </c>
      <c r="X1735">
        <v>4</v>
      </c>
      <c r="Z1735">
        <v>6000</v>
      </c>
      <c r="AA1735">
        <v>6000</v>
      </c>
      <c r="AB1735">
        <v>5500</v>
      </c>
      <c r="AC1735" s="2" t="s">
        <v>3438</v>
      </c>
      <c r="AD1735" s="2" t="s">
        <v>463</v>
      </c>
      <c r="AE1735">
        <v>2026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 s="2" t="s">
        <v>72</v>
      </c>
      <c r="AN1735" s="2" t="s">
        <v>3419</v>
      </c>
    </row>
    <row r="1736" spans="1:40">
      <c r="A1736" s="1">
        <v>46156</v>
      </c>
      <c r="B1736" s="2" t="s">
        <v>25</v>
      </c>
      <c r="C1736" s="2" t="s">
        <v>3422</v>
      </c>
      <c r="D1736" s="2" t="s">
        <v>3423</v>
      </c>
      <c r="E1736" s="11">
        <v>0.43055555555555558</v>
      </c>
      <c r="F1736" s="11">
        <v>0.54166666666666674</v>
      </c>
      <c r="G1736">
        <v>2.67</v>
      </c>
      <c r="H1736">
        <v>112.35955056179776</v>
      </c>
      <c r="I1736">
        <v>2.6666666666666665</v>
      </c>
      <c r="J1736">
        <v>112.5</v>
      </c>
      <c r="K1736" s="2" t="s">
        <v>3416</v>
      </c>
      <c r="L1736" s="2" t="s">
        <v>3417</v>
      </c>
      <c r="M1736">
        <v>768</v>
      </c>
      <c r="N1736" s="2" t="s">
        <v>2952</v>
      </c>
      <c r="O1736" s="2" t="s">
        <v>184</v>
      </c>
      <c r="P1736" s="2" t="s">
        <v>182</v>
      </c>
      <c r="Q1736" s="2" t="s">
        <v>153</v>
      </c>
      <c r="R1736" s="2" t="s">
        <v>181</v>
      </c>
      <c r="S1736" s="2" t="s">
        <v>64</v>
      </c>
      <c r="T1736">
        <v>300</v>
      </c>
      <c r="U1736">
        <v>0</v>
      </c>
      <c r="V1736">
        <v>2</v>
      </c>
      <c r="W1736">
        <v>1</v>
      </c>
      <c r="X1736">
        <v>2</v>
      </c>
      <c r="Z1736">
        <v>600</v>
      </c>
      <c r="AA1736">
        <v>600</v>
      </c>
      <c r="AB1736">
        <v>500</v>
      </c>
      <c r="AC1736" s="2" t="s">
        <v>3438</v>
      </c>
      <c r="AD1736" s="2" t="s">
        <v>463</v>
      </c>
      <c r="AE1736">
        <v>2026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 s="2" t="s">
        <v>72</v>
      </c>
      <c r="AN1736" s="2" t="s">
        <v>3419</v>
      </c>
    </row>
    <row r="1737" spans="1:40">
      <c r="A1737" s="1">
        <v>46156</v>
      </c>
      <c r="B1737" s="2" t="s">
        <v>25</v>
      </c>
      <c r="C1737" s="2" t="s">
        <v>3422</v>
      </c>
      <c r="D1737" s="2" t="s">
        <v>3423</v>
      </c>
      <c r="E1737" s="11">
        <v>0.55208333333333326</v>
      </c>
      <c r="F1737" s="11">
        <v>0.625</v>
      </c>
      <c r="G1737">
        <v>1.75</v>
      </c>
      <c r="H1737">
        <v>514.28571428571433</v>
      </c>
      <c r="I1737">
        <v>1.75</v>
      </c>
      <c r="J1737">
        <v>514.28571428240741</v>
      </c>
      <c r="K1737" s="2" t="s">
        <v>3416</v>
      </c>
      <c r="L1737" s="2" t="s">
        <v>3417</v>
      </c>
      <c r="M1737">
        <v>812</v>
      </c>
      <c r="N1737" s="2" t="s">
        <v>3085</v>
      </c>
      <c r="O1737" s="2" t="s">
        <v>2325</v>
      </c>
      <c r="P1737" s="2" t="s">
        <v>1312</v>
      </c>
      <c r="Q1737" s="2" t="s">
        <v>2324</v>
      </c>
      <c r="R1737" s="2" t="s">
        <v>2323</v>
      </c>
      <c r="S1737" s="2" t="s">
        <v>64</v>
      </c>
      <c r="T1737">
        <v>900</v>
      </c>
      <c r="U1737">
        <v>0</v>
      </c>
      <c r="V1737">
        <v>2</v>
      </c>
      <c r="W1737">
        <v>1</v>
      </c>
      <c r="X1737">
        <v>2</v>
      </c>
      <c r="Z1737">
        <v>1800</v>
      </c>
      <c r="AA1737">
        <v>1800</v>
      </c>
      <c r="AB1737">
        <v>1700</v>
      </c>
      <c r="AC1737" s="2" t="s">
        <v>3438</v>
      </c>
      <c r="AD1737" s="2" t="s">
        <v>463</v>
      </c>
      <c r="AE1737">
        <v>2026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 s="2" t="s">
        <v>72</v>
      </c>
      <c r="AN1737" s="2" t="s">
        <v>3419</v>
      </c>
    </row>
    <row r="1738" spans="1:40">
      <c r="A1738" s="1">
        <v>46156</v>
      </c>
      <c r="B1738" s="2" t="s">
        <v>25</v>
      </c>
      <c r="C1738" s="2" t="s">
        <v>3422</v>
      </c>
      <c r="D1738" s="2" t="s">
        <v>3423</v>
      </c>
      <c r="E1738" s="11">
        <v>0.63541666666666674</v>
      </c>
      <c r="F1738" s="11">
        <v>0.72569444444444442</v>
      </c>
      <c r="G1738">
        <v>2.17</v>
      </c>
      <c r="H1738">
        <v>0</v>
      </c>
      <c r="I1738">
        <v>2.1666666666666665</v>
      </c>
      <c r="J1738">
        <v>0</v>
      </c>
      <c r="K1738" s="2" t="s">
        <v>3416</v>
      </c>
      <c r="L1738" s="2" t="s">
        <v>3476</v>
      </c>
      <c r="M1738" t="s">
        <v>764</v>
      </c>
      <c r="N1738" s="2" t="s">
        <v>764</v>
      </c>
      <c r="O1738" s="2" t="s">
        <v>764</v>
      </c>
      <c r="P1738" s="2" t="s">
        <v>764</v>
      </c>
      <c r="Q1738" s="2" t="s">
        <v>764</v>
      </c>
      <c r="R1738" s="2" t="s">
        <v>764</v>
      </c>
      <c r="S1738" s="2" t="s">
        <v>764</v>
      </c>
      <c r="T1738">
        <v>0</v>
      </c>
      <c r="U1738">
        <v>0</v>
      </c>
      <c r="V1738">
        <v>0</v>
      </c>
      <c r="W1738">
        <v>0</v>
      </c>
      <c r="X1738">
        <v>0</v>
      </c>
      <c r="Z1738">
        <v>0</v>
      </c>
      <c r="AA1738" t="s">
        <v>764</v>
      </c>
      <c r="AB1738" t="s">
        <v>764</v>
      </c>
      <c r="AC1738" s="2" t="s">
        <v>3477</v>
      </c>
      <c r="AD1738" s="2" t="s">
        <v>463</v>
      </c>
      <c r="AE1738">
        <v>2026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 s="2" t="s">
        <v>72</v>
      </c>
      <c r="AN1738" s="2" t="s">
        <v>3419</v>
      </c>
    </row>
    <row r="1739" spans="1:40">
      <c r="A1739" s="1">
        <v>46157</v>
      </c>
      <c r="B1739" s="2" t="s">
        <v>25</v>
      </c>
      <c r="C1739" s="2" t="s">
        <v>3422</v>
      </c>
      <c r="D1739" s="2" t="s">
        <v>3423</v>
      </c>
      <c r="E1739" s="11">
        <v>0.34027777777777768</v>
      </c>
      <c r="F1739" s="11">
        <v>0.39583333333333326</v>
      </c>
      <c r="G1739">
        <v>1.33</v>
      </c>
      <c r="H1739">
        <v>6992.4812030075182</v>
      </c>
      <c r="I1739">
        <v>1.3333333333333335</v>
      </c>
      <c r="J1739">
        <v>6975</v>
      </c>
      <c r="K1739" s="2" t="s">
        <v>3416</v>
      </c>
      <c r="L1739" s="2" t="s">
        <v>3417</v>
      </c>
      <c r="M1739">
        <v>814</v>
      </c>
      <c r="N1739" s="2" t="s">
        <v>3086</v>
      </c>
      <c r="O1739" s="2" t="s">
        <v>1335</v>
      </c>
      <c r="P1739" s="2" t="s">
        <v>1298</v>
      </c>
      <c r="Q1739" s="2" t="s">
        <v>2288</v>
      </c>
      <c r="R1739" s="2" t="s">
        <v>2915</v>
      </c>
      <c r="S1739" s="2" t="s">
        <v>64</v>
      </c>
      <c r="T1739">
        <v>9300</v>
      </c>
      <c r="U1739">
        <v>0</v>
      </c>
      <c r="V1739">
        <v>2</v>
      </c>
      <c r="W1739">
        <v>1</v>
      </c>
      <c r="X1739">
        <v>2</v>
      </c>
      <c r="Z1739">
        <v>18600</v>
      </c>
      <c r="AA1739">
        <v>18600</v>
      </c>
      <c r="AB1739">
        <v>6000</v>
      </c>
      <c r="AC1739" s="2"/>
      <c r="AD1739" s="2" t="s">
        <v>463</v>
      </c>
      <c r="AE1739">
        <v>2026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 s="2" t="s">
        <v>72</v>
      </c>
      <c r="AN1739" s="2" t="s">
        <v>3419</v>
      </c>
    </row>
    <row r="1740" spans="1:40">
      <c r="A1740" s="1">
        <v>46157</v>
      </c>
      <c r="B1740" s="2" t="s">
        <v>25</v>
      </c>
      <c r="C1740" s="2" t="s">
        <v>3422</v>
      </c>
      <c r="D1740" s="2" t="s">
        <v>3423</v>
      </c>
      <c r="E1740" s="11">
        <v>0.39583333333333326</v>
      </c>
      <c r="F1740" s="11">
        <v>0.5625</v>
      </c>
      <c r="G1740">
        <v>4</v>
      </c>
      <c r="H1740">
        <v>0</v>
      </c>
      <c r="I1740">
        <v>4</v>
      </c>
      <c r="J1740">
        <v>0</v>
      </c>
      <c r="K1740" s="2" t="s">
        <v>3416</v>
      </c>
      <c r="L1740" s="2" t="s">
        <v>3476</v>
      </c>
      <c r="M1740" t="s">
        <v>764</v>
      </c>
      <c r="N1740" s="2" t="s">
        <v>764</v>
      </c>
      <c r="O1740" s="2" t="s">
        <v>764</v>
      </c>
      <c r="P1740" s="2" t="s">
        <v>764</v>
      </c>
      <c r="Q1740" s="2" t="s">
        <v>764</v>
      </c>
      <c r="R1740" s="2" t="s">
        <v>764</v>
      </c>
      <c r="S1740" s="2" t="s">
        <v>764</v>
      </c>
      <c r="T1740">
        <v>0</v>
      </c>
      <c r="U1740">
        <v>0</v>
      </c>
      <c r="V1740">
        <v>0</v>
      </c>
      <c r="W1740">
        <v>0</v>
      </c>
      <c r="X1740">
        <v>0</v>
      </c>
      <c r="Z1740">
        <v>0</v>
      </c>
      <c r="AA1740" t="s">
        <v>764</v>
      </c>
      <c r="AB1740" t="s">
        <v>764</v>
      </c>
      <c r="AC1740" s="2" t="s">
        <v>3477</v>
      </c>
      <c r="AD1740" s="2" t="s">
        <v>463</v>
      </c>
      <c r="AE1740">
        <v>2026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 s="2" t="s">
        <v>72</v>
      </c>
      <c r="AN1740" s="2" t="s">
        <v>3419</v>
      </c>
    </row>
    <row r="1741" spans="1:40">
      <c r="A1741" s="1">
        <v>46157</v>
      </c>
      <c r="B1741" s="2" t="s">
        <v>25</v>
      </c>
      <c r="C1741" s="2" t="s">
        <v>3422</v>
      </c>
      <c r="D1741" s="2" t="s">
        <v>3423</v>
      </c>
      <c r="E1741" s="11">
        <v>0.63194444444444442</v>
      </c>
      <c r="F1741" s="11">
        <v>0.6875</v>
      </c>
      <c r="G1741">
        <v>1.33</v>
      </c>
      <c r="H1741">
        <v>1804.5112781954886</v>
      </c>
      <c r="I1741">
        <v>1.3333333333333335</v>
      </c>
      <c r="J1741">
        <v>1800</v>
      </c>
      <c r="K1741" s="2" t="s">
        <v>3416</v>
      </c>
      <c r="L1741" s="2" t="s">
        <v>3417</v>
      </c>
      <c r="M1741">
        <v>703</v>
      </c>
      <c r="N1741" s="2" t="s">
        <v>2801</v>
      </c>
      <c r="O1741" s="2" t="s">
        <v>2804</v>
      </c>
      <c r="P1741" s="2" t="s">
        <v>2803</v>
      </c>
      <c r="Q1741" s="2" t="s">
        <v>1466</v>
      </c>
      <c r="R1741" s="2" t="s">
        <v>2802</v>
      </c>
      <c r="S1741" s="2" t="s">
        <v>64</v>
      </c>
      <c r="T1741">
        <v>2400</v>
      </c>
      <c r="U1741">
        <v>0</v>
      </c>
      <c r="V1741">
        <v>2</v>
      </c>
      <c r="W1741">
        <v>1</v>
      </c>
      <c r="X1741">
        <v>6</v>
      </c>
      <c r="Z1741">
        <v>14400</v>
      </c>
      <c r="AA1741">
        <v>14400</v>
      </c>
      <c r="AB1741">
        <v>14000</v>
      </c>
      <c r="AC1741" s="2" t="s">
        <v>3450</v>
      </c>
      <c r="AD1741" s="2" t="s">
        <v>463</v>
      </c>
      <c r="AE1741">
        <v>2026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 s="2" t="s">
        <v>72</v>
      </c>
      <c r="AN1741" s="2" t="s">
        <v>3419</v>
      </c>
    </row>
    <row r="1742" spans="1:40">
      <c r="A1742" s="1">
        <v>46157</v>
      </c>
      <c r="B1742" s="2" t="s">
        <v>25</v>
      </c>
      <c r="C1742" s="2" t="s">
        <v>3422</v>
      </c>
      <c r="D1742" s="2" t="s">
        <v>3423</v>
      </c>
      <c r="E1742" s="11">
        <v>0.6875</v>
      </c>
      <c r="F1742" s="11">
        <v>0.72916666666666674</v>
      </c>
      <c r="G1742">
        <v>1</v>
      </c>
      <c r="H1742">
        <v>0</v>
      </c>
      <c r="I1742">
        <v>1</v>
      </c>
      <c r="J1742">
        <v>0</v>
      </c>
      <c r="K1742" s="2" t="s">
        <v>3416</v>
      </c>
      <c r="L1742" s="2" t="s">
        <v>3464</v>
      </c>
      <c r="M1742" t="s">
        <v>764</v>
      </c>
      <c r="N1742" s="2" t="s">
        <v>764</v>
      </c>
      <c r="O1742" s="2" t="s">
        <v>764</v>
      </c>
      <c r="P1742" s="2" t="s">
        <v>764</v>
      </c>
      <c r="Q1742" s="2" t="s">
        <v>764</v>
      </c>
      <c r="R1742" s="2" t="s">
        <v>764</v>
      </c>
      <c r="S1742" s="2" t="s">
        <v>764</v>
      </c>
      <c r="T1742">
        <v>0</v>
      </c>
      <c r="U1742">
        <v>0</v>
      </c>
      <c r="V1742">
        <v>0</v>
      </c>
      <c r="W1742">
        <v>0</v>
      </c>
      <c r="X1742">
        <v>0</v>
      </c>
      <c r="Z1742">
        <v>0</v>
      </c>
      <c r="AA1742" t="s">
        <v>764</v>
      </c>
      <c r="AB1742" t="s">
        <v>764</v>
      </c>
      <c r="AC1742" s="2" t="s">
        <v>3693</v>
      </c>
      <c r="AD1742" s="2" t="s">
        <v>463</v>
      </c>
      <c r="AE1742">
        <v>2026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 s="2" t="s">
        <v>72</v>
      </c>
      <c r="AN1742" s="2" t="s">
        <v>3419</v>
      </c>
    </row>
    <row r="1743" spans="1:40">
      <c r="A1743" s="1">
        <v>46156</v>
      </c>
      <c r="B1743" s="2" t="s">
        <v>25</v>
      </c>
      <c r="C1743" s="2" t="s">
        <v>3414</v>
      </c>
      <c r="D1743" s="2" t="s">
        <v>3426</v>
      </c>
      <c r="E1743" s="11">
        <v>0.34027777777777768</v>
      </c>
      <c r="F1743" s="11">
        <v>0.39583333333333326</v>
      </c>
      <c r="G1743">
        <v>1.33</v>
      </c>
      <c r="H1743">
        <v>503.75939849624058</v>
      </c>
      <c r="I1743">
        <v>1.3333333333333335</v>
      </c>
      <c r="J1743">
        <v>502.5</v>
      </c>
      <c r="K1743" s="2" t="s">
        <v>3416</v>
      </c>
      <c r="L1743" s="2" t="s">
        <v>3417</v>
      </c>
      <c r="M1743">
        <v>750</v>
      </c>
      <c r="N1743" s="2" t="s">
        <v>2902</v>
      </c>
      <c r="O1743" s="2" t="s">
        <v>560</v>
      </c>
      <c r="P1743" s="2" t="s">
        <v>555</v>
      </c>
      <c r="Q1743" s="2" t="s">
        <v>153</v>
      </c>
      <c r="R1743" s="2" t="s">
        <v>554</v>
      </c>
      <c r="S1743" s="2" t="s">
        <v>79</v>
      </c>
      <c r="T1743">
        <v>670</v>
      </c>
      <c r="U1743">
        <v>10</v>
      </c>
      <c r="V1743">
        <v>0</v>
      </c>
      <c r="W1743">
        <v>1</v>
      </c>
      <c r="X1743">
        <v>8</v>
      </c>
      <c r="Z1743">
        <v>5360</v>
      </c>
      <c r="AA1743">
        <v>5360</v>
      </c>
      <c r="AB1743">
        <v>5100</v>
      </c>
      <c r="AC1743" s="2"/>
      <c r="AD1743" s="2" t="s">
        <v>463</v>
      </c>
      <c r="AE1743">
        <v>2026</v>
      </c>
      <c r="AF1743">
        <v>168</v>
      </c>
      <c r="AG1743">
        <v>177</v>
      </c>
      <c r="AH1743">
        <v>-9</v>
      </c>
      <c r="AI1743">
        <v>180</v>
      </c>
      <c r="AJ1743">
        <v>177</v>
      </c>
      <c r="AK1743">
        <v>3</v>
      </c>
      <c r="AL1743" s="2" t="s">
        <v>72</v>
      </c>
      <c r="AN1743" s="2" t="s">
        <v>3419</v>
      </c>
    </row>
    <row r="1744" spans="1:40">
      <c r="A1744" s="1">
        <v>46156</v>
      </c>
      <c r="B1744" s="2" t="s">
        <v>25</v>
      </c>
      <c r="C1744" s="2" t="s">
        <v>3414</v>
      </c>
      <c r="D1744" s="2" t="s">
        <v>3426</v>
      </c>
      <c r="E1744" s="11">
        <v>0.40625</v>
      </c>
      <c r="F1744" s="11">
        <v>0.44791666666666674</v>
      </c>
      <c r="G1744">
        <v>1</v>
      </c>
      <c r="H1744">
        <v>1300</v>
      </c>
      <c r="I1744">
        <v>1</v>
      </c>
      <c r="J1744">
        <v>1300</v>
      </c>
      <c r="K1744" s="2" t="s">
        <v>3416</v>
      </c>
      <c r="L1744" s="2" t="s">
        <v>3417</v>
      </c>
      <c r="M1744">
        <v>568</v>
      </c>
      <c r="N1744" s="2" t="s">
        <v>2357</v>
      </c>
      <c r="O1744" s="2" t="s">
        <v>1436</v>
      </c>
      <c r="P1744" s="2" t="s">
        <v>1244</v>
      </c>
      <c r="Q1744" s="2" t="s">
        <v>97</v>
      </c>
      <c r="R1744" s="2" t="s">
        <v>1435</v>
      </c>
      <c r="S1744" s="2" t="s">
        <v>79</v>
      </c>
      <c r="T1744">
        <v>1300</v>
      </c>
      <c r="U1744">
        <v>8</v>
      </c>
      <c r="V1744">
        <v>0</v>
      </c>
      <c r="W1744">
        <v>1</v>
      </c>
      <c r="X1744">
        <v>8</v>
      </c>
      <c r="Z1744">
        <v>10400</v>
      </c>
      <c r="AA1744">
        <v>10400</v>
      </c>
      <c r="AB1744">
        <v>10000</v>
      </c>
      <c r="AC1744" s="2"/>
      <c r="AD1744" s="2" t="s">
        <v>463</v>
      </c>
      <c r="AE1744">
        <v>2026</v>
      </c>
      <c r="AF1744">
        <v>325</v>
      </c>
      <c r="AG1744">
        <v>328</v>
      </c>
      <c r="AH1744">
        <v>-3</v>
      </c>
      <c r="AI1744">
        <v>331</v>
      </c>
      <c r="AJ1744">
        <v>328</v>
      </c>
      <c r="AK1744">
        <v>3</v>
      </c>
      <c r="AL1744" s="2" t="s">
        <v>72</v>
      </c>
      <c r="AN1744" s="2" t="s">
        <v>3419</v>
      </c>
    </row>
    <row r="1745" spans="1:40">
      <c r="A1745" s="1">
        <v>46156</v>
      </c>
      <c r="B1745" s="2" t="s">
        <v>25</v>
      </c>
      <c r="C1745" s="2" t="s">
        <v>3414</v>
      </c>
      <c r="D1745" s="2" t="s">
        <v>3426</v>
      </c>
      <c r="E1745" s="11">
        <v>0.46875</v>
      </c>
      <c r="F1745" s="11">
        <v>0.52777777777777768</v>
      </c>
      <c r="G1745">
        <v>1.42</v>
      </c>
      <c r="H1745">
        <v>119.71830985915494</v>
      </c>
      <c r="I1745">
        <v>1.4166666666666665</v>
      </c>
      <c r="J1745">
        <v>120</v>
      </c>
      <c r="K1745" s="2" t="s">
        <v>3416</v>
      </c>
      <c r="L1745" s="2" t="s">
        <v>3417</v>
      </c>
      <c r="M1745">
        <v>769</v>
      </c>
      <c r="N1745" s="2" t="s">
        <v>2952</v>
      </c>
      <c r="O1745" s="2" t="s">
        <v>2953</v>
      </c>
      <c r="P1745" s="2" t="s">
        <v>182</v>
      </c>
      <c r="Q1745" s="2" t="s">
        <v>153</v>
      </c>
      <c r="R1745" s="2" t="s">
        <v>181</v>
      </c>
      <c r="S1745" s="2" t="s">
        <v>79</v>
      </c>
      <c r="T1745">
        <v>170</v>
      </c>
      <c r="U1745">
        <v>8</v>
      </c>
      <c r="V1745">
        <v>0</v>
      </c>
      <c r="W1745">
        <v>1</v>
      </c>
      <c r="X1745">
        <v>8</v>
      </c>
      <c r="Z1745">
        <v>1360</v>
      </c>
      <c r="AA1745">
        <v>1360</v>
      </c>
      <c r="AB1745">
        <v>1100</v>
      </c>
      <c r="AC1745" s="2"/>
      <c r="AD1745" s="2" t="s">
        <v>463</v>
      </c>
      <c r="AE1745">
        <v>2026</v>
      </c>
      <c r="AF1745">
        <v>43</v>
      </c>
      <c r="AG1745">
        <v>62</v>
      </c>
      <c r="AH1745">
        <v>-19</v>
      </c>
      <c r="AI1745">
        <v>65</v>
      </c>
      <c r="AJ1745">
        <v>62</v>
      </c>
      <c r="AK1745">
        <v>3</v>
      </c>
      <c r="AL1745" s="2" t="s">
        <v>72</v>
      </c>
      <c r="AN1745" s="2" t="s">
        <v>3419</v>
      </c>
    </row>
    <row r="1746" spans="1:40">
      <c r="A1746" s="1">
        <v>46156</v>
      </c>
      <c r="B1746" s="2" t="s">
        <v>25</v>
      </c>
      <c r="C1746" s="2" t="s">
        <v>3414</v>
      </c>
      <c r="D1746" s="2" t="s">
        <v>3426</v>
      </c>
      <c r="E1746" s="11">
        <v>0.53125</v>
      </c>
      <c r="F1746" s="11">
        <v>0.55555555555555558</v>
      </c>
      <c r="G1746">
        <v>0.57999999999999996</v>
      </c>
      <c r="H1746">
        <v>448.27586206896552</v>
      </c>
      <c r="I1746">
        <v>0.58333333333333326</v>
      </c>
      <c r="J1746">
        <v>445.71428571759259</v>
      </c>
      <c r="K1746" s="2" t="s">
        <v>3416</v>
      </c>
      <c r="L1746" s="2" t="s">
        <v>3417</v>
      </c>
      <c r="M1746">
        <v>813</v>
      </c>
      <c r="N1746" s="2" t="s">
        <v>3085</v>
      </c>
      <c r="O1746" s="2" t="s">
        <v>934</v>
      </c>
      <c r="P1746" s="2" t="s">
        <v>1312</v>
      </c>
      <c r="Q1746" s="2" t="s">
        <v>2324</v>
      </c>
      <c r="R1746" s="2" t="s">
        <v>2323</v>
      </c>
      <c r="S1746" s="2" t="s">
        <v>79</v>
      </c>
      <c r="T1746">
        <v>260</v>
      </c>
      <c r="U1746">
        <v>10</v>
      </c>
      <c r="V1746">
        <v>0</v>
      </c>
      <c r="W1746">
        <v>1</v>
      </c>
      <c r="X1746">
        <v>8</v>
      </c>
      <c r="Z1746">
        <v>2080</v>
      </c>
      <c r="AA1746">
        <v>2080</v>
      </c>
      <c r="AB1746">
        <v>1700</v>
      </c>
      <c r="AC1746" s="2"/>
      <c r="AD1746" s="2" t="s">
        <v>463</v>
      </c>
      <c r="AE1746">
        <v>2026</v>
      </c>
      <c r="AF1746">
        <v>65</v>
      </c>
      <c r="AG1746">
        <v>54</v>
      </c>
      <c r="AH1746">
        <v>11</v>
      </c>
      <c r="AI1746">
        <v>65</v>
      </c>
      <c r="AJ1746">
        <v>54</v>
      </c>
      <c r="AK1746">
        <v>11</v>
      </c>
      <c r="AL1746" s="2" t="s">
        <v>72</v>
      </c>
      <c r="AN1746" s="2" t="s">
        <v>3419</v>
      </c>
    </row>
    <row r="1747" spans="1:40">
      <c r="A1747" s="1">
        <v>46156</v>
      </c>
      <c r="B1747" s="2" t="s">
        <v>25</v>
      </c>
      <c r="C1747" s="2" t="s">
        <v>3414</v>
      </c>
      <c r="D1747" s="2" t="s">
        <v>3426</v>
      </c>
      <c r="E1747" s="11">
        <v>0.56944444444444442</v>
      </c>
      <c r="F1747" s="11">
        <v>0.60416666666666674</v>
      </c>
      <c r="G1747">
        <v>0.83</v>
      </c>
      <c r="H1747">
        <v>2325.3012048192772</v>
      </c>
      <c r="I1747">
        <v>0.83333333333333326</v>
      </c>
      <c r="J1747">
        <v>2316</v>
      </c>
      <c r="K1747" s="2" t="s">
        <v>3416</v>
      </c>
      <c r="L1747" s="2" t="s">
        <v>3417</v>
      </c>
      <c r="M1747">
        <v>548</v>
      </c>
      <c r="N1747" s="2" t="s">
        <v>2286</v>
      </c>
      <c r="O1747" s="2" t="s">
        <v>640</v>
      </c>
      <c r="P1747" s="2" t="s">
        <v>639</v>
      </c>
      <c r="Q1747" s="2" t="s">
        <v>2288</v>
      </c>
      <c r="R1747" s="2" t="s">
        <v>2287</v>
      </c>
      <c r="S1747" s="2" t="s">
        <v>79</v>
      </c>
      <c r="T1747">
        <v>1930</v>
      </c>
      <c r="U1747">
        <v>8</v>
      </c>
      <c r="V1747">
        <v>0</v>
      </c>
      <c r="W1747">
        <v>1</v>
      </c>
      <c r="X1747">
        <v>8</v>
      </c>
      <c r="Z1747">
        <v>15440</v>
      </c>
      <c r="AA1747">
        <v>15440</v>
      </c>
      <c r="AB1747">
        <v>15200</v>
      </c>
      <c r="AC1747" s="2" t="s">
        <v>3645</v>
      </c>
      <c r="AD1747" s="2" t="s">
        <v>463</v>
      </c>
      <c r="AE1747">
        <v>2026</v>
      </c>
      <c r="AF1747">
        <v>483</v>
      </c>
      <c r="AG1747">
        <v>503</v>
      </c>
      <c r="AH1747">
        <v>-20</v>
      </c>
      <c r="AI1747">
        <v>506</v>
      </c>
      <c r="AJ1747">
        <v>503</v>
      </c>
      <c r="AK1747">
        <v>3</v>
      </c>
      <c r="AL1747" s="2" t="s">
        <v>72</v>
      </c>
      <c r="AN1747" s="2" t="s">
        <v>3419</v>
      </c>
    </row>
    <row r="1748" spans="1:40">
      <c r="A1748" s="1">
        <v>46156</v>
      </c>
      <c r="B1748" s="2" t="s">
        <v>25</v>
      </c>
      <c r="C1748" s="2" t="s">
        <v>3414</v>
      </c>
      <c r="D1748" s="2" t="s">
        <v>3426</v>
      </c>
      <c r="E1748" s="11">
        <v>0.60763888888888884</v>
      </c>
      <c r="F1748" s="11">
        <v>0.72916666666666674</v>
      </c>
      <c r="G1748">
        <v>2.92</v>
      </c>
      <c r="H1748">
        <v>2448.6301369863013</v>
      </c>
      <c r="I1748">
        <v>2.9166666666666665</v>
      </c>
      <c r="J1748">
        <v>2451.4285714236112</v>
      </c>
      <c r="K1748" s="2" t="s">
        <v>3416</v>
      </c>
      <c r="L1748" s="2" t="s">
        <v>3417</v>
      </c>
      <c r="M1748">
        <v>672</v>
      </c>
      <c r="N1748" s="2" t="s">
        <v>2733</v>
      </c>
      <c r="O1748" s="2" t="s">
        <v>640</v>
      </c>
      <c r="P1748" s="2" t="s">
        <v>1104</v>
      </c>
      <c r="Q1748" s="2" t="s">
        <v>2735</v>
      </c>
      <c r="R1748" s="2" t="s">
        <v>2734</v>
      </c>
      <c r="S1748" s="2" t="s">
        <v>79</v>
      </c>
      <c r="T1748">
        <v>7150</v>
      </c>
      <c r="U1748">
        <v>10</v>
      </c>
      <c r="V1748">
        <v>0</v>
      </c>
      <c r="W1748">
        <v>1</v>
      </c>
      <c r="X1748">
        <v>8</v>
      </c>
      <c r="Z1748">
        <v>57200</v>
      </c>
      <c r="AA1748">
        <v>57200</v>
      </c>
      <c r="AB1748">
        <v>57000</v>
      </c>
      <c r="AC1748" s="2" t="s">
        <v>3645</v>
      </c>
      <c r="AD1748" s="2" t="s">
        <v>463</v>
      </c>
      <c r="AE1748">
        <v>2026</v>
      </c>
      <c r="AF1748">
        <v>1788</v>
      </c>
      <c r="AG1748">
        <v>1786</v>
      </c>
      <c r="AH1748">
        <v>2</v>
      </c>
      <c r="AI1748">
        <v>1788</v>
      </c>
      <c r="AJ1748">
        <v>1786</v>
      </c>
      <c r="AK1748">
        <v>2</v>
      </c>
      <c r="AL1748" s="2" t="s">
        <v>72</v>
      </c>
      <c r="AN1748" s="2" t="s">
        <v>3419</v>
      </c>
    </row>
    <row r="1749" spans="1:40">
      <c r="A1749" s="1">
        <v>46157</v>
      </c>
      <c r="B1749" s="2" t="s">
        <v>25</v>
      </c>
      <c r="C1749" s="2" t="s">
        <v>3414</v>
      </c>
      <c r="D1749" s="2" t="s">
        <v>3426</v>
      </c>
      <c r="E1749" s="11">
        <v>0.34027777777777768</v>
      </c>
      <c r="F1749" s="11">
        <v>0.38541666666666674</v>
      </c>
      <c r="G1749">
        <v>1.08</v>
      </c>
      <c r="H1749">
        <v>1782.4074074074074</v>
      </c>
      <c r="I1749">
        <v>1.0833333333333335</v>
      </c>
      <c r="J1749">
        <v>1776.9230769212963</v>
      </c>
      <c r="K1749" s="2" t="s">
        <v>3416</v>
      </c>
      <c r="L1749" s="2" t="s">
        <v>3417</v>
      </c>
      <c r="M1749">
        <v>548</v>
      </c>
      <c r="N1749" s="2" t="s">
        <v>2286</v>
      </c>
      <c r="O1749" s="2" t="s">
        <v>640</v>
      </c>
      <c r="P1749" s="2" t="s">
        <v>639</v>
      </c>
      <c r="Q1749" s="2" t="s">
        <v>2288</v>
      </c>
      <c r="R1749" s="2" t="s">
        <v>2287</v>
      </c>
      <c r="S1749" s="2" t="s">
        <v>79</v>
      </c>
      <c r="T1749">
        <v>1925</v>
      </c>
      <c r="U1749">
        <v>5</v>
      </c>
      <c r="V1749">
        <v>0</v>
      </c>
      <c r="W1749">
        <v>1</v>
      </c>
      <c r="X1749">
        <v>8</v>
      </c>
      <c r="Z1749">
        <v>15400</v>
      </c>
      <c r="AA1749">
        <v>15400</v>
      </c>
      <c r="AB1749">
        <v>15200</v>
      </c>
      <c r="AC1749" s="2" t="s">
        <v>3525</v>
      </c>
      <c r="AD1749" s="2" t="s">
        <v>463</v>
      </c>
      <c r="AE1749">
        <v>2026</v>
      </c>
      <c r="AF1749">
        <v>482</v>
      </c>
      <c r="AG1749">
        <v>503</v>
      </c>
      <c r="AH1749">
        <v>-21</v>
      </c>
      <c r="AI1749">
        <v>506</v>
      </c>
      <c r="AJ1749">
        <v>503</v>
      </c>
      <c r="AK1749">
        <v>3</v>
      </c>
      <c r="AL1749" s="2" t="s">
        <v>72</v>
      </c>
      <c r="AN1749" s="2" t="s">
        <v>3419</v>
      </c>
    </row>
    <row r="1750" spans="1:40">
      <c r="A1750" s="1">
        <v>46157</v>
      </c>
      <c r="B1750" s="2" t="s">
        <v>25</v>
      </c>
      <c r="C1750" s="2" t="s">
        <v>3414</v>
      </c>
      <c r="D1750" s="2" t="s">
        <v>3426</v>
      </c>
      <c r="E1750" s="11">
        <v>0.38680555555555562</v>
      </c>
      <c r="F1750" s="11">
        <v>0.44444444444444442</v>
      </c>
      <c r="G1750">
        <v>1.38</v>
      </c>
      <c r="H1750">
        <v>5177.536231884058</v>
      </c>
      <c r="I1750">
        <v>1.3833333333333333</v>
      </c>
      <c r="J1750">
        <v>5165.0602409606481</v>
      </c>
      <c r="K1750" s="2" t="s">
        <v>3416</v>
      </c>
      <c r="L1750" s="2" t="s">
        <v>3417</v>
      </c>
      <c r="M1750">
        <v>672</v>
      </c>
      <c r="N1750" s="2" t="s">
        <v>2733</v>
      </c>
      <c r="O1750" s="2" t="s">
        <v>640</v>
      </c>
      <c r="P1750" s="2" t="s">
        <v>1104</v>
      </c>
      <c r="Q1750" s="2" t="s">
        <v>2735</v>
      </c>
      <c r="R1750" s="2" t="s">
        <v>2734</v>
      </c>
      <c r="S1750" s="2" t="s">
        <v>79</v>
      </c>
      <c r="T1750">
        <v>7145</v>
      </c>
      <c r="U1750">
        <v>5</v>
      </c>
      <c r="V1750">
        <v>0</v>
      </c>
      <c r="W1750">
        <v>1</v>
      </c>
      <c r="X1750">
        <v>8</v>
      </c>
      <c r="Z1750">
        <v>57160</v>
      </c>
      <c r="AA1750">
        <v>57160</v>
      </c>
      <c r="AB1750">
        <v>57000</v>
      </c>
      <c r="AC1750" s="2" t="s">
        <v>3525</v>
      </c>
      <c r="AD1750" s="2" t="s">
        <v>463</v>
      </c>
      <c r="AE1750">
        <v>2026</v>
      </c>
      <c r="AF1750">
        <v>1787</v>
      </c>
      <c r="AG1750">
        <v>1786</v>
      </c>
      <c r="AH1750">
        <v>1</v>
      </c>
      <c r="AI1750">
        <v>1791</v>
      </c>
      <c r="AJ1750">
        <v>1786</v>
      </c>
      <c r="AK1750">
        <v>5</v>
      </c>
      <c r="AL1750" s="2" t="s">
        <v>72</v>
      </c>
      <c r="AN1750" s="2" t="s">
        <v>3419</v>
      </c>
    </row>
    <row r="1751" spans="1:40">
      <c r="A1751" s="1">
        <v>46157</v>
      </c>
      <c r="B1751" s="2" t="s">
        <v>25</v>
      </c>
      <c r="C1751" s="2" t="s">
        <v>3414</v>
      </c>
      <c r="D1751" s="2" t="s">
        <v>3426</v>
      </c>
      <c r="E1751" s="11">
        <v>0.45833333333333326</v>
      </c>
      <c r="F1751" s="11">
        <v>0.5625</v>
      </c>
      <c r="G1751">
        <v>2.5</v>
      </c>
      <c r="H1751">
        <v>1144</v>
      </c>
      <c r="I1751">
        <v>2.5</v>
      </c>
      <c r="J1751">
        <v>1144</v>
      </c>
      <c r="K1751" s="2" t="s">
        <v>3416</v>
      </c>
      <c r="L1751" s="2" t="s">
        <v>3417</v>
      </c>
      <c r="M1751">
        <v>527</v>
      </c>
      <c r="N1751" s="2" t="s">
        <v>2220</v>
      </c>
      <c r="O1751" s="2" t="s">
        <v>284</v>
      </c>
      <c r="P1751" s="2" t="s">
        <v>282</v>
      </c>
      <c r="Q1751" s="2" t="s">
        <v>97</v>
      </c>
      <c r="R1751" s="2" t="s">
        <v>281</v>
      </c>
      <c r="S1751" s="2" t="s">
        <v>79</v>
      </c>
      <c r="T1751">
        <v>2860</v>
      </c>
      <c r="U1751">
        <v>10</v>
      </c>
      <c r="V1751">
        <v>0</v>
      </c>
      <c r="W1751">
        <v>1</v>
      </c>
      <c r="X1751">
        <v>8</v>
      </c>
      <c r="Z1751">
        <v>22880</v>
      </c>
      <c r="AA1751">
        <v>22880</v>
      </c>
      <c r="AB1751">
        <v>22500</v>
      </c>
      <c r="AC1751" s="2"/>
      <c r="AD1751" s="2" t="s">
        <v>463</v>
      </c>
      <c r="AE1751">
        <v>2026</v>
      </c>
      <c r="AF1751">
        <v>715</v>
      </c>
      <c r="AG1751">
        <v>731</v>
      </c>
      <c r="AH1751">
        <v>-16</v>
      </c>
      <c r="AI1751">
        <v>734</v>
      </c>
      <c r="AJ1751">
        <v>731</v>
      </c>
      <c r="AK1751">
        <v>3</v>
      </c>
      <c r="AL1751" s="2" t="s">
        <v>72</v>
      </c>
      <c r="AN1751" s="2" t="s">
        <v>3419</v>
      </c>
    </row>
    <row r="1752" spans="1:40">
      <c r="A1752" s="1">
        <v>46157</v>
      </c>
      <c r="B1752" s="2" t="s">
        <v>25</v>
      </c>
      <c r="C1752" s="2" t="s">
        <v>3414</v>
      </c>
      <c r="D1752" s="2" t="s">
        <v>3426</v>
      </c>
      <c r="E1752" s="11">
        <v>0.57291666666666674</v>
      </c>
      <c r="F1752" s="11">
        <v>0.625</v>
      </c>
      <c r="G1752">
        <v>1.25</v>
      </c>
      <c r="H1752">
        <v>1048</v>
      </c>
      <c r="I1752">
        <v>1.25</v>
      </c>
      <c r="J1752">
        <v>1048</v>
      </c>
      <c r="K1752" s="2" t="s">
        <v>3416</v>
      </c>
      <c r="L1752" s="2" t="s">
        <v>3417</v>
      </c>
      <c r="M1752">
        <v>611</v>
      </c>
      <c r="N1752" s="2" t="s">
        <v>2517</v>
      </c>
      <c r="O1752" s="2" t="s">
        <v>2525</v>
      </c>
      <c r="P1752" s="2" t="s">
        <v>2519</v>
      </c>
      <c r="Q1752" s="2" t="s">
        <v>2520</v>
      </c>
      <c r="R1752" s="2" t="s">
        <v>2518</v>
      </c>
      <c r="S1752" s="2" t="s">
        <v>79</v>
      </c>
      <c r="T1752">
        <v>1310</v>
      </c>
      <c r="U1752">
        <v>8</v>
      </c>
      <c r="V1752">
        <v>0</v>
      </c>
      <c r="W1752">
        <v>1</v>
      </c>
      <c r="X1752">
        <v>8</v>
      </c>
      <c r="Z1752">
        <v>10480</v>
      </c>
      <c r="AA1752">
        <v>10480</v>
      </c>
      <c r="AB1752">
        <v>10100</v>
      </c>
      <c r="AC1752" s="2"/>
      <c r="AD1752" s="2" t="s">
        <v>463</v>
      </c>
      <c r="AE1752">
        <v>2026</v>
      </c>
      <c r="AF1752">
        <v>328</v>
      </c>
      <c r="AG1752">
        <v>333</v>
      </c>
      <c r="AH1752">
        <v>-5</v>
      </c>
      <c r="AI1752">
        <v>336</v>
      </c>
      <c r="AJ1752">
        <v>333</v>
      </c>
      <c r="AK1752">
        <v>3</v>
      </c>
      <c r="AL1752" s="2" t="s">
        <v>72</v>
      </c>
      <c r="AN1752" s="2" t="s">
        <v>3419</v>
      </c>
    </row>
    <row r="1753" spans="1:40">
      <c r="A1753" s="1">
        <v>46157</v>
      </c>
      <c r="B1753" s="2" t="s">
        <v>25</v>
      </c>
      <c r="C1753" s="2" t="s">
        <v>3414</v>
      </c>
      <c r="D1753" s="2" t="s">
        <v>3426</v>
      </c>
      <c r="E1753" s="11">
        <v>0.62847222222222232</v>
      </c>
      <c r="F1753" s="11">
        <v>0.63888888888888884</v>
      </c>
      <c r="G1753">
        <v>0.25</v>
      </c>
      <c r="H1753">
        <v>440</v>
      </c>
      <c r="I1753">
        <v>0.25</v>
      </c>
      <c r="J1753">
        <v>440</v>
      </c>
      <c r="K1753" s="2" t="s">
        <v>3416</v>
      </c>
      <c r="L1753" s="2" t="s">
        <v>3417</v>
      </c>
      <c r="M1753">
        <v>765</v>
      </c>
      <c r="N1753" s="2" t="s">
        <v>2932</v>
      </c>
      <c r="O1753" s="2" t="s">
        <v>442</v>
      </c>
      <c r="P1753" s="2" t="s">
        <v>2934</v>
      </c>
      <c r="Q1753" s="2" t="s">
        <v>500</v>
      </c>
      <c r="R1753" s="2" t="s">
        <v>2933</v>
      </c>
      <c r="S1753" s="2" t="s">
        <v>445</v>
      </c>
      <c r="T1753">
        <v>110</v>
      </c>
      <c r="U1753">
        <v>5</v>
      </c>
      <c r="V1753">
        <v>0</v>
      </c>
      <c r="W1753">
        <v>1</v>
      </c>
      <c r="X1753">
        <v>0</v>
      </c>
      <c r="Y1753">
        <v>18</v>
      </c>
      <c r="Z1753">
        <v>1980</v>
      </c>
      <c r="AA1753">
        <v>1980</v>
      </c>
      <c r="AB1753">
        <v>1600</v>
      </c>
      <c r="AC1753" s="2"/>
      <c r="AD1753" s="2" t="s">
        <v>463</v>
      </c>
      <c r="AE1753">
        <v>2026</v>
      </c>
      <c r="AF1753">
        <v>28</v>
      </c>
      <c r="AG1753">
        <v>27</v>
      </c>
      <c r="AH1753">
        <v>1</v>
      </c>
      <c r="AI1753">
        <v>32</v>
      </c>
      <c r="AJ1753">
        <v>27</v>
      </c>
      <c r="AK1753">
        <v>5</v>
      </c>
      <c r="AL1753" s="2" t="s">
        <v>72</v>
      </c>
      <c r="AN1753" s="2" t="s">
        <v>3419</v>
      </c>
    </row>
    <row r="1754" spans="1:40">
      <c r="A1754" s="1">
        <v>46157</v>
      </c>
      <c r="B1754" s="2" t="s">
        <v>25</v>
      </c>
      <c r="C1754" s="2" t="s">
        <v>3414</v>
      </c>
      <c r="D1754" s="2" t="s">
        <v>3426</v>
      </c>
      <c r="E1754" s="11">
        <v>0.64236111111111116</v>
      </c>
      <c r="F1754" s="11">
        <v>0.65277777777777768</v>
      </c>
      <c r="G1754">
        <v>0.25</v>
      </c>
      <c r="H1754">
        <v>1200</v>
      </c>
      <c r="I1754">
        <v>0.25</v>
      </c>
      <c r="J1754">
        <v>1200</v>
      </c>
      <c r="K1754" s="2" t="s">
        <v>3416</v>
      </c>
      <c r="L1754" s="2" t="s">
        <v>3417</v>
      </c>
      <c r="M1754">
        <v>745</v>
      </c>
      <c r="N1754" s="2" t="s">
        <v>2890</v>
      </c>
      <c r="O1754" s="2" t="s">
        <v>442</v>
      </c>
      <c r="P1754" s="2" t="s">
        <v>634</v>
      </c>
      <c r="Q1754" s="2" t="s">
        <v>97</v>
      </c>
      <c r="R1754" s="2" t="s">
        <v>633</v>
      </c>
      <c r="S1754" s="2" t="s">
        <v>445</v>
      </c>
      <c r="T1754">
        <v>300</v>
      </c>
      <c r="U1754">
        <v>5</v>
      </c>
      <c r="V1754">
        <v>0</v>
      </c>
      <c r="W1754">
        <v>1</v>
      </c>
      <c r="X1754">
        <v>0</v>
      </c>
      <c r="Y1754">
        <v>18</v>
      </c>
      <c r="Z1754">
        <v>5400</v>
      </c>
      <c r="AA1754">
        <v>5400</v>
      </c>
      <c r="AB1754">
        <v>5000</v>
      </c>
      <c r="AC1754" s="2"/>
      <c r="AD1754" s="2" t="s">
        <v>463</v>
      </c>
      <c r="AE1754">
        <v>2026</v>
      </c>
      <c r="AF1754">
        <v>75</v>
      </c>
      <c r="AG1754">
        <v>69</v>
      </c>
      <c r="AH1754">
        <v>6</v>
      </c>
      <c r="AI1754">
        <v>75</v>
      </c>
      <c r="AJ1754">
        <v>69</v>
      </c>
      <c r="AK1754">
        <v>6</v>
      </c>
      <c r="AL1754" s="2" t="s">
        <v>72</v>
      </c>
      <c r="AN1754" s="2" t="s">
        <v>3419</v>
      </c>
    </row>
    <row r="1755" spans="1:40">
      <c r="A1755" s="1">
        <v>46157</v>
      </c>
      <c r="B1755" s="2" t="s">
        <v>25</v>
      </c>
      <c r="C1755" s="2" t="s">
        <v>3414</v>
      </c>
      <c r="D1755" s="2" t="s">
        <v>3426</v>
      </c>
      <c r="E1755" s="11">
        <v>0.65416666666666656</v>
      </c>
      <c r="F1755" s="11">
        <v>0.66666666666666674</v>
      </c>
      <c r="G1755">
        <v>0.3</v>
      </c>
      <c r="H1755">
        <v>1883.3333333333335</v>
      </c>
      <c r="I1755">
        <v>0.30000000000000004</v>
      </c>
      <c r="J1755">
        <v>1883.3333333333333</v>
      </c>
      <c r="K1755" s="2" t="s">
        <v>3416</v>
      </c>
      <c r="L1755" s="2" t="s">
        <v>3417</v>
      </c>
      <c r="M1755">
        <v>620</v>
      </c>
      <c r="N1755" s="2" t="s">
        <v>2549</v>
      </c>
      <c r="O1755" s="2" t="s">
        <v>442</v>
      </c>
      <c r="P1755" s="2" t="s">
        <v>2551</v>
      </c>
      <c r="Q1755" s="2" t="s">
        <v>97</v>
      </c>
      <c r="R1755" s="2" t="s">
        <v>2550</v>
      </c>
      <c r="S1755" s="2" t="s">
        <v>445</v>
      </c>
      <c r="T1755">
        <v>565</v>
      </c>
      <c r="U1755">
        <v>5</v>
      </c>
      <c r="V1755">
        <v>0</v>
      </c>
      <c r="W1755">
        <v>1</v>
      </c>
      <c r="X1755">
        <v>0</v>
      </c>
      <c r="Y1755">
        <v>18</v>
      </c>
      <c r="Z1755">
        <v>10170</v>
      </c>
      <c r="AA1755">
        <v>10170</v>
      </c>
      <c r="AB1755">
        <v>10000</v>
      </c>
      <c r="AC1755" s="2"/>
      <c r="AD1755" s="2" t="s">
        <v>463</v>
      </c>
      <c r="AE1755">
        <v>2026</v>
      </c>
      <c r="AF1755">
        <v>142</v>
      </c>
      <c r="AG1755">
        <v>138</v>
      </c>
      <c r="AH1755">
        <v>4</v>
      </c>
      <c r="AI1755">
        <v>142</v>
      </c>
      <c r="AJ1755">
        <v>138</v>
      </c>
      <c r="AK1755">
        <v>4</v>
      </c>
      <c r="AL1755" s="2" t="s">
        <v>72</v>
      </c>
      <c r="AN1755" s="2" t="s">
        <v>3419</v>
      </c>
    </row>
    <row r="1756" spans="1:40">
      <c r="A1756" s="1">
        <v>46157</v>
      </c>
      <c r="B1756" s="2" t="s">
        <v>25</v>
      </c>
      <c r="C1756" s="2" t="s">
        <v>3414</v>
      </c>
      <c r="D1756" s="2" t="s">
        <v>3426</v>
      </c>
      <c r="E1756" s="11">
        <v>0.66874999999999996</v>
      </c>
      <c r="F1756" s="11">
        <v>0.68055555555555558</v>
      </c>
      <c r="G1756">
        <v>0.28000000000000003</v>
      </c>
      <c r="H1756">
        <v>2071.4285714285711</v>
      </c>
      <c r="I1756">
        <v>0.28333333333333344</v>
      </c>
      <c r="J1756">
        <v>2047.0588235300927</v>
      </c>
      <c r="K1756" s="2" t="s">
        <v>3416</v>
      </c>
      <c r="L1756" s="2" t="s">
        <v>3417</v>
      </c>
      <c r="M1756">
        <v>612</v>
      </c>
      <c r="N1756" s="2" t="s">
        <v>2517</v>
      </c>
      <c r="O1756" s="2" t="s">
        <v>442</v>
      </c>
      <c r="P1756" s="2" t="s">
        <v>2519</v>
      </c>
      <c r="Q1756" s="2" t="s">
        <v>2520</v>
      </c>
      <c r="R1756" s="2" t="s">
        <v>2518</v>
      </c>
      <c r="S1756" s="2" t="s">
        <v>445</v>
      </c>
      <c r="T1756">
        <v>580</v>
      </c>
      <c r="U1756">
        <v>5</v>
      </c>
      <c r="V1756">
        <v>0</v>
      </c>
      <c r="W1756">
        <v>1</v>
      </c>
      <c r="X1756">
        <v>0</v>
      </c>
      <c r="Y1756">
        <v>18</v>
      </c>
      <c r="Z1756">
        <v>10440</v>
      </c>
      <c r="AA1756">
        <v>10440</v>
      </c>
      <c r="AB1756">
        <v>10100</v>
      </c>
      <c r="AC1756" s="2"/>
      <c r="AD1756" s="2" t="s">
        <v>463</v>
      </c>
      <c r="AE1756">
        <v>2026</v>
      </c>
      <c r="AF1756">
        <v>145</v>
      </c>
      <c r="AG1756">
        <v>139</v>
      </c>
      <c r="AH1756">
        <v>6</v>
      </c>
      <c r="AI1756">
        <v>145</v>
      </c>
      <c r="AJ1756">
        <v>139</v>
      </c>
      <c r="AK1756">
        <v>6</v>
      </c>
      <c r="AL1756" s="2" t="s">
        <v>72</v>
      </c>
      <c r="AN1756" s="2" t="s">
        <v>3419</v>
      </c>
    </row>
    <row r="1757" spans="1:40">
      <c r="A1757" s="1">
        <v>46156</v>
      </c>
      <c r="B1757" s="2" t="s">
        <v>27</v>
      </c>
      <c r="C1757" s="2" t="s">
        <v>3429</v>
      </c>
      <c r="D1757" s="2" t="s">
        <v>3415</v>
      </c>
      <c r="E1757" s="11">
        <v>0.33333333333333326</v>
      </c>
      <c r="F1757" s="11">
        <v>0.58333333333333326</v>
      </c>
      <c r="G1757">
        <v>6</v>
      </c>
      <c r="H1757">
        <v>1158.3333333333333</v>
      </c>
      <c r="I1757">
        <v>6</v>
      </c>
      <c r="J1757">
        <v>1158.3333333333333</v>
      </c>
      <c r="K1757" s="2" t="s">
        <v>3416</v>
      </c>
      <c r="L1757" s="2" t="s">
        <v>3417</v>
      </c>
      <c r="M1757">
        <v>503</v>
      </c>
      <c r="N1757" s="2" t="s">
        <v>2154</v>
      </c>
      <c r="O1757" s="2" t="s">
        <v>2157</v>
      </c>
      <c r="P1757" s="2" t="s">
        <v>2156</v>
      </c>
      <c r="Q1757" s="2" t="s">
        <v>2075</v>
      </c>
      <c r="R1757" s="2" t="s">
        <v>2155</v>
      </c>
      <c r="S1757" s="2" t="s">
        <v>64</v>
      </c>
      <c r="T1757">
        <v>6950</v>
      </c>
      <c r="U1757">
        <v>10</v>
      </c>
      <c r="V1757">
        <v>3</v>
      </c>
      <c r="W1757">
        <v>1</v>
      </c>
      <c r="X1757">
        <v>3</v>
      </c>
      <c r="Z1757">
        <v>20850</v>
      </c>
      <c r="AA1757">
        <v>20850</v>
      </c>
      <c r="AB1757">
        <v>20500</v>
      </c>
      <c r="AC1757" s="2"/>
      <c r="AD1757" s="2" t="s">
        <v>463</v>
      </c>
      <c r="AE1757">
        <v>2026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 s="2" t="s">
        <v>3431</v>
      </c>
      <c r="AN1757" s="2" t="s">
        <v>3419</v>
      </c>
    </row>
    <row r="1758" spans="1:40">
      <c r="A1758" s="1">
        <v>46156</v>
      </c>
      <c r="B1758" s="2" t="s">
        <v>27</v>
      </c>
      <c r="C1758" s="2" t="s">
        <v>3429</v>
      </c>
      <c r="D1758" s="2" t="s">
        <v>3415</v>
      </c>
      <c r="E1758" s="11">
        <v>0.59027777777777768</v>
      </c>
      <c r="F1758" s="11">
        <v>0.65277777777777768</v>
      </c>
      <c r="G1758">
        <v>1.5</v>
      </c>
      <c r="H1758">
        <v>1406.6666666666667</v>
      </c>
      <c r="I1758">
        <v>1.5</v>
      </c>
      <c r="J1758">
        <v>1406.6666666666667</v>
      </c>
      <c r="K1758" s="2" t="s">
        <v>3416</v>
      </c>
      <c r="L1758" s="2" t="s">
        <v>3417</v>
      </c>
      <c r="M1758">
        <v>553</v>
      </c>
      <c r="N1758" s="2" t="s">
        <v>2306</v>
      </c>
      <c r="O1758" s="2" t="s">
        <v>2308</v>
      </c>
      <c r="P1758" s="2" t="s">
        <v>2243</v>
      </c>
      <c r="Q1758" s="2" t="s">
        <v>2229</v>
      </c>
      <c r="R1758" s="2" t="s">
        <v>2307</v>
      </c>
      <c r="S1758" s="2" t="s">
        <v>64</v>
      </c>
      <c r="T1758">
        <v>2110</v>
      </c>
      <c r="U1758">
        <v>10</v>
      </c>
      <c r="V1758">
        <v>3</v>
      </c>
      <c r="W1758">
        <v>1</v>
      </c>
      <c r="X1758">
        <v>3</v>
      </c>
      <c r="Z1758">
        <v>6330</v>
      </c>
      <c r="AA1758">
        <v>6330</v>
      </c>
      <c r="AB1758">
        <v>6000</v>
      </c>
      <c r="AC1758" s="2"/>
      <c r="AD1758" s="2" t="s">
        <v>463</v>
      </c>
      <c r="AE1758">
        <v>2026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 s="2" t="s">
        <v>3431</v>
      </c>
      <c r="AN1758" s="2" t="s">
        <v>3419</v>
      </c>
    </row>
    <row r="1759" spans="1:40">
      <c r="A1759" s="1">
        <v>46156</v>
      </c>
      <c r="B1759" s="2" t="s">
        <v>27</v>
      </c>
      <c r="C1759" s="2" t="s">
        <v>3429</v>
      </c>
      <c r="D1759" s="2" t="s">
        <v>3415</v>
      </c>
      <c r="E1759" s="11">
        <v>0.67361111111111116</v>
      </c>
      <c r="F1759" s="11">
        <v>0.72916666666666674</v>
      </c>
      <c r="G1759">
        <v>1.33</v>
      </c>
      <c r="H1759">
        <v>225.56390977443607</v>
      </c>
      <c r="I1759">
        <v>1.3333333333333335</v>
      </c>
      <c r="J1759">
        <v>225</v>
      </c>
      <c r="K1759" s="2" t="s">
        <v>3416</v>
      </c>
      <c r="L1759" s="2" t="s">
        <v>3417</v>
      </c>
      <c r="M1759">
        <v>768</v>
      </c>
      <c r="N1759" s="2" t="s">
        <v>2952</v>
      </c>
      <c r="O1759" s="2" t="s">
        <v>184</v>
      </c>
      <c r="P1759" s="2" t="s">
        <v>182</v>
      </c>
      <c r="Q1759" s="2" t="s">
        <v>153</v>
      </c>
      <c r="R1759" s="2" t="s">
        <v>181</v>
      </c>
      <c r="S1759" s="2" t="s">
        <v>64</v>
      </c>
      <c r="T1759">
        <v>300</v>
      </c>
      <c r="U1759">
        <v>0</v>
      </c>
      <c r="V1759">
        <v>2</v>
      </c>
      <c r="W1759">
        <v>1</v>
      </c>
      <c r="X1759">
        <v>2</v>
      </c>
      <c r="Z1759">
        <v>600</v>
      </c>
      <c r="AA1759">
        <v>600</v>
      </c>
      <c r="AB1759">
        <v>500</v>
      </c>
      <c r="AC1759" s="2"/>
      <c r="AD1759" s="2" t="s">
        <v>463</v>
      </c>
      <c r="AE1759">
        <v>2026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 s="2" t="s">
        <v>3431</v>
      </c>
      <c r="AN1759" s="2" t="s">
        <v>3419</v>
      </c>
    </row>
    <row r="1760" spans="1:40">
      <c r="A1760" s="1">
        <v>46157</v>
      </c>
      <c r="B1760" s="2" t="s">
        <v>27</v>
      </c>
      <c r="C1760" s="2" t="s">
        <v>3429</v>
      </c>
      <c r="D1760" s="2" t="s">
        <v>3415</v>
      </c>
      <c r="E1760" s="11">
        <v>0.35416666666666674</v>
      </c>
      <c r="F1760" s="11">
        <v>0.52083333333333326</v>
      </c>
      <c r="G1760">
        <v>4</v>
      </c>
      <c r="H1760">
        <v>602.5</v>
      </c>
      <c r="I1760">
        <v>4</v>
      </c>
      <c r="J1760">
        <v>602.5</v>
      </c>
      <c r="K1760" s="2" t="s">
        <v>3416</v>
      </c>
      <c r="L1760" s="2" t="s">
        <v>3417</v>
      </c>
      <c r="M1760">
        <v>500</v>
      </c>
      <c r="N1760" s="2" t="s">
        <v>2140</v>
      </c>
      <c r="O1760" s="2" t="s">
        <v>2143</v>
      </c>
      <c r="P1760" s="2" t="s">
        <v>2142</v>
      </c>
      <c r="Q1760" s="2" t="s">
        <v>354</v>
      </c>
      <c r="R1760" s="2" t="s">
        <v>2141</v>
      </c>
      <c r="S1760" s="2" t="s">
        <v>64</v>
      </c>
      <c r="T1760">
        <v>2410</v>
      </c>
      <c r="U1760">
        <v>0</v>
      </c>
      <c r="V1760">
        <v>2</v>
      </c>
      <c r="W1760">
        <v>1</v>
      </c>
      <c r="X1760">
        <v>4</v>
      </c>
      <c r="Z1760">
        <v>9640</v>
      </c>
      <c r="AA1760">
        <v>9640</v>
      </c>
      <c r="AB1760">
        <v>9500</v>
      </c>
      <c r="AC1760" s="2"/>
      <c r="AD1760" s="2" t="s">
        <v>463</v>
      </c>
      <c r="AE1760">
        <v>2026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 s="2" t="s">
        <v>3431</v>
      </c>
      <c r="AN1760" s="2" t="s">
        <v>3419</v>
      </c>
    </row>
    <row r="1761" spans="1:40">
      <c r="A1761" s="1">
        <v>46157</v>
      </c>
      <c r="B1761" s="2" t="s">
        <v>27</v>
      </c>
      <c r="C1761" s="2" t="s">
        <v>3429</v>
      </c>
      <c r="D1761" s="2" t="s">
        <v>3415</v>
      </c>
      <c r="E1761" s="11">
        <v>0.54166666666666674</v>
      </c>
      <c r="F1761" s="11">
        <v>0.70833333333333326</v>
      </c>
      <c r="G1761">
        <v>4</v>
      </c>
      <c r="H1761">
        <v>875</v>
      </c>
      <c r="I1761">
        <v>4</v>
      </c>
      <c r="J1761">
        <v>875</v>
      </c>
      <c r="K1761" s="2" t="s">
        <v>3416</v>
      </c>
      <c r="L1761" s="2" t="s">
        <v>3417</v>
      </c>
      <c r="M1761">
        <v>517</v>
      </c>
      <c r="N1761" s="2" t="s">
        <v>2196</v>
      </c>
      <c r="O1761" s="2" t="s">
        <v>2199</v>
      </c>
      <c r="P1761" s="2" t="s">
        <v>2198</v>
      </c>
      <c r="Q1761" s="2" t="s">
        <v>192</v>
      </c>
      <c r="R1761" s="2" t="s">
        <v>2197</v>
      </c>
      <c r="S1761" s="2" t="s">
        <v>64</v>
      </c>
      <c r="T1761">
        <v>3500</v>
      </c>
      <c r="U1761">
        <v>0</v>
      </c>
      <c r="V1761">
        <v>2</v>
      </c>
      <c r="W1761">
        <v>1</v>
      </c>
      <c r="X1761">
        <v>4</v>
      </c>
      <c r="Z1761">
        <v>14000</v>
      </c>
      <c r="AA1761">
        <v>14000</v>
      </c>
      <c r="AB1761">
        <v>19300</v>
      </c>
      <c r="AC1761" s="2"/>
      <c r="AD1761" s="2" t="s">
        <v>463</v>
      </c>
      <c r="AE1761">
        <v>2026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 s="2" t="s">
        <v>3431</v>
      </c>
      <c r="AN1761" s="2" t="s">
        <v>3419</v>
      </c>
    </row>
    <row r="1762" spans="1:40">
      <c r="A1762" s="1">
        <v>46157</v>
      </c>
      <c r="B1762" s="2" t="s">
        <v>26</v>
      </c>
      <c r="C1762" s="2" t="s">
        <v>3448</v>
      </c>
      <c r="D1762" s="2" t="s">
        <v>3449</v>
      </c>
      <c r="E1762" s="11">
        <v>0.34375</v>
      </c>
      <c r="F1762" s="11">
        <v>0.52083333333333326</v>
      </c>
      <c r="G1762">
        <v>4.25</v>
      </c>
      <c r="H1762">
        <v>1850.5882352941176</v>
      </c>
      <c r="I1762">
        <v>4.25</v>
      </c>
      <c r="J1762">
        <v>1850.5882352893518</v>
      </c>
      <c r="K1762" s="2" t="s">
        <v>3416</v>
      </c>
      <c r="L1762" s="2" t="s">
        <v>3417</v>
      </c>
      <c r="M1762">
        <v>618</v>
      </c>
      <c r="N1762" s="2" t="s">
        <v>2549</v>
      </c>
      <c r="O1762" s="2" t="s">
        <v>2553</v>
      </c>
      <c r="P1762" s="2" t="s">
        <v>2551</v>
      </c>
      <c r="Q1762" s="2" t="s">
        <v>97</v>
      </c>
      <c r="R1762" s="2" t="s">
        <v>2550</v>
      </c>
      <c r="S1762" s="2" t="s">
        <v>64</v>
      </c>
      <c r="T1762">
        <v>7865</v>
      </c>
      <c r="U1762">
        <v>0</v>
      </c>
      <c r="V1762">
        <v>2</v>
      </c>
      <c r="W1762">
        <v>1</v>
      </c>
      <c r="X1762">
        <v>2</v>
      </c>
      <c r="Z1762">
        <v>15730</v>
      </c>
      <c r="AA1762">
        <v>15730</v>
      </c>
      <c r="AB1762">
        <v>20000</v>
      </c>
      <c r="AC1762" s="2" t="s">
        <v>3594</v>
      </c>
      <c r="AD1762" s="2" t="s">
        <v>463</v>
      </c>
      <c r="AE1762">
        <v>2026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 s="2" t="s">
        <v>72</v>
      </c>
      <c r="AN1762" s="2" t="s">
        <v>3419</v>
      </c>
    </row>
    <row r="1763" spans="1:40">
      <c r="A1763" s="1">
        <v>46157</v>
      </c>
      <c r="B1763" s="2" t="s">
        <v>26</v>
      </c>
      <c r="C1763" s="2" t="s">
        <v>3448</v>
      </c>
      <c r="D1763" s="2" t="s">
        <v>3449</v>
      </c>
      <c r="E1763" s="11">
        <v>0.52083333333333326</v>
      </c>
      <c r="F1763" s="11">
        <v>0.72569444444444442</v>
      </c>
      <c r="G1763">
        <v>4.92</v>
      </c>
      <c r="H1763">
        <v>2216.8699186991871</v>
      </c>
      <c r="I1763">
        <v>4.916666666666667</v>
      </c>
      <c r="J1763">
        <v>2218.3728813541666</v>
      </c>
      <c r="K1763" s="2" t="s">
        <v>3416</v>
      </c>
      <c r="L1763" s="2" t="s">
        <v>3417</v>
      </c>
      <c r="M1763">
        <v>633</v>
      </c>
      <c r="N1763" s="2" t="s">
        <v>2612</v>
      </c>
      <c r="O1763" s="2" t="s">
        <v>2616</v>
      </c>
      <c r="P1763" s="2" t="s">
        <v>2614</v>
      </c>
      <c r="Q1763" s="2" t="s">
        <v>2615</v>
      </c>
      <c r="R1763" s="2" t="s">
        <v>2613</v>
      </c>
      <c r="S1763" s="2" t="s">
        <v>116</v>
      </c>
      <c r="T1763">
        <v>10907</v>
      </c>
      <c r="U1763">
        <v>3</v>
      </c>
      <c r="V1763">
        <v>2</v>
      </c>
      <c r="W1763">
        <v>1</v>
      </c>
      <c r="X1763">
        <v>5</v>
      </c>
      <c r="Z1763">
        <v>54535</v>
      </c>
      <c r="AA1763">
        <v>54535</v>
      </c>
      <c r="AB1763">
        <v>54000</v>
      </c>
      <c r="AC1763" s="2" t="s">
        <v>3450</v>
      </c>
      <c r="AD1763" s="2" t="s">
        <v>463</v>
      </c>
      <c r="AE1763">
        <v>2026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 s="2" t="s">
        <v>72</v>
      </c>
      <c r="AN1763" s="2" t="s">
        <v>3419</v>
      </c>
    </row>
    <row r="1764" spans="1:40">
      <c r="A1764" s="1">
        <v>46160</v>
      </c>
      <c r="B1764" s="2" t="s">
        <v>26</v>
      </c>
      <c r="C1764" s="2" t="s">
        <v>3448</v>
      </c>
      <c r="D1764" s="2" t="s">
        <v>3449</v>
      </c>
      <c r="E1764" s="11">
        <v>0.36111111111111116</v>
      </c>
      <c r="F1764" s="11">
        <v>0.42708333333333326</v>
      </c>
      <c r="G1764">
        <v>1.58</v>
      </c>
      <c r="H1764">
        <v>1536.0759493670885</v>
      </c>
      <c r="I1764">
        <v>1.5833333333333335</v>
      </c>
      <c r="J1764">
        <v>1532.8421052662038</v>
      </c>
      <c r="K1764" s="2" t="s">
        <v>3416</v>
      </c>
      <c r="L1764" s="2" t="s">
        <v>3417</v>
      </c>
      <c r="M1764">
        <v>690</v>
      </c>
      <c r="N1764" s="2" t="s">
        <v>2786</v>
      </c>
      <c r="O1764" s="2" t="s">
        <v>1392</v>
      </c>
      <c r="P1764" s="2" t="s">
        <v>1391</v>
      </c>
      <c r="Q1764" s="2" t="s">
        <v>153</v>
      </c>
      <c r="R1764" s="2" t="s">
        <v>1390</v>
      </c>
      <c r="S1764" s="2" t="s">
        <v>64</v>
      </c>
      <c r="T1764">
        <v>2427</v>
      </c>
      <c r="U1764">
        <v>0</v>
      </c>
      <c r="V1764">
        <v>2</v>
      </c>
      <c r="W1764">
        <v>1</v>
      </c>
      <c r="X1764">
        <v>4</v>
      </c>
      <c r="Z1764">
        <v>9708</v>
      </c>
      <c r="AA1764">
        <v>9708</v>
      </c>
      <c r="AB1764">
        <v>9400</v>
      </c>
      <c r="AC1764" s="2" t="s">
        <v>3438</v>
      </c>
      <c r="AD1764" s="2" t="s">
        <v>463</v>
      </c>
      <c r="AE1764">
        <v>2026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 s="2" t="s">
        <v>72</v>
      </c>
      <c r="AN1764" s="2" t="s">
        <v>3419</v>
      </c>
    </row>
    <row r="1765" spans="1:40">
      <c r="A1765" s="1">
        <v>46160</v>
      </c>
      <c r="B1765" s="2" t="s">
        <v>26</v>
      </c>
      <c r="C1765" s="2" t="s">
        <v>3448</v>
      </c>
      <c r="D1765" s="2" t="s">
        <v>3449</v>
      </c>
      <c r="E1765" s="11">
        <v>0.43402777777777768</v>
      </c>
      <c r="F1765" s="11">
        <v>0.50902777777777786</v>
      </c>
      <c r="G1765">
        <v>1.8</v>
      </c>
      <c r="H1765">
        <v>1342.7777777777778</v>
      </c>
      <c r="I1765">
        <v>1.7999999999999998</v>
      </c>
      <c r="J1765">
        <v>1342.7777777777778</v>
      </c>
      <c r="K1765" s="2" t="s">
        <v>3416</v>
      </c>
      <c r="L1765" s="2" t="s">
        <v>3417</v>
      </c>
      <c r="M1765">
        <v>747</v>
      </c>
      <c r="N1765" s="2" t="s">
        <v>2897</v>
      </c>
      <c r="O1765" s="2" t="s">
        <v>2898</v>
      </c>
      <c r="P1765" s="2" t="s">
        <v>1068</v>
      </c>
      <c r="Q1765" s="2" t="s">
        <v>153</v>
      </c>
      <c r="R1765" s="2" t="s">
        <v>1067</v>
      </c>
      <c r="S1765" s="2" t="s">
        <v>64</v>
      </c>
      <c r="T1765">
        <v>2417</v>
      </c>
      <c r="U1765">
        <v>0</v>
      </c>
      <c r="V1765">
        <v>2</v>
      </c>
      <c r="W1765">
        <v>1</v>
      </c>
      <c r="X1765">
        <v>4</v>
      </c>
      <c r="Z1765">
        <v>9668</v>
      </c>
      <c r="AA1765">
        <v>9668</v>
      </c>
      <c r="AB1765">
        <v>9500</v>
      </c>
      <c r="AC1765" s="2" t="s">
        <v>3438</v>
      </c>
      <c r="AD1765" s="2" t="s">
        <v>463</v>
      </c>
      <c r="AE1765">
        <v>2026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 s="2" t="s">
        <v>72</v>
      </c>
      <c r="AN1765" s="2" t="s">
        <v>3419</v>
      </c>
    </row>
    <row r="1766" spans="1:40">
      <c r="A1766" s="1">
        <v>46160</v>
      </c>
      <c r="B1766" s="2" t="s">
        <v>26</v>
      </c>
      <c r="C1766" s="2" t="s">
        <v>3448</v>
      </c>
      <c r="D1766" s="2" t="s">
        <v>3449</v>
      </c>
      <c r="E1766" s="11">
        <v>0.51041666666666674</v>
      </c>
      <c r="F1766" s="11">
        <v>0.54861111111111116</v>
      </c>
      <c r="G1766">
        <v>0.92</v>
      </c>
      <c r="H1766">
        <v>1640.2173913043478</v>
      </c>
      <c r="I1766">
        <v>0.91666666666666674</v>
      </c>
      <c r="J1766">
        <v>1646.1818181828703</v>
      </c>
      <c r="K1766" s="2" t="s">
        <v>3416</v>
      </c>
      <c r="L1766" s="2" t="s">
        <v>3417</v>
      </c>
      <c r="M1766">
        <v>742</v>
      </c>
      <c r="N1766" s="2" t="s">
        <v>2880</v>
      </c>
      <c r="O1766" s="2" t="s">
        <v>2883</v>
      </c>
      <c r="P1766" s="2" t="s">
        <v>2882</v>
      </c>
      <c r="Q1766" s="2" t="s">
        <v>153</v>
      </c>
      <c r="R1766" s="2" t="s">
        <v>2881</v>
      </c>
      <c r="S1766" s="2" t="s">
        <v>64</v>
      </c>
      <c r="T1766">
        <v>1509</v>
      </c>
      <c r="U1766">
        <v>0</v>
      </c>
      <c r="V1766">
        <v>2</v>
      </c>
      <c r="W1766">
        <v>1</v>
      </c>
      <c r="X1766">
        <v>4</v>
      </c>
      <c r="Z1766">
        <v>6036</v>
      </c>
      <c r="AA1766">
        <v>6036</v>
      </c>
      <c r="AB1766">
        <v>5500</v>
      </c>
      <c r="AC1766" s="2" t="s">
        <v>3438</v>
      </c>
      <c r="AD1766" s="2" t="s">
        <v>463</v>
      </c>
      <c r="AE1766">
        <v>2026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 s="2" t="s">
        <v>72</v>
      </c>
      <c r="AN1766" s="2" t="s">
        <v>3419</v>
      </c>
    </row>
    <row r="1767" spans="1:40">
      <c r="A1767" s="1">
        <v>46160</v>
      </c>
      <c r="B1767" s="2" t="s">
        <v>26</v>
      </c>
      <c r="C1767" s="2" t="s">
        <v>3448</v>
      </c>
      <c r="D1767" s="2" t="s">
        <v>3449</v>
      </c>
      <c r="E1767" s="11">
        <v>0.59722222222222232</v>
      </c>
      <c r="F1767" s="11">
        <v>0.72222222222222232</v>
      </c>
      <c r="G1767">
        <v>3</v>
      </c>
      <c r="H1767">
        <v>2102</v>
      </c>
      <c r="I1767">
        <v>3</v>
      </c>
      <c r="J1767">
        <v>2102</v>
      </c>
      <c r="K1767" s="2" t="s">
        <v>3416</v>
      </c>
      <c r="L1767" s="2" t="s">
        <v>3417</v>
      </c>
      <c r="M1767">
        <v>689</v>
      </c>
      <c r="N1767" s="2" t="s">
        <v>2785</v>
      </c>
      <c r="O1767" s="2" t="s">
        <v>533</v>
      </c>
      <c r="P1767" s="2" t="s">
        <v>526</v>
      </c>
      <c r="Q1767" s="2" t="s">
        <v>528</v>
      </c>
      <c r="R1767" s="2" t="s">
        <v>525</v>
      </c>
      <c r="S1767" s="2" t="s">
        <v>116</v>
      </c>
      <c r="T1767">
        <v>6306</v>
      </c>
      <c r="U1767">
        <v>4</v>
      </c>
      <c r="V1767">
        <v>3</v>
      </c>
      <c r="W1767">
        <v>1</v>
      </c>
      <c r="X1767">
        <v>3</v>
      </c>
      <c r="Z1767">
        <v>18918</v>
      </c>
      <c r="AA1767">
        <v>18918</v>
      </c>
      <c r="AB1767">
        <v>24000</v>
      </c>
      <c r="AC1767" s="2" t="s">
        <v>3450</v>
      </c>
      <c r="AD1767" s="2" t="s">
        <v>463</v>
      </c>
      <c r="AE1767">
        <v>2026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 s="2" t="s">
        <v>72</v>
      </c>
      <c r="AN1767" s="2" t="s">
        <v>3419</v>
      </c>
    </row>
    <row r="1768" spans="1:40">
      <c r="A1768" s="1">
        <v>46157</v>
      </c>
      <c r="B1768" s="2" t="s">
        <v>26</v>
      </c>
      <c r="C1768" s="2" t="s">
        <v>3433</v>
      </c>
      <c r="D1768" s="2" t="s">
        <v>3415</v>
      </c>
      <c r="E1768" s="11">
        <v>0.33333333333333326</v>
      </c>
      <c r="F1768" s="11">
        <v>0.56944444444444442</v>
      </c>
      <c r="G1768">
        <v>5.67</v>
      </c>
      <c r="H1768">
        <v>1340.3880070546738</v>
      </c>
      <c r="I1768">
        <v>5.666666666666667</v>
      </c>
      <c r="J1768">
        <v>1341.1764705902779</v>
      </c>
      <c r="K1768" s="2" t="s">
        <v>3416</v>
      </c>
      <c r="L1768" s="2" t="s">
        <v>3417</v>
      </c>
      <c r="M1768">
        <v>550</v>
      </c>
      <c r="N1768" s="2" t="s">
        <v>2294</v>
      </c>
      <c r="O1768" s="2" t="s">
        <v>2296</v>
      </c>
      <c r="P1768" s="2" t="s">
        <v>142</v>
      </c>
      <c r="Q1768" s="2" t="s">
        <v>2288</v>
      </c>
      <c r="R1768" s="2" t="s">
        <v>2295</v>
      </c>
      <c r="S1768" s="2" t="s">
        <v>64</v>
      </c>
      <c r="T1768">
        <v>7600</v>
      </c>
      <c r="U1768">
        <v>0</v>
      </c>
      <c r="V1768">
        <v>2</v>
      </c>
      <c r="W1768">
        <v>1</v>
      </c>
      <c r="X1768">
        <v>2</v>
      </c>
      <c r="Z1768">
        <v>15200</v>
      </c>
      <c r="AA1768">
        <v>15200</v>
      </c>
      <c r="AB1768">
        <v>15000</v>
      </c>
      <c r="AC1768" s="2" t="s">
        <v>3438</v>
      </c>
      <c r="AD1768" s="2" t="s">
        <v>463</v>
      </c>
      <c r="AE1768">
        <v>2026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 s="2" t="s">
        <v>72</v>
      </c>
      <c r="AN1768" s="2" t="s">
        <v>3419</v>
      </c>
    </row>
    <row r="1769" spans="1:40">
      <c r="A1769" s="1">
        <v>46157</v>
      </c>
      <c r="B1769" s="2" t="s">
        <v>26</v>
      </c>
      <c r="C1769" s="2" t="s">
        <v>3433</v>
      </c>
      <c r="D1769" s="2" t="s">
        <v>3415</v>
      </c>
      <c r="E1769" s="11">
        <v>0.58333333333333326</v>
      </c>
      <c r="F1769" s="11">
        <v>0.70833333333333326</v>
      </c>
      <c r="G1769">
        <v>3</v>
      </c>
      <c r="H1769">
        <v>1626.6666666666667</v>
      </c>
      <c r="I1769">
        <v>3</v>
      </c>
      <c r="J1769">
        <v>1626.6666666666667</v>
      </c>
      <c r="K1769" s="2" t="s">
        <v>3416</v>
      </c>
      <c r="L1769" s="2" t="s">
        <v>3417</v>
      </c>
      <c r="M1769">
        <v>814</v>
      </c>
      <c r="N1769" s="2" t="s">
        <v>3086</v>
      </c>
      <c r="O1769" s="2" t="s">
        <v>1335</v>
      </c>
      <c r="P1769" s="2" t="s">
        <v>1298</v>
      </c>
      <c r="Q1769" s="2" t="s">
        <v>2288</v>
      </c>
      <c r="R1769" s="2" t="s">
        <v>2915</v>
      </c>
      <c r="S1769" s="2" t="s">
        <v>64</v>
      </c>
      <c r="T1769">
        <v>4880</v>
      </c>
      <c r="U1769">
        <v>0</v>
      </c>
      <c r="V1769">
        <v>2</v>
      </c>
      <c r="W1769">
        <v>1</v>
      </c>
      <c r="X1769">
        <v>2</v>
      </c>
      <c r="Z1769">
        <v>9760</v>
      </c>
      <c r="AA1769">
        <v>9760</v>
      </c>
      <c r="AB1769">
        <v>6000</v>
      </c>
      <c r="AC1769" s="2" t="s">
        <v>3694</v>
      </c>
      <c r="AD1769" s="2" t="s">
        <v>463</v>
      </c>
      <c r="AE1769">
        <v>2026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 s="2" t="s">
        <v>72</v>
      </c>
      <c r="AN1769" s="2" t="s">
        <v>3419</v>
      </c>
    </row>
    <row r="1770" spans="1:40">
      <c r="A1770" s="1">
        <v>46160</v>
      </c>
      <c r="B1770" s="2" t="s">
        <v>26</v>
      </c>
      <c r="C1770" s="2" t="s">
        <v>3433</v>
      </c>
      <c r="D1770" s="2" t="s">
        <v>3415</v>
      </c>
      <c r="E1770" s="11">
        <v>0.33333333333333326</v>
      </c>
      <c r="F1770" s="11">
        <v>0.45833333333333326</v>
      </c>
      <c r="G1770">
        <v>3</v>
      </c>
      <c r="H1770">
        <v>1493.3333333333333</v>
      </c>
      <c r="I1770">
        <v>3</v>
      </c>
      <c r="J1770">
        <v>1493.3333333333333</v>
      </c>
      <c r="K1770" s="2" t="s">
        <v>3416</v>
      </c>
      <c r="L1770" s="2" t="s">
        <v>3417</v>
      </c>
      <c r="M1770">
        <v>814</v>
      </c>
      <c r="N1770" s="2" t="s">
        <v>3086</v>
      </c>
      <c r="O1770" s="2" t="s">
        <v>1335</v>
      </c>
      <c r="P1770" s="2" t="s">
        <v>1298</v>
      </c>
      <c r="Q1770" s="2" t="s">
        <v>2288</v>
      </c>
      <c r="R1770" s="2" t="s">
        <v>2915</v>
      </c>
      <c r="S1770" s="2" t="s">
        <v>64</v>
      </c>
      <c r="T1770">
        <v>4480</v>
      </c>
      <c r="U1770">
        <v>0</v>
      </c>
      <c r="V1770">
        <v>2</v>
      </c>
      <c r="W1770">
        <v>1</v>
      </c>
      <c r="X1770">
        <v>2</v>
      </c>
      <c r="Z1770">
        <v>8960</v>
      </c>
      <c r="AA1770">
        <v>8960</v>
      </c>
      <c r="AB1770">
        <v>6000</v>
      </c>
      <c r="AC1770" s="2" t="s">
        <v>3594</v>
      </c>
      <c r="AD1770" s="2" t="s">
        <v>463</v>
      </c>
      <c r="AE1770">
        <v>2026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 s="2" t="s">
        <v>72</v>
      </c>
      <c r="AN1770" s="2" t="s">
        <v>3419</v>
      </c>
    </row>
    <row r="1771" spans="1:40">
      <c r="A1771" s="1">
        <v>46160</v>
      </c>
      <c r="B1771" s="2" t="s">
        <v>26</v>
      </c>
      <c r="C1771" s="2" t="s">
        <v>3433</v>
      </c>
      <c r="D1771" s="2" t="s">
        <v>3415</v>
      </c>
      <c r="E1771" s="11">
        <v>0.51388888888888884</v>
      </c>
      <c r="F1771" s="11">
        <v>0.70833333333333326</v>
      </c>
      <c r="G1771">
        <v>4.67</v>
      </c>
      <c r="H1771">
        <v>1617.7730192719487</v>
      </c>
      <c r="I1771">
        <v>4.666666666666667</v>
      </c>
      <c r="J1771">
        <v>1618.9285714236112</v>
      </c>
      <c r="K1771" s="2" t="s">
        <v>3416</v>
      </c>
      <c r="L1771" s="2" t="s">
        <v>3417</v>
      </c>
      <c r="M1771">
        <v>549</v>
      </c>
      <c r="N1771" s="2" t="s">
        <v>2286</v>
      </c>
      <c r="O1771" s="2" t="s">
        <v>2290</v>
      </c>
      <c r="P1771" s="2" t="s">
        <v>639</v>
      </c>
      <c r="Q1771" s="2" t="s">
        <v>2288</v>
      </c>
      <c r="R1771" s="2" t="s">
        <v>2287</v>
      </c>
      <c r="S1771" s="2" t="s">
        <v>64</v>
      </c>
      <c r="T1771">
        <v>7555</v>
      </c>
      <c r="U1771">
        <v>0</v>
      </c>
      <c r="V1771">
        <v>2</v>
      </c>
      <c r="W1771">
        <v>1</v>
      </c>
      <c r="X1771">
        <v>1</v>
      </c>
      <c r="Z1771">
        <v>7555</v>
      </c>
      <c r="AA1771">
        <v>7555</v>
      </c>
      <c r="AB1771">
        <v>16000</v>
      </c>
      <c r="AC1771" s="2" t="s">
        <v>3694</v>
      </c>
      <c r="AD1771" s="2" t="s">
        <v>463</v>
      </c>
      <c r="AE1771">
        <v>2026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 s="2" t="s">
        <v>72</v>
      </c>
      <c r="AN1771" s="2" t="s">
        <v>3419</v>
      </c>
    </row>
    <row r="1772" spans="1:40">
      <c r="A1772" s="1">
        <v>46157</v>
      </c>
      <c r="B1772" s="2" t="s">
        <v>27</v>
      </c>
      <c r="C1772" s="2" t="s">
        <v>3439</v>
      </c>
      <c r="D1772" s="2" t="s">
        <v>3440</v>
      </c>
      <c r="E1772" s="11">
        <v>0.33680555555555558</v>
      </c>
      <c r="F1772" s="11">
        <v>0.44444444444444442</v>
      </c>
      <c r="G1772">
        <v>2.58</v>
      </c>
      <c r="H1772">
        <v>815.11627906976742</v>
      </c>
      <c r="I1772">
        <v>2.5833333333333335</v>
      </c>
      <c r="J1772">
        <v>814.06451613425929</v>
      </c>
      <c r="K1772" s="2" t="s">
        <v>3416</v>
      </c>
      <c r="L1772" s="2" t="s">
        <v>3417</v>
      </c>
      <c r="M1772">
        <v>673</v>
      </c>
      <c r="N1772" s="2" t="s">
        <v>2737</v>
      </c>
      <c r="O1772" s="2" t="s">
        <v>1107</v>
      </c>
      <c r="P1772" s="2" t="s">
        <v>1104</v>
      </c>
      <c r="Q1772" s="2" t="s">
        <v>2735</v>
      </c>
      <c r="R1772" s="2" t="s">
        <v>2734</v>
      </c>
      <c r="S1772" s="2" t="s">
        <v>64</v>
      </c>
      <c r="T1772">
        <v>2103</v>
      </c>
      <c r="U1772">
        <v>0</v>
      </c>
      <c r="V1772">
        <v>2</v>
      </c>
      <c r="W1772">
        <v>1</v>
      </c>
      <c r="X1772">
        <v>4</v>
      </c>
      <c r="Z1772">
        <v>8412</v>
      </c>
      <c r="AA1772">
        <v>8412</v>
      </c>
      <c r="AB1772">
        <v>15000</v>
      </c>
      <c r="AC1772" s="2"/>
      <c r="AD1772" s="2" t="s">
        <v>463</v>
      </c>
      <c r="AE1772">
        <v>2026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 s="2" t="s">
        <v>3431</v>
      </c>
      <c r="AN1772" s="2" t="s">
        <v>3419</v>
      </c>
    </row>
    <row r="1773" spans="1:40">
      <c r="A1773" s="1">
        <v>46157</v>
      </c>
      <c r="B1773" s="2" t="s">
        <v>27</v>
      </c>
      <c r="C1773" s="2" t="s">
        <v>3439</v>
      </c>
      <c r="D1773" s="2" t="s">
        <v>3440</v>
      </c>
      <c r="E1773" s="11">
        <v>0.45138888888888884</v>
      </c>
      <c r="F1773" s="11">
        <v>0.52083333333333326</v>
      </c>
      <c r="G1773">
        <v>1.67</v>
      </c>
      <c r="H1773">
        <v>2292.2155688622756</v>
      </c>
      <c r="I1773">
        <v>1.6666666666666665</v>
      </c>
      <c r="J1773">
        <v>2296.8000000000002</v>
      </c>
      <c r="K1773" s="2" t="s">
        <v>3416</v>
      </c>
      <c r="L1773" s="2" t="s">
        <v>3417</v>
      </c>
      <c r="M1773">
        <v>674</v>
      </c>
      <c r="N1773" s="2" t="s">
        <v>2738</v>
      </c>
      <c r="O1773" s="2" t="s">
        <v>1107</v>
      </c>
      <c r="P1773" s="2" t="s">
        <v>1104</v>
      </c>
      <c r="Q1773" s="2" t="s">
        <v>2735</v>
      </c>
      <c r="R1773" s="2" t="s">
        <v>2734</v>
      </c>
      <c r="S1773" s="2" t="s">
        <v>64</v>
      </c>
      <c r="T1773">
        <v>3828</v>
      </c>
      <c r="U1773">
        <v>0</v>
      </c>
      <c r="V1773">
        <v>2</v>
      </c>
      <c r="W1773">
        <v>1</v>
      </c>
      <c r="X1773">
        <v>4</v>
      </c>
      <c r="Z1773">
        <v>15312</v>
      </c>
      <c r="AA1773">
        <v>15312</v>
      </c>
      <c r="AB1773">
        <v>15000</v>
      </c>
      <c r="AC1773" s="2"/>
      <c r="AD1773" s="2" t="s">
        <v>463</v>
      </c>
      <c r="AE1773">
        <v>2026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 s="2" t="s">
        <v>3431</v>
      </c>
      <c r="AN1773" s="2" t="s">
        <v>3419</v>
      </c>
    </row>
    <row r="1774" spans="1:40">
      <c r="A1774" s="1">
        <v>46157</v>
      </c>
      <c r="B1774" s="2" t="s">
        <v>27</v>
      </c>
      <c r="C1774" s="2" t="s">
        <v>3439</v>
      </c>
      <c r="D1774" s="2" t="s">
        <v>3440</v>
      </c>
      <c r="E1774" s="11">
        <v>0.52430555555555558</v>
      </c>
      <c r="F1774" s="11">
        <v>0.61111111111111116</v>
      </c>
      <c r="G1774">
        <v>2.08</v>
      </c>
      <c r="H1774">
        <v>1232.6923076923076</v>
      </c>
      <c r="I1774">
        <v>2.0833333333333335</v>
      </c>
      <c r="J1774">
        <v>1230.72</v>
      </c>
      <c r="K1774" s="2" t="s">
        <v>3416</v>
      </c>
      <c r="L1774" s="2" t="s">
        <v>3417</v>
      </c>
      <c r="M1774">
        <v>675</v>
      </c>
      <c r="N1774" s="2" t="s">
        <v>2739</v>
      </c>
      <c r="O1774" s="2" t="s">
        <v>1107</v>
      </c>
      <c r="P1774" s="2" t="s">
        <v>1104</v>
      </c>
      <c r="Q1774" s="2" t="s">
        <v>2735</v>
      </c>
      <c r="R1774" s="2" t="s">
        <v>2734</v>
      </c>
      <c r="S1774" s="2" t="s">
        <v>64</v>
      </c>
      <c r="T1774">
        <v>2564</v>
      </c>
      <c r="U1774">
        <v>0</v>
      </c>
      <c r="V1774">
        <v>2</v>
      </c>
      <c r="W1774">
        <v>1</v>
      </c>
      <c r="X1774">
        <v>4</v>
      </c>
      <c r="Z1774">
        <v>10256</v>
      </c>
      <c r="AA1774">
        <v>10256</v>
      </c>
      <c r="AB1774">
        <v>10000</v>
      </c>
      <c r="AC1774" s="2"/>
      <c r="AD1774" s="2" t="s">
        <v>463</v>
      </c>
      <c r="AE1774">
        <v>2026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 s="2" t="s">
        <v>3431</v>
      </c>
      <c r="AN1774" s="2" t="s">
        <v>3419</v>
      </c>
    </row>
    <row r="1775" spans="1:40">
      <c r="A1775" s="1">
        <v>46157</v>
      </c>
      <c r="B1775" s="2" t="s">
        <v>27</v>
      </c>
      <c r="C1775" s="2" t="s">
        <v>3439</v>
      </c>
      <c r="D1775" s="2" t="s">
        <v>3440</v>
      </c>
      <c r="E1775" s="11">
        <v>0.61805555555555558</v>
      </c>
      <c r="F1775" s="11">
        <v>0.66666666666666674</v>
      </c>
      <c r="G1775">
        <v>1.17</v>
      </c>
      <c r="H1775">
        <v>2728.2051282051284</v>
      </c>
      <c r="I1775">
        <v>1.1666666666666665</v>
      </c>
      <c r="J1775">
        <v>2736</v>
      </c>
      <c r="K1775" s="2" t="s">
        <v>3416</v>
      </c>
      <c r="L1775" s="2" t="s">
        <v>3417</v>
      </c>
      <c r="M1775">
        <v>676</v>
      </c>
      <c r="N1775" s="2" t="s">
        <v>2740</v>
      </c>
      <c r="O1775" s="2" t="s">
        <v>2743</v>
      </c>
      <c r="P1775" s="2" t="s">
        <v>2742</v>
      </c>
      <c r="Q1775" s="2" t="s">
        <v>1734</v>
      </c>
      <c r="R1775" s="2" t="s">
        <v>2741</v>
      </c>
      <c r="S1775" s="2" t="s">
        <v>64</v>
      </c>
      <c r="T1775">
        <v>3192</v>
      </c>
      <c r="U1775">
        <v>0</v>
      </c>
      <c r="V1775">
        <v>2</v>
      </c>
      <c r="W1775">
        <v>1</v>
      </c>
      <c r="X1775">
        <v>4</v>
      </c>
      <c r="Z1775">
        <v>12768</v>
      </c>
      <c r="AA1775">
        <v>12768</v>
      </c>
      <c r="AB1775">
        <v>12000</v>
      </c>
      <c r="AC1775" s="2"/>
      <c r="AD1775" s="2" t="s">
        <v>463</v>
      </c>
      <c r="AE1775">
        <v>2026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 s="2" t="s">
        <v>3431</v>
      </c>
      <c r="AN1775" s="2" t="s">
        <v>3419</v>
      </c>
    </row>
    <row r="1776" spans="1:40">
      <c r="A1776" s="1">
        <v>46157</v>
      </c>
      <c r="B1776" s="2" t="s">
        <v>27</v>
      </c>
      <c r="C1776" s="2" t="s">
        <v>3439</v>
      </c>
      <c r="D1776" s="2" t="s">
        <v>3440</v>
      </c>
      <c r="E1776" s="11">
        <v>0.67013888888888884</v>
      </c>
      <c r="F1776" s="11">
        <v>0.72916666666666674</v>
      </c>
      <c r="G1776">
        <v>1.42</v>
      </c>
      <c r="H1776">
        <v>0</v>
      </c>
      <c r="I1776">
        <v>1.4166666666666665</v>
      </c>
      <c r="J1776">
        <v>0</v>
      </c>
      <c r="K1776" s="2" t="s">
        <v>3416</v>
      </c>
      <c r="L1776" s="2" t="s">
        <v>3471</v>
      </c>
      <c r="M1776" t="s">
        <v>764</v>
      </c>
      <c r="N1776" s="2" t="s">
        <v>764</v>
      </c>
      <c r="O1776" s="2" t="s">
        <v>764</v>
      </c>
      <c r="P1776" s="2" t="s">
        <v>764</v>
      </c>
      <c r="Q1776" s="2" t="s">
        <v>764</v>
      </c>
      <c r="R1776" s="2" t="s">
        <v>764</v>
      </c>
      <c r="S1776" s="2" t="s">
        <v>764</v>
      </c>
      <c r="T1776">
        <v>0</v>
      </c>
      <c r="U1776">
        <v>0</v>
      </c>
      <c r="V1776">
        <v>0</v>
      </c>
      <c r="W1776">
        <v>0</v>
      </c>
      <c r="X1776">
        <v>0</v>
      </c>
      <c r="Z1776">
        <v>0</v>
      </c>
      <c r="AA1776" t="s">
        <v>764</v>
      </c>
      <c r="AB1776" t="s">
        <v>764</v>
      </c>
      <c r="AC1776" s="2" t="s">
        <v>3581</v>
      </c>
      <c r="AD1776" s="2" t="s">
        <v>463</v>
      </c>
      <c r="AE1776">
        <v>2026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 s="2" t="s">
        <v>3419</v>
      </c>
      <c r="AN1776" s="2" t="s">
        <v>3419</v>
      </c>
    </row>
    <row r="1777" spans="1:40">
      <c r="A1777" s="1">
        <v>46160</v>
      </c>
      <c r="B1777" s="2" t="s">
        <v>27</v>
      </c>
      <c r="C1777" s="2" t="s">
        <v>3439</v>
      </c>
      <c r="D1777" s="2" t="s">
        <v>3440</v>
      </c>
      <c r="E1777" s="11">
        <v>0.33680555555555558</v>
      </c>
      <c r="F1777" s="11">
        <v>0.58333333333333326</v>
      </c>
      <c r="G1777">
        <v>5.92</v>
      </c>
      <c r="H1777">
        <v>1295.7770270270271</v>
      </c>
      <c r="I1777">
        <v>5.916666666666667</v>
      </c>
      <c r="J1777">
        <v>1296.5070422569445</v>
      </c>
      <c r="K1777" s="2" t="s">
        <v>3416</v>
      </c>
      <c r="L1777" s="2" t="s">
        <v>3417</v>
      </c>
      <c r="M1777">
        <v>642</v>
      </c>
      <c r="N1777" s="2" t="s">
        <v>2631</v>
      </c>
      <c r="O1777" s="2" t="s">
        <v>1680</v>
      </c>
      <c r="P1777" s="2" t="s">
        <v>1679</v>
      </c>
      <c r="Q1777" s="2" t="s">
        <v>59</v>
      </c>
      <c r="R1777" s="2" t="s">
        <v>1678</v>
      </c>
      <c r="S1777" s="2" t="s">
        <v>64</v>
      </c>
      <c r="T1777">
        <v>7671</v>
      </c>
      <c r="U1777">
        <v>0</v>
      </c>
      <c r="V1777">
        <v>2</v>
      </c>
      <c r="W1777">
        <v>1</v>
      </c>
      <c r="X1777">
        <v>1</v>
      </c>
      <c r="Z1777">
        <v>7671</v>
      </c>
      <c r="AA1777">
        <v>7671</v>
      </c>
      <c r="AB1777">
        <v>7000</v>
      </c>
      <c r="AC1777" s="2"/>
      <c r="AD1777" s="2" t="s">
        <v>463</v>
      </c>
      <c r="AE1777">
        <v>2026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 s="2" t="s">
        <v>3431</v>
      </c>
      <c r="AN1777" s="2" t="s">
        <v>3419</v>
      </c>
    </row>
    <row r="1778" spans="1:40">
      <c r="A1778" s="1">
        <v>46160</v>
      </c>
      <c r="B1778" s="2" t="s">
        <v>27</v>
      </c>
      <c r="C1778" s="2" t="s">
        <v>3439</v>
      </c>
      <c r="D1778" s="2" t="s">
        <v>3440</v>
      </c>
      <c r="E1778" s="11">
        <v>0.66666666666666674</v>
      </c>
      <c r="F1778" s="11">
        <v>0.72916666666666674</v>
      </c>
      <c r="G1778">
        <v>1.5</v>
      </c>
      <c r="H1778">
        <v>1620</v>
      </c>
      <c r="I1778">
        <v>1.5</v>
      </c>
      <c r="J1778">
        <v>1620</v>
      </c>
      <c r="K1778" s="2" t="s">
        <v>3416</v>
      </c>
      <c r="L1778" s="2" t="s">
        <v>3417</v>
      </c>
      <c r="M1778">
        <v>690</v>
      </c>
      <c r="N1778" s="2" t="s">
        <v>2786</v>
      </c>
      <c r="O1778" s="2" t="s">
        <v>1392</v>
      </c>
      <c r="P1778" s="2" t="s">
        <v>1391</v>
      </c>
      <c r="Q1778" s="2" t="s">
        <v>153</v>
      </c>
      <c r="R1778" s="2" t="s">
        <v>1390</v>
      </c>
      <c r="S1778" s="2" t="s">
        <v>64</v>
      </c>
      <c r="T1778">
        <v>2430</v>
      </c>
      <c r="U1778">
        <v>0</v>
      </c>
      <c r="V1778">
        <v>2</v>
      </c>
      <c r="W1778">
        <v>1</v>
      </c>
      <c r="X1778">
        <v>4</v>
      </c>
      <c r="Z1778">
        <v>9720</v>
      </c>
      <c r="AA1778">
        <v>9720</v>
      </c>
      <c r="AB1778">
        <v>9400</v>
      </c>
      <c r="AC1778" s="2"/>
      <c r="AD1778" s="2" t="s">
        <v>463</v>
      </c>
      <c r="AE1778">
        <v>2026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 s="2" t="s">
        <v>3431</v>
      </c>
      <c r="AN1778" s="2" t="s">
        <v>3419</v>
      </c>
    </row>
    <row r="1779" spans="1:40">
      <c r="A1779" s="1">
        <v>46157</v>
      </c>
      <c r="B1779" s="2" t="s">
        <v>27</v>
      </c>
      <c r="C1779" s="2" t="s">
        <v>3453</v>
      </c>
      <c r="D1779" s="2" t="s">
        <v>3616</v>
      </c>
      <c r="E1779" s="11">
        <v>0.4375</v>
      </c>
      <c r="F1779" s="11">
        <v>0.72916666666666674</v>
      </c>
      <c r="G1779">
        <v>7</v>
      </c>
      <c r="H1779">
        <v>1631.4285714285713</v>
      </c>
      <c r="I1779">
        <v>7</v>
      </c>
      <c r="J1779">
        <v>1631.4285714236112</v>
      </c>
      <c r="K1779" s="2" t="s">
        <v>3416</v>
      </c>
      <c r="L1779" s="2" t="s">
        <v>3417</v>
      </c>
      <c r="M1779">
        <v>526</v>
      </c>
      <c r="N1779" s="2" t="s">
        <v>2220</v>
      </c>
      <c r="O1779" s="2" t="s">
        <v>290</v>
      </c>
      <c r="P1779" s="2" t="s">
        <v>282</v>
      </c>
      <c r="Q1779" s="2" t="s">
        <v>97</v>
      </c>
      <c r="R1779" s="2" t="s">
        <v>281</v>
      </c>
      <c r="S1779" s="2" t="s">
        <v>64</v>
      </c>
      <c r="T1779">
        <v>11420</v>
      </c>
      <c r="U1779">
        <v>0</v>
      </c>
      <c r="V1779">
        <v>2</v>
      </c>
      <c r="W1779">
        <v>1</v>
      </c>
      <c r="X1779">
        <v>2</v>
      </c>
      <c r="Z1779">
        <v>22840</v>
      </c>
      <c r="AA1779">
        <v>22840</v>
      </c>
      <c r="AB1779">
        <v>13500</v>
      </c>
      <c r="AC1779" s="2"/>
      <c r="AD1779" s="2" t="s">
        <v>463</v>
      </c>
      <c r="AE1779">
        <v>2026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 s="2" t="s">
        <v>3431</v>
      </c>
      <c r="AN1779" s="2" t="s">
        <v>3419</v>
      </c>
    </row>
    <row r="1780" spans="1:40">
      <c r="A1780" s="1">
        <v>46160</v>
      </c>
      <c r="B1780" s="2" t="s">
        <v>27</v>
      </c>
      <c r="C1780" s="2" t="s">
        <v>3453</v>
      </c>
      <c r="D1780" s="2" t="s">
        <v>3616</v>
      </c>
      <c r="E1780" s="11">
        <v>0.34027777777777768</v>
      </c>
      <c r="F1780" s="11">
        <v>0.5</v>
      </c>
      <c r="G1780">
        <v>3.83</v>
      </c>
      <c r="H1780">
        <v>1240.9921671018276</v>
      </c>
      <c r="I1780">
        <v>3.833333333333333</v>
      </c>
      <c r="J1780">
        <v>1239.9130434837964</v>
      </c>
      <c r="K1780" s="2" t="s">
        <v>3416</v>
      </c>
      <c r="L1780" s="2" t="s">
        <v>3417</v>
      </c>
      <c r="M1780">
        <v>526</v>
      </c>
      <c r="N1780" s="2" t="s">
        <v>2220</v>
      </c>
      <c r="O1780" s="2" t="s">
        <v>290</v>
      </c>
      <c r="P1780" s="2" t="s">
        <v>282</v>
      </c>
      <c r="Q1780" s="2" t="s">
        <v>97</v>
      </c>
      <c r="R1780" s="2" t="s">
        <v>281</v>
      </c>
      <c r="S1780" s="2" t="s">
        <v>64</v>
      </c>
      <c r="T1780">
        <v>4753</v>
      </c>
      <c r="U1780">
        <v>0</v>
      </c>
      <c r="V1780">
        <v>2</v>
      </c>
      <c r="W1780">
        <v>1</v>
      </c>
      <c r="X1780">
        <v>2</v>
      </c>
      <c r="Z1780">
        <v>9506</v>
      </c>
      <c r="AA1780">
        <v>9506</v>
      </c>
      <c r="AB1780">
        <v>13500</v>
      </c>
      <c r="AC1780" s="2"/>
      <c r="AD1780" s="2" t="s">
        <v>463</v>
      </c>
      <c r="AE1780">
        <v>2026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 s="2" t="s">
        <v>3431</v>
      </c>
      <c r="AN1780" s="2" t="s">
        <v>3419</v>
      </c>
    </row>
    <row r="1781" spans="1:40">
      <c r="A1781" s="1">
        <v>46160</v>
      </c>
      <c r="B1781" s="2" t="s">
        <v>27</v>
      </c>
      <c r="C1781" s="2" t="s">
        <v>3453</v>
      </c>
      <c r="D1781" s="2" t="s">
        <v>3616</v>
      </c>
      <c r="E1781" s="11">
        <v>0.59027777777777768</v>
      </c>
      <c r="F1781" s="11">
        <v>0.72916666666666674</v>
      </c>
      <c r="G1781">
        <v>3.33</v>
      </c>
      <c r="H1781">
        <v>1501.5015015015015</v>
      </c>
      <c r="I1781">
        <v>3.333333333333333</v>
      </c>
      <c r="J1781">
        <v>1500</v>
      </c>
      <c r="K1781" s="2" t="s">
        <v>3416</v>
      </c>
      <c r="L1781" s="2" t="s">
        <v>3417</v>
      </c>
      <c r="M1781">
        <v>610</v>
      </c>
      <c r="N1781" s="2" t="s">
        <v>2517</v>
      </c>
      <c r="O1781" s="2" t="s">
        <v>2521</v>
      </c>
      <c r="P1781" s="2" t="s">
        <v>2519</v>
      </c>
      <c r="Q1781" s="2" t="s">
        <v>2520</v>
      </c>
      <c r="R1781" s="2" t="s">
        <v>2518</v>
      </c>
      <c r="S1781" s="2" t="s">
        <v>64</v>
      </c>
      <c r="T1781">
        <v>5000</v>
      </c>
      <c r="U1781">
        <v>0</v>
      </c>
      <c r="V1781">
        <v>2</v>
      </c>
      <c r="W1781">
        <v>1</v>
      </c>
      <c r="X1781">
        <v>2</v>
      </c>
      <c r="Z1781">
        <v>10000</v>
      </c>
      <c r="AA1781">
        <v>10000</v>
      </c>
      <c r="AB1781">
        <v>20500</v>
      </c>
      <c r="AC1781" s="2"/>
      <c r="AD1781" s="2" t="s">
        <v>463</v>
      </c>
      <c r="AE1781">
        <v>2026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 s="2" t="s">
        <v>3431</v>
      </c>
      <c r="AN1781" s="2" t="s">
        <v>3419</v>
      </c>
    </row>
    <row r="1782" spans="1:40">
      <c r="A1782" s="1">
        <v>46160</v>
      </c>
      <c r="B1782" s="2" t="s">
        <v>27</v>
      </c>
      <c r="C1782" s="2" t="s">
        <v>3429</v>
      </c>
      <c r="D1782" s="2" t="s">
        <v>3415</v>
      </c>
      <c r="E1782" s="11">
        <v>0.33333333333333326</v>
      </c>
      <c r="F1782" s="11">
        <v>0.39583333333333326</v>
      </c>
      <c r="G1782">
        <v>1.5</v>
      </c>
      <c r="H1782">
        <v>933.33333333333337</v>
      </c>
      <c r="I1782">
        <v>1.5</v>
      </c>
      <c r="J1782">
        <v>933.33333333333337</v>
      </c>
      <c r="K1782" s="2" t="s">
        <v>3416</v>
      </c>
      <c r="L1782" s="2" t="s">
        <v>3417</v>
      </c>
      <c r="M1782">
        <v>768</v>
      </c>
      <c r="N1782" s="2" t="s">
        <v>2952</v>
      </c>
      <c r="O1782" s="2" t="s">
        <v>184</v>
      </c>
      <c r="P1782" s="2" t="s">
        <v>182</v>
      </c>
      <c r="Q1782" s="2" t="s">
        <v>153</v>
      </c>
      <c r="R1782" s="2" t="s">
        <v>181</v>
      </c>
      <c r="S1782" s="2" t="s">
        <v>64</v>
      </c>
      <c r="T1782">
        <v>1400</v>
      </c>
      <c r="U1782">
        <v>0</v>
      </c>
      <c r="V1782">
        <v>2</v>
      </c>
      <c r="W1782">
        <v>1</v>
      </c>
      <c r="X1782">
        <v>2</v>
      </c>
      <c r="Z1782">
        <v>2800</v>
      </c>
      <c r="AA1782">
        <v>2800</v>
      </c>
      <c r="AB1782">
        <v>500</v>
      </c>
      <c r="AC1782" s="2"/>
      <c r="AD1782" s="2" t="s">
        <v>463</v>
      </c>
      <c r="AE1782">
        <v>2026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 s="2" t="s">
        <v>3431</v>
      </c>
      <c r="AN1782" s="2" t="s">
        <v>3419</v>
      </c>
    </row>
    <row r="1783" spans="1:40">
      <c r="A1783" s="1">
        <v>46160</v>
      </c>
      <c r="B1783" s="2" t="s">
        <v>27</v>
      </c>
      <c r="C1783" s="2" t="s">
        <v>3429</v>
      </c>
      <c r="D1783" s="2" t="s">
        <v>3415</v>
      </c>
      <c r="E1783" s="11">
        <v>0.40277777777777768</v>
      </c>
      <c r="F1783" s="11">
        <v>0.58333333333333326</v>
      </c>
      <c r="G1783">
        <v>4.33</v>
      </c>
      <c r="H1783">
        <v>1547.3441108545035</v>
      </c>
      <c r="I1783">
        <v>4.333333333333333</v>
      </c>
      <c r="J1783">
        <v>1546.1538461574073</v>
      </c>
      <c r="K1783" s="2" t="s">
        <v>3416</v>
      </c>
      <c r="L1783" s="2" t="s">
        <v>3417</v>
      </c>
      <c r="M1783">
        <v>655</v>
      </c>
      <c r="N1783" s="2" t="s">
        <v>2670</v>
      </c>
      <c r="O1783" s="2" t="s">
        <v>2675</v>
      </c>
      <c r="P1783" s="2" t="s">
        <v>2672</v>
      </c>
      <c r="Q1783" s="2" t="s">
        <v>192</v>
      </c>
      <c r="R1783" s="2" t="s">
        <v>2671</v>
      </c>
      <c r="S1783" s="2" t="s">
        <v>64</v>
      </c>
      <c r="T1783">
        <v>6700</v>
      </c>
      <c r="U1783">
        <v>0</v>
      </c>
      <c r="V1783">
        <v>2</v>
      </c>
      <c r="W1783">
        <v>1</v>
      </c>
      <c r="X1783">
        <v>4</v>
      </c>
      <c r="Z1783">
        <v>26800</v>
      </c>
      <c r="AA1783">
        <v>26800</v>
      </c>
      <c r="AB1783">
        <v>26500</v>
      </c>
      <c r="AC1783" s="2"/>
      <c r="AD1783" s="2" t="s">
        <v>463</v>
      </c>
      <c r="AE1783">
        <v>2026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 s="2" t="s">
        <v>3431</v>
      </c>
      <c r="AN1783" s="2" t="s">
        <v>3419</v>
      </c>
    </row>
    <row r="1784" spans="1:40">
      <c r="A1784" s="1">
        <v>46160</v>
      </c>
      <c r="B1784" s="2" t="s">
        <v>27</v>
      </c>
      <c r="C1784" s="2" t="s">
        <v>3429</v>
      </c>
      <c r="D1784" s="2" t="s">
        <v>3415</v>
      </c>
      <c r="E1784" s="11">
        <v>0.59027777777777768</v>
      </c>
      <c r="F1784" s="11">
        <v>0.70833333333333326</v>
      </c>
      <c r="G1784">
        <v>2.83</v>
      </c>
      <c r="H1784">
        <v>1060.0706713780919</v>
      </c>
      <c r="I1784">
        <v>2.8333333333333335</v>
      </c>
      <c r="J1784">
        <v>1058.8235294097221</v>
      </c>
      <c r="K1784" s="2" t="s">
        <v>3416</v>
      </c>
      <c r="L1784" s="2" t="s">
        <v>3417</v>
      </c>
      <c r="M1784">
        <v>656</v>
      </c>
      <c r="N1784" s="2" t="s">
        <v>2678</v>
      </c>
      <c r="O1784" s="2" t="s">
        <v>2675</v>
      </c>
      <c r="P1784" s="2" t="s">
        <v>2672</v>
      </c>
      <c r="Q1784" s="2" t="s">
        <v>192</v>
      </c>
      <c r="R1784" s="2" t="s">
        <v>2671</v>
      </c>
      <c r="S1784" s="2" t="s">
        <v>64</v>
      </c>
      <c r="T1784">
        <v>3000</v>
      </c>
      <c r="U1784">
        <v>0</v>
      </c>
      <c r="V1784">
        <v>2</v>
      </c>
      <c r="W1784">
        <v>1</v>
      </c>
      <c r="X1784">
        <v>4</v>
      </c>
      <c r="Z1784">
        <v>12000</v>
      </c>
      <c r="AA1784">
        <v>12000</v>
      </c>
      <c r="AB1784">
        <v>23500</v>
      </c>
      <c r="AC1784" s="2" t="s">
        <v>2103</v>
      </c>
      <c r="AD1784" s="2" t="s">
        <v>463</v>
      </c>
      <c r="AE1784">
        <v>2026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 s="2" t="s">
        <v>3431</v>
      </c>
      <c r="AN1784" s="2" t="s">
        <v>3419</v>
      </c>
    </row>
    <row r="1785" spans="1:40">
      <c r="A1785" s="1">
        <v>46161</v>
      </c>
      <c r="B1785" s="2" t="s">
        <v>27</v>
      </c>
      <c r="C1785" s="2" t="s">
        <v>3429</v>
      </c>
      <c r="D1785" s="2" t="s">
        <v>3415</v>
      </c>
      <c r="E1785" s="11">
        <v>0.33680555555555558</v>
      </c>
      <c r="F1785" s="11">
        <v>0.41666666666666674</v>
      </c>
      <c r="G1785">
        <v>1.92</v>
      </c>
      <c r="H1785">
        <v>1533.8541666666667</v>
      </c>
      <c r="I1785">
        <v>1.9166666666666665</v>
      </c>
      <c r="J1785">
        <v>1536.5217391319445</v>
      </c>
      <c r="K1785" s="2" t="s">
        <v>3416</v>
      </c>
      <c r="L1785" s="2" t="s">
        <v>3417</v>
      </c>
      <c r="M1785">
        <v>656</v>
      </c>
      <c r="N1785" s="2" t="s">
        <v>2678</v>
      </c>
      <c r="O1785" s="2" t="s">
        <v>2675</v>
      </c>
      <c r="P1785" s="2" t="s">
        <v>2672</v>
      </c>
      <c r="Q1785" s="2" t="s">
        <v>192</v>
      </c>
      <c r="R1785" s="2" t="s">
        <v>2671</v>
      </c>
      <c r="S1785" s="2" t="s">
        <v>64</v>
      </c>
      <c r="T1785">
        <v>2945</v>
      </c>
      <c r="U1785">
        <v>0</v>
      </c>
      <c r="V1785">
        <v>2</v>
      </c>
      <c r="W1785">
        <v>1</v>
      </c>
      <c r="X1785">
        <v>4</v>
      </c>
      <c r="Z1785">
        <v>11780</v>
      </c>
      <c r="AA1785">
        <v>11780</v>
      </c>
      <c r="AB1785">
        <v>23500</v>
      </c>
      <c r="AC1785" s="2" t="s">
        <v>3594</v>
      </c>
      <c r="AD1785" s="2" t="s">
        <v>463</v>
      </c>
      <c r="AE1785">
        <v>2026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 s="2" t="s">
        <v>3431</v>
      </c>
      <c r="AN1785" s="2" t="s">
        <v>3419</v>
      </c>
    </row>
    <row r="1786" spans="1:40">
      <c r="A1786" s="1">
        <v>46161</v>
      </c>
      <c r="B1786" s="2" t="s">
        <v>27</v>
      </c>
      <c r="C1786" s="2" t="s">
        <v>3429</v>
      </c>
      <c r="D1786" s="2" t="s">
        <v>3415</v>
      </c>
      <c r="E1786" s="11">
        <v>0.41666666666666674</v>
      </c>
      <c r="F1786" s="11">
        <v>0.70833333333333326</v>
      </c>
      <c r="G1786">
        <v>7</v>
      </c>
      <c r="H1786">
        <v>850</v>
      </c>
      <c r="I1786">
        <v>7</v>
      </c>
      <c r="J1786">
        <v>850</v>
      </c>
      <c r="K1786" s="2" t="s">
        <v>3416</v>
      </c>
      <c r="L1786" s="2" t="s">
        <v>3417</v>
      </c>
      <c r="M1786">
        <v>657</v>
      </c>
      <c r="N1786" s="2" t="s">
        <v>2679</v>
      </c>
      <c r="O1786" s="2" t="s">
        <v>2675</v>
      </c>
      <c r="P1786" s="2" t="s">
        <v>2672</v>
      </c>
      <c r="Q1786" s="2" t="s">
        <v>192</v>
      </c>
      <c r="R1786" s="2" t="s">
        <v>2671</v>
      </c>
      <c r="S1786" s="2" t="s">
        <v>64</v>
      </c>
      <c r="T1786">
        <v>5950</v>
      </c>
      <c r="U1786">
        <v>10</v>
      </c>
      <c r="V1786">
        <v>2</v>
      </c>
      <c r="W1786">
        <v>1</v>
      </c>
      <c r="X1786">
        <v>4</v>
      </c>
      <c r="Z1786">
        <v>23800</v>
      </c>
      <c r="AA1786">
        <v>23800</v>
      </c>
      <c r="AB1786">
        <v>23500</v>
      </c>
      <c r="AC1786" s="2"/>
      <c r="AD1786" s="2" t="s">
        <v>463</v>
      </c>
      <c r="AE1786">
        <v>2026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 s="2" t="s">
        <v>3431</v>
      </c>
      <c r="AN1786" s="2" t="s">
        <v>3419</v>
      </c>
    </row>
    <row r="1787" spans="1:40">
      <c r="A1787" s="1">
        <v>46160</v>
      </c>
      <c r="B1787" s="2" t="s">
        <v>25</v>
      </c>
      <c r="C1787" s="2" t="s">
        <v>3422</v>
      </c>
      <c r="D1787" s="2" t="s">
        <v>3423</v>
      </c>
      <c r="E1787" s="11">
        <v>0.3354166666666667</v>
      </c>
      <c r="F1787" s="11">
        <v>0.625</v>
      </c>
      <c r="G1787">
        <v>6.95</v>
      </c>
      <c r="H1787">
        <v>1115.1079136690648</v>
      </c>
      <c r="I1787">
        <v>6.95</v>
      </c>
      <c r="J1787">
        <v>1115.1079136689814</v>
      </c>
      <c r="K1787" s="2" t="s">
        <v>3416</v>
      </c>
      <c r="L1787" s="2" t="s">
        <v>3417</v>
      </c>
      <c r="M1787">
        <v>810</v>
      </c>
      <c r="N1787" s="2" t="s">
        <v>3073</v>
      </c>
      <c r="O1787" s="2" t="s">
        <v>3078</v>
      </c>
      <c r="P1787" s="2" t="s">
        <v>3075</v>
      </c>
      <c r="Q1787" s="2" t="s">
        <v>3077</v>
      </c>
      <c r="R1787" s="2" t="s">
        <v>3074</v>
      </c>
      <c r="S1787" s="2" t="s">
        <v>64</v>
      </c>
      <c r="T1787">
        <v>7750</v>
      </c>
      <c r="U1787">
        <v>0</v>
      </c>
      <c r="V1787">
        <v>7</v>
      </c>
      <c r="W1787">
        <v>1</v>
      </c>
      <c r="X1787">
        <v>4</v>
      </c>
      <c r="Z1787">
        <v>31000</v>
      </c>
      <c r="AA1787">
        <v>31000</v>
      </c>
      <c r="AB1787">
        <v>28500</v>
      </c>
      <c r="AC1787" s="2" t="s">
        <v>3695</v>
      </c>
      <c r="AD1787" s="2" t="s">
        <v>463</v>
      </c>
      <c r="AE1787">
        <v>2026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 s="2" t="s">
        <v>72</v>
      </c>
      <c r="AN1787" s="2" t="s">
        <v>3419</v>
      </c>
    </row>
    <row r="1788" spans="1:40">
      <c r="A1788" s="1">
        <v>46160</v>
      </c>
      <c r="B1788" s="2" t="s">
        <v>25</v>
      </c>
      <c r="C1788" s="2" t="s">
        <v>3422</v>
      </c>
      <c r="D1788" s="2" t="s">
        <v>3423</v>
      </c>
      <c r="E1788" s="11">
        <v>0.625</v>
      </c>
      <c r="F1788" s="11">
        <v>0.70833333333333326</v>
      </c>
      <c r="G1788">
        <v>2</v>
      </c>
      <c r="H1788">
        <v>0</v>
      </c>
      <c r="I1788">
        <v>2</v>
      </c>
      <c r="J1788">
        <v>0</v>
      </c>
      <c r="K1788" s="2" t="s">
        <v>3416</v>
      </c>
      <c r="L1788" s="2" t="s">
        <v>3464</v>
      </c>
      <c r="M1788" t="s">
        <v>764</v>
      </c>
      <c r="N1788" s="2" t="s">
        <v>764</v>
      </c>
      <c r="O1788" s="2" t="s">
        <v>764</v>
      </c>
      <c r="P1788" s="2" t="s">
        <v>764</v>
      </c>
      <c r="Q1788" s="2" t="s">
        <v>764</v>
      </c>
      <c r="R1788" s="2" t="s">
        <v>764</v>
      </c>
      <c r="S1788" s="2" t="s">
        <v>764</v>
      </c>
      <c r="T1788">
        <v>0</v>
      </c>
      <c r="U1788">
        <v>0</v>
      </c>
      <c r="V1788">
        <v>0</v>
      </c>
      <c r="W1788">
        <v>0</v>
      </c>
      <c r="X1788">
        <v>0</v>
      </c>
      <c r="Z1788">
        <v>0</v>
      </c>
      <c r="AA1788" t="s">
        <v>764</v>
      </c>
      <c r="AB1788" t="s">
        <v>764</v>
      </c>
      <c r="AC1788" s="2" t="s">
        <v>3696</v>
      </c>
      <c r="AD1788" s="2" t="s">
        <v>463</v>
      </c>
      <c r="AE1788">
        <v>2026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 s="2" t="s">
        <v>72</v>
      </c>
      <c r="AN1788" s="2" t="s">
        <v>3419</v>
      </c>
    </row>
    <row r="1789" spans="1:40">
      <c r="A1789" s="1">
        <v>46161</v>
      </c>
      <c r="B1789" s="2" t="s">
        <v>25</v>
      </c>
      <c r="C1789" s="2" t="s">
        <v>3422</v>
      </c>
      <c r="D1789" s="2" t="s">
        <v>3423</v>
      </c>
      <c r="E1789" s="11">
        <v>0.3354166666666667</v>
      </c>
      <c r="F1789" s="11">
        <v>0.72916666666666674</v>
      </c>
      <c r="G1789">
        <v>9.4499999999999993</v>
      </c>
      <c r="H1789">
        <v>751.3227513227514</v>
      </c>
      <c r="I1789">
        <v>9.4499999999999993</v>
      </c>
      <c r="J1789">
        <v>751.32275131944448</v>
      </c>
      <c r="K1789" s="2" t="s">
        <v>3416</v>
      </c>
      <c r="L1789" s="2" t="s">
        <v>3417</v>
      </c>
      <c r="M1789">
        <v>810</v>
      </c>
      <c r="N1789" s="2" t="s">
        <v>3073</v>
      </c>
      <c r="O1789" s="2" t="s">
        <v>3078</v>
      </c>
      <c r="P1789" s="2" t="s">
        <v>3075</v>
      </c>
      <c r="Q1789" s="2" t="s">
        <v>3077</v>
      </c>
      <c r="R1789" s="2" t="s">
        <v>3074</v>
      </c>
      <c r="S1789" s="2" t="s">
        <v>64</v>
      </c>
      <c r="T1789">
        <v>7100</v>
      </c>
      <c r="U1789">
        <v>0</v>
      </c>
      <c r="V1789">
        <v>7</v>
      </c>
      <c r="W1789">
        <v>1</v>
      </c>
      <c r="X1789">
        <v>4</v>
      </c>
      <c r="Z1789">
        <v>28400</v>
      </c>
      <c r="AA1789">
        <v>28400</v>
      </c>
      <c r="AB1789">
        <v>28500</v>
      </c>
      <c r="AC1789" s="2" t="s">
        <v>3441</v>
      </c>
      <c r="AD1789" s="2" t="s">
        <v>463</v>
      </c>
      <c r="AE1789">
        <v>2026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 s="2" t="s">
        <v>72</v>
      </c>
      <c r="AN1789" s="2" t="s">
        <v>3419</v>
      </c>
    </row>
    <row r="1790" spans="1:40">
      <c r="A1790" s="1">
        <v>46160</v>
      </c>
      <c r="B1790" s="2" t="s">
        <v>25</v>
      </c>
      <c r="C1790" s="2" t="s">
        <v>3414</v>
      </c>
      <c r="D1790" s="2" t="s">
        <v>3426</v>
      </c>
      <c r="E1790" s="11">
        <v>0.34027777777777768</v>
      </c>
      <c r="F1790" s="11">
        <v>0.43055555555555558</v>
      </c>
      <c r="G1790">
        <v>2.17</v>
      </c>
      <c r="H1790">
        <v>1142.8571428571429</v>
      </c>
      <c r="I1790">
        <v>2.1666666666666665</v>
      </c>
      <c r="J1790">
        <v>1144.6153846180555</v>
      </c>
      <c r="K1790" s="2" t="s">
        <v>3416</v>
      </c>
      <c r="L1790" s="2" t="s">
        <v>3417</v>
      </c>
      <c r="M1790">
        <v>518</v>
      </c>
      <c r="N1790" s="2" t="s">
        <v>2196</v>
      </c>
      <c r="O1790" s="2" t="s">
        <v>2137</v>
      </c>
      <c r="P1790" s="2" t="s">
        <v>2198</v>
      </c>
      <c r="Q1790" s="2" t="s">
        <v>192</v>
      </c>
      <c r="R1790" s="2" t="s">
        <v>2197</v>
      </c>
      <c r="S1790" s="2" t="s">
        <v>79</v>
      </c>
      <c r="T1790">
        <v>2480</v>
      </c>
      <c r="U1790">
        <v>10</v>
      </c>
      <c r="V1790">
        <v>0</v>
      </c>
      <c r="W1790">
        <v>1</v>
      </c>
      <c r="X1790">
        <v>8</v>
      </c>
      <c r="Z1790">
        <v>19840</v>
      </c>
      <c r="AA1790">
        <v>19840</v>
      </c>
      <c r="AB1790">
        <v>19500</v>
      </c>
      <c r="AC1790" s="2"/>
      <c r="AD1790" s="2" t="s">
        <v>463</v>
      </c>
      <c r="AE1790">
        <v>2026</v>
      </c>
      <c r="AF1790">
        <v>620</v>
      </c>
      <c r="AG1790">
        <v>629</v>
      </c>
      <c r="AH1790">
        <v>-9</v>
      </c>
      <c r="AI1790">
        <v>632</v>
      </c>
      <c r="AJ1790">
        <v>629</v>
      </c>
      <c r="AK1790">
        <v>3</v>
      </c>
      <c r="AL1790" s="2" t="s">
        <v>72</v>
      </c>
      <c r="AN1790" s="2" t="s">
        <v>3419</v>
      </c>
    </row>
    <row r="1791" spans="1:40">
      <c r="A1791" s="1">
        <v>46160</v>
      </c>
      <c r="B1791" s="2" t="s">
        <v>25</v>
      </c>
      <c r="C1791" s="2" t="s">
        <v>3414</v>
      </c>
      <c r="D1791" s="2" t="s">
        <v>3426</v>
      </c>
      <c r="E1791" s="11">
        <v>0.4375</v>
      </c>
      <c r="F1791" s="11">
        <v>0.51388888888888884</v>
      </c>
      <c r="G1791">
        <v>1.83</v>
      </c>
      <c r="H1791">
        <v>710.38251366120221</v>
      </c>
      <c r="I1791">
        <v>1.8333333333333335</v>
      </c>
      <c r="J1791">
        <v>709.09090908564815</v>
      </c>
      <c r="K1791" s="2" t="s">
        <v>3416</v>
      </c>
      <c r="L1791" s="2" t="s">
        <v>3417</v>
      </c>
      <c r="M1791">
        <v>501</v>
      </c>
      <c r="N1791" s="2" t="s">
        <v>2140</v>
      </c>
      <c r="O1791" s="2" t="s">
        <v>2146</v>
      </c>
      <c r="P1791" s="2" t="s">
        <v>2142</v>
      </c>
      <c r="Q1791" s="2" t="s">
        <v>354</v>
      </c>
      <c r="R1791" s="2" t="s">
        <v>2141</v>
      </c>
      <c r="S1791" s="2" t="s">
        <v>79</v>
      </c>
      <c r="T1791">
        <v>1300</v>
      </c>
      <c r="U1791">
        <v>8</v>
      </c>
      <c r="V1791">
        <v>0</v>
      </c>
      <c r="W1791">
        <v>1</v>
      </c>
      <c r="X1791">
        <v>8</v>
      </c>
      <c r="Z1791">
        <v>10400</v>
      </c>
      <c r="AA1791">
        <v>10400</v>
      </c>
      <c r="AB1791">
        <v>10100</v>
      </c>
      <c r="AC1791" s="2"/>
      <c r="AD1791" s="2" t="s">
        <v>463</v>
      </c>
      <c r="AE1791">
        <v>2026</v>
      </c>
      <c r="AF1791">
        <v>325</v>
      </c>
      <c r="AG1791">
        <v>332</v>
      </c>
      <c r="AH1791">
        <v>-7</v>
      </c>
      <c r="AI1791">
        <v>335</v>
      </c>
      <c r="AJ1791">
        <v>332</v>
      </c>
      <c r="AK1791">
        <v>3</v>
      </c>
      <c r="AL1791" s="2" t="s">
        <v>72</v>
      </c>
      <c r="AN1791" s="2" t="s">
        <v>3419</v>
      </c>
    </row>
    <row r="1792" spans="1:40">
      <c r="A1792" s="1">
        <v>46160</v>
      </c>
      <c r="B1792" s="2" t="s">
        <v>25</v>
      </c>
      <c r="C1792" s="2" t="s">
        <v>3414</v>
      </c>
      <c r="D1792" s="2" t="s">
        <v>3426</v>
      </c>
      <c r="E1792" s="11">
        <v>0.52083333333333326</v>
      </c>
      <c r="F1792" s="11">
        <v>0.55555555555555558</v>
      </c>
      <c r="G1792">
        <v>0.83</v>
      </c>
      <c r="H1792">
        <v>542.16867469879526</v>
      </c>
      <c r="I1792">
        <v>0.83333333333333326</v>
      </c>
      <c r="J1792">
        <v>540</v>
      </c>
      <c r="K1792" s="2" t="s">
        <v>3416</v>
      </c>
      <c r="L1792" s="2" t="s">
        <v>3417</v>
      </c>
      <c r="M1792">
        <v>761</v>
      </c>
      <c r="N1792" s="2" t="s">
        <v>2929</v>
      </c>
      <c r="O1792" s="2" t="s">
        <v>1346</v>
      </c>
      <c r="P1792" s="2" t="s">
        <v>1341</v>
      </c>
      <c r="Q1792" s="2" t="s">
        <v>2288</v>
      </c>
      <c r="R1792" s="2" t="s">
        <v>2930</v>
      </c>
      <c r="S1792" s="2" t="s">
        <v>79</v>
      </c>
      <c r="T1792">
        <v>450</v>
      </c>
      <c r="U1792">
        <v>10</v>
      </c>
      <c r="V1792">
        <v>0</v>
      </c>
      <c r="W1792">
        <v>1</v>
      </c>
      <c r="X1792">
        <v>8</v>
      </c>
      <c r="Z1792">
        <v>3600</v>
      </c>
      <c r="AA1792">
        <v>3600</v>
      </c>
      <c r="AB1792">
        <v>3300</v>
      </c>
      <c r="AC1792" s="2"/>
      <c r="AD1792" s="2" t="s">
        <v>463</v>
      </c>
      <c r="AE1792">
        <v>2026</v>
      </c>
      <c r="AF1792">
        <v>113</v>
      </c>
      <c r="AG1792">
        <v>119</v>
      </c>
      <c r="AH1792">
        <v>-6</v>
      </c>
      <c r="AI1792">
        <v>122</v>
      </c>
      <c r="AJ1792">
        <v>119</v>
      </c>
      <c r="AK1792">
        <v>3</v>
      </c>
      <c r="AL1792" s="2" t="s">
        <v>72</v>
      </c>
      <c r="AN1792" s="2" t="s">
        <v>3419</v>
      </c>
    </row>
    <row r="1793" spans="1:40">
      <c r="A1793" s="1">
        <v>46160</v>
      </c>
      <c r="B1793" s="2" t="s">
        <v>25</v>
      </c>
      <c r="C1793" s="2" t="s">
        <v>3414</v>
      </c>
      <c r="D1793" s="2" t="s">
        <v>3426</v>
      </c>
      <c r="E1793" s="11">
        <v>0.56597222222222232</v>
      </c>
      <c r="F1793" s="11">
        <v>0.60069444444444442</v>
      </c>
      <c r="G1793">
        <v>0.83</v>
      </c>
      <c r="H1793">
        <v>602.40963855421694</v>
      </c>
      <c r="I1793">
        <v>0.83333333333333326</v>
      </c>
      <c r="J1793">
        <v>600</v>
      </c>
      <c r="K1793" s="2" t="s">
        <v>3416</v>
      </c>
      <c r="L1793" s="2" t="s">
        <v>3417</v>
      </c>
      <c r="M1793">
        <v>643</v>
      </c>
      <c r="N1793" s="2" t="s">
        <v>2631</v>
      </c>
      <c r="O1793" s="2" t="s">
        <v>1685</v>
      </c>
      <c r="P1793" s="2" t="s">
        <v>1679</v>
      </c>
      <c r="Q1793" s="2" t="s">
        <v>59</v>
      </c>
      <c r="R1793" s="2" t="s">
        <v>1678</v>
      </c>
      <c r="S1793" s="2" t="s">
        <v>79</v>
      </c>
      <c r="T1793">
        <v>500</v>
      </c>
      <c r="U1793">
        <v>10</v>
      </c>
      <c r="V1793">
        <v>0</v>
      </c>
      <c r="W1793">
        <v>1</v>
      </c>
      <c r="X1793">
        <v>8</v>
      </c>
      <c r="Z1793">
        <v>4000</v>
      </c>
      <c r="AA1793">
        <v>4000</v>
      </c>
      <c r="AB1793">
        <v>3700</v>
      </c>
      <c r="AC1793" s="2"/>
      <c r="AD1793" s="2" t="s">
        <v>463</v>
      </c>
      <c r="AE1793">
        <v>2026</v>
      </c>
      <c r="AF1793">
        <v>125</v>
      </c>
      <c r="AG1793">
        <v>131</v>
      </c>
      <c r="AH1793">
        <v>-6</v>
      </c>
      <c r="AI1793">
        <v>134</v>
      </c>
      <c r="AJ1793">
        <v>131</v>
      </c>
      <c r="AK1793">
        <v>3</v>
      </c>
      <c r="AL1793" s="2" t="s">
        <v>72</v>
      </c>
      <c r="AN1793" s="2" t="s">
        <v>3419</v>
      </c>
    </row>
    <row r="1794" spans="1:40">
      <c r="A1794" s="1">
        <v>46160</v>
      </c>
      <c r="B1794" s="2" t="s">
        <v>25</v>
      </c>
      <c r="C1794" s="2" t="s">
        <v>3414</v>
      </c>
      <c r="D1794" s="2" t="s">
        <v>3426</v>
      </c>
      <c r="E1794" s="11">
        <v>0.60763888888888884</v>
      </c>
      <c r="F1794" s="11">
        <v>0.63541666666666674</v>
      </c>
      <c r="G1794">
        <v>0.67</v>
      </c>
      <c r="H1794">
        <v>343.28358208955223</v>
      </c>
      <c r="I1794">
        <v>0.66666666666666674</v>
      </c>
      <c r="J1794">
        <v>345</v>
      </c>
      <c r="K1794" s="2" t="s">
        <v>3416</v>
      </c>
      <c r="L1794" s="2" t="s">
        <v>3417</v>
      </c>
      <c r="M1794">
        <v>764</v>
      </c>
      <c r="N1794" s="2" t="s">
        <v>2932</v>
      </c>
      <c r="O1794" s="2" t="s">
        <v>2940</v>
      </c>
      <c r="P1794" s="2" t="s">
        <v>2934</v>
      </c>
      <c r="Q1794" s="2" t="s">
        <v>500</v>
      </c>
      <c r="R1794" s="2" t="s">
        <v>2933</v>
      </c>
      <c r="S1794" s="2" t="s">
        <v>79</v>
      </c>
      <c r="T1794">
        <v>230</v>
      </c>
      <c r="U1794">
        <v>8</v>
      </c>
      <c r="V1794">
        <v>0</v>
      </c>
      <c r="W1794">
        <v>1</v>
      </c>
      <c r="X1794">
        <v>8</v>
      </c>
      <c r="Z1794">
        <v>1840</v>
      </c>
      <c r="AA1794">
        <v>1840</v>
      </c>
      <c r="AB1794">
        <v>1600</v>
      </c>
      <c r="AC1794" s="2"/>
      <c r="AD1794" s="2" t="s">
        <v>463</v>
      </c>
      <c r="AE1794">
        <v>2026</v>
      </c>
      <c r="AF1794">
        <v>58</v>
      </c>
      <c r="AG1794">
        <v>63</v>
      </c>
      <c r="AH1794">
        <v>-5</v>
      </c>
      <c r="AI1794">
        <v>66</v>
      </c>
      <c r="AJ1794">
        <v>63</v>
      </c>
      <c r="AK1794">
        <v>3</v>
      </c>
      <c r="AL1794" s="2" t="s">
        <v>72</v>
      </c>
      <c r="AN1794" s="2" t="s">
        <v>3419</v>
      </c>
    </row>
    <row r="1795" spans="1:40">
      <c r="A1795" s="1">
        <v>46160</v>
      </c>
      <c r="B1795" s="2" t="s">
        <v>25</v>
      </c>
      <c r="C1795" s="2" t="s">
        <v>3414</v>
      </c>
      <c r="D1795" s="2" t="s">
        <v>3426</v>
      </c>
      <c r="E1795" s="11">
        <v>0.63888888888888884</v>
      </c>
      <c r="F1795" s="11">
        <v>0.65277777777777768</v>
      </c>
      <c r="G1795">
        <v>0.33</v>
      </c>
      <c r="H1795">
        <v>727.27272727272725</v>
      </c>
      <c r="I1795">
        <v>0.33333333333333326</v>
      </c>
      <c r="J1795">
        <v>720</v>
      </c>
      <c r="K1795" s="2" t="s">
        <v>3416</v>
      </c>
      <c r="L1795" s="2" t="s">
        <v>3417</v>
      </c>
      <c r="M1795">
        <v>789</v>
      </c>
      <c r="N1795" s="2" t="s">
        <v>3005</v>
      </c>
      <c r="O1795" s="2" t="s">
        <v>451</v>
      </c>
      <c r="P1795" s="2" t="s">
        <v>402</v>
      </c>
      <c r="Q1795" s="2" t="s">
        <v>403</v>
      </c>
      <c r="R1795" s="2" t="s">
        <v>401</v>
      </c>
      <c r="S1795" s="2" t="s">
        <v>79</v>
      </c>
      <c r="T1795">
        <v>240</v>
      </c>
      <c r="U1795">
        <v>5</v>
      </c>
      <c r="V1795">
        <v>0</v>
      </c>
      <c r="W1795">
        <v>1</v>
      </c>
      <c r="X1795">
        <v>8</v>
      </c>
      <c r="Z1795">
        <v>1920</v>
      </c>
      <c r="AA1795">
        <v>1920</v>
      </c>
      <c r="AB1795">
        <v>1800</v>
      </c>
      <c r="AC1795" s="2"/>
      <c r="AD1795" s="2" t="s">
        <v>463</v>
      </c>
      <c r="AE1795">
        <v>2026</v>
      </c>
      <c r="AF1795">
        <v>60</v>
      </c>
      <c r="AG1795">
        <v>54</v>
      </c>
      <c r="AH1795">
        <v>6</v>
      </c>
      <c r="AI1795">
        <v>60</v>
      </c>
      <c r="AJ1795">
        <v>54</v>
      </c>
      <c r="AK1795">
        <v>6</v>
      </c>
      <c r="AL1795" s="2" t="s">
        <v>72</v>
      </c>
      <c r="AN1795" s="2" t="s">
        <v>3419</v>
      </c>
    </row>
    <row r="1796" spans="1:40">
      <c r="A1796" s="1">
        <v>46160</v>
      </c>
      <c r="B1796" s="2" t="s">
        <v>25</v>
      </c>
      <c r="C1796" s="2" t="s">
        <v>3414</v>
      </c>
      <c r="D1796" s="2" t="s">
        <v>3426</v>
      </c>
      <c r="E1796" s="11">
        <v>0.65486111111111112</v>
      </c>
      <c r="F1796" s="11">
        <v>0.68055555555555558</v>
      </c>
      <c r="G1796">
        <v>0.62</v>
      </c>
      <c r="H1796">
        <v>854.83870967741939</v>
      </c>
      <c r="I1796">
        <v>0.6166666666666667</v>
      </c>
      <c r="J1796">
        <v>859.45945945601852</v>
      </c>
      <c r="K1796" s="2" t="s">
        <v>3416</v>
      </c>
      <c r="L1796" s="2" t="s">
        <v>3417</v>
      </c>
      <c r="M1796">
        <v>741</v>
      </c>
      <c r="N1796" s="2" t="s">
        <v>2875</v>
      </c>
      <c r="O1796" s="2" t="s">
        <v>451</v>
      </c>
      <c r="P1796" s="2" t="s">
        <v>402</v>
      </c>
      <c r="Q1796" s="2" t="s">
        <v>422</v>
      </c>
      <c r="R1796" s="2" t="s">
        <v>2876</v>
      </c>
      <c r="S1796" s="2" t="s">
        <v>79</v>
      </c>
      <c r="T1796">
        <v>530</v>
      </c>
      <c r="U1796">
        <v>5</v>
      </c>
      <c r="V1796">
        <v>0</v>
      </c>
      <c r="W1796">
        <v>1</v>
      </c>
      <c r="X1796">
        <v>8</v>
      </c>
      <c r="Z1796">
        <v>4240</v>
      </c>
      <c r="AA1796">
        <v>4240</v>
      </c>
      <c r="AB1796">
        <v>4100</v>
      </c>
      <c r="AC1796" s="2"/>
      <c r="AD1796" s="2" t="s">
        <v>463</v>
      </c>
      <c r="AE1796">
        <v>2026</v>
      </c>
      <c r="AF1796">
        <v>133</v>
      </c>
      <c r="AG1796">
        <v>125</v>
      </c>
      <c r="AH1796">
        <v>8</v>
      </c>
      <c r="AI1796">
        <v>133</v>
      </c>
      <c r="AJ1796">
        <v>125</v>
      </c>
      <c r="AK1796">
        <v>8</v>
      </c>
      <c r="AL1796" s="2" t="s">
        <v>72</v>
      </c>
      <c r="AN1796" s="2" t="s">
        <v>3419</v>
      </c>
    </row>
    <row r="1797" spans="1:40">
      <c r="A1797" s="1">
        <v>46160</v>
      </c>
      <c r="B1797" s="2" t="s">
        <v>25</v>
      </c>
      <c r="C1797" s="2" t="s">
        <v>3414</v>
      </c>
      <c r="D1797" s="2" t="s">
        <v>3426</v>
      </c>
      <c r="E1797" s="11">
        <v>0.68402777777777768</v>
      </c>
      <c r="F1797" s="11">
        <v>0.71527777777777768</v>
      </c>
      <c r="G1797">
        <v>0.75</v>
      </c>
      <c r="H1797">
        <v>1713.3333333333333</v>
      </c>
      <c r="I1797">
        <v>0.75</v>
      </c>
      <c r="J1797">
        <v>1713.3333333333333</v>
      </c>
      <c r="K1797" s="2" t="s">
        <v>3416</v>
      </c>
      <c r="L1797" s="2" t="s">
        <v>3417</v>
      </c>
      <c r="M1797">
        <v>721</v>
      </c>
      <c r="N1797" s="2" t="s">
        <v>2840</v>
      </c>
      <c r="O1797" s="2" t="s">
        <v>451</v>
      </c>
      <c r="P1797" s="2" t="s">
        <v>402</v>
      </c>
      <c r="Q1797" s="2" t="s">
        <v>2842</v>
      </c>
      <c r="R1797" s="2" t="s">
        <v>2841</v>
      </c>
      <c r="S1797" s="2" t="s">
        <v>79</v>
      </c>
      <c r="T1797">
        <v>1285</v>
      </c>
      <c r="U1797">
        <v>8</v>
      </c>
      <c r="V1797">
        <v>0</v>
      </c>
      <c r="W1797">
        <v>1</v>
      </c>
      <c r="X1797">
        <v>8</v>
      </c>
      <c r="Z1797">
        <v>10280</v>
      </c>
      <c r="AA1797">
        <v>10280</v>
      </c>
      <c r="AB1797">
        <v>10100</v>
      </c>
      <c r="AC1797" s="2"/>
      <c r="AD1797" s="2" t="s">
        <v>463</v>
      </c>
      <c r="AE1797">
        <v>2026</v>
      </c>
      <c r="AF1797">
        <v>322</v>
      </c>
      <c r="AG1797">
        <v>344</v>
      </c>
      <c r="AH1797">
        <v>-22</v>
      </c>
      <c r="AI1797">
        <v>347</v>
      </c>
      <c r="AJ1797">
        <v>344</v>
      </c>
      <c r="AK1797">
        <v>3</v>
      </c>
      <c r="AL1797" s="2" t="s">
        <v>72</v>
      </c>
      <c r="AN1797" s="2" t="s">
        <v>3419</v>
      </c>
    </row>
    <row r="1798" spans="1:40">
      <c r="A1798" s="1">
        <v>46160</v>
      </c>
      <c r="B1798" s="2" t="s">
        <v>25</v>
      </c>
      <c r="C1798" s="2" t="s">
        <v>3414</v>
      </c>
      <c r="D1798" s="2" t="s">
        <v>3426</v>
      </c>
      <c r="E1798" s="11">
        <v>0.71875</v>
      </c>
      <c r="F1798" s="11">
        <v>0.73124999999999996</v>
      </c>
      <c r="G1798">
        <v>0.3</v>
      </c>
      <c r="H1798">
        <v>2200</v>
      </c>
      <c r="I1798">
        <v>0.30000000000000004</v>
      </c>
      <c r="J1798">
        <v>2200</v>
      </c>
      <c r="K1798" s="2" t="s">
        <v>3416</v>
      </c>
      <c r="L1798" s="2" t="s">
        <v>3417</v>
      </c>
      <c r="M1798">
        <v>732</v>
      </c>
      <c r="N1798" s="2" t="s">
        <v>2860</v>
      </c>
      <c r="O1798" s="2" t="s">
        <v>442</v>
      </c>
      <c r="P1798" s="2" t="s">
        <v>217</v>
      </c>
      <c r="Q1798" s="2" t="s">
        <v>330</v>
      </c>
      <c r="R1798" s="2" t="s">
        <v>1171</v>
      </c>
      <c r="S1798" s="2" t="s">
        <v>79</v>
      </c>
      <c r="T1798">
        <v>660</v>
      </c>
      <c r="U1798">
        <v>10</v>
      </c>
      <c r="V1798">
        <v>0</v>
      </c>
      <c r="W1798">
        <v>1</v>
      </c>
      <c r="X1798">
        <v>8</v>
      </c>
      <c r="Z1798">
        <v>5280</v>
      </c>
      <c r="AA1798">
        <v>5280</v>
      </c>
      <c r="AB1798">
        <v>5000</v>
      </c>
      <c r="AC1798" s="2"/>
      <c r="AD1798" s="2" t="s">
        <v>463</v>
      </c>
      <c r="AE1798">
        <v>2026</v>
      </c>
      <c r="AF1798">
        <v>165</v>
      </c>
      <c r="AG1798">
        <v>169</v>
      </c>
      <c r="AH1798">
        <v>-4</v>
      </c>
      <c r="AI1798">
        <v>172</v>
      </c>
      <c r="AJ1798">
        <v>169</v>
      </c>
      <c r="AK1798">
        <v>3</v>
      </c>
      <c r="AL1798" s="2" t="s">
        <v>72</v>
      </c>
      <c r="AN1798" s="2" t="s">
        <v>3419</v>
      </c>
    </row>
    <row r="1799" spans="1:40">
      <c r="A1799" s="1">
        <v>46161</v>
      </c>
      <c r="B1799" s="2" t="s">
        <v>25</v>
      </c>
      <c r="C1799" s="2" t="s">
        <v>3414</v>
      </c>
      <c r="D1799" s="2" t="s">
        <v>3426</v>
      </c>
      <c r="E1799" s="11">
        <v>0.33680555555555558</v>
      </c>
      <c r="F1799" s="11">
        <v>0.34722222222222232</v>
      </c>
      <c r="G1799">
        <v>0.25</v>
      </c>
      <c r="H1799">
        <v>1220</v>
      </c>
      <c r="I1799">
        <v>0.25</v>
      </c>
      <c r="J1799">
        <v>1220</v>
      </c>
      <c r="K1799" s="2" t="s">
        <v>3416</v>
      </c>
      <c r="L1799" s="2" t="s">
        <v>3417</v>
      </c>
      <c r="M1799">
        <v>731</v>
      </c>
      <c r="N1799" s="2" t="s">
        <v>2860</v>
      </c>
      <c r="O1799" s="2" t="s">
        <v>442</v>
      </c>
      <c r="P1799" s="2" t="s">
        <v>217</v>
      </c>
      <c r="Q1799" s="2" t="s">
        <v>330</v>
      </c>
      <c r="R1799" s="2" t="s">
        <v>1171</v>
      </c>
      <c r="S1799" s="2" t="s">
        <v>445</v>
      </c>
      <c r="T1799">
        <v>305</v>
      </c>
      <c r="U1799">
        <v>5</v>
      </c>
      <c r="V1799">
        <v>0</v>
      </c>
      <c r="W1799">
        <v>1</v>
      </c>
      <c r="X1799">
        <v>0</v>
      </c>
      <c r="Y1799">
        <v>18</v>
      </c>
      <c r="Z1799">
        <v>5490</v>
      </c>
      <c r="AA1799">
        <v>5490</v>
      </c>
      <c r="AB1799">
        <v>5000</v>
      </c>
      <c r="AC1799" s="2"/>
      <c r="AD1799" s="2" t="s">
        <v>463</v>
      </c>
      <c r="AE1799">
        <v>2026</v>
      </c>
      <c r="AF1799">
        <v>77</v>
      </c>
      <c r="AG1799">
        <v>84</v>
      </c>
      <c r="AH1799">
        <v>-7</v>
      </c>
      <c r="AI1799">
        <v>87</v>
      </c>
      <c r="AJ1799">
        <v>84</v>
      </c>
      <c r="AK1799">
        <v>3</v>
      </c>
      <c r="AL1799" s="2" t="s">
        <v>72</v>
      </c>
      <c r="AN1799" s="2" t="s">
        <v>3419</v>
      </c>
    </row>
    <row r="1800" spans="1:40">
      <c r="A1800" s="1">
        <v>46161</v>
      </c>
      <c r="B1800" s="2" t="s">
        <v>25</v>
      </c>
      <c r="C1800" s="2" t="s">
        <v>3414</v>
      </c>
      <c r="D1800" s="2" t="s">
        <v>3426</v>
      </c>
      <c r="E1800" s="11">
        <v>0.35069444444444442</v>
      </c>
      <c r="F1800" s="11">
        <v>0.36458333333333326</v>
      </c>
      <c r="G1800">
        <v>0.33</v>
      </c>
      <c r="H1800">
        <v>924.24242424242425</v>
      </c>
      <c r="I1800">
        <v>0.33333333333333326</v>
      </c>
      <c r="J1800">
        <v>915</v>
      </c>
      <c r="K1800" s="2" t="s">
        <v>3416</v>
      </c>
      <c r="L1800" s="2" t="s">
        <v>3417</v>
      </c>
      <c r="M1800">
        <v>734</v>
      </c>
      <c r="N1800" s="2" t="s">
        <v>2861</v>
      </c>
      <c r="O1800" s="2" t="s">
        <v>442</v>
      </c>
      <c r="P1800" s="2" t="s">
        <v>1559</v>
      </c>
      <c r="Q1800" s="2" t="s">
        <v>97</v>
      </c>
      <c r="R1800" s="2" t="s">
        <v>1558</v>
      </c>
      <c r="S1800" s="2" t="s">
        <v>445</v>
      </c>
      <c r="T1800">
        <v>305</v>
      </c>
      <c r="U1800">
        <v>5</v>
      </c>
      <c r="V1800">
        <v>0</v>
      </c>
      <c r="W1800">
        <v>1</v>
      </c>
      <c r="X1800">
        <v>0</v>
      </c>
      <c r="Y1800">
        <v>18</v>
      </c>
      <c r="Z1800">
        <v>5490</v>
      </c>
      <c r="AA1800">
        <v>5490</v>
      </c>
      <c r="AB1800">
        <v>5000</v>
      </c>
      <c r="AC1800" s="2"/>
      <c r="AD1800" s="2" t="s">
        <v>463</v>
      </c>
      <c r="AE1800">
        <v>2026</v>
      </c>
      <c r="AF1800">
        <v>77</v>
      </c>
      <c r="AG1800">
        <v>69</v>
      </c>
      <c r="AH1800">
        <v>8</v>
      </c>
      <c r="AI1800">
        <v>77</v>
      </c>
      <c r="AJ1800">
        <v>69</v>
      </c>
      <c r="AK1800">
        <v>8</v>
      </c>
      <c r="AL1800" s="2" t="s">
        <v>72</v>
      </c>
      <c r="AN1800" s="2" t="s">
        <v>3419</v>
      </c>
    </row>
    <row r="1801" spans="1:40">
      <c r="A1801" s="1">
        <v>46161</v>
      </c>
      <c r="B1801" s="2" t="s">
        <v>25</v>
      </c>
      <c r="C1801" s="2" t="s">
        <v>3414</v>
      </c>
      <c r="D1801" s="2" t="s">
        <v>3426</v>
      </c>
      <c r="E1801" s="11">
        <v>0.36805555555555558</v>
      </c>
      <c r="F1801" s="11">
        <v>0.38194444444444442</v>
      </c>
      <c r="G1801">
        <v>0.33</v>
      </c>
      <c r="H1801">
        <v>1424.2424242424242</v>
      </c>
      <c r="I1801">
        <v>0.33333333333333326</v>
      </c>
      <c r="J1801">
        <v>1410</v>
      </c>
      <c r="K1801" s="2" t="s">
        <v>3416</v>
      </c>
      <c r="L1801" s="2" t="s">
        <v>3417</v>
      </c>
      <c r="M1801">
        <v>727</v>
      </c>
      <c r="N1801" s="2" t="s">
        <v>2851</v>
      </c>
      <c r="O1801" s="2" t="s">
        <v>442</v>
      </c>
      <c r="P1801" s="2" t="s">
        <v>996</v>
      </c>
      <c r="Q1801" s="2" t="s">
        <v>330</v>
      </c>
      <c r="R1801" s="2" t="s">
        <v>2852</v>
      </c>
      <c r="S1801" s="2" t="s">
        <v>445</v>
      </c>
      <c r="T1801">
        <v>470</v>
      </c>
      <c r="U1801">
        <v>10</v>
      </c>
      <c r="V1801">
        <v>0</v>
      </c>
      <c r="W1801">
        <v>1</v>
      </c>
      <c r="X1801">
        <v>0</v>
      </c>
      <c r="Y1801">
        <v>18</v>
      </c>
      <c r="Z1801">
        <v>8460</v>
      </c>
      <c r="AA1801">
        <v>8460</v>
      </c>
      <c r="AB1801">
        <v>8100</v>
      </c>
      <c r="AC1801" s="2"/>
      <c r="AD1801" s="2" t="s">
        <v>463</v>
      </c>
      <c r="AE1801">
        <v>2026</v>
      </c>
      <c r="AF1801">
        <v>118</v>
      </c>
      <c r="AG1801">
        <v>125</v>
      </c>
      <c r="AH1801">
        <v>-7</v>
      </c>
      <c r="AI1801">
        <v>128</v>
      </c>
      <c r="AJ1801">
        <v>125</v>
      </c>
      <c r="AK1801">
        <v>3</v>
      </c>
      <c r="AL1801" s="2" t="s">
        <v>72</v>
      </c>
      <c r="AN1801" s="2" t="s">
        <v>3419</v>
      </c>
    </row>
    <row r="1802" spans="1:40">
      <c r="A1802" s="1">
        <v>46161</v>
      </c>
      <c r="B1802" s="2" t="s">
        <v>25</v>
      </c>
      <c r="C1802" s="2" t="s">
        <v>3414</v>
      </c>
      <c r="D1802" s="2" t="s">
        <v>3426</v>
      </c>
      <c r="E1802" s="11">
        <v>0.38402777777777786</v>
      </c>
      <c r="F1802" s="11">
        <v>0.39583333333333326</v>
      </c>
      <c r="G1802">
        <v>0.28000000000000003</v>
      </c>
      <c r="H1802">
        <v>1874.9999999999998</v>
      </c>
      <c r="I1802">
        <v>0.28333333333333344</v>
      </c>
      <c r="J1802">
        <v>1852.9411764699073</v>
      </c>
      <c r="K1802" s="2" t="s">
        <v>3416</v>
      </c>
      <c r="L1802" s="2" t="s">
        <v>3417</v>
      </c>
      <c r="M1802">
        <v>729</v>
      </c>
      <c r="N1802" s="2" t="s">
        <v>2853</v>
      </c>
      <c r="O1802" s="2" t="s">
        <v>442</v>
      </c>
      <c r="P1802" s="2" t="s">
        <v>1135</v>
      </c>
      <c r="Q1802" s="2" t="s">
        <v>2855</v>
      </c>
      <c r="R1802" s="2" t="s">
        <v>2854</v>
      </c>
      <c r="S1802" s="2" t="s">
        <v>445</v>
      </c>
      <c r="T1802">
        <v>525</v>
      </c>
      <c r="U1802">
        <v>7</v>
      </c>
      <c r="V1802">
        <v>0</v>
      </c>
      <c r="W1802">
        <v>1</v>
      </c>
      <c r="X1802">
        <v>0</v>
      </c>
      <c r="Y1802">
        <v>18</v>
      </c>
      <c r="Z1802">
        <v>9450</v>
      </c>
      <c r="AA1802">
        <v>9450</v>
      </c>
      <c r="AB1802">
        <v>9100</v>
      </c>
      <c r="AC1802" s="2"/>
      <c r="AD1802" s="2" t="s">
        <v>463</v>
      </c>
      <c r="AE1802">
        <v>2026</v>
      </c>
      <c r="AF1802">
        <v>132</v>
      </c>
      <c r="AG1802">
        <v>139</v>
      </c>
      <c r="AH1802">
        <v>-7</v>
      </c>
      <c r="AI1802">
        <v>142</v>
      </c>
      <c r="AJ1802">
        <v>139</v>
      </c>
      <c r="AK1802">
        <v>3</v>
      </c>
      <c r="AL1802" s="2" t="s">
        <v>72</v>
      </c>
      <c r="AN1802" s="2" t="s">
        <v>3419</v>
      </c>
    </row>
    <row r="1803" spans="1:40">
      <c r="A1803" s="1">
        <v>46161</v>
      </c>
      <c r="B1803" s="2" t="s">
        <v>25</v>
      </c>
      <c r="C1803" s="2" t="s">
        <v>3414</v>
      </c>
      <c r="D1803" s="2" t="s">
        <v>3426</v>
      </c>
      <c r="E1803" s="11">
        <v>0.3979166666666667</v>
      </c>
      <c r="F1803" s="11">
        <v>0.42361111111111116</v>
      </c>
      <c r="G1803">
        <v>0.62</v>
      </c>
      <c r="H1803">
        <v>1217.741935483871</v>
      </c>
      <c r="I1803">
        <v>0.6166666666666667</v>
      </c>
      <c r="J1803">
        <v>1224.3243243287036</v>
      </c>
      <c r="K1803" s="2" t="s">
        <v>3416</v>
      </c>
      <c r="L1803" s="2" t="s">
        <v>3417</v>
      </c>
      <c r="M1803">
        <v>714</v>
      </c>
      <c r="N1803" s="2" t="s">
        <v>2821</v>
      </c>
      <c r="O1803" s="2" t="s">
        <v>442</v>
      </c>
      <c r="P1803" s="2" t="s">
        <v>2823</v>
      </c>
      <c r="Q1803" s="2" t="s">
        <v>240</v>
      </c>
      <c r="R1803" s="2" t="s">
        <v>2822</v>
      </c>
      <c r="S1803" s="2" t="s">
        <v>445</v>
      </c>
      <c r="T1803">
        <v>755</v>
      </c>
      <c r="U1803">
        <v>5</v>
      </c>
      <c r="V1803">
        <v>0</v>
      </c>
      <c r="W1803">
        <v>1</v>
      </c>
      <c r="X1803">
        <v>0</v>
      </c>
      <c r="Y1803">
        <v>18</v>
      </c>
      <c r="Z1803">
        <v>13590</v>
      </c>
      <c r="AA1803">
        <v>13590</v>
      </c>
      <c r="AB1803">
        <v>13100</v>
      </c>
      <c r="AC1803" s="2"/>
      <c r="AD1803" s="2" t="s">
        <v>463</v>
      </c>
      <c r="AE1803">
        <v>2026</v>
      </c>
      <c r="AF1803">
        <v>189</v>
      </c>
      <c r="AG1803">
        <v>181</v>
      </c>
      <c r="AH1803">
        <v>8</v>
      </c>
      <c r="AI1803">
        <v>189</v>
      </c>
      <c r="AJ1803">
        <v>181</v>
      </c>
      <c r="AK1803">
        <v>8</v>
      </c>
      <c r="AL1803" s="2" t="s">
        <v>72</v>
      </c>
      <c r="AN1803" s="2" t="s">
        <v>3419</v>
      </c>
    </row>
    <row r="1804" spans="1:40">
      <c r="A1804" s="1">
        <v>46161</v>
      </c>
      <c r="B1804" s="2" t="s">
        <v>25</v>
      </c>
      <c r="C1804" s="2" t="s">
        <v>3414</v>
      </c>
      <c r="D1804" s="2" t="s">
        <v>3426</v>
      </c>
      <c r="E1804" s="11">
        <v>0.43055555555555558</v>
      </c>
      <c r="F1804" s="11">
        <v>0.45833333333333326</v>
      </c>
      <c r="G1804">
        <v>0.67</v>
      </c>
      <c r="H1804">
        <v>268.65671641791045</v>
      </c>
      <c r="I1804">
        <v>0.66666666666666674</v>
      </c>
      <c r="J1804">
        <v>270</v>
      </c>
      <c r="K1804" s="2" t="s">
        <v>3416</v>
      </c>
      <c r="L1804" s="2" t="s">
        <v>3417</v>
      </c>
      <c r="M1804">
        <v>799</v>
      </c>
      <c r="N1804" s="2" t="s">
        <v>3044</v>
      </c>
      <c r="O1804" s="2" t="s">
        <v>3046</v>
      </c>
      <c r="P1804" s="2" t="s">
        <v>2719</v>
      </c>
      <c r="Q1804" s="2" t="s">
        <v>1064</v>
      </c>
      <c r="R1804" s="2" t="s">
        <v>3045</v>
      </c>
      <c r="S1804" s="2" t="s">
        <v>79</v>
      </c>
      <c r="T1804">
        <v>180</v>
      </c>
      <c r="U1804">
        <v>8</v>
      </c>
      <c r="V1804">
        <v>0</v>
      </c>
      <c r="W1804">
        <v>1</v>
      </c>
      <c r="X1804">
        <v>8</v>
      </c>
      <c r="Z1804">
        <v>1440</v>
      </c>
      <c r="AA1804">
        <v>1440</v>
      </c>
      <c r="AB1804">
        <v>1200</v>
      </c>
      <c r="AC1804" s="2"/>
      <c r="AD1804" s="2" t="s">
        <v>463</v>
      </c>
      <c r="AE1804">
        <v>2026</v>
      </c>
      <c r="AF1804">
        <v>45</v>
      </c>
      <c r="AG1804">
        <v>49</v>
      </c>
      <c r="AH1804">
        <v>-4</v>
      </c>
      <c r="AI1804">
        <v>52</v>
      </c>
      <c r="AJ1804">
        <v>49</v>
      </c>
      <c r="AK1804">
        <v>3</v>
      </c>
      <c r="AL1804" s="2" t="s">
        <v>72</v>
      </c>
      <c r="AN1804" s="2" t="s">
        <v>3419</v>
      </c>
    </row>
    <row r="1805" spans="1:40">
      <c r="A1805" s="1">
        <v>46161</v>
      </c>
      <c r="B1805" s="2" t="s">
        <v>25</v>
      </c>
      <c r="C1805" s="2" t="s">
        <v>3414</v>
      </c>
      <c r="D1805" s="2" t="s">
        <v>3426</v>
      </c>
      <c r="E1805" s="11">
        <v>0.47777777777777786</v>
      </c>
      <c r="F1805" s="11">
        <v>0.54166666666666674</v>
      </c>
      <c r="G1805">
        <v>1.53</v>
      </c>
      <c r="H1805">
        <v>104.57516339869281</v>
      </c>
      <c r="I1805">
        <v>1.5333333333333332</v>
      </c>
      <c r="J1805">
        <v>104.34782608796296</v>
      </c>
      <c r="K1805" s="2" t="s">
        <v>3416</v>
      </c>
      <c r="L1805" s="2" t="s">
        <v>3417</v>
      </c>
      <c r="M1805">
        <v>817</v>
      </c>
      <c r="N1805" s="2" t="s">
        <v>3090</v>
      </c>
      <c r="O1805" s="2" t="s">
        <v>3094</v>
      </c>
      <c r="P1805" s="2" t="s">
        <v>3092</v>
      </c>
      <c r="Q1805" s="2" t="s">
        <v>3093</v>
      </c>
      <c r="R1805" s="2" t="s">
        <v>3091</v>
      </c>
      <c r="S1805" s="2" t="s">
        <v>79</v>
      </c>
      <c r="T1805">
        <v>160</v>
      </c>
      <c r="U1805">
        <v>8</v>
      </c>
      <c r="V1805">
        <v>0</v>
      </c>
      <c r="W1805">
        <v>1</v>
      </c>
      <c r="X1805">
        <v>8</v>
      </c>
      <c r="Z1805">
        <v>1280</v>
      </c>
      <c r="AA1805">
        <v>1280</v>
      </c>
      <c r="AB1805">
        <v>1000</v>
      </c>
      <c r="AC1805" s="2"/>
      <c r="AD1805" s="2" t="s">
        <v>463</v>
      </c>
      <c r="AE1805">
        <v>2026</v>
      </c>
      <c r="AF1805">
        <v>40</v>
      </c>
      <c r="AG1805">
        <v>49</v>
      </c>
      <c r="AH1805">
        <v>-9</v>
      </c>
      <c r="AI1805">
        <v>52</v>
      </c>
      <c r="AJ1805">
        <v>49</v>
      </c>
      <c r="AK1805">
        <v>3</v>
      </c>
      <c r="AL1805" s="2" t="s">
        <v>72</v>
      </c>
      <c r="AN1805" s="2" t="s">
        <v>3419</v>
      </c>
    </row>
    <row r="1806" spans="1:40">
      <c r="A1806" s="1">
        <v>46161</v>
      </c>
      <c r="B1806" s="2" t="s">
        <v>25</v>
      </c>
      <c r="C1806" s="2" t="s">
        <v>3414</v>
      </c>
      <c r="D1806" s="2" t="s">
        <v>3426</v>
      </c>
      <c r="E1806" s="11">
        <v>0.54861111111111116</v>
      </c>
      <c r="F1806" s="11">
        <v>0.60069444444444442</v>
      </c>
      <c r="G1806">
        <v>1.25</v>
      </c>
      <c r="H1806">
        <v>1344</v>
      </c>
      <c r="I1806">
        <v>1.25</v>
      </c>
      <c r="J1806">
        <v>1344</v>
      </c>
      <c r="K1806" s="2" t="s">
        <v>3416</v>
      </c>
      <c r="L1806" s="2" t="s">
        <v>3417</v>
      </c>
      <c r="M1806">
        <v>669</v>
      </c>
      <c r="N1806" s="2" t="s">
        <v>2725</v>
      </c>
      <c r="O1806" s="2" t="s">
        <v>863</v>
      </c>
      <c r="P1806" s="2" t="s">
        <v>857</v>
      </c>
      <c r="Q1806" s="2" t="s">
        <v>422</v>
      </c>
      <c r="R1806" s="2" t="s">
        <v>2726</v>
      </c>
      <c r="S1806" s="2" t="s">
        <v>79</v>
      </c>
      <c r="T1806">
        <v>1680</v>
      </c>
      <c r="U1806">
        <v>10</v>
      </c>
      <c r="V1806">
        <v>0</v>
      </c>
      <c r="W1806">
        <v>1</v>
      </c>
      <c r="X1806">
        <v>8</v>
      </c>
      <c r="Z1806">
        <v>13440</v>
      </c>
      <c r="AA1806">
        <v>13440</v>
      </c>
      <c r="AB1806">
        <v>13100</v>
      </c>
      <c r="AC1806" s="2"/>
      <c r="AD1806" s="2" t="s">
        <v>463</v>
      </c>
      <c r="AE1806">
        <v>2026</v>
      </c>
      <c r="AF1806">
        <v>420</v>
      </c>
      <c r="AG1806">
        <v>426</v>
      </c>
      <c r="AH1806">
        <v>-6</v>
      </c>
      <c r="AI1806">
        <v>429</v>
      </c>
      <c r="AJ1806">
        <v>426</v>
      </c>
      <c r="AK1806">
        <v>3</v>
      </c>
      <c r="AL1806" s="2" t="s">
        <v>72</v>
      </c>
      <c r="AN1806" s="2" t="s">
        <v>3419</v>
      </c>
    </row>
    <row r="1807" spans="1:40">
      <c r="A1807" s="1">
        <v>46161</v>
      </c>
      <c r="B1807" s="2" t="s">
        <v>25</v>
      </c>
      <c r="C1807" s="2" t="s">
        <v>3414</v>
      </c>
      <c r="D1807" s="2" t="s">
        <v>3426</v>
      </c>
      <c r="E1807" s="11">
        <v>0.61111111111111116</v>
      </c>
      <c r="F1807" s="11">
        <v>0.64236111111111116</v>
      </c>
      <c r="G1807">
        <v>0.75</v>
      </c>
      <c r="H1807">
        <v>880</v>
      </c>
      <c r="I1807">
        <v>0.75</v>
      </c>
      <c r="J1807">
        <v>880</v>
      </c>
      <c r="K1807" s="2" t="s">
        <v>3416</v>
      </c>
      <c r="L1807" s="2" t="s">
        <v>3417</v>
      </c>
      <c r="M1807">
        <v>724</v>
      </c>
      <c r="N1807" s="2" t="s">
        <v>2847</v>
      </c>
      <c r="O1807" s="2" t="s">
        <v>501</v>
      </c>
      <c r="P1807" s="2" t="s">
        <v>499</v>
      </c>
      <c r="Q1807" s="2" t="s">
        <v>500</v>
      </c>
      <c r="R1807" s="2" t="s">
        <v>498</v>
      </c>
      <c r="S1807" s="2" t="s">
        <v>79</v>
      </c>
      <c r="T1807">
        <v>660</v>
      </c>
      <c r="U1807">
        <v>8</v>
      </c>
      <c r="V1807">
        <v>0</v>
      </c>
      <c r="W1807">
        <v>1</v>
      </c>
      <c r="X1807">
        <v>8</v>
      </c>
      <c r="Z1807">
        <v>5280</v>
      </c>
      <c r="AA1807">
        <v>5280</v>
      </c>
      <c r="AB1807">
        <v>5000</v>
      </c>
      <c r="AC1807" s="2"/>
      <c r="AD1807" s="2" t="s">
        <v>463</v>
      </c>
      <c r="AE1807">
        <v>2026</v>
      </c>
      <c r="AF1807">
        <v>165</v>
      </c>
      <c r="AG1807">
        <v>169</v>
      </c>
      <c r="AH1807">
        <v>-4</v>
      </c>
      <c r="AI1807">
        <v>172</v>
      </c>
      <c r="AJ1807">
        <v>169</v>
      </c>
      <c r="AK1807">
        <v>3</v>
      </c>
      <c r="AL1807" s="2" t="s">
        <v>72</v>
      </c>
      <c r="AN1807" s="2" t="s">
        <v>3419</v>
      </c>
    </row>
    <row r="1808" spans="1:40">
      <c r="A1808" s="1">
        <v>46161</v>
      </c>
      <c r="B1808" s="2" t="s">
        <v>26</v>
      </c>
      <c r="C1808" s="2" t="s">
        <v>3448</v>
      </c>
      <c r="D1808" s="2" t="s">
        <v>3449</v>
      </c>
      <c r="E1808" s="11">
        <v>0.42361111111111116</v>
      </c>
      <c r="F1808" s="11">
        <v>0.45486111111111116</v>
      </c>
      <c r="G1808">
        <v>0.75</v>
      </c>
      <c r="H1808">
        <v>2492</v>
      </c>
      <c r="I1808">
        <v>0.75</v>
      </c>
      <c r="J1808">
        <v>2492</v>
      </c>
      <c r="K1808" s="2" t="s">
        <v>3416</v>
      </c>
      <c r="L1808" s="2" t="s">
        <v>3417</v>
      </c>
      <c r="M1808">
        <v>689</v>
      </c>
      <c r="N1808" s="2" t="s">
        <v>2785</v>
      </c>
      <c r="O1808" s="2" t="s">
        <v>533</v>
      </c>
      <c r="P1808" s="2" t="s">
        <v>526</v>
      </c>
      <c r="Q1808" s="2" t="s">
        <v>528</v>
      </c>
      <c r="R1808" s="2" t="s">
        <v>525</v>
      </c>
      <c r="S1808" s="2" t="s">
        <v>116</v>
      </c>
      <c r="T1808">
        <v>1869</v>
      </c>
      <c r="U1808">
        <v>0</v>
      </c>
      <c r="V1808">
        <v>3</v>
      </c>
      <c r="W1808">
        <v>1</v>
      </c>
      <c r="X1808">
        <v>3</v>
      </c>
      <c r="Z1808">
        <v>5607</v>
      </c>
      <c r="AA1808">
        <v>5607</v>
      </c>
      <c r="AB1808">
        <v>24000</v>
      </c>
      <c r="AC1808" s="2" t="s">
        <v>3697</v>
      </c>
      <c r="AD1808" s="2" t="s">
        <v>463</v>
      </c>
      <c r="AE1808">
        <v>2026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 s="2" t="s">
        <v>72</v>
      </c>
      <c r="AN1808" s="2" t="s">
        <v>3419</v>
      </c>
    </row>
    <row r="1809" spans="1:40">
      <c r="A1809" s="1">
        <v>46161</v>
      </c>
      <c r="B1809" s="2" t="s">
        <v>26</v>
      </c>
      <c r="C1809" s="2" t="s">
        <v>3448</v>
      </c>
      <c r="D1809" s="2" t="s">
        <v>3449</v>
      </c>
      <c r="E1809" s="11">
        <v>0.50694444444444442</v>
      </c>
      <c r="F1809" s="11">
        <v>0.54166666666666674</v>
      </c>
      <c r="G1809">
        <v>0.83</v>
      </c>
      <c r="H1809">
        <v>1584.3373493975905</v>
      </c>
      <c r="I1809">
        <v>0.83333333333333326</v>
      </c>
      <c r="J1809">
        <v>1578</v>
      </c>
      <c r="K1809" s="2" t="s">
        <v>3416</v>
      </c>
      <c r="L1809" s="2" t="s">
        <v>3417</v>
      </c>
      <c r="M1809">
        <v>536</v>
      </c>
      <c r="N1809" s="2" t="s">
        <v>2241</v>
      </c>
      <c r="O1809" s="2" t="s">
        <v>2245</v>
      </c>
      <c r="P1809" s="2" t="s">
        <v>2243</v>
      </c>
      <c r="Q1809" s="2" t="s">
        <v>2244</v>
      </c>
      <c r="R1809" s="2" t="s">
        <v>2242</v>
      </c>
      <c r="S1809" s="2" t="s">
        <v>64</v>
      </c>
      <c r="T1809">
        <v>1315</v>
      </c>
      <c r="U1809">
        <v>3</v>
      </c>
      <c r="V1809">
        <v>3</v>
      </c>
      <c r="W1809">
        <v>1</v>
      </c>
      <c r="X1809">
        <v>4</v>
      </c>
      <c r="Z1809">
        <v>5260</v>
      </c>
      <c r="AA1809">
        <v>5260</v>
      </c>
      <c r="AB1809">
        <v>37400</v>
      </c>
      <c r="AC1809" s="2" t="s">
        <v>3438</v>
      </c>
      <c r="AD1809" s="2" t="s">
        <v>463</v>
      </c>
      <c r="AE1809">
        <v>2026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 s="2" t="s">
        <v>72</v>
      </c>
      <c r="AN1809" s="2" t="s">
        <v>3419</v>
      </c>
    </row>
    <row r="1810" spans="1:40">
      <c r="A1810" s="1">
        <v>46161</v>
      </c>
      <c r="B1810" s="2" t="s">
        <v>26</v>
      </c>
      <c r="C1810" s="2" t="s">
        <v>3448</v>
      </c>
      <c r="D1810" s="2" t="s">
        <v>3449</v>
      </c>
      <c r="E1810" s="11">
        <v>0.54166666666666674</v>
      </c>
      <c r="F1810" s="11">
        <v>0.70833333333333326</v>
      </c>
      <c r="G1810">
        <v>4</v>
      </c>
      <c r="H1810">
        <v>2029.75</v>
      </c>
      <c r="I1810">
        <v>4</v>
      </c>
      <c r="J1810">
        <v>2029.75</v>
      </c>
      <c r="K1810" s="2" t="s">
        <v>3416</v>
      </c>
      <c r="L1810" s="2" t="s">
        <v>3417</v>
      </c>
      <c r="M1810">
        <v>536</v>
      </c>
      <c r="N1810" s="2" t="s">
        <v>2241</v>
      </c>
      <c r="O1810" s="2" t="s">
        <v>2245</v>
      </c>
      <c r="P1810" s="2" t="s">
        <v>2243</v>
      </c>
      <c r="Q1810" s="2" t="s">
        <v>2244</v>
      </c>
      <c r="R1810" s="2" t="s">
        <v>2242</v>
      </c>
      <c r="S1810" s="2" t="s">
        <v>64</v>
      </c>
      <c r="T1810">
        <v>8119</v>
      </c>
      <c r="U1810">
        <v>0</v>
      </c>
      <c r="V1810">
        <v>3</v>
      </c>
      <c r="W1810">
        <v>1</v>
      </c>
      <c r="X1810">
        <v>4</v>
      </c>
      <c r="Z1810">
        <v>32476</v>
      </c>
      <c r="AA1810">
        <v>32476</v>
      </c>
      <c r="AB1810">
        <v>37400</v>
      </c>
      <c r="AC1810" s="2" t="s">
        <v>3697</v>
      </c>
      <c r="AD1810" s="2" t="s">
        <v>463</v>
      </c>
      <c r="AE1810">
        <v>2026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 s="2" t="s">
        <v>72</v>
      </c>
      <c r="AN1810" s="2" t="s">
        <v>3419</v>
      </c>
    </row>
    <row r="1811" spans="1:40">
      <c r="A1811" s="1">
        <v>46162</v>
      </c>
      <c r="B1811" s="2" t="s">
        <v>26</v>
      </c>
      <c r="C1811" s="2" t="s">
        <v>3448</v>
      </c>
      <c r="D1811" s="2" t="s">
        <v>3449</v>
      </c>
      <c r="E1811" s="11">
        <v>0.34027777777777768</v>
      </c>
      <c r="F1811" s="11">
        <v>0.44444444444444442</v>
      </c>
      <c r="G1811">
        <v>2.5</v>
      </c>
      <c r="H1811">
        <v>2008</v>
      </c>
      <c r="I1811">
        <v>2.5</v>
      </c>
      <c r="J1811">
        <v>2008</v>
      </c>
      <c r="K1811" s="2" t="s">
        <v>3416</v>
      </c>
      <c r="L1811" s="2" t="s">
        <v>3417</v>
      </c>
      <c r="M1811">
        <v>707</v>
      </c>
      <c r="N1811" s="2" t="s">
        <v>2811</v>
      </c>
      <c r="O1811" s="2" t="s">
        <v>467</v>
      </c>
      <c r="P1811" s="2" t="s">
        <v>466</v>
      </c>
      <c r="Q1811" s="2" t="s">
        <v>97</v>
      </c>
      <c r="R1811" s="2" t="s">
        <v>465</v>
      </c>
      <c r="S1811" s="2" t="s">
        <v>64</v>
      </c>
      <c r="T1811">
        <v>5020</v>
      </c>
      <c r="U1811">
        <v>3</v>
      </c>
      <c r="V1811">
        <v>2</v>
      </c>
      <c r="W1811">
        <v>1</v>
      </c>
      <c r="X1811">
        <v>2</v>
      </c>
      <c r="Z1811">
        <v>10040</v>
      </c>
      <c r="AA1811">
        <v>10040</v>
      </c>
      <c r="AB1811">
        <v>10000</v>
      </c>
      <c r="AC1811" s="2" t="s">
        <v>3438</v>
      </c>
      <c r="AD1811" s="2" t="s">
        <v>463</v>
      </c>
      <c r="AE1811">
        <v>2026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 s="2" t="s">
        <v>72</v>
      </c>
      <c r="AN1811" s="2" t="s">
        <v>3419</v>
      </c>
    </row>
    <row r="1812" spans="1:40">
      <c r="A1812" s="1">
        <v>46162</v>
      </c>
      <c r="B1812" s="2" t="s">
        <v>26</v>
      </c>
      <c r="C1812" s="2" t="s">
        <v>3448</v>
      </c>
      <c r="D1812" s="2" t="s">
        <v>3449</v>
      </c>
      <c r="E1812" s="11">
        <v>0.44444444444444442</v>
      </c>
      <c r="F1812" s="11">
        <v>0.66666666666666674</v>
      </c>
      <c r="G1812">
        <v>5.33</v>
      </c>
      <c r="H1812">
        <v>1903.9399624765479</v>
      </c>
      <c r="I1812">
        <v>5.333333333333333</v>
      </c>
      <c r="J1812">
        <v>1902.75</v>
      </c>
      <c r="K1812" s="2" t="s">
        <v>3416</v>
      </c>
      <c r="L1812" s="2" t="s">
        <v>3417</v>
      </c>
      <c r="M1812">
        <v>705</v>
      </c>
      <c r="N1812" s="2" t="s">
        <v>2808</v>
      </c>
      <c r="O1812" s="2" t="s">
        <v>467</v>
      </c>
      <c r="P1812" s="2" t="s">
        <v>466</v>
      </c>
      <c r="Q1812" s="2" t="s">
        <v>97</v>
      </c>
      <c r="R1812" s="2" t="s">
        <v>465</v>
      </c>
      <c r="S1812" s="2" t="s">
        <v>64</v>
      </c>
      <c r="T1812">
        <v>10148</v>
      </c>
      <c r="U1812">
        <v>0</v>
      </c>
      <c r="V1812">
        <v>2</v>
      </c>
      <c r="W1812">
        <v>1</v>
      </c>
      <c r="X1812">
        <v>2</v>
      </c>
      <c r="Z1812">
        <v>20296</v>
      </c>
      <c r="AA1812">
        <v>20296</v>
      </c>
      <c r="AB1812">
        <v>20000</v>
      </c>
      <c r="AC1812" s="2" t="s">
        <v>3438</v>
      </c>
      <c r="AD1812" s="2" t="s">
        <v>463</v>
      </c>
      <c r="AE1812">
        <v>2026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 s="2" t="s">
        <v>72</v>
      </c>
      <c r="AN1812" s="2" t="s">
        <v>3419</v>
      </c>
    </row>
    <row r="1813" spans="1:40">
      <c r="A1813" s="1">
        <v>46162</v>
      </c>
      <c r="B1813" s="2" t="s">
        <v>26</v>
      </c>
      <c r="C1813" s="2" t="s">
        <v>3448</v>
      </c>
      <c r="D1813" s="2" t="s">
        <v>3449</v>
      </c>
      <c r="E1813" s="11">
        <v>0.66666666666666674</v>
      </c>
      <c r="F1813" s="11">
        <v>0.72569444444444442</v>
      </c>
      <c r="G1813">
        <v>1.42</v>
      </c>
      <c r="H1813">
        <v>2215.4929577464791</v>
      </c>
      <c r="I1813">
        <v>1.4166666666666665</v>
      </c>
      <c r="J1813">
        <v>2220.7058823495372</v>
      </c>
      <c r="K1813" s="2" t="s">
        <v>3416</v>
      </c>
      <c r="L1813" s="2" t="s">
        <v>3417</v>
      </c>
      <c r="M1813">
        <v>708</v>
      </c>
      <c r="N1813" s="2" t="s">
        <v>2812</v>
      </c>
      <c r="O1813" s="2" t="s">
        <v>1076</v>
      </c>
      <c r="P1813" s="2" t="s">
        <v>1075</v>
      </c>
      <c r="Q1813" s="2" t="s">
        <v>97</v>
      </c>
      <c r="R1813" s="2" t="s">
        <v>1074</v>
      </c>
      <c r="S1813" s="2" t="s">
        <v>64</v>
      </c>
      <c r="T1813">
        <v>3146</v>
      </c>
      <c r="U1813">
        <v>0</v>
      </c>
      <c r="V1813">
        <v>2</v>
      </c>
      <c r="W1813">
        <v>1</v>
      </c>
      <c r="X1813">
        <v>2</v>
      </c>
      <c r="Z1813">
        <v>6292</v>
      </c>
      <c r="AA1813">
        <v>6292</v>
      </c>
      <c r="AB1813">
        <v>10000</v>
      </c>
      <c r="AC1813" s="2" t="s">
        <v>3438</v>
      </c>
      <c r="AD1813" s="2" t="s">
        <v>463</v>
      </c>
      <c r="AE1813">
        <v>2026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 s="2" t="s">
        <v>72</v>
      </c>
      <c r="AN1813" s="2" t="s">
        <v>3419</v>
      </c>
    </row>
    <row r="1814" spans="1:40">
      <c r="A1814" s="1">
        <v>46161</v>
      </c>
      <c r="B1814" s="2" t="s">
        <v>26</v>
      </c>
      <c r="C1814" s="2" t="s">
        <v>3433</v>
      </c>
      <c r="D1814" s="2" t="s">
        <v>3415</v>
      </c>
      <c r="E1814" s="11">
        <v>0.33333333333333326</v>
      </c>
      <c r="F1814" s="11">
        <v>0.55555555555555558</v>
      </c>
      <c r="G1814">
        <v>5.33</v>
      </c>
      <c r="H1814">
        <v>1621.9512195121952</v>
      </c>
      <c r="I1814">
        <v>5.333333333333333</v>
      </c>
      <c r="J1814">
        <v>1620.9375</v>
      </c>
      <c r="K1814" s="2" t="s">
        <v>3416</v>
      </c>
      <c r="L1814" s="2" t="s">
        <v>3417</v>
      </c>
      <c r="M1814">
        <v>549</v>
      </c>
      <c r="N1814" s="2" t="s">
        <v>2286</v>
      </c>
      <c r="O1814" s="2" t="s">
        <v>2290</v>
      </c>
      <c r="P1814" s="2" t="s">
        <v>639</v>
      </c>
      <c r="Q1814" s="2" t="s">
        <v>2288</v>
      </c>
      <c r="R1814" s="2" t="s">
        <v>2287</v>
      </c>
      <c r="S1814" s="2" t="s">
        <v>64</v>
      </c>
      <c r="T1814">
        <v>8645</v>
      </c>
      <c r="U1814">
        <v>0</v>
      </c>
      <c r="V1814">
        <v>2</v>
      </c>
      <c r="W1814">
        <v>1</v>
      </c>
      <c r="X1814">
        <v>1</v>
      </c>
      <c r="Z1814">
        <v>8645</v>
      </c>
      <c r="AA1814">
        <v>8645</v>
      </c>
      <c r="AB1814">
        <v>16000</v>
      </c>
      <c r="AC1814" s="2" t="s">
        <v>3438</v>
      </c>
      <c r="AD1814" s="2" t="s">
        <v>463</v>
      </c>
      <c r="AE1814">
        <v>2026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 s="2" t="s">
        <v>72</v>
      </c>
      <c r="AN1814" s="2" t="s">
        <v>3419</v>
      </c>
    </row>
    <row r="1815" spans="1:40">
      <c r="A1815" s="1">
        <v>46161</v>
      </c>
      <c r="B1815" s="2" t="s">
        <v>26</v>
      </c>
      <c r="C1815" s="2" t="s">
        <v>3433</v>
      </c>
      <c r="D1815" s="2" t="s">
        <v>3415</v>
      </c>
      <c r="E1815" s="11">
        <v>0.56944444444444442</v>
      </c>
      <c r="F1815" s="11">
        <v>0.65277777777777768</v>
      </c>
      <c r="G1815">
        <v>2</v>
      </c>
      <c r="H1815">
        <v>1050</v>
      </c>
      <c r="I1815">
        <v>2</v>
      </c>
      <c r="J1815">
        <v>1050</v>
      </c>
      <c r="K1815" s="2" t="s">
        <v>3416</v>
      </c>
      <c r="L1815" s="2" t="s">
        <v>3417</v>
      </c>
      <c r="M1815">
        <v>515</v>
      </c>
      <c r="N1815" s="2" t="s">
        <v>2185</v>
      </c>
      <c r="O1815" s="2" t="s">
        <v>2189</v>
      </c>
      <c r="P1815" s="2" t="s">
        <v>2187</v>
      </c>
      <c r="Q1815" s="2" t="s">
        <v>2188</v>
      </c>
      <c r="R1815" s="2" t="s">
        <v>2186</v>
      </c>
      <c r="S1815" s="2" t="s">
        <v>64</v>
      </c>
      <c r="T1815">
        <v>2100</v>
      </c>
      <c r="U1815">
        <v>0</v>
      </c>
      <c r="V1815">
        <v>2</v>
      </c>
      <c r="W1815">
        <v>1</v>
      </c>
      <c r="X1815">
        <v>6</v>
      </c>
      <c r="Z1815">
        <v>12600</v>
      </c>
      <c r="AA1815">
        <v>12600</v>
      </c>
      <c r="AB1815">
        <v>12000</v>
      </c>
      <c r="AC1815" s="2" t="s">
        <v>3450</v>
      </c>
      <c r="AD1815" s="2" t="s">
        <v>463</v>
      </c>
      <c r="AE1815">
        <v>2026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 s="2" t="s">
        <v>72</v>
      </c>
      <c r="AN1815" s="2" t="s">
        <v>3419</v>
      </c>
    </row>
    <row r="1816" spans="1:40">
      <c r="A1816" s="1">
        <v>46161</v>
      </c>
      <c r="B1816" s="2" t="s">
        <v>26</v>
      </c>
      <c r="C1816" s="2" t="s">
        <v>3433</v>
      </c>
      <c r="D1816" s="2" t="s">
        <v>3415</v>
      </c>
      <c r="E1816" s="11">
        <v>0.66666666666666674</v>
      </c>
      <c r="F1816" s="11">
        <v>0.70833333333333326</v>
      </c>
      <c r="G1816">
        <v>1</v>
      </c>
      <c r="H1816">
        <v>1384</v>
      </c>
      <c r="I1816">
        <v>1</v>
      </c>
      <c r="J1816">
        <v>1384</v>
      </c>
      <c r="K1816" s="2" t="s">
        <v>3416</v>
      </c>
      <c r="L1816" s="2" t="s">
        <v>3417</v>
      </c>
      <c r="M1816">
        <v>693</v>
      </c>
      <c r="N1816" s="2" t="s">
        <v>2788</v>
      </c>
      <c r="O1816" s="2" t="s">
        <v>2791</v>
      </c>
      <c r="P1816" s="2" t="s">
        <v>2790</v>
      </c>
      <c r="Q1816" s="2" t="s">
        <v>122</v>
      </c>
      <c r="R1816" s="2" t="s">
        <v>2789</v>
      </c>
      <c r="S1816" s="2" t="s">
        <v>64</v>
      </c>
      <c r="T1816">
        <v>1384</v>
      </c>
      <c r="U1816">
        <v>0</v>
      </c>
      <c r="V1816">
        <v>2</v>
      </c>
      <c r="W1816">
        <v>1</v>
      </c>
      <c r="X1816">
        <v>3</v>
      </c>
      <c r="Z1816">
        <v>4152</v>
      </c>
      <c r="AA1816">
        <v>4152</v>
      </c>
      <c r="AB1816">
        <v>14500</v>
      </c>
      <c r="AC1816" s="2" t="s">
        <v>3698</v>
      </c>
      <c r="AD1816" s="2" t="s">
        <v>463</v>
      </c>
      <c r="AE1816">
        <v>2026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 s="2" t="s">
        <v>72</v>
      </c>
      <c r="AN1816" s="2" t="s">
        <v>3419</v>
      </c>
    </row>
    <row r="1817" spans="1:40">
      <c r="A1817" s="1">
        <v>46162</v>
      </c>
      <c r="B1817" s="2" t="s">
        <v>26</v>
      </c>
      <c r="C1817" s="2" t="s">
        <v>3433</v>
      </c>
      <c r="D1817" s="2" t="s">
        <v>3415</v>
      </c>
      <c r="E1817" s="11">
        <v>0.33333333333333326</v>
      </c>
      <c r="F1817" s="11">
        <v>0.45833333333333326</v>
      </c>
      <c r="G1817">
        <v>3</v>
      </c>
      <c r="H1817">
        <v>1205.3333333333333</v>
      </c>
      <c r="I1817">
        <v>3</v>
      </c>
      <c r="J1817">
        <v>1205.3333333333333</v>
      </c>
      <c r="K1817" s="2" t="s">
        <v>3416</v>
      </c>
      <c r="L1817" s="2" t="s">
        <v>3417</v>
      </c>
      <c r="M1817">
        <v>693</v>
      </c>
      <c r="N1817" s="2" t="s">
        <v>2788</v>
      </c>
      <c r="O1817" s="2" t="s">
        <v>2791</v>
      </c>
      <c r="P1817" s="2" t="s">
        <v>2790</v>
      </c>
      <c r="Q1817" s="2" t="s">
        <v>122</v>
      </c>
      <c r="R1817" s="2" t="s">
        <v>2789</v>
      </c>
      <c r="S1817" s="2" t="s">
        <v>64</v>
      </c>
      <c r="T1817">
        <v>3616</v>
      </c>
      <c r="U1817">
        <v>0</v>
      </c>
      <c r="V1817">
        <v>2</v>
      </c>
      <c r="W1817">
        <v>1</v>
      </c>
      <c r="X1817">
        <v>3</v>
      </c>
      <c r="Z1817">
        <v>10848</v>
      </c>
      <c r="AA1817">
        <v>10848</v>
      </c>
      <c r="AB1817">
        <v>14500</v>
      </c>
      <c r="AC1817" s="2" t="s">
        <v>3699</v>
      </c>
      <c r="AD1817" s="2" t="s">
        <v>463</v>
      </c>
      <c r="AE1817">
        <v>2026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 s="2" t="s">
        <v>72</v>
      </c>
      <c r="AN1817" s="2" t="s">
        <v>3419</v>
      </c>
    </row>
    <row r="1818" spans="1:40">
      <c r="A1818" s="1">
        <v>46162</v>
      </c>
      <c r="B1818" s="2" t="s">
        <v>26</v>
      </c>
      <c r="C1818" s="2" t="s">
        <v>3433</v>
      </c>
      <c r="D1818" s="2" t="s">
        <v>3415</v>
      </c>
      <c r="E1818" s="11">
        <v>0.5</v>
      </c>
      <c r="F1818" s="11">
        <v>0.61111111111111116</v>
      </c>
      <c r="G1818">
        <v>2.67</v>
      </c>
      <c r="H1818">
        <v>1217.2284644194756</v>
      </c>
      <c r="I1818">
        <v>2.6666666666666665</v>
      </c>
      <c r="J1818">
        <v>1218.75</v>
      </c>
      <c r="K1818" s="2" t="s">
        <v>3416</v>
      </c>
      <c r="L1818" s="2" t="s">
        <v>3417</v>
      </c>
      <c r="M1818">
        <v>810</v>
      </c>
      <c r="N1818" s="2" t="s">
        <v>3073</v>
      </c>
      <c r="O1818" s="2" t="s">
        <v>3078</v>
      </c>
      <c r="P1818" s="2" t="s">
        <v>3075</v>
      </c>
      <c r="Q1818" s="2" t="s">
        <v>3077</v>
      </c>
      <c r="R1818" s="2" t="s">
        <v>3074</v>
      </c>
      <c r="S1818" s="2" t="s">
        <v>64</v>
      </c>
      <c r="T1818">
        <v>3250</v>
      </c>
      <c r="U1818">
        <v>0</v>
      </c>
      <c r="V1818">
        <v>7</v>
      </c>
      <c r="W1818">
        <v>1</v>
      </c>
      <c r="X1818">
        <v>4</v>
      </c>
      <c r="Z1818">
        <v>13000</v>
      </c>
      <c r="AA1818">
        <v>13000</v>
      </c>
      <c r="AB1818">
        <v>28500</v>
      </c>
      <c r="AC1818" s="2" t="s">
        <v>3450</v>
      </c>
      <c r="AD1818" s="2" t="s">
        <v>463</v>
      </c>
      <c r="AE1818">
        <v>2026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 s="2" t="s">
        <v>72</v>
      </c>
      <c r="AN1818" s="2" t="s">
        <v>3419</v>
      </c>
    </row>
    <row r="1819" spans="1:40">
      <c r="A1819" s="1">
        <v>46162</v>
      </c>
      <c r="B1819" s="2" t="s">
        <v>26</v>
      </c>
      <c r="C1819" s="2" t="s">
        <v>3433</v>
      </c>
      <c r="D1819" s="2" t="s">
        <v>3415</v>
      </c>
      <c r="E1819" s="11">
        <v>0.61805555555555558</v>
      </c>
      <c r="F1819" s="11">
        <v>0.72916666666666674</v>
      </c>
      <c r="G1819">
        <v>2.67</v>
      </c>
      <c r="H1819">
        <v>1460.6741573033707</v>
      </c>
      <c r="I1819">
        <v>2.6666666666666665</v>
      </c>
      <c r="J1819">
        <v>1462.5</v>
      </c>
      <c r="K1819" s="2" t="s">
        <v>3416</v>
      </c>
      <c r="L1819" s="2" t="s">
        <v>3417</v>
      </c>
      <c r="M1819">
        <v>810</v>
      </c>
      <c r="N1819" s="2" t="s">
        <v>3073</v>
      </c>
      <c r="O1819" s="2" t="s">
        <v>3078</v>
      </c>
      <c r="P1819" s="2" t="s">
        <v>3075</v>
      </c>
      <c r="Q1819" s="2" t="s">
        <v>3077</v>
      </c>
      <c r="R1819" s="2" t="s">
        <v>3074</v>
      </c>
      <c r="S1819" s="2" t="s">
        <v>64</v>
      </c>
      <c r="T1819">
        <v>3900</v>
      </c>
      <c r="U1819">
        <v>0</v>
      </c>
      <c r="V1819">
        <v>7</v>
      </c>
      <c r="W1819">
        <v>1</v>
      </c>
      <c r="X1819">
        <v>4</v>
      </c>
      <c r="Z1819">
        <v>15600</v>
      </c>
      <c r="AA1819">
        <v>15600</v>
      </c>
      <c r="AB1819">
        <v>28500</v>
      </c>
      <c r="AC1819" s="2" t="s">
        <v>3438</v>
      </c>
      <c r="AD1819" s="2" t="s">
        <v>463</v>
      </c>
      <c r="AE1819">
        <v>2026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 s="2" t="s">
        <v>72</v>
      </c>
      <c r="AN1819" s="2" t="s">
        <v>3419</v>
      </c>
    </row>
    <row r="1820" spans="1:40">
      <c r="A1820" s="1">
        <v>46161</v>
      </c>
      <c r="B1820" s="2" t="s">
        <v>27</v>
      </c>
      <c r="C1820" s="2" t="s">
        <v>3453</v>
      </c>
      <c r="D1820" s="2" t="s">
        <v>3616</v>
      </c>
      <c r="E1820" s="11">
        <v>0.34027777777777768</v>
      </c>
      <c r="F1820" s="11">
        <v>0.36111111111111116</v>
      </c>
      <c r="G1820">
        <v>0.5</v>
      </c>
      <c r="H1820">
        <v>1130</v>
      </c>
      <c r="I1820">
        <v>0.5</v>
      </c>
      <c r="J1820">
        <v>1130</v>
      </c>
      <c r="K1820" s="2" t="s">
        <v>3416</v>
      </c>
      <c r="L1820" s="2" t="s">
        <v>3417</v>
      </c>
      <c r="M1820">
        <v>610</v>
      </c>
      <c r="N1820" s="2" t="s">
        <v>2517</v>
      </c>
      <c r="O1820" s="2" t="s">
        <v>2521</v>
      </c>
      <c r="P1820" s="2" t="s">
        <v>2519</v>
      </c>
      <c r="Q1820" s="2" t="s">
        <v>2520</v>
      </c>
      <c r="R1820" s="2" t="s">
        <v>2518</v>
      </c>
      <c r="S1820" s="2" t="s">
        <v>64</v>
      </c>
      <c r="T1820">
        <v>565</v>
      </c>
      <c r="U1820">
        <v>0</v>
      </c>
      <c r="V1820">
        <v>2</v>
      </c>
      <c r="W1820">
        <v>1</v>
      </c>
      <c r="X1820">
        <v>2</v>
      </c>
      <c r="Z1820">
        <v>1130</v>
      </c>
      <c r="AA1820">
        <v>1130</v>
      </c>
      <c r="AB1820">
        <v>20500</v>
      </c>
      <c r="AC1820" s="2" t="s">
        <v>3438</v>
      </c>
      <c r="AD1820" s="2" t="s">
        <v>463</v>
      </c>
      <c r="AE1820">
        <v>2026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 s="2" t="s">
        <v>3431</v>
      </c>
      <c r="AN1820" s="2" t="s">
        <v>3419</v>
      </c>
    </row>
    <row r="1821" spans="1:40">
      <c r="A1821" s="1">
        <v>46161</v>
      </c>
      <c r="B1821" s="2" t="s">
        <v>27</v>
      </c>
      <c r="C1821" s="2" t="s">
        <v>3453</v>
      </c>
      <c r="D1821" s="2" t="s">
        <v>3616</v>
      </c>
      <c r="E1821" s="11">
        <v>0.36805555555555558</v>
      </c>
      <c r="F1821" s="11">
        <v>0.50694444444444442</v>
      </c>
      <c r="G1821">
        <v>3.33</v>
      </c>
      <c r="H1821">
        <v>1454.0540540540539</v>
      </c>
      <c r="I1821">
        <v>3.333333333333333</v>
      </c>
      <c r="J1821">
        <v>1452.6</v>
      </c>
      <c r="K1821" s="2" t="s">
        <v>3416</v>
      </c>
      <c r="L1821" s="2" t="s">
        <v>3417</v>
      </c>
      <c r="M1821">
        <v>610</v>
      </c>
      <c r="N1821" s="2" t="s">
        <v>2517</v>
      </c>
      <c r="O1821" s="2" t="s">
        <v>2521</v>
      </c>
      <c r="P1821" s="2" t="s">
        <v>2519</v>
      </c>
      <c r="Q1821" s="2" t="s">
        <v>2520</v>
      </c>
      <c r="R1821" s="2" t="s">
        <v>2518</v>
      </c>
      <c r="S1821" s="2" t="s">
        <v>64</v>
      </c>
      <c r="T1821">
        <v>4842</v>
      </c>
      <c r="U1821">
        <v>0</v>
      </c>
      <c r="V1821">
        <v>2</v>
      </c>
      <c r="W1821">
        <v>1</v>
      </c>
      <c r="X1821">
        <v>2</v>
      </c>
      <c r="Z1821">
        <v>9684</v>
      </c>
      <c r="AA1821">
        <v>9684</v>
      </c>
      <c r="AB1821">
        <v>20500</v>
      </c>
      <c r="AC1821" s="2" t="s">
        <v>3450</v>
      </c>
      <c r="AD1821" s="2" t="s">
        <v>463</v>
      </c>
      <c r="AE1821">
        <v>2026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 s="2" t="s">
        <v>3431</v>
      </c>
      <c r="AN1821" s="2" t="s">
        <v>3419</v>
      </c>
    </row>
    <row r="1822" spans="1:40">
      <c r="A1822" s="1">
        <v>46161</v>
      </c>
      <c r="B1822" s="2" t="s">
        <v>27</v>
      </c>
      <c r="C1822" s="2" t="s">
        <v>3453</v>
      </c>
      <c r="D1822" s="2" t="s">
        <v>3616</v>
      </c>
      <c r="E1822" s="11">
        <v>0.59027777777777768</v>
      </c>
      <c r="F1822" s="11">
        <v>0.72916666666666674</v>
      </c>
      <c r="G1822">
        <v>3.33</v>
      </c>
      <c r="H1822">
        <v>1577.1771771771771</v>
      </c>
      <c r="I1822">
        <v>3.333333333333333</v>
      </c>
      <c r="J1822">
        <v>1575.6</v>
      </c>
      <c r="K1822" s="2" t="s">
        <v>3416</v>
      </c>
      <c r="L1822" s="2" t="s">
        <v>3417</v>
      </c>
      <c r="M1822">
        <v>633</v>
      </c>
      <c r="N1822" s="2" t="s">
        <v>2612</v>
      </c>
      <c r="O1822" s="2" t="s">
        <v>2616</v>
      </c>
      <c r="P1822" s="2" t="s">
        <v>2614</v>
      </c>
      <c r="Q1822" s="2" t="s">
        <v>2615</v>
      </c>
      <c r="R1822" s="2" t="s">
        <v>2613</v>
      </c>
      <c r="S1822" s="2" t="s">
        <v>116</v>
      </c>
      <c r="T1822">
        <v>5252</v>
      </c>
      <c r="U1822">
        <v>0</v>
      </c>
      <c r="V1822">
        <v>2</v>
      </c>
      <c r="W1822">
        <v>1</v>
      </c>
      <c r="X1822">
        <v>5</v>
      </c>
      <c r="Z1822">
        <v>26260</v>
      </c>
      <c r="AA1822">
        <v>26260</v>
      </c>
      <c r="AB1822">
        <v>54000</v>
      </c>
      <c r="AC1822" s="2" t="s">
        <v>3450</v>
      </c>
      <c r="AD1822" s="2" t="s">
        <v>463</v>
      </c>
      <c r="AE1822">
        <v>2026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 s="2" t="s">
        <v>3431</v>
      </c>
      <c r="AN1822" s="2" t="s">
        <v>3419</v>
      </c>
    </row>
    <row r="1823" spans="1:40">
      <c r="A1823" s="1">
        <v>46162</v>
      </c>
      <c r="B1823" s="2" t="s">
        <v>27</v>
      </c>
      <c r="C1823" s="2" t="s">
        <v>3453</v>
      </c>
      <c r="D1823" s="2" t="s">
        <v>3616</v>
      </c>
      <c r="E1823" s="11">
        <v>0.34027777777777768</v>
      </c>
      <c r="F1823" s="11">
        <v>0.52777777777777768</v>
      </c>
      <c r="G1823">
        <v>4.5</v>
      </c>
      <c r="H1823">
        <v>1257.3333333333333</v>
      </c>
      <c r="I1823">
        <v>4.5</v>
      </c>
      <c r="J1823">
        <v>1257.3333333333333</v>
      </c>
      <c r="K1823" s="2" t="s">
        <v>3416</v>
      </c>
      <c r="L1823" s="2" t="s">
        <v>3417</v>
      </c>
      <c r="M1823">
        <v>633</v>
      </c>
      <c r="N1823" s="2" t="s">
        <v>2612</v>
      </c>
      <c r="O1823" s="2" t="s">
        <v>2616</v>
      </c>
      <c r="P1823" s="2" t="s">
        <v>2614</v>
      </c>
      <c r="Q1823" s="2" t="s">
        <v>2615</v>
      </c>
      <c r="R1823" s="2" t="s">
        <v>2613</v>
      </c>
      <c r="S1823" s="2" t="s">
        <v>116</v>
      </c>
      <c r="T1823">
        <v>5658</v>
      </c>
      <c r="U1823">
        <v>0</v>
      </c>
      <c r="V1823">
        <v>2</v>
      </c>
      <c r="W1823">
        <v>1</v>
      </c>
      <c r="X1823">
        <v>5</v>
      </c>
      <c r="Z1823">
        <v>28290</v>
      </c>
      <c r="AA1823">
        <v>28290</v>
      </c>
      <c r="AB1823">
        <v>54000</v>
      </c>
      <c r="AC1823" s="2" t="s">
        <v>3450</v>
      </c>
      <c r="AD1823" s="2" t="s">
        <v>463</v>
      </c>
      <c r="AE1823">
        <v>2026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 s="2" t="s">
        <v>3431</v>
      </c>
      <c r="AN1823" s="2" t="s">
        <v>3419</v>
      </c>
    </row>
    <row r="1824" spans="1:40">
      <c r="A1824" s="1">
        <v>46162</v>
      </c>
      <c r="B1824" s="2" t="s">
        <v>27</v>
      </c>
      <c r="C1824" s="2" t="s">
        <v>3453</v>
      </c>
      <c r="D1824" s="2" t="s">
        <v>3616</v>
      </c>
      <c r="E1824" s="11">
        <v>0.64583333333333326</v>
      </c>
      <c r="F1824" s="11">
        <v>0.72916666666666674</v>
      </c>
      <c r="G1824">
        <v>2</v>
      </c>
      <c r="H1824">
        <v>2075</v>
      </c>
      <c r="I1824">
        <v>2</v>
      </c>
      <c r="J1824">
        <v>2075</v>
      </c>
      <c r="K1824" s="2" t="s">
        <v>3416</v>
      </c>
      <c r="L1824" s="2" t="s">
        <v>3417</v>
      </c>
      <c r="M1824">
        <v>814</v>
      </c>
      <c r="N1824" s="2" t="s">
        <v>3086</v>
      </c>
      <c r="O1824" s="2" t="s">
        <v>1335</v>
      </c>
      <c r="P1824" s="2" t="s">
        <v>1298</v>
      </c>
      <c r="Q1824" s="2" t="s">
        <v>2288</v>
      </c>
      <c r="R1824" s="2" t="s">
        <v>2915</v>
      </c>
      <c r="S1824" s="2" t="s">
        <v>64</v>
      </c>
      <c r="T1824">
        <v>4150</v>
      </c>
      <c r="U1824">
        <v>0</v>
      </c>
      <c r="V1824">
        <v>2</v>
      </c>
      <c r="W1824">
        <v>1</v>
      </c>
      <c r="X1824">
        <v>2</v>
      </c>
      <c r="Z1824">
        <v>8300</v>
      </c>
      <c r="AA1824">
        <v>8300</v>
      </c>
      <c r="AB1824">
        <v>6000</v>
      </c>
      <c r="AC1824" s="2" t="s">
        <v>3438</v>
      </c>
      <c r="AD1824" s="2" t="s">
        <v>463</v>
      </c>
      <c r="AE1824">
        <v>2026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 s="2" t="s">
        <v>3431</v>
      </c>
      <c r="AN1824" s="2" t="s">
        <v>3419</v>
      </c>
    </row>
    <row r="1825" spans="1:40">
      <c r="A1825" s="1">
        <v>46161</v>
      </c>
      <c r="B1825" s="2" t="s">
        <v>27</v>
      </c>
      <c r="C1825" s="2" t="s">
        <v>3439</v>
      </c>
      <c r="D1825" s="2" t="s">
        <v>3440</v>
      </c>
      <c r="E1825" s="11">
        <v>0.33680555555555558</v>
      </c>
      <c r="F1825" s="11">
        <v>0.41666666666666674</v>
      </c>
      <c r="G1825">
        <v>1.92</v>
      </c>
      <c r="H1825">
        <v>1259.375</v>
      </c>
      <c r="I1825">
        <v>1.9166666666666665</v>
      </c>
      <c r="J1825">
        <v>1261.5652173958333</v>
      </c>
      <c r="K1825" s="2" t="s">
        <v>3416</v>
      </c>
      <c r="L1825" s="2" t="s">
        <v>3417</v>
      </c>
      <c r="M1825">
        <v>747</v>
      </c>
      <c r="N1825" s="2" t="s">
        <v>2897</v>
      </c>
      <c r="O1825" s="2" t="s">
        <v>2898</v>
      </c>
      <c r="P1825" s="2" t="s">
        <v>1068</v>
      </c>
      <c r="Q1825" s="2" t="s">
        <v>153</v>
      </c>
      <c r="R1825" s="2" t="s">
        <v>1067</v>
      </c>
      <c r="S1825" s="2" t="s">
        <v>64</v>
      </c>
      <c r="T1825">
        <v>2418</v>
      </c>
      <c r="U1825">
        <v>2</v>
      </c>
      <c r="V1825">
        <v>2</v>
      </c>
      <c r="W1825">
        <v>1</v>
      </c>
      <c r="X1825">
        <v>4</v>
      </c>
      <c r="Z1825">
        <v>9672</v>
      </c>
      <c r="AA1825">
        <v>9672</v>
      </c>
      <c r="AB1825">
        <v>9500</v>
      </c>
      <c r="AC1825" s="2" t="s">
        <v>3438</v>
      </c>
      <c r="AD1825" s="2" t="s">
        <v>463</v>
      </c>
      <c r="AE1825">
        <v>2026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 s="2" t="s">
        <v>3431</v>
      </c>
      <c r="AN1825" s="2" t="s">
        <v>3419</v>
      </c>
    </row>
    <row r="1826" spans="1:40">
      <c r="A1826" s="1">
        <v>46161</v>
      </c>
      <c r="B1826" s="2" t="s">
        <v>27</v>
      </c>
      <c r="C1826" s="2" t="s">
        <v>3439</v>
      </c>
      <c r="D1826" s="2" t="s">
        <v>3440</v>
      </c>
      <c r="E1826" s="11">
        <v>0.41666666666666674</v>
      </c>
      <c r="F1826" s="11">
        <v>0.5</v>
      </c>
      <c r="G1826">
        <v>2</v>
      </c>
      <c r="H1826">
        <v>757</v>
      </c>
      <c r="I1826">
        <v>2</v>
      </c>
      <c r="J1826">
        <v>757</v>
      </c>
      <c r="K1826" s="2" t="s">
        <v>3416</v>
      </c>
      <c r="L1826" s="2" t="s">
        <v>3417</v>
      </c>
      <c r="M1826">
        <v>742</v>
      </c>
      <c r="N1826" s="2" t="s">
        <v>2880</v>
      </c>
      <c r="O1826" s="2" t="s">
        <v>2883</v>
      </c>
      <c r="P1826" s="2" t="s">
        <v>2882</v>
      </c>
      <c r="Q1826" s="2" t="s">
        <v>153</v>
      </c>
      <c r="R1826" s="2" t="s">
        <v>2881</v>
      </c>
      <c r="S1826" s="2" t="s">
        <v>64</v>
      </c>
      <c r="T1826">
        <v>1514</v>
      </c>
      <c r="U1826">
        <v>4</v>
      </c>
      <c r="V1826">
        <v>2</v>
      </c>
      <c r="W1826">
        <v>1</v>
      </c>
      <c r="X1826">
        <v>4</v>
      </c>
      <c r="Z1826">
        <v>6056</v>
      </c>
      <c r="AA1826">
        <v>6056</v>
      </c>
      <c r="AB1826">
        <v>5500</v>
      </c>
      <c r="AC1826" s="2" t="s">
        <v>3438</v>
      </c>
      <c r="AD1826" s="2" t="s">
        <v>463</v>
      </c>
      <c r="AE1826">
        <v>2026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 s="2" t="s">
        <v>3431</v>
      </c>
      <c r="AN1826" s="2" t="s">
        <v>3419</v>
      </c>
    </row>
    <row r="1827" spans="1:40">
      <c r="A1827" s="1">
        <v>46161</v>
      </c>
      <c r="B1827" s="2" t="s">
        <v>27</v>
      </c>
      <c r="C1827" s="2" t="s">
        <v>3439</v>
      </c>
      <c r="D1827" s="2" t="s">
        <v>3440</v>
      </c>
      <c r="E1827" s="11">
        <v>0.5625</v>
      </c>
      <c r="F1827" s="11">
        <v>0.72916666666666674</v>
      </c>
      <c r="G1827">
        <v>4</v>
      </c>
      <c r="H1827">
        <v>1237.5</v>
      </c>
      <c r="I1827">
        <v>4</v>
      </c>
      <c r="J1827">
        <v>1237.5</v>
      </c>
      <c r="K1827" s="2" t="s">
        <v>3416</v>
      </c>
      <c r="L1827" s="2" t="s">
        <v>3417</v>
      </c>
      <c r="M1827">
        <v>618</v>
      </c>
      <c r="N1827" s="2" t="s">
        <v>2549</v>
      </c>
      <c r="O1827" s="2" t="s">
        <v>2553</v>
      </c>
      <c r="P1827" s="2" t="s">
        <v>2551</v>
      </c>
      <c r="Q1827" s="2" t="s">
        <v>97</v>
      </c>
      <c r="R1827" s="2" t="s">
        <v>2550</v>
      </c>
      <c r="S1827" s="2" t="s">
        <v>64</v>
      </c>
      <c r="T1827">
        <v>4950</v>
      </c>
      <c r="U1827">
        <v>5</v>
      </c>
      <c r="V1827">
        <v>2</v>
      </c>
      <c r="W1827">
        <v>1</v>
      </c>
      <c r="X1827">
        <v>2</v>
      </c>
      <c r="Z1827">
        <v>9900</v>
      </c>
      <c r="AA1827">
        <v>9900</v>
      </c>
      <c r="AB1827">
        <v>20000</v>
      </c>
      <c r="AC1827" s="2" t="s">
        <v>3459</v>
      </c>
      <c r="AD1827" s="2" t="s">
        <v>463</v>
      </c>
      <c r="AE1827">
        <v>2026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 s="2" t="s">
        <v>3431</v>
      </c>
      <c r="AN1827" s="2" t="s">
        <v>3419</v>
      </c>
    </row>
    <row r="1828" spans="1:40">
      <c r="A1828" s="1">
        <v>46162</v>
      </c>
      <c r="B1828" s="2" t="s">
        <v>27</v>
      </c>
      <c r="C1828" s="2" t="s">
        <v>3439</v>
      </c>
      <c r="D1828" s="2" t="s">
        <v>3440</v>
      </c>
      <c r="E1828" s="11">
        <v>0.33680555555555558</v>
      </c>
      <c r="F1828" s="11">
        <v>0.52083333333333326</v>
      </c>
      <c r="G1828">
        <v>4.42</v>
      </c>
      <c r="H1828">
        <v>1199.0950226244345</v>
      </c>
      <c r="I1828">
        <v>4.416666666666667</v>
      </c>
      <c r="J1828">
        <v>1200</v>
      </c>
      <c r="K1828" s="2" t="s">
        <v>3416</v>
      </c>
      <c r="L1828" s="2" t="s">
        <v>3417</v>
      </c>
      <c r="M1828">
        <v>618</v>
      </c>
      <c r="N1828" s="2" t="s">
        <v>2549</v>
      </c>
      <c r="O1828" s="2" t="s">
        <v>2553</v>
      </c>
      <c r="P1828" s="2" t="s">
        <v>2551</v>
      </c>
      <c r="Q1828" s="2" t="s">
        <v>97</v>
      </c>
      <c r="R1828" s="2" t="s">
        <v>2550</v>
      </c>
      <c r="S1828" s="2" t="s">
        <v>64</v>
      </c>
      <c r="T1828">
        <v>5300</v>
      </c>
      <c r="U1828">
        <v>5</v>
      </c>
      <c r="V1828">
        <v>2</v>
      </c>
      <c r="W1828">
        <v>1</v>
      </c>
      <c r="X1828">
        <v>2</v>
      </c>
      <c r="Z1828">
        <v>10600</v>
      </c>
      <c r="AA1828">
        <v>10600</v>
      </c>
      <c r="AB1828">
        <v>20000</v>
      </c>
      <c r="AC1828" s="2" t="s">
        <v>3622</v>
      </c>
      <c r="AD1828" s="2" t="s">
        <v>463</v>
      </c>
      <c r="AE1828">
        <v>2026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 s="2" t="s">
        <v>3431</v>
      </c>
      <c r="AN1828" s="2" t="s">
        <v>3419</v>
      </c>
    </row>
    <row r="1829" spans="1:40">
      <c r="A1829" s="1">
        <v>46162</v>
      </c>
      <c r="B1829" s="2" t="s">
        <v>27</v>
      </c>
      <c r="C1829" s="2" t="s">
        <v>3439</v>
      </c>
      <c r="D1829" s="2" t="s">
        <v>3440</v>
      </c>
      <c r="E1829" s="11">
        <v>0.60416666666666674</v>
      </c>
      <c r="F1829" s="11">
        <v>0.72916666666666674</v>
      </c>
      <c r="G1829">
        <v>3</v>
      </c>
      <c r="H1829">
        <v>1667</v>
      </c>
      <c r="I1829">
        <v>3</v>
      </c>
      <c r="J1829">
        <v>1667</v>
      </c>
      <c r="K1829" s="2" t="s">
        <v>3416</v>
      </c>
      <c r="L1829" s="2" t="s">
        <v>3417</v>
      </c>
      <c r="M1829">
        <v>689</v>
      </c>
      <c r="N1829" s="2" t="s">
        <v>2785</v>
      </c>
      <c r="O1829" s="2" t="s">
        <v>533</v>
      </c>
      <c r="P1829" s="2" t="s">
        <v>526</v>
      </c>
      <c r="Q1829" s="2" t="s">
        <v>528</v>
      </c>
      <c r="R1829" s="2" t="s">
        <v>525</v>
      </c>
      <c r="S1829" s="2" t="s">
        <v>116</v>
      </c>
      <c r="T1829">
        <v>5001</v>
      </c>
      <c r="U1829">
        <v>0</v>
      </c>
      <c r="V1829">
        <v>3</v>
      </c>
      <c r="W1829">
        <v>1</v>
      </c>
      <c r="X1829">
        <v>3</v>
      </c>
      <c r="Z1829">
        <v>15003</v>
      </c>
      <c r="AA1829">
        <v>15003</v>
      </c>
      <c r="AB1829">
        <v>24000</v>
      </c>
      <c r="AC1829" s="2" t="s">
        <v>3450</v>
      </c>
      <c r="AD1829" s="2" t="s">
        <v>463</v>
      </c>
      <c r="AE1829">
        <v>2026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 s="2" t="s">
        <v>3431</v>
      </c>
      <c r="AN1829" s="2" t="s">
        <v>3419</v>
      </c>
    </row>
    <row r="1830" spans="1:40">
      <c r="A1830" s="1">
        <v>46160</v>
      </c>
      <c r="B1830" s="2" t="s">
        <v>27</v>
      </c>
      <c r="C1830" s="2" t="s">
        <v>3481</v>
      </c>
      <c r="D1830" s="2" t="s">
        <v>3454</v>
      </c>
      <c r="E1830" s="11">
        <v>0.34027777777777768</v>
      </c>
      <c r="F1830" s="11">
        <v>0.72916666666666674</v>
      </c>
      <c r="G1830">
        <v>9.33</v>
      </c>
      <c r="H1830">
        <v>1629.1532690246515</v>
      </c>
      <c r="I1830">
        <v>9.3333333333333339</v>
      </c>
      <c r="J1830">
        <v>1628.5714285763888</v>
      </c>
      <c r="K1830" s="2" t="s">
        <v>3416</v>
      </c>
      <c r="L1830" s="2" t="s">
        <v>3370</v>
      </c>
      <c r="M1830" t="s">
        <v>764</v>
      </c>
      <c r="N1830" s="2" t="s">
        <v>764</v>
      </c>
      <c r="O1830" s="2" t="s">
        <v>764</v>
      </c>
      <c r="P1830" s="2" t="s">
        <v>764</v>
      </c>
      <c r="Q1830" s="2" t="s">
        <v>764</v>
      </c>
      <c r="R1830" s="2" t="s">
        <v>764</v>
      </c>
      <c r="S1830" s="2" t="s">
        <v>764</v>
      </c>
      <c r="T1830">
        <v>15200</v>
      </c>
      <c r="U1830">
        <v>10</v>
      </c>
      <c r="V1830">
        <v>0</v>
      </c>
      <c r="W1830">
        <v>0</v>
      </c>
      <c r="X1830">
        <v>0</v>
      </c>
      <c r="Z1830">
        <v>0</v>
      </c>
      <c r="AA1830" t="s">
        <v>764</v>
      </c>
      <c r="AB1830" t="s">
        <v>764</v>
      </c>
      <c r="AC1830" s="2" t="s">
        <v>3548</v>
      </c>
      <c r="AD1830" s="2" t="s">
        <v>463</v>
      </c>
      <c r="AE1830">
        <v>2026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 s="2" t="s">
        <v>3419</v>
      </c>
      <c r="AN1830" s="2" t="s">
        <v>3419</v>
      </c>
    </row>
    <row r="1831" spans="1:40">
      <c r="A1831" s="1">
        <v>46161</v>
      </c>
      <c r="B1831" s="2" t="s">
        <v>27</v>
      </c>
      <c r="C1831" s="2" t="s">
        <v>3481</v>
      </c>
      <c r="D1831" s="2" t="s">
        <v>3454</v>
      </c>
      <c r="E1831" s="11">
        <v>0.34027777777777768</v>
      </c>
      <c r="F1831" s="11">
        <v>0.72916666666666674</v>
      </c>
      <c r="G1831">
        <v>9.33</v>
      </c>
      <c r="H1831">
        <v>1629.1532690246515</v>
      </c>
      <c r="I1831">
        <v>9.3333333333333339</v>
      </c>
      <c r="J1831">
        <v>1628.5714285763888</v>
      </c>
      <c r="K1831" s="2" t="s">
        <v>3416</v>
      </c>
      <c r="L1831" s="2" t="s">
        <v>3370</v>
      </c>
      <c r="M1831" t="s">
        <v>764</v>
      </c>
      <c r="N1831" s="2" t="s">
        <v>764</v>
      </c>
      <c r="O1831" s="2" t="s">
        <v>764</v>
      </c>
      <c r="P1831" s="2" t="s">
        <v>764</v>
      </c>
      <c r="Q1831" s="2" t="s">
        <v>764</v>
      </c>
      <c r="R1831" s="2" t="s">
        <v>764</v>
      </c>
      <c r="S1831" s="2" t="s">
        <v>764</v>
      </c>
      <c r="T1831">
        <v>15200</v>
      </c>
      <c r="U1831">
        <v>10</v>
      </c>
      <c r="V1831">
        <v>0</v>
      </c>
      <c r="W1831">
        <v>0</v>
      </c>
      <c r="X1831">
        <v>0</v>
      </c>
      <c r="Z1831">
        <v>0</v>
      </c>
      <c r="AA1831" t="s">
        <v>764</v>
      </c>
      <c r="AB1831" t="s">
        <v>764</v>
      </c>
      <c r="AC1831" s="2" t="s">
        <v>3548</v>
      </c>
      <c r="AD1831" s="2" t="s">
        <v>463</v>
      </c>
      <c r="AE1831">
        <v>2026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 s="2" t="s">
        <v>3419</v>
      </c>
      <c r="AN1831" s="2" t="s">
        <v>3419</v>
      </c>
    </row>
    <row r="1832" spans="1:40">
      <c r="A1832" s="1">
        <v>46162</v>
      </c>
      <c r="B1832" s="2" t="s">
        <v>25</v>
      </c>
      <c r="C1832" s="2" t="s">
        <v>3422</v>
      </c>
      <c r="D1832" s="2" t="s">
        <v>3423</v>
      </c>
      <c r="E1832" s="11">
        <v>0.3354166666666667</v>
      </c>
      <c r="F1832" s="11">
        <v>0.41666666666666674</v>
      </c>
      <c r="G1832">
        <v>1.95</v>
      </c>
      <c r="H1832">
        <v>0</v>
      </c>
      <c r="I1832">
        <v>1.9500000000000002</v>
      </c>
      <c r="J1832">
        <v>0</v>
      </c>
      <c r="K1832" s="2" t="s">
        <v>3416</v>
      </c>
      <c r="L1832" s="2" t="s">
        <v>3464</v>
      </c>
      <c r="M1832" t="s">
        <v>764</v>
      </c>
      <c r="N1832" s="2" t="s">
        <v>764</v>
      </c>
      <c r="O1832" s="2" t="s">
        <v>764</v>
      </c>
      <c r="P1832" s="2" t="s">
        <v>764</v>
      </c>
      <c r="Q1832" s="2" t="s">
        <v>764</v>
      </c>
      <c r="R1832" s="2" t="s">
        <v>764</v>
      </c>
      <c r="S1832" s="2" t="s">
        <v>764</v>
      </c>
      <c r="T1832">
        <v>0</v>
      </c>
      <c r="U1832">
        <v>0</v>
      </c>
      <c r="V1832">
        <v>0</v>
      </c>
      <c r="W1832">
        <v>0</v>
      </c>
      <c r="X1832">
        <v>0</v>
      </c>
      <c r="Z1832">
        <v>0</v>
      </c>
      <c r="AA1832" t="s">
        <v>764</v>
      </c>
      <c r="AB1832" t="s">
        <v>764</v>
      </c>
      <c r="AC1832" s="2" t="s">
        <v>3700</v>
      </c>
      <c r="AD1832" s="2" t="s">
        <v>463</v>
      </c>
      <c r="AE1832">
        <v>2026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 s="2" t="s">
        <v>72</v>
      </c>
      <c r="AN1832" s="2" t="s">
        <v>3419</v>
      </c>
    </row>
    <row r="1833" spans="1:40">
      <c r="A1833" s="1">
        <v>46162</v>
      </c>
      <c r="B1833" s="2" t="s">
        <v>25</v>
      </c>
      <c r="C1833" s="2" t="s">
        <v>3422</v>
      </c>
      <c r="D1833" s="2" t="s">
        <v>3423</v>
      </c>
      <c r="E1833" s="11">
        <v>0.44930555555555562</v>
      </c>
      <c r="F1833" s="11">
        <v>0.5625</v>
      </c>
      <c r="G1833">
        <v>2.72</v>
      </c>
      <c r="H1833">
        <v>735.29411764705878</v>
      </c>
      <c r="I1833">
        <v>2.7166666666666668</v>
      </c>
      <c r="J1833">
        <v>736.19631901620369</v>
      </c>
      <c r="K1833" s="2" t="s">
        <v>3416</v>
      </c>
      <c r="L1833" s="2" t="s">
        <v>3417</v>
      </c>
      <c r="M1833">
        <v>760</v>
      </c>
      <c r="N1833" s="2" t="s">
        <v>2929</v>
      </c>
      <c r="O1833" s="2" t="s">
        <v>1342</v>
      </c>
      <c r="P1833" s="2" t="s">
        <v>1341</v>
      </c>
      <c r="Q1833" s="2" t="s">
        <v>2288</v>
      </c>
      <c r="R1833" s="2" t="s">
        <v>2930</v>
      </c>
      <c r="S1833" s="2" t="s">
        <v>64</v>
      </c>
      <c r="T1833">
        <v>2000</v>
      </c>
      <c r="U1833">
        <v>0</v>
      </c>
      <c r="V1833">
        <v>2</v>
      </c>
      <c r="W1833">
        <v>1</v>
      </c>
      <c r="X1833">
        <v>2</v>
      </c>
      <c r="Z1833">
        <v>4000</v>
      </c>
      <c r="AA1833">
        <v>4000</v>
      </c>
      <c r="AB1833">
        <v>3600</v>
      </c>
      <c r="AC1833" s="2"/>
      <c r="AD1833" s="2" t="s">
        <v>463</v>
      </c>
      <c r="AE1833">
        <v>2026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 s="2" t="s">
        <v>72</v>
      </c>
      <c r="AN1833" s="2" t="s">
        <v>3419</v>
      </c>
    </row>
    <row r="1834" spans="1:40">
      <c r="A1834" s="1">
        <v>46162</v>
      </c>
      <c r="B1834" s="2" t="s">
        <v>25</v>
      </c>
      <c r="C1834" s="2" t="s">
        <v>3422</v>
      </c>
      <c r="D1834" s="2" t="s">
        <v>3423</v>
      </c>
      <c r="E1834" s="11">
        <v>0.62222222222222223</v>
      </c>
      <c r="F1834" s="11">
        <v>0.72916666666666674</v>
      </c>
      <c r="G1834">
        <v>2.57</v>
      </c>
      <c r="H1834">
        <v>4126.8482490272372</v>
      </c>
      <c r="I1834">
        <v>2.5666666666666669</v>
      </c>
      <c r="J1834">
        <v>4132.2077922106482</v>
      </c>
      <c r="K1834" s="2" t="s">
        <v>3416</v>
      </c>
      <c r="L1834" s="2" t="s">
        <v>3417</v>
      </c>
      <c r="M1834">
        <v>486</v>
      </c>
      <c r="N1834" s="2" t="s">
        <v>2096</v>
      </c>
      <c r="O1834" s="2" t="s">
        <v>2083</v>
      </c>
      <c r="P1834" s="2" t="s">
        <v>2082</v>
      </c>
      <c r="Q1834" s="2" t="s">
        <v>97</v>
      </c>
      <c r="R1834" s="2" t="s">
        <v>2081</v>
      </c>
      <c r="S1834" s="2" t="s">
        <v>64</v>
      </c>
      <c r="T1834">
        <v>10606</v>
      </c>
      <c r="U1834">
        <v>0</v>
      </c>
      <c r="V1834">
        <v>2</v>
      </c>
      <c r="W1834">
        <v>1</v>
      </c>
      <c r="X1834">
        <v>2</v>
      </c>
      <c r="Z1834">
        <v>21212</v>
      </c>
      <c r="AA1834">
        <v>21212</v>
      </c>
      <c r="AB1834">
        <v>29500</v>
      </c>
      <c r="AC1834" s="2" t="s">
        <v>3701</v>
      </c>
      <c r="AD1834" s="2" t="s">
        <v>463</v>
      </c>
      <c r="AE1834">
        <v>2026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 s="2" t="s">
        <v>72</v>
      </c>
      <c r="AN1834" s="2"/>
    </row>
    <row r="1835" spans="1:40">
      <c r="A1835" s="1">
        <v>46163</v>
      </c>
      <c r="B1835" s="2" t="s">
        <v>25</v>
      </c>
      <c r="C1835" s="2" t="s">
        <v>3422</v>
      </c>
      <c r="D1835" s="2" t="s">
        <v>3423</v>
      </c>
      <c r="E1835" s="11">
        <v>0.3354166666666667</v>
      </c>
      <c r="F1835" s="11">
        <v>0.39583333333333326</v>
      </c>
      <c r="G1835">
        <v>1.45</v>
      </c>
      <c r="H1835">
        <v>2896.5517241379312</v>
      </c>
      <c r="I1835">
        <v>1.4500000000000002</v>
      </c>
      <c r="J1835">
        <v>2896.5517241435186</v>
      </c>
      <c r="K1835" s="2" t="s">
        <v>3416</v>
      </c>
      <c r="L1835" s="2" t="s">
        <v>3417</v>
      </c>
      <c r="M1835">
        <v>486</v>
      </c>
      <c r="N1835" s="2" t="s">
        <v>2096</v>
      </c>
      <c r="O1835" s="2" t="s">
        <v>2083</v>
      </c>
      <c r="P1835" s="2" t="s">
        <v>2082</v>
      </c>
      <c r="Q1835" s="2" t="s">
        <v>97</v>
      </c>
      <c r="R1835" s="2" t="s">
        <v>2081</v>
      </c>
      <c r="S1835" s="2" t="s">
        <v>64</v>
      </c>
      <c r="T1835">
        <v>4200</v>
      </c>
      <c r="U1835">
        <v>0</v>
      </c>
      <c r="V1835">
        <v>2</v>
      </c>
      <c r="W1835">
        <v>1</v>
      </c>
      <c r="X1835">
        <v>2</v>
      </c>
      <c r="Z1835">
        <v>8400</v>
      </c>
      <c r="AA1835">
        <v>8400</v>
      </c>
      <c r="AB1835">
        <v>29500</v>
      </c>
      <c r="AC1835" s="2" t="s">
        <v>3641</v>
      </c>
      <c r="AD1835" s="2" t="s">
        <v>463</v>
      </c>
      <c r="AE1835">
        <v>2026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 s="2" t="s">
        <v>72</v>
      </c>
      <c r="AN1835" s="2" t="s">
        <v>3419</v>
      </c>
    </row>
    <row r="1836" spans="1:40">
      <c r="A1836" s="1">
        <v>46163</v>
      </c>
      <c r="B1836" s="2" t="s">
        <v>25</v>
      </c>
      <c r="C1836" s="2" t="s">
        <v>3422</v>
      </c>
      <c r="D1836" s="2" t="s">
        <v>3423</v>
      </c>
      <c r="E1836" s="11">
        <v>0.39930555555555558</v>
      </c>
      <c r="F1836" s="11">
        <v>0.61805555555555558</v>
      </c>
      <c r="G1836">
        <v>5.25</v>
      </c>
      <c r="H1836">
        <v>2819.0476190476193</v>
      </c>
      <c r="I1836">
        <v>5.25</v>
      </c>
      <c r="J1836">
        <v>2819.0476190509257</v>
      </c>
      <c r="K1836" s="2" t="s">
        <v>3416</v>
      </c>
      <c r="L1836" s="2" t="s">
        <v>3417</v>
      </c>
      <c r="M1836">
        <v>487</v>
      </c>
      <c r="N1836" s="2" t="s">
        <v>2097</v>
      </c>
      <c r="O1836" s="2" t="s">
        <v>2083</v>
      </c>
      <c r="P1836" s="2" t="s">
        <v>2082</v>
      </c>
      <c r="Q1836" s="2" t="s">
        <v>97</v>
      </c>
      <c r="R1836" s="2" t="s">
        <v>2081</v>
      </c>
      <c r="S1836" s="2" t="s">
        <v>64</v>
      </c>
      <c r="T1836">
        <v>14800</v>
      </c>
      <c r="U1836">
        <v>0</v>
      </c>
      <c r="V1836">
        <v>2</v>
      </c>
      <c r="W1836">
        <v>1</v>
      </c>
      <c r="X1836">
        <v>2</v>
      </c>
      <c r="Z1836">
        <v>29600</v>
      </c>
      <c r="AA1836">
        <v>29600</v>
      </c>
      <c r="AB1836">
        <v>29500</v>
      </c>
      <c r="AC1836" s="2" t="s">
        <v>3450</v>
      </c>
      <c r="AD1836" s="2" t="s">
        <v>463</v>
      </c>
      <c r="AE1836">
        <v>2026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 s="2" t="s">
        <v>72</v>
      </c>
      <c r="AN1836" s="2" t="s">
        <v>3419</v>
      </c>
    </row>
    <row r="1837" spans="1:40">
      <c r="A1837" s="1">
        <v>46163</v>
      </c>
      <c r="B1837" s="2" t="s">
        <v>25</v>
      </c>
      <c r="C1837" s="2" t="s">
        <v>3422</v>
      </c>
      <c r="D1837" s="2" t="s">
        <v>3423</v>
      </c>
      <c r="E1837" s="11">
        <v>0.62152777777777768</v>
      </c>
      <c r="F1837" s="11">
        <v>0.72916666666666674</v>
      </c>
      <c r="G1837">
        <v>2.58</v>
      </c>
      <c r="H1837">
        <v>0</v>
      </c>
      <c r="I1837">
        <v>2.5833333333333335</v>
      </c>
      <c r="J1837">
        <v>0</v>
      </c>
      <c r="K1837" s="2" t="s">
        <v>3416</v>
      </c>
      <c r="L1837" s="2" t="s">
        <v>3362</v>
      </c>
      <c r="M1837" t="s">
        <v>764</v>
      </c>
      <c r="N1837" s="2" t="s">
        <v>764</v>
      </c>
      <c r="O1837" s="2" t="s">
        <v>764</v>
      </c>
      <c r="P1837" s="2" t="s">
        <v>764</v>
      </c>
      <c r="Q1837" s="2" t="s">
        <v>764</v>
      </c>
      <c r="R1837" s="2" t="s">
        <v>764</v>
      </c>
      <c r="S1837" s="2" t="s">
        <v>764</v>
      </c>
      <c r="T1837">
        <v>0</v>
      </c>
      <c r="U1837">
        <v>0</v>
      </c>
      <c r="V1837">
        <v>0</v>
      </c>
      <c r="W1837">
        <v>0</v>
      </c>
      <c r="X1837">
        <v>0</v>
      </c>
      <c r="Z1837">
        <v>0</v>
      </c>
      <c r="AA1837" t="s">
        <v>764</v>
      </c>
      <c r="AB1837" t="s">
        <v>764</v>
      </c>
      <c r="AC1837" s="2" t="s">
        <v>3702</v>
      </c>
      <c r="AD1837" s="2" t="s">
        <v>463</v>
      </c>
      <c r="AE1837">
        <v>2026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 s="2" t="s">
        <v>72</v>
      </c>
      <c r="AN1837" s="2" t="s">
        <v>3419</v>
      </c>
    </row>
    <row r="1838" spans="1:40">
      <c r="A1838" s="1">
        <v>46161</v>
      </c>
      <c r="B1838" s="2" t="s">
        <v>25</v>
      </c>
      <c r="C1838" s="2" t="s">
        <v>3414</v>
      </c>
      <c r="D1838" s="2" t="s">
        <v>3426</v>
      </c>
      <c r="E1838" s="11">
        <v>0.64583333333333326</v>
      </c>
      <c r="F1838" s="11">
        <v>0.67708333333333326</v>
      </c>
      <c r="G1838">
        <v>0.75</v>
      </c>
      <c r="H1838">
        <v>973.33333333333337</v>
      </c>
      <c r="I1838">
        <v>0.75</v>
      </c>
      <c r="J1838">
        <v>973.33333333333337</v>
      </c>
      <c r="K1838" s="2" t="s">
        <v>3416</v>
      </c>
      <c r="L1838" s="2" t="s">
        <v>3417</v>
      </c>
      <c r="M1838">
        <v>815</v>
      </c>
      <c r="N1838" s="2" t="s">
        <v>3086</v>
      </c>
      <c r="O1838" s="2" t="s">
        <v>580</v>
      </c>
      <c r="P1838" s="2" t="s">
        <v>1298</v>
      </c>
      <c r="Q1838" s="2" t="s">
        <v>2288</v>
      </c>
      <c r="R1838" s="2" t="s">
        <v>2915</v>
      </c>
      <c r="S1838" s="2" t="s">
        <v>79</v>
      </c>
      <c r="T1838">
        <v>730</v>
      </c>
      <c r="U1838">
        <v>6</v>
      </c>
      <c r="V1838">
        <v>0</v>
      </c>
      <c r="W1838">
        <v>1</v>
      </c>
      <c r="X1838">
        <v>8</v>
      </c>
      <c r="Z1838">
        <v>5840</v>
      </c>
      <c r="AA1838">
        <v>5840</v>
      </c>
      <c r="AB1838">
        <v>5700</v>
      </c>
      <c r="AC1838" s="2"/>
      <c r="AD1838" s="2" t="s">
        <v>463</v>
      </c>
      <c r="AE1838">
        <v>2026</v>
      </c>
      <c r="AF1838">
        <v>183</v>
      </c>
      <c r="AG1838">
        <v>191</v>
      </c>
      <c r="AH1838">
        <v>-8</v>
      </c>
      <c r="AI1838">
        <v>194</v>
      </c>
      <c r="AJ1838">
        <v>191</v>
      </c>
      <c r="AK1838">
        <v>3</v>
      </c>
      <c r="AL1838" s="2" t="s">
        <v>72</v>
      </c>
      <c r="AN1838" s="2" t="s">
        <v>3419</v>
      </c>
    </row>
    <row r="1839" spans="1:40">
      <c r="A1839" s="1">
        <v>46161</v>
      </c>
      <c r="B1839" s="2" t="s">
        <v>25</v>
      </c>
      <c r="C1839" s="2" t="s">
        <v>3414</v>
      </c>
      <c r="D1839" s="2" t="s">
        <v>3426</v>
      </c>
      <c r="E1839" s="11">
        <v>0.68402777777777768</v>
      </c>
      <c r="F1839" s="11">
        <v>0.72916666666666674</v>
      </c>
      <c r="G1839">
        <v>1.08</v>
      </c>
      <c r="H1839">
        <v>1999.9999999999998</v>
      </c>
      <c r="I1839">
        <v>1.0833333333333335</v>
      </c>
      <c r="J1839">
        <v>1993.8461538425927</v>
      </c>
      <c r="K1839" s="2" t="s">
        <v>3416</v>
      </c>
      <c r="L1839" s="2" t="s">
        <v>3417</v>
      </c>
      <c r="M1839">
        <v>756</v>
      </c>
      <c r="N1839" s="2" t="s">
        <v>2914</v>
      </c>
      <c r="O1839" s="2" t="s">
        <v>580</v>
      </c>
      <c r="P1839" s="2" t="s">
        <v>1298</v>
      </c>
      <c r="Q1839" s="2" t="s">
        <v>2288</v>
      </c>
      <c r="R1839" s="2" t="s">
        <v>2915</v>
      </c>
      <c r="S1839" s="2" t="s">
        <v>79</v>
      </c>
      <c r="T1839">
        <v>2160</v>
      </c>
      <c r="U1839">
        <v>10</v>
      </c>
      <c r="V1839">
        <v>0</v>
      </c>
      <c r="W1839">
        <v>1</v>
      </c>
      <c r="X1839">
        <v>8</v>
      </c>
      <c r="Z1839">
        <v>17280</v>
      </c>
      <c r="AA1839">
        <v>17280</v>
      </c>
      <c r="AB1839">
        <v>17000</v>
      </c>
      <c r="AC1839" s="2"/>
      <c r="AD1839" s="2" t="s">
        <v>463</v>
      </c>
      <c r="AE1839">
        <v>2026</v>
      </c>
      <c r="AF1839">
        <v>540</v>
      </c>
      <c r="AG1839">
        <v>541</v>
      </c>
      <c r="AH1839">
        <v>-1</v>
      </c>
      <c r="AI1839">
        <v>544</v>
      </c>
      <c r="AJ1839">
        <v>541</v>
      </c>
      <c r="AK1839">
        <v>3</v>
      </c>
      <c r="AL1839" s="2" t="s">
        <v>72</v>
      </c>
      <c r="AN1839" s="2" t="s">
        <v>3419</v>
      </c>
    </row>
    <row r="1840" spans="1:40">
      <c r="A1840" s="1">
        <v>46162</v>
      </c>
      <c r="B1840" s="2" t="s">
        <v>25</v>
      </c>
      <c r="C1840" s="2" t="s">
        <v>3414</v>
      </c>
      <c r="D1840" s="2" t="s">
        <v>3426</v>
      </c>
      <c r="E1840" s="11">
        <v>0.34027777777777768</v>
      </c>
      <c r="F1840" s="11">
        <v>0.41666666666666674</v>
      </c>
      <c r="G1840">
        <v>1.83</v>
      </c>
      <c r="H1840">
        <v>710.38251366120221</v>
      </c>
      <c r="I1840">
        <v>1.8333333333333335</v>
      </c>
      <c r="J1840">
        <v>709.09090908564815</v>
      </c>
      <c r="K1840" s="2" t="s">
        <v>3416</v>
      </c>
      <c r="L1840" s="2" t="s">
        <v>3417</v>
      </c>
      <c r="M1840">
        <v>691</v>
      </c>
      <c r="N1840" s="2" t="s">
        <v>2786</v>
      </c>
      <c r="O1840" s="2" t="s">
        <v>1396</v>
      </c>
      <c r="P1840" s="2" t="s">
        <v>1391</v>
      </c>
      <c r="Q1840" s="2" t="s">
        <v>153</v>
      </c>
      <c r="R1840" s="2" t="s">
        <v>1390</v>
      </c>
      <c r="S1840" s="2" t="s">
        <v>79</v>
      </c>
      <c r="T1840">
        <v>1300</v>
      </c>
      <c r="U1840">
        <v>6</v>
      </c>
      <c r="V1840">
        <v>0</v>
      </c>
      <c r="W1840">
        <v>1</v>
      </c>
      <c r="X1840">
        <v>8</v>
      </c>
      <c r="Z1840">
        <v>10400</v>
      </c>
      <c r="AA1840">
        <v>10400</v>
      </c>
      <c r="AB1840">
        <v>10000</v>
      </c>
      <c r="AC1840" s="2"/>
      <c r="AD1840" s="2" t="s">
        <v>463</v>
      </c>
      <c r="AE1840">
        <v>2026</v>
      </c>
      <c r="AF1840">
        <v>325</v>
      </c>
      <c r="AG1840">
        <v>3095</v>
      </c>
      <c r="AH1840">
        <v>-2770</v>
      </c>
      <c r="AI1840">
        <v>3098</v>
      </c>
      <c r="AJ1840">
        <v>3095</v>
      </c>
      <c r="AK1840">
        <v>3</v>
      </c>
      <c r="AL1840" s="2" t="s">
        <v>72</v>
      </c>
      <c r="AN1840" s="2" t="s">
        <v>3419</v>
      </c>
    </row>
    <row r="1841" spans="1:40">
      <c r="A1841" s="1">
        <v>46162</v>
      </c>
      <c r="B1841" s="2" t="s">
        <v>25</v>
      </c>
      <c r="C1841" s="2" t="s">
        <v>3414</v>
      </c>
      <c r="D1841" s="2" t="s">
        <v>3426</v>
      </c>
      <c r="E1841" s="11">
        <v>0.42222222222222228</v>
      </c>
      <c r="F1841" s="11">
        <v>0.45833333333333326</v>
      </c>
      <c r="G1841">
        <v>0.87</v>
      </c>
      <c r="H1841">
        <v>781.60919540229884</v>
      </c>
      <c r="I1841">
        <v>0.8666666666666667</v>
      </c>
      <c r="J1841">
        <v>784.6153846180556</v>
      </c>
      <c r="K1841" s="2" t="s">
        <v>3416</v>
      </c>
      <c r="L1841" s="2" t="s">
        <v>3417</v>
      </c>
      <c r="M1841">
        <v>748</v>
      </c>
      <c r="N1841" s="2" t="s">
        <v>2897</v>
      </c>
      <c r="O1841" s="2" t="s">
        <v>1069</v>
      </c>
      <c r="P1841" s="2" t="s">
        <v>1068</v>
      </c>
      <c r="Q1841" s="2" t="s">
        <v>153</v>
      </c>
      <c r="R1841" s="2" t="s">
        <v>1067</v>
      </c>
      <c r="S1841" s="2" t="s">
        <v>79</v>
      </c>
      <c r="T1841">
        <v>680</v>
      </c>
      <c r="U1841">
        <v>8</v>
      </c>
      <c r="V1841">
        <v>0</v>
      </c>
      <c r="W1841">
        <v>1</v>
      </c>
      <c r="X1841">
        <v>8</v>
      </c>
      <c r="Z1841">
        <v>5440</v>
      </c>
      <c r="AA1841">
        <v>5440</v>
      </c>
      <c r="AB1841">
        <v>5100</v>
      </c>
      <c r="AC1841" s="2"/>
      <c r="AD1841" s="2" t="s">
        <v>463</v>
      </c>
      <c r="AE1841">
        <v>2026</v>
      </c>
      <c r="AF1841">
        <v>170</v>
      </c>
      <c r="AG1841">
        <v>176</v>
      </c>
      <c r="AH1841">
        <v>-6</v>
      </c>
      <c r="AI1841">
        <v>179</v>
      </c>
      <c r="AJ1841">
        <v>176</v>
      </c>
      <c r="AK1841">
        <v>3</v>
      </c>
      <c r="AL1841" s="2" t="s">
        <v>72</v>
      </c>
      <c r="AN1841" s="2" t="s">
        <v>3419</v>
      </c>
    </row>
    <row r="1842" spans="1:40">
      <c r="A1842" s="1">
        <v>46162</v>
      </c>
      <c r="B1842" s="2" t="s">
        <v>25</v>
      </c>
      <c r="C1842" s="2" t="s">
        <v>3414</v>
      </c>
      <c r="D1842" s="2" t="s">
        <v>3426</v>
      </c>
      <c r="E1842" s="11">
        <v>0.48263888888888884</v>
      </c>
      <c r="F1842" s="11">
        <v>0.51736111111111116</v>
      </c>
      <c r="G1842">
        <v>0.83</v>
      </c>
      <c r="H1842">
        <v>819.27710843373495</v>
      </c>
      <c r="I1842">
        <v>0.83333333333333326</v>
      </c>
      <c r="J1842">
        <v>816</v>
      </c>
      <c r="K1842" s="2" t="s">
        <v>3416</v>
      </c>
      <c r="L1842" s="2" t="s">
        <v>3417</v>
      </c>
      <c r="M1842">
        <v>743</v>
      </c>
      <c r="N1842" s="2" t="s">
        <v>2880</v>
      </c>
      <c r="O1842" s="2" t="s">
        <v>2887</v>
      </c>
      <c r="P1842" s="2" t="s">
        <v>2882</v>
      </c>
      <c r="Q1842" s="2" t="s">
        <v>153</v>
      </c>
      <c r="R1842" s="2" t="s">
        <v>2881</v>
      </c>
      <c r="S1842" s="2" t="s">
        <v>79</v>
      </c>
      <c r="T1842">
        <v>680</v>
      </c>
      <c r="U1842">
        <v>6</v>
      </c>
      <c r="V1842">
        <v>0</v>
      </c>
      <c r="W1842">
        <v>1</v>
      </c>
      <c r="X1842">
        <v>8</v>
      </c>
      <c r="Z1842">
        <v>5440</v>
      </c>
      <c r="AA1842">
        <v>5440</v>
      </c>
      <c r="AB1842">
        <v>5100</v>
      </c>
      <c r="AC1842" s="2"/>
      <c r="AD1842" s="2" t="s">
        <v>463</v>
      </c>
      <c r="AE1842">
        <v>2026</v>
      </c>
      <c r="AF1842">
        <v>170</v>
      </c>
      <c r="AG1842">
        <v>177</v>
      </c>
      <c r="AH1842">
        <v>-7</v>
      </c>
      <c r="AI1842">
        <v>180</v>
      </c>
      <c r="AJ1842">
        <v>177</v>
      </c>
      <c r="AK1842">
        <v>3</v>
      </c>
      <c r="AL1842" s="2" t="s">
        <v>72</v>
      </c>
      <c r="AN1842" s="2" t="s">
        <v>3419</v>
      </c>
    </row>
    <row r="1843" spans="1:40">
      <c r="A1843" s="1">
        <v>46162</v>
      </c>
      <c r="B1843" s="2" t="s">
        <v>25</v>
      </c>
      <c r="C1843" s="2" t="s">
        <v>3414</v>
      </c>
      <c r="D1843" s="2" t="s">
        <v>3426</v>
      </c>
      <c r="E1843" s="11">
        <v>0.52777777777777768</v>
      </c>
      <c r="F1843" s="11">
        <v>0.57986111111111116</v>
      </c>
      <c r="G1843">
        <v>1.25</v>
      </c>
      <c r="H1843">
        <v>1032</v>
      </c>
      <c r="I1843">
        <v>1.25</v>
      </c>
      <c r="J1843">
        <v>1032</v>
      </c>
      <c r="K1843" s="2" t="s">
        <v>3416</v>
      </c>
      <c r="L1843" s="2" t="s">
        <v>3417</v>
      </c>
      <c r="M1843">
        <v>619</v>
      </c>
      <c r="N1843" s="2" t="s">
        <v>2549</v>
      </c>
      <c r="O1843" s="2" t="s">
        <v>2557</v>
      </c>
      <c r="P1843" s="2" t="s">
        <v>2551</v>
      </c>
      <c r="Q1843" s="2" t="s">
        <v>97</v>
      </c>
      <c r="R1843" s="2" t="s">
        <v>2550</v>
      </c>
      <c r="S1843" s="2" t="s">
        <v>79</v>
      </c>
      <c r="T1843">
        <v>1290</v>
      </c>
      <c r="U1843">
        <v>10</v>
      </c>
      <c r="V1843">
        <v>0</v>
      </c>
      <c r="W1843">
        <v>1</v>
      </c>
      <c r="X1843">
        <v>8</v>
      </c>
      <c r="Z1843">
        <v>10320</v>
      </c>
      <c r="AA1843">
        <v>10320</v>
      </c>
      <c r="AB1843">
        <v>10000</v>
      </c>
      <c r="AC1843" s="2"/>
      <c r="AD1843" s="2" t="s">
        <v>463</v>
      </c>
      <c r="AE1843">
        <v>2026</v>
      </c>
      <c r="AF1843">
        <v>323</v>
      </c>
      <c r="AG1843">
        <v>329</v>
      </c>
      <c r="AH1843">
        <v>-6</v>
      </c>
      <c r="AI1843">
        <v>332</v>
      </c>
      <c r="AJ1843">
        <v>329</v>
      </c>
      <c r="AK1843">
        <v>3</v>
      </c>
      <c r="AL1843" s="2" t="s">
        <v>72</v>
      </c>
      <c r="AN1843" s="2" t="s">
        <v>3419</v>
      </c>
    </row>
    <row r="1844" spans="1:40">
      <c r="A1844" s="1">
        <v>46162</v>
      </c>
      <c r="B1844" s="2" t="s">
        <v>25</v>
      </c>
      <c r="C1844" s="2" t="s">
        <v>3414</v>
      </c>
      <c r="D1844" s="2" t="s">
        <v>3426</v>
      </c>
      <c r="E1844" s="11">
        <v>0.59027777777777768</v>
      </c>
      <c r="F1844" s="11">
        <v>0.61111111111111116</v>
      </c>
      <c r="G1844">
        <v>0.5</v>
      </c>
      <c r="H1844">
        <v>840</v>
      </c>
      <c r="I1844">
        <v>0.5</v>
      </c>
      <c r="J1844">
        <v>840</v>
      </c>
      <c r="K1844" s="2" t="s">
        <v>3416</v>
      </c>
      <c r="L1844" s="2" t="s">
        <v>3417</v>
      </c>
      <c r="M1844">
        <v>554</v>
      </c>
      <c r="N1844" s="2" t="s">
        <v>2306</v>
      </c>
      <c r="O1844" s="2" t="s">
        <v>2249</v>
      </c>
      <c r="P1844" s="2" t="s">
        <v>2243</v>
      </c>
      <c r="Q1844" s="2" t="s">
        <v>2229</v>
      </c>
      <c r="R1844" s="2" t="s">
        <v>2307</v>
      </c>
      <c r="S1844" s="2" t="s">
        <v>79</v>
      </c>
      <c r="T1844">
        <v>420</v>
      </c>
      <c r="U1844">
        <v>8</v>
      </c>
      <c r="V1844">
        <v>0</v>
      </c>
      <c r="W1844">
        <v>1</v>
      </c>
      <c r="X1844">
        <v>8</v>
      </c>
      <c r="Z1844">
        <v>3360</v>
      </c>
      <c r="AA1844">
        <v>3360</v>
      </c>
      <c r="AB1844">
        <v>3100</v>
      </c>
      <c r="AC1844" s="2"/>
      <c r="AD1844" s="2" t="s">
        <v>463</v>
      </c>
      <c r="AE1844">
        <v>2026</v>
      </c>
      <c r="AF1844">
        <v>105</v>
      </c>
      <c r="AG1844">
        <v>111</v>
      </c>
      <c r="AH1844">
        <v>-6</v>
      </c>
      <c r="AI1844">
        <v>114</v>
      </c>
      <c r="AJ1844">
        <v>111</v>
      </c>
      <c r="AK1844">
        <v>3</v>
      </c>
      <c r="AL1844" s="2" t="s">
        <v>72</v>
      </c>
      <c r="AN1844" s="2" t="s">
        <v>3419</v>
      </c>
    </row>
    <row r="1845" spans="1:40">
      <c r="A1845" s="1">
        <v>46162</v>
      </c>
      <c r="B1845" s="2" t="s">
        <v>25</v>
      </c>
      <c r="C1845" s="2" t="s">
        <v>3414</v>
      </c>
      <c r="D1845" s="2" t="s">
        <v>3426</v>
      </c>
      <c r="E1845" s="11">
        <v>0.62152777777777768</v>
      </c>
      <c r="F1845" s="11">
        <v>0.68402777777777768</v>
      </c>
      <c r="G1845">
        <v>1.5</v>
      </c>
      <c r="H1845">
        <v>1293.3333333333333</v>
      </c>
      <c r="I1845">
        <v>1.5</v>
      </c>
      <c r="J1845">
        <v>1293.3333333333333</v>
      </c>
      <c r="K1845" s="2" t="s">
        <v>3416</v>
      </c>
      <c r="L1845" s="2" t="s">
        <v>3417</v>
      </c>
      <c r="M1845">
        <v>811</v>
      </c>
      <c r="N1845" s="2" t="s">
        <v>3073</v>
      </c>
      <c r="O1845" s="2" t="s">
        <v>3082</v>
      </c>
      <c r="P1845" s="2" t="s">
        <v>3075</v>
      </c>
      <c r="Q1845" s="2" t="s">
        <v>3077</v>
      </c>
      <c r="R1845" s="2" t="s">
        <v>3074</v>
      </c>
      <c r="S1845" s="2" t="s">
        <v>79</v>
      </c>
      <c r="T1845">
        <v>1940</v>
      </c>
      <c r="U1845">
        <v>10</v>
      </c>
      <c r="V1845">
        <v>0</v>
      </c>
      <c r="W1845">
        <v>1</v>
      </c>
      <c r="X1845">
        <v>8</v>
      </c>
      <c r="Z1845">
        <v>15520</v>
      </c>
      <c r="AA1845">
        <v>15520</v>
      </c>
      <c r="AB1845">
        <v>15100</v>
      </c>
      <c r="AC1845" s="2"/>
      <c r="AD1845" s="2" t="s">
        <v>463</v>
      </c>
      <c r="AE1845">
        <v>2026</v>
      </c>
      <c r="AF1845">
        <v>485</v>
      </c>
      <c r="AG1845">
        <v>503</v>
      </c>
      <c r="AH1845">
        <v>-18</v>
      </c>
      <c r="AI1845">
        <v>506</v>
      </c>
      <c r="AJ1845">
        <v>503</v>
      </c>
      <c r="AK1845">
        <v>3</v>
      </c>
      <c r="AL1845" s="2" t="s">
        <v>72</v>
      </c>
      <c r="AN1845" s="2" t="s">
        <v>3419</v>
      </c>
    </row>
    <row r="1846" spans="1:40">
      <c r="A1846" s="1">
        <v>46163</v>
      </c>
      <c r="B1846" s="2" t="s">
        <v>25</v>
      </c>
      <c r="C1846" s="2" t="s">
        <v>3414</v>
      </c>
      <c r="D1846" s="2" t="s">
        <v>3426</v>
      </c>
      <c r="E1846" s="11">
        <v>0.34027777777777768</v>
      </c>
      <c r="F1846" s="11">
        <v>0.72916666666666674</v>
      </c>
      <c r="G1846">
        <v>9.33</v>
      </c>
      <c r="H1846">
        <v>1618.4351554126474</v>
      </c>
      <c r="I1846">
        <v>9.3333333333333339</v>
      </c>
      <c r="J1846">
        <v>1617.8571428587964</v>
      </c>
      <c r="K1846" s="2" t="s">
        <v>3416</v>
      </c>
      <c r="L1846" s="2" t="s">
        <v>3417</v>
      </c>
      <c r="M1846">
        <v>480</v>
      </c>
      <c r="N1846" s="2" t="s">
        <v>2080</v>
      </c>
      <c r="O1846" s="2" t="s">
        <v>2087</v>
      </c>
      <c r="P1846" s="2" t="s">
        <v>2082</v>
      </c>
      <c r="Q1846" s="2" t="s">
        <v>97</v>
      </c>
      <c r="R1846" s="2" t="s">
        <v>2081</v>
      </c>
      <c r="S1846" s="2" t="s">
        <v>79</v>
      </c>
      <c r="T1846">
        <v>15100</v>
      </c>
      <c r="U1846">
        <v>10</v>
      </c>
      <c r="V1846">
        <v>0</v>
      </c>
      <c r="W1846">
        <v>1</v>
      </c>
      <c r="X1846">
        <v>8</v>
      </c>
      <c r="Z1846">
        <v>120800</v>
      </c>
      <c r="AA1846">
        <v>120800</v>
      </c>
      <c r="AB1846">
        <v>357000</v>
      </c>
      <c r="AC1846" s="2" t="s">
        <v>2103</v>
      </c>
      <c r="AD1846" s="2" t="s">
        <v>463</v>
      </c>
      <c r="AE1846">
        <v>2026</v>
      </c>
      <c r="AF1846">
        <v>3775</v>
      </c>
      <c r="AG1846">
        <v>11277</v>
      </c>
      <c r="AH1846">
        <v>-7502</v>
      </c>
      <c r="AI1846">
        <v>11280</v>
      </c>
      <c r="AJ1846">
        <v>11277</v>
      </c>
      <c r="AK1846">
        <v>3</v>
      </c>
      <c r="AL1846" s="2" t="s">
        <v>72</v>
      </c>
      <c r="AN1846" s="2" t="s">
        <v>3419</v>
      </c>
    </row>
    <row r="1847" spans="1:40">
      <c r="A1847" s="1">
        <v>46162</v>
      </c>
      <c r="B1847" s="2" t="s">
        <v>27</v>
      </c>
      <c r="C1847" s="2" t="s">
        <v>3429</v>
      </c>
      <c r="D1847" s="2" t="s">
        <v>3415</v>
      </c>
      <c r="E1847" s="11">
        <v>0.375</v>
      </c>
      <c r="F1847" s="11">
        <v>0.66666666666666674</v>
      </c>
      <c r="G1847">
        <v>7</v>
      </c>
      <c r="H1847">
        <v>848.57142857142856</v>
      </c>
      <c r="I1847">
        <v>7</v>
      </c>
      <c r="J1847">
        <v>848.57142857638894</v>
      </c>
      <c r="K1847" s="2" t="s">
        <v>3416</v>
      </c>
      <c r="L1847" s="2" t="s">
        <v>3417</v>
      </c>
      <c r="M1847">
        <v>658</v>
      </c>
      <c r="N1847" s="2" t="s">
        <v>2680</v>
      </c>
      <c r="O1847" s="2" t="s">
        <v>2675</v>
      </c>
      <c r="P1847" s="2" t="s">
        <v>2672</v>
      </c>
      <c r="Q1847" s="2" t="s">
        <v>192</v>
      </c>
      <c r="R1847" s="2" t="s">
        <v>2671</v>
      </c>
      <c r="S1847" s="2" t="s">
        <v>64</v>
      </c>
      <c r="T1847">
        <v>5940</v>
      </c>
      <c r="U1847">
        <v>10</v>
      </c>
      <c r="V1847">
        <v>2</v>
      </c>
      <c r="W1847">
        <v>1</v>
      </c>
      <c r="X1847">
        <v>4</v>
      </c>
      <c r="Z1847">
        <v>23760</v>
      </c>
      <c r="AA1847">
        <v>23760</v>
      </c>
      <c r="AB1847">
        <v>23500</v>
      </c>
      <c r="AC1847" s="2"/>
      <c r="AD1847" s="2" t="s">
        <v>463</v>
      </c>
      <c r="AE1847">
        <v>2026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 s="2" t="s">
        <v>3431</v>
      </c>
      <c r="AN1847" s="2" t="s">
        <v>3419</v>
      </c>
    </row>
    <row r="1848" spans="1:40">
      <c r="A1848" s="1">
        <v>46163</v>
      </c>
      <c r="B1848" s="2" t="s">
        <v>27</v>
      </c>
      <c r="C1848" s="2" t="s">
        <v>3429</v>
      </c>
      <c r="D1848" s="2" t="s">
        <v>3415</v>
      </c>
      <c r="E1848" s="11">
        <v>0.33333333333333326</v>
      </c>
      <c r="F1848" s="11">
        <v>0.61458333333333326</v>
      </c>
      <c r="G1848">
        <v>6.75</v>
      </c>
      <c r="H1848">
        <v>880</v>
      </c>
      <c r="I1848">
        <v>6.75</v>
      </c>
      <c r="J1848">
        <v>880</v>
      </c>
      <c r="K1848" s="2" t="s">
        <v>3416</v>
      </c>
      <c r="L1848" s="2" t="s">
        <v>3417</v>
      </c>
      <c r="M1848">
        <v>659</v>
      </c>
      <c r="N1848" s="2" t="s">
        <v>2681</v>
      </c>
      <c r="O1848" s="2" t="s">
        <v>2675</v>
      </c>
      <c r="P1848" s="2" t="s">
        <v>2672</v>
      </c>
      <c r="Q1848" s="2" t="s">
        <v>192</v>
      </c>
      <c r="R1848" s="2" t="s">
        <v>2671</v>
      </c>
      <c r="S1848" s="2" t="s">
        <v>64</v>
      </c>
      <c r="T1848">
        <v>5940</v>
      </c>
      <c r="U1848">
        <v>0</v>
      </c>
      <c r="V1848">
        <v>2</v>
      </c>
      <c r="W1848">
        <v>1</v>
      </c>
      <c r="X1848">
        <v>4</v>
      </c>
      <c r="Z1848">
        <v>23760</v>
      </c>
      <c r="AA1848">
        <v>23760</v>
      </c>
      <c r="AB1848">
        <v>23500</v>
      </c>
      <c r="AC1848" s="2"/>
      <c r="AD1848" s="2" t="s">
        <v>463</v>
      </c>
      <c r="AE1848">
        <v>2026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 s="2" t="s">
        <v>3431</v>
      </c>
      <c r="AN1848" s="2" t="s">
        <v>3419</v>
      </c>
    </row>
    <row r="1849" spans="1:40">
      <c r="A1849" s="1">
        <v>46163</v>
      </c>
      <c r="B1849" s="2" t="s">
        <v>27</v>
      </c>
      <c r="C1849" s="2" t="s">
        <v>3429</v>
      </c>
      <c r="D1849" s="2" t="s">
        <v>3415</v>
      </c>
      <c r="E1849" s="11">
        <v>0.61527777777777781</v>
      </c>
      <c r="F1849" s="11">
        <v>0.70833333333333326</v>
      </c>
      <c r="G1849">
        <v>2.23</v>
      </c>
      <c r="H1849">
        <v>1793.7219730941704</v>
      </c>
      <c r="I1849">
        <v>2.2333333333333334</v>
      </c>
      <c r="J1849">
        <v>1791.0447761226851</v>
      </c>
      <c r="K1849" s="2" t="s">
        <v>3416</v>
      </c>
      <c r="L1849" s="2" t="s">
        <v>3417</v>
      </c>
      <c r="M1849">
        <v>660</v>
      </c>
      <c r="N1849" s="2" t="s">
        <v>2682</v>
      </c>
      <c r="O1849" s="2" t="s">
        <v>2675</v>
      </c>
      <c r="P1849" s="2" t="s">
        <v>2672</v>
      </c>
      <c r="Q1849" s="2" t="s">
        <v>192</v>
      </c>
      <c r="R1849" s="2" t="s">
        <v>2671</v>
      </c>
      <c r="S1849" s="2" t="s">
        <v>64</v>
      </c>
      <c r="T1849">
        <v>4000</v>
      </c>
      <c r="U1849">
        <v>0</v>
      </c>
      <c r="V1849">
        <v>2</v>
      </c>
      <c r="W1849">
        <v>1</v>
      </c>
      <c r="X1849">
        <v>4</v>
      </c>
      <c r="Z1849">
        <v>16000</v>
      </c>
      <c r="AA1849">
        <v>16000</v>
      </c>
      <c r="AB1849">
        <v>23500</v>
      </c>
      <c r="AC1849" s="2" t="s">
        <v>3459</v>
      </c>
      <c r="AD1849" s="2" t="s">
        <v>463</v>
      </c>
      <c r="AE1849">
        <v>2026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 s="2" t="s">
        <v>3431</v>
      </c>
      <c r="AN1849" s="2" t="s">
        <v>3419</v>
      </c>
    </row>
    <row r="1850" spans="1:40">
      <c r="A1850" s="1">
        <v>46163</v>
      </c>
      <c r="B1850" s="2" t="s">
        <v>26</v>
      </c>
      <c r="C1850" s="2" t="s">
        <v>3448</v>
      </c>
      <c r="D1850" s="2" t="s">
        <v>3449</v>
      </c>
      <c r="E1850" s="11">
        <v>0.34027777777777768</v>
      </c>
      <c r="F1850" s="11">
        <v>0.375</v>
      </c>
      <c r="G1850">
        <v>0.83</v>
      </c>
      <c r="H1850">
        <v>2316.867469879518</v>
      </c>
      <c r="I1850">
        <v>0.83333333333333326</v>
      </c>
      <c r="J1850">
        <v>2307.6</v>
      </c>
      <c r="K1850" s="2" t="s">
        <v>3416</v>
      </c>
      <c r="L1850" s="2" t="s">
        <v>3417</v>
      </c>
      <c r="M1850">
        <v>708</v>
      </c>
      <c r="N1850" s="2" t="s">
        <v>2812</v>
      </c>
      <c r="O1850" s="2" t="s">
        <v>1076</v>
      </c>
      <c r="P1850" s="2" t="s">
        <v>1075</v>
      </c>
      <c r="Q1850" s="2" t="s">
        <v>97</v>
      </c>
      <c r="R1850" s="2" t="s">
        <v>1074</v>
      </c>
      <c r="S1850" s="2" t="s">
        <v>64</v>
      </c>
      <c r="T1850">
        <v>1923</v>
      </c>
      <c r="U1850">
        <v>0</v>
      </c>
      <c r="V1850">
        <v>2</v>
      </c>
      <c r="W1850">
        <v>1</v>
      </c>
      <c r="X1850">
        <v>2</v>
      </c>
      <c r="Z1850">
        <v>3846</v>
      </c>
      <c r="AA1850">
        <v>3846</v>
      </c>
      <c r="AB1850">
        <v>10000</v>
      </c>
      <c r="AC1850" s="2" t="s">
        <v>3438</v>
      </c>
      <c r="AD1850" s="2" t="s">
        <v>463</v>
      </c>
      <c r="AE1850">
        <v>2026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 s="2" t="s">
        <v>72</v>
      </c>
      <c r="AN1850" s="2" t="s">
        <v>3419</v>
      </c>
    </row>
    <row r="1851" spans="1:40">
      <c r="A1851" s="1">
        <v>46163</v>
      </c>
      <c r="B1851" s="2" t="s">
        <v>26</v>
      </c>
      <c r="C1851" s="2" t="s">
        <v>3448</v>
      </c>
      <c r="D1851" s="2" t="s">
        <v>3449</v>
      </c>
      <c r="E1851" s="11">
        <v>0.375</v>
      </c>
      <c r="F1851" s="11">
        <v>0.66666666666666674</v>
      </c>
      <c r="G1851">
        <v>7</v>
      </c>
      <c r="H1851">
        <v>2029.7142857142858</v>
      </c>
      <c r="I1851">
        <v>7</v>
      </c>
      <c r="J1851">
        <v>2029.7142857175927</v>
      </c>
      <c r="K1851" s="2" t="s">
        <v>3416</v>
      </c>
      <c r="L1851" s="2" t="s">
        <v>3417</v>
      </c>
      <c r="M1851">
        <v>486</v>
      </c>
      <c r="N1851" s="2" t="s">
        <v>2096</v>
      </c>
      <c r="O1851" s="2" t="s">
        <v>2083</v>
      </c>
      <c r="P1851" s="2" t="s">
        <v>2082</v>
      </c>
      <c r="Q1851" s="2" t="s">
        <v>97</v>
      </c>
      <c r="R1851" s="2" t="s">
        <v>2081</v>
      </c>
      <c r="S1851" s="2" t="s">
        <v>64</v>
      </c>
      <c r="T1851">
        <v>14208</v>
      </c>
      <c r="U1851">
        <v>0</v>
      </c>
      <c r="V1851">
        <v>2</v>
      </c>
      <c r="W1851">
        <v>1</v>
      </c>
      <c r="X1851">
        <v>2</v>
      </c>
      <c r="Z1851">
        <v>28416</v>
      </c>
      <c r="AA1851">
        <v>28416</v>
      </c>
      <c r="AB1851">
        <v>29500</v>
      </c>
      <c r="AC1851" s="2" t="s">
        <v>3450</v>
      </c>
      <c r="AD1851" s="2" t="s">
        <v>463</v>
      </c>
      <c r="AE1851">
        <v>2026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 s="2" t="s">
        <v>72</v>
      </c>
      <c r="AN1851" s="2" t="s">
        <v>3419</v>
      </c>
    </row>
    <row r="1852" spans="1:40">
      <c r="A1852" s="1">
        <v>46163</v>
      </c>
      <c r="B1852" s="2" t="s">
        <v>26</v>
      </c>
      <c r="C1852" s="2" t="s">
        <v>3448</v>
      </c>
      <c r="D1852" s="2" t="s">
        <v>3449</v>
      </c>
      <c r="E1852" s="11">
        <v>0.66666666666666674</v>
      </c>
      <c r="F1852" s="11">
        <v>0.72569444444444442</v>
      </c>
      <c r="G1852">
        <v>1.42</v>
      </c>
      <c r="H1852">
        <v>2230.9859154929577</v>
      </c>
      <c r="I1852">
        <v>1.4166666666666665</v>
      </c>
      <c r="J1852">
        <v>2236.2352941203703</v>
      </c>
      <c r="K1852" s="2" t="s">
        <v>3416</v>
      </c>
      <c r="L1852" s="2" t="s">
        <v>3417</v>
      </c>
      <c r="M1852">
        <v>487</v>
      </c>
      <c r="N1852" s="2" t="s">
        <v>2097</v>
      </c>
      <c r="O1852" s="2" t="s">
        <v>2083</v>
      </c>
      <c r="P1852" s="2" t="s">
        <v>2082</v>
      </c>
      <c r="Q1852" s="2" t="s">
        <v>97</v>
      </c>
      <c r="R1852" s="2" t="s">
        <v>2081</v>
      </c>
      <c r="S1852" s="2" t="s">
        <v>64</v>
      </c>
      <c r="T1852">
        <v>3168</v>
      </c>
      <c r="U1852">
        <v>0</v>
      </c>
      <c r="V1852">
        <v>2</v>
      </c>
      <c r="W1852">
        <v>1</v>
      </c>
      <c r="X1852">
        <v>2</v>
      </c>
      <c r="Z1852">
        <v>6336</v>
      </c>
      <c r="AA1852">
        <v>6336</v>
      </c>
      <c r="AB1852">
        <v>29500</v>
      </c>
      <c r="AC1852" s="2" t="s">
        <v>3450</v>
      </c>
      <c r="AD1852" s="2" t="s">
        <v>463</v>
      </c>
      <c r="AE1852">
        <v>2026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 s="2" t="s">
        <v>72</v>
      </c>
      <c r="AN1852" s="2" t="s">
        <v>3419</v>
      </c>
    </row>
    <row r="1853" spans="1:40">
      <c r="A1853" s="1">
        <v>46164</v>
      </c>
      <c r="B1853" s="2" t="s">
        <v>26</v>
      </c>
      <c r="C1853" s="2" t="s">
        <v>3448</v>
      </c>
      <c r="D1853" s="2" t="s">
        <v>3449</v>
      </c>
      <c r="E1853" s="11">
        <v>0.375</v>
      </c>
      <c r="F1853" s="11">
        <v>0.5</v>
      </c>
      <c r="G1853">
        <v>3</v>
      </c>
      <c r="H1853">
        <v>1766.6666666666667</v>
      </c>
      <c r="I1853">
        <v>3</v>
      </c>
      <c r="J1853">
        <v>1766.6666666666667</v>
      </c>
      <c r="K1853" s="2" t="s">
        <v>3416</v>
      </c>
      <c r="L1853" s="2" t="s">
        <v>3417</v>
      </c>
      <c r="M1853">
        <v>487</v>
      </c>
      <c r="N1853" s="2" t="s">
        <v>2097</v>
      </c>
      <c r="O1853" s="2" t="s">
        <v>2083</v>
      </c>
      <c r="P1853" s="2" t="s">
        <v>2082</v>
      </c>
      <c r="Q1853" s="2" t="s">
        <v>97</v>
      </c>
      <c r="R1853" s="2" t="s">
        <v>2081</v>
      </c>
      <c r="S1853" s="2" t="s">
        <v>64</v>
      </c>
      <c r="T1853">
        <v>5300</v>
      </c>
      <c r="U1853">
        <v>0</v>
      </c>
      <c r="V1853">
        <v>2</v>
      </c>
      <c r="W1853">
        <v>1</v>
      </c>
      <c r="X1853">
        <v>2</v>
      </c>
      <c r="Z1853">
        <v>10600</v>
      </c>
      <c r="AA1853">
        <v>10600</v>
      </c>
      <c r="AB1853">
        <v>29500</v>
      </c>
      <c r="AC1853" s="2" t="s">
        <v>3450</v>
      </c>
      <c r="AD1853" s="2" t="s">
        <v>463</v>
      </c>
      <c r="AE1853">
        <v>2026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 s="2" t="s">
        <v>72</v>
      </c>
      <c r="AN1853" s="2" t="s">
        <v>3419</v>
      </c>
    </row>
    <row r="1854" spans="1:40">
      <c r="A1854" s="1">
        <v>46164</v>
      </c>
      <c r="B1854" s="2" t="s">
        <v>26</v>
      </c>
      <c r="C1854" s="2" t="s">
        <v>3448</v>
      </c>
      <c r="D1854" s="2" t="s">
        <v>3449</v>
      </c>
      <c r="E1854" s="11">
        <v>0.54166666666666674</v>
      </c>
      <c r="F1854" s="11">
        <v>0.57291666666666674</v>
      </c>
      <c r="G1854">
        <v>0.75</v>
      </c>
      <c r="H1854">
        <v>1602.6666666666667</v>
      </c>
      <c r="I1854">
        <v>0.75</v>
      </c>
      <c r="J1854">
        <v>1602.6666666666667</v>
      </c>
      <c r="K1854" s="2" t="s">
        <v>3416</v>
      </c>
      <c r="L1854" s="2" t="s">
        <v>3417</v>
      </c>
      <c r="M1854">
        <v>780</v>
      </c>
      <c r="N1854" s="2" t="s">
        <v>2984</v>
      </c>
      <c r="O1854" s="2" t="s">
        <v>2987</v>
      </c>
      <c r="P1854" s="2" t="s">
        <v>2986</v>
      </c>
      <c r="Q1854" s="2" t="s">
        <v>153</v>
      </c>
      <c r="R1854" s="2" t="s">
        <v>2985</v>
      </c>
      <c r="S1854" s="2" t="s">
        <v>64</v>
      </c>
      <c r="T1854">
        <v>1202</v>
      </c>
      <c r="U1854">
        <v>0</v>
      </c>
      <c r="V1854">
        <v>2</v>
      </c>
      <c r="W1854">
        <v>1</v>
      </c>
      <c r="X1854">
        <v>2</v>
      </c>
      <c r="Z1854">
        <v>2404</v>
      </c>
      <c r="AA1854">
        <v>2404</v>
      </c>
      <c r="AB1854">
        <v>2200</v>
      </c>
      <c r="AC1854" s="2" t="s">
        <v>3438</v>
      </c>
      <c r="AD1854" s="2" t="s">
        <v>463</v>
      </c>
      <c r="AE1854">
        <v>2026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 s="2" t="s">
        <v>72</v>
      </c>
      <c r="AN1854" s="2" t="s">
        <v>3419</v>
      </c>
    </row>
    <row r="1855" spans="1:40">
      <c r="A1855" s="1">
        <v>46164</v>
      </c>
      <c r="B1855" s="2" t="s">
        <v>26</v>
      </c>
      <c r="C1855" s="2" t="s">
        <v>3448</v>
      </c>
      <c r="D1855" s="2" t="s">
        <v>3449</v>
      </c>
      <c r="E1855" s="11">
        <v>0.60416666666666674</v>
      </c>
      <c r="F1855" s="11">
        <v>0.61111111111111116</v>
      </c>
      <c r="G1855">
        <v>0.17</v>
      </c>
      <c r="H1855">
        <v>588.23529411764707</v>
      </c>
      <c r="I1855">
        <v>0.16666666666666674</v>
      </c>
      <c r="J1855">
        <v>600</v>
      </c>
      <c r="K1855" s="2" t="s">
        <v>3416</v>
      </c>
      <c r="L1855" s="2" t="s">
        <v>3417</v>
      </c>
      <c r="M1855">
        <v>798</v>
      </c>
      <c r="N1855" s="2" t="s">
        <v>3037</v>
      </c>
      <c r="O1855" s="2" t="s">
        <v>3040</v>
      </c>
      <c r="P1855" s="2" t="s">
        <v>3039</v>
      </c>
      <c r="Q1855" s="2" t="s">
        <v>153</v>
      </c>
      <c r="R1855" s="2" t="s">
        <v>3038</v>
      </c>
      <c r="S1855" s="2" t="s">
        <v>64</v>
      </c>
      <c r="T1855">
        <v>100</v>
      </c>
      <c r="U1855">
        <v>0</v>
      </c>
      <c r="V1855">
        <v>2</v>
      </c>
      <c r="W1855">
        <v>1</v>
      </c>
      <c r="X1855">
        <v>2</v>
      </c>
      <c r="Z1855">
        <v>200</v>
      </c>
      <c r="AA1855">
        <v>200</v>
      </c>
      <c r="AB1855">
        <v>150</v>
      </c>
      <c r="AC1855" s="2" t="s">
        <v>3438</v>
      </c>
      <c r="AD1855" s="2" t="s">
        <v>463</v>
      </c>
      <c r="AE1855">
        <v>2026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 s="2" t="s">
        <v>72</v>
      </c>
      <c r="AN1855" s="2" t="s">
        <v>3419</v>
      </c>
    </row>
    <row r="1856" spans="1:40">
      <c r="A1856" s="1">
        <v>46163</v>
      </c>
      <c r="B1856" s="2" t="s">
        <v>26</v>
      </c>
      <c r="C1856" s="2" t="s">
        <v>3433</v>
      </c>
      <c r="D1856" s="2" t="s">
        <v>3415</v>
      </c>
      <c r="E1856" s="11">
        <v>0.33333333333333326</v>
      </c>
      <c r="F1856" s="11">
        <v>0.43055555555555558</v>
      </c>
      <c r="G1856">
        <v>2.33</v>
      </c>
      <c r="H1856">
        <v>1040.343347639485</v>
      </c>
      <c r="I1856">
        <v>2.3333333333333335</v>
      </c>
      <c r="J1856">
        <v>1038.8571428587964</v>
      </c>
      <c r="K1856" s="2" t="s">
        <v>3416</v>
      </c>
      <c r="L1856" s="2" t="s">
        <v>3417</v>
      </c>
      <c r="M1856">
        <v>703</v>
      </c>
      <c r="N1856" s="2" t="s">
        <v>2801</v>
      </c>
      <c r="O1856" s="2" t="s">
        <v>2804</v>
      </c>
      <c r="P1856" s="2" t="s">
        <v>2803</v>
      </c>
      <c r="Q1856" s="2" t="s">
        <v>1466</v>
      </c>
      <c r="R1856" s="2" t="s">
        <v>2802</v>
      </c>
      <c r="S1856" s="2" t="s">
        <v>64</v>
      </c>
      <c r="T1856">
        <v>2424</v>
      </c>
      <c r="U1856">
        <v>0</v>
      </c>
      <c r="V1856">
        <v>2</v>
      </c>
      <c r="W1856">
        <v>1</v>
      </c>
      <c r="X1856">
        <v>6</v>
      </c>
      <c r="Z1856">
        <v>14544</v>
      </c>
      <c r="AA1856">
        <v>14544</v>
      </c>
      <c r="AB1856">
        <v>14000</v>
      </c>
      <c r="AC1856" s="2"/>
      <c r="AD1856" s="2" t="s">
        <v>463</v>
      </c>
      <c r="AE1856">
        <v>2026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 s="2" t="s">
        <v>72</v>
      </c>
      <c r="AN1856" s="2" t="s">
        <v>3419</v>
      </c>
    </row>
    <row r="1857" spans="1:40">
      <c r="A1857" s="1">
        <v>46163</v>
      </c>
      <c r="B1857" s="2" t="s">
        <v>26</v>
      </c>
      <c r="C1857" s="2" t="s">
        <v>3433</v>
      </c>
      <c r="D1857" s="2" t="s">
        <v>3415</v>
      </c>
      <c r="E1857" s="11">
        <v>0.47916666666666674</v>
      </c>
      <c r="F1857" s="11">
        <v>0.54166666666666674</v>
      </c>
      <c r="G1857">
        <v>1.5</v>
      </c>
      <c r="H1857">
        <v>1333.3333333333333</v>
      </c>
      <c r="I1857">
        <v>1.5</v>
      </c>
      <c r="J1857">
        <v>1333.3333333333333</v>
      </c>
      <c r="K1857" s="2" t="s">
        <v>3416</v>
      </c>
      <c r="L1857" s="2" t="s">
        <v>3417</v>
      </c>
      <c r="M1857">
        <v>760</v>
      </c>
      <c r="N1857" s="2" t="s">
        <v>2929</v>
      </c>
      <c r="O1857" s="2" t="s">
        <v>1342</v>
      </c>
      <c r="P1857" s="2" t="s">
        <v>1341</v>
      </c>
      <c r="Q1857" s="2" t="s">
        <v>2288</v>
      </c>
      <c r="R1857" s="2" t="s">
        <v>2930</v>
      </c>
      <c r="S1857" s="2" t="s">
        <v>64</v>
      </c>
      <c r="T1857">
        <v>2000</v>
      </c>
      <c r="U1857">
        <v>0</v>
      </c>
      <c r="V1857">
        <v>2</v>
      </c>
      <c r="W1857">
        <v>1</v>
      </c>
      <c r="X1857">
        <v>2</v>
      </c>
      <c r="Z1857">
        <v>4000</v>
      </c>
      <c r="AA1857">
        <v>4000</v>
      </c>
      <c r="AB1857">
        <v>3600</v>
      </c>
      <c r="AC1857" s="2"/>
      <c r="AD1857" s="2" t="s">
        <v>463</v>
      </c>
      <c r="AE1857">
        <v>2026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 s="2" t="s">
        <v>72</v>
      </c>
      <c r="AN1857" s="2" t="s">
        <v>3419</v>
      </c>
    </row>
    <row r="1858" spans="1:40">
      <c r="A1858" s="1">
        <v>46163</v>
      </c>
      <c r="B1858" s="2" t="s">
        <v>26</v>
      </c>
      <c r="C1858" s="2" t="s">
        <v>3433</v>
      </c>
      <c r="D1858" s="2" t="s">
        <v>3415</v>
      </c>
      <c r="E1858" s="11">
        <v>0.54861111111111116</v>
      </c>
      <c r="F1858" s="11">
        <v>0.63888888888888884</v>
      </c>
      <c r="G1858">
        <v>2.17</v>
      </c>
      <c r="H1858">
        <v>857.14285714285722</v>
      </c>
      <c r="I1858">
        <v>2.1666666666666665</v>
      </c>
      <c r="J1858">
        <v>858.46153846064817</v>
      </c>
      <c r="K1858" s="2" t="s">
        <v>3416</v>
      </c>
      <c r="L1858" s="2" t="s">
        <v>3417</v>
      </c>
      <c r="M1858">
        <v>661</v>
      </c>
      <c r="N1858" s="2" t="s">
        <v>2683</v>
      </c>
      <c r="O1858" s="2" t="s">
        <v>2686</v>
      </c>
      <c r="P1858" s="2" t="s">
        <v>2685</v>
      </c>
      <c r="Q1858" s="2" t="s">
        <v>422</v>
      </c>
      <c r="R1858" s="2" t="s">
        <v>2684</v>
      </c>
      <c r="S1858" s="2" t="s">
        <v>64</v>
      </c>
      <c r="T1858">
        <v>1860</v>
      </c>
      <c r="U1858">
        <v>10</v>
      </c>
      <c r="V1858">
        <v>4</v>
      </c>
      <c r="W1858">
        <v>1</v>
      </c>
      <c r="X1858">
        <v>6</v>
      </c>
      <c r="Z1858">
        <v>11160</v>
      </c>
      <c r="AA1858">
        <v>11160</v>
      </c>
      <c r="AB1858">
        <v>10000</v>
      </c>
      <c r="AC1858" s="2" t="s">
        <v>3585</v>
      </c>
      <c r="AD1858" s="2" t="s">
        <v>463</v>
      </c>
      <c r="AE1858">
        <v>2026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 s="2" t="s">
        <v>72</v>
      </c>
      <c r="AN1858" s="2" t="s">
        <v>3419</v>
      </c>
    </row>
    <row r="1859" spans="1:40">
      <c r="A1859" s="1">
        <v>46163</v>
      </c>
      <c r="B1859" s="2" t="s">
        <v>26</v>
      </c>
      <c r="C1859" s="2" t="s">
        <v>3433</v>
      </c>
      <c r="D1859" s="2" t="s">
        <v>3415</v>
      </c>
      <c r="E1859" s="11">
        <v>0.63888888888888884</v>
      </c>
      <c r="F1859" s="11">
        <v>0.72916666666666674</v>
      </c>
      <c r="G1859">
        <v>2.17</v>
      </c>
      <c r="H1859">
        <v>1065.4377880184331</v>
      </c>
      <c r="I1859">
        <v>2.1666666666666665</v>
      </c>
      <c r="J1859">
        <v>1067.0769230787037</v>
      </c>
      <c r="K1859" s="2" t="s">
        <v>3416</v>
      </c>
      <c r="L1859" s="2" t="s">
        <v>3417</v>
      </c>
      <c r="M1859">
        <v>487</v>
      </c>
      <c r="N1859" s="2" t="s">
        <v>2097</v>
      </c>
      <c r="O1859" s="2" t="s">
        <v>2083</v>
      </c>
      <c r="P1859" s="2" t="s">
        <v>2082</v>
      </c>
      <c r="Q1859" s="2" t="s">
        <v>97</v>
      </c>
      <c r="R1859" s="2" t="s">
        <v>2081</v>
      </c>
      <c r="S1859" s="2" t="s">
        <v>64</v>
      </c>
      <c r="T1859">
        <v>2312</v>
      </c>
      <c r="U1859">
        <v>0</v>
      </c>
      <c r="V1859">
        <v>2</v>
      </c>
      <c r="W1859">
        <v>1</v>
      </c>
      <c r="X1859">
        <v>2</v>
      </c>
      <c r="Z1859">
        <v>4624</v>
      </c>
      <c r="AA1859">
        <v>4624</v>
      </c>
      <c r="AB1859">
        <v>29500</v>
      </c>
      <c r="AC1859" s="2" t="s">
        <v>3459</v>
      </c>
      <c r="AD1859" s="2" t="s">
        <v>463</v>
      </c>
      <c r="AE1859">
        <v>2026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 s="2" t="s">
        <v>72</v>
      </c>
      <c r="AN1859" s="2" t="s">
        <v>3419</v>
      </c>
    </row>
    <row r="1860" spans="1:40">
      <c r="A1860" s="1">
        <v>46164</v>
      </c>
      <c r="B1860" s="2" t="s">
        <v>26</v>
      </c>
      <c r="C1860" s="2" t="s">
        <v>3433</v>
      </c>
      <c r="D1860" s="2" t="s">
        <v>3415</v>
      </c>
      <c r="E1860" s="11">
        <v>0.33333333333333326</v>
      </c>
      <c r="F1860" s="11">
        <v>0.5</v>
      </c>
      <c r="G1860">
        <v>4</v>
      </c>
      <c r="H1860">
        <v>1013.5</v>
      </c>
      <c r="I1860">
        <v>4</v>
      </c>
      <c r="J1860">
        <v>1013.5</v>
      </c>
      <c r="K1860" s="2" t="s">
        <v>3416</v>
      </c>
      <c r="L1860" s="2" t="s">
        <v>3417</v>
      </c>
      <c r="M1860">
        <v>487</v>
      </c>
      <c r="N1860" s="2" t="s">
        <v>2097</v>
      </c>
      <c r="O1860" s="2" t="s">
        <v>2083</v>
      </c>
      <c r="P1860" s="2" t="s">
        <v>2082</v>
      </c>
      <c r="Q1860" s="2" t="s">
        <v>97</v>
      </c>
      <c r="R1860" s="2" t="s">
        <v>2081</v>
      </c>
      <c r="S1860" s="2" t="s">
        <v>64</v>
      </c>
      <c r="T1860">
        <v>4054</v>
      </c>
      <c r="U1860">
        <v>0</v>
      </c>
      <c r="V1860">
        <v>2</v>
      </c>
      <c r="W1860">
        <v>1</v>
      </c>
      <c r="X1860">
        <v>2</v>
      </c>
      <c r="Z1860">
        <v>8108</v>
      </c>
      <c r="AA1860">
        <v>8108</v>
      </c>
      <c r="AB1860">
        <v>29500</v>
      </c>
      <c r="AC1860" s="2" t="s">
        <v>3622</v>
      </c>
      <c r="AD1860" s="2" t="s">
        <v>463</v>
      </c>
      <c r="AE1860">
        <v>2026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 s="2" t="s">
        <v>72</v>
      </c>
      <c r="AN1860" s="2" t="s">
        <v>3419</v>
      </c>
    </row>
    <row r="1861" spans="1:40">
      <c r="A1861" s="1">
        <v>46164</v>
      </c>
      <c r="B1861" s="2" t="s">
        <v>26</v>
      </c>
      <c r="C1861" s="2" t="s">
        <v>3433</v>
      </c>
      <c r="D1861" s="2" t="s">
        <v>3415</v>
      </c>
      <c r="E1861" s="11">
        <v>0.52083333333333326</v>
      </c>
      <c r="F1861" s="11">
        <v>0.58333333333333326</v>
      </c>
      <c r="G1861">
        <v>1.5</v>
      </c>
      <c r="H1861">
        <v>428.66666666666669</v>
      </c>
      <c r="I1861">
        <v>1.5</v>
      </c>
      <c r="J1861">
        <v>428.66666666666669</v>
      </c>
      <c r="K1861" s="2" t="s">
        <v>3416</v>
      </c>
      <c r="L1861" s="2" t="s">
        <v>3417</v>
      </c>
      <c r="M1861">
        <v>614</v>
      </c>
      <c r="N1861" s="2" t="s">
        <v>2529</v>
      </c>
      <c r="O1861" s="2" t="s">
        <v>2532</v>
      </c>
      <c r="P1861" s="2" t="s">
        <v>2531</v>
      </c>
      <c r="Q1861" s="2" t="s">
        <v>153</v>
      </c>
      <c r="R1861" s="2" t="s">
        <v>2530</v>
      </c>
      <c r="S1861" s="2" t="s">
        <v>64</v>
      </c>
      <c r="T1861">
        <v>643</v>
      </c>
      <c r="U1861">
        <v>7</v>
      </c>
      <c r="V1861">
        <v>2</v>
      </c>
      <c r="W1861">
        <v>1</v>
      </c>
      <c r="X1861">
        <v>2</v>
      </c>
      <c r="Z1861">
        <v>1286</v>
      </c>
      <c r="AA1861">
        <v>1286</v>
      </c>
      <c r="AB1861">
        <v>1100</v>
      </c>
      <c r="AC1861" s="2" t="s">
        <v>3703</v>
      </c>
      <c r="AD1861" s="2" t="s">
        <v>463</v>
      </c>
      <c r="AE1861">
        <v>2026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 s="2" t="s">
        <v>72</v>
      </c>
      <c r="AN1861" s="2" t="s">
        <v>3419</v>
      </c>
    </row>
    <row r="1862" spans="1:40">
      <c r="A1862" s="1">
        <v>46163</v>
      </c>
      <c r="B1862" s="2" t="s">
        <v>27</v>
      </c>
      <c r="C1862" s="2" t="s">
        <v>3439</v>
      </c>
      <c r="D1862" s="2" t="s">
        <v>3440</v>
      </c>
      <c r="E1862" s="11">
        <v>0.33680555555555558</v>
      </c>
      <c r="F1862" s="11">
        <v>0.45833333333333326</v>
      </c>
      <c r="G1862">
        <v>2.92</v>
      </c>
      <c r="H1862">
        <v>1090.4109589041095</v>
      </c>
      <c r="I1862">
        <v>2.9166666666666665</v>
      </c>
      <c r="J1862">
        <v>1091.6571428587963</v>
      </c>
      <c r="K1862" s="2" t="s">
        <v>3416</v>
      </c>
      <c r="L1862" s="2" t="s">
        <v>3417</v>
      </c>
      <c r="M1862">
        <v>689</v>
      </c>
      <c r="N1862" s="2" t="s">
        <v>2785</v>
      </c>
      <c r="O1862" s="2" t="s">
        <v>533</v>
      </c>
      <c r="P1862" s="2" t="s">
        <v>526</v>
      </c>
      <c r="Q1862" s="2" t="s">
        <v>528</v>
      </c>
      <c r="R1862" s="2" t="s">
        <v>525</v>
      </c>
      <c r="S1862" s="2" t="s">
        <v>116</v>
      </c>
      <c r="T1862">
        <v>3184</v>
      </c>
      <c r="U1862">
        <v>10</v>
      </c>
      <c r="V1862">
        <v>3</v>
      </c>
      <c r="W1862">
        <v>1</v>
      </c>
      <c r="X1862">
        <v>3</v>
      </c>
      <c r="Z1862">
        <v>9552</v>
      </c>
      <c r="AA1862">
        <v>9552</v>
      </c>
      <c r="AB1862">
        <v>24000</v>
      </c>
      <c r="AC1862" s="2"/>
      <c r="AD1862" s="2" t="s">
        <v>463</v>
      </c>
      <c r="AE1862">
        <v>2026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 s="2" t="s">
        <v>3431</v>
      </c>
      <c r="AN1862" s="2" t="s">
        <v>3419</v>
      </c>
    </row>
    <row r="1863" spans="1:40">
      <c r="A1863" s="1">
        <v>46163</v>
      </c>
      <c r="B1863" s="2" t="s">
        <v>27</v>
      </c>
      <c r="C1863" s="2" t="s">
        <v>3439</v>
      </c>
      <c r="D1863" s="2" t="s">
        <v>3440</v>
      </c>
      <c r="E1863" s="11">
        <v>0.58333333333333326</v>
      </c>
      <c r="F1863" s="11">
        <v>0.72916666666666674</v>
      </c>
      <c r="G1863">
        <v>3.5</v>
      </c>
      <c r="H1863">
        <v>1239.4285714285713</v>
      </c>
      <c r="I1863">
        <v>3.5</v>
      </c>
      <c r="J1863">
        <v>1239.4285714236112</v>
      </c>
      <c r="K1863" s="2" t="s">
        <v>3416</v>
      </c>
      <c r="L1863" s="2" t="s">
        <v>3417</v>
      </c>
      <c r="M1863">
        <v>810</v>
      </c>
      <c r="N1863" s="2" t="s">
        <v>3073</v>
      </c>
      <c r="O1863" s="2" t="s">
        <v>3078</v>
      </c>
      <c r="P1863" s="2" t="s">
        <v>3075</v>
      </c>
      <c r="Q1863" s="2" t="s">
        <v>3077</v>
      </c>
      <c r="R1863" s="2" t="s">
        <v>3074</v>
      </c>
      <c r="S1863" s="2" t="s">
        <v>64</v>
      </c>
      <c r="T1863">
        <v>4338</v>
      </c>
      <c r="U1863">
        <v>10</v>
      </c>
      <c r="V1863">
        <v>7</v>
      </c>
      <c r="W1863">
        <v>1</v>
      </c>
      <c r="X1863">
        <v>4</v>
      </c>
      <c r="Z1863">
        <v>17352</v>
      </c>
      <c r="AA1863">
        <v>17352</v>
      </c>
      <c r="AB1863">
        <v>28500</v>
      </c>
      <c r="AC1863" s="2" t="s">
        <v>3459</v>
      </c>
      <c r="AD1863" s="2" t="s">
        <v>463</v>
      </c>
      <c r="AE1863">
        <v>2026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 s="2" t="s">
        <v>3431</v>
      </c>
      <c r="AN1863" s="2" t="s">
        <v>3419</v>
      </c>
    </row>
    <row r="1864" spans="1:40">
      <c r="A1864" s="1">
        <v>46164</v>
      </c>
      <c r="B1864" s="2" t="s">
        <v>27</v>
      </c>
      <c r="C1864" s="2" t="s">
        <v>3439</v>
      </c>
      <c r="D1864" s="2" t="s">
        <v>3440</v>
      </c>
      <c r="E1864" s="11">
        <v>0.33333333333333326</v>
      </c>
      <c r="F1864" s="11">
        <v>0.5</v>
      </c>
      <c r="G1864">
        <v>4</v>
      </c>
      <c r="H1864">
        <v>815.75</v>
      </c>
      <c r="I1864">
        <v>4</v>
      </c>
      <c r="J1864">
        <v>815.75</v>
      </c>
      <c r="K1864" s="2" t="s">
        <v>3416</v>
      </c>
      <c r="L1864" s="2" t="s">
        <v>3417</v>
      </c>
      <c r="M1864">
        <v>810</v>
      </c>
      <c r="N1864" s="2" t="s">
        <v>3073</v>
      </c>
      <c r="O1864" s="2" t="s">
        <v>3078</v>
      </c>
      <c r="P1864" s="2" t="s">
        <v>3075</v>
      </c>
      <c r="Q1864" s="2" t="s">
        <v>3077</v>
      </c>
      <c r="R1864" s="2" t="s">
        <v>3074</v>
      </c>
      <c r="S1864" s="2" t="s">
        <v>64</v>
      </c>
      <c r="T1864">
        <v>3263</v>
      </c>
      <c r="U1864">
        <v>0</v>
      </c>
      <c r="V1864">
        <v>7</v>
      </c>
      <c r="W1864">
        <v>1</v>
      </c>
      <c r="X1864">
        <v>4</v>
      </c>
      <c r="Z1864">
        <v>13052</v>
      </c>
      <c r="AA1864">
        <v>13052</v>
      </c>
      <c r="AB1864">
        <v>28500</v>
      </c>
      <c r="AC1864" s="2" t="s">
        <v>3622</v>
      </c>
      <c r="AD1864" s="2" t="s">
        <v>463</v>
      </c>
      <c r="AE1864">
        <v>2026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 s="2" t="s">
        <v>3431</v>
      </c>
      <c r="AN1864" s="2" t="s">
        <v>3419</v>
      </c>
    </row>
    <row r="1865" spans="1:40">
      <c r="A1865" s="1">
        <v>46164</v>
      </c>
      <c r="B1865" s="2" t="s">
        <v>27</v>
      </c>
      <c r="C1865" s="2" t="s">
        <v>3439</v>
      </c>
      <c r="D1865" s="2" t="s">
        <v>3440</v>
      </c>
      <c r="E1865" s="11">
        <v>0.5625</v>
      </c>
      <c r="F1865" s="11">
        <v>0.72916666666666674</v>
      </c>
      <c r="G1865">
        <v>4</v>
      </c>
      <c r="H1865">
        <v>1542.75</v>
      </c>
      <c r="I1865">
        <v>4</v>
      </c>
      <c r="J1865">
        <v>1542.75</v>
      </c>
      <c r="K1865" s="2" t="s">
        <v>3416</v>
      </c>
      <c r="L1865" s="2" t="s">
        <v>3417</v>
      </c>
      <c r="M1865">
        <v>549</v>
      </c>
      <c r="N1865" s="2" t="s">
        <v>2286</v>
      </c>
      <c r="O1865" s="2" t="s">
        <v>2290</v>
      </c>
      <c r="P1865" s="2" t="s">
        <v>639</v>
      </c>
      <c r="Q1865" s="2" t="s">
        <v>2288</v>
      </c>
      <c r="R1865" s="2" t="s">
        <v>2287</v>
      </c>
      <c r="S1865" s="2" t="s">
        <v>64</v>
      </c>
      <c r="T1865">
        <v>6171</v>
      </c>
      <c r="U1865">
        <v>0</v>
      </c>
      <c r="V1865">
        <v>2</v>
      </c>
      <c r="W1865">
        <v>1</v>
      </c>
      <c r="X1865">
        <v>1</v>
      </c>
      <c r="Z1865">
        <v>6171</v>
      </c>
      <c r="AA1865">
        <v>6171</v>
      </c>
      <c r="AB1865">
        <v>16000</v>
      </c>
      <c r="AC1865" s="2"/>
      <c r="AD1865" s="2" t="s">
        <v>463</v>
      </c>
      <c r="AE1865">
        <v>2026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 s="2" t="s">
        <v>3431</v>
      </c>
      <c r="AN1865" s="2" t="s">
        <v>3419</v>
      </c>
    </row>
    <row r="1866" spans="1:40">
      <c r="A1866" s="1">
        <v>46163</v>
      </c>
      <c r="B1866" s="2" t="s">
        <v>27</v>
      </c>
      <c r="C1866" s="2" t="s">
        <v>3453</v>
      </c>
      <c r="D1866" s="2" t="s">
        <v>3616</v>
      </c>
      <c r="E1866" s="11">
        <v>0.34027777777777768</v>
      </c>
      <c r="F1866" s="11">
        <v>0.52777777777777768</v>
      </c>
      <c r="G1866">
        <v>4.5</v>
      </c>
      <c r="H1866">
        <v>1143.1111111111111</v>
      </c>
      <c r="I1866">
        <v>4.5</v>
      </c>
      <c r="J1866">
        <v>1143.1111111111111</v>
      </c>
      <c r="K1866" s="2" t="s">
        <v>3416</v>
      </c>
      <c r="L1866" s="2" t="s">
        <v>3417</v>
      </c>
      <c r="M1866">
        <v>814</v>
      </c>
      <c r="N1866" s="2" t="s">
        <v>3086</v>
      </c>
      <c r="O1866" s="2" t="s">
        <v>1335</v>
      </c>
      <c r="P1866" s="2" t="s">
        <v>1298</v>
      </c>
      <c r="Q1866" s="2" t="s">
        <v>2288</v>
      </c>
      <c r="R1866" s="2" t="s">
        <v>2915</v>
      </c>
      <c r="S1866" s="2" t="s">
        <v>64</v>
      </c>
      <c r="T1866">
        <v>5144</v>
      </c>
      <c r="U1866">
        <v>0</v>
      </c>
      <c r="V1866">
        <v>2</v>
      </c>
      <c r="W1866">
        <v>1</v>
      </c>
      <c r="X1866">
        <v>2</v>
      </c>
      <c r="Z1866">
        <v>10288</v>
      </c>
      <c r="AA1866">
        <v>10288</v>
      </c>
      <c r="AB1866">
        <v>6000</v>
      </c>
      <c r="AC1866" s="2"/>
      <c r="AD1866" s="2" t="s">
        <v>463</v>
      </c>
      <c r="AE1866">
        <v>2026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 s="2" t="s">
        <v>3431</v>
      </c>
      <c r="AN1866" s="2" t="s">
        <v>3419</v>
      </c>
    </row>
    <row r="1867" spans="1:40">
      <c r="A1867" s="1">
        <v>46163</v>
      </c>
      <c r="B1867" s="2" t="s">
        <v>27</v>
      </c>
      <c r="C1867" s="2" t="s">
        <v>3453</v>
      </c>
      <c r="D1867" s="2" t="s">
        <v>3616</v>
      </c>
      <c r="E1867" s="11">
        <v>0.53472222222222232</v>
      </c>
      <c r="F1867" s="11">
        <v>0.59027777777777768</v>
      </c>
      <c r="G1867">
        <v>1.33</v>
      </c>
      <c r="H1867">
        <v>1390.9774436090224</v>
      </c>
      <c r="I1867">
        <v>1.3333333333333335</v>
      </c>
      <c r="J1867">
        <v>1387.5</v>
      </c>
      <c r="K1867" s="2" t="s">
        <v>3416</v>
      </c>
      <c r="L1867" s="2" t="s">
        <v>3417</v>
      </c>
      <c r="M1867">
        <v>760</v>
      </c>
      <c r="N1867" s="2" t="s">
        <v>2929</v>
      </c>
      <c r="O1867" s="2" t="s">
        <v>1342</v>
      </c>
      <c r="P1867" s="2" t="s">
        <v>1341</v>
      </c>
      <c r="Q1867" s="2" t="s">
        <v>2288</v>
      </c>
      <c r="R1867" s="2" t="s">
        <v>2930</v>
      </c>
      <c r="S1867" s="2" t="s">
        <v>64</v>
      </c>
      <c r="T1867">
        <v>1850</v>
      </c>
      <c r="U1867">
        <v>0</v>
      </c>
      <c r="V1867">
        <v>2</v>
      </c>
      <c r="W1867">
        <v>1</v>
      </c>
      <c r="X1867">
        <v>2</v>
      </c>
      <c r="Z1867">
        <v>3700</v>
      </c>
      <c r="AA1867">
        <v>3700</v>
      </c>
      <c r="AB1867">
        <v>3600</v>
      </c>
      <c r="AC1867" s="2"/>
      <c r="AD1867" s="2" t="s">
        <v>463</v>
      </c>
      <c r="AE1867">
        <v>2026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 s="2" t="s">
        <v>3431</v>
      </c>
      <c r="AN1867" s="2" t="s">
        <v>3419</v>
      </c>
    </row>
    <row r="1868" spans="1:40">
      <c r="A1868" s="1">
        <v>46163</v>
      </c>
      <c r="B1868" s="2" t="s">
        <v>27</v>
      </c>
      <c r="C1868" s="2" t="s">
        <v>3453</v>
      </c>
      <c r="D1868" s="2" t="s">
        <v>3616</v>
      </c>
      <c r="E1868" s="11">
        <v>0.59722222222222232</v>
      </c>
      <c r="F1868" s="11">
        <v>0.72916666666666674</v>
      </c>
      <c r="G1868">
        <v>3.17</v>
      </c>
      <c r="H1868">
        <v>1514.1955835962146</v>
      </c>
      <c r="I1868">
        <v>3.166666666666667</v>
      </c>
      <c r="J1868">
        <v>1515.7894736805556</v>
      </c>
      <c r="K1868" s="2" t="s">
        <v>3416</v>
      </c>
      <c r="L1868" s="2" t="s">
        <v>3417</v>
      </c>
      <c r="M1868">
        <v>550</v>
      </c>
      <c r="N1868" s="2" t="s">
        <v>2294</v>
      </c>
      <c r="O1868" s="2" t="s">
        <v>2296</v>
      </c>
      <c r="P1868" s="2" t="s">
        <v>142</v>
      </c>
      <c r="Q1868" s="2" t="s">
        <v>2288</v>
      </c>
      <c r="R1868" s="2" t="s">
        <v>2295</v>
      </c>
      <c r="S1868" s="2" t="s">
        <v>64</v>
      </c>
      <c r="T1868">
        <v>4800</v>
      </c>
      <c r="U1868">
        <v>0</v>
      </c>
      <c r="V1868">
        <v>2</v>
      </c>
      <c r="W1868">
        <v>1</v>
      </c>
      <c r="X1868">
        <v>2</v>
      </c>
      <c r="Z1868">
        <v>9600</v>
      </c>
      <c r="AA1868">
        <v>9600</v>
      </c>
      <c r="AB1868">
        <v>15000</v>
      </c>
      <c r="AC1868" s="2" t="s">
        <v>3459</v>
      </c>
      <c r="AD1868" s="2" t="s">
        <v>463</v>
      </c>
      <c r="AE1868">
        <v>2026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 s="2" t="s">
        <v>3431</v>
      </c>
      <c r="AN1868" s="2" t="s">
        <v>3419</v>
      </c>
    </row>
    <row r="1869" spans="1:40">
      <c r="A1869" s="1">
        <v>46164</v>
      </c>
      <c r="B1869" s="2" t="s">
        <v>27</v>
      </c>
      <c r="C1869" s="2" t="s">
        <v>3453</v>
      </c>
      <c r="D1869" s="2" t="s">
        <v>3616</v>
      </c>
      <c r="E1869" s="11">
        <v>0.375</v>
      </c>
      <c r="F1869" s="11">
        <v>0.44444444444444442</v>
      </c>
      <c r="G1869">
        <v>1.67</v>
      </c>
      <c r="H1869">
        <v>1747.3053892215569</v>
      </c>
      <c r="I1869">
        <v>1.6666666666666665</v>
      </c>
      <c r="J1869">
        <v>1750.8</v>
      </c>
      <c r="K1869" s="2" t="s">
        <v>3416</v>
      </c>
      <c r="L1869" s="2" t="s">
        <v>3417</v>
      </c>
      <c r="M1869">
        <v>550</v>
      </c>
      <c r="N1869" s="2" t="s">
        <v>2294</v>
      </c>
      <c r="O1869" s="2" t="s">
        <v>2296</v>
      </c>
      <c r="P1869" s="2" t="s">
        <v>142</v>
      </c>
      <c r="Q1869" s="2" t="s">
        <v>2288</v>
      </c>
      <c r="R1869" s="2" t="s">
        <v>2295</v>
      </c>
      <c r="S1869" s="2" t="s">
        <v>64</v>
      </c>
      <c r="T1869">
        <v>2918</v>
      </c>
      <c r="U1869">
        <v>0</v>
      </c>
      <c r="V1869">
        <v>2</v>
      </c>
      <c r="W1869">
        <v>1</v>
      </c>
      <c r="X1869">
        <v>2</v>
      </c>
      <c r="Z1869">
        <v>5836</v>
      </c>
      <c r="AA1869">
        <v>5836</v>
      </c>
      <c r="AB1869">
        <v>15000</v>
      </c>
      <c r="AC1869" s="2" t="s">
        <v>3622</v>
      </c>
      <c r="AD1869" s="2" t="s">
        <v>463</v>
      </c>
      <c r="AE1869">
        <v>2026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 s="2" t="s">
        <v>3431</v>
      </c>
      <c r="AN1869" s="2" t="s">
        <v>3419</v>
      </c>
    </row>
    <row r="1870" spans="1:40">
      <c r="A1870" s="1">
        <v>46164</v>
      </c>
      <c r="B1870" s="2" t="s">
        <v>27</v>
      </c>
      <c r="C1870" s="2" t="s">
        <v>3453</v>
      </c>
      <c r="D1870" s="2" t="s">
        <v>3616</v>
      </c>
      <c r="E1870" s="11">
        <v>0.5625</v>
      </c>
      <c r="F1870" s="11">
        <v>0.72916666666666674</v>
      </c>
      <c r="G1870">
        <v>4</v>
      </c>
      <c r="H1870">
        <v>1740.75</v>
      </c>
      <c r="I1870">
        <v>4</v>
      </c>
      <c r="J1870">
        <v>1740.75</v>
      </c>
      <c r="K1870" s="2" t="s">
        <v>3416</v>
      </c>
      <c r="L1870" s="2" t="s">
        <v>3417</v>
      </c>
      <c r="M1870">
        <v>486</v>
      </c>
      <c r="N1870" s="2" t="s">
        <v>2096</v>
      </c>
      <c r="O1870" s="2" t="s">
        <v>2083</v>
      </c>
      <c r="P1870" s="2" t="s">
        <v>2082</v>
      </c>
      <c r="Q1870" s="2" t="s">
        <v>97</v>
      </c>
      <c r="R1870" s="2" t="s">
        <v>2081</v>
      </c>
      <c r="S1870" s="2" t="s">
        <v>64</v>
      </c>
      <c r="T1870">
        <v>6963</v>
      </c>
      <c r="U1870">
        <v>0</v>
      </c>
      <c r="V1870">
        <v>2</v>
      </c>
      <c r="W1870">
        <v>1</v>
      </c>
      <c r="X1870">
        <v>2</v>
      </c>
      <c r="Z1870">
        <v>13926</v>
      </c>
      <c r="AA1870">
        <v>13926</v>
      </c>
      <c r="AB1870">
        <v>29500</v>
      </c>
      <c r="AC1870" s="2" t="s">
        <v>3459</v>
      </c>
      <c r="AD1870" s="2" t="s">
        <v>463</v>
      </c>
      <c r="AE1870">
        <v>2026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 s="2" t="s">
        <v>3431</v>
      </c>
      <c r="AN1870" s="2" t="s">
        <v>3419</v>
      </c>
    </row>
    <row r="1871" spans="1:40">
      <c r="A1871" s="1">
        <v>46162</v>
      </c>
      <c r="B1871" s="2" t="s">
        <v>27</v>
      </c>
      <c r="C1871" s="2" t="s">
        <v>3481</v>
      </c>
      <c r="D1871" s="2" t="s">
        <v>3454</v>
      </c>
      <c r="E1871" s="11">
        <v>0.34027777777777768</v>
      </c>
      <c r="F1871" s="11">
        <v>0.72916666666666674</v>
      </c>
      <c r="G1871">
        <v>9.33</v>
      </c>
      <c r="H1871">
        <v>1607.7170418006431</v>
      </c>
      <c r="I1871">
        <v>9.3333333333333339</v>
      </c>
      <c r="J1871">
        <v>1607.1428571412036</v>
      </c>
      <c r="K1871" s="2" t="s">
        <v>3416</v>
      </c>
      <c r="L1871" s="2" t="s">
        <v>3370</v>
      </c>
      <c r="M1871" t="s">
        <v>764</v>
      </c>
      <c r="N1871" s="2" t="s">
        <v>764</v>
      </c>
      <c r="O1871" s="2" t="s">
        <v>764</v>
      </c>
      <c r="P1871" s="2" t="s">
        <v>764</v>
      </c>
      <c r="Q1871" s="2" t="s">
        <v>764</v>
      </c>
      <c r="R1871" s="2" t="s">
        <v>764</v>
      </c>
      <c r="S1871" s="2" t="s">
        <v>764</v>
      </c>
      <c r="T1871">
        <v>15000</v>
      </c>
      <c r="U1871">
        <v>0</v>
      </c>
      <c r="V1871">
        <v>0</v>
      </c>
      <c r="W1871">
        <v>0</v>
      </c>
      <c r="X1871">
        <v>0</v>
      </c>
      <c r="Z1871">
        <v>0</v>
      </c>
      <c r="AA1871" t="s">
        <v>764</v>
      </c>
      <c r="AB1871" t="s">
        <v>764</v>
      </c>
      <c r="AC1871" s="2" t="s">
        <v>3548</v>
      </c>
      <c r="AD1871" s="2" t="s">
        <v>463</v>
      </c>
      <c r="AE1871">
        <v>2026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 s="2" t="s">
        <v>3419</v>
      </c>
      <c r="AN1871" s="2" t="s">
        <v>3419</v>
      </c>
    </row>
    <row r="1872" spans="1:40">
      <c r="A1872" s="1">
        <v>46163</v>
      </c>
      <c r="B1872" s="2" t="s">
        <v>27</v>
      </c>
      <c r="C1872" s="2" t="s">
        <v>3481</v>
      </c>
      <c r="D1872" s="2" t="s">
        <v>3454</v>
      </c>
      <c r="E1872" s="11">
        <v>0.34027777777777768</v>
      </c>
      <c r="F1872" s="11">
        <v>0.72916666666666674</v>
      </c>
      <c r="G1872">
        <v>9.33</v>
      </c>
      <c r="H1872">
        <v>1607.7170418006431</v>
      </c>
      <c r="I1872">
        <v>9.3333333333333339</v>
      </c>
      <c r="J1872">
        <v>1607.1428571412036</v>
      </c>
      <c r="K1872" s="2" t="s">
        <v>3416</v>
      </c>
      <c r="L1872" s="2" t="s">
        <v>3370</v>
      </c>
      <c r="M1872" t="s">
        <v>764</v>
      </c>
      <c r="N1872" s="2" t="s">
        <v>764</v>
      </c>
      <c r="O1872" s="2" t="s">
        <v>764</v>
      </c>
      <c r="P1872" s="2" t="s">
        <v>764</v>
      </c>
      <c r="Q1872" s="2" t="s">
        <v>764</v>
      </c>
      <c r="R1872" s="2" t="s">
        <v>764</v>
      </c>
      <c r="S1872" s="2" t="s">
        <v>764</v>
      </c>
      <c r="T1872">
        <v>15000</v>
      </c>
      <c r="U1872">
        <v>0</v>
      </c>
      <c r="V1872">
        <v>0</v>
      </c>
      <c r="W1872">
        <v>0</v>
      </c>
      <c r="X1872">
        <v>0</v>
      </c>
      <c r="Z1872">
        <v>0</v>
      </c>
      <c r="AA1872" t="s">
        <v>764</v>
      </c>
      <c r="AB1872" t="s">
        <v>764</v>
      </c>
      <c r="AC1872" s="2" t="s">
        <v>3548</v>
      </c>
      <c r="AD1872" s="2" t="s">
        <v>463</v>
      </c>
      <c r="AE1872">
        <v>2026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 s="2" t="s">
        <v>3419</v>
      </c>
      <c r="AN1872" s="2" t="s">
        <v>3419</v>
      </c>
    </row>
    <row r="1873" spans="1:40">
      <c r="A1873" s="1">
        <v>46164</v>
      </c>
      <c r="B1873" s="2" t="s">
        <v>25</v>
      </c>
      <c r="C1873" s="2" t="s">
        <v>3422</v>
      </c>
      <c r="D1873" s="2" t="s">
        <v>3423</v>
      </c>
      <c r="E1873" s="11">
        <v>0.33680555555555558</v>
      </c>
      <c r="F1873" s="11">
        <v>0.375</v>
      </c>
      <c r="G1873">
        <v>0.92</v>
      </c>
      <c r="H1873">
        <v>477.17391304347825</v>
      </c>
      <c r="I1873">
        <v>0.91666666666666674</v>
      </c>
      <c r="J1873">
        <v>478.90909091435185</v>
      </c>
      <c r="K1873" s="2" t="s">
        <v>3416</v>
      </c>
      <c r="L1873" s="2" t="s">
        <v>3417</v>
      </c>
      <c r="M1873">
        <v>797</v>
      </c>
      <c r="N1873" s="2" t="s">
        <v>3030</v>
      </c>
      <c r="O1873" s="2" t="s">
        <v>3033</v>
      </c>
      <c r="P1873" s="2" t="s">
        <v>3032</v>
      </c>
      <c r="Q1873" s="2" t="s">
        <v>687</v>
      </c>
      <c r="R1873" s="2" t="s">
        <v>3031</v>
      </c>
      <c r="S1873" s="2" t="s">
        <v>64</v>
      </c>
      <c r="T1873">
        <v>439</v>
      </c>
      <c r="U1873">
        <v>0</v>
      </c>
      <c r="V1873">
        <v>2</v>
      </c>
      <c r="W1873">
        <v>1</v>
      </c>
      <c r="X1873">
        <v>1</v>
      </c>
      <c r="Z1873">
        <v>439</v>
      </c>
      <c r="AA1873">
        <v>439</v>
      </c>
      <c r="AB1873">
        <v>400</v>
      </c>
      <c r="AC1873" s="2" t="s">
        <v>3438</v>
      </c>
      <c r="AD1873" s="2" t="s">
        <v>463</v>
      </c>
      <c r="AE1873">
        <v>2026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 s="2" t="s">
        <v>72</v>
      </c>
      <c r="AN1873" s="2" t="s">
        <v>3419</v>
      </c>
    </row>
    <row r="1874" spans="1:40">
      <c r="A1874" s="1">
        <v>46164</v>
      </c>
      <c r="B1874" s="2" t="s">
        <v>25</v>
      </c>
      <c r="C1874" s="2" t="s">
        <v>3422</v>
      </c>
      <c r="D1874" s="2" t="s">
        <v>3423</v>
      </c>
      <c r="E1874" s="11">
        <v>0.37847222222222232</v>
      </c>
      <c r="F1874" s="11">
        <v>0.42361111111111116</v>
      </c>
      <c r="G1874">
        <v>1.08</v>
      </c>
      <c r="H1874">
        <v>1111.1111111111111</v>
      </c>
      <c r="I1874">
        <v>1.0833333333333335</v>
      </c>
      <c r="J1874">
        <v>1107.6923076967594</v>
      </c>
      <c r="K1874" s="2" t="s">
        <v>3416</v>
      </c>
      <c r="L1874" s="2" t="s">
        <v>3417</v>
      </c>
      <c r="M1874">
        <v>780</v>
      </c>
      <c r="N1874" s="2" t="s">
        <v>2984</v>
      </c>
      <c r="O1874" s="2" t="s">
        <v>2987</v>
      </c>
      <c r="P1874" s="2" t="s">
        <v>2986</v>
      </c>
      <c r="Q1874" s="2" t="s">
        <v>153</v>
      </c>
      <c r="R1874" s="2" t="s">
        <v>2985</v>
      </c>
      <c r="S1874" s="2" t="s">
        <v>64</v>
      </c>
      <c r="T1874">
        <v>1200</v>
      </c>
      <c r="U1874">
        <v>0</v>
      </c>
      <c r="V1874">
        <v>2</v>
      </c>
      <c r="W1874">
        <v>1</v>
      </c>
      <c r="X1874">
        <v>2</v>
      </c>
      <c r="Z1874">
        <v>2400</v>
      </c>
      <c r="AA1874">
        <v>2400</v>
      </c>
      <c r="AB1874">
        <v>2200</v>
      </c>
      <c r="AC1874" s="2" t="s">
        <v>3438</v>
      </c>
      <c r="AD1874" s="2" t="s">
        <v>463</v>
      </c>
      <c r="AE1874">
        <v>2026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 s="2" t="s">
        <v>72</v>
      </c>
      <c r="AN1874" s="2" t="s">
        <v>3419</v>
      </c>
    </row>
    <row r="1875" spans="1:40">
      <c r="A1875" s="1">
        <v>46164</v>
      </c>
      <c r="B1875" s="2" t="s">
        <v>25</v>
      </c>
      <c r="C1875" s="2" t="s">
        <v>3422</v>
      </c>
      <c r="D1875" s="2" t="s">
        <v>3423</v>
      </c>
      <c r="E1875" s="11">
        <v>0.42708333333333326</v>
      </c>
      <c r="F1875" s="11">
        <v>0.5</v>
      </c>
      <c r="G1875">
        <v>1.75</v>
      </c>
      <c r="H1875">
        <v>57.142857142857146</v>
      </c>
      <c r="I1875">
        <v>1.75</v>
      </c>
      <c r="J1875">
        <v>57.142857141203706</v>
      </c>
      <c r="K1875" s="2" t="s">
        <v>3416</v>
      </c>
      <c r="L1875" s="2" t="s">
        <v>3417</v>
      </c>
      <c r="M1875">
        <v>798</v>
      </c>
      <c r="N1875" s="2" t="s">
        <v>3037</v>
      </c>
      <c r="O1875" s="2" t="s">
        <v>3040</v>
      </c>
      <c r="P1875" s="2" t="s">
        <v>3039</v>
      </c>
      <c r="Q1875" s="2" t="s">
        <v>153</v>
      </c>
      <c r="R1875" s="2" t="s">
        <v>3038</v>
      </c>
      <c r="S1875" s="2" t="s">
        <v>64</v>
      </c>
      <c r="T1875">
        <v>100</v>
      </c>
      <c r="U1875">
        <v>0</v>
      </c>
      <c r="V1875">
        <v>2</v>
      </c>
      <c r="W1875">
        <v>1</v>
      </c>
      <c r="X1875">
        <v>2</v>
      </c>
      <c r="Z1875">
        <v>200</v>
      </c>
      <c r="AA1875">
        <v>200</v>
      </c>
      <c r="AB1875">
        <v>150</v>
      </c>
      <c r="AC1875" s="2" t="s">
        <v>3438</v>
      </c>
      <c r="AD1875" s="2" t="s">
        <v>463</v>
      </c>
      <c r="AE1875">
        <v>2026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 s="2" t="s">
        <v>72</v>
      </c>
      <c r="AN1875" s="2" t="s">
        <v>3419</v>
      </c>
    </row>
    <row r="1876" spans="1:40">
      <c r="A1876" s="1">
        <v>46164</v>
      </c>
      <c r="B1876" s="2" t="s">
        <v>25</v>
      </c>
      <c r="C1876" s="2" t="s">
        <v>3422</v>
      </c>
      <c r="D1876" s="2" t="s">
        <v>3423</v>
      </c>
      <c r="E1876" s="11">
        <v>0.50694444444444442</v>
      </c>
      <c r="F1876" s="11">
        <v>0.60416666666666674</v>
      </c>
      <c r="G1876">
        <v>2.33</v>
      </c>
      <c r="H1876">
        <v>1180.2575107296136</v>
      </c>
      <c r="I1876">
        <v>2.3333333333333335</v>
      </c>
      <c r="J1876">
        <v>1178.5714285763888</v>
      </c>
      <c r="K1876" s="2" t="s">
        <v>3416</v>
      </c>
      <c r="L1876" s="2" t="s">
        <v>3417</v>
      </c>
      <c r="M1876">
        <v>803</v>
      </c>
      <c r="N1876" s="2" t="s">
        <v>3059</v>
      </c>
      <c r="O1876" s="2" t="s">
        <v>1977</v>
      </c>
      <c r="P1876" s="2" t="s">
        <v>1975</v>
      </c>
      <c r="Q1876" s="2" t="s">
        <v>1976</v>
      </c>
      <c r="R1876" s="2" t="s">
        <v>1974</v>
      </c>
      <c r="S1876" s="2" t="s">
        <v>64</v>
      </c>
      <c r="T1876">
        <v>2750</v>
      </c>
      <c r="U1876">
        <v>0</v>
      </c>
      <c r="V1876">
        <v>2</v>
      </c>
      <c r="W1876">
        <v>1</v>
      </c>
      <c r="X1876">
        <v>6</v>
      </c>
      <c r="Z1876">
        <v>16500</v>
      </c>
      <c r="AA1876">
        <v>16500</v>
      </c>
      <c r="AB1876">
        <v>16000</v>
      </c>
      <c r="AC1876" s="2" t="s">
        <v>3438</v>
      </c>
      <c r="AD1876" s="2" t="s">
        <v>463</v>
      </c>
      <c r="AE1876">
        <v>2026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 s="2" t="s">
        <v>72</v>
      </c>
      <c r="AN1876" s="2" t="s">
        <v>3419</v>
      </c>
    </row>
    <row r="1877" spans="1:40">
      <c r="A1877" s="1">
        <v>46164</v>
      </c>
      <c r="B1877" s="2" t="s">
        <v>25</v>
      </c>
      <c r="C1877" s="2" t="s">
        <v>3422</v>
      </c>
      <c r="D1877" s="2" t="s">
        <v>3423</v>
      </c>
      <c r="E1877" s="11">
        <v>0.60763888888888884</v>
      </c>
      <c r="F1877" s="11">
        <v>0.6875</v>
      </c>
      <c r="G1877">
        <v>1.92</v>
      </c>
      <c r="H1877">
        <v>1197.9166666666667</v>
      </c>
      <c r="I1877">
        <v>1.9166666666666665</v>
      </c>
      <c r="J1877">
        <v>1200</v>
      </c>
      <c r="K1877" s="2" t="s">
        <v>3416</v>
      </c>
      <c r="L1877" s="2" t="s">
        <v>3417</v>
      </c>
      <c r="M1877">
        <v>785</v>
      </c>
      <c r="N1877" s="2" t="s">
        <v>2997</v>
      </c>
      <c r="O1877" s="2" t="s">
        <v>2998</v>
      </c>
      <c r="P1877" s="2" t="s">
        <v>585</v>
      </c>
      <c r="Q1877" s="2" t="s">
        <v>153</v>
      </c>
      <c r="R1877" s="2" t="s">
        <v>584</v>
      </c>
      <c r="S1877" s="2" t="s">
        <v>64</v>
      </c>
      <c r="T1877">
        <v>2300</v>
      </c>
      <c r="U1877">
        <v>0</v>
      </c>
      <c r="V1877">
        <v>2</v>
      </c>
      <c r="W1877">
        <v>1</v>
      </c>
      <c r="X1877">
        <v>2</v>
      </c>
      <c r="Z1877">
        <v>4600</v>
      </c>
      <c r="AA1877">
        <v>4600</v>
      </c>
      <c r="AB1877">
        <v>4500</v>
      </c>
      <c r="AC1877" s="2" t="s">
        <v>3438</v>
      </c>
      <c r="AD1877" s="2" t="s">
        <v>463</v>
      </c>
      <c r="AE1877">
        <v>2026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 s="2" t="s">
        <v>72</v>
      </c>
      <c r="AN1877" s="2" t="s">
        <v>3419</v>
      </c>
    </row>
    <row r="1878" spans="1:40">
      <c r="A1878" s="1">
        <v>46167</v>
      </c>
      <c r="B1878" s="2" t="s">
        <v>25</v>
      </c>
      <c r="C1878" s="2" t="s">
        <v>3422</v>
      </c>
      <c r="D1878" s="2" t="s">
        <v>3423</v>
      </c>
      <c r="E1878" s="11">
        <v>0.3354166666666667</v>
      </c>
      <c r="F1878" s="11">
        <v>0.58333333333333326</v>
      </c>
      <c r="G1878">
        <v>5.95</v>
      </c>
      <c r="H1878">
        <v>2495.798319327731</v>
      </c>
      <c r="I1878">
        <v>5.95</v>
      </c>
      <c r="J1878">
        <v>2495.7983193287037</v>
      </c>
      <c r="K1878" s="2" t="s">
        <v>3416</v>
      </c>
      <c r="L1878" s="2" t="s">
        <v>3417</v>
      </c>
      <c r="M1878">
        <v>488</v>
      </c>
      <c r="N1878" s="2" t="s">
        <v>2098</v>
      </c>
      <c r="O1878" s="2" t="s">
        <v>2083</v>
      </c>
      <c r="P1878" s="2" t="s">
        <v>2082</v>
      </c>
      <c r="Q1878" s="2" t="s">
        <v>97</v>
      </c>
      <c r="R1878" s="2" t="s">
        <v>2081</v>
      </c>
      <c r="S1878" s="2" t="s">
        <v>64</v>
      </c>
      <c r="T1878">
        <v>14850</v>
      </c>
      <c r="U1878">
        <v>0</v>
      </c>
      <c r="V1878">
        <v>2</v>
      </c>
      <c r="W1878">
        <v>1</v>
      </c>
      <c r="X1878">
        <v>2</v>
      </c>
      <c r="Z1878">
        <v>29700</v>
      </c>
      <c r="AA1878">
        <v>29700</v>
      </c>
      <c r="AB1878">
        <v>29500</v>
      </c>
      <c r="AC1878" s="2" t="s">
        <v>3450</v>
      </c>
      <c r="AD1878" s="2" t="s">
        <v>463</v>
      </c>
      <c r="AE1878">
        <v>2026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 s="2" t="s">
        <v>72</v>
      </c>
      <c r="AN1878" s="2" t="s">
        <v>3419</v>
      </c>
    </row>
    <row r="1879" spans="1:40">
      <c r="A1879" s="1">
        <v>46167</v>
      </c>
      <c r="B1879" s="2" t="s">
        <v>25</v>
      </c>
      <c r="C1879" s="2" t="s">
        <v>3422</v>
      </c>
      <c r="D1879" s="2" t="s">
        <v>3423</v>
      </c>
      <c r="E1879" s="11">
        <v>0.58680555555555558</v>
      </c>
      <c r="F1879" s="11">
        <v>0.79166666666666674</v>
      </c>
      <c r="G1879">
        <v>4.92</v>
      </c>
      <c r="H1879">
        <v>3018.2926829268295</v>
      </c>
      <c r="I1879">
        <v>4.916666666666667</v>
      </c>
      <c r="J1879">
        <v>3020.3389830555557</v>
      </c>
      <c r="K1879" s="2" t="s">
        <v>3427</v>
      </c>
      <c r="L1879" s="2" t="s">
        <v>3417</v>
      </c>
      <c r="M1879">
        <v>489</v>
      </c>
      <c r="N1879" s="2" t="s">
        <v>2100</v>
      </c>
      <c r="O1879" s="2" t="s">
        <v>2083</v>
      </c>
      <c r="P1879" s="2" t="s">
        <v>2082</v>
      </c>
      <c r="Q1879" s="2" t="s">
        <v>97</v>
      </c>
      <c r="R1879" s="2" t="s">
        <v>2081</v>
      </c>
      <c r="S1879" s="2" t="s">
        <v>64</v>
      </c>
      <c r="T1879">
        <v>14850</v>
      </c>
      <c r="U1879">
        <v>0</v>
      </c>
      <c r="V1879">
        <v>2</v>
      </c>
      <c r="W1879">
        <v>1</v>
      </c>
      <c r="X1879">
        <v>2</v>
      </c>
      <c r="Z1879">
        <v>29700</v>
      </c>
      <c r="AA1879">
        <v>29700</v>
      </c>
      <c r="AB1879">
        <v>29500</v>
      </c>
      <c r="AC1879" s="2" t="s">
        <v>3450</v>
      </c>
      <c r="AD1879" s="2" t="s">
        <v>463</v>
      </c>
      <c r="AE1879">
        <v>2026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 s="2" t="s">
        <v>72</v>
      </c>
      <c r="AN1879" s="2" t="s">
        <v>3419</v>
      </c>
    </row>
    <row r="1880" spans="1:40">
      <c r="A1880" s="1">
        <v>46167</v>
      </c>
      <c r="B1880" s="2" t="s">
        <v>25</v>
      </c>
      <c r="C1880" s="2" t="s">
        <v>3422</v>
      </c>
      <c r="D1880" s="2" t="s">
        <v>3423</v>
      </c>
      <c r="E1880" s="11">
        <v>0.79513888888888884</v>
      </c>
      <c r="F1880" s="11">
        <v>0.875</v>
      </c>
      <c r="G1880">
        <v>1.92</v>
      </c>
      <c r="H1880">
        <v>4104.166666666667</v>
      </c>
      <c r="I1880">
        <v>1.9166666666666665</v>
      </c>
      <c r="J1880">
        <v>4111.3043478240743</v>
      </c>
      <c r="K1880" s="2" t="s">
        <v>3427</v>
      </c>
      <c r="L1880" s="2" t="s">
        <v>3417</v>
      </c>
      <c r="M1880">
        <v>490</v>
      </c>
      <c r="N1880" s="2" t="s">
        <v>2101</v>
      </c>
      <c r="O1880" s="2" t="s">
        <v>2083</v>
      </c>
      <c r="P1880" s="2" t="s">
        <v>2082</v>
      </c>
      <c r="Q1880" s="2" t="s">
        <v>97</v>
      </c>
      <c r="R1880" s="2" t="s">
        <v>2081</v>
      </c>
      <c r="S1880" s="2" t="s">
        <v>64</v>
      </c>
      <c r="T1880">
        <v>7880</v>
      </c>
      <c r="U1880">
        <v>0</v>
      </c>
      <c r="V1880">
        <v>2</v>
      </c>
      <c r="W1880">
        <v>1</v>
      </c>
      <c r="X1880">
        <v>2</v>
      </c>
      <c r="Z1880">
        <v>15760</v>
      </c>
      <c r="AA1880">
        <v>15760</v>
      </c>
      <c r="AB1880">
        <v>29500</v>
      </c>
      <c r="AC1880" s="2" t="s">
        <v>3459</v>
      </c>
      <c r="AD1880" s="2" t="s">
        <v>463</v>
      </c>
      <c r="AE1880">
        <v>2026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 s="2" t="s">
        <v>72</v>
      </c>
      <c r="AN1880" s="2" t="s">
        <v>3419</v>
      </c>
    </row>
    <row r="1881" spans="1:40">
      <c r="A1881" s="1">
        <v>46164</v>
      </c>
      <c r="B1881" s="2" t="s">
        <v>25</v>
      </c>
      <c r="C1881" s="2" t="s">
        <v>3414</v>
      </c>
      <c r="D1881" s="2" t="s">
        <v>3426</v>
      </c>
      <c r="E1881" s="11">
        <v>0.34027777777777768</v>
      </c>
      <c r="F1881" s="11">
        <v>0.44444444444444442</v>
      </c>
      <c r="G1881">
        <v>2.5</v>
      </c>
      <c r="H1881">
        <v>840</v>
      </c>
      <c r="I1881">
        <v>2.5</v>
      </c>
      <c r="J1881">
        <v>840</v>
      </c>
      <c r="K1881" s="2" t="s">
        <v>3416</v>
      </c>
      <c r="L1881" s="2" t="s">
        <v>3417</v>
      </c>
      <c r="M1881">
        <v>480</v>
      </c>
      <c r="N1881" s="2" t="s">
        <v>2080</v>
      </c>
      <c r="O1881" s="2" t="s">
        <v>2087</v>
      </c>
      <c r="P1881" s="2" t="s">
        <v>2082</v>
      </c>
      <c r="Q1881" s="2" t="s">
        <v>97</v>
      </c>
      <c r="R1881" s="2" t="s">
        <v>2081</v>
      </c>
      <c r="S1881" s="2" t="s">
        <v>79</v>
      </c>
      <c r="T1881">
        <v>2100</v>
      </c>
      <c r="U1881">
        <v>8</v>
      </c>
      <c r="V1881">
        <v>0</v>
      </c>
      <c r="W1881">
        <v>1</v>
      </c>
      <c r="X1881">
        <v>8</v>
      </c>
      <c r="Z1881">
        <v>16800</v>
      </c>
      <c r="AA1881">
        <v>16800</v>
      </c>
      <c r="AB1881">
        <v>357000</v>
      </c>
      <c r="AC1881" s="2" t="s">
        <v>3641</v>
      </c>
      <c r="AD1881" s="2" t="s">
        <v>463</v>
      </c>
      <c r="AE1881">
        <v>2026</v>
      </c>
      <c r="AF1881">
        <v>525</v>
      </c>
      <c r="AG1881">
        <v>11277</v>
      </c>
      <c r="AH1881">
        <v>-10752</v>
      </c>
      <c r="AI1881">
        <v>11280</v>
      </c>
      <c r="AJ1881">
        <v>11277</v>
      </c>
      <c r="AK1881">
        <v>3</v>
      </c>
      <c r="AL1881" s="2" t="s">
        <v>72</v>
      </c>
      <c r="AN1881" s="2" t="s">
        <v>3419</v>
      </c>
    </row>
    <row r="1882" spans="1:40">
      <c r="A1882" s="1">
        <v>46164</v>
      </c>
      <c r="B1882" s="2" t="s">
        <v>25</v>
      </c>
      <c r="C1882" s="2" t="s">
        <v>3414</v>
      </c>
      <c r="D1882" s="2" t="s">
        <v>3426</v>
      </c>
      <c r="E1882" s="11">
        <v>0.44791666666666674</v>
      </c>
      <c r="F1882" s="11">
        <v>0.46527777777777768</v>
      </c>
      <c r="G1882">
        <v>0.42</v>
      </c>
      <c r="H1882">
        <v>1119.047619047619</v>
      </c>
      <c r="I1882">
        <v>0.41666666666666674</v>
      </c>
      <c r="J1882">
        <v>1128</v>
      </c>
      <c r="K1882" s="2" t="s">
        <v>3416</v>
      </c>
      <c r="L1882" s="2" t="s">
        <v>3417</v>
      </c>
      <c r="M1882">
        <v>776</v>
      </c>
      <c r="N1882" s="2" t="s">
        <v>2966</v>
      </c>
      <c r="O1882" s="2" t="s">
        <v>442</v>
      </c>
      <c r="P1882" s="2" t="s">
        <v>2968</v>
      </c>
      <c r="Q1882" s="2" t="s">
        <v>986</v>
      </c>
      <c r="R1882" s="2" t="s">
        <v>2967</v>
      </c>
      <c r="S1882" s="2" t="s">
        <v>445</v>
      </c>
      <c r="T1882">
        <v>470</v>
      </c>
      <c r="U1882">
        <v>5</v>
      </c>
      <c r="V1882">
        <v>0</v>
      </c>
      <c r="W1882">
        <v>1</v>
      </c>
      <c r="X1882">
        <v>0</v>
      </c>
      <c r="Y1882">
        <v>8</v>
      </c>
      <c r="Z1882">
        <v>3760</v>
      </c>
      <c r="AA1882">
        <v>3760</v>
      </c>
      <c r="AB1882">
        <v>3600</v>
      </c>
      <c r="AC1882" s="2"/>
      <c r="AD1882" s="2" t="s">
        <v>463</v>
      </c>
      <c r="AE1882">
        <v>2026</v>
      </c>
      <c r="AF1882">
        <v>118</v>
      </c>
      <c r="AG1882">
        <v>110</v>
      </c>
      <c r="AH1882">
        <v>8</v>
      </c>
      <c r="AI1882">
        <v>118</v>
      </c>
      <c r="AJ1882">
        <v>110</v>
      </c>
      <c r="AK1882">
        <v>8</v>
      </c>
      <c r="AL1882" s="2" t="s">
        <v>72</v>
      </c>
      <c r="AN1882" s="2" t="s">
        <v>3419</v>
      </c>
    </row>
    <row r="1883" spans="1:40">
      <c r="A1883" s="1">
        <v>46164</v>
      </c>
      <c r="B1883" s="2" t="s">
        <v>25</v>
      </c>
      <c r="C1883" s="2" t="s">
        <v>3414</v>
      </c>
      <c r="D1883" s="2" t="s">
        <v>3426</v>
      </c>
      <c r="E1883" s="11">
        <v>0.46875</v>
      </c>
      <c r="F1883" s="11">
        <v>0.48611111111111116</v>
      </c>
      <c r="G1883">
        <v>0.42</v>
      </c>
      <c r="H1883">
        <v>380.95238095238096</v>
      </c>
      <c r="I1883">
        <v>0.41666666666666674</v>
      </c>
      <c r="J1883">
        <v>384</v>
      </c>
      <c r="K1883" s="2" t="s">
        <v>3416</v>
      </c>
      <c r="L1883" s="2" t="s">
        <v>3417</v>
      </c>
      <c r="M1883">
        <v>773</v>
      </c>
      <c r="N1883" s="2" t="s">
        <v>2961</v>
      </c>
      <c r="O1883" s="2" t="s">
        <v>442</v>
      </c>
      <c r="P1883" s="2" t="s">
        <v>2163</v>
      </c>
      <c r="Q1883" s="2" t="s">
        <v>97</v>
      </c>
      <c r="R1883" s="2" t="s">
        <v>2962</v>
      </c>
      <c r="S1883" s="2" t="s">
        <v>445</v>
      </c>
      <c r="T1883">
        <v>160</v>
      </c>
      <c r="U1883">
        <v>5</v>
      </c>
      <c r="V1883">
        <v>0</v>
      </c>
      <c r="W1883">
        <v>1</v>
      </c>
      <c r="X1883">
        <v>0</v>
      </c>
      <c r="Y1883">
        <v>8</v>
      </c>
      <c r="Z1883">
        <v>1280</v>
      </c>
      <c r="AA1883">
        <v>1280</v>
      </c>
      <c r="AB1883">
        <v>1100</v>
      </c>
      <c r="AC1883" s="2"/>
      <c r="AD1883" s="2" t="s">
        <v>463</v>
      </c>
      <c r="AE1883">
        <v>2026</v>
      </c>
      <c r="AF1883">
        <v>40</v>
      </c>
      <c r="AG1883">
        <v>49</v>
      </c>
      <c r="AH1883">
        <v>-9</v>
      </c>
      <c r="AI1883">
        <v>52</v>
      </c>
      <c r="AJ1883">
        <v>49</v>
      </c>
      <c r="AK1883">
        <v>3</v>
      </c>
      <c r="AL1883" s="2" t="s">
        <v>72</v>
      </c>
      <c r="AN1883" s="2" t="s">
        <v>3419</v>
      </c>
    </row>
    <row r="1884" spans="1:40">
      <c r="A1884" s="1">
        <v>46164</v>
      </c>
      <c r="B1884" s="2" t="s">
        <v>25</v>
      </c>
      <c r="C1884" s="2" t="s">
        <v>3414</v>
      </c>
      <c r="D1884" s="2" t="s">
        <v>3426</v>
      </c>
      <c r="E1884" s="11">
        <v>0.49652777777777768</v>
      </c>
      <c r="F1884" s="11">
        <v>0.52083333333333326</v>
      </c>
      <c r="G1884">
        <v>0.57999999999999996</v>
      </c>
      <c r="H1884">
        <v>1586.2068965517242</v>
      </c>
      <c r="I1884">
        <v>0.58333333333333326</v>
      </c>
      <c r="J1884">
        <v>1577.1428571412036</v>
      </c>
      <c r="K1884" s="2" t="s">
        <v>3416</v>
      </c>
      <c r="L1884" s="2" t="s">
        <v>3417</v>
      </c>
      <c r="M1884">
        <v>578</v>
      </c>
      <c r="N1884" s="2" t="s">
        <v>2393</v>
      </c>
      <c r="O1884" s="2" t="s">
        <v>442</v>
      </c>
      <c r="P1884" s="2" t="s">
        <v>2395</v>
      </c>
      <c r="Q1884" s="2" t="s">
        <v>2397</v>
      </c>
      <c r="R1884" s="2" t="s">
        <v>2394</v>
      </c>
      <c r="S1884" s="2" t="s">
        <v>445</v>
      </c>
      <c r="T1884">
        <v>920</v>
      </c>
      <c r="U1884">
        <v>8</v>
      </c>
      <c r="V1884">
        <v>0</v>
      </c>
      <c r="W1884">
        <v>1</v>
      </c>
      <c r="X1884">
        <v>0</v>
      </c>
      <c r="Y1884">
        <v>8</v>
      </c>
      <c r="Z1884">
        <v>7360</v>
      </c>
      <c r="AA1884">
        <v>7360</v>
      </c>
      <c r="AB1884">
        <v>7100</v>
      </c>
      <c r="AC1884" s="2"/>
      <c r="AD1884" s="2" t="s">
        <v>463</v>
      </c>
      <c r="AE1884">
        <v>2026</v>
      </c>
      <c r="AF1884">
        <v>230</v>
      </c>
      <c r="AG1884">
        <v>235</v>
      </c>
      <c r="AH1884">
        <v>-5</v>
      </c>
      <c r="AI1884">
        <v>238</v>
      </c>
      <c r="AJ1884">
        <v>235</v>
      </c>
      <c r="AK1884">
        <v>3</v>
      </c>
      <c r="AL1884" s="2" t="s">
        <v>72</v>
      </c>
      <c r="AN1884" s="2" t="s">
        <v>3419</v>
      </c>
    </row>
    <row r="1885" spans="1:40">
      <c r="A1885" s="1">
        <v>46164</v>
      </c>
      <c r="B1885" s="2" t="s">
        <v>25</v>
      </c>
      <c r="C1885" s="2" t="s">
        <v>3414</v>
      </c>
      <c r="D1885" s="2" t="s">
        <v>3426</v>
      </c>
      <c r="E1885" s="11">
        <v>0.52777777777777768</v>
      </c>
      <c r="F1885" s="11">
        <v>0.54861111111111116</v>
      </c>
      <c r="G1885">
        <v>0.5</v>
      </c>
      <c r="H1885">
        <v>2710</v>
      </c>
      <c r="I1885">
        <v>0.5</v>
      </c>
      <c r="J1885">
        <v>2710</v>
      </c>
      <c r="K1885" s="2" t="s">
        <v>3416</v>
      </c>
      <c r="L1885" s="2" t="s">
        <v>3417</v>
      </c>
      <c r="M1885">
        <v>716</v>
      </c>
      <c r="N1885" s="2" t="s">
        <v>2831</v>
      </c>
      <c r="O1885" s="2" t="s">
        <v>442</v>
      </c>
      <c r="P1885" s="2" t="s">
        <v>1094</v>
      </c>
      <c r="Q1885" s="2" t="s">
        <v>2833</v>
      </c>
      <c r="R1885" s="2" t="s">
        <v>2832</v>
      </c>
      <c r="S1885" s="2" t="s">
        <v>445</v>
      </c>
      <c r="T1885">
        <v>1355</v>
      </c>
      <c r="U1885">
        <v>5</v>
      </c>
      <c r="V1885">
        <v>0</v>
      </c>
      <c r="W1885">
        <v>1</v>
      </c>
      <c r="X1885">
        <v>0</v>
      </c>
      <c r="Y1885">
        <v>8</v>
      </c>
      <c r="Z1885">
        <v>10840</v>
      </c>
      <c r="AA1885">
        <v>10840</v>
      </c>
      <c r="AB1885">
        <v>10600</v>
      </c>
      <c r="AC1885" s="2"/>
      <c r="AD1885" s="2" t="s">
        <v>463</v>
      </c>
      <c r="AE1885">
        <v>2026</v>
      </c>
      <c r="AF1885">
        <v>339</v>
      </c>
      <c r="AG1885">
        <v>329</v>
      </c>
      <c r="AH1885">
        <v>10</v>
      </c>
      <c r="AI1885">
        <v>339</v>
      </c>
      <c r="AJ1885">
        <v>329</v>
      </c>
      <c r="AK1885">
        <v>10</v>
      </c>
      <c r="AL1885" s="2" t="s">
        <v>72</v>
      </c>
      <c r="AN1885" s="2" t="s">
        <v>3419</v>
      </c>
    </row>
    <row r="1886" spans="1:40">
      <c r="A1886" s="1">
        <v>46164</v>
      </c>
      <c r="B1886" s="2" t="s">
        <v>25</v>
      </c>
      <c r="C1886" s="2" t="s">
        <v>3414</v>
      </c>
      <c r="D1886" s="2" t="s">
        <v>3426</v>
      </c>
      <c r="E1886" s="11">
        <v>0.55208333333333326</v>
      </c>
      <c r="F1886" s="11">
        <v>0.59027777777777768</v>
      </c>
      <c r="G1886">
        <v>0.92</v>
      </c>
      <c r="H1886">
        <v>2206.5217391304345</v>
      </c>
      <c r="I1886">
        <v>0.91666666666666674</v>
      </c>
      <c r="J1886">
        <v>2214.5454545486109</v>
      </c>
      <c r="K1886" s="2" t="s">
        <v>3416</v>
      </c>
      <c r="L1886" s="2" t="s">
        <v>3417</v>
      </c>
      <c r="M1886">
        <v>719</v>
      </c>
      <c r="N1886" s="2" t="s">
        <v>2834</v>
      </c>
      <c r="O1886" s="2" t="s">
        <v>442</v>
      </c>
      <c r="P1886" s="2" t="s">
        <v>1185</v>
      </c>
      <c r="Q1886" s="2" t="s">
        <v>2836</v>
      </c>
      <c r="R1886" s="2" t="s">
        <v>2835</v>
      </c>
      <c r="S1886" s="2" t="s">
        <v>445</v>
      </c>
      <c r="T1886">
        <v>2030</v>
      </c>
      <c r="U1886">
        <v>10</v>
      </c>
      <c r="V1886">
        <v>0</v>
      </c>
      <c r="W1886">
        <v>1</v>
      </c>
      <c r="X1886">
        <v>0</v>
      </c>
      <c r="Y1886">
        <v>8</v>
      </c>
      <c r="Z1886">
        <v>16240</v>
      </c>
      <c r="AA1886">
        <v>16240</v>
      </c>
      <c r="AB1886">
        <v>16000</v>
      </c>
      <c r="AC1886" s="2"/>
      <c r="AD1886" s="2" t="s">
        <v>463</v>
      </c>
      <c r="AE1886">
        <v>2026</v>
      </c>
      <c r="AF1886">
        <v>508</v>
      </c>
      <c r="AG1886">
        <v>529</v>
      </c>
      <c r="AH1886">
        <v>-21</v>
      </c>
      <c r="AI1886">
        <v>532</v>
      </c>
      <c r="AJ1886">
        <v>529</v>
      </c>
      <c r="AK1886">
        <v>3</v>
      </c>
      <c r="AL1886" s="2" t="s">
        <v>72</v>
      </c>
      <c r="AN1886" s="2" t="s">
        <v>3419</v>
      </c>
    </row>
    <row r="1887" spans="1:40">
      <c r="A1887" s="1">
        <v>46164</v>
      </c>
      <c r="B1887" s="2" t="s">
        <v>25</v>
      </c>
      <c r="C1887" s="2" t="s">
        <v>3414</v>
      </c>
      <c r="D1887" s="2" t="s">
        <v>3426</v>
      </c>
      <c r="E1887" s="11">
        <v>0.59375</v>
      </c>
      <c r="F1887" s="11">
        <v>0.63541666666666674</v>
      </c>
      <c r="G1887">
        <v>1</v>
      </c>
      <c r="H1887">
        <v>670</v>
      </c>
      <c r="I1887">
        <v>1</v>
      </c>
      <c r="J1887">
        <v>670</v>
      </c>
      <c r="K1887" s="2" t="s">
        <v>3416</v>
      </c>
      <c r="L1887" s="2" t="s">
        <v>3417</v>
      </c>
      <c r="M1887">
        <v>735</v>
      </c>
      <c r="N1887" s="2" t="s">
        <v>2861</v>
      </c>
      <c r="O1887" s="2" t="s">
        <v>1564</v>
      </c>
      <c r="P1887" s="2" t="s">
        <v>1559</v>
      </c>
      <c r="Q1887" s="2" t="s">
        <v>97</v>
      </c>
      <c r="R1887" s="2" t="s">
        <v>1558</v>
      </c>
      <c r="S1887" s="2" t="s">
        <v>79</v>
      </c>
      <c r="T1887">
        <v>670</v>
      </c>
      <c r="U1887">
        <v>8</v>
      </c>
      <c r="V1887">
        <v>0</v>
      </c>
      <c r="W1887">
        <v>1</v>
      </c>
      <c r="X1887">
        <v>8</v>
      </c>
      <c r="Z1887">
        <v>5360</v>
      </c>
      <c r="AA1887">
        <v>5360</v>
      </c>
      <c r="AB1887">
        <v>5000</v>
      </c>
      <c r="AC1887" s="2"/>
      <c r="AD1887" s="2" t="s">
        <v>463</v>
      </c>
      <c r="AE1887">
        <v>2026</v>
      </c>
      <c r="AF1887">
        <v>168</v>
      </c>
      <c r="AG1887">
        <v>156</v>
      </c>
      <c r="AH1887">
        <v>12</v>
      </c>
      <c r="AI1887">
        <v>168</v>
      </c>
      <c r="AJ1887">
        <v>156</v>
      </c>
      <c r="AK1887">
        <v>12</v>
      </c>
      <c r="AL1887" s="2" t="s">
        <v>72</v>
      </c>
      <c r="AN1887" s="2" t="s">
        <v>3419</v>
      </c>
    </row>
    <row r="1888" spans="1:40">
      <c r="A1888" s="1">
        <v>46164</v>
      </c>
      <c r="B1888" s="2" t="s">
        <v>25</v>
      </c>
      <c r="C1888" s="2" t="s">
        <v>3414</v>
      </c>
      <c r="D1888" s="2" t="s">
        <v>3426</v>
      </c>
      <c r="E1888" s="11">
        <v>0.64236111111111116</v>
      </c>
      <c r="F1888" s="11">
        <v>0.70833333333333326</v>
      </c>
      <c r="G1888">
        <v>1.58</v>
      </c>
      <c r="H1888">
        <v>1012.6582278481012</v>
      </c>
      <c r="I1888">
        <v>1.5833333333333335</v>
      </c>
      <c r="J1888">
        <v>1010.526315787037</v>
      </c>
      <c r="K1888" s="2" t="s">
        <v>3416</v>
      </c>
      <c r="L1888" s="2" t="s">
        <v>3417</v>
      </c>
      <c r="M1888">
        <v>654</v>
      </c>
      <c r="N1888" s="2" t="s">
        <v>2670</v>
      </c>
      <c r="O1888" s="2" t="s">
        <v>2337</v>
      </c>
      <c r="P1888" s="2" t="s">
        <v>2672</v>
      </c>
      <c r="Q1888" s="2" t="s">
        <v>192</v>
      </c>
      <c r="R1888" s="2" t="s">
        <v>2671</v>
      </c>
      <c r="S1888" s="2" t="s">
        <v>79</v>
      </c>
      <c r="T1888">
        <v>1600</v>
      </c>
      <c r="U1888">
        <v>8</v>
      </c>
      <c r="V1888">
        <v>0</v>
      </c>
      <c r="W1888">
        <v>1</v>
      </c>
      <c r="X1888">
        <v>8</v>
      </c>
      <c r="Z1888">
        <v>12800</v>
      </c>
      <c r="AA1888">
        <v>12800</v>
      </c>
      <c r="AB1888">
        <v>148000</v>
      </c>
      <c r="AC1888" s="2" t="s">
        <v>3459</v>
      </c>
      <c r="AD1888" s="2" t="s">
        <v>463</v>
      </c>
      <c r="AE1888">
        <v>2026</v>
      </c>
      <c r="AF1888">
        <v>400</v>
      </c>
      <c r="AG1888">
        <v>2250</v>
      </c>
      <c r="AH1888">
        <v>-1850</v>
      </c>
      <c r="AI1888">
        <v>2253</v>
      </c>
      <c r="AJ1888">
        <v>2250</v>
      </c>
      <c r="AK1888">
        <v>3</v>
      </c>
      <c r="AL1888" s="2" t="s">
        <v>72</v>
      </c>
      <c r="AN1888" s="2" t="s">
        <v>3419</v>
      </c>
    </row>
    <row r="1889" spans="1:40">
      <c r="A1889" s="1">
        <v>46167</v>
      </c>
      <c r="B1889" s="2" t="s">
        <v>25</v>
      </c>
      <c r="C1889" s="2" t="s">
        <v>3414</v>
      </c>
      <c r="D1889" s="2" t="s">
        <v>3415</v>
      </c>
      <c r="E1889" s="11">
        <v>0.33333333333333326</v>
      </c>
      <c r="F1889" s="11">
        <v>0.58333333333333326</v>
      </c>
      <c r="G1889">
        <v>6</v>
      </c>
      <c r="H1889">
        <v>1250</v>
      </c>
      <c r="I1889">
        <v>6</v>
      </c>
      <c r="J1889">
        <v>1250</v>
      </c>
      <c r="K1889" s="2" t="s">
        <v>3416</v>
      </c>
      <c r="L1889" s="2" t="s">
        <v>3417</v>
      </c>
      <c r="M1889">
        <v>654</v>
      </c>
      <c r="N1889" s="2" t="s">
        <v>2670</v>
      </c>
      <c r="O1889" s="2" t="s">
        <v>2337</v>
      </c>
      <c r="P1889" s="2" t="s">
        <v>2672</v>
      </c>
      <c r="Q1889" s="2" t="s">
        <v>192</v>
      </c>
      <c r="R1889" s="2" t="s">
        <v>2671</v>
      </c>
      <c r="S1889" s="2" t="s">
        <v>79</v>
      </c>
      <c r="T1889">
        <v>7500</v>
      </c>
      <c r="U1889">
        <v>0</v>
      </c>
      <c r="V1889">
        <v>0</v>
      </c>
      <c r="W1889">
        <v>1</v>
      </c>
      <c r="X1889">
        <v>8</v>
      </c>
      <c r="Z1889">
        <v>60000</v>
      </c>
      <c r="AA1889">
        <v>60000</v>
      </c>
      <c r="AB1889">
        <v>148000</v>
      </c>
      <c r="AC1889" s="2" t="s">
        <v>3459</v>
      </c>
      <c r="AD1889" s="2" t="s">
        <v>463</v>
      </c>
      <c r="AE1889">
        <v>2026</v>
      </c>
      <c r="AF1889">
        <v>1875</v>
      </c>
      <c r="AG1889">
        <v>2250</v>
      </c>
      <c r="AH1889">
        <v>-375</v>
      </c>
      <c r="AI1889">
        <v>2253</v>
      </c>
      <c r="AJ1889">
        <v>2250</v>
      </c>
      <c r="AK1889">
        <v>3</v>
      </c>
      <c r="AL1889" s="2" t="s">
        <v>72</v>
      </c>
      <c r="AN1889" s="2" t="s">
        <v>3419</v>
      </c>
    </row>
    <row r="1890" spans="1:40">
      <c r="A1890" s="1">
        <v>46167</v>
      </c>
      <c r="B1890" s="2" t="s">
        <v>25</v>
      </c>
      <c r="C1890" s="2" t="s">
        <v>3414</v>
      </c>
      <c r="D1890" s="2" t="s">
        <v>3415</v>
      </c>
      <c r="E1890" s="11">
        <v>0.58333333333333326</v>
      </c>
      <c r="F1890" s="11">
        <v>0.61111111111111116</v>
      </c>
      <c r="G1890">
        <v>0.67</v>
      </c>
      <c r="H1890">
        <v>1567.1641791044776</v>
      </c>
      <c r="I1890">
        <v>0.66666666666666674</v>
      </c>
      <c r="J1890">
        <v>1575</v>
      </c>
      <c r="K1890" s="2" t="s">
        <v>3416</v>
      </c>
      <c r="L1890" s="2" t="s">
        <v>3417</v>
      </c>
      <c r="M1890">
        <v>767</v>
      </c>
      <c r="N1890" s="2" t="s">
        <v>760</v>
      </c>
      <c r="O1890" s="2" t="s">
        <v>760</v>
      </c>
      <c r="P1890" s="2" t="s">
        <v>2951</v>
      </c>
      <c r="Q1890" s="2" t="s">
        <v>763</v>
      </c>
      <c r="R1890" s="2" t="s">
        <v>2950</v>
      </c>
      <c r="S1890" s="2" t="s">
        <v>765</v>
      </c>
      <c r="T1890">
        <v>1050</v>
      </c>
      <c r="U1890">
        <v>0</v>
      </c>
      <c r="V1890">
        <v>0</v>
      </c>
      <c r="W1890">
        <v>1</v>
      </c>
      <c r="X1890">
        <v>0</v>
      </c>
      <c r="Y1890">
        <v>4</v>
      </c>
      <c r="Z1890">
        <v>4200</v>
      </c>
      <c r="AA1890">
        <v>4200</v>
      </c>
      <c r="AB1890">
        <v>4100</v>
      </c>
      <c r="AC1890" s="2"/>
      <c r="AD1890" s="2" t="s">
        <v>463</v>
      </c>
      <c r="AE1890">
        <v>2026</v>
      </c>
      <c r="AF1890">
        <v>0</v>
      </c>
      <c r="AG1890">
        <v>274</v>
      </c>
      <c r="AH1890">
        <v>-274</v>
      </c>
      <c r="AI1890">
        <v>277</v>
      </c>
      <c r="AJ1890">
        <v>274</v>
      </c>
      <c r="AK1890">
        <v>3</v>
      </c>
      <c r="AL1890" s="2" t="s">
        <v>72</v>
      </c>
      <c r="AN1890" s="2" t="s">
        <v>3419</v>
      </c>
    </row>
    <row r="1891" spans="1:40">
      <c r="A1891" s="1">
        <v>46167</v>
      </c>
      <c r="B1891" s="2" t="s">
        <v>25</v>
      </c>
      <c r="C1891" s="2" t="s">
        <v>3414</v>
      </c>
      <c r="D1891" s="2" t="s">
        <v>3426</v>
      </c>
      <c r="E1891" s="11">
        <v>0.61458333333333326</v>
      </c>
      <c r="F1891" s="11">
        <v>0.64583333333333326</v>
      </c>
      <c r="G1891">
        <v>0.75</v>
      </c>
      <c r="H1891">
        <v>346.66666666666669</v>
      </c>
      <c r="I1891">
        <v>0.75</v>
      </c>
      <c r="J1891">
        <v>346.66666666666669</v>
      </c>
      <c r="K1891" s="2" t="s">
        <v>3416</v>
      </c>
      <c r="L1891" s="2" t="s">
        <v>3417</v>
      </c>
      <c r="M1891">
        <v>794</v>
      </c>
      <c r="N1891" s="2" t="s">
        <v>3023</v>
      </c>
      <c r="O1891" s="2" t="s">
        <v>580</v>
      </c>
      <c r="P1891" s="2" t="s">
        <v>575</v>
      </c>
      <c r="Q1891" s="2" t="s">
        <v>153</v>
      </c>
      <c r="R1891" s="2" t="s">
        <v>574</v>
      </c>
      <c r="S1891" s="2" t="s">
        <v>79</v>
      </c>
      <c r="T1891">
        <v>260</v>
      </c>
      <c r="U1891">
        <v>5</v>
      </c>
      <c r="V1891">
        <v>0</v>
      </c>
      <c r="W1891">
        <v>1</v>
      </c>
      <c r="X1891">
        <v>8</v>
      </c>
      <c r="Z1891">
        <v>2080</v>
      </c>
      <c r="AA1891">
        <v>2080</v>
      </c>
      <c r="AB1891">
        <v>1800</v>
      </c>
      <c r="AC1891" s="2"/>
      <c r="AD1891" s="2" t="s">
        <v>463</v>
      </c>
      <c r="AE1891">
        <v>2026</v>
      </c>
      <c r="AF1891">
        <v>65</v>
      </c>
      <c r="AG1891">
        <v>68</v>
      </c>
      <c r="AH1891">
        <v>-3</v>
      </c>
      <c r="AI1891">
        <v>71</v>
      </c>
      <c r="AJ1891">
        <v>68</v>
      </c>
      <c r="AK1891">
        <v>3</v>
      </c>
      <c r="AL1891" s="2" t="s">
        <v>72</v>
      </c>
      <c r="AN1891" s="2" t="s">
        <v>3419</v>
      </c>
    </row>
    <row r="1892" spans="1:40">
      <c r="A1892" s="1">
        <v>46164</v>
      </c>
      <c r="B1892" s="2" t="s">
        <v>27</v>
      </c>
      <c r="C1892" s="2" t="s">
        <v>3429</v>
      </c>
      <c r="D1892" s="2" t="s">
        <v>3415</v>
      </c>
      <c r="E1892" s="11">
        <v>0.33333333333333326</v>
      </c>
      <c r="F1892" s="11">
        <v>0.40625</v>
      </c>
      <c r="G1892">
        <v>1.75</v>
      </c>
      <c r="H1892">
        <v>1114.2857142857142</v>
      </c>
      <c r="I1892">
        <v>1.75</v>
      </c>
      <c r="J1892">
        <v>1114.2857142824073</v>
      </c>
      <c r="K1892" s="2" t="s">
        <v>3416</v>
      </c>
      <c r="L1892" s="2" t="s">
        <v>3417</v>
      </c>
      <c r="M1892" t="s">
        <v>764</v>
      </c>
      <c r="N1892" s="2" t="s">
        <v>764</v>
      </c>
      <c r="O1892" s="2" t="s">
        <v>764</v>
      </c>
      <c r="P1892" s="2" t="s">
        <v>764</v>
      </c>
      <c r="Q1892" s="2" t="s">
        <v>764</v>
      </c>
      <c r="R1892" s="2" t="s">
        <v>3617</v>
      </c>
      <c r="S1892" s="2" t="s">
        <v>764</v>
      </c>
      <c r="T1892">
        <v>1950</v>
      </c>
      <c r="U1892">
        <v>0</v>
      </c>
      <c r="V1892">
        <v>0</v>
      </c>
      <c r="W1892">
        <v>1</v>
      </c>
      <c r="X1892">
        <v>0</v>
      </c>
      <c r="Z1892">
        <v>0</v>
      </c>
      <c r="AA1892">
        <v>0</v>
      </c>
      <c r="AB1892" t="s">
        <v>764</v>
      </c>
      <c r="AC1892" s="2" t="s">
        <v>3622</v>
      </c>
      <c r="AD1892" s="2" t="s">
        <v>463</v>
      </c>
      <c r="AE1892">
        <v>2026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 s="2" t="s">
        <v>3419</v>
      </c>
      <c r="AN1892" s="2" t="s">
        <v>3419</v>
      </c>
    </row>
    <row r="1893" spans="1:40">
      <c r="A1893" s="1">
        <v>46164</v>
      </c>
      <c r="B1893" s="2" t="s">
        <v>27</v>
      </c>
      <c r="C1893" s="2" t="s">
        <v>3429</v>
      </c>
      <c r="D1893" s="2" t="s">
        <v>3415</v>
      </c>
      <c r="E1893" s="11">
        <v>0.5</v>
      </c>
      <c r="F1893" s="11">
        <v>0.54166666666666674</v>
      </c>
      <c r="G1893">
        <v>1</v>
      </c>
      <c r="H1893">
        <v>439</v>
      </c>
      <c r="I1893">
        <v>1</v>
      </c>
      <c r="J1893">
        <v>439</v>
      </c>
      <c r="K1893" s="2" t="s">
        <v>3416</v>
      </c>
      <c r="L1893" s="2" t="s">
        <v>3417</v>
      </c>
      <c r="M1893">
        <v>797</v>
      </c>
      <c r="N1893" s="2" t="s">
        <v>3030</v>
      </c>
      <c r="O1893" s="2" t="s">
        <v>3033</v>
      </c>
      <c r="P1893" s="2" t="s">
        <v>3032</v>
      </c>
      <c r="Q1893" s="2" t="s">
        <v>687</v>
      </c>
      <c r="R1893" s="2" t="s">
        <v>3031</v>
      </c>
      <c r="S1893" s="2" t="s">
        <v>64</v>
      </c>
      <c r="T1893">
        <v>439</v>
      </c>
      <c r="U1893">
        <v>6</v>
      </c>
      <c r="V1893">
        <v>2</v>
      </c>
      <c r="W1893">
        <v>1</v>
      </c>
      <c r="X1893">
        <v>1</v>
      </c>
      <c r="Z1893">
        <v>439</v>
      </c>
      <c r="AA1893">
        <v>439</v>
      </c>
      <c r="AB1893">
        <v>400</v>
      </c>
      <c r="AC1893" s="2"/>
      <c r="AD1893" s="2" t="s">
        <v>463</v>
      </c>
      <c r="AE1893">
        <v>2026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 s="2" t="s">
        <v>3431</v>
      </c>
      <c r="AN1893" s="2" t="s">
        <v>3419</v>
      </c>
    </row>
    <row r="1894" spans="1:40">
      <c r="A1894" s="1">
        <v>46167</v>
      </c>
      <c r="B1894" s="2" t="s">
        <v>27</v>
      </c>
      <c r="C1894" s="2" t="s">
        <v>3429</v>
      </c>
      <c r="D1894" s="2" t="s">
        <v>3415</v>
      </c>
      <c r="E1894" s="11">
        <v>0.33333333333333326</v>
      </c>
      <c r="F1894" s="11">
        <v>0.64583333333333326</v>
      </c>
      <c r="G1894">
        <v>7.5</v>
      </c>
      <c r="H1894">
        <v>1257.8666666666666</v>
      </c>
      <c r="I1894">
        <v>7.5</v>
      </c>
      <c r="J1894">
        <v>1257.8666666666666</v>
      </c>
      <c r="K1894" s="2" t="s">
        <v>3416</v>
      </c>
      <c r="L1894" s="2" t="s">
        <v>3417</v>
      </c>
      <c r="M1894">
        <v>536</v>
      </c>
      <c r="N1894" s="2" t="s">
        <v>2241</v>
      </c>
      <c r="O1894" s="2" t="s">
        <v>2245</v>
      </c>
      <c r="P1894" s="2" t="s">
        <v>2243</v>
      </c>
      <c r="Q1894" s="2" t="s">
        <v>2244</v>
      </c>
      <c r="R1894" s="2" t="s">
        <v>2242</v>
      </c>
      <c r="S1894" s="2" t="s">
        <v>64</v>
      </c>
      <c r="T1894">
        <v>9434</v>
      </c>
      <c r="U1894">
        <v>0</v>
      </c>
      <c r="V1894">
        <v>3</v>
      </c>
      <c r="W1894">
        <v>1</v>
      </c>
      <c r="X1894">
        <v>4</v>
      </c>
      <c r="Z1894">
        <v>37736</v>
      </c>
      <c r="AA1894">
        <v>37736</v>
      </c>
      <c r="AB1894">
        <v>37400</v>
      </c>
      <c r="AC1894" s="2"/>
      <c r="AD1894" s="2" t="s">
        <v>463</v>
      </c>
      <c r="AE1894">
        <v>2026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 s="2" t="s">
        <v>3431</v>
      </c>
      <c r="AN1894" s="2" t="s">
        <v>3419</v>
      </c>
    </row>
    <row r="1895" spans="1:40">
      <c r="A1895" s="1">
        <v>46167</v>
      </c>
      <c r="B1895" s="2" t="s">
        <v>25</v>
      </c>
      <c r="C1895" s="2" t="s">
        <v>3424</v>
      </c>
      <c r="D1895" s="2" t="s">
        <v>3425</v>
      </c>
      <c r="E1895" s="11">
        <v>0.33402777777777781</v>
      </c>
      <c r="F1895" s="11">
        <v>0.47916666666666674</v>
      </c>
      <c r="G1895">
        <v>3.48</v>
      </c>
      <c r="H1895">
        <v>0</v>
      </c>
      <c r="I1895">
        <v>3.4833333333333334</v>
      </c>
      <c r="J1895">
        <v>0</v>
      </c>
      <c r="K1895" s="2" t="s">
        <v>3416</v>
      </c>
      <c r="L1895" s="2" t="s">
        <v>3471</v>
      </c>
      <c r="M1895" t="s">
        <v>764</v>
      </c>
      <c r="N1895" s="2" t="s">
        <v>764</v>
      </c>
      <c r="O1895" s="2" t="s">
        <v>764</v>
      </c>
      <c r="P1895" s="2" t="s">
        <v>764</v>
      </c>
      <c r="Q1895" s="2" t="s">
        <v>764</v>
      </c>
      <c r="R1895" s="2" t="s">
        <v>764</v>
      </c>
      <c r="S1895" s="2" t="s">
        <v>764</v>
      </c>
      <c r="T1895">
        <v>0</v>
      </c>
      <c r="U1895">
        <v>0</v>
      </c>
      <c r="V1895">
        <v>0</v>
      </c>
      <c r="W1895">
        <v>0</v>
      </c>
      <c r="X1895">
        <v>0</v>
      </c>
      <c r="Z1895">
        <v>0</v>
      </c>
      <c r="AA1895" t="s">
        <v>764</v>
      </c>
      <c r="AB1895" t="s">
        <v>764</v>
      </c>
      <c r="AC1895" s="2" t="s">
        <v>3704</v>
      </c>
      <c r="AD1895" s="2" t="s">
        <v>463</v>
      </c>
      <c r="AE1895">
        <v>2026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 s="2" t="s">
        <v>72</v>
      </c>
      <c r="AN1895" s="2" t="s">
        <v>3419</v>
      </c>
    </row>
    <row r="1896" spans="1:40">
      <c r="A1896" s="1">
        <v>46167</v>
      </c>
      <c r="B1896" s="2" t="s">
        <v>25</v>
      </c>
      <c r="C1896" s="2" t="s">
        <v>3424</v>
      </c>
      <c r="D1896" s="2" t="s">
        <v>3425</v>
      </c>
      <c r="E1896" s="11">
        <v>0.48680555555555549</v>
      </c>
      <c r="F1896" s="11">
        <v>0.53472222222222232</v>
      </c>
      <c r="G1896">
        <v>1.1499999999999999</v>
      </c>
      <c r="H1896">
        <v>608.69565217391312</v>
      </c>
      <c r="I1896">
        <v>1.1499999999999999</v>
      </c>
      <c r="J1896">
        <v>608.69565217592594</v>
      </c>
      <c r="K1896" s="2" t="s">
        <v>3416</v>
      </c>
      <c r="L1896" s="2" t="s">
        <v>3417</v>
      </c>
      <c r="M1896">
        <v>575</v>
      </c>
      <c r="N1896" s="2" t="s">
        <v>2384</v>
      </c>
      <c r="O1896" s="2" t="s">
        <v>2385</v>
      </c>
      <c r="P1896" s="2" t="s">
        <v>996</v>
      </c>
      <c r="Q1896" s="2" t="s">
        <v>998</v>
      </c>
      <c r="R1896" s="2" t="s">
        <v>995</v>
      </c>
      <c r="S1896" s="2" t="s">
        <v>64</v>
      </c>
      <c r="T1896">
        <v>700</v>
      </c>
      <c r="U1896">
        <v>20</v>
      </c>
      <c r="V1896">
        <v>4</v>
      </c>
      <c r="W1896">
        <v>1</v>
      </c>
      <c r="X1896">
        <v>1</v>
      </c>
      <c r="Z1896">
        <v>700</v>
      </c>
      <c r="AA1896">
        <v>700</v>
      </c>
      <c r="AB1896">
        <v>1700</v>
      </c>
      <c r="AC1896" s="2" t="s">
        <v>3705</v>
      </c>
      <c r="AD1896" s="2" t="s">
        <v>463</v>
      </c>
      <c r="AE1896">
        <v>2026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 s="2" t="s">
        <v>72</v>
      </c>
      <c r="AN1896" s="2" t="s">
        <v>3419</v>
      </c>
    </row>
    <row r="1897" spans="1:40">
      <c r="A1897" s="1">
        <v>46167</v>
      </c>
      <c r="B1897" s="2" t="s">
        <v>25</v>
      </c>
      <c r="C1897" s="2" t="s">
        <v>3424</v>
      </c>
      <c r="D1897" s="2" t="s">
        <v>3425</v>
      </c>
      <c r="E1897" s="11">
        <v>0.54166666666666674</v>
      </c>
      <c r="F1897" s="11">
        <v>0.69444444444444442</v>
      </c>
      <c r="G1897">
        <v>3.67</v>
      </c>
      <c r="H1897">
        <v>0</v>
      </c>
      <c r="I1897">
        <v>3.666666666666667</v>
      </c>
      <c r="J1897">
        <v>0</v>
      </c>
      <c r="K1897" s="2" t="s">
        <v>3416</v>
      </c>
      <c r="L1897" s="2" t="s">
        <v>3464</v>
      </c>
      <c r="M1897" t="s">
        <v>764</v>
      </c>
      <c r="N1897" s="2" t="s">
        <v>764</v>
      </c>
      <c r="O1897" s="2" t="s">
        <v>764</v>
      </c>
      <c r="P1897" s="2" t="s">
        <v>764</v>
      </c>
      <c r="Q1897" s="2" t="s">
        <v>764</v>
      </c>
      <c r="R1897" s="2" t="s">
        <v>764</v>
      </c>
      <c r="S1897" s="2" t="s">
        <v>764</v>
      </c>
      <c r="T1897">
        <v>0</v>
      </c>
      <c r="U1897">
        <v>0</v>
      </c>
      <c r="V1897">
        <v>0</v>
      </c>
      <c r="W1897">
        <v>0</v>
      </c>
      <c r="X1897">
        <v>0</v>
      </c>
      <c r="Z1897">
        <v>0</v>
      </c>
      <c r="AA1897" t="s">
        <v>764</v>
      </c>
      <c r="AB1897" t="s">
        <v>764</v>
      </c>
      <c r="AC1897" s="2" t="s">
        <v>3706</v>
      </c>
      <c r="AD1897" s="2" t="s">
        <v>463</v>
      </c>
      <c r="AE1897">
        <v>2026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 s="2" t="s">
        <v>72</v>
      </c>
      <c r="AN1897" s="2" t="s">
        <v>3419</v>
      </c>
    </row>
    <row r="1898" spans="1:40">
      <c r="A1898" s="1">
        <v>46167</v>
      </c>
      <c r="B1898" s="2" t="s">
        <v>25</v>
      </c>
      <c r="C1898" s="2" t="s">
        <v>3424</v>
      </c>
      <c r="D1898" s="2" t="s">
        <v>3425</v>
      </c>
      <c r="E1898" s="11">
        <v>0.69791666666666674</v>
      </c>
      <c r="F1898" s="11">
        <v>0.72916666666666674</v>
      </c>
      <c r="G1898">
        <v>0.75</v>
      </c>
      <c r="H1898">
        <v>933.33333333333337</v>
      </c>
      <c r="I1898">
        <v>0.75</v>
      </c>
      <c r="J1898">
        <v>933.33333333333337</v>
      </c>
      <c r="K1898" s="2" t="s">
        <v>3416</v>
      </c>
      <c r="L1898" s="2" t="s">
        <v>3417</v>
      </c>
      <c r="M1898">
        <v>819</v>
      </c>
      <c r="N1898" s="2" t="s">
        <v>3101</v>
      </c>
      <c r="O1898" s="2" t="s">
        <v>2385</v>
      </c>
      <c r="P1898" s="2" t="s">
        <v>996</v>
      </c>
      <c r="Q1898" s="2" t="s">
        <v>998</v>
      </c>
      <c r="R1898" s="2" t="s">
        <v>995</v>
      </c>
      <c r="S1898" s="2" t="s">
        <v>64</v>
      </c>
      <c r="T1898">
        <v>700</v>
      </c>
      <c r="U1898">
        <v>140</v>
      </c>
      <c r="V1898">
        <v>4</v>
      </c>
      <c r="W1898">
        <v>1</v>
      </c>
      <c r="X1898">
        <v>1</v>
      </c>
      <c r="Z1898">
        <v>700</v>
      </c>
      <c r="AA1898">
        <v>700</v>
      </c>
      <c r="AB1898">
        <v>500</v>
      </c>
      <c r="AC1898" s="2" t="s">
        <v>3441</v>
      </c>
      <c r="AD1898" s="2" t="s">
        <v>463</v>
      </c>
      <c r="AE1898">
        <v>2026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 s="2" t="s">
        <v>72</v>
      </c>
      <c r="AN1898" s="2" t="s">
        <v>3419</v>
      </c>
    </row>
    <row r="1899" spans="1:40">
      <c r="A1899" s="1">
        <v>46168</v>
      </c>
      <c r="B1899" s="2" t="s">
        <v>25</v>
      </c>
      <c r="C1899" s="2" t="s">
        <v>3424</v>
      </c>
      <c r="D1899" s="2" t="s">
        <v>3425</v>
      </c>
      <c r="E1899" s="11">
        <v>0.33402777777777781</v>
      </c>
      <c r="F1899" s="11">
        <v>0.45833333333333326</v>
      </c>
      <c r="G1899">
        <v>2.98</v>
      </c>
      <c r="H1899">
        <v>0</v>
      </c>
      <c r="I1899">
        <v>2.9833333333333334</v>
      </c>
      <c r="J1899">
        <v>0</v>
      </c>
      <c r="K1899" s="2" t="s">
        <v>3416</v>
      </c>
      <c r="L1899" s="2" t="s">
        <v>3471</v>
      </c>
      <c r="M1899" t="s">
        <v>764</v>
      </c>
      <c r="N1899" s="2" t="s">
        <v>764</v>
      </c>
      <c r="O1899" s="2" t="s">
        <v>764</v>
      </c>
      <c r="P1899" s="2" t="s">
        <v>764</v>
      </c>
      <c r="Q1899" s="2" t="s">
        <v>764</v>
      </c>
      <c r="R1899" s="2" t="s">
        <v>764</v>
      </c>
      <c r="S1899" s="2" t="s">
        <v>764</v>
      </c>
      <c r="T1899">
        <v>0</v>
      </c>
      <c r="U1899">
        <v>0</v>
      </c>
      <c r="V1899">
        <v>0</v>
      </c>
      <c r="W1899">
        <v>0</v>
      </c>
      <c r="X1899">
        <v>0</v>
      </c>
      <c r="Z1899">
        <v>0</v>
      </c>
      <c r="AA1899" t="s">
        <v>764</v>
      </c>
      <c r="AB1899" t="s">
        <v>764</v>
      </c>
      <c r="AC1899" s="2" t="s">
        <v>3707</v>
      </c>
      <c r="AD1899" s="2" t="s">
        <v>463</v>
      </c>
      <c r="AE1899">
        <v>2026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 s="2" t="s">
        <v>72</v>
      </c>
      <c r="AN1899" s="2" t="s">
        <v>3419</v>
      </c>
    </row>
    <row r="1900" spans="1:40">
      <c r="A1900" s="1">
        <v>46168</v>
      </c>
      <c r="B1900" s="2" t="s">
        <v>25</v>
      </c>
      <c r="C1900" s="2" t="s">
        <v>3424</v>
      </c>
      <c r="D1900" s="2" t="s">
        <v>3425</v>
      </c>
      <c r="E1900" s="11">
        <v>0.48680555555555549</v>
      </c>
      <c r="F1900" s="11">
        <v>0.57291666666666674</v>
      </c>
      <c r="G1900">
        <v>2.0699999999999998</v>
      </c>
      <c r="H1900">
        <v>1932.3671497584542</v>
      </c>
      <c r="I1900">
        <v>2.0666666666666669</v>
      </c>
      <c r="J1900">
        <v>1935.4838709722221</v>
      </c>
      <c r="K1900" s="2" t="s">
        <v>3416</v>
      </c>
      <c r="L1900" s="2" t="s">
        <v>3417</v>
      </c>
      <c r="M1900">
        <v>664</v>
      </c>
      <c r="N1900" s="2" t="s">
        <v>2698</v>
      </c>
      <c r="O1900" s="2" t="s">
        <v>2702</v>
      </c>
      <c r="P1900" s="2" t="s">
        <v>2700</v>
      </c>
      <c r="Q1900" s="2" t="s">
        <v>2701</v>
      </c>
      <c r="R1900" s="2" t="s">
        <v>2699</v>
      </c>
      <c r="S1900" s="2" t="s">
        <v>64</v>
      </c>
      <c r="T1900">
        <v>4000</v>
      </c>
      <c r="U1900">
        <v>80</v>
      </c>
      <c r="V1900">
        <v>3</v>
      </c>
      <c r="W1900">
        <v>1</v>
      </c>
      <c r="X1900">
        <v>3</v>
      </c>
      <c r="Z1900">
        <v>12000</v>
      </c>
      <c r="AA1900">
        <v>12000</v>
      </c>
      <c r="AB1900">
        <v>11500</v>
      </c>
      <c r="AC1900" s="2"/>
      <c r="AD1900" s="2" t="s">
        <v>463</v>
      </c>
      <c r="AE1900">
        <v>2026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 s="2" t="s">
        <v>72</v>
      </c>
      <c r="AN1900" s="2" t="s">
        <v>3419</v>
      </c>
    </row>
    <row r="1901" spans="1:40">
      <c r="A1901" s="1">
        <v>46168</v>
      </c>
      <c r="B1901" s="2" t="s">
        <v>25</v>
      </c>
      <c r="C1901" s="2" t="s">
        <v>3424</v>
      </c>
      <c r="D1901" s="2" t="s">
        <v>3425</v>
      </c>
      <c r="E1901" s="11">
        <v>0.57291666666666674</v>
      </c>
      <c r="F1901" s="11">
        <v>0.72916666666666674</v>
      </c>
      <c r="G1901">
        <v>3.75</v>
      </c>
      <c r="H1901">
        <v>0</v>
      </c>
      <c r="I1901">
        <v>3.75</v>
      </c>
      <c r="J1901">
        <v>0</v>
      </c>
      <c r="K1901" s="2" t="s">
        <v>3416</v>
      </c>
      <c r="L1901" s="2" t="s">
        <v>3471</v>
      </c>
      <c r="M1901" t="s">
        <v>764</v>
      </c>
      <c r="N1901" s="2" t="s">
        <v>764</v>
      </c>
      <c r="O1901" s="2" t="s">
        <v>764</v>
      </c>
      <c r="P1901" s="2" t="s">
        <v>764</v>
      </c>
      <c r="Q1901" s="2" t="s">
        <v>764</v>
      </c>
      <c r="R1901" s="2" t="s">
        <v>764</v>
      </c>
      <c r="S1901" s="2" t="s">
        <v>764</v>
      </c>
      <c r="T1901">
        <v>0</v>
      </c>
      <c r="U1901">
        <v>0</v>
      </c>
      <c r="V1901">
        <v>0</v>
      </c>
      <c r="W1901">
        <v>0</v>
      </c>
      <c r="X1901">
        <v>0</v>
      </c>
      <c r="Z1901">
        <v>0</v>
      </c>
      <c r="AA1901" t="s">
        <v>764</v>
      </c>
      <c r="AB1901" t="s">
        <v>764</v>
      </c>
      <c r="AC1901" s="2" t="s">
        <v>3708</v>
      </c>
      <c r="AD1901" s="2" t="s">
        <v>463</v>
      </c>
      <c r="AE1901">
        <v>2026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 s="2" t="s">
        <v>72</v>
      </c>
      <c r="AN1901" s="2" t="s">
        <v>3419</v>
      </c>
    </row>
    <row r="1902" spans="1:40">
      <c r="A1902" s="1">
        <v>46168</v>
      </c>
      <c r="B1902" s="2" t="s">
        <v>25</v>
      </c>
      <c r="C1902" s="2" t="s">
        <v>3424</v>
      </c>
      <c r="D1902" s="2" t="s">
        <v>3426</v>
      </c>
      <c r="E1902" s="11">
        <v>0.75</v>
      </c>
      <c r="F1902" s="11">
        <v>0.90972222222222232</v>
      </c>
      <c r="G1902">
        <v>3.83</v>
      </c>
      <c r="H1902">
        <v>1540.4699738903394</v>
      </c>
      <c r="I1902">
        <v>3.833333333333333</v>
      </c>
      <c r="J1902">
        <v>1539.1304347800926</v>
      </c>
      <c r="K1902" s="2" t="s">
        <v>3427</v>
      </c>
      <c r="L1902" s="2" t="s">
        <v>3417</v>
      </c>
      <c r="M1902">
        <v>666</v>
      </c>
      <c r="N1902" s="2" t="s">
        <v>2709</v>
      </c>
      <c r="O1902" s="2" t="s">
        <v>2712</v>
      </c>
      <c r="P1902" s="2" t="s">
        <v>2711</v>
      </c>
      <c r="Q1902" s="2" t="s">
        <v>2701</v>
      </c>
      <c r="R1902" s="2" t="s">
        <v>2710</v>
      </c>
      <c r="S1902" s="2" t="s">
        <v>64</v>
      </c>
      <c r="T1902">
        <v>5900</v>
      </c>
      <c r="U1902">
        <v>70</v>
      </c>
      <c r="V1902">
        <v>4</v>
      </c>
      <c r="W1902">
        <v>1</v>
      </c>
      <c r="X1902">
        <v>3</v>
      </c>
      <c r="Z1902">
        <v>17700</v>
      </c>
      <c r="AA1902">
        <v>17700</v>
      </c>
      <c r="AB1902">
        <v>17000</v>
      </c>
      <c r="AC1902" s="2"/>
      <c r="AD1902" s="2" t="s">
        <v>463</v>
      </c>
      <c r="AE1902">
        <v>2026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 s="2" t="s">
        <v>72</v>
      </c>
      <c r="AN1902" s="2" t="s">
        <v>3419</v>
      </c>
    </row>
    <row r="1903" spans="1:40">
      <c r="A1903" s="1">
        <v>46167</v>
      </c>
      <c r="B1903" s="2" t="s">
        <v>26</v>
      </c>
      <c r="C1903" s="2" t="s">
        <v>3448</v>
      </c>
      <c r="D1903" s="2" t="s">
        <v>3449</v>
      </c>
      <c r="E1903" s="11">
        <v>0.34722222222222232</v>
      </c>
      <c r="F1903" s="11">
        <v>0.41666666666666674</v>
      </c>
      <c r="G1903">
        <v>1.67</v>
      </c>
      <c r="H1903">
        <v>1650.8982035928145</v>
      </c>
      <c r="I1903">
        <v>1.6666666666666665</v>
      </c>
      <c r="J1903">
        <v>1654.2</v>
      </c>
      <c r="K1903" s="2" t="s">
        <v>3416</v>
      </c>
      <c r="L1903" s="2" t="s">
        <v>3417</v>
      </c>
      <c r="M1903">
        <v>803</v>
      </c>
      <c r="N1903" s="2" t="s">
        <v>3059</v>
      </c>
      <c r="O1903" s="2" t="s">
        <v>1977</v>
      </c>
      <c r="P1903" s="2" t="s">
        <v>1975</v>
      </c>
      <c r="Q1903" s="2" t="s">
        <v>1976</v>
      </c>
      <c r="R1903" s="2" t="s">
        <v>1974</v>
      </c>
      <c r="S1903" s="2" t="s">
        <v>64</v>
      </c>
      <c r="T1903">
        <v>2757</v>
      </c>
      <c r="U1903">
        <v>0</v>
      </c>
      <c r="V1903">
        <v>2</v>
      </c>
      <c r="W1903">
        <v>1</v>
      </c>
      <c r="X1903">
        <v>6</v>
      </c>
      <c r="Z1903">
        <v>16542</v>
      </c>
      <c r="AA1903">
        <v>16542</v>
      </c>
      <c r="AB1903">
        <v>16000</v>
      </c>
      <c r="AC1903" s="2" t="s">
        <v>3438</v>
      </c>
      <c r="AD1903" s="2" t="s">
        <v>463</v>
      </c>
      <c r="AE1903">
        <v>2026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 s="2" t="s">
        <v>72</v>
      </c>
      <c r="AN1903" s="2" t="s">
        <v>3419</v>
      </c>
    </row>
    <row r="1904" spans="1:40">
      <c r="A1904" s="1">
        <v>46167</v>
      </c>
      <c r="B1904" s="2" t="s">
        <v>26</v>
      </c>
      <c r="C1904" s="2" t="s">
        <v>3448</v>
      </c>
      <c r="D1904" s="2" t="s">
        <v>3449</v>
      </c>
      <c r="E1904" s="11">
        <v>0.44444444444444442</v>
      </c>
      <c r="F1904" s="11">
        <v>0.52083333333333326</v>
      </c>
      <c r="G1904">
        <v>1.83</v>
      </c>
      <c r="H1904">
        <v>1280.327868852459</v>
      </c>
      <c r="I1904">
        <v>1.8333333333333335</v>
      </c>
      <c r="J1904">
        <v>1278</v>
      </c>
      <c r="K1904" s="2" t="s">
        <v>3416</v>
      </c>
      <c r="L1904" s="2" t="s">
        <v>3417</v>
      </c>
      <c r="M1904">
        <v>785</v>
      </c>
      <c r="N1904" s="2" t="s">
        <v>2997</v>
      </c>
      <c r="O1904" s="2" t="s">
        <v>2998</v>
      </c>
      <c r="P1904" s="2" t="s">
        <v>585</v>
      </c>
      <c r="Q1904" s="2" t="s">
        <v>153</v>
      </c>
      <c r="R1904" s="2" t="s">
        <v>584</v>
      </c>
      <c r="S1904" s="2" t="s">
        <v>64</v>
      </c>
      <c r="T1904">
        <v>2343</v>
      </c>
      <c r="U1904">
        <v>0</v>
      </c>
      <c r="V1904">
        <v>2</v>
      </c>
      <c r="W1904">
        <v>1</v>
      </c>
      <c r="X1904">
        <v>2</v>
      </c>
      <c r="Z1904">
        <v>4686</v>
      </c>
      <c r="AA1904">
        <v>4686</v>
      </c>
      <c r="AB1904">
        <v>4500</v>
      </c>
      <c r="AC1904" s="2" t="s">
        <v>3438</v>
      </c>
      <c r="AD1904" s="2" t="s">
        <v>463</v>
      </c>
      <c r="AE1904">
        <v>2026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 s="2" t="s">
        <v>72</v>
      </c>
      <c r="AN1904" s="2" t="s">
        <v>3419</v>
      </c>
    </row>
    <row r="1905" spans="1:40">
      <c r="A1905" s="1">
        <v>46167</v>
      </c>
      <c r="B1905" s="2" t="s">
        <v>26</v>
      </c>
      <c r="C1905" s="2" t="s">
        <v>3448</v>
      </c>
      <c r="D1905" s="2" t="s">
        <v>3449</v>
      </c>
      <c r="E1905" s="11">
        <v>0.57638888888888884</v>
      </c>
      <c r="F1905" s="11">
        <v>0.71875</v>
      </c>
      <c r="G1905">
        <v>3.42</v>
      </c>
      <c r="H1905">
        <v>1845.906432748538</v>
      </c>
      <c r="I1905">
        <v>3.416666666666667</v>
      </c>
      <c r="J1905">
        <v>1847.7073170717592</v>
      </c>
      <c r="K1905" s="2" t="s">
        <v>3416</v>
      </c>
      <c r="L1905" s="2" t="s">
        <v>3417</v>
      </c>
      <c r="M1905">
        <v>488</v>
      </c>
      <c r="N1905" s="2" t="s">
        <v>2098</v>
      </c>
      <c r="O1905" s="2" t="s">
        <v>2083</v>
      </c>
      <c r="P1905" s="2" t="s">
        <v>2082</v>
      </c>
      <c r="Q1905" s="2" t="s">
        <v>97</v>
      </c>
      <c r="R1905" s="2" t="s">
        <v>2081</v>
      </c>
      <c r="S1905" s="2" t="s">
        <v>64</v>
      </c>
      <c r="T1905">
        <v>6313</v>
      </c>
      <c r="U1905">
        <v>0</v>
      </c>
      <c r="V1905">
        <v>2</v>
      </c>
      <c r="W1905">
        <v>1</v>
      </c>
      <c r="X1905">
        <v>2</v>
      </c>
      <c r="Z1905">
        <v>12626</v>
      </c>
      <c r="AA1905">
        <v>12626</v>
      </c>
      <c r="AB1905">
        <v>29500</v>
      </c>
      <c r="AC1905" s="2" t="s">
        <v>3450</v>
      </c>
      <c r="AD1905" s="2" t="s">
        <v>463</v>
      </c>
      <c r="AE1905">
        <v>2026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 s="2" t="s">
        <v>72</v>
      </c>
      <c r="AN1905" s="2" t="s">
        <v>3419</v>
      </c>
    </row>
    <row r="1906" spans="1:40">
      <c r="A1906" s="1">
        <v>46168</v>
      </c>
      <c r="B1906" s="2" t="s">
        <v>26</v>
      </c>
      <c r="C1906" s="2" t="s">
        <v>3448</v>
      </c>
      <c r="D1906" s="2" t="s">
        <v>3449</v>
      </c>
      <c r="E1906" s="11">
        <v>0.35416666666666674</v>
      </c>
      <c r="F1906" s="11">
        <v>0.51388888888888884</v>
      </c>
      <c r="G1906">
        <v>3.83</v>
      </c>
      <c r="H1906">
        <v>2245.953002610966</v>
      </c>
      <c r="I1906">
        <v>3.833333333333333</v>
      </c>
      <c r="J1906">
        <v>2244</v>
      </c>
      <c r="K1906" s="2" t="s">
        <v>3416</v>
      </c>
      <c r="L1906" s="2" t="s">
        <v>3417</v>
      </c>
      <c r="M1906">
        <v>488</v>
      </c>
      <c r="N1906" s="2" t="s">
        <v>2098</v>
      </c>
      <c r="O1906" s="2" t="s">
        <v>2083</v>
      </c>
      <c r="P1906" s="2" t="s">
        <v>2082</v>
      </c>
      <c r="Q1906" s="2" t="s">
        <v>97</v>
      </c>
      <c r="R1906" s="2" t="s">
        <v>2081</v>
      </c>
      <c r="S1906" s="2" t="s">
        <v>64</v>
      </c>
      <c r="T1906">
        <v>8602</v>
      </c>
      <c r="U1906">
        <v>0</v>
      </c>
      <c r="V1906">
        <v>2</v>
      </c>
      <c r="W1906">
        <v>1</v>
      </c>
      <c r="X1906">
        <v>2</v>
      </c>
      <c r="Z1906">
        <v>17204</v>
      </c>
      <c r="AA1906">
        <v>17204</v>
      </c>
      <c r="AB1906">
        <v>29500</v>
      </c>
      <c r="AC1906" s="2" t="s">
        <v>3450</v>
      </c>
      <c r="AD1906" s="2" t="s">
        <v>463</v>
      </c>
      <c r="AE1906">
        <v>2026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 s="2" t="s">
        <v>72</v>
      </c>
      <c r="AN1906" s="2" t="s">
        <v>3419</v>
      </c>
    </row>
    <row r="1907" spans="1:40">
      <c r="A1907" s="1">
        <v>46168</v>
      </c>
      <c r="B1907" s="2" t="s">
        <v>26</v>
      </c>
      <c r="C1907" s="2" t="s">
        <v>3448</v>
      </c>
      <c r="D1907" s="2" t="s">
        <v>3449</v>
      </c>
      <c r="E1907" s="11">
        <v>0.51388888888888884</v>
      </c>
      <c r="F1907" s="11">
        <v>0.72569444444444442</v>
      </c>
      <c r="G1907">
        <v>5.08</v>
      </c>
      <c r="H1907">
        <v>2364.3700787401576</v>
      </c>
      <c r="I1907">
        <v>5.083333333333333</v>
      </c>
      <c r="J1907">
        <v>2362.8196721296295</v>
      </c>
      <c r="K1907" s="2" t="s">
        <v>3416</v>
      </c>
      <c r="L1907" s="2" t="s">
        <v>3417</v>
      </c>
      <c r="M1907">
        <v>489</v>
      </c>
      <c r="N1907" s="2" t="s">
        <v>2100</v>
      </c>
      <c r="O1907" s="2" t="s">
        <v>2083</v>
      </c>
      <c r="P1907" s="2" t="s">
        <v>2082</v>
      </c>
      <c r="Q1907" s="2" t="s">
        <v>97</v>
      </c>
      <c r="R1907" s="2" t="s">
        <v>2081</v>
      </c>
      <c r="S1907" s="2" t="s">
        <v>64</v>
      </c>
      <c r="T1907">
        <v>12011</v>
      </c>
      <c r="U1907">
        <v>0</v>
      </c>
      <c r="V1907">
        <v>2</v>
      </c>
      <c r="W1907">
        <v>1</v>
      </c>
      <c r="X1907">
        <v>2</v>
      </c>
      <c r="Z1907">
        <v>24022</v>
      </c>
      <c r="AA1907">
        <v>24022</v>
      </c>
      <c r="AB1907">
        <v>29500</v>
      </c>
      <c r="AC1907" s="2" t="s">
        <v>3450</v>
      </c>
      <c r="AD1907" s="2" t="s">
        <v>463</v>
      </c>
      <c r="AE1907">
        <v>2026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 s="2" t="s">
        <v>72</v>
      </c>
      <c r="AN1907" s="2" t="s">
        <v>3419</v>
      </c>
    </row>
    <row r="1908" spans="1:40">
      <c r="A1908" s="1">
        <v>46167</v>
      </c>
      <c r="B1908" s="2" t="s">
        <v>27</v>
      </c>
      <c r="C1908" s="2" t="s">
        <v>3439</v>
      </c>
      <c r="D1908" s="2" t="s">
        <v>3440</v>
      </c>
      <c r="E1908" s="11">
        <v>0.33680555555555558</v>
      </c>
      <c r="F1908" s="11">
        <v>0.72916666666666674</v>
      </c>
      <c r="G1908">
        <v>9.42</v>
      </c>
      <c r="H1908">
        <v>1069.0021231422506</v>
      </c>
      <c r="I1908">
        <v>9.4166666666666661</v>
      </c>
      <c r="J1908">
        <v>1069.3805309722222</v>
      </c>
      <c r="K1908" s="2" t="s">
        <v>3416</v>
      </c>
      <c r="L1908" s="2" t="s">
        <v>3417</v>
      </c>
      <c r="M1908">
        <v>549</v>
      </c>
      <c r="N1908" s="2" t="s">
        <v>2286</v>
      </c>
      <c r="O1908" s="2" t="s">
        <v>2290</v>
      </c>
      <c r="P1908" s="2" t="s">
        <v>639</v>
      </c>
      <c r="Q1908" s="2" t="s">
        <v>2288</v>
      </c>
      <c r="R1908" s="2" t="s">
        <v>2287</v>
      </c>
      <c r="S1908" s="2" t="s">
        <v>64</v>
      </c>
      <c r="T1908">
        <v>10070</v>
      </c>
      <c r="U1908">
        <v>0</v>
      </c>
      <c r="V1908">
        <v>2</v>
      </c>
      <c r="W1908">
        <v>1</v>
      </c>
      <c r="X1908">
        <v>1</v>
      </c>
      <c r="Z1908">
        <v>10070</v>
      </c>
      <c r="AA1908">
        <v>10070</v>
      </c>
      <c r="AB1908">
        <v>16000</v>
      </c>
      <c r="AC1908" s="2" t="s">
        <v>3438</v>
      </c>
      <c r="AD1908" s="2" t="s">
        <v>463</v>
      </c>
      <c r="AE1908">
        <v>2026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 s="2" t="s">
        <v>3431</v>
      </c>
      <c r="AN1908" s="2" t="s">
        <v>3419</v>
      </c>
    </row>
    <row r="1909" spans="1:40">
      <c r="A1909" s="1">
        <v>46168</v>
      </c>
      <c r="B1909" s="2" t="s">
        <v>27</v>
      </c>
      <c r="C1909" s="2" t="s">
        <v>3439</v>
      </c>
      <c r="D1909" s="2" t="s">
        <v>3440</v>
      </c>
      <c r="E1909" s="11">
        <v>0.33680555555555558</v>
      </c>
      <c r="F1909" s="11">
        <v>0.4375</v>
      </c>
      <c r="G1909">
        <v>2.42</v>
      </c>
      <c r="H1909">
        <v>0</v>
      </c>
      <c r="I1909">
        <v>2.4166666666666665</v>
      </c>
      <c r="J1909">
        <v>0</v>
      </c>
      <c r="K1909" s="2" t="s">
        <v>3416</v>
      </c>
      <c r="L1909" s="2" t="s">
        <v>3471</v>
      </c>
      <c r="M1909" t="s">
        <v>764</v>
      </c>
      <c r="N1909" s="2" t="s">
        <v>764</v>
      </c>
      <c r="O1909" s="2" t="s">
        <v>764</v>
      </c>
      <c r="P1909" s="2" t="s">
        <v>764</v>
      </c>
      <c r="Q1909" s="2" t="s">
        <v>764</v>
      </c>
      <c r="R1909" s="2" t="s">
        <v>764</v>
      </c>
      <c r="S1909" s="2" t="s">
        <v>764</v>
      </c>
      <c r="T1909">
        <v>0</v>
      </c>
      <c r="U1909">
        <v>0</v>
      </c>
      <c r="V1909">
        <v>0</v>
      </c>
      <c r="W1909">
        <v>0</v>
      </c>
      <c r="X1909">
        <v>0</v>
      </c>
      <c r="Z1909">
        <v>0</v>
      </c>
      <c r="AA1909" t="s">
        <v>764</v>
      </c>
      <c r="AB1909" t="s">
        <v>764</v>
      </c>
      <c r="AC1909" s="2" t="s">
        <v>3709</v>
      </c>
      <c r="AD1909" s="2" t="s">
        <v>463</v>
      </c>
      <c r="AE1909">
        <v>2026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 s="2" t="s">
        <v>3419</v>
      </c>
      <c r="AN1909" s="2" t="s">
        <v>3419</v>
      </c>
    </row>
    <row r="1910" spans="1:40">
      <c r="A1910" s="1">
        <v>46168</v>
      </c>
      <c r="B1910" s="2" t="s">
        <v>27</v>
      </c>
      <c r="C1910" s="2" t="s">
        <v>3439</v>
      </c>
      <c r="D1910" s="2" t="s">
        <v>3440</v>
      </c>
      <c r="E1910" s="11">
        <v>0.44097222222222232</v>
      </c>
      <c r="F1910" s="11">
        <v>0.48958333333333326</v>
      </c>
      <c r="G1910">
        <v>1.17</v>
      </c>
      <c r="H1910">
        <v>450.42735042735046</v>
      </c>
      <c r="I1910">
        <v>1.1666666666666665</v>
      </c>
      <c r="J1910">
        <v>451.71428571759259</v>
      </c>
      <c r="K1910" s="2" t="s">
        <v>3416</v>
      </c>
      <c r="L1910" s="2" t="s">
        <v>3417</v>
      </c>
      <c r="M1910">
        <v>819</v>
      </c>
      <c r="N1910" s="2" t="s">
        <v>3101</v>
      </c>
      <c r="O1910" s="2" t="s">
        <v>2385</v>
      </c>
      <c r="P1910" s="2" t="s">
        <v>996</v>
      </c>
      <c r="Q1910" s="2" t="s">
        <v>998</v>
      </c>
      <c r="R1910" s="2" t="s">
        <v>995</v>
      </c>
      <c r="S1910" s="2" t="s">
        <v>64</v>
      </c>
      <c r="T1910">
        <v>527</v>
      </c>
      <c r="U1910">
        <v>0</v>
      </c>
      <c r="V1910">
        <v>4</v>
      </c>
      <c r="W1910">
        <v>1</v>
      </c>
      <c r="X1910">
        <v>1</v>
      </c>
      <c r="Z1910">
        <v>527</v>
      </c>
      <c r="AA1910">
        <v>527</v>
      </c>
      <c r="AB1910">
        <v>500</v>
      </c>
      <c r="AC1910" s="2" t="s">
        <v>3438</v>
      </c>
      <c r="AD1910" s="2" t="s">
        <v>463</v>
      </c>
      <c r="AE1910">
        <v>2026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 s="2" t="s">
        <v>3431</v>
      </c>
      <c r="AN1910" s="2" t="s">
        <v>3419</v>
      </c>
    </row>
    <row r="1911" spans="1:40">
      <c r="A1911" s="1">
        <v>46168</v>
      </c>
      <c r="B1911" s="2" t="s">
        <v>27</v>
      </c>
      <c r="C1911" s="2" t="s">
        <v>3439</v>
      </c>
      <c r="D1911" s="2" t="s">
        <v>3440</v>
      </c>
      <c r="E1911" s="11">
        <v>0.58333333333333326</v>
      </c>
      <c r="F1911" s="11">
        <v>0.67361111111111116</v>
      </c>
      <c r="G1911">
        <v>2.17</v>
      </c>
      <c r="H1911">
        <v>967.74193548387098</v>
      </c>
      <c r="I1911">
        <v>2.1666666666666665</v>
      </c>
      <c r="J1911">
        <v>969.23076923611109</v>
      </c>
      <c r="K1911" s="2" t="s">
        <v>3416</v>
      </c>
      <c r="L1911" s="2" t="s">
        <v>3417</v>
      </c>
      <c r="M1911">
        <v>515</v>
      </c>
      <c r="N1911" s="2" t="s">
        <v>2185</v>
      </c>
      <c r="O1911" s="2" t="s">
        <v>2189</v>
      </c>
      <c r="P1911" s="2" t="s">
        <v>2187</v>
      </c>
      <c r="Q1911" s="2" t="s">
        <v>2188</v>
      </c>
      <c r="R1911" s="2" t="s">
        <v>2186</v>
      </c>
      <c r="S1911" s="2" t="s">
        <v>64</v>
      </c>
      <c r="T1911">
        <v>2100</v>
      </c>
      <c r="U1911">
        <v>8</v>
      </c>
      <c r="V1911">
        <v>2</v>
      </c>
      <c r="W1911">
        <v>1</v>
      </c>
      <c r="X1911">
        <v>6</v>
      </c>
      <c r="Z1911">
        <v>12600</v>
      </c>
      <c r="AA1911">
        <v>12600</v>
      </c>
      <c r="AB1911">
        <v>12000</v>
      </c>
      <c r="AC1911" s="2" t="s">
        <v>3450</v>
      </c>
      <c r="AD1911" s="2" t="s">
        <v>463</v>
      </c>
      <c r="AE1911">
        <v>2026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 s="2" t="s">
        <v>3419</v>
      </c>
      <c r="AN1911" s="2" t="s">
        <v>3419</v>
      </c>
    </row>
    <row r="1912" spans="1:40">
      <c r="A1912" s="1">
        <v>46168</v>
      </c>
      <c r="B1912" s="2" t="s">
        <v>27</v>
      </c>
      <c r="C1912" s="2" t="s">
        <v>3439</v>
      </c>
      <c r="D1912" s="2" t="s">
        <v>3440</v>
      </c>
      <c r="E1912" s="11">
        <v>0.67708333333333326</v>
      </c>
      <c r="F1912" s="11">
        <v>0.72916666666666674</v>
      </c>
      <c r="G1912">
        <v>1.25</v>
      </c>
      <c r="H1912">
        <v>0</v>
      </c>
      <c r="I1912">
        <v>1.25</v>
      </c>
      <c r="J1912">
        <v>0</v>
      </c>
      <c r="K1912" s="2" t="s">
        <v>3416</v>
      </c>
      <c r="L1912" s="2" t="s">
        <v>3471</v>
      </c>
      <c r="M1912" t="s">
        <v>764</v>
      </c>
      <c r="N1912" s="2" t="s">
        <v>764</v>
      </c>
      <c r="O1912" s="2" t="s">
        <v>764</v>
      </c>
      <c r="P1912" s="2" t="s">
        <v>764</v>
      </c>
      <c r="Q1912" s="2" t="s">
        <v>764</v>
      </c>
      <c r="R1912" s="2" t="s">
        <v>764</v>
      </c>
      <c r="S1912" s="2" t="s">
        <v>764</v>
      </c>
      <c r="T1912">
        <v>0</v>
      </c>
      <c r="U1912">
        <v>0</v>
      </c>
      <c r="V1912">
        <v>0</v>
      </c>
      <c r="W1912">
        <v>0</v>
      </c>
      <c r="X1912">
        <v>0</v>
      </c>
      <c r="Z1912">
        <v>0</v>
      </c>
      <c r="AA1912" t="s">
        <v>764</v>
      </c>
      <c r="AB1912" t="s">
        <v>764</v>
      </c>
      <c r="AC1912" s="2" t="s">
        <v>3709</v>
      </c>
      <c r="AD1912" s="2" t="s">
        <v>463</v>
      </c>
      <c r="AE1912">
        <v>2026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 s="2" t="s">
        <v>3419</v>
      </c>
      <c r="AN1912" s="2" t="s">
        <v>3419</v>
      </c>
    </row>
    <row r="1913" spans="1:40">
      <c r="A1913" s="1">
        <v>46167</v>
      </c>
      <c r="B1913" s="2" t="s">
        <v>27</v>
      </c>
      <c r="C1913" s="2" t="s">
        <v>3453</v>
      </c>
      <c r="D1913" s="2" t="s">
        <v>3616</v>
      </c>
      <c r="E1913" s="11">
        <v>0.34722222222222232</v>
      </c>
      <c r="F1913" s="11">
        <v>0.59027777777777768</v>
      </c>
      <c r="G1913">
        <v>5.83</v>
      </c>
      <c r="H1913">
        <v>1372.041166380789</v>
      </c>
      <c r="I1913">
        <v>5.833333333333333</v>
      </c>
      <c r="J1913">
        <v>1371.2571428587962</v>
      </c>
      <c r="K1913" s="2" t="s">
        <v>3416</v>
      </c>
      <c r="L1913" s="2" t="s">
        <v>3417</v>
      </c>
      <c r="M1913">
        <v>486</v>
      </c>
      <c r="N1913" s="2" t="s">
        <v>2096</v>
      </c>
      <c r="O1913" s="2" t="s">
        <v>2083</v>
      </c>
      <c r="P1913" s="2" t="s">
        <v>2082</v>
      </c>
      <c r="Q1913" s="2" t="s">
        <v>97</v>
      </c>
      <c r="R1913" s="2" t="s">
        <v>2081</v>
      </c>
      <c r="S1913" s="2" t="s">
        <v>64</v>
      </c>
      <c r="T1913">
        <v>7999</v>
      </c>
      <c r="U1913">
        <v>0</v>
      </c>
      <c r="V1913">
        <v>2</v>
      </c>
      <c r="W1913">
        <v>1</v>
      </c>
      <c r="X1913">
        <v>2</v>
      </c>
      <c r="Z1913">
        <v>15998</v>
      </c>
      <c r="AA1913">
        <v>15998</v>
      </c>
      <c r="AB1913">
        <v>29500</v>
      </c>
      <c r="AC1913" s="2" t="s">
        <v>3460</v>
      </c>
      <c r="AD1913" s="2" t="s">
        <v>463</v>
      </c>
      <c r="AE1913">
        <v>2026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 s="2" t="s">
        <v>3431</v>
      </c>
      <c r="AN1913" s="2" t="s">
        <v>3419</v>
      </c>
    </row>
    <row r="1914" spans="1:40">
      <c r="A1914" s="1">
        <v>46167</v>
      </c>
      <c r="B1914" s="2" t="s">
        <v>27</v>
      </c>
      <c r="C1914" s="2" t="s">
        <v>3453</v>
      </c>
      <c r="D1914" s="2" t="s">
        <v>3616</v>
      </c>
      <c r="E1914" s="11">
        <v>0.59722222222222232</v>
      </c>
      <c r="F1914" s="11">
        <v>0.72916666666666674</v>
      </c>
      <c r="G1914">
        <v>3.17</v>
      </c>
      <c r="H1914">
        <v>1230.2839116719242</v>
      </c>
      <c r="I1914">
        <v>3.166666666666667</v>
      </c>
      <c r="J1914">
        <v>1231.5789473726852</v>
      </c>
      <c r="K1914" s="2" t="s">
        <v>3416</v>
      </c>
      <c r="L1914" s="2" t="s">
        <v>3417</v>
      </c>
      <c r="M1914">
        <v>487</v>
      </c>
      <c r="N1914" s="2" t="s">
        <v>2097</v>
      </c>
      <c r="O1914" s="2" t="s">
        <v>2083</v>
      </c>
      <c r="P1914" s="2" t="s">
        <v>2082</v>
      </c>
      <c r="Q1914" s="2" t="s">
        <v>97</v>
      </c>
      <c r="R1914" s="2" t="s">
        <v>2081</v>
      </c>
      <c r="S1914" s="2" t="s">
        <v>64</v>
      </c>
      <c r="T1914">
        <v>3900</v>
      </c>
      <c r="U1914">
        <v>0</v>
      </c>
      <c r="V1914">
        <v>2</v>
      </c>
      <c r="W1914">
        <v>1</v>
      </c>
      <c r="X1914">
        <v>2</v>
      </c>
      <c r="Z1914">
        <v>7800</v>
      </c>
      <c r="AA1914">
        <v>7800</v>
      </c>
      <c r="AB1914">
        <v>29500</v>
      </c>
      <c r="AC1914" s="2" t="s">
        <v>3459</v>
      </c>
      <c r="AD1914" s="2" t="s">
        <v>463</v>
      </c>
      <c r="AE1914">
        <v>2026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 s="2" t="s">
        <v>3431</v>
      </c>
      <c r="AN1914" s="2" t="s">
        <v>3419</v>
      </c>
    </row>
    <row r="1915" spans="1:40">
      <c r="A1915" s="1">
        <v>46168</v>
      </c>
      <c r="B1915" s="2" t="s">
        <v>27</v>
      </c>
      <c r="C1915" s="2" t="s">
        <v>3453</v>
      </c>
      <c r="D1915" s="2" t="s">
        <v>3616</v>
      </c>
      <c r="E1915" s="11">
        <v>0.34027777777777768</v>
      </c>
      <c r="F1915" s="11">
        <v>0.66666666666666674</v>
      </c>
      <c r="G1915">
        <v>7.83</v>
      </c>
      <c r="H1915">
        <v>1398.3397190293742</v>
      </c>
      <c r="I1915">
        <v>7.8333333333333339</v>
      </c>
      <c r="J1915">
        <v>1397.7446808564814</v>
      </c>
      <c r="K1915" s="2" t="s">
        <v>3416</v>
      </c>
      <c r="L1915" s="2" t="s">
        <v>3417</v>
      </c>
      <c r="M1915">
        <v>487</v>
      </c>
      <c r="N1915" s="2" t="s">
        <v>2097</v>
      </c>
      <c r="O1915" s="2" t="s">
        <v>2083</v>
      </c>
      <c r="P1915" s="2" t="s">
        <v>2082</v>
      </c>
      <c r="Q1915" s="2" t="s">
        <v>97</v>
      </c>
      <c r="R1915" s="2" t="s">
        <v>2081</v>
      </c>
      <c r="S1915" s="2" t="s">
        <v>64</v>
      </c>
      <c r="T1915">
        <v>10949</v>
      </c>
      <c r="U1915">
        <v>0</v>
      </c>
      <c r="V1915">
        <v>2</v>
      </c>
      <c r="W1915">
        <v>1</v>
      </c>
      <c r="X1915">
        <v>2</v>
      </c>
      <c r="Z1915">
        <v>21898</v>
      </c>
      <c r="AA1915">
        <v>21898</v>
      </c>
      <c r="AB1915">
        <v>29500</v>
      </c>
      <c r="AC1915" s="2" t="s">
        <v>3456</v>
      </c>
      <c r="AD1915" s="2" t="s">
        <v>463</v>
      </c>
      <c r="AE1915">
        <v>2026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 s="2" t="s">
        <v>3431</v>
      </c>
      <c r="AN1915" s="2" t="s">
        <v>3419</v>
      </c>
    </row>
    <row r="1916" spans="1:40">
      <c r="A1916" s="1">
        <v>46168</v>
      </c>
      <c r="B1916" s="2" t="s">
        <v>27</v>
      </c>
      <c r="C1916" s="2" t="s">
        <v>3453</v>
      </c>
      <c r="D1916" s="2" t="s">
        <v>3616</v>
      </c>
      <c r="E1916" s="11">
        <v>0.71527777777777768</v>
      </c>
      <c r="F1916" s="11">
        <v>0.72916666666666674</v>
      </c>
      <c r="G1916">
        <v>0.33</v>
      </c>
      <c r="H1916">
        <v>1515.151515151515</v>
      </c>
      <c r="I1916">
        <v>0.33333333333333326</v>
      </c>
      <c r="J1916">
        <v>1500</v>
      </c>
      <c r="K1916" s="2" t="s">
        <v>3416</v>
      </c>
      <c r="L1916" s="2" t="s">
        <v>3417</v>
      </c>
      <c r="M1916">
        <v>488</v>
      </c>
      <c r="N1916" s="2" t="s">
        <v>2098</v>
      </c>
      <c r="O1916" s="2" t="s">
        <v>2083</v>
      </c>
      <c r="P1916" s="2" t="s">
        <v>2082</v>
      </c>
      <c r="Q1916" s="2" t="s">
        <v>97</v>
      </c>
      <c r="R1916" s="2" t="s">
        <v>2081</v>
      </c>
      <c r="S1916" s="2" t="s">
        <v>64</v>
      </c>
      <c r="T1916">
        <v>500</v>
      </c>
      <c r="U1916">
        <v>0</v>
      </c>
      <c r="V1916">
        <v>2</v>
      </c>
      <c r="W1916">
        <v>1</v>
      </c>
      <c r="X1916">
        <v>2</v>
      </c>
      <c r="Z1916">
        <v>1000</v>
      </c>
      <c r="AA1916">
        <v>1000</v>
      </c>
      <c r="AB1916">
        <v>29500</v>
      </c>
      <c r="AC1916" s="2" t="s">
        <v>3459</v>
      </c>
      <c r="AD1916" s="2" t="s">
        <v>463</v>
      </c>
      <c r="AE1916">
        <v>2026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 s="2" t="s">
        <v>3431</v>
      </c>
      <c r="AN1916" s="2" t="s">
        <v>3419</v>
      </c>
    </row>
    <row r="1917" spans="1:40">
      <c r="A1917" s="1">
        <v>46168</v>
      </c>
      <c r="B1917" s="2" t="s">
        <v>27</v>
      </c>
      <c r="C1917" s="2" t="s">
        <v>3429</v>
      </c>
      <c r="D1917" s="2" t="s">
        <v>3415</v>
      </c>
      <c r="E1917" s="11">
        <v>0.33333333333333326</v>
      </c>
      <c r="F1917" s="11">
        <v>0.57638888888888884</v>
      </c>
      <c r="G1917">
        <v>5.83</v>
      </c>
      <c r="H1917">
        <v>857.63293310463121</v>
      </c>
      <c r="I1917">
        <v>5.833333333333333</v>
      </c>
      <c r="J1917">
        <v>857.14285714120365</v>
      </c>
      <c r="K1917" s="2" t="s">
        <v>3416</v>
      </c>
      <c r="L1917" s="2" t="s">
        <v>3417</v>
      </c>
      <c r="M1917">
        <v>693</v>
      </c>
      <c r="N1917" s="2" t="s">
        <v>2788</v>
      </c>
      <c r="O1917" s="2" t="s">
        <v>2791</v>
      </c>
      <c r="P1917" s="2" t="s">
        <v>2790</v>
      </c>
      <c r="Q1917" s="2" t="s">
        <v>122</v>
      </c>
      <c r="R1917" s="2" t="s">
        <v>2789</v>
      </c>
      <c r="S1917" s="2" t="s">
        <v>64</v>
      </c>
      <c r="T1917">
        <v>5000</v>
      </c>
      <c r="U1917">
        <v>0</v>
      </c>
      <c r="V1917">
        <v>2</v>
      </c>
      <c r="W1917">
        <v>1</v>
      </c>
      <c r="X1917">
        <v>3</v>
      </c>
      <c r="Z1917">
        <v>15000</v>
      </c>
      <c r="AA1917">
        <v>15000</v>
      </c>
      <c r="AB1917">
        <v>14500</v>
      </c>
      <c r="AC1917" s="2"/>
      <c r="AD1917" s="2" t="s">
        <v>463</v>
      </c>
      <c r="AE1917">
        <v>2026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 s="2" t="s">
        <v>3431</v>
      </c>
      <c r="AN1917" s="2" t="s">
        <v>3419</v>
      </c>
    </row>
    <row r="1918" spans="1:40">
      <c r="A1918" s="1">
        <v>46168</v>
      </c>
      <c r="B1918" s="2" t="s">
        <v>27</v>
      </c>
      <c r="C1918" s="2" t="s">
        <v>3429</v>
      </c>
      <c r="D1918" s="2" t="s">
        <v>3415</v>
      </c>
      <c r="E1918" s="11">
        <v>0.58333333333333326</v>
      </c>
      <c r="F1918" s="11">
        <v>0.625</v>
      </c>
      <c r="G1918">
        <v>1</v>
      </c>
      <c r="H1918">
        <v>3996</v>
      </c>
      <c r="I1918">
        <v>1</v>
      </c>
      <c r="J1918">
        <v>3996</v>
      </c>
      <c r="K1918" s="2" t="s">
        <v>3416</v>
      </c>
      <c r="L1918" s="2" t="s">
        <v>3417</v>
      </c>
      <c r="M1918">
        <v>801</v>
      </c>
      <c r="N1918" s="2" t="s">
        <v>3057</v>
      </c>
      <c r="O1918" s="2" t="s">
        <v>1618</v>
      </c>
      <c r="P1918" s="2" t="s">
        <v>1617</v>
      </c>
      <c r="Q1918" s="2" t="s">
        <v>343</v>
      </c>
      <c r="R1918" s="2" t="s">
        <v>1616</v>
      </c>
      <c r="S1918" s="2" t="s">
        <v>64</v>
      </c>
      <c r="T1918">
        <v>3996</v>
      </c>
      <c r="U1918">
        <v>0</v>
      </c>
      <c r="V1918">
        <v>2</v>
      </c>
      <c r="W1918">
        <v>1</v>
      </c>
      <c r="X1918">
        <v>3</v>
      </c>
      <c r="Z1918">
        <v>11988</v>
      </c>
      <c r="AA1918">
        <v>11988</v>
      </c>
      <c r="AB1918">
        <v>11500</v>
      </c>
      <c r="AC1918" s="2"/>
      <c r="AD1918" s="2" t="s">
        <v>463</v>
      </c>
      <c r="AE1918">
        <v>2026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 s="2" t="s">
        <v>3431</v>
      </c>
      <c r="AN1918" s="2" t="s">
        <v>3419</v>
      </c>
    </row>
    <row r="1919" spans="1:40">
      <c r="A1919" s="1">
        <v>46164</v>
      </c>
      <c r="B1919" s="2" t="s">
        <v>27</v>
      </c>
      <c r="C1919" s="2" t="s">
        <v>3481</v>
      </c>
      <c r="D1919" s="2" t="s">
        <v>3454</v>
      </c>
      <c r="E1919" s="11">
        <v>0.375</v>
      </c>
      <c r="F1919" s="11">
        <v>0.72916666666666674</v>
      </c>
      <c r="G1919">
        <v>8.5</v>
      </c>
      <c r="H1919">
        <v>1764.7058823529412</v>
      </c>
      <c r="I1919">
        <v>8.5</v>
      </c>
      <c r="J1919">
        <v>1764.705882349537</v>
      </c>
      <c r="K1919" s="2" t="s">
        <v>3416</v>
      </c>
      <c r="L1919" s="2" t="s">
        <v>3370</v>
      </c>
      <c r="M1919" t="s">
        <v>764</v>
      </c>
      <c r="N1919" s="2" t="s">
        <v>764</v>
      </c>
      <c r="O1919" s="2" t="s">
        <v>764</v>
      </c>
      <c r="P1919" s="2" t="s">
        <v>764</v>
      </c>
      <c r="Q1919" s="2" t="s">
        <v>764</v>
      </c>
      <c r="R1919" s="2" t="s">
        <v>764</v>
      </c>
      <c r="S1919" s="2" t="s">
        <v>764</v>
      </c>
      <c r="T1919">
        <v>15000</v>
      </c>
      <c r="U1919">
        <v>0</v>
      </c>
      <c r="V1919">
        <v>0</v>
      </c>
      <c r="W1919">
        <v>0</v>
      </c>
      <c r="X1919">
        <v>0</v>
      </c>
      <c r="Z1919">
        <v>0</v>
      </c>
      <c r="AA1919" t="s">
        <v>764</v>
      </c>
      <c r="AB1919" t="s">
        <v>764</v>
      </c>
      <c r="AC1919" s="2" t="s">
        <v>3710</v>
      </c>
      <c r="AD1919" s="2" t="s">
        <v>463</v>
      </c>
      <c r="AE1919">
        <v>2026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 s="2" t="s">
        <v>3419</v>
      </c>
      <c r="AN1919" s="2" t="s">
        <v>3419</v>
      </c>
    </row>
    <row r="1920" spans="1:40">
      <c r="A1920" s="1">
        <v>46167</v>
      </c>
      <c r="B1920" s="2" t="s">
        <v>27</v>
      </c>
      <c r="C1920" s="2" t="s">
        <v>3481</v>
      </c>
      <c r="D1920" s="2" t="s">
        <v>3454</v>
      </c>
      <c r="E1920" s="11">
        <v>0.34027777777777768</v>
      </c>
      <c r="F1920" s="11">
        <v>0.72916666666666674</v>
      </c>
      <c r="G1920">
        <v>9.33</v>
      </c>
      <c r="H1920">
        <v>1607.7170418006431</v>
      </c>
      <c r="I1920">
        <v>9.3333333333333339</v>
      </c>
      <c r="J1920">
        <v>1607.1428571412036</v>
      </c>
      <c r="K1920" s="2" t="s">
        <v>3416</v>
      </c>
      <c r="L1920" s="2" t="s">
        <v>3370</v>
      </c>
      <c r="M1920" t="s">
        <v>764</v>
      </c>
      <c r="N1920" s="2" t="s">
        <v>764</v>
      </c>
      <c r="O1920" s="2" t="s">
        <v>764</v>
      </c>
      <c r="P1920" s="2" t="s">
        <v>764</v>
      </c>
      <c r="Q1920" s="2" t="s">
        <v>764</v>
      </c>
      <c r="R1920" s="2" t="s">
        <v>764</v>
      </c>
      <c r="S1920" s="2" t="s">
        <v>764</v>
      </c>
      <c r="T1920">
        <v>15000</v>
      </c>
      <c r="U1920">
        <v>0</v>
      </c>
      <c r="V1920">
        <v>0</v>
      </c>
      <c r="W1920">
        <v>0</v>
      </c>
      <c r="X1920">
        <v>0</v>
      </c>
      <c r="Z1920">
        <v>0</v>
      </c>
      <c r="AA1920" t="s">
        <v>764</v>
      </c>
      <c r="AB1920" t="s">
        <v>764</v>
      </c>
      <c r="AC1920" s="2" t="s">
        <v>3548</v>
      </c>
      <c r="AD1920" s="2" t="s">
        <v>463</v>
      </c>
      <c r="AE1920">
        <v>2026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 s="2" t="s">
        <v>3419</v>
      </c>
      <c r="AN1920" s="2" t="s">
        <v>3419</v>
      </c>
    </row>
    <row r="1921" spans="1:40">
      <c r="A1921" s="1">
        <v>46168</v>
      </c>
      <c r="B1921" s="2" t="s">
        <v>27</v>
      </c>
      <c r="C1921" s="2" t="s">
        <v>3481</v>
      </c>
      <c r="D1921" s="2" t="s">
        <v>3454</v>
      </c>
      <c r="E1921" s="11">
        <v>0.34027777777777768</v>
      </c>
      <c r="F1921" s="11">
        <v>0.72916666666666674</v>
      </c>
      <c r="G1921">
        <v>9.33</v>
      </c>
      <c r="H1921">
        <v>1607.7170418006431</v>
      </c>
      <c r="I1921">
        <v>9.3333333333333339</v>
      </c>
      <c r="J1921">
        <v>1607.1428571412036</v>
      </c>
      <c r="K1921" s="2" t="s">
        <v>3416</v>
      </c>
      <c r="L1921" s="2" t="s">
        <v>3370</v>
      </c>
      <c r="M1921" t="s">
        <v>764</v>
      </c>
      <c r="N1921" s="2" t="s">
        <v>764</v>
      </c>
      <c r="O1921" s="2" t="s">
        <v>764</v>
      </c>
      <c r="P1921" s="2" t="s">
        <v>764</v>
      </c>
      <c r="Q1921" s="2" t="s">
        <v>764</v>
      </c>
      <c r="R1921" s="2" t="s">
        <v>764</v>
      </c>
      <c r="S1921" s="2" t="s">
        <v>764</v>
      </c>
      <c r="T1921">
        <v>15000</v>
      </c>
      <c r="U1921">
        <v>0</v>
      </c>
      <c r="V1921">
        <v>0</v>
      </c>
      <c r="W1921">
        <v>0</v>
      </c>
      <c r="X1921">
        <v>0</v>
      </c>
      <c r="Z1921">
        <v>0</v>
      </c>
      <c r="AA1921" t="s">
        <v>764</v>
      </c>
      <c r="AB1921" t="s">
        <v>764</v>
      </c>
      <c r="AC1921" s="2" t="s">
        <v>3548</v>
      </c>
      <c r="AD1921" s="2" t="s">
        <v>463</v>
      </c>
      <c r="AE1921">
        <v>2026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 s="2" t="s">
        <v>3419</v>
      </c>
      <c r="AN1921" s="2" t="s">
        <v>3419</v>
      </c>
    </row>
    <row r="1922" spans="1:40">
      <c r="A1922" s="1">
        <v>46168</v>
      </c>
      <c r="B1922" s="2" t="s">
        <v>25</v>
      </c>
      <c r="C1922" s="2" t="s">
        <v>3422</v>
      </c>
      <c r="D1922" s="2" t="s">
        <v>3423</v>
      </c>
      <c r="E1922" s="11">
        <v>0.3354166666666667</v>
      </c>
      <c r="F1922" s="11">
        <v>0.4375</v>
      </c>
      <c r="G1922">
        <v>2.4500000000000002</v>
      </c>
      <c r="H1922">
        <v>2844.8979591836733</v>
      </c>
      <c r="I1922">
        <v>2.4500000000000002</v>
      </c>
      <c r="J1922">
        <v>2844.8979591782409</v>
      </c>
      <c r="K1922" s="2" t="s">
        <v>3416</v>
      </c>
      <c r="L1922" s="2" t="s">
        <v>3417</v>
      </c>
      <c r="M1922">
        <v>490</v>
      </c>
      <c r="N1922" s="2" t="s">
        <v>2101</v>
      </c>
      <c r="O1922" s="2" t="s">
        <v>2083</v>
      </c>
      <c r="P1922" s="2" t="s">
        <v>2082</v>
      </c>
      <c r="Q1922" s="2" t="s">
        <v>97</v>
      </c>
      <c r="R1922" s="2" t="s">
        <v>2081</v>
      </c>
      <c r="S1922" s="2" t="s">
        <v>64</v>
      </c>
      <c r="T1922">
        <v>6970</v>
      </c>
      <c r="U1922">
        <v>0</v>
      </c>
      <c r="V1922">
        <v>2</v>
      </c>
      <c r="W1922">
        <v>1</v>
      </c>
      <c r="X1922">
        <v>2</v>
      </c>
      <c r="Z1922">
        <v>13940</v>
      </c>
      <c r="AA1922">
        <v>13940</v>
      </c>
      <c r="AB1922">
        <v>29500</v>
      </c>
      <c r="AC1922" s="2" t="s">
        <v>3594</v>
      </c>
      <c r="AD1922" s="2" t="s">
        <v>463</v>
      </c>
      <c r="AE1922">
        <v>2026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 s="2" t="s">
        <v>72</v>
      </c>
      <c r="AN1922" s="2" t="s">
        <v>3419</v>
      </c>
    </row>
    <row r="1923" spans="1:40">
      <c r="A1923" s="1">
        <v>46168</v>
      </c>
      <c r="B1923" s="2" t="s">
        <v>25</v>
      </c>
      <c r="C1923" s="2" t="s">
        <v>3422</v>
      </c>
      <c r="D1923" s="2" t="s">
        <v>3423</v>
      </c>
      <c r="E1923" s="11">
        <v>0.44444444444444442</v>
      </c>
      <c r="F1923" s="11">
        <v>0.66666666666666674</v>
      </c>
      <c r="G1923">
        <v>5.33</v>
      </c>
      <c r="H1923">
        <v>1313.3208255159475</v>
      </c>
      <c r="I1923">
        <v>5.333333333333333</v>
      </c>
      <c r="J1923">
        <v>1312.5</v>
      </c>
      <c r="K1923" s="2" t="s">
        <v>3416</v>
      </c>
      <c r="L1923" s="2" t="s">
        <v>3417</v>
      </c>
      <c r="M1923">
        <v>801</v>
      </c>
      <c r="N1923" s="2" t="s">
        <v>3057</v>
      </c>
      <c r="O1923" s="2" t="s">
        <v>1618</v>
      </c>
      <c r="P1923" s="2" t="s">
        <v>1617</v>
      </c>
      <c r="Q1923" s="2" t="s">
        <v>343</v>
      </c>
      <c r="R1923" s="2" t="s">
        <v>1616</v>
      </c>
      <c r="S1923" s="2" t="s">
        <v>64</v>
      </c>
      <c r="T1923">
        <v>7000</v>
      </c>
      <c r="U1923">
        <v>0</v>
      </c>
      <c r="V1923">
        <v>2</v>
      </c>
      <c r="W1923">
        <v>1</v>
      </c>
      <c r="X1923">
        <v>3</v>
      </c>
      <c r="Z1923">
        <v>21000</v>
      </c>
      <c r="AA1923">
        <v>21000</v>
      </c>
      <c r="AB1923">
        <v>11500</v>
      </c>
      <c r="AC1923" s="2"/>
      <c r="AD1923" s="2" t="s">
        <v>463</v>
      </c>
      <c r="AE1923">
        <v>2026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 s="2" t="s">
        <v>72</v>
      </c>
      <c r="AN1923" s="2" t="s">
        <v>3419</v>
      </c>
    </row>
    <row r="1924" spans="1:40">
      <c r="A1924" s="1">
        <v>46168</v>
      </c>
      <c r="B1924" s="2" t="s">
        <v>25</v>
      </c>
      <c r="C1924" s="2" t="s">
        <v>3422</v>
      </c>
      <c r="D1924" s="2" t="s">
        <v>3423</v>
      </c>
      <c r="E1924" s="11">
        <v>0.67291666666666661</v>
      </c>
      <c r="F1924" s="11">
        <v>0.82638888888888884</v>
      </c>
      <c r="G1924">
        <v>3.68</v>
      </c>
      <c r="H1924">
        <v>1277.1739130434783</v>
      </c>
      <c r="I1924">
        <v>3.6833333333333336</v>
      </c>
      <c r="J1924">
        <v>1276.0180995486112</v>
      </c>
      <c r="K1924" s="2" t="s">
        <v>3427</v>
      </c>
      <c r="L1924" s="2" t="s">
        <v>3417</v>
      </c>
      <c r="M1924">
        <v>491</v>
      </c>
      <c r="N1924" s="2" t="s">
        <v>2102</v>
      </c>
      <c r="O1924" s="2" t="s">
        <v>2083</v>
      </c>
      <c r="P1924" s="2" t="s">
        <v>2082</v>
      </c>
      <c r="Q1924" s="2" t="s">
        <v>97</v>
      </c>
      <c r="R1924" s="2" t="s">
        <v>2081</v>
      </c>
      <c r="S1924" s="2" t="s">
        <v>64</v>
      </c>
      <c r="T1924">
        <v>4700</v>
      </c>
      <c r="U1924">
        <v>0</v>
      </c>
      <c r="V1924">
        <v>2</v>
      </c>
      <c r="W1924">
        <v>1</v>
      </c>
      <c r="X1924">
        <v>2</v>
      </c>
      <c r="Z1924">
        <v>9400</v>
      </c>
      <c r="AA1924">
        <v>9400</v>
      </c>
      <c r="AB1924">
        <v>29500</v>
      </c>
      <c r="AC1924" s="2" t="s">
        <v>3459</v>
      </c>
      <c r="AD1924" s="2" t="s">
        <v>463</v>
      </c>
      <c r="AE1924">
        <v>2026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 s="2" t="s">
        <v>72</v>
      </c>
      <c r="AN1924" s="2" t="s">
        <v>3419</v>
      </c>
    </row>
    <row r="1925" spans="1:40">
      <c r="A1925" s="1">
        <v>46168</v>
      </c>
      <c r="B1925" s="2" t="s">
        <v>25</v>
      </c>
      <c r="C1925" s="2" t="s">
        <v>3422</v>
      </c>
      <c r="D1925" s="2" t="s">
        <v>3423</v>
      </c>
      <c r="E1925" s="11">
        <v>0.82986111111111116</v>
      </c>
      <c r="F1925" s="11">
        <v>0.875</v>
      </c>
      <c r="G1925">
        <v>1.08</v>
      </c>
      <c r="H1925">
        <v>5555.5555555555547</v>
      </c>
      <c r="I1925">
        <v>1.0833333333333335</v>
      </c>
      <c r="J1925">
        <v>5538.4615384606477</v>
      </c>
      <c r="K1925" s="2" t="s">
        <v>3427</v>
      </c>
      <c r="L1925" s="2" t="s">
        <v>3417</v>
      </c>
      <c r="M1925">
        <v>699</v>
      </c>
      <c r="N1925" s="2" t="s">
        <v>2799</v>
      </c>
      <c r="O1925" s="2" t="s">
        <v>411</v>
      </c>
      <c r="P1925" s="2" t="s">
        <v>410</v>
      </c>
      <c r="Q1925" s="2" t="s">
        <v>97</v>
      </c>
      <c r="R1925" s="2" t="s">
        <v>409</v>
      </c>
      <c r="S1925" s="2" t="s">
        <v>64</v>
      </c>
      <c r="T1925">
        <v>6000</v>
      </c>
      <c r="U1925">
        <v>0</v>
      </c>
      <c r="V1925">
        <v>2</v>
      </c>
      <c r="W1925">
        <v>1</v>
      </c>
      <c r="X1925">
        <v>2</v>
      </c>
      <c r="Z1925">
        <v>12000</v>
      </c>
      <c r="AA1925">
        <v>12000</v>
      </c>
      <c r="AB1925">
        <v>28000</v>
      </c>
      <c r="AC1925" s="2" t="s">
        <v>3459</v>
      </c>
      <c r="AD1925" s="2" t="s">
        <v>463</v>
      </c>
      <c r="AE1925">
        <v>2026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 s="2" t="s">
        <v>72</v>
      </c>
      <c r="AN1925" s="2" t="s">
        <v>3419</v>
      </c>
    </row>
    <row r="1926" spans="1:40">
      <c r="A1926" s="1">
        <v>46169</v>
      </c>
      <c r="B1926" s="2" t="s">
        <v>25</v>
      </c>
      <c r="C1926" s="2" t="s">
        <v>3422</v>
      </c>
      <c r="D1926" s="2" t="s">
        <v>3423</v>
      </c>
      <c r="E1926" s="11">
        <v>0.3354166666666667</v>
      </c>
      <c r="F1926" s="11">
        <v>0.5</v>
      </c>
      <c r="G1926">
        <v>3.95</v>
      </c>
      <c r="H1926">
        <v>3569.6202531645567</v>
      </c>
      <c r="I1926">
        <v>3.95</v>
      </c>
      <c r="J1926">
        <v>3569.6202531597223</v>
      </c>
      <c r="K1926" s="2" t="s">
        <v>3416</v>
      </c>
      <c r="L1926" s="2" t="s">
        <v>3417</v>
      </c>
      <c r="M1926">
        <v>699</v>
      </c>
      <c r="N1926" s="2" t="s">
        <v>2799</v>
      </c>
      <c r="O1926" s="2" t="s">
        <v>411</v>
      </c>
      <c r="P1926" s="2" t="s">
        <v>410</v>
      </c>
      <c r="Q1926" s="2" t="s">
        <v>97</v>
      </c>
      <c r="R1926" s="2" t="s">
        <v>409</v>
      </c>
      <c r="S1926" s="2" t="s">
        <v>64</v>
      </c>
      <c r="T1926">
        <v>14100</v>
      </c>
      <c r="U1926">
        <v>0</v>
      </c>
      <c r="V1926">
        <v>2</v>
      </c>
      <c r="W1926">
        <v>1</v>
      </c>
      <c r="X1926">
        <v>2</v>
      </c>
      <c r="Z1926">
        <v>28200</v>
      </c>
      <c r="AA1926">
        <v>28200</v>
      </c>
      <c r="AB1926">
        <v>28000</v>
      </c>
      <c r="AC1926" s="2" t="s">
        <v>3594</v>
      </c>
      <c r="AD1926" s="2" t="s">
        <v>463</v>
      </c>
      <c r="AE1926">
        <v>2026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 s="2" t="s">
        <v>72</v>
      </c>
      <c r="AN1926" s="2" t="s">
        <v>3419</v>
      </c>
    </row>
    <row r="1927" spans="1:40">
      <c r="A1927" s="1">
        <v>46169</v>
      </c>
      <c r="B1927" s="2" t="s">
        <v>25</v>
      </c>
      <c r="C1927" s="2" t="s">
        <v>3422</v>
      </c>
      <c r="D1927" s="2" t="s">
        <v>3423</v>
      </c>
      <c r="E1927" s="11">
        <v>0.51041666666666674</v>
      </c>
      <c r="F1927" s="11">
        <v>0.65277777777777768</v>
      </c>
      <c r="G1927">
        <v>3.42</v>
      </c>
      <c r="H1927">
        <v>2894.7368421052633</v>
      </c>
      <c r="I1927">
        <v>3.416666666666667</v>
      </c>
      <c r="J1927">
        <v>2897.5609756134259</v>
      </c>
      <c r="K1927" s="2" t="s">
        <v>3416</v>
      </c>
      <c r="L1927" s="2" t="s">
        <v>3417</v>
      </c>
      <c r="M1927">
        <v>696</v>
      </c>
      <c r="N1927" s="2" t="s">
        <v>2797</v>
      </c>
      <c r="O1927" s="2" t="s">
        <v>1495</v>
      </c>
      <c r="P1927" s="2" t="s">
        <v>1494</v>
      </c>
      <c r="Q1927" s="2" t="s">
        <v>97</v>
      </c>
      <c r="R1927" s="2" t="s">
        <v>1493</v>
      </c>
      <c r="S1927" s="2" t="s">
        <v>64</v>
      </c>
      <c r="T1927">
        <v>9900</v>
      </c>
      <c r="U1927">
        <v>0</v>
      </c>
      <c r="V1927">
        <v>2</v>
      </c>
      <c r="W1927">
        <v>1</v>
      </c>
      <c r="X1927">
        <v>2</v>
      </c>
      <c r="Z1927">
        <v>19800</v>
      </c>
      <c r="AA1927">
        <v>19800</v>
      </c>
      <c r="AB1927">
        <v>19500</v>
      </c>
      <c r="AC1927" s="2"/>
      <c r="AD1927" s="2" t="s">
        <v>463</v>
      </c>
      <c r="AE1927">
        <v>2026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 s="2" t="s">
        <v>72</v>
      </c>
      <c r="AN1927" s="2" t="s">
        <v>3419</v>
      </c>
    </row>
    <row r="1928" spans="1:40">
      <c r="A1928" s="1">
        <v>46169</v>
      </c>
      <c r="B1928" s="2" t="s">
        <v>25</v>
      </c>
      <c r="C1928" s="2" t="s">
        <v>3422</v>
      </c>
      <c r="D1928" s="2" t="s">
        <v>3423</v>
      </c>
      <c r="E1928" s="11">
        <v>0.65972222222222232</v>
      </c>
      <c r="F1928" s="11">
        <v>0.79930555555555549</v>
      </c>
      <c r="G1928">
        <v>3.35</v>
      </c>
      <c r="H1928">
        <v>2208.9552238805968</v>
      </c>
      <c r="I1928">
        <v>3.3499999999999996</v>
      </c>
      <c r="J1928">
        <v>2208.9552238773149</v>
      </c>
      <c r="K1928" s="2" t="s">
        <v>3427</v>
      </c>
      <c r="L1928" s="2" t="s">
        <v>3417</v>
      </c>
      <c r="M1928">
        <v>701</v>
      </c>
      <c r="N1928" s="2" t="s">
        <v>2800</v>
      </c>
      <c r="O1928" s="2" t="s">
        <v>826</v>
      </c>
      <c r="P1928" s="2" t="s">
        <v>825</v>
      </c>
      <c r="Q1928" s="2" t="s">
        <v>192</v>
      </c>
      <c r="R1928" s="2" t="s">
        <v>824</v>
      </c>
      <c r="S1928" s="2" t="s">
        <v>64</v>
      </c>
      <c r="T1928">
        <v>7400</v>
      </c>
      <c r="U1928">
        <v>0</v>
      </c>
      <c r="V1928">
        <v>2</v>
      </c>
      <c r="W1928">
        <v>1</v>
      </c>
      <c r="X1928">
        <v>4</v>
      </c>
      <c r="Z1928">
        <v>29600</v>
      </c>
      <c r="AA1928">
        <v>29600</v>
      </c>
      <c r="AB1928">
        <v>29300</v>
      </c>
      <c r="AC1928" s="2"/>
      <c r="AD1928" s="2" t="s">
        <v>463</v>
      </c>
      <c r="AE1928">
        <v>2026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 s="2" t="s">
        <v>72</v>
      </c>
      <c r="AN1928" s="2" t="s">
        <v>3419</v>
      </c>
    </row>
    <row r="1929" spans="1:40">
      <c r="A1929" s="1">
        <v>46169</v>
      </c>
      <c r="B1929" s="2" t="s">
        <v>25</v>
      </c>
      <c r="C1929" s="2" t="s">
        <v>3422</v>
      </c>
      <c r="D1929" s="2" t="s">
        <v>3423</v>
      </c>
      <c r="E1929" s="11">
        <v>0.80208333333333326</v>
      </c>
      <c r="F1929" s="11">
        <v>0.83333333333333326</v>
      </c>
      <c r="G1929">
        <v>0.75</v>
      </c>
      <c r="H1929">
        <v>2400</v>
      </c>
      <c r="I1929">
        <v>0.75</v>
      </c>
      <c r="J1929">
        <v>2400</v>
      </c>
      <c r="K1929" s="2" t="s">
        <v>3427</v>
      </c>
      <c r="L1929" s="2" t="s">
        <v>3417</v>
      </c>
      <c r="M1929">
        <v>782</v>
      </c>
      <c r="N1929" s="2" t="s">
        <v>2991</v>
      </c>
      <c r="O1929" s="2" t="s">
        <v>2993</v>
      </c>
      <c r="P1929" s="2" t="s">
        <v>1598</v>
      </c>
      <c r="Q1929" s="2" t="s">
        <v>192</v>
      </c>
      <c r="R1929" s="2" t="s">
        <v>2992</v>
      </c>
      <c r="S1929" s="2" t="s">
        <v>64</v>
      </c>
      <c r="T1929">
        <v>1800</v>
      </c>
      <c r="U1929">
        <v>0</v>
      </c>
      <c r="V1929">
        <v>2</v>
      </c>
      <c r="W1929">
        <v>1</v>
      </c>
      <c r="X1929">
        <v>4</v>
      </c>
      <c r="Z1929">
        <v>7200</v>
      </c>
      <c r="AA1929">
        <v>7200</v>
      </c>
      <c r="AB1929">
        <v>7000</v>
      </c>
      <c r="AC1929" s="2"/>
      <c r="AD1929" s="2" t="s">
        <v>463</v>
      </c>
      <c r="AE1929">
        <v>2026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 s="2" t="s">
        <v>72</v>
      </c>
      <c r="AN1929" s="2" t="s">
        <v>3419</v>
      </c>
    </row>
    <row r="1930" spans="1:40">
      <c r="A1930" s="1">
        <v>46169</v>
      </c>
      <c r="B1930" s="2" t="s">
        <v>25</v>
      </c>
      <c r="C1930" s="2" t="s">
        <v>3422</v>
      </c>
      <c r="D1930" s="2" t="s">
        <v>3423</v>
      </c>
      <c r="E1930" s="11">
        <v>0.83680555555555558</v>
      </c>
      <c r="F1930" s="11">
        <v>0.875</v>
      </c>
      <c r="G1930">
        <v>0.92</v>
      </c>
      <c r="H1930">
        <v>1086.9565217391305</v>
      </c>
      <c r="I1930">
        <v>0.91666666666666674</v>
      </c>
      <c r="J1930">
        <v>1090.909090914352</v>
      </c>
      <c r="K1930" s="2" t="s">
        <v>3427</v>
      </c>
      <c r="L1930" s="2" t="s">
        <v>3417</v>
      </c>
      <c r="M1930">
        <v>793</v>
      </c>
      <c r="N1930" s="2" t="s">
        <v>3023</v>
      </c>
      <c r="O1930" s="2" t="s">
        <v>576</v>
      </c>
      <c r="P1930" s="2" t="s">
        <v>575</v>
      </c>
      <c r="Q1930" s="2" t="s">
        <v>153</v>
      </c>
      <c r="R1930" s="2" t="s">
        <v>574</v>
      </c>
      <c r="S1930" s="2" t="s">
        <v>64</v>
      </c>
      <c r="T1930">
        <v>1000</v>
      </c>
      <c r="U1930">
        <v>0</v>
      </c>
      <c r="V1930">
        <v>2</v>
      </c>
      <c r="W1930">
        <v>1</v>
      </c>
      <c r="X1930">
        <v>4</v>
      </c>
      <c r="Z1930">
        <v>4000</v>
      </c>
      <c r="AA1930">
        <v>4000</v>
      </c>
      <c r="AB1930">
        <v>3500</v>
      </c>
      <c r="AC1930" s="2"/>
      <c r="AD1930" s="2" t="s">
        <v>463</v>
      </c>
      <c r="AE1930">
        <v>2026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 s="2" t="s">
        <v>72</v>
      </c>
      <c r="AN1930" s="2" t="s">
        <v>3419</v>
      </c>
    </row>
    <row r="1931" spans="1:40">
      <c r="A1931" s="1">
        <v>46168</v>
      </c>
      <c r="B1931" s="2" t="s">
        <v>26</v>
      </c>
      <c r="C1931" s="2" t="s">
        <v>3433</v>
      </c>
      <c r="D1931" s="2" t="s">
        <v>3415</v>
      </c>
      <c r="E1931" s="11">
        <v>0.33333333333333326</v>
      </c>
      <c r="F1931" s="11">
        <v>0.41666666666666674</v>
      </c>
      <c r="G1931">
        <v>2</v>
      </c>
      <c r="H1931">
        <v>263.5</v>
      </c>
      <c r="I1931">
        <v>2</v>
      </c>
      <c r="J1931">
        <v>263.5</v>
      </c>
      <c r="K1931" s="2" t="s">
        <v>3416</v>
      </c>
      <c r="L1931" s="2" t="s">
        <v>3417</v>
      </c>
      <c r="M1931">
        <v>819</v>
      </c>
      <c r="N1931" s="2" t="s">
        <v>3101</v>
      </c>
      <c r="O1931" s="2" t="s">
        <v>2385</v>
      </c>
      <c r="P1931" s="2" t="s">
        <v>996</v>
      </c>
      <c r="Q1931" s="2" t="s">
        <v>998</v>
      </c>
      <c r="R1931" s="2" t="s">
        <v>995</v>
      </c>
      <c r="S1931" s="2" t="s">
        <v>64</v>
      </c>
      <c r="T1931">
        <v>527</v>
      </c>
      <c r="U1931">
        <v>2</v>
      </c>
      <c r="V1931">
        <v>4</v>
      </c>
      <c r="W1931">
        <v>1</v>
      </c>
      <c r="X1931">
        <v>1</v>
      </c>
      <c r="Z1931">
        <v>527</v>
      </c>
      <c r="AA1931">
        <v>527</v>
      </c>
      <c r="AB1931">
        <v>500</v>
      </c>
      <c r="AC1931" s="2" t="s">
        <v>3438</v>
      </c>
      <c r="AD1931" s="2" t="s">
        <v>463</v>
      </c>
      <c r="AE1931">
        <v>2026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 s="2" t="s">
        <v>72</v>
      </c>
      <c r="AN1931" s="2" t="s">
        <v>3419</v>
      </c>
    </row>
    <row r="1932" spans="1:40">
      <c r="A1932" s="1">
        <v>46168</v>
      </c>
      <c r="B1932" s="2" t="s">
        <v>26</v>
      </c>
      <c r="C1932" s="2" t="s">
        <v>3433</v>
      </c>
      <c r="D1932" s="2" t="s">
        <v>3415</v>
      </c>
      <c r="E1932" s="11">
        <v>0.56944444444444442</v>
      </c>
      <c r="F1932" s="11">
        <v>0.72916666666666674</v>
      </c>
      <c r="G1932">
        <v>3.83</v>
      </c>
      <c r="H1932">
        <v>1043.3420365535248</v>
      </c>
      <c r="I1932">
        <v>3.833333333333333</v>
      </c>
      <c r="J1932">
        <v>1042.4347826041667</v>
      </c>
      <c r="K1932" s="2" t="s">
        <v>3416</v>
      </c>
      <c r="L1932" s="2" t="s">
        <v>3417</v>
      </c>
      <c r="M1932">
        <v>801</v>
      </c>
      <c r="N1932" s="2" t="s">
        <v>3057</v>
      </c>
      <c r="O1932" s="2" t="s">
        <v>1618</v>
      </c>
      <c r="P1932" s="2" t="s">
        <v>1617</v>
      </c>
      <c r="Q1932" s="2" t="s">
        <v>343</v>
      </c>
      <c r="R1932" s="2" t="s">
        <v>1616</v>
      </c>
      <c r="S1932" s="2" t="s">
        <v>64</v>
      </c>
      <c r="T1932">
        <v>3996</v>
      </c>
      <c r="U1932">
        <v>4</v>
      </c>
      <c r="V1932">
        <v>2</v>
      </c>
      <c r="W1932">
        <v>1</v>
      </c>
      <c r="X1932">
        <v>3</v>
      </c>
      <c r="Z1932">
        <v>11988</v>
      </c>
      <c r="AA1932">
        <v>11988</v>
      </c>
      <c r="AB1932">
        <v>11500</v>
      </c>
      <c r="AC1932" s="2" t="s">
        <v>3450</v>
      </c>
      <c r="AD1932" s="2" t="s">
        <v>463</v>
      </c>
      <c r="AE1932">
        <v>2026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 s="2" t="s">
        <v>72</v>
      </c>
      <c r="AN1932" s="2" t="s">
        <v>3419</v>
      </c>
    </row>
    <row r="1933" spans="1:40">
      <c r="A1933" s="1">
        <v>46169</v>
      </c>
      <c r="B1933" s="2" t="s">
        <v>26</v>
      </c>
      <c r="C1933" s="2" t="s">
        <v>3433</v>
      </c>
      <c r="D1933" s="2" t="s">
        <v>3415</v>
      </c>
      <c r="E1933" s="11">
        <v>0.34375</v>
      </c>
      <c r="F1933" s="11">
        <v>0.43055555555555558</v>
      </c>
      <c r="G1933">
        <v>2.08</v>
      </c>
      <c r="H1933">
        <v>1442.3076923076922</v>
      </c>
      <c r="I1933">
        <v>2.0833333333333335</v>
      </c>
      <c r="J1933">
        <v>1440</v>
      </c>
      <c r="K1933" s="2" t="s">
        <v>3416</v>
      </c>
      <c r="L1933" s="2" t="s">
        <v>3417</v>
      </c>
      <c r="M1933">
        <v>807</v>
      </c>
      <c r="N1933" s="2" t="s">
        <v>3071</v>
      </c>
      <c r="O1933" s="2" t="s">
        <v>1618</v>
      </c>
      <c r="P1933" s="2" t="s">
        <v>1617</v>
      </c>
      <c r="Q1933" s="2" t="s">
        <v>343</v>
      </c>
      <c r="R1933" s="2" t="s">
        <v>1616</v>
      </c>
      <c r="S1933" s="2" t="s">
        <v>64</v>
      </c>
      <c r="T1933">
        <v>3000</v>
      </c>
      <c r="U1933">
        <v>0</v>
      </c>
      <c r="V1933">
        <v>2</v>
      </c>
      <c r="W1933">
        <v>1</v>
      </c>
      <c r="X1933">
        <v>3</v>
      </c>
      <c r="Z1933">
        <v>9000</v>
      </c>
      <c r="AA1933">
        <v>9000</v>
      </c>
      <c r="AB1933">
        <v>8600</v>
      </c>
      <c r="AC1933" s="2" t="s">
        <v>3438</v>
      </c>
      <c r="AD1933" s="2" t="s">
        <v>463</v>
      </c>
      <c r="AE1933">
        <v>2026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 s="2" t="s">
        <v>72</v>
      </c>
      <c r="AN1933" s="2" t="s">
        <v>3419</v>
      </c>
    </row>
    <row r="1934" spans="1:40">
      <c r="A1934" s="1">
        <v>46169</v>
      </c>
      <c r="B1934" s="2" t="s">
        <v>26</v>
      </c>
      <c r="C1934" s="2" t="s">
        <v>3433</v>
      </c>
      <c r="D1934" s="2" t="s">
        <v>3415</v>
      </c>
      <c r="E1934" s="11">
        <v>0.47916666666666674</v>
      </c>
      <c r="F1934" s="11">
        <v>0.58333333333333326</v>
      </c>
      <c r="G1934">
        <v>2.5</v>
      </c>
      <c r="H1934">
        <v>1596</v>
      </c>
      <c r="I1934">
        <v>2.5</v>
      </c>
      <c r="J1934">
        <v>1596</v>
      </c>
      <c r="K1934" s="2" t="s">
        <v>3416</v>
      </c>
      <c r="L1934" s="2" t="s">
        <v>3417</v>
      </c>
      <c r="M1934">
        <v>664</v>
      </c>
      <c r="N1934" s="2" t="s">
        <v>2698</v>
      </c>
      <c r="O1934" s="2" t="s">
        <v>2702</v>
      </c>
      <c r="P1934" s="2" t="s">
        <v>2700</v>
      </c>
      <c r="Q1934" s="2" t="s">
        <v>2701</v>
      </c>
      <c r="R1934" s="2" t="s">
        <v>2699</v>
      </c>
      <c r="S1934" s="2" t="s">
        <v>64</v>
      </c>
      <c r="T1934">
        <v>3990</v>
      </c>
      <c r="U1934">
        <v>10</v>
      </c>
      <c r="V1934">
        <v>3</v>
      </c>
      <c r="W1934">
        <v>1</v>
      </c>
      <c r="X1934">
        <v>3</v>
      </c>
      <c r="Z1934">
        <v>11970</v>
      </c>
      <c r="AA1934">
        <v>11970</v>
      </c>
      <c r="AB1934">
        <v>11500</v>
      </c>
      <c r="AC1934" s="2" t="s">
        <v>3438</v>
      </c>
      <c r="AD1934" s="2" t="s">
        <v>463</v>
      </c>
      <c r="AE1934">
        <v>2026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 s="2" t="s">
        <v>72</v>
      </c>
      <c r="AN1934" s="2" t="s">
        <v>3419</v>
      </c>
    </row>
    <row r="1935" spans="1:40">
      <c r="A1935" s="1">
        <v>46168</v>
      </c>
      <c r="B1935" s="2" t="s">
        <v>25</v>
      </c>
      <c r="C1935" s="2" t="s">
        <v>3414</v>
      </c>
      <c r="D1935" s="2" t="s">
        <v>3415</v>
      </c>
      <c r="E1935" s="11">
        <v>0.33333333333333326</v>
      </c>
      <c r="F1935" s="11">
        <v>0.39583333333333326</v>
      </c>
      <c r="G1935">
        <v>1.5</v>
      </c>
      <c r="H1935">
        <v>1530</v>
      </c>
      <c r="I1935">
        <v>1.5</v>
      </c>
      <c r="J1935">
        <v>1530</v>
      </c>
      <c r="K1935" s="2" t="s">
        <v>3416</v>
      </c>
      <c r="L1935" s="2" t="s">
        <v>3417</v>
      </c>
      <c r="M1935">
        <v>680</v>
      </c>
      <c r="N1935" s="2" t="s">
        <v>2750</v>
      </c>
      <c r="O1935" s="2" t="s">
        <v>284</v>
      </c>
      <c r="P1935" s="2" t="s">
        <v>2752</v>
      </c>
      <c r="Q1935" s="2" t="s">
        <v>1106</v>
      </c>
      <c r="R1935" s="2" t="s">
        <v>2751</v>
      </c>
      <c r="S1935" s="2" t="s">
        <v>79</v>
      </c>
      <c r="T1935">
        <v>2295</v>
      </c>
      <c r="U1935">
        <v>5</v>
      </c>
      <c r="V1935">
        <v>0</v>
      </c>
      <c r="W1935">
        <v>1</v>
      </c>
      <c r="X1935">
        <v>8</v>
      </c>
      <c r="Z1935">
        <v>18360</v>
      </c>
      <c r="AA1935">
        <v>18360</v>
      </c>
      <c r="AB1935">
        <v>18100</v>
      </c>
      <c r="AC1935" s="2"/>
      <c r="AD1935" s="2" t="s">
        <v>463</v>
      </c>
      <c r="AE1935">
        <v>2026</v>
      </c>
      <c r="AF1935">
        <v>574</v>
      </c>
      <c r="AG1935">
        <v>572</v>
      </c>
      <c r="AH1935">
        <v>2</v>
      </c>
      <c r="AI1935">
        <v>574</v>
      </c>
      <c r="AJ1935">
        <v>572</v>
      </c>
      <c r="AK1935">
        <v>2</v>
      </c>
      <c r="AL1935" s="2" t="s">
        <v>72</v>
      </c>
      <c r="AN1935" s="2" t="s">
        <v>3419</v>
      </c>
    </row>
    <row r="1936" spans="1:40">
      <c r="A1936" s="1">
        <v>46168</v>
      </c>
      <c r="B1936" s="2" t="s">
        <v>25</v>
      </c>
      <c r="C1936" s="2" t="s">
        <v>3414</v>
      </c>
      <c r="D1936" s="2" t="s">
        <v>3415</v>
      </c>
      <c r="E1936" s="11">
        <v>0.41666666666666674</v>
      </c>
      <c r="F1936" s="11">
        <v>0.45833333333333326</v>
      </c>
      <c r="G1936">
        <v>1</v>
      </c>
      <c r="H1936">
        <v>490</v>
      </c>
      <c r="I1936">
        <v>1</v>
      </c>
      <c r="J1936">
        <v>490</v>
      </c>
      <c r="K1936" s="2" t="s">
        <v>3416</v>
      </c>
      <c r="L1936" s="2" t="s">
        <v>3417</v>
      </c>
      <c r="M1936">
        <v>629</v>
      </c>
      <c r="N1936" s="2" t="s">
        <v>2591</v>
      </c>
      <c r="O1936" s="2" t="s">
        <v>1704</v>
      </c>
      <c r="P1936" s="2" t="s">
        <v>2593</v>
      </c>
      <c r="Q1936" s="2" t="s">
        <v>97</v>
      </c>
      <c r="R1936" s="2" t="s">
        <v>2592</v>
      </c>
      <c r="S1936" s="2" t="s">
        <v>79</v>
      </c>
      <c r="T1936">
        <v>490</v>
      </c>
      <c r="U1936">
        <v>5</v>
      </c>
      <c r="V1936">
        <v>0</v>
      </c>
      <c r="W1936">
        <v>1</v>
      </c>
      <c r="X1936">
        <v>8</v>
      </c>
      <c r="Z1936">
        <v>3920</v>
      </c>
      <c r="AA1936">
        <v>3920</v>
      </c>
      <c r="AB1936">
        <v>3600</v>
      </c>
      <c r="AC1936" s="2"/>
      <c r="AD1936" s="2" t="s">
        <v>463</v>
      </c>
      <c r="AE1936">
        <v>2026</v>
      </c>
      <c r="AF1936">
        <v>123</v>
      </c>
      <c r="AG1936">
        <v>134</v>
      </c>
      <c r="AH1936">
        <v>-11</v>
      </c>
      <c r="AI1936">
        <v>137</v>
      </c>
      <c r="AJ1936">
        <v>134</v>
      </c>
      <c r="AK1936">
        <v>3</v>
      </c>
      <c r="AL1936" s="2" t="s">
        <v>72</v>
      </c>
      <c r="AN1936" s="2" t="s">
        <v>3419</v>
      </c>
    </row>
    <row r="1937" spans="1:40">
      <c r="A1937" s="1">
        <v>46168</v>
      </c>
      <c r="B1937" s="2" t="s">
        <v>25</v>
      </c>
      <c r="C1937" s="2" t="s">
        <v>3414</v>
      </c>
      <c r="D1937" s="2" t="s">
        <v>3415</v>
      </c>
      <c r="E1937" s="11">
        <v>0.47916666666666674</v>
      </c>
      <c r="F1937" s="11">
        <v>0.54166666666666674</v>
      </c>
      <c r="G1937">
        <v>1.5</v>
      </c>
      <c r="H1937">
        <v>946.66666666666663</v>
      </c>
      <c r="I1937">
        <v>1.5</v>
      </c>
      <c r="J1937">
        <v>946.66666666666663</v>
      </c>
      <c r="K1937" s="2" t="s">
        <v>3416</v>
      </c>
      <c r="L1937" s="2" t="s">
        <v>3417</v>
      </c>
      <c r="M1937">
        <v>670</v>
      </c>
      <c r="N1937" s="2" t="s">
        <v>2730</v>
      </c>
      <c r="O1937" s="2" t="s">
        <v>2445</v>
      </c>
      <c r="P1937" s="2" t="s">
        <v>227</v>
      </c>
      <c r="Q1937" s="2" t="s">
        <v>2732</v>
      </c>
      <c r="R1937" s="2" t="s">
        <v>2731</v>
      </c>
      <c r="S1937" s="2" t="s">
        <v>79</v>
      </c>
      <c r="T1937">
        <v>1420</v>
      </c>
      <c r="U1937">
        <v>20</v>
      </c>
      <c r="V1937">
        <v>0</v>
      </c>
      <c r="W1937">
        <v>1</v>
      </c>
      <c r="X1937">
        <v>8</v>
      </c>
      <c r="Z1937">
        <v>11360</v>
      </c>
      <c r="AA1937">
        <v>11360</v>
      </c>
      <c r="AB1937">
        <v>11100</v>
      </c>
      <c r="AC1937" s="2"/>
      <c r="AD1937" s="2" t="s">
        <v>463</v>
      </c>
      <c r="AE1937">
        <v>2026</v>
      </c>
      <c r="AF1937">
        <v>355</v>
      </c>
      <c r="AG1937">
        <v>356</v>
      </c>
      <c r="AH1937">
        <v>-1</v>
      </c>
      <c r="AI1937">
        <v>359</v>
      </c>
      <c r="AJ1937">
        <v>356</v>
      </c>
      <c r="AK1937">
        <v>3</v>
      </c>
      <c r="AL1937" s="2" t="s">
        <v>72</v>
      </c>
      <c r="AN1937" s="2" t="s">
        <v>3419</v>
      </c>
    </row>
    <row r="1938" spans="1:40">
      <c r="A1938" s="1">
        <v>46168</v>
      </c>
      <c r="B1938" s="2" t="s">
        <v>25</v>
      </c>
      <c r="C1938" s="2" t="s">
        <v>3414</v>
      </c>
      <c r="D1938" s="2" t="s">
        <v>3426</v>
      </c>
      <c r="E1938" s="11">
        <v>0.55555555555555558</v>
      </c>
      <c r="F1938" s="11">
        <v>0.65277777777777768</v>
      </c>
      <c r="G1938">
        <v>2.33</v>
      </c>
      <c r="H1938">
        <v>776.82403433476395</v>
      </c>
      <c r="I1938">
        <v>2.3333333333333335</v>
      </c>
      <c r="J1938">
        <v>775.71428571759259</v>
      </c>
      <c r="K1938" s="2" t="s">
        <v>3416</v>
      </c>
      <c r="L1938" s="2" t="s">
        <v>3417</v>
      </c>
      <c r="M1938">
        <v>508</v>
      </c>
      <c r="N1938" s="2" t="s">
        <v>2165</v>
      </c>
      <c r="O1938" s="2" t="s">
        <v>348</v>
      </c>
      <c r="P1938" s="2" t="s">
        <v>2167</v>
      </c>
      <c r="Q1938" s="2" t="s">
        <v>943</v>
      </c>
      <c r="R1938" s="2" t="s">
        <v>2166</v>
      </c>
      <c r="S1938" s="2" t="s">
        <v>79</v>
      </c>
      <c r="T1938">
        <v>1810</v>
      </c>
      <c r="U1938">
        <v>8</v>
      </c>
      <c r="V1938">
        <v>0</v>
      </c>
      <c r="W1938">
        <v>1</v>
      </c>
      <c r="X1938">
        <v>8</v>
      </c>
      <c r="Z1938">
        <v>14480</v>
      </c>
      <c r="AA1938">
        <v>14480</v>
      </c>
      <c r="AB1938">
        <v>14100</v>
      </c>
      <c r="AC1938" s="2"/>
      <c r="AD1938" s="2" t="s">
        <v>463</v>
      </c>
      <c r="AE1938">
        <v>2026</v>
      </c>
      <c r="AF1938">
        <v>453</v>
      </c>
      <c r="AG1938">
        <v>465</v>
      </c>
      <c r="AH1938">
        <v>-12</v>
      </c>
      <c r="AI1938">
        <v>468</v>
      </c>
      <c r="AJ1938">
        <v>465</v>
      </c>
      <c r="AK1938">
        <v>3</v>
      </c>
      <c r="AL1938" s="2" t="s">
        <v>72</v>
      </c>
      <c r="AN1938" s="2" t="s">
        <v>3419</v>
      </c>
    </row>
    <row r="1939" spans="1:40">
      <c r="A1939" s="1">
        <v>46168</v>
      </c>
      <c r="B1939" s="2" t="s">
        <v>25</v>
      </c>
      <c r="C1939" s="2" t="s">
        <v>3414</v>
      </c>
      <c r="D1939" s="2" t="s">
        <v>3426</v>
      </c>
      <c r="E1939" s="11">
        <v>0.65972222222222232</v>
      </c>
      <c r="F1939" s="11">
        <v>0.6875</v>
      </c>
      <c r="G1939">
        <v>0.67</v>
      </c>
      <c r="H1939">
        <v>253.73134328358208</v>
      </c>
      <c r="I1939">
        <v>0.66666666666666674</v>
      </c>
      <c r="J1939">
        <v>255</v>
      </c>
      <c r="K1939" s="2" t="s">
        <v>3416</v>
      </c>
      <c r="L1939" s="2" t="s">
        <v>3417</v>
      </c>
      <c r="M1939">
        <v>779</v>
      </c>
      <c r="N1939" s="2" t="s">
        <v>764</v>
      </c>
      <c r="O1939" s="2" t="s">
        <v>764</v>
      </c>
      <c r="P1939" s="2" t="s">
        <v>764</v>
      </c>
      <c r="Q1939" s="2" t="s">
        <v>764</v>
      </c>
      <c r="R1939" s="2" t="s">
        <v>3617</v>
      </c>
      <c r="S1939" s="2" t="s">
        <v>764</v>
      </c>
      <c r="T1939">
        <v>170</v>
      </c>
      <c r="U1939">
        <v>6</v>
      </c>
      <c r="V1939">
        <v>0</v>
      </c>
      <c r="W1939">
        <v>1</v>
      </c>
      <c r="X1939">
        <v>0</v>
      </c>
      <c r="Z1939">
        <v>0</v>
      </c>
      <c r="AA1939">
        <v>0</v>
      </c>
      <c r="AB1939" t="s">
        <v>764</v>
      </c>
      <c r="AC1939" s="2"/>
      <c r="AD1939" s="2" t="s">
        <v>463</v>
      </c>
      <c r="AE1939">
        <v>2026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 s="2" t="s">
        <v>72</v>
      </c>
      <c r="AN1939" s="2" t="s">
        <v>3419</v>
      </c>
    </row>
    <row r="1940" spans="1:40">
      <c r="A1940" s="1">
        <v>46168</v>
      </c>
      <c r="B1940" s="2" t="s">
        <v>25</v>
      </c>
      <c r="C1940" s="2" t="s">
        <v>3414</v>
      </c>
      <c r="D1940" s="2" t="s">
        <v>3426</v>
      </c>
      <c r="E1940" s="11">
        <v>0.69791666666666674</v>
      </c>
      <c r="F1940" s="11">
        <v>0.72222222222222232</v>
      </c>
      <c r="G1940">
        <v>0.57999999999999996</v>
      </c>
      <c r="H1940">
        <v>1172.4137931034484</v>
      </c>
      <c r="I1940">
        <v>0.58333333333333326</v>
      </c>
      <c r="J1940">
        <v>1165.7142857175927</v>
      </c>
      <c r="K1940" s="2" t="s">
        <v>3416</v>
      </c>
      <c r="L1940" s="2" t="s">
        <v>3417</v>
      </c>
      <c r="M1940">
        <v>749</v>
      </c>
      <c r="N1940" s="2" t="s">
        <v>2901</v>
      </c>
      <c r="O1940" s="2" t="s">
        <v>177</v>
      </c>
      <c r="P1940" s="2" t="s">
        <v>171</v>
      </c>
      <c r="Q1940" s="2" t="s">
        <v>153</v>
      </c>
      <c r="R1940" s="2" t="s">
        <v>170</v>
      </c>
      <c r="S1940" s="2" t="s">
        <v>79</v>
      </c>
      <c r="T1940">
        <v>680</v>
      </c>
      <c r="U1940">
        <v>10</v>
      </c>
      <c r="V1940">
        <v>0</v>
      </c>
      <c r="W1940">
        <v>1</v>
      </c>
      <c r="X1940">
        <v>8</v>
      </c>
      <c r="Z1940">
        <v>5440</v>
      </c>
      <c r="AA1940">
        <v>5440</v>
      </c>
      <c r="AB1940">
        <v>5100</v>
      </c>
      <c r="AC1940" s="2"/>
      <c r="AD1940" s="2" t="s">
        <v>463</v>
      </c>
      <c r="AE1940">
        <v>2026</v>
      </c>
      <c r="AF1940">
        <v>170</v>
      </c>
      <c r="AG1940">
        <v>348</v>
      </c>
      <c r="AH1940">
        <v>-178</v>
      </c>
      <c r="AI1940">
        <v>351</v>
      </c>
      <c r="AJ1940">
        <v>348</v>
      </c>
      <c r="AK1940">
        <v>3</v>
      </c>
      <c r="AL1940" s="2" t="s">
        <v>72</v>
      </c>
      <c r="AN1940" s="2" t="s">
        <v>3419</v>
      </c>
    </row>
    <row r="1941" spans="1:40">
      <c r="A1941" s="1">
        <v>46169</v>
      </c>
      <c r="B1941" s="2" t="s">
        <v>25</v>
      </c>
      <c r="C1941" s="2" t="s">
        <v>3414</v>
      </c>
      <c r="D1941" s="2" t="s">
        <v>3415</v>
      </c>
      <c r="E1941" s="11">
        <v>0.33333333333333326</v>
      </c>
      <c r="F1941" s="11">
        <v>0.4375</v>
      </c>
      <c r="G1941">
        <v>2.5</v>
      </c>
      <c r="H1941">
        <v>768</v>
      </c>
      <c r="I1941">
        <v>2.5</v>
      </c>
      <c r="J1941">
        <v>768</v>
      </c>
      <c r="K1941" s="2" t="s">
        <v>3416</v>
      </c>
      <c r="L1941" s="2" t="s">
        <v>3417</v>
      </c>
      <c r="M1941">
        <v>818</v>
      </c>
      <c r="N1941" s="2" t="s">
        <v>2709</v>
      </c>
      <c r="O1941" s="2" t="s">
        <v>3098</v>
      </c>
      <c r="P1941" s="2" t="s">
        <v>2711</v>
      </c>
      <c r="Q1941" s="2" t="s">
        <v>2701</v>
      </c>
      <c r="R1941" s="2" t="s">
        <v>2710</v>
      </c>
      <c r="S1941" s="2" t="s">
        <v>79</v>
      </c>
      <c r="T1941">
        <v>1920</v>
      </c>
      <c r="U1941">
        <v>10</v>
      </c>
      <c r="V1941">
        <v>0</v>
      </c>
      <c r="W1941">
        <v>1</v>
      </c>
      <c r="X1941">
        <v>8</v>
      </c>
      <c r="Z1941">
        <v>15360</v>
      </c>
      <c r="AA1941">
        <v>15360</v>
      </c>
      <c r="AB1941">
        <v>15100</v>
      </c>
      <c r="AC1941" s="2"/>
      <c r="AD1941" s="2" t="s">
        <v>463</v>
      </c>
      <c r="AE1941">
        <v>2026</v>
      </c>
      <c r="AF1941">
        <v>480</v>
      </c>
      <c r="AG1941">
        <v>469</v>
      </c>
      <c r="AH1941">
        <v>11</v>
      </c>
      <c r="AI1941">
        <v>480</v>
      </c>
      <c r="AJ1941">
        <v>469</v>
      </c>
      <c r="AK1941">
        <v>11</v>
      </c>
      <c r="AL1941" s="2" t="s">
        <v>72</v>
      </c>
      <c r="AN1941" s="2" t="s">
        <v>3419</v>
      </c>
    </row>
    <row r="1942" spans="1:40">
      <c r="A1942" s="1">
        <v>46169</v>
      </c>
      <c r="B1942" s="2" t="s">
        <v>25</v>
      </c>
      <c r="C1942" s="2" t="s">
        <v>3414</v>
      </c>
      <c r="D1942" s="2" t="s">
        <v>3415</v>
      </c>
      <c r="E1942" s="11">
        <v>0.4375</v>
      </c>
      <c r="F1942" s="11">
        <v>0.5625</v>
      </c>
      <c r="G1942">
        <v>3</v>
      </c>
      <c r="H1942">
        <v>433.33333333333331</v>
      </c>
      <c r="I1942">
        <v>3</v>
      </c>
      <c r="J1942">
        <v>433.33333333333331</v>
      </c>
      <c r="K1942" s="2" t="s">
        <v>3416</v>
      </c>
      <c r="L1942" s="2" t="s">
        <v>3417</v>
      </c>
      <c r="M1942">
        <v>665</v>
      </c>
      <c r="N1942" s="2" t="s">
        <v>2698</v>
      </c>
      <c r="O1942" s="2" t="s">
        <v>2706</v>
      </c>
      <c r="P1942" s="2" t="s">
        <v>2700</v>
      </c>
      <c r="Q1942" s="2" t="s">
        <v>2701</v>
      </c>
      <c r="R1942" s="2" t="s">
        <v>2699</v>
      </c>
      <c r="S1942" s="2" t="s">
        <v>79</v>
      </c>
      <c r="T1942">
        <v>1300</v>
      </c>
      <c r="U1942">
        <v>10</v>
      </c>
      <c r="V1942">
        <v>0</v>
      </c>
      <c r="W1942">
        <v>1</v>
      </c>
      <c r="X1942">
        <v>8</v>
      </c>
      <c r="Z1942">
        <v>10400</v>
      </c>
      <c r="AA1942">
        <v>10400</v>
      </c>
      <c r="AB1942">
        <v>10100</v>
      </c>
      <c r="AC1942" s="2"/>
      <c r="AD1942" s="2" t="s">
        <v>463</v>
      </c>
      <c r="AE1942">
        <v>2026</v>
      </c>
      <c r="AF1942">
        <v>325</v>
      </c>
      <c r="AG1942">
        <v>339</v>
      </c>
      <c r="AH1942">
        <v>-14</v>
      </c>
      <c r="AI1942">
        <v>342</v>
      </c>
      <c r="AJ1942">
        <v>339</v>
      </c>
      <c r="AK1942">
        <v>3</v>
      </c>
      <c r="AL1942" s="2" t="s">
        <v>72</v>
      </c>
      <c r="AN1942" s="2" t="s">
        <v>3419</v>
      </c>
    </row>
    <row r="1943" spans="1:40">
      <c r="A1943" s="1">
        <v>46169</v>
      </c>
      <c r="B1943" s="2" t="s">
        <v>25</v>
      </c>
      <c r="C1943" s="2" t="s">
        <v>3414</v>
      </c>
      <c r="D1943" s="2" t="s">
        <v>3415</v>
      </c>
      <c r="E1943" s="11">
        <v>0.5625</v>
      </c>
      <c r="F1943" s="11">
        <v>0.64583333333333326</v>
      </c>
      <c r="G1943">
        <v>2</v>
      </c>
      <c r="H1943">
        <v>920</v>
      </c>
      <c r="I1943">
        <v>2</v>
      </c>
      <c r="J1943">
        <v>920</v>
      </c>
      <c r="K1943" s="2" t="s">
        <v>3416</v>
      </c>
      <c r="L1943" s="2" t="s">
        <v>3417</v>
      </c>
      <c r="M1943">
        <v>722</v>
      </c>
      <c r="N1943" s="2" t="s">
        <v>2846</v>
      </c>
      <c r="O1943" s="2" t="s">
        <v>1140</v>
      </c>
      <c r="P1943" s="2" t="s">
        <v>1135</v>
      </c>
      <c r="Q1943" s="2" t="s">
        <v>519</v>
      </c>
      <c r="R1943" s="2" t="s">
        <v>1134</v>
      </c>
      <c r="S1943" s="2" t="s">
        <v>79</v>
      </c>
      <c r="T1943">
        <v>1840</v>
      </c>
      <c r="U1943">
        <v>10</v>
      </c>
      <c r="V1943">
        <v>0</v>
      </c>
      <c r="W1943">
        <v>1</v>
      </c>
      <c r="X1943">
        <v>8</v>
      </c>
      <c r="Z1943">
        <v>14720</v>
      </c>
      <c r="AA1943">
        <v>14720</v>
      </c>
      <c r="AB1943">
        <v>14500</v>
      </c>
      <c r="AC1943" s="2"/>
      <c r="AD1943" s="2" t="s">
        <v>463</v>
      </c>
      <c r="AE1943">
        <v>2026</v>
      </c>
      <c r="AF1943">
        <v>460</v>
      </c>
      <c r="AG1943">
        <v>459</v>
      </c>
      <c r="AH1943">
        <v>1</v>
      </c>
      <c r="AI1943">
        <v>464</v>
      </c>
      <c r="AJ1943">
        <v>459</v>
      </c>
      <c r="AK1943">
        <v>5</v>
      </c>
      <c r="AL1943" s="2" t="s">
        <v>72</v>
      </c>
      <c r="AN1943" s="2" t="s">
        <v>3419</v>
      </c>
    </row>
    <row r="1944" spans="1:40">
      <c r="A1944" s="1">
        <v>46169</v>
      </c>
      <c r="B1944" s="2" t="s">
        <v>25</v>
      </c>
      <c r="C1944" s="2" t="s">
        <v>3414</v>
      </c>
      <c r="D1944" s="2" t="s">
        <v>3415</v>
      </c>
      <c r="E1944" s="11">
        <v>0.64583333333333326</v>
      </c>
      <c r="F1944" s="11">
        <v>0.72916666666666674</v>
      </c>
      <c r="G1944">
        <v>2</v>
      </c>
      <c r="H1944">
        <v>1885</v>
      </c>
      <c r="I1944">
        <v>2</v>
      </c>
      <c r="J1944">
        <v>1885</v>
      </c>
      <c r="K1944" s="2" t="s">
        <v>3416</v>
      </c>
      <c r="L1944" s="2" t="s">
        <v>3417</v>
      </c>
      <c r="M1944">
        <v>702</v>
      </c>
      <c r="N1944" s="2" t="s">
        <v>2800</v>
      </c>
      <c r="O1944" s="2" t="s">
        <v>76</v>
      </c>
      <c r="P1944" s="2" t="s">
        <v>825</v>
      </c>
      <c r="Q1944" s="2" t="s">
        <v>192</v>
      </c>
      <c r="R1944" s="2" t="s">
        <v>824</v>
      </c>
      <c r="S1944" s="2" t="s">
        <v>79</v>
      </c>
      <c r="T1944">
        <v>3770</v>
      </c>
      <c r="U1944">
        <v>0</v>
      </c>
      <c r="V1944">
        <v>0</v>
      </c>
      <c r="W1944">
        <v>1</v>
      </c>
      <c r="X1944">
        <v>8</v>
      </c>
      <c r="Z1944">
        <v>30160</v>
      </c>
      <c r="AA1944">
        <v>30160</v>
      </c>
      <c r="AB1944">
        <v>29700</v>
      </c>
      <c r="AC1944" s="2" t="s">
        <v>3711</v>
      </c>
      <c r="AD1944" s="2" t="s">
        <v>463</v>
      </c>
      <c r="AE1944">
        <v>2026</v>
      </c>
      <c r="AF1944">
        <v>943</v>
      </c>
      <c r="AG1944">
        <v>939</v>
      </c>
      <c r="AH1944">
        <v>4</v>
      </c>
      <c r="AI1944">
        <v>943</v>
      </c>
      <c r="AJ1944">
        <v>939</v>
      </c>
      <c r="AK1944">
        <v>4</v>
      </c>
      <c r="AL1944" s="2" t="s">
        <v>72</v>
      </c>
      <c r="AN1944" s="2" t="s">
        <v>3419</v>
      </c>
    </row>
    <row r="1945" spans="1:40">
      <c r="A1945" s="1">
        <v>46169</v>
      </c>
      <c r="B1945" s="2" t="s">
        <v>26</v>
      </c>
      <c r="C1945" s="2" t="s">
        <v>3448</v>
      </c>
      <c r="D1945" s="2" t="s">
        <v>3449</v>
      </c>
      <c r="E1945" s="11">
        <v>0.34722222222222232</v>
      </c>
      <c r="F1945" s="11">
        <v>0.40625</v>
      </c>
      <c r="G1945">
        <v>1.42</v>
      </c>
      <c r="H1945">
        <v>2003.5211267605634</v>
      </c>
      <c r="I1945">
        <v>1.4166666666666665</v>
      </c>
      <c r="J1945">
        <v>2008.2352941203703</v>
      </c>
      <c r="K1945" s="2" t="s">
        <v>3416</v>
      </c>
      <c r="L1945" s="2" t="s">
        <v>3417</v>
      </c>
      <c r="M1945">
        <v>489</v>
      </c>
      <c r="N1945" s="2" t="s">
        <v>2100</v>
      </c>
      <c r="O1945" s="2" t="s">
        <v>2083</v>
      </c>
      <c r="P1945" s="2" t="s">
        <v>2082</v>
      </c>
      <c r="Q1945" s="2" t="s">
        <v>97</v>
      </c>
      <c r="R1945" s="2" t="s">
        <v>2081</v>
      </c>
      <c r="S1945" s="2" t="s">
        <v>64</v>
      </c>
      <c r="T1945">
        <v>2845</v>
      </c>
      <c r="U1945">
        <v>0</v>
      </c>
      <c r="V1945">
        <v>2</v>
      </c>
      <c r="W1945">
        <v>1</v>
      </c>
      <c r="X1945">
        <v>2</v>
      </c>
      <c r="Z1945">
        <v>5690</v>
      </c>
      <c r="AA1945">
        <v>5690</v>
      </c>
      <c r="AB1945">
        <v>29500</v>
      </c>
      <c r="AC1945" s="2" t="s">
        <v>3450</v>
      </c>
      <c r="AD1945" s="2" t="s">
        <v>463</v>
      </c>
      <c r="AE1945">
        <v>2026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 s="2" t="s">
        <v>72</v>
      </c>
      <c r="AN1945" s="2" t="s">
        <v>3419</v>
      </c>
    </row>
    <row r="1946" spans="1:40">
      <c r="A1946" s="1">
        <v>46169</v>
      </c>
      <c r="B1946" s="2" t="s">
        <v>26</v>
      </c>
      <c r="C1946" s="2" t="s">
        <v>3448</v>
      </c>
      <c r="D1946" s="2" t="s">
        <v>3449</v>
      </c>
      <c r="E1946" s="11">
        <v>0.42708333333333326</v>
      </c>
      <c r="F1946" s="11">
        <v>0.72222222222222232</v>
      </c>
      <c r="G1946">
        <v>7.08</v>
      </c>
      <c r="H1946">
        <v>1582.3446327683616</v>
      </c>
      <c r="I1946">
        <v>7.0833333333333339</v>
      </c>
      <c r="J1946">
        <v>1581.6</v>
      </c>
      <c r="K1946" s="2" t="s">
        <v>3416</v>
      </c>
      <c r="L1946" s="2" t="s">
        <v>3417</v>
      </c>
      <c r="M1946">
        <v>490</v>
      </c>
      <c r="N1946" s="2" t="s">
        <v>2101</v>
      </c>
      <c r="O1946" s="2" t="s">
        <v>2083</v>
      </c>
      <c r="P1946" s="2" t="s">
        <v>2082</v>
      </c>
      <c r="Q1946" s="2" t="s">
        <v>97</v>
      </c>
      <c r="R1946" s="2" t="s">
        <v>2081</v>
      </c>
      <c r="S1946" s="2" t="s">
        <v>64</v>
      </c>
      <c r="T1946">
        <v>11203</v>
      </c>
      <c r="U1946">
        <v>0</v>
      </c>
      <c r="V1946">
        <v>2</v>
      </c>
      <c r="W1946">
        <v>1</v>
      </c>
      <c r="X1946">
        <v>2</v>
      </c>
      <c r="Z1946">
        <v>22406</v>
      </c>
      <c r="AA1946">
        <v>22406</v>
      </c>
      <c r="AB1946">
        <v>29500</v>
      </c>
      <c r="AC1946" s="2" t="s">
        <v>3450</v>
      </c>
      <c r="AD1946" s="2" t="s">
        <v>463</v>
      </c>
      <c r="AE1946">
        <v>2026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 s="2" t="s">
        <v>72</v>
      </c>
      <c r="AN1946" s="2" t="s">
        <v>3419</v>
      </c>
    </row>
    <row r="1947" spans="1:40">
      <c r="A1947" s="1">
        <v>46170</v>
      </c>
      <c r="B1947" s="2" t="s">
        <v>26</v>
      </c>
      <c r="C1947" s="2" t="s">
        <v>3448</v>
      </c>
      <c r="D1947" s="2" t="s">
        <v>3449</v>
      </c>
      <c r="E1947" s="11">
        <v>0.34722222222222232</v>
      </c>
      <c r="F1947" s="11">
        <v>0.42708333333333326</v>
      </c>
      <c r="G1947">
        <v>1.92</v>
      </c>
      <c r="H1947">
        <v>1975.5208333333335</v>
      </c>
      <c r="I1947">
        <v>1.9166666666666665</v>
      </c>
      <c r="J1947">
        <v>1978.9565217361112</v>
      </c>
      <c r="K1947" s="2" t="s">
        <v>3416</v>
      </c>
      <c r="L1947" s="2" t="s">
        <v>3417</v>
      </c>
      <c r="M1947">
        <v>490</v>
      </c>
      <c r="N1947" s="2" t="s">
        <v>2101</v>
      </c>
      <c r="O1947" s="2" t="s">
        <v>2083</v>
      </c>
      <c r="P1947" s="2" t="s">
        <v>2082</v>
      </c>
      <c r="Q1947" s="2" t="s">
        <v>97</v>
      </c>
      <c r="R1947" s="2" t="s">
        <v>2081</v>
      </c>
      <c r="S1947" s="2" t="s">
        <v>64</v>
      </c>
      <c r="T1947">
        <v>3793</v>
      </c>
      <c r="U1947">
        <v>0</v>
      </c>
      <c r="V1947">
        <v>2</v>
      </c>
      <c r="W1947">
        <v>1</v>
      </c>
      <c r="X1947">
        <v>2</v>
      </c>
      <c r="Z1947">
        <v>7586</v>
      </c>
      <c r="AA1947">
        <v>7586</v>
      </c>
      <c r="AB1947">
        <v>29500</v>
      </c>
      <c r="AC1947" s="2" t="s">
        <v>3450</v>
      </c>
      <c r="AD1947" s="2" t="s">
        <v>463</v>
      </c>
      <c r="AE1947">
        <v>2026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 s="2" t="s">
        <v>72</v>
      </c>
      <c r="AN1947" s="2"/>
    </row>
    <row r="1948" spans="1:40">
      <c r="A1948" s="1">
        <v>46170</v>
      </c>
      <c r="B1948" s="2" t="s">
        <v>26</v>
      </c>
      <c r="C1948" s="2" t="s">
        <v>3448</v>
      </c>
      <c r="D1948" s="2" t="s">
        <v>3449</v>
      </c>
      <c r="E1948" s="11">
        <v>0.47916666666666674</v>
      </c>
      <c r="F1948" s="11">
        <v>0.51041666666666674</v>
      </c>
      <c r="G1948">
        <v>0.75</v>
      </c>
      <c r="H1948">
        <v>1346.6666666666667</v>
      </c>
      <c r="I1948">
        <v>0.75</v>
      </c>
      <c r="J1948">
        <v>1346.6666666666667</v>
      </c>
      <c r="K1948" s="2" t="s">
        <v>3416</v>
      </c>
      <c r="L1948" s="2" t="s">
        <v>3417</v>
      </c>
      <c r="M1948">
        <v>793</v>
      </c>
      <c r="N1948" s="2" t="s">
        <v>3023</v>
      </c>
      <c r="O1948" s="2" t="s">
        <v>576</v>
      </c>
      <c r="P1948" s="2" t="s">
        <v>575</v>
      </c>
      <c r="Q1948" s="2" t="s">
        <v>153</v>
      </c>
      <c r="R1948" s="2" t="s">
        <v>574</v>
      </c>
      <c r="S1948" s="2" t="s">
        <v>64</v>
      </c>
      <c r="T1948">
        <v>1010</v>
      </c>
      <c r="U1948">
        <v>0</v>
      </c>
      <c r="V1948">
        <v>2</v>
      </c>
      <c r="W1948">
        <v>1</v>
      </c>
      <c r="X1948">
        <v>4</v>
      </c>
      <c r="Z1948">
        <v>4040</v>
      </c>
      <c r="AA1948">
        <v>4040</v>
      </c>
      <c r="AB1948">
        <v>3500</v>
      </c>
      <c r="AC1948" s="2" t="s">
        <v>3438</v>
      </c>
      <c r="AD1948" s="2" t="s">
        <v>463</v>
      </c>
      <c r="AE1948">
        <v>2026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 s="2" t="s">
        <v>72</v>
      </c>
      <c r="AN1948" s="2" t="s">
        <v>3419</v>
      </c>
    </row>
    <row r="1949" spans="1:40">
      <c r="A1949" s="1">
        <v>46170</v>
      </c>
      <c r="B1949" s="2" t="s">
        <v>26</v>
      </c>
      <c r="C1949" s="2" t="s">
        <v>3448</v>
      </c>
      <c r="D1949" s="2" t="s">
        <v>3449</v>
      </c>
      <c r="E1949" s="11">
        <v>0.51041666666666674</v>
      </c>
      <c r="F1949" s="11">
        <v>0.52083333333333326</v>
      </c>
      <c r="G1949">
        <v>0.25</v>
      </c>
      <c r="H1949">
        <v>2272</v>
      </c>
      <c r="I1949">
        <v>0.25</v>
      </c>
      <c r="J1949">
        <v>2272</v>
      </c>
      <c r="K1949" s="2" t="s">
        <v>3416</v>
      </c>
      <c r="L1949" s="2" t="s">
        <v>3417</v>
      </c>
      <c r="M1949">
        <v>790</v>
      </c>
      <c r="N1949" s="2" t="s">
        <v>3006</v>
      </c>
      <c r="O1949" s="2" t="s">
        <v>3009</v>
      </c>
      <c r="P1949" s="2" t="s">
        <v>3008</v>
      </c>
      <c r="Q1949" s="2" t="s">
        <v>153</v>
      </c>
      <c r="R1949" s="2" t="s">
        <v>3007</v>
      </c>
      <c r="S1949" s="2" t="s">
        <v>64</v>
      </c>
      <c r="T1949">
        <v>568</v>
      </c>
      <c r="U1949">
        <v>0</v>
      </c>
      <c r="V1949">
        <v>2</v>
      </c>
      <c r="W1949">
        <v>1</v>
      </c>
      <c r="X1949">
        <v>4</v>
      </c>
      <c r="Z1949">
        <v>2272</v>
      </c>
      <c r="AA1949">
        <v>2272</v>
      </c>
      <c r="AB1949">
        <v>2000</v>
      </c>
      <c r="AC1949" s="2" t="s">
        <v>3438</v>
      </c>
      <c r="AD1949" s="2" t="s">
        <v>463</v>
      </c>
      <c r="AE1949">
        <v>2026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 s="2" t="s">
        <v>72</v>
      </c>
      <c r="AN1949" s="2" t="s">
        <v>3419</v>
      </c>
    </row>
    <row r="1950" spans="1:40">
      <c r="A1950" s="1">
        <v>46170</v>
      </c>
      <c r="B1950" s="2" t="s">
        <v>26</v>
      </c>
      <c r="C1950" s="2" t="s">
        <v>3448</v>
      </c>
      <c r="D1950" s="2" t="s">
        <v>3449</v>
      </c>
      <c r="E1950" s="11">
        <v>0.5625</v>
      </c>
      <c r="F1950" s="11">
        <v>0.60416666666666674</v>
      </c>
      <c r="G1950">
        <v>1</v>
      </c>
      <c r="H1950">
        <v>1650</v>
      </c>
      <c r="I1950">
        <v>1</v>
      </c>
      <c r="J1950">
        <v>1650</v>
      </c>
      <c r="K1950" s="2" t="s">
        <v>3416</v>
      </c>
      <c r="L1950" s="2" t="s">
        <v>3417</v>
      </c>
      <c r="M1950">
        <v>763</v>
      </c>
      <c r="N1950" s="2" t="s">
        <v>2932</v>
      </c>
      <c r="O1950" s="2" t="s">
        <v>2936</v>
      </c>
      <c r="P1950" s="2" t="s">
        <v>2934</v>
      </c>
      <c r="Q1950" s="2" t="s">
        <v>500</v>
      </c>
      <c r="R1950" s="2" t="s">
        <v>2933</v>
      </c>
      <c r="S1950" s="2" t="s">
        <v>64</v>
      </c>
      <c r="T1950">
        <v>1650</v>
      </c>
      <c r="U1950">
        <v>0</v>
      </c>
      <c r="V1950">
        <v>4</v>
      </c>
      <c r="W1950">
        <v>1</v>
      </c>
      <c r="X1950">
        <v>2</v>
      </c>
      <c r="Z1950">
        <v>3300</v>
      </c>
      <c r="AA1950">
        <v>3300</v>
      </c>
      <c r="AB1950">
        <v>3000</v>
      </c>
      <c r="AC1950" s="2" t="s">
        <v>3438</v>
      </c>
      <c r="AD1950" s="2" t="s">
        <v>463</v>
      </c>
      <c r="AE1950">
        <v>2026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 s="2" t="s">
        <v>72</v>
      </c>
      <c r="AN1950" s="2" t="s">
        <v>3419</v>
      </c>
    </row>
    <row r="1951" spans="1:40">
      <c r="A1951" s="1">
        <v>46170</v>
      </c>
      <c r="B1951" s="2" t="s">
        <v>26</v>
      </c>
      <c r="C1951" s="2" t="s">
        <v>3448</v>
      </c>
      <c r="D1951" s="2" t="s">
        <v>3449</v>
      </c>
      <c r="E1951" s="11">
        <v>0.64583333333333326</v>
      </c>
      <c r="F1951" s="11">
        <v>0.71875</v>
      </c>
      <c r="G1951">
        <v>1.75</v>
      </c>
      <c r="H1951">
        <v>1793.1428571428571</v>
      </c>
      <c r="I1951">
        <v>1.75</v>
      </c>
      <c r="J1951">
        <v>1793.1428571412036</v>
      </c>
      <c r="K1951" s="2" t="s">
        <v>3416</v>
      </c>
      <c r="L1951" s="2" t="s">
        <v>3417</v>
      </c>
      <c r="M1951">
        <v>701</v>
      </c>
      <c r="N1951" s="2" t="s">
        <v>2800</v>
      </c>
      <c r="O1951" s="2" t="s">
        <v>826</v>
      </c>
      <c r="P1951" s="2" t="s">
        <v>825</v>
      </c>
      <c r="Q1951" s="2" t="s">
        <v>192</v>
      </c>
      <c r="R1951" s="2" t="s">
        <v>824</v>
      </c>
      <c r="S1951" s="2" t="s">
        <v>64</v>
      </c>
      <c r="T1951">
        <v>3138</v>
      </c>
      <c r="U1951">
        <v>0</v>
      </c>
      <c r="V1951">
        <v>2</v>
      </c>
      <c r="W1951">
        <v>1</v>
      </c>
      <c r="X1951">
        <v>4</v>
      </c>
      <c r="Z1951">
        <v>12552</v>
      </c>
      <c r="AA1951">
        <v>12552</v>
      </c>
      <c r="AB1951">
        <v>29300</v>
      </c>
      <c r="AC1951" s="2" t="s">
        <v>3450</v>
      </c>
      <c r="AD1951" s="2" t="s">
        <v>463</v>
      </c>
      <c r="AE1951">
        <v>2026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 s="2" t="s">
        <v>72</v>
      </c>
      <c r="AN1951" s="2" t="s">
        <v>3419</v>
      </c>
    </row>
    <row r="1952" spans="1:40">
      <c r="A1952" s="1">
        <v>46169</v>
      </c>
      <c r="B1952" s="2" t="s">
        <v>27</v>
      </c>
      <c r="C1952" s="2" t="s">
        <v>3481</v>
      </c>
      <c r="D1952" s="2" t="s">
        <v>3454</v>
      </c>
      <c r="E1952" s="11">
        <v>0.5</v>
      </c>
      <c r="F1952" s="11">
        <v>0.72916666666666674</v>
      </c>
      <c r="G1952">
        <v>5.5</v>
      </c>
      <c r="H1952">
        <v>1454.5454545454545</v>
      </c>
      <c r="I1952">
        <v>5.5</v>
      </c>
      <c r="J1952">
        <v>1454.5454545486111</v>
      </c>
      <c r="K1952" s="2" t="s">
        <v>3416</v>
      </c>
      <c r="L1952" s="2" t="s">
        <v>3370</v>
      </c>
      <c r="M1952" t="s">
        <v>764</v>
      </c>
      <c r="N1952" s="2" t="s">
        <v>764</v>
      </c>
      <c r="O1952" s="2" t="s">
        <v>764</v>
      </c>
      <c r="P1952" s="2" t="s">
        <v>764</v>
      </c>
      <c r="Q1952" s="2" t="s">
        <v>764</v>
      </c>
      <c r="R1952" s="2" t="s">
        <v>764</v>
      </c>
      <c r="S1952" s="2" t="s">
        <v>764</v>
      </c>
      <c r="T1952">
        <v>8000</v>
      </c>
      <c r="U1952">
        <v>0</v>
      </c>
      <c r="V1952">
        <v>0</v>
      </c>
      <c r="W1952">
        <v>0</v>
      </c>
      <c r="X1952">
        <v>0</v>
      </c>
      <c r="Z1952">
        <v>0</v>
      </c>
      <c r="AA1952" t="s">
        <v>764</v>
      </c>
      <c r="AB1952" t="s">
        <v>764</v>
      </c>
      <c r="AC1952" s="2" t="s">
        <v>3548</v>
      </c>
      <c r="AD1952" s="2" t="s">
        <v>463</v>
      </c>
      <c r="AE1952">
        <v>2026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 s="2" t="s">
        <v>3419</v>
      </c>
      <c r="AN1952" s="2" t="s">
        <v>3419</v>
      </c>
    </row>
    <row r="1953" spans="1:40">
      <c r="A1953" s="1">
        <v>46170</v>
      </c>
      <c r="B1953" s="2" t="s">
        <v>27</v>
      </c>
      <c r="C1953" s="2" t="s">
        <v>3481</v>
      </c>
      <c r="D1953" s="2" t="s">
        <v>3454</v>
      </c>
      <c r="E1953" s="11">
        <v>0.34027777777777768</v>
      </c>
      <c r="F1953" s="11">
        <v>0.72916666666666674</v>
      </c>
      <c r="G1953">
        <v>9.33</v>
      </c>
      <c r="H1953">
        <v>1607.7170418006431</v>
      </c>
      <c r="I1953">
        <v>9.3333333333333339</v>
      </c>
      <c r="J1953">
        <v>1607.1428571412036</v>
      </c>
      <c r="K1953" s="2" t="s">
        <v>3416</v>
      </c>
      <c r="L1953" s="2" t="s">
        <v>3370</v>
      </c>
      <c r="M1953" t="s">
        <v>764</v>
      </c>
      <c r="N1953" s="2" t="s">
        <v>764</v>
      </c>
      <c r="O1953" s="2" t="s">
        <v>764</v>
      </c>
      <c r="P1953" s="2" t="s">
        <v>764</v>
      </c>
      <c r="Q1953" s="2" t="s">
        <v>764</v>
      </c>
      <c r="R1953" s="2" t="s">
        <v>764</v>
      </c>
      <c r="S1953" s="2" t="s">
        <v>764</v>
      </c>
      <c r="T1953">
        <v>15000</v>
      </c>
      <c r="U1953">
        <v>0</v>
      </c>
      <c r="V1953">
        <v>0</v>
      </c>
      <c r="W1953">
        <v>0</v>
      </c>
      <c r="X1953">
        <v>0</v>
      </c>
      <c r="Z1953">
        <v>0</v>
      </c>
      <c r="AA1953" t="s">
        <v>764</v>
      </c>
      <c r="AB1953" t="s">
        <v>764</v>
      </c>
      <c r="AC1953" s="2" t="s">
        <v>3548</v>
      </c>
      <c r="AD1953" s="2" t="s">
        <v>463</v>
      </c>
      <c r="AE1953">
        <v>2026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 s="2" t="s">
        <v>3419</v>
      </c>
      <c r="AN1953" s="2" t="s">
        <v>3419</v>
      </c>
    </row>
    <row r="1954" spans="1:40">
      <c r="A1954" s="1">
        <v>46169</v>
      </c>
      <c r="B1954" s="2" t="s">
        <v>27</v>
      </c>
      <c r="C1954" s="2" t="s">
        <v>3439</v>
      </c>
      <c r="D1954" s="2" t="s">
        <v>3440</v>
      </c>
      <c r="E1954" s="11">
        <v>0.33680555555555558</v>
      </c>
      <c r="F1954" s="11">
        <v>0.38888888888888884</v>
      </c>
      <c r="G1954">
        <v>1.25</v>
      </c>
      <c r="H1954">
        <v>968</v>
      </c>
      <c r="I1954">
        <v>1.25</v>
      </c>
      <c r="J1954">
        <v>968</v>
      </c>
      <c r="K1954" s="2" t="s">
        <v>3416</v>
      </c>
      <c r="L1954" s="2" t="s">
        <v>3417</v>
      </c>
      <c r="M1954">
        <v>780</v>
      </c>
      <c r="N1954" s="2" t="s">
        <v>2984</v>
      </c>
      <c r="O1954" s="2" t="s">
        <v>2987</v>
      </c>
      <c r="P1954" s="2" t="s">
        <v>2986</v>
      </c>
      <c r="Q1954" s="2" t="s">
        <v>153</v>
      </c>
      <c r="R1954" s="2" t="s">
        <v>2985</v>
      </c>
      <c r="S1954" s="2" t="s">
        <v>64</v>
      </c>
      <c r="T1954">
        <v>1210</v>
      </c>
      <c r="U1954">
        <v>10</v>
      </c>
      <c r="V1954">
        <v>2</v>
      </c>
      <c r="W1954">
        <v>1</v>
      </c>
      <c r="X1954">
        <v>2</v>
      </c>
      <c r="Z1954">
        <v>2420</v>
      </c>
      <c r="AA1954">
        <v>2420</v>
      </c>
      <c r="AB1954">
        <v>2200</v>
      </c>
      <c r="AC1954" s="2" t="s">
        <v>3438</v>
      </c>
      <c r="AD1954" s="2" t="s">
        <v>463</v>
      </c>
      <c r="AE1954">
        <v>2026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 s="2" t="s">
        <v>3431</v>
      </c>
      <c r="AN1954" s="2" t="s">
        <v>3419</v>
      </c>
    </row>
    <row r="1955" spans="1:40">
      <c r="A1955" s="1">
        <v>46169</v>
      </c>
      <c r="B1955" s="2" t="s">
        <v>27</v>
      </c>
      <c r="C1955" s="2" t="s">
        <v>3439</v>
      </c>
      <c r="D1955" s="2" t="s">
        <v>3440</v>
      </c>
      <c r="E1955" s="11">
        <v>0.39236111111111116</v>
      </c>
      <c r="F1955" s="11">
        <v>0.41666666666666674</v>
      </c>
      <c r="G1955">
        <v>0.57999999999999996</v>
      </c>
      <c r="H1955">
        <v>206.89655172413794</v>
      </c>
      <c r="I1955">
        <v>0.58333333333333326</v>
      </c>
      <c r="J1955">
        <v>205.71428571759259</v>
      </c>
      <c r="K1955" s="2" t="s">
        <v>3416</v>
      </c>
      <c r="L1955" s="2" t="s">
        <v>3417</v>
      </c>
      <c r="M1955">
        <v>798</v>
      </c>
      <c r="N1955" s="2" t="s">
        <v>3037</v>
      </c>
      <c r="O1955" s="2" t="s">
        <v>3040</v>
      </c>
      <c r="P1955" s="2" t="s">
        <v>3039</v>
      </c>
      <c r="Q1955" s="2" t="s">
        <v>153</v>
      </c>
      <c r="R1955" s="2" t="s">
        <v>3038</v>
      </c>
      <c r="S1955" s="2" t="s">
        <v>64</v>
      </c>
      <c r="T1955">
        <v>120</v>
      </c>
      <c r="U1955">
        <v>1</v>
      </c>
      <c r="V1955">
        <v>2</v>
      </c>
      <c r="W1955">
        <v>1</v>
      </c>
      <c r="X1955">
        <v>2</v>
      </c>
      <c r="Z1955">
        <v>240</v>
      </c>
      <c r="AA1955">
        <v>240</v>
      </c>
      <c r="AB1955">
        <v>150</v>
      </c>
      <c r="AC1955" s="2" t="s">
        <v>3438</v>
      </c>
      <c r="AD1955" s="2" t="s">
        <v>463</v>
      </c>
      <c r="AE1955">
        <v>2026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 s="2" t="s">
        <v>3431</v>
      </c>
      <c r="AN1955" s="2" t="s">
        <v>3419</v>
      </c>
    </row>
    <row r="1956" spans="1:40">
      <c r="A1956" s="1">
        <v>46169</v>
      </c>
      <c r="B1956" s="2" t="s">
        <v>27</v>
      </c>
      <c r="C1956" s="2" t="s">
        <v>3439</v>
      </c>
      <c r="D1956" s="2" t="s">
        <v>3440</v>
      </c>
      <c r="E1956" s="11">
        <v>0.58333333333333326</v>
      </c>
      <c r="F1956" s="11">
        <v>0.72916666666666674</v>
      </c>
      <c r="G1956">
        <v>3.5</v>
      </c>
      <c r="H1956">
        <v>1119.7142857142858</v>
      </c>
      <c r="I1956">
        <v>3.5</v>
      </c>
      <c r="J1956">
        <v>1119.7142857175927</v>
      </c>
      <c r="K1956" s="2" t="s">
        <v>3416</v>
      </c>
      <c r="L1956" s="2" t="s">
        <v>3417</v>
      </c>
      <c r="M1956">
        <v>664</v>
      </c>
      <c r="N1956" s="2" t="s">
        <v>2698</v>
      </c>
      <c r="O1956" s="2" t="s">
        <v>2702</v>
      </c>
      <c r="P1956" s="2" t="s">
        <v>2700</v>
      </c>
      <c r="Q1956" s="2" t="s">
        <v>2701</v>
      </c>
      <c r="R1956" s="2" t="s">
        <v>2699</v>
      </c>
      <c r="S1956" s="2" t="s">
        <v>64</v>
      </c>
      <c r="T1956">
        <v>3919</v>
      </c>
      <c r="U1956">
        <v>9</v>
      </c>
      <c r="V1956">
        <v>3</v>
      </c>
      <c r="W1956">
        <v>1</v>
      </c>
      <c r="X1956">
        <v>3</v>
      </c>
      <c r="Z1956">
        <v>11757</v>
      </c>
      <c r="AA1956">
        <v>11757</v>
      </c>
      <c r="AB1956">
        <v>11500</v>
      </c>
      <c r="AC1956" s="2" t="s">
        <v>3438</v>
      </c>
      <c r="AD1956" s="2" t="s">
        <v>463</v>
      </c>
      <c r="AE1956">
        <v>2026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 s="2" t="s">
        <v>3431</v>
      </c>
      <c r="AN1956" s="2" t="s">
        <v>3419</v>
      </c>
    </row>
    <row r="1957" spans="1:40">
      <c r="A1957" s="1">
        <v>46170</v>
      </c>
      <c r="B1957" s="2" t="s">
        <v>27</v>
      </c>
      <c r="C1957" s="2" t="s">
        <v>3439</v>
      </c>
      <c r="D1957" s="2" t="s">
        <v>3440</v>
      </c>
      <c r="E1957" s="11">
        <v>0.4375</v>
      </c>
      <c r="F1957" s="11">
        <v>0.5</v>
      </c>
      <c r="G1957">
        <v>1.5</v>
      </c>
      <c r="H1957">
        <v>1269.3333333333333</v>
      </c>
      <c r="I1957">
        <v>1.5</v>
      </c>
      <c r="J1957">
        <v>1269.3333333333333</v>
      </c>
      <c r="K1957" s="2" t="s">
        <v>3416</v>
      </c>
      <c r="L1957" s="2" t="s">
        <v>3417</v>
      </c>
      <c r="M1957">
        <v>666</v>
      </c>
      <c r="N1957" s="2" t="s">
        <v>2709</v>
      </c>
      <c r="O1957" s="2" t="s">
        <v>2712</v>
      </c>
      <c r="P1957" s="2" t="s">
        <v>2711</v>
      </c>
      <c r="Q1957" s="2" t="s">
        <v>2701</v>
      </c>
      <c r="R1957" s="2" t="s">
        <v>2710</v>
      </c>
      <c r="S1957" s="2" t="s">
        <v>64</v>
      </c>
      <c r="T1957">
        <v>1904</v>
      </c>
      <c r="U1957">
        <v>4</v>
      </c>
      <c r="V1957">
        <v>4</v>
      </c>
      <c r="W1957">
        <v>1</v>
      </c>
      <c r="X1957">
        <v>3</v>
      </c>
      <c r="Z1957">
        <v>5712</v>
      </c>
      <c r="AA1957">
        <v>5712</v>
      </c>
      <c r="AB1957">
        <v>17000</v>
      </c>
      <c r="AC1957" s="2" t="s">
        <v>3438</v>
      </c>
      <c r="AD1957" s="2" t="s">
        <v>463</v>
      </c>
      <c r="AE1957">
        <v>2026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 s="2" t="s">
        <v>3431</v>
      </c>
      <c r="AN1957" s="2" t="s">
        <v>3419</v>
      </c>
    </row>
    <row r="1958" spans="1:40">
      <c r="A1958" s="1">
        <v>46170</v>
      </c>
      <c r="B1958" s="2" t="s">
        <v>27</v>
      </c>
      <c r="C1958" s="2" t="s">
        <v>3439</v>
      </c>
      <c r="D1958" s="2" t="s">
        <v>3440</v>
      </c>
      <c r="E1958" s="11">
        <v>0.50694444444444442</v>
      </c>
      <c r="F1958" s="11">
        <v>0.64583333333333326</v>
      </c>
      <c r="G1958">
        <v>3.33</v>
      </c>
      <c r="H1958">
        <v>1234.2342342342342</v>
      </c>
      <c r="I1958">
        <v>3.333333333333333</v>
      </c>
      <c r="J1958">
        <v>1233</v>
      </c>
      <c r="K1958" s="2" t="s">
        <v>3416</v>
      </c>
      <c r="L1958" s="2" t="s">
        <v>3417</v>
      </c>
      <c r="M1958">
        <v>666</v>
      </c>
      <c r="N1958" s="2" t="s">
        <v>2709</v>
      </c>
      <c r="O1958" s="2" t="s">
        <v>2712</v>
      </c>
      <c r="P1958" s="2" t="s">
        <v>2711</v>
      </c>
      <c r="Q1958" s="2" t="s">
        <v>2701</v>
      </c>
      <c r="R1958" s="2" t="s">
        <v>2710</v>
      </c>
      <c r="S1958" s="2" t="s">
        <v>64</v>
      </c>
      <c r="T1958">
        <v>4110</v>
      </c>
      <c r="U1958">
        <v>0</v>
      </c>
      <c r="V1958">
        <v>4</v>
      </c>
      <c r="W1958">
        <v>1</v>
      </c>
      <c r="X1958">
        <v>3</v>
      </c>
      <c r="Z1958">
        <v>12330</v>
      </c>
      <c r="AA1958">
        <v>12330</v>
      </c>
      <c r="AB1958">
        <v>17000</v>
      </c>
      <c r="AC1958" s="2" t="s">
        <v>3450</v>
      </c>
      <c r="AD1958" s="2" t="s">
        <v>463</v>
      </c>
      <c r="AE1958">
        <v>2026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 s="2" t="s">
        <v>3431</v>
      </c>
      <c r="AN1958" s="2" t="s">
        <v>3419</v>
      </c>
    </row>
    <row r="1959" spans="1:40">
      <c r="A1959" s="1">
        <v>46169</v>
      </c>
      <c r="B1959" s="2" t="s">
        <v>27</v>
      </c>
      <c r="C1959" s="2" t="s">
        <v>3429</v>
      </c>
      <c r="D1959" s="2" t="s">
        <v>3415</v>
      </c>
      <c r="E1959" s="11">
        <v>0.33333333333333326</v>
      </c>
      <c r="F1959" s="11">
        <v>0.45833333333333326</v>
      </c>
      <c r="G1959">
        <v>3</v>
      </c>
      <c r="H1959">
        <v>1000</v>
      </c>
      <c r="I1959">
        <v>3</v>
      </c>
      <c r="J1959">
        <v>1000</v>
      </c>
      <c r="K1959" s="2" t="s">
        <v>3416</v>
      </c>
      <c r="L1959" s="2" t="s">
        <v>3417</v>
      </c>
      <c r="M1959">
        <v>807</v>
      </c>
      <c r="N1959" s="2" t="s">
        <v>3071</v>
      </c>
      <c r="O1959" s="2" t="s">
        <v>1618</v>
      </c>
      <c r="P1959" s="2" t="s">
        <v>1617</v>
      </c>
      <c r="Q1959" s="2" t="s">
        <v>343</v>
      </c>
      <c r="R1959" s="2" t="s">
        <v>1616</v>
      </c>
      <c r="S1959" s="2" t="s">
        <v>64</v>
      </c>
      <c r="T1959">
        <v>3000</v>
      </c>
      <c r="U1959">
        <v>0</v>
      </c>
      <c r="V1959">
        <v>2</v>
      </c>
      <c r="W1959">
        <v>1</v>
      </c>
      <c r="X1959">
        <v>3</v>
      </c>
      <c r="Z1959">
        <v>9000</v>
      </c>
      <c r="AA1959">
        <v>9000</v>
      </c>
      <c r="AB1959">
        <v>8600</v>
      </c>
      <c r="AC1959" s="2" t="s">
        <v>3438</v>
      </c>
      <c r="AD1959" s="2" t="s">
        <v>463</v>
      </c>
      <c r="AE1959">
        <v>2026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 s="2" t="s">
        <v>3431</v>
      </c>
      <c r="AN1959" s="2" t="s">
        <v>3419</v>
      </c>
    </row>
    <row r="1960" spans="1:40">
      <c r="A1960" s="1">
        <v>46169</v>
      </c>
      <c r="B1960" s="2" t="s">
        <v>27</v>
      </c>
      <c r="C1960" s="2" t="s">
        <v>3429</v>
      </c>
      <c r="D1960" s="2" t="s">
        <v>3415</v>
      </c>
      <c r="E1960" s="11">
        <v>0.5625</v>
      </c>
      <c r="F1960" s="11">
        <v>0.66666666666666674</v>
      </c>
      <c r="G1960">
        <v>2.5</v>
      </c>
      <c r="H1960">
        <v>938</v>
      </c>
      <c r="I1960">
        <v>2.5</v>
      </c>
      <c r="J1960">
        <v>938</v>
      </c>
      <c r="K1960" s="2" t="s">
        <v>3416</v>
      </c>
      <c r="L1960" s="2" t="s">
        <v>3417</v>
      </c>
      <c r="M1960">
        <v>785</v>
      </c>
      <c r="N1960" s="2" t="s">
        <v>2997</v>
      </c>
      <c r="O1960" s="2" t="s">
        <v>2998</v>
      </c>
      <c r="P1960" s="2" t="s">
        <v>585</v>
      </c>
      <c r="Q1960" s="2" t="s">
        <v>153</v>
      </c>
      <c r="R1960" s="2" t="s">
        <v>584</v>
      </c>
      <c r="S1960" s="2" t="s">
        <v>64</v>
      </c>
      <c r="T1960">
        <v>2345</v>
      </c>
      <c r="U1960">
        <v>0</v>
      </c>
      <c r="V1960">
        <v>2</v>
      </c>
      <c r="W1960">
        <v>1</v>
      </c>
      <c r="X1960">
        <v>2</v>
      </c>
      <c r="Z1960">
        <v>4690</v>
      </c>
      <c r="AA1960">
        <v>4690</v>
      </c>
      <c r="AB1960">
        <v>4500</v>
      </c>
      <c r="AC1960" s="2" t="s">
        <v>3438</v>
      </c>
      <c r="AD1960" s="2" t="s">
        <v>463</v>
      </c>
      <c r="AE1960">
        <v>2026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 s="2" t="s">
        <v>3431</v>
      </c>
      <c r="AN1960" s="2" t="s">
        <v>3419</v>
      </c>
    </row>
    <row r="1961" spans="1:40">
      <c r="A1961" s="1">
        <v>46169</v>
      </c>
      <c r="B1961" s="2" t="s">
        <v>27</v>
      </c>
      <c r="C1961" s="2" t="s">
        <v>3429</v>
      </c>
      <c r="D1961" s="2" t="s">
        <v>3415</v>
      </c>
      <c r="E1961" s="11">
        <v>0.67013888888888884</v>
      </c>
      <c r="F1961" s="11">
        <v>0.68055555555555558</v>
      </c>
      <c r="G1961">
        <v>0.25</v>
      </c>
      <c r="H1961">
        <v>2468</v>
      </c>
      <c r="I1961">
        <v>0.25</v>
      </c>
      <c r="J1961">
        <v>2468</v>
      </c>
      <c r="K1961" s="2" t="s">
        <v>3416</v>
      </c>
      <c r="L1961" s="2" t="s">
        <v>3417</v>
      </c>
      <c r="M1961">
        <v>614</v>
      </c>
      <c r="N1961" s="2" t="s">
        <v>2529</v>
      </c>
      <c r="O1961" s="2" t="s">
        <v>2532</v>
      </c>
      <c r="P1961" s="2" t="s">
        <v>2531</v>
      </c>
      <c r="Q1961" s="2" t="s">
        <v>153</v>
      </c>
      <c r="R1961" s="2" t="s">
        <v>2530</v>
      </c>
      <c r="S1961" s="2" t="s">
        <v>64</v>
      </c>
      <c r="T1961">
        <v>617</v>
      </c>
      <c r="U1961">
        <v>0</v>
      </c>
      <c r="V1961">
        <v>2</v>
      </c>
      <c r="W1961">
        <v>1</v>
      </c>
      <c r="X1961">
        <v>2</v>
      </c>
      <c r="Z1961">
        <v>1234</v>
      </c>
      <c r="AA1961">
        <v>1234</v>
      </c>
      <c r="AB1961">
        <v>1100</v>
      </c>
      <c r="AC1961" s="2" t="s">
        <v>3438</v>
      </c>
      <c r="AD1961" s="2" t="s">
        <v>463</v>
      </c>
      <c r="AE1961">
        <v>2026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 s="2" t="s">
        <v>3431</v>
      </c>
      <c r="AN1961" s="2" t="s">
        <v>3419</v>
      </c>
    </row>
    <row r="1962" spans="1:40">
      <c r="A1962" s="1">
        <v>46170</v>
      </c>
      <c r="B1962" s="2" t="s">
        <v>27</v>
      </c>
      <c r="C1962" s="2" t="s">
        <v>3429</v>
      </c>
      <c r="D1962" s="2" t="s">
        <v>3415</v>
      </c>
      <c r="E1962" s="11">
        <v>0.5625</v>
      </c>
      <c r="F1962" s="11">
        <v>0.59027777777777768</v>
      </c>
      <c r="G1962">
        <v>0.67</v>
      </c>
      <c r="H1962">
        <v>1507.4626865671642</v>
      </c>
      <c r="I1962">
        <v>0.66666666666666674</v>
      </c>
      <c r="J1962">
        <v>1515</v>
      </c>
      <c r="K1962" s="2" t="s">
        <v>3416</v>
      </c>
      <c r="L1962" s="2" t="s">
        <v>3417</v>
      </c>
      <c r="M1962">
        <v>793</v>
      </c>
      <c r="N1962" s="2" t="s">
        <v>3023</v>
      </c>
      <c r="O1962" s="2" t="s">
        <v>576</v>
      </c>
      <c r="P1962" s="2" t="s">
        <v>575</v>
      </c>
      <c r="Q1962" s="2" t="s">
        <v>153</v>
      </c>
      <c r="R1962" s="2" t="s">
        <v>574</v>
      </c>
      <c r="S1962" s="2" t="s">
        <v>64</v>
      </c>
      <c r="T1962">
        <v>1010</v>
      </c>
      <c r="U1962">
        <v>0</v>
      </c>
      <c r="V1962">
        <v>2</v>
      </c>
      <c r="W1962">
        <v>1</v>
      </c>
      <c r="X1962">
        <v>4</v>
      </c>
      <c r="Z1962">
        <v>4040</v>
      </c>
      <c r="AA1962">
        <v>4040</v>
      </c>
      <c r="AB1962">
        <v>3500</v>
      </c>
      <c r="AC1962" s="2" t="s">
        <v>3438</v>
      </c>
      <c r="AD1962" s="2" t="s">
        <v>463</v>
      </c>
      <c r="AE1962">
        <v>2026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 s="2" t="s">
        <v>3431</v>
      </c>
      <c r="AN1962" s="2" t="s">
        <v>3419</v>
      </c>
    </row>
    <row r="1963" spans="1:40">
      <c r="A1963" s="1">
        <v>46170</v>
      </c>
      <c r="B1963" s="2" t="s">
        <v>27</v>
      </c>
      <c r="C1963" s="2" t="s">
        <v>3429</v>
      </c>
      <c r="D1963" s="2" t="s">
        <v>3415</v>
      </c>
      <c r="E1963" s="11">
        <v>0.59722222222222232</v>
      </c>
      <c r="F1963" s="11">
        <v>0.61458333333333326</v>
      </c>
      <c r="G1963">
        <v>0.42</v>
      </c>
      <c r="H1963">
        <v>1352.3809523809525</v>
      </c>
      <c r="I1963">
        <v>0.41666666666666674</v>
      </c>
      <c r="J1963">
        <v>1363.2</v>
      </c>
      <c r="K1963" s="2" t="s">
        <v>3416</v>
      </c>
      <c r="L1963" s="2" t="s">
        <v>3417</v>
      </c>
      <c r="M1963">
        <v>790</v>
      </c>
      <c r="N1963" s="2" t="s">
        <v>3006</v>
      </c>
      <c r="O1963" s="2" t="s">
        <v>3009</v>
      </c>
      <c r="P1963" s="2" t="s">
        <v>3008</v>
      </c>
      <c r="Q1963" s="2" t="s">
        <v>153</v>
      </c>
      <c r="R1963" s="2" t="s">
        <v>3007</v>
      </c>
      <c r="S1963" s="2" t="s">
        <v>64</v>
      </c>
      <c r="T1963">
        <v>568</v>
      </c>
      <c r="U1963">
        <v>0</v>
      </c>
      <c r="V1963">
        <v>2</v>
      </c>
      <c r="W1963">
        <v>1</v>
      </c>
      <c r="X1963">
        <v>4</v>
      </c>
      <c r="Z1963">
        <v>2272</v>
      </c>
      <c r="AA1963">
        <v>2272</v>
      </c>
      <c r="AB1963">
        <v>2000</v>
      </c>
      <c r="AC1963" s="2" t="s">
        <v>3438</v>
      </c>
      <c r="AD1963" s="2" t="s">
        <v>463</v>
      </c>
      <c r="AE1963">
        <v>2026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 s="2" t="s">
        <v>3431</v>
      </c>
      <c r="AN1963" s="2" t="s">
        <v>3419</v>
      </c>
    </row>
    <row r="1964" spans="1:40">
      <c r="A1964" s="1">
        <v>46169</v>
      </c>
      <c r="B1964" s="2" t="s">
        <v>27</v>
      </c>
      <c r="C1964" s="2" t="s">
        <v>3453</v>
      </c>
      <c r="D1964" s="2" t="s">
        <v>3616</v>
      </c>
      <c r="E1964" s="11">
        <v>0.34027777777777768</v>
      </c>
      <c r="F1964" s="11">
        <v>0.73124999999999996</v>
      </c>
      <c r="G1964">
        <v>9.3800000000000008</v>
      </c>
      <c r="H1964">
        <v>1521.321961620469</v>
      </c>
      <c r="I1964">
        <v>9.3833333333333329</v>
      </c>
      <c r="J1964">
        <v>1520.7815275347223</v>
      </c>
      <c r="K1964" s="2" t="s">
        <v>3416</v>
      </c>
      <c r="L1964" s="2" t="s">
        <v>3417</v>
      </c>
      <c r="M1964">
        <v>488</v>
      </c>
      <c r="N1964" s="2" t="s">
        <v>2098</v>
      </c>
      <c r="O1964" s="2" t="s">
        <v>2083</v>
      </c>
      <c r="P1964" s="2" t="s">
        <v>2082</v>
      </c>
      <c r="Q1964" s="2" t="s">
        <v>97</v>
      </c>
      <c r="R1964" s="2" t="s">
        <v>2081</v>
      </c>
      <c r="S1964" s="2" t="s">
        <v>64</v>
      </c>
      <c r="T1964">
        <v>14270</v>
      </c>
      <c r="U1964">
        <v>0</v>
      </c>
      <c r="V1964">
        <v>2</v>
      </c>
      <c r="W1964">
        <v>1</v>
      </c>
      <c r="X1964">
        <v>2</v>
      </c>
      <c r="Z1964">
        <v>28540</v>
      </c>
      <c r="AA1964">
        <v>28540</v>
      </c>
      <c r="AB1964">
        <v>29500</v>
      </c>
      <c r="AC1964" s="2" t="s">
        <v>3459</v>
      </c>
      <c r="AD1964" s="2" t="s">
        <v>463</v>
      </c>
      <c r="AE1964">
        <v>2026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 s="2" t="s">
        <v>3431</v>
      </c>
      <c r="AN1964" s="2" t="s">
        <v>3419</v>
      </c>
    </row>
    <row r="1965" spans="1:40">
      <c r="A1965" s="1">
        <v>46170</v>
      </c>
      <c r="B1965" s="2" t="s">
        <v>27</v>
      </c>
      <c r="C1965" s="2" t="s">
        <v>3453</v>
      </c>
      <c r="D1965" s="2" t="s">
        <v>3616</v>
      </c>
      <c r="E1965" s="11">
        <v>0.34027777777777768</v>
      </c>
      <c r="F1965" s="11">
        <v>0.34722222222222232</v>
      </c>
      <c r="G1965">
        <v>0.17</v>
      </c>
      <c r="H1965">
        <v>1041.1764705882351</v>
      </c>
      <c r="I1965">
        <v>0.16666666666666674</v>
      </c>
      <c r="J1965">
        <v>1062</v>
      </c>
      <c r="K1965" s="2" t="s">
        <v>3416</v>
      </c>
      <c r="L1965" s="2" t="s">
        <v>3417</v>
      </c>
      <c r="M1965">
        <v>488</v>
      </c>
      <c r="N1965" s="2" t="s">
        <v>2098</v>
      </c>
      <c r="O1965" s="2" t="s">
        <v>2083</v>
      </c>
      <c r="P1965" s="2" t="s">
        <v>2082</v>
      </c>
      <c r="Q1965" s="2" t="s">
        <v>97</v>
      </c>
      <c r="R1965" s="2" t="s">
        <v>2081</v>
      </c>
      <c r="S1965" s="2" t="s">
        <v>64</v>
      </c>
      <c r="T1965">
        <v>177</v>
      </c>
      <c r="U1965">
        <v>0</v>
      </c>
      <c r="V1965">
        <v>2</v>
      </c>
      <c r="W1965">
        <v>1</v>
      </c>
      <c r="X1965">
        <v>2</v>
      </c>
      <c r="Z1965">
        <v>354</v>
      </c>
      <c r="AA1965">
        <v>354</v>
      </c>
      <c r="AB1965">
        <v>29500</v>
      </c>
      <c r="AC1965" s="2" t="s">
        <v>3712</v>
      </c>
      <c r="AD1965" s="2" t="s">
        <v>463</v>
      </c>
      <c r="AE1965">
        <v>2026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 s="2" t="s">
        <v>3431</v>
      </c>
      <c r="AN1965" s="2" t="s">
        <v>3419</v>
      </c>
    </row>
    <row r="1966" spans="1:40">
      <c r="A1966" s="1">
        <v>46170</v>
      </c>
      <c r="B1966" s="2" t="s">
        <v>27</v>
      </c>
      <c r="C1966" s="2" t="s">
        <v>3453</v>
      </c>
      <c r="D1966" s="2" t="s">
        <v>3616</v>
      </c>
      <c r="E1966" s="11">
        <v>0.35416666666666674</v>
      </c>
      <c r="F1966" s="11">
        <v>0.72916666666666674</v>
      </c>
      <c r="G1966">
        <v>9</v>
      </c>
      <c r="H1966">
        <v>1556.4444444444443</v>
      </c>
      <c r="I1966">
        <v>9</v>
      </c>
      <c r="J1966">
        <v>1556.4444444444443</v>
      </c>
      <c r="K1966" s="2" t="s">
        <v>3416</v>
      </c>
      <c r="L1966" s="2" t="s">
        <v>3417</v>
      </c>
      <c r="M1966">
        <v>489</v>
      </c>
      <c r="N1966" s="2" t="s">
        <v>2100</v>
      </c>
      <c r="O1966" s="2" t="s">
        <v>2083</v>
      </c>
      <c r="P1966" s="2" t="s">
        <v>2082</v>
      </c>
      <c r="Q1966" s="2" t="s">
        <v>97</v>
      </c>
      <c r="R1966" s="2" t="s">
        <v>2081</v>
      </c>
      <c r="S1966" s="2" t="s">
        <v>64</v>
      </c>
      <c r="T1966">
        <v>14008</v>
      </c>
      <c r="U1966">
        <v>0</v>
      </c>
      <c r="V1966">
        <v>2</v>
      </c>
      <c r="W1966">
        <v>1</v>
      </c>
      <c r="X1966">
        <v>2</v>
      </c>
      <c r="Z1966">
        <v>28016</v>
      </c>
      <c r="AA1966">
        <v>28016</v>
      </c>
      <c r="AB1966">
        <v>29500</v>
      </c>
      <c r="AC1966" s="2" t="s">
        <v>3450</v>
      </c>
      <c r="AD1966" s="2" t="s">
        <v>463</v>
      </c>
      <c r="AE1966">
        <v>2026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 s="2" t="s">
        <v>3431</v>
      </c>
      <c r="AN1966" s="2" t="s">
        <v>3419</v>
      </c>
    </row>
    <row r="1967" spans="1:40">
      <c r="A1967" s="1">
        <v>46170</v>
      </c>
      <c r="B1967" s="2" t="s">
        <v>25</v>
      </c>
      <c r="C1967" s="2" t="s">
        <v>3422</v>
      </c>
      <c r="D1967" s="2" t="s">
        <v>3423</v>
      </c>
      <c r="E1967" s="11">
        <v>0.33680555555555558</v>
      </c>
      <c r="F1967" s="11">
        <v>0.43402777777777768</v>
      </c>
      <c r="G1967">
        <v>2.33</v>
      </c>
      <c r="H1967">
        <v>233.90557939914163</v>
      </c>
      <c r="I1967">
        <v>2.3333333333333335</v>
      </c>
      <c r="J1967">
        <v>233.57142857638888</v>
      </c>
      <c r="K1967" s="2" t="s">
        <v>3416</v>
      </c>
      <c r="L1967" s="2" t="s">
        <v>3417</v>
      </c>
      <c r="M1967">
        <v>790</v>
      </c>
      <c r="N1967" s="2" t="s">
        <v>3006</v>
      </c>
      <c r="O1967" s="2" t="s">
        <v>3009</v>
      </c>
      <c r="P1967" s="2" t="s">
        <v>3008</v>
      </c>
      <c r="Q1967" s="2" t="s">
        <v>153</v>
      </c>
      <c r="R1967" s="2" t="s">
        <v>3007</v>
      </c>
      <c r="S1967" s="2" t="s">
        <v>64</v>
      </c>
      <c r="T1967">
        <v>545</v>
      </c>
      <c r="U1967">
        <v>0</v>
      </c>
      <c r="V1967">
        <v>2</v>
      </c>
      <c r="W1967">
        <v>1</v>
      </c>
      <c r="X1967">
        <v>4</v>
      </c>
      <c r="Z1967">
        <v>2180</v>
      </c>
      <c r="AA1967">
        <v>2180</v>
      </c>
      <c r="AB1967">
        <v>2000</v>
      </c>
      <c r="AC1967" s="2"/>
      <c r="AD1967" s="2" t="s">
        <v>463</v>
      </c>
      <c r="AE1967">
        <v>2026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 s="2" t="s">
        <v>72</v>
      </c>
      <c r="AN1967" s="2" t="s">
        <v>3419</v>
      </c>
    </row>
    <row r="1968" spans="1:40">
      <c r="A1968" s="1">
        <v>46170</v>
      </c>
      <c r="B1968" s="2" t="s">
        <v>25</v>
      </c>
      <c r="C1968" s="2" t="s">
        <v>3422</v>
      </c>
      <c r="D1968" s="2" t="s">
        <v>3423</v>
      </c>
      <c r="E1968" s="11">
        <v>0.4375</v>
      </c>
      <c r="F1968" s="11">
        <v>0.54166666666666674</v>
      </c>
      <c r="G1968">
        <v>2.5</v>
      </c>
      <c r="H1968">
        <v>280</v>
      </c>
      <c r="I1968">
        <v>2.5</v>
      </c>
      <c r="J1968">
        <v>280</v>
      </c>
      <c r="K1968" s="2" t="s">
        <v>3416</v>
      </c>
      <c r="L1968" s="2" t="s">
        <v>3417</v>
      </c>
      <c r="M1968">
        <v>795</v>
      </c>
      <c r="N1968" s="2" t="s">
        <v>3024</v>
      </c>
      <c r="O1968" s="2" t="s">
        <v>3026</v>
      </c>
      <c r="P1968" s="2" t="s">
        <v>2463</v>
      </c>
      <c r="Q1968" s="2" t="s">
        <v>59</v>
      </c>
      <c r="R1968" s="2" t="s">
        <v>3025</v>
      </c>
      <c r="S1968" s="2" t="s">
        <v>64</v>
      </c>
      <c r="T1968">
        <v>700</v>
      </c>
      <c r="U1968">
        <v>0</v>
      </c>
      <c r="V1968">
        <v>2</v>
      </c>
      <c r="W1968">
        <v>1</v>
      </c>
      <c r="X1968">
        <v>1</v>
      </c>
      <c r="Z1968">
        <v>700</v>
      </c>
      <c r="AA1968">
        <v>700</v>
      </c>
      <c r="AB1968">
        <v>650</v>
      </c>
      <c r="AC1968" s="2"/>
      <c r="AD1968" s="2" t="s">
        <v>463</v>
      </c>
      <c r="AE1968">
        <v>2026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 s="2" t="s">
        <v>72</v>
      </c>
      <c r="AN1968" s="2" t="s">
        <v>3419</v>
      </c>
    </row>
    <row r="1969" spans="1:40">
      <c r="A1969" s="1">
        <v>46170</v>
      </c>
      <c r="B1969" s="2" t="s">
        <v>25</v>
      </c>
      <c r="C1969" s="2" t="s">
        <v>3422</v>
      </c>
      <c r="D1969" s="2" t="s">
        <v>3423</v>
      </c>
      <c r="E1969" s="11">
        <v>0.54861111111111116</v>
      </c>
      <c r="F1969" s="11">
        <v>0.625</v>
      </c>
      <c r="G1969">
        <v>1.83</v>
      </c>
      <c r="H1969">
        <v>444.26229508196718</v>
      </c>
      <c r="I1969">
        <v>1.8333333333333335</v>
      </c>
      <c r="J1969">
        <v>443.45454545138887</v>
      </c>
      <c r="K1969" s="2" t="s">
        <v>3416</v>
      </c>
      <c r="L1969" s="2" t="s">
        <v>3417</v>
      </c>
      <c r="M1969">
        <v>808</v>
      </c>
      <c r="N1969" s="2" t="s">
        <v>3072</v>
      </c>
      <c r="O1969" s="2" t="s">
        <v>1745</v>
      </c>
      <c r="P1969" s="2" t="s">
        <v>879</v>
      </c>
      <c r="Q1969" s="2" t="s">
        <v>59</v>
      </c>
      <c r="R1969" s="2" t="s">
        <v>1744</v>
      </c>
      <c r="S1969" s="2" t="s">
        <v>64</v>
      </c>
      <c r="T1969">
        <v>813</v>
      </c>
      <c r="U1969">
        <v>0</v>
      </c>
      <c r="V1969">
        <v>2</v>
      </c>
      <c r="W1969">
        <v>1</v>
      </c>
      <c r="X1969">
        <v>2</v>
      </c>
      <c r="Z1969">
        <v>1626</v>
      </c>
      <c r="AA1969">
        <v>1626</v>
      </c>
      <c r="AB1969">
        <v>1500</v>
      </c>
      <c r="AC1969" s="2"/>
      <c r="AD1969" s="2" t="s">
        <v>463</v>
      </c>
      <c r="AE1969">
        <v>2026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 s="2" t="s">
        <v>72</v>
      </c>
      <c r="AN1969" s="2" t="s">
        <v>3419</v>
      </c>
    </row>
    <row r="1970" spans="1:40">
      <c r="A1970" s="1">
        <v>46170</v>
      </c>
      <c r="B1970" s="2" t="s">
        <v>25</v>
      </c>
      <c r="C1970" s="2" t="s">
        <v>3422</v>
      </c>
      <c r="D1970" s="2" t="s">
        <v>3423</v>
      </c>
      <c r="E1970" s="11">
        <v>0.70138888888888884</v>
      </c>
      <c r="F1970" s="11">
        <v>0.72569444444444442</v>
      </c>
      <c r="G1970">
        <v>0.57999999999999996</v>
      </c>
      <c r="H1970">
        <v>0</v>
      </c>
      <c r="I1970">
        <v>0.58333333333333326</v>
      </c>
      <c r="J1970">
        <v>0</v>
      </c>
      <c r="K1970" s="2" t="s">
        <v>3416</v>
      </c>
      <c r="L1970" s="2" t="s">
        <v>3362</v>
      </c>
      <c r="M1970" t="s">
        <v>764</v>
      </c>
      <c r="N1970" s="2" t="s">
        <v>764</v>
      </c>
      <c r="O1970" s="2" t="s">
        <v>764</v>
      </c>
      <c r="P1970" s="2" t="s">
        <v>764</v>
      </c>
      <c r="Q1970" s="2" t="s">
        <v>764</v>
      </c>
      <c r="R1970" s="2" t="s">
        <v>764</v>
      </c>
      <c r="S1970" s="2" t="s">
        <v>764</v>
      </c>
      <c r="T1970">
        <v>0</v>
      </c>
      <c r="U1970">
        <v>0</v>
      </c>
      <c r="V1970">
        <v>0</v>
      </c>
      <c r="W1970">
        <v>0</v>
      </c>
      <c r="X1970">
        <v>0</v>
      </c>
      <c r="Z1970">
        <v>0</v>
      </c>
      <c r="AA1970" t="s">
        <v>764</v>
      </c>
      <c r="AB1970" t="s">
        <v>764</v>
      </c>
      <c r="AC1970" s="2" t="s">
        <v>3713</v>
      </c>
      <c r="AD1970" s="2" t="s">
        <v>463</v>
      </c>
      <c r="AE1970">
        <v>2026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 s="2" t="s">
        <v>72</v>
      </c>
      <c r="AN1970" s="2" t="s">
        <v>3419</v>
      </c>
    </row>
    <row r="1971" spans="1:40">
      <c r="A1971" s="1">
        <v>46171</v>
      </c>
      <c r="B1971" s="2" t="s">
        <v>25</v>
      </c>
      <c r="C1971" s="2" t="s">
        <v>3422</v>
      </c>
      <c r="D1971" s="2" t="s">
        <v>3423</v>
      </c>
      <c r="E1971" s="11">
        <v>0.70138888888888884</v>
      </c>
      <c r="F1971" s="11">
        <v>0.72569444444444442</v>
      </c>
      <c r="G1971">
        <v>0.57999999999999996</v>
      </c>
      <c r="H1971">
        <v>10086.206896551725</v>
      </c>
      <c r="I1971">
        <v>0.58333333333333326</v>
      </c>
      <c r="J1971">
        <v>10028.57142857639</v>
      </c>
      <c r="K1971" s="2" t="s">
        <v>3416</v>
      </c>
      <c r="L1971" s="2" t="s">
        <v>3417</v>
      </c>
      <c r="M1971">
        <v>698</v>
      </c>
      <c r="N1971" s="2" t="s">
        <v>2798</v>
      </c>
      <c r="O1971" s="2" t="s">
        <v>1116</v>
      </c>
      <c r="P1971" s="2" t="s">
        <v>1115</v>
      </c>
      <c r="Q1971" s="2" t="s">
        <v>97</v>
      </c>
      <c r="R1971" s="2" t="s">
        <v>1114</v>
      </c>
      <c r="S1971" s="2" t="s">
        <v>64</v>
      </c>
      <c r="T1971">
        <v>5850</v>
      </c>
      <c r="U1971">
        <v>0</v>
      </c>
      <c r="V1971">
        <v>2</v>
      </c>
      <c r="W1971">
        <v>1</v>
      </c>
      <c r="X1971">
        <v>2</v>
      </c>
      <c r="Z1971">
        <v>11700</v>
      </c>
      <c r="AA1971">
        <v>11700</v>
      </c>
      <c r="AB1971">
        <v>11500</v>
      </c>
      <c r="AC1971" s="2"/>
      <c r="AD1971" s="2" t="s">
        <v>463</v>
      </c>
      <c r="AE1971">
        <v>2026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 s="2" t="s">
        <v>72</v>
      </c>
      <c r="AN1971" s="2" t="s">
        <v>3419</v>
      </c>
    </row>
    <row r="1972" spans="1:40">
      <c r="A1972" s="1">
        <v>46169</v>
      </c>
      <c r="B1972" s="2" t="s">
        <v>25</v>
      </c>
      <c r="C1972" s="2" t="s">
        <v>3424</v>
      </c>
      <c r="D1972" s="2" t="s">
        <v>3426</v>
      </c>
      <c r="E1972" s="11">
        <v>0.625</v>
      </c>
      <c r="F1972" s="11">
        <v>0.76041666666666674</v>
      </c>
      <c r="G1972">
        <v>3.25</v>
      </c>
      <c r="H1972">
        <v>701.53846153846155</v>
      </c>
      <c r="I1972">
        <v>3.25</v>
      </c>
      <c r="J1972">
        <v>701.53846153935183</v>
      </c>
      <c r="K1972" s="2" t="s">
        <v>3416</v>
      </c>
      <c r="L1972" s="2" t="s">
        <v>3417</v>
      </c>
      <c r="M1972">
        <v>668</v>
      </c>
      <c r="N1972" s="2" t="s">
        <v>2725</v>
      </c>
      <c r="O1972" s="2" t="s">
        <v>2727</v>
      </c>
      <c r="P1972" s="2" t="s">
        <v>857</v>
      </c>
      <c r="Q1972" s="2" t="s">
        <v>422</v>
      </c>
      <c r="R1972" s="2" t="s">
        <v>2726</v>
      </c>
      <c r="S1972" s="2" t="s">
        <v>64</v>
      </c>
      <c r="T1972">
        <v>2280</v>
      </c>
      <c r="U1972">
        <v>45</v>
      </c>
      <c r="V1972">
        <v>7</v>
      </c>
      <c r="W1972">
        <v>2</v>
      </c>
      <c r="X1972">
        <v>3</v>
      </c>
      <c r="Z1972">
        <v>6840</v>
      </c>
      <c r="AA1972">
        <v>3420</v>
      </c>
      <c r="AB1972">
        <v>13000</v>
      </c>
      <c r="AC1972" s="2" t="s">
        <v>3714</v>
      </c>
      <c r="AD1972" s="2" t="s">
        <v>463</v>
      </c>
      <c r="AE1972">
        <v>2026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 s="2" t="s">
        <v>72</v>
      </c>
      <c r="AN1972" s="2" t="s">
        <v>3419</v>
      </c>
    </row>
    <row r="1973" spans="1:40">
      <c r="A1973" s="1">
        <v>46169</v>
      </c>
      <c r="B1973" s="2" t="s">
        <v>25</v>
      </c>
      <c r="C1973" s="2" t="s">
        <v>3424</v>
      </c>
      <c r="D1973" s="2" t="s">
        <v>3426</v>
      </c>
      <c r="E1973" s="11">
        <v>0.77430555555555558</v>
      </c>
      <c r="F1973" s="11">
        <v>0.96527777777777768</v>
      </c>
      <c r="G1973">
        <v>4.58</v>
      </c>
      <c r="H1973">
        <v>659.38864628820954</v>
      </c>
      <c r="I1973">
        <v>4.583333333333333</v>
      </c>
      <c r="J1973">
        <v>658.90909091435185</v>
      </c>
      <c r="K1973" s="2" t="s">
        <v>3427</v>
      </c>
      <c r="L1973" s="2" t="s">
        <v>3417</v>
      </c>
      <c r="M1973">
        <v>684</v>
      </c>
      <c r="N1973" s="2" t="s">
        <v>2776</v>
      </c>
      <c r="O1973" s="2" t="s">
        <v>726</v>
      </c>
      <c r="P1973" s="2" t="s">
        <v>724</v>
      </c>
      <c r="Q1973" s="2" t="s">
        <v>725</v>
      </c>
      <c r="R1973" s="2" t="s">
        <v>723</v>
      </c>
      <c r="S1973" s="2" t="s">
        <v>64</v>
      </c>
      <c r="T1973">
        <v>3020</v>
      </c>
      <c r="U1973">
        <v>40</v>
      </c>
      <c r="V1973">
        <v>4</v>
      </c>
      <c r="W1973">
        <v>1</v>
      </c>
      <c r="X1973">
        <v>2</v>
      </c>
      <c r="Z1973">
        <v>6040</v>
      </c>
      <c r="AA1973">
        <v>6040</v>
      </c>
      <c r="AB1973">
        <v>5700</v>
      </c>
      <c r="AC1973" s="2"/>
      <c r="AD1973" s="2" t="s">
        <v>463</v>
      </c>
      <c r="AE1973">
        <v>2026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 s="2" t="s">
        <v>72</v>
      </c>
      <c r="AN1973" s="2" t="s">
        <v>3419</v>
      </c>
    </row>
    <row r="1974" spans="1:40">
      <c r="A1974" s="1">
        <v>46170</v>
      </c>
      <c r="B1974" s="2" t="s">
        <v>25</v>
      </c>
      <c r="C1974" s="2" t="s">
        <v>3424</v>
      </c>
      <c r="D1974" s="2" t="s">
        <v>3425</v>
      </c>
      <c r="E1974" s="11">
        <v>0.33402777777777781</v>
      </c>
      <c r="F1974" s="11">
        <v>0.42430555555555549</v>
      </c>
      <c r="G1974">
        <v>2.17</v>
      </c>
      <c r="H1974">
        <v>0</v>
      </c>
      <c r="I1974">
        <v>2.1666666666666665</v>
      </c>
      <c r="J1974">
        <v>0</v>
      </c>
      <c r="K1974" s="2" t="s">
        <v>3416</v>
      </c>
      <c r="L1974" s="2" t="s">
        <v>3464</v>
      </c>
      <c r="M1974" t="s">
        <v>764</v>
      </c>
      <c r="N1974" s="2" t="s">
        <v>764</v>
      </c>
      <c r="O1974" s="2" t="s">
        <v>764</v>
      </c>
      <c r="P1974" s="2" t="s">
        <v>764</v>
      </c>
      <c r="Q1974" s="2" t="s">
        <v>764</v>
      </c>
      <c r="R1974" s="2" t="s">
        <v>764</v>
      </c>
      <c r="S1974" s="2" t="s">
        <v>764</v>
      </c>
      <c r="T1974">
        <v>0</v>
      </c>
      <c r="U1974">
        <v>0</v>
      </c>
      <c r="V1974">
        <v>0</v>
      </c>
      <c r="W1974">
        <v>0</v>
      </c>
      <c r="X1974">
        <v>0</v>
      </c>
      <c r="Z1974">
        <v>0</v>
      </c>
      <c r="AA1974" t="s">
        <v>764</v>
      </c>
      <c r="AB1974" t="s">
        <v>764</v>
      </c>
      <c r="AC1974" s="2" t="s">
        <v>3492</v>
      </c>
      <c r="AD1974" s="2" t="s">
        <v>463</v>
      </c>
      <c r="AE1974">
        <v>2026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 s="2" t="s">
        <v>72</v>
      </c>
      <c r="AN1974" s="2" t="s">
        <v>3419</v>
      </c>
    </row>
    <row r="1975" spans="1:40">
      <c r="A1975" s="1">
        <v>46170</v>
      </c>
      <c r="B1975" s="2" t="s">
        <v>25</v>
      </c>
      <c r="C1975" s="2" t="s">
        <v>3424</v>
      </c>
      <c r="D1975" s="2" t="s">
        <v>3425</v>
      </c>
      <c r="E1975" s="11">
        <v>0.42430555555555549</v>
      </c>
      <c r="F1975" s="11">
        <v>0.5</v>
      </c>
      <c r="G1975">
        <v>1.82</v>
      </c>
      <c r="H1975">
        <v>989.01098901098896</v>
      </c>
      <c r="I1975">
        <v>1.8166666666666669</v>
      </c>
      <c r="J1975">
        <v>990.82568807870371</v>
      </c>
      <c r="K1975" s="2" t="s">
        <v>3416</v>
      </c>
      <c r="L1975" s="2" t="s">
        <v>3417</v>
      </c>
      <c r="M1975">
        <v>763</v>
      </c>
      <c r="N1975" s="2" t="s">
        <v>2932</v>
      </c>
      <c r="O1975" s="2" t="s">
        <v>2936</v>
      </c>
      <c r="P1975" s="2" t="s">
        <v>2934</v>
      </c>
      <c r="Q1975" s="2" t="s">
        <v>500</v>
      </c>
      <c r="R1975" s="2" t="s">
        <v>2933</v>
      </c>
      <c r="S1975" s="2" t="s">
        <v>64</v>
      </c>
      <c r="T1975">
        <v>1800</v>
      </c>
      <c r="U1975">
        <v>200</v>
      </c>
      <c r="V1975">
        <v>4</v>
      </c>
      <c r="W1975">
        <v>1</v>
      </c>
      <c r="X1975">
        <v>2</v>
      </c>
      <c r="Z1975">
        <v>3600</v>
      </c>
      <c r="AA1975">
        <v>3600</v>
      </c>
      <c r="AB1975">
        <v>3000</v>
      </c>
      <c r="AC1975" s="2"/>
      <c r="AD1975" s="2" t="s">
        <v>463</v>
      </c>
      <c r="AE1975">
        <v>2026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 s="2" t="s">
        <v>72</v>
      </c>
      <c r="AN1975" s="2" t="s">
        <v>3419</v>
      </c>
    </row>
    <row r="1976" spans="1:40">
      <c r="A1976" s="1">
        <v>46170</v>
      </c>
      <c r="B1976" s="2" t="s">
        <v>25</v>
      </c>
      <c r="C1976" s="2" t="s">
        <v>3424</v>
      </c>
      <c r="D1976" s="2" t="s">
        <v>3425</v>
      </c>
      <c r="E1976" s="11">
        <v>0.51458333333333339</v>
      </c>
      <c r="F1976" s="11">
        <v>0.54166666666666674</v>
      </c>
      <c r="G1976">
        <v>0.65</v>
      </c>
      <c r="H1976">
        <v>92.307692307692307</v>
      </c>
      <c r="I1976">
        <v>0.64999999999999991</v>
      </c>
      <c r="J1976">
        <v>92.307692303240742</v>
      </c>
      <c r="K1976" s="2" t="s">
        <v>3416</v>
      </c>
      <c r="L1976" s="2" t="s">
        <v>3417</v>
      </c>
      <c r="M1976">
        <v>826</v>
      </c>
      <c r="N1976" s="2" t="s">
        <v>3127</v>
      </c>
      <c r="O1976" s="2" t="s">
        <v>3122</v>
      </c>
      <c r="P1976" s="2" t="s">
        <v>3121</v>
      </c>
      <c r="Q1976" s="2" t="s">
        <v>998</v>
      </c>
      <c r="R1976" s="2" t="s">
        <v>3120</v>
      </c>
      <c r="S1976" s="2" t="s">
        <v>64</v>
      </c>
      <c r="T1976">
        <v>60</v>
      </c>
      <c r="U1976">
        <v>40</v>
      </c>
      <c r="V1976">
        <v>4</v>
      </c>
      <c r="W1976">
        <v>1</v>
      </c>
      <c r="X1976">
        <v>1</v>
      </c>
      <c r="Z1976">
        <v>60</v>
      </c>
      <c r="AA1976">
        <v>60</v>
      </c>
      <c r="AB1976">
        <v>4420</v>
      </c>
      <c r="AC1976" s="2" t="s">
        <v>3715</v>
      </c>
      <c r="AD1976" s="2" t="s">
        <v>463</v>
      </c>
      <c r="AE1976">
        <v>2026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 s="2" t="s">
        <v>72</v>
      </c>
      <c r="AN1976" s="2" t="s">
        <v>3419</v>
      </c>
    </row>
    <row r="1977" spans="1:40">
      <c r="A1977" s="1">
        <v>46170</v>
      </c>
      <c r="B1977" s="2" t="s">
        <v>25</v>
      </c>
      <c r="C1977" s="2" t="s">
        <v>3424</v>
      </c>
      <c r="D1977" s="2" t="s">
        <v>3425</v>
      </c>
      <c r="E1977" s="11">
        <v>0.55624999999999991</v>
      </c>
      <c r="F1977" s="11">
        <v>0.71875</v>
      </c>
      <c r="G1977">
        <v>3.9</v>
      </c>
      <c r="H1977">
        <v>1441.0256410256411</v>
      </c>
      <c r="I1977">
        <v>3.9000000000000004</v>
      </c>
      <c r="J1977">
        <v>1441.0256410300926</v>
      </c>
      <c r="K1977" s="2" t="s">
        <v>3416</v>
      </c>
      <c r="L1977" s="2" t="s">
        <v>3417</v>
      </c>
      <c r="M1977">
        <v>826</v>
      </c>
      <c r="N1977" s="2" t="s">
        <v>3127</v>
      </c>
      <c r="O1977" s="2" t="s">
        <v>3122</v>
      </c>
      <c r="P1977" s="2" t="s">
        <v>3121</v>
      </c>
      <c r="Q1977" s="2" t="s">
        <v>998</v>
      </c>
      <c r="R1977" s="2" t="s">
        <v>3120</v>
      </c>
      <c r="S1977" s="2" t="s">
        <v>64</v>
      </c>
      <c r="T1977">
        <v>5620</v>
      </c>
      <c r="U1977">
        <v>60</v>
      </c>
      <c r="V1977">
        <v>4</v>
      </c>
      <c r="W1977">
        <v>1</v>
      </c>
      <c r="X1977">
        <v>1</v>
      </c>
      <c r="Z1977">
        <v>5620</v>
      </c>
      <c r="AA1977">
        <v>5620</v>
      </c>
      <c r="AB1977">
        <v>4420</v>
      </c>
      <c r="AC1977" s="2" t="s">
        <v>3716</v>
      </c>
      <c r="AD1977" s="2" t="s">
        <v>463</v>
      </c>
      <c r="AE1977">
        <v>2026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 s="2" t="s">
        <v>72</v>
      </c>
      <c r="AN1977" s="2" t="s">
        <v>3419</v>
      </c>
    </row>
    <row r="1978" spans="1:40">
      <c r="A1978" s="1">
        <v>46170</v>
      </c>
      <c r="B1978" s="2" t="s">
        <v>25</v>
      </c>
      <c r="C1978" s="2" t="s">
        <v>3424</v>
      </c>
      <c r="D1978" s="2" t="s">
        <v>3426</v>
      </c>
      <c r="E1978" s="11">
        <v>0.75694444444444442</v>
      </c>
      <c r="F1978" s="11">
        <v>0.92361111111111116</v>
      </c>
      <c r="G1978">
        <v>4</v>
      </c>
      <c r="H1978">
        <v>552.5</v>
      </c>
      <c r="I1978">
        <v>4</v>
      </c>
      <c r="J1978">
        <v>552.5</v>
      </c>
      <c r="K1978" s="2" t="s">
        <v>3427</v>
      </c>
      <c r="L1978" s="2" t="s">
        <v>3417</v>
      </c>
      <c r="M1978">
        <v>668</v>
      </c>
      <c r="N1978" s="2" t="s">
        <v>2725</v>
      </c>
      <c r="O1978" s="2" t="s">
        <v>2727</v>
      </c>
      <c r="P1978" s="2" t="s">
        <v>857</v>
      </c>
      <c r="Q1978" s="2" t="s">
        <v>422</v>
      </c>
      <c r="R1978" s="2" t="s">
        <v>2726</v>
      </c>
      <c r="S1978" s="2" t="s">
        <v>64</v>
      </c>
      <c r="T1978">
        <v>2210</v>
      </c>
      <c r="U1978">
        <v>55</v>
      </c>
      <c r="V1978">
        <v>7</v>
      </c>
      <c r="W1978">
        <v>2</v>
      </c>
      <c r="X1978">
        <v>3</v>
      </c>
      <c r="Z1978">
        <v>6630</v>
      </c>
      <c r="AA1978">
        <v>3315</v>
      </c>
      <c r="AB1978">
        <v>13000</v>
      </c>
      <c r="AC1978" s="2" t="s">
        <v>3717</v>
      </c>
      <c r="AD1978" s="2" t="s">
        <v>463</v>
      </c>
      <c r="AE1978">
        <v>2026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 s="2" t="s">
        <v>72</v>
      </c>
      <c r="AN1978" s="2" t="s">
        <v>3419</v>
      </c>
    </row>
    <row r="1979" spans="1:40">
      <c r="A1979" s="1">
        <v>46170</v>
      </c>
      <c r="B1979" s="2" t="s">
        <v>25</v>
      </c>
      <c r="C1979" s="2" t="s">
        <v>3424</v>
      </c>
      <c r="D1979" s="2" t="s">
        <v>3426</v>
      </c>
      <c r="E1979" s="11">
        <v>0.93055555555555558</v>
      </c>
      <c r="F1979" s="11">
        <v>0</v>
      </c>
      <c r="G1979">
        <v>1.67</v>
      </c>
      <c r="H1979">
        <v>658.68263473053889</v>
      </c>
      <c r="I1979">
        <v>-22.333333333333332</v>
      </c>
      <c r="J1979">
        <v>-49.253731342592594</v>
      </c>
      <c r="K1979" s="2" t="s">
        <v>3427</v>
      </c>
      <c r="L1979" s="2" t="s">
        <v>3417</v>
      </c>
      <c r="M1979">
        <v>740</v>
      </c>
      <c r="N1979" s="2" t="s">
        <v>2875</v>
      </c>
      <c r="O1979" s="2" t="s">
        <v>2877</v>
      </c>
      <c r="P1979" s="2" t="s">
        <v>402</v>
      </c>
      <c r="Q1979" s="2" t="s">
        <v>422</v>
      </c>
      <c r="R1979" s="2" t="s">
        <v>2876</v>
      </c>
      <c r="S1979" s="2" t="s">
        <v>64</v>
      </c>
      <c r="T1979">
        <v>1100</v>
      </c>
      <c r="U1979">
        <v>70</v>
      </c>
      <c r="V1979">
        <v>4</v>
      </c>
      <c r="W1979">
        <v>1</v>
      </c>
      <c r="X1979">
        <v>6</v>
      </c>
      <c r="Z1979">
        <v>6600</v>
      </c>
      <c r="AA1979">
        <v>6600</v>
      </c>
      <c r="AB1979">
        <v>7000</v>
      </c>
      <c r="AC1979" s="2"/>
      <c r="AD1979" s="2" t="s">
        <v>463</v>
      </c>
      <c r="AE1979">
        <v>2026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 s="2" t="s">
        <v>72</v>
      </c>
      <c r="AN1979" s="2" t="s">
        <v>3419</v>
      </c>
    </row>
    <row r="1980" spans="1:40">
      <c r="A1980" s="1">
        <v>46171</v>
      </c>
      <c r="B1980" s="2" t="s">
        <v>25</v>
      </c>
      <c r="C1980" s="2" t="s">
        <v>3424</v>
      </c>
      <c r="D1980" s="2" t="s">
        <v>3425</v>
      </c>
      <c r="E1980" s="11">
        <v>0.33402777777777781</v>
      </c>
      <c r="F1980" s="11">
        <v>0.41666666666666674</v>
      </c>
      <c r="G1980">
        <v>1.98</v>
      </c>
      <c r="H1980">
        <v>0</v>
      </c>
      <c r="I1980">
        <v>1.9833333333333334</v>
      </c>
      <c r="J1980">
        <v>0</v>
      </c>
      <c r="K1980" s="2" t="s">
        <v>3416</v>
      </c>
      <c r="L1980" s="2" t="s">
        <v>3464</v>
      </c>
      <c r="M1980" t="s">
        <v>764</v>
      </c>
      <c r="N1980" s="2" t="s">
        <v>764</v>
      </c>
      <c r="O1980" s="2" t="s">
        <v>764</v>
      </c>
      <c r="P1980" s="2" t="s">
        <v>764</v>
      </c>
      <c r="Q1980" s="2" t="s">
        <v>764</v>
      </c>
      <c r="R1980" s="2" t="s">
        <v>764</v>
      </c>
      <c r="S1980" s="2" t="s">
        <v>764</v>
      </c>
      <c r="T1980">
        <v>0</v>
      </c>
      <c r="U1980">
        <v>0</v>
      </c>
      <c r="V1980">
        <v>0</v>
      </c>
      <c r="W1980">
        <v>0</v>
      </c>
      <c r="X1980">
        <v>0</v>
      </c>
      <c r="Z1980">
        <v>0</v>
      </c>
      <c r="AA1980" t="s">
        <v>764</v>
      </c>
      <c r="AB1980" t="s">
        <v>764</v>
      </c>
      <c r="AC1980" s="2" t="s">
        <v>3718</v>
      </c>
      <c r="AD1980" s="2" t="s">
        <v>463</v>
      </c>
      <c r="AE1980">
        <v>2026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 s="2" t="s">
        <v>72</v>
      </c>
      <c r="AN1980" s="2" t="s">
        <v>3419</v>
      </c>
    </row>
    <row r="1981" spans="1:40">
      <c r="A1981" s="1">
        <v>46171</v>
      </c>
      <c r="B1981" s="2" t="s">
        <v>25</v>
      </c>
      <c r="C1981" s="2" t="s">
        <v>3424</v>
      </c>
      <c r="D1981" s="2" t="s">
        <v>3425</v>
      </c>
      <c r="E1981" s="11">
        <v>0.42361111111111116</v>
      </c>
      <c r="F1981" s="11">
        <v>0.5</v>
      </c>
      <c r="G1981">
        <v>1.83</v>
      </c>
      <c r="H1981">
        <v>2087.4316939890709</v>
      </c>
      <c r="I1981">
        <v>1.8333333333333335</v>
      </c>
      <c r="J1981">
        <v>2083.6363636342594</v>
      </c>
      <c r="K1981" s="2" t="s">
        <v>3416</v>
      </c>
      <c r="L1981" s="2" t="s">
        <v>3417</v>
      </c>
      <c r="M1981">
        <v>667</v>
      </c>
      <c r="N1981" s="2" t="s">
        <v>2717</v>
      </c>
      <c r="O1981" s="2" t="s">
        <v>2721</v>
      </c>
      <c r="P1981" s="2" t="s">
        <v>2719</v>
      </c>
      <c r="Q1981" s="2" t="s">
        <v>2720</v>
      </c>
      <c r="R1981" s="2" t="s">
        <v>2718</v>
      </c>
      <c r="S1981" s="2" t="s">
        <v>116</v>
      </c>
      <c r="T1981">
        <v>3820</v>
      </c>
      <c r="U1981">
        <v>60</v>
      </c>
      <c r="V1981">
        <v>3</v>
      </c>
      <c r="W1981">
        <v>2</v>
      </c>
      <c r="X1981">
        <v>7</v>
      </c>
      <c r="Z1981">
        <v>26740</v>
      </c>
      <c r="AA1981">
        <v>13370</v>
      </c>
      <c r="AB1981">
        <v>25000</v>
      </c>
      <c r="AC1981" s="2"/>
      <c r="AD1981" s="2" t="s">
        <v>463</v>
      </c>
      <c r="AE1981">
        <v>2026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 s="2" t="s">
        <v>72</v>
      </c>
      <c r="AN1981" s="2" t="s">
        <v>3419</v>
      </c>
    </row>
    <row r="1982" spans="1:40">
      <c r="A1982" s="1">
        <v>46171</v>
      </c>
      <c r="B1982" s="2" t="s">
        <v>25</v>
      </c>
      <c r="C1982" s="2" t="s">
        <v>3424</v>
      </c>
      <c r="D1982" s="2" t="s">
        <v>3425</v>
      </c>
      <c r="E1982" s="11">
        <v>0.51388888888888884</v>
      </c>
      <c r="F1982" s="11">
        <v>0.59722222222222232</v>
      </c>
      <c r="G1982">
        <v>2</v>
      </c>
      <c r="H1982">
        <v>0</v>
      </c>
      <c r="I1982">
        <v>2</v>
      </c>
      <c r="J1982">
        <v>0</v>
      </c>
      <c r="K1982" s="2" t="s">
        <v>3416</v>
      </c>
      <c r="L1982" s="2" t="s">
        <v>3464</v>
      </c>
      <c r="M1982" t="s">
        <v>764</v>
      </c>
      <c r="N1982" s="2" t="s">
        <v>764</v>
      </c>
      <c r="O1982" s="2" t="s">
        <v>764</v>
      </c>
      <c r="P1982" s="2" t="s">
        <v>764</v>
      </c>
      <c r="Q1982" s="2" t="s">
        <v>764</v>
      </c>
      <c r="R1982" s="2" t="s">
        <v>764</v>
      </c>
      <c r="S1982" s="2" t="s">
        <v>764</v>
      </c>
      <c r="T1982">
        <v>0</v>
      </c>
      <c r="U1982">
        <v>0</v>
      </c>
      <c r="V1982">
        <v>0</v>
      </c>
      <c r="W1982">
        <v>0</v>
      </c>
      <c r="X1982">
        <v>0</v>
      </c>
      <c r="Z1982">
        <v>0</v>
      </c>
      <c r="AA1982" t="s">
        <v>764</v>
      </c>
      <c r="AB1982" t="s">
        <v>764</v>
      </c>
      <c r="AC1982" s="2" t="s">
        <v>3719</v>
      </c>
      <c r="AD1982" s="2" t="s">
        <v>463</v>
      </c>
      <c r="AE1982">
        <v>2026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 s="2" t="s">
        <v>72</v>
      </c>
      <c r="AN1982" s="2" t="s">
        <v>3419</v>
      </c>
    </row>
    <row r="1983" spans="1:40">
      <c r="A1983" s="1">
        <v>46171</v>
      </c>
      <c r="B1983" s="2" t="s">
        <v>25</v>
      </c>
      <c r="C1983" s="2" t="s">
        <v>3424</v>
      </c>
      <c r="D1983" s="2" t="s">
        <v>3425</v>
      </c>
      <c r="E1983" s="11">
        <v>0.60416666666666674</v>
      </c>
      <c r="F1983" s="11">
        <v>0.71875</v>
      </c>
      <c r="G1983">
        <v>2.75</v>
      </c>
      <c r="H1983">
        <v>1381.8181818181818</v>
      </c>
      <c r="I1983">
        <v>2.75</v>
      </c>
      <c r="J1983">
        <v>1381.8181818171297</v>
      </c>
      <c r="K1983" s="2" t="s">
        <v>3416</v>
      </c>
      <c r="L1983" s="2" t="s">
        <v>3417</v>
      </c>
      <c r="M1983">
        <v>667</v>
      </c>
      <c r="N1983" s="2" t="s">
        <v>2717</v>
      </c>
      <c r="O1983" s="2" t="s">
        <v>2721</v>
      </c>
      <c r="P1983" s="2" t="s">
        <v>2719</v>
      </c>
      <c r="Q1983" s="2" t="s">
        <v>2720</v>
      </c>
      <c r="R1983" s="2" t="s">
        <v>2718</v>
      </c>
      <c r="S1983" s="2" t="s">
        <v>116</v>
      </c>
      <c r="T1983">
        <v>3800</v>
      </c>
      <c r="U1983">
        <v>60</v>
      </c>
      <c r="V1983">
        <v>3</v>
      </c>
      <c r="W1983">
        <v>2</v>
      </c>
      <c r="X1983">
        <v>7</v>
      </c>
      <c r="Z1983">
        <v>26600</v>
      </c>
      <c r="AA1983">
        <v>13300</v>
      </c>
      <c r="AB1983">
        <v>25000</v>
      </c>
      <c r="AC1983" s="2" t="s">
        <v>3621</v>
      </c>
      <c r="AD1983" s="2" t="s">
        <v>463</v>
      </c>
      <c r="AE1983">
        <v>2026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 s="2" t="s">
        <v>72</v>
      </c>
      <c r="AN1983" s="2" t="s">
        <v>3419</v>
      </c>
    </row>
    <row r="1984" spans="1:40">
      <c r="A1984" s="1">
        <v>46171</v>
      </c>
      <c r="B1984" s="2" t="s">
        <v>25</v>
      </c>
      <c r="C1984" s="2" t="s">
        <v>3424</v>
      </c>
      <c r="D1984" s="2" t="s">
        <v>3426</v>
      </c>
      <c r="E1984" s="11">
        <v>0.75694444444444442</v>
      </c>
      <c r="F1984" s="11">
        <v>0.85069444444444442</v>
      </c>
      <c r="G1984">
        <v>2.25</v>
      </c>
      <c r="H1984">
        <v>657.77777777777783</v>
      </c>
      <c r="I1984">
        <v>2.25</v>
      </c>
      <c r="J1984">
        <v>657.77777777777783</v>
      </c>
      <c r="K1984" s="2" t="s">
        <v>3427</v>
      </c>
      <c r="L1984" s="2" t="s">
        <v>3417</v>
      </c>
      <c r="M1984">
        <v>778</v>
      </c>
      <c r="N1984" s="2" t="s">
        <v>2975</v>
      </c>
      <c r="O1984" s="2" t="s">
        <v>2979</v>
      </c>
      <c r="P1984" s="2" t="s">
        <v>2977</v>
      </c>
      <c r="Q1984" s="2" t="s">
        <v>2978</v>
      </c>
      <c r="R1984" s="2" t="s">
        <v>2976</v>
      </c>
      <c r="S1984" s="2" t="s">
        <v>64</v>
      </c>
      <c r="T1984">
        <v>1480</v>
      </c>
      <c r="U1984">
        <v>35</v>
      </c>
      <c r="V1984">
        <v>4</v>
      </c>
      <c r="W1984">
        <v>1</v>
      </c>
      <c r="X1984">
        <v>3</v>
      </c>
      <c r="Z1984">
        <v>4440</v>
      </c>
      <c r="AA1984">
        <v>4440</v>
      </c>
      <c r="AB1984">
        <v>2500</v>
      </c>
      <c r="AC1984" s="2"/>
      <c r="AD1984" s="2" t="s">
        <v>463</v>
      </c>
      <c r="AE1984">
        <v>2026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 s="2" t="s">
        <v>72</v>
      </c>
      <c r="AN1984" s="2" t="s">
        <v>3419</v>
      </c>
    </row>
    <row r="1985" spans="1:40">
      <c r="A1985" s="1">
        <v>46171</v>
      </c>
      <c r="B1985" s="2" t="s">
        <v>25</v>
      </c>
      <c r="C1985" s="2" t="s">
        <v>3424</v>
      </c>
      <c r="D1985" s="2" t="s">
        <v>3426</v>
      </c>
      <c r="E1985" s="11">
        <v>0.86111111111111116</v>
      </c>
      <c r="F1985" s="11">
        <v>0.94791666666666674</v>
      </c>
      <c r="G1985">
        <v>2.08</v>
      </c>
      <c r="H1985">
        <v>548.07692307692309</v>
      </c>
      <c r="I1985">
        <v>2.0833333333333335</v>
      </c>
      <c r="J1985">
        <v>547.20000000000005</v>
      </c>
      <c r="K1985" s="2" t="s">
        <v>3427</v>
      </c>
      <c r="L1985" s="2" t="s">
        <v>3417</v>
      </c>
      <c r="M1985">
        <v>828</v>
      </c>
      <c r="N1985" s="2" t="s">
        <v>3128</v>
      </c>
      <c r="O1985" s="2" t="s">
        <v>3136</v>
      </c>
      <c r="P1985" s="2" t="s">
        <v>3130</v>
      </c>
      <c r="Q1985" s="2" t="s">
        <v>2978</v>
      </c>
      <c r="R1985" s="2" t="s">
        <v>3129</v>
      </c>
      <c r="S1985" s="2" t="s">
        <v>64</v>
      </c>
      <c r="T1985">
        <v>1140</v>
      </c>
      <c r="U1985">
        <v>45</v>
      </c>
      <c r="V1985">
        <v>4</v>
      </c>
      <c r="W1985">
        <v>1</v>
      </c>
      <c r="X1985">
        <v>3</v>
      </c>
      <c r="Y1985">
        <v>2</v>
      </c>
      <c r="Z1985">
        <v>2280</v>
      </c>
      <c r="AA1985">
        <v>2280</v>
      </c>
      <c r="AB1985">
        <v>2000</v>
      </c>
      <c r="AC1985" s="2"/>
      <c r="AD1985" s="2" t="s">
        <v>463</v>
      </c>
      <c r="AE1985">
        <v>2026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 s="2" t="s">
        <v>72</v>
      </c>
      <c r="AN1985" s="2" t="s">
        <v>3419</v>
      </c>
    </row>
    <row r="1986" spans="1:40">
      <c r="A1986" s="1">
        <v>46171</v>
      </c>
      <c r="B1986" s="2" t="s">
        <v>25</v>
      </c>
      <c r="C1986" s="2" t="s">
        <v>3424</v>
      </c>
      <c r="D1986" s="2" t="s">
        <v>3426</v>
      </c>
      <c r="E1986" s="11">
        <v>1.9444444444444375E-2</v>
      </c>
      <c r="F1986" s="11">
        <v>2.7777777777777679E-2</v>
      </c>
      <c r="G1986">
        <v>0.2</v>
      </c>
      <c r="H1986">
        <v>3600</v>
      </c>
      <c r="I1986">
        <v>0.19999999999999996</v>
      </c>
      <c r="J1986">
        <v>3600</v>
      </c>
      <c r="K1986" s="2" t="s">
        <v>3427</v>
      </c>
      <c r="L1986" s="2" t="s">
        <v>3417</v>
      </c>
      <c r="M1986">
        <v>800</v>
      </c>
      <c r="N1986" s="2" t="s">
        <v>3050</v>
      </c>
      <c r="O1986" s="2" t="s">
        <v>3053</v>
      </c>
      <c r="P1986" s="2" t="s">
        <v>3052</v>
      </c>
      <c r="Q1986" s="2" t="s">
        <v>1064</v>
      </c>
      <c r="R1986" s="2" t="s">
        <v>3051</v>
      </c>
      <c r="S1986" s="2" t="s">
        <v>64</v>
      </c>
      <c r="T1986">
        <v>720</v>
      </c>
      <c r="U1986">
        <v>30</v>
      </c>
      <c r="V1986">
        <v>4</v>
      </c>
      <c r="W1986">
        <v>1</v>
      </c>
      <c r="X1986">
        <v>3</v>
      </c>
      <c r="Z1986">
        <v>2160</v>
      </c>
      <c r="AA1986">
        <v>2160</v>
      </c>
      <c r="AB1986">
        <v>1600</v>
      </c>
      <c r="AC1986" s="2"/>
      <c r="AD1986" s="2" t="s">
        <v>463</v>
      </c>
      <c r="AE1986">
        <v>2026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 s="2" t="s">
        <v>72</v>
      </c>
      <c r="AN1986" s="2" t="s">
        <v>3419</v>
      </c>
    </row>
    <row r="1987" spans="1:40">
      <c r="A1987" s="1">
        <v>46170</v>
      </c>
      <c r="B1987" s="2" t="s">
        <v>25</v>
      </c>
      <c r="C1987" s="2" t="s">
        <v>3414</v>
      </c>
      <c r="D1987" s="2" t="s">
        <v>3415</v>
      </c>
      <c r="E1987" s="11">
        <v>0.33333333333333326</v>
      </c>
      <c r="F1987" s="11">
        <v>0.41666666666666674</v>
      </c>
      <c r="G1987">
        <v>2</v>
      </c>
      <c r="H1987">
        <v>1380</v>
      </c>
      <c r="I1987">
        <v>2</v>
      </c>
      <c r="J1987">
        <v>1380</v>
      </c>
      <c r="K1987" s="2" t="s">
        <v>3416</v>
      </c>
      <c r="L1987" s="2" t="s">
        <v>3417</v>
      </c>
      <c r="M1987">
        <v>702</v>
      </c>
      <c r="N1987" s="2" t="s">
        <v>2800</v>
      </c>
      <c r="O1987" s="2" t="s">
        <v>76</v>
      </c>
      <c r="P1987" s="2" t="s">
        <v>825</v>
      </c>
      <c r="Q1987" s="2" t="s">
        <v>192</v>
      </c>
      <c r="R1987" s="2" t="s">
        <v>824</v>
      </c>
      <c r="S1987" s="2" t="s">
        <v>79</v>
      </c>
      <c r="T1987">
        <v>2760</v>
      </c>
      <c r="U1987">
        <v>10</v>
      </c>
      <c r="V1987">
        <v>0</v>
      </c>
      <c r="W1987">
        <v>1</v>
      </c>
      <c r="X1987">
        <v>8</v>
      </c>
      <c r="Z1987">
        <v>22080</v>
      </c>
      <c r="AA1987">
        <v>22080</v>
      </c>
      <c r="AB1987">
        <v>29700</v>
      </c>
      <c r="AC1987" s="2" t="s">
        <v>3720</v>
      </c>
      <c r="AD1987" s="2" t="s">
        <v>463</v>
      </c>
      <c r="AE1987">
        <v>2026</v>
      </c>
      <c r="AF1987">
        <v>690</v>
      </c>
      <c r="AG1987">
        <v>939</v>
      </c>
      <c r="AH1987">
        <v>-249</v>
      </c>
      <c r="AI1987">
        <v>942</v>
      </c>
      <c r="AJ1987">
        <v>939</v>
      </c>
      <c r="AK1987">
        <v>3</v>
      </c>
      <c r="AL1987" s="2" t="s">
        <v>72</v>
      </c>
      <c r="AN1987" s="2" t="s">
        <v>3419</v>
      </c>
    </row>
    <row r="1988" spans="1:40">
      <c r="A1988" s="1">
        <v>46170</v>
      </c>
      <c r="B1988" s="2" t="s">
        <v>25</v>
      </c>
      <c r="C1988" s="2" t="s">
        <v>3414</v>
      </c>
      <c r="D1988" s="2" t="s">
        <v>3415</v>
      </c>
      <c r="E1988" s="11">
        <v>0.41666666666666674</v>
      </c>
      <c r="F1988" s="11">
        <v>0.5</v>
      </c>
      <c r="G1988">
        <v>2</v>
      </c>
      <c r="H1988">
        <v>587.5</v>
      </c>
      <c r="I1988">
        <v>2</v>
      </c>
      <c r="J1988">
        <v>587.5</v>
      </c>
      <c r="K1988" s="2" t="s">
        <v>3416</v>
      </c>
      <c r="L1988" s="2" t="s">
        <v>3417</v>
      </c>
      <c r="M1988">
        <v>728</v>
      </c>
      <c r="N1988" s="2" t="s">
        <v>2853</v>
      </c>
      <c r="O1988" s="2" t="s">
        <v>2856</v>
      </c>
      <c r="P1988" s="2" t="s">
        <v>1135</v>
      </c>
      <c r="Q1988" s="2" t="s">
        <v>2855</v>
      </c>
      <c r="R1988" s="2" t="s">
        <v>2854</v>
      </c>
      <c r="S1988" s="2" t="s">
        <v>79</v>
      </c>
      <c r="T1988">
        <v>1175</v>
      </c>
      <c r="U1988">
        <v>5</v>
      </c>
      <c r="V1988">
        <v>0</v>
      </c>
      <c r="W1988">
        <v>1</v>
      </c>
      <c r="X1988">
        <v>8</v>
      </c>
      <c r="Z1988">
        <v>9400</v>
      </c>
      <c r="AA1988">
        <v>9400</v>
      </c>
      <c r="AB1988">
        <v>9100</v>
      </c>
      <c r="AC1988" s="2"/>
      <c r="AD1988" s="2" t="s">
        <v>463</v>
      </c>
      <c r="AE1988">
        <v>2026</v>
      </c>
      <c r="AF1988">
        <v>294</v>
      </c>
      <c r="AG1988">
        <v>299</v>
      </c>
      <c r="AH1988">
        <v>-5</v>
      </c>
      <c r="AI1988">
        <v>302</v>
      </c>
      <c r="AJ1988">
        <v>299</v>
      </c>
      <c r="AK1988">
        <v>3</v>
      </c>
      <c r="AL1988" s="2" t="s">
        <v>72</v>
      </c>
      <c r="AN1988" s="2" t="s">
        <v>3419</v>
      </c>
    </row>
    <row r="1989" spans="1:40">
      <c r="A1989" s="1">
        <v>46170</v>
      </c>
      <c r="B1989" s="2" t="s">
        <v>25</v>
      </c>
      <c r="C1989" s="2" t="s">
        <v>3414</v>
      </c>
      <c r="D1989" s="2" t="s">
        <v>3415</v>
      </c>
      <c r="E1989" s="11">
        <v>0.5</v>
      </c>
      <c r="F1989" s="11">
        <v>0.56944444444444442</v>
      </c>
      <c r="G1989">
        <v>1.67</v>
      </c>
      <c r="H1989">
        <v>1000</v>
      </c>
      <c r="I1989">
        <v>1.6666666666666665</v>
      </c>
      <c r="J1989">
        <v>1002</v>
      </c>
      <c r="K1989" s="2" t="s">
        <v>3416</v>
      </c>
      <c r="L1989" s="2" t="s">
        <v>3417</v>
      </c>
      <c r="M1989">
        <v>713</v>
      </c>
      <c r="N1989" s="2" t="s">
        <v>2821</v>
      </c>
      <c r="O1989" s="2" t="s">
        <v>2828</v>
      </c>
      <c r="P1989" s="2" t="s">
        <v>2823</v>
      </c>
      <c r="Q1989" s="2" t="s">
        <v>240</v>
      </c>
      <c r="R1989" s="2" t="s">
        <v>2822</v>
      </c>
      <c r="S1989" s="2" t="s">
        <v>79</v>
      </c>
      <c r="T1989">
        <v>1670</v>
      </c>
      <c r="U1989">
        <v>0</v>
      </c>
      <c r="V1989">
        <v>0</v>
      </c>
      <c r="W1989">
        <v>1</v>
      </c>
      <c r="X1989">
        <v>8</v>
      </c>
      <c r="Z1989">
        <v>13360</v>
      </c>
      <c r="AA1989">
        <v>13360</v>
      </c>
      <c r="AB1989">
        <v>13100</v>
      </c>
      <c r="AC1989" s="2"/>
      <c r="AD1989" s="2" t="s">
        <v>463</v>
      </c>
      <c r="AE1989">
        <v>2026</v>
      </c>
      <c r="AF1989">
        <v>418</v>
      </c>
      <c r="AG1989">
        <v>444</v>
      </c>
      <c r="AH1989">
        <v>-26</v>
      </c>
      <c r="AI1989">
        <v>447</v>
      </c>
      <c r="AJ1989">
        <v>444</v>
      </c>
      <c r="AK1989">
        <v>3</v>
      </c>
      <c r="AL1989" s="2" t="s">
        <v>72</v>
      </c>
      <c r="AN1989" s="2" t="s">
        <v>3419</v>
      </c>
    </row>
    <row r="1990" spans="1:40">
      <c r="A1990" s="1">
        <v>46170</v>
      </c>
      <c r="B1990" s="2" t="s">
        <v>25</v>
      </c>
      <c r="C1990" s="2" t="s">
        <v>3414</v>
      </c>
      <c r="D1990" s="2" t="s">
        <v>3415</v>
      </c>
      <c r="E1990" s="11">
        <v>0.56944444444444442</v>
      </c>
      <c r="F1990" s="11">
        <v>0.60416666666666674</v>
      </c>
      <c r="G1990">
        <v>0.83</v>
      </c>
      <c r="H1990">
        <v>385.54216867469881</v>
      </c>
      <c r="I1990">
        <v>0.83333333333333326</v>
      </c>
      <c r="J1990">
        <v>384</v>
      </c>
      <c r="K1990" s="2" t="s">
        <v>3416</v>
      </c>
      <c r="L1990" s="2" t="s">
        <v>3417</v>
      </c>
      <c r="M1990">
        <v>823</v>
      </c>
      <c r="N1990" s="2" t="s">
        <v>3112</v>
      </c>
      <c r="O1990" s="2" t="s">
        <v>3109</v>
      </c>
      <c r="P1990" s="2" t="s">
        <v>3114</v>
      </c>
      <c r="Q1990" s="2" t="s">
        <v>343</v>
      </c>
      <c r="R1990" s="2" t="s">
        <v>3113</v>
      </c>
      <c r="S1990" s="2" t="s">
        <v>79</v>
      </c>
      <c r="T1990">
        <v>320</v>
      </c>
      <c r="U1990">
        <v>10</v>
      </c>
      <c r="V1990">
        <v>0</v>
      </c>
      <c r="W1990">
        <v>1</v>
      </c>
      <c r="X1990">
        <v>8</v>
      </c>
      <c r="Z1990">
        <v>2560</v>
      </c>
      <c r="AA1990">
        <v>2560</v>
      </c>
      <c r="AB1990">
        <v>2400</v>
      </c>
      <c r="AC1990" s="2"/>
      <c r="AD1990" s="2" t="s">
        <v>463</v>
      </c>
      <c r="AE1990">
        <v>2026</v>
      </c>
      <c r="AF1990">
        <v>80</v>
      </c>
      <c r="AG1990">
        <v>73</v>
      </c>
      <c r="AH1990">
        <v>7</v>
      </c>
      <c r="AI1990">
        <v>80</v>
      </c>
      <c r="AJ1990">
        <v>73</v>
      </c>
      <c r="AK1990">
        <v>7</v>
      </c>
      <c r="AL1990" s="2" t="s">
        <v>72</v>
      </c>
      <c r="AN1990" s="2" t="s">
        <v>3419</v>
      </c>
    </row>
    <row r="1991" spans="1:40">
      <c r="A1991" s="1">
        <v>46170</v>
      </c>
      <c r="B1991" s="2" t="s">
        <v>25</v>
      </c>
      <c r="C1991" s="2" t="s">
        <v>3414</v>
      </c>
      <c r="D1991" s="2" t="s">
        <v>3415</v>
      </c>
      <c r="E1991" s="11">
        <v>0.60416666666666674</v>
      </c>
      <c r="F1991" s="11">
        <v>0.625</v>
      </c>
      <c r="G1991">
        <v>0.5</v>
      </c>
      <c r="H1991">
        <v>560</v>
      </c>
      <c r="I1991">
        <v>0.5</v>
      </c>
      <c r="J1991">
        <v>560</v>
      </c>
      <c r="K1991" s="2" t="s">
        <v>3416</v>
      </c>
      <c r="L1991" s="2" t="s">
        <v>3417</v>
      </c>
      <c r="M1991">
        <v>821</v>
      </c>
      <c r="N1991" s="2" t="s">
        <v>3102</v>
      </c>
      <c r="O1991" s="2" t="s">
        <v>3109</v>
      </c>
      <c r="P1991" s="2" t="s">
        <v>3104</v>
      </c>
      <c r="Q1991" s="2" t="s">
        <v>343</v>
      </c>
      <c r="R1991" s="2" t="s">
        <v>3103</v>
      </c>
      <c r="S1991" s="2" t="s">
        <v>79</v>
      </c>
      <c r="T1991">
        <v>280</v>
      </c>
      <c r="U1991">
        <v>2</v>
      </c>
      <c r="V1991">
        <v>0</v>
      </c>
      <c r="W1991">
        <v>1</v>
      </c>
      <c r="X1991">
        <v>8</v>
      </c>
      <c r="Z1991">
        <v>2240</v>
      </c>
      <c r="AA1991">
        <v>2240</v>
      </c>
      <c r="AB1991">
        <v>2100</v>
      </c>
      <c r="AC1991" s="2"/>
      <c r="AD1991" s="2" t="s">
        <v>463</v>
      </c>
      <c r="AE1991">
        <v>2026</v>
      </c>
      <c r="AF1991">
        <v>70</v>
      </c>
      <c r="AG1991">
        <v>71</v>
      </c>
      <c r="AH1991">
        <v>-1</v>
      </c>
      <c r="AI1991">
        <v>74</v>
      </c>
      <c r="AJ1991">
        <v>71</v>
      </c>
      <c r="AK1991">
        <v>3</v>
      </c>
      <c r="AL1991" s="2" t="s">
        <v>72</v>
      </c>
      <c r="AN1991" s="2" t="s">
        <v>3419</v>
      </c>
    </row>
    <row r="1992" spans="1:40">
      <c r="A1992" s="1">
        <v>46170</v>
      </c>
      <c r="B1992" s="2" t="s">
        <v>25</v>
      </c>
      <c r="C1992" s="2" t="s">
        <v>3414</v>
      </c>
      <c r="D1992" s="2" t="s">
        <v>3415</v>
      </c>
      <c r="E1992" s="11">
        <v>0.625</v>
      </c>
      <c r="F1992" s="11">
        <v>0.65625</v>
      </c>
      <c r="G1992">
        <v>0.75</v>
      </c>
      <c r="H1992">
        <v>600</v>
      </c>
      <c r="I1992">
        <v>0.75</v>
      </c>
      <c r="J1992">
        <v>600</v>
      </c>
      <c r="K1992" s="2" t="s">
        <v>3416</v>
      </c>
      <c r="L1992" s="2" t="s">
        <v>3417</v>
      </c>
      <c r="M1992">
        <v>783</v>
      </c>
      <c r="N1992" s="2" t="s">
        <v>2991</v>
      </c>
      <c r="O1992" s="2" t="s">
        <v>1286</v>
      </c>
      <c r="P1992" s="2" t="s">
        <v>1598</v>
      </c>
      <c r="Q1992" s="2" t="s">
        <v>192</v>
      </c>
      <c r="R1992" s="2" t="s">
        <v>2992</v>
      </c>
      <c r="S1992" s="2" t="s">
        <v>79</v>
      </c>
      <c r="T1992">
        <v>450</v>
      </c>
      <c r="U1992">
        <v>10</v>
      </c>
      <c r="V1992">
        <v>0</v>
      </c>
      <c r="W1992">
        <v>1</v>
      </c>
      <c r="X1992">
        <v>8</v>
      </c>
      <c r="Z1992">
        <v>3600</v>
      </c>
      <c r="AA1992">
        <v>3600</v>
      </c>
      <c r="AB1992">
        <v>3350</v>
      </c>
      <c r="AC1992" s="2"/>
      <c r="AD1992" s="2" t="s">
        <v>463</v>
      </c>
      <c r="AE1992">
        <v>2026</v>
      </c>
      <c r="AF1992">
        <v>113</v>
      </c>
      <c r="AG1992">
        <v>109</v>
      </c>
      <c r="AH1992">
        <v>4</v>
      </c>
      <c r="AI1992">
        <v>113</v>
      </c>
      <c r="AJ1992">
        <v>109</v>
      </c>
      <c r="AK1992">
        <v>4</v>
      </c>
      <c r="AL1992" s="2" t="s">
        <v>72</v>
      </c>
      <c r="AN1992" s="2" t="s">
        <v>3419</v>
      </c>
    </row>
    <row r="1993" spans="1:40">
      <c r="A1993" s="1">
        <v>46170</v>
      </c>
      <c r="B1993" s="2" t="s">
        <v>25</v>
      </c>
      <c r="C1993" s="2" t="s">
        <v>3414</v>
      </c>
      <c r="D1993" s="2" t="s">
        <v>3415</v>
      </c>
      <c r="E1993" s="11">
        <v>0.65625</v>
      </c>
      <c r="F1993" s="11">
        <v>0.6875</v>
      </c>
      <c r="G1993">
        <v>0.75</v>
      </c>
      <c r="H1993">
        <v>873.33333333333337</v>
      </c>
      <c r="I1993">
        <v>0.75</v>
      </c>
      <c r="J1993">
        <v>873.33333333333337</v>
      </c>
      <c r="K1993" s="2" t="s">
        <v>3416</v>
      </c>
      <c r="L1993" s="2" t="s">
        <v>3417</v>
      </c>
      <c r="M1993">
        <v>746</v>
      </c>
      <c r="N1993" s="2" t="s">
        <v>2890</v>
      </c>
      <c r="O1993" s="2" t="s">
        <v>2894</v>
      </c>
      <c r="P1993" s="2" t="s">
        <v>634</v>
      </c>
      <c r="Q1993" s="2" t="s">
        <v>97</v>
      </c>
      <c r="R1993" s="2" t="s">
        <v>633</v>
      </c>
      <c r="S1993" s="2" t="s">
        <v>79</v>
      </c>
      <c r="T1993">
        <v>655</v>
      </c>
      <c r="U1993">
        <v>10</v>
      </c>
      <c r="V1993">
        <v>0</v>
      </c>
      <c r="W1993">
        <v>1</v>
      </c>
      <c r="X1993">
        <v>8</v>
      </c>
      <c r="Z1993">
        <v>5240</v>
      </c>
      <c r="AA1993">
        <v>5240</v>
      </c>
      <c r="AB1993">
        <v>5000</v>
      </c>
      <c r="AC1993" s="2"/>
      <c r="AD1993" s="2" t="s">
        <v>463</v>
      </c>
      <c r="AE1993">
        <v>2026</v>
      </c>
      <c r="AF1993">
        <v>164</v>
      </c>
      <c r="AG1993">
        <v>161</v>
      </c>
      <c r="AH1993">
        <v>3</v>
      </c>
      <c r="AI1993">
        <v>164</v>
      </c>
      <c r="AJ1993">
        <v>161</v>
      </c>
      <c r="AK1993">
        <v>3</v>
      </c>
      <c r="AL1993" s="2" t="s">
        <v>72</v>
      </c>
      <c r="AN1993" s="2" t="s">
        <v>3419</v>
      </c>
    </row>
    <row r="1994" spans="1:40">
      <c r="A1994" s="1">
        <v>46170</v>
      </c>
      <c r="B1994" s="2" t="s">
        <v>25</v>
      </c>
      <c r="C1994" s="2" t="s">
        <v>3414</v>
      </c>
      <c r="D1994" s="2" t="s">
        <v>3415</v>
      </c>
      <c r="E1994" s="11">
        <v>0.6875</v>
      </c>
      <c r="F1994" s="11">
        <v>0.72916666666666674</v>
      </c>
      <c r="G1994">
        <v>1</v>
      </c>
      <c r="H1994">
        <v>1600</v>
      </c>
      <c r="I1994">
        <v>1</v>
      </c>
      <c r="J1994">
        <v>1600</v>
      </c>
      <c r="K1994" s="2" t="s">
        <v>3416</v>
      </c>
      <c r="L1994" s="2" t="s">
        <v>3417</v>
      </c>
      <c r="M1994">
        <v>804</v>
      </c>
      <c r="N1994" s="2" t="s">
        <v>3059</v>
      </c>
      <c r="O1994" s="2" t="s">
        <v>1982</v>
      </c>
      <c r="P1994" s="2" t="s">
        <v>1975</v>
      </c>
      <c r="Q1994" s="2" t="s">
        <v>1976</v>
      </c>
      <c r="R1994" s="2" t="s">
        <v>1974</v>
      </c>
      <c r="S1994" s="2" t="s">
        <v>79</v>
      </c>
      <c r="T1994">
        <v>1600</v>
      </c>
      <c r="U1994">
        <v>0</v>
      </c>
      <c r="V1994">
        <v>0</v>
      </c>
      <c r="W1994">
        <v>1</v>
      </c>
      <c r="X1994">
        <v>8</v>
      </c>
      <c r="Z1994">
        <v>12800</v>
      </c>
      <c r="AA1994">
        <v>12800</v>
      </c>
      <c r="AB1994">
        <v>12600</v>
      </c>
      <c r="AC1994" s="2" t="s">
        <v>3721</v>
      </c>
      <c r="AD1994" s="2" t="s">
        <v>463</v>
      </c>
      <c r="AE1994">
        <v>2026</v>
      </c>
      <c r="AF1994">
        <v>400</v>
      </c>
      <c r="AG1994">
        <v>405</v>
      </c>
      <c r="AH1994">
        <v>-5</v>
      </c>
      <c r="AI1994">
        <v>408</v>
      </c>
      <c r="AJ1994">
        <v>405</v>
      </c>
      <c r="AK1994">
        <v>3</v>
      </c>
      <c r="AL1994" s="2" t="s">
        <v>72</v>
      </c>
      <c r="AN1994" s="2" t="s">
        <v>3419</v>
      </c>
    </row>
    <row r="1995" spans="1:40">
      <c r="A1995" s="1">
        <v>46171</v>
      </c>
      <c r="B1995" s="2" t="s">
        <v>25</v>
      </c>
      <c r="C1995" s="2" t="s">
        <v>3414</v>
      </c>
      <c r="D1995" s="2" t="s">
        <v>3415</v>
      </c>
      <c r="E1995" s="11">
        <v>0.33749999999999991</v>
      </c>
      <c r="F1995" s="11">
        <v>0.41666666666666674</v>
      </c>
      <c r="G1995">
        <v>1.9</v>
      </c>
      <c r="H1995">
        <v>842.1052631578948</v>
      </c>
      <c r="I1995">
        <v>1.9</v>
      </c>
      <c r="J1995">
        <v>842.1052631597222</v>
      </c>
      <c r="K1995" s="2" t="s">
        <v>3416</v>
      </c>
      <c r="L1995" s="2" t="s">
        <v>3417</v>
      </c>
      <c r="M1995">
        <v>804</v>
      </c>
      <c r="N1995" s="2" t="s">
        <v>3059</v>
      </c>
      <c r="O1995" s="2" t="s">
        <v>1982</v>
      </c>
      <c r="P1995" s="2" t="s">
        <v>1975</v>
      </c>
      <c r="Q1995" s="2" t="s">
        <v>1976</v>
      </c>
      <c r="R1995" s="2" t="s">
        <v>1974</v>
      </c>
      <c r="S1995" s="2" t="s">
        <v>79</v>
      </c>
      <c r="T1995">
        <v>1600</v>
      </c>
      <c r="U1995">
        <v>10</v>
      </c>
      <c r="V1995">
        <v>0</v>
      </c>
      <c r="W1995">
        <v>1</v>
      </c>
      <c r="X1995">
        <v>8</v>
      </c>
      <c r="Z1995">
        <v>12800</v>
      </c>
      <c r="AA1995">
        <v>12800</v>
      </c>
      <c r="AB1995">
        <v>12600</v>
      </c>
      <c r="AC1995" s="2" t="s">
        <v>3720</v>
      </c>
      <c r="AD1995" s="2" t="s">
        <v>463</v>
      </c>
      <c r="AE1995">
        <v>2026</v>
      </c>
      <c r="AF1995">
        <v>400</v>
      </c>
      <c r="AG1995">
        <v>405</v>
      </c>
      <c r="AH1995">
        <v>-5</v>
      </c>
      <c r="AI1995">
        <v>408</v>
      </c>
      <c r="AJ1995">
        <v>405</v>
      </c>
      <c r="AK1995">
        <v>3</v>
      </c>
      <c r="AL1995" s="2" t="s">
        <v>72</v>
      </c>
      <c r="AN1995" s="2" t="s">
        <v>3419</v>
      </c>
    </row>
    <row r="1996" spans="1:40">
      <c r="A1996" s="1">
        <v>46171</v>
      </c>
      <c r="B1996" s="2" t="s">
        <v>25</v>
      </c>
      <c r="C1996" s="2" t="s">
        <v>3414</v>
      </c>
      <c r="D1996" s="2" t="s">
        <v>3415</v>
      </c>
      <c r="E1996" s="11">
        <v>0.41666666666666674</v>
      </c>
      <c r="F1996" s="11">
        <v>0.45833333333333326</v>
      </c>
      <c r="G1996">
        <v>1</v>
      </c>
      <c r="H1996">
        <v>300</v>
      </c>
      <c r="I1996">
        <v>1</v>
      </c>
      <c r="J1996">
        <v>300</v>
      </c>
      <c r="K1996" s="2" t="s">
        <v>3416</v>
      </c>
      <c r="L1996" s="2" t="s">
        <v>3417</v>
      </c>
      <c r="M1996">
        <v>791</v>
      </c>
      <c r="N1996" s="2" t="s">
        <v>3006</v>
      </c>
      <c r="O1996" s="2" t="s">
        <v>3013</v>
      </c>
      <c r="P1996" s="2" t="s">
        <v>3008</v>
      </c>
      <c r="Q1996" s="2" t="s">
        <v>153</v>
      </c>
      <c r="R1996" s="2" t="s">
        <v>3007</v>
      </c>
      <c r="S1996" s="2" t="s">
        <v>79</v>
      </c>
      <c r="T1996">
        <v>300</v>
      </c>
      <c r="U1996">
        <v>10</v>
      </c>
      <c r="V1996">
        <v>0</v>
      </c>
      <c r="W1996">
        <v>1</v>
      </c>
      <c r="X1996">
        <v>8</v>
      </c>
      <c r="Z1996">
        <v>2400</v>
      </c>
      <c r="AA1996">
        <v>2400</v>
      </c>
      <c r="AB1996">
        <v>2100</v>
      </c>
      <c r="AC1996" s="2"/>
      <c r="AD1996" s="2" t="s">
        <v>463</v>
      </c>
      <c r="AE1996">
        <v>2026</v>
      </c>
      <c r="AF1996">
        <v>75</v>
      </c>
      <c r="AG1996">
        <v>81</v>
      </c>
      <c r="AH1996">
        <v>-6</v>
      </c>
      <c r="AI1996">
        <v>84</v>
      </c>
      <c r="AJ1996">
        <v>81</v>
      </c>
      <c r="AK1996">
        <v>3</v>
      </c>
      <c r="AL1996" s="2" t="s">
        <v>72</v>
      </c>
      <c r="AN1996" s="2" t="s">
        <v>3419</v>
      </c>
    </row>
    <row r="1997" spans="1:40">
      <c r="A1997" s="1">
        <v>46171</v>
      </c>
      <c r="B1997" s="2" t="s">
        <v>25</v>
      </c>
      <c r="C1997" s="2" t="s">
        <v>3414</v>
      </c>
      <c r="D1997" s="2" t="s">
        <v>3415</v>
      </c>
      <c r="E1997" s="11">
        <v>0.47916666666666674</v>
      </c>
      <c r="F1997" s="11">
        <v>0.52083333333333326</v>
      </c>
      <c r="G1997">
        <v>1</v>
      </c>
      <c r="H1997">
        <v>510</v>
      </c>
      <c r="I1997">
        <v>1</v>
      </c>
      <c r="J1997">
        <v>510</v>
      </c>
      <c r="K1997" s="2" t="s">
        <v>3416</v>
      </c>
      <c r="L1997" s="2" t="s">
        <v>3417</v>
      </c>
      <c r="M1997">
        <v>806</v>
      </c>
      <c r="N1997" s="2" t="s">
        <v>3061</v>
      </c>
      <c r="O1997" s="2" t="s">
        <v>3068</v>
      </c>
      <c r="P1997" s="2" t="s">
        <v>3063</v>
      </c>
      <c r="Q1997" s="2" t="s">
        <v>343</v>
      </c>
      <c r="R1997" s="2" t="s">
        <v>3062</v>
      </c>
      <c r="S1997" s="2" t="s">
        <v>79</v>
      </c>
      <c r="T1997">
        <v>510</v>
      </c>
      <c r="U1997">
        <v>0</v>
      </c>
      <c r="V1997">
        <v>0</v>
      </c>
      <c r="W1997">
        <v>1</v>
      </c>
      <c r="X1997">
        <v>8</v>
      </c>
      <c r="Z1997">
        <v>4080</v>
      </c>
      <c r="AA1997">
        <v>4080</v>
      </c>
      <c r="AB1997">
        <v>3500</v>
      </c>
      <c r="AC1997" s="2"/>
      <c r="AD1997" s="2" t="s">
        <v>463</v>
      </c>
      <c r="AE1997">
        <v>2026</v>
      </c>
      <c r="AF1997">
        <v>128</v>
      </c>
      <c r="AG1997">
        <v>148</v>
      </c>
      <c r="AH1997">
        <v>-20</v>
      </c>
      <c r="AI1997">
        <v>151</v>
      </c>
      <c r="AJ1997">
        <v>148</v>
      </c>
      <c r="AK1997">
        <v>3</v>
      </c>
      <c r="AL1997" s="2" t="s">
        <v>72</v>
      </c>
      <c r="AN1997" s="2" t="s">
        <v>3419</v>
      </c>
    </row>
    <row r="1998" spans="1:40">
      <c r="A1998" s="1">
        <v>46171</v>
      </c>
      <c r="B1998" s="2" t="s">
        <v>25</v>
      </c>
      <c r="C1998" s="2" t="s">
        <v>3414</v>
      </c>
      <c r="D1998" s="2" t="s">
        <v>3415</v>
      </c>
      <c r="E1998" s="11">
        <v>0.52083333333333326</v>
      </c>
      <c r="F1998" s="11">
        <v>0.57638888888888884</v>
      </c>
      <c r="G1998">
        <v>1.33</v>
      </c>
      <c r="H1998">
        <v>1203.0075187969924</v>
      </c>
      <c r="I1998">
        <v>1.3333333333333335</v>
      </c>
      <c r="J1998">
        <v>1200</v>
      </c>
      <c r="K1998" s="2" t="s">
        <v>3416</v>
      </c>
      <c r="L1998" s="2" t="s">
        <v>3417</v>
      </c>
      <c r="M1998">
        <v>516</v>
      </c>
      <c r="N1998" s="2" t="s">
        <v>2185</v>
      </c>
      <c r="O1998" s="2" t="s">
        <v>2193</v>
      </c>
      <c r="P1998" s="2" t="s">
        <v>2187</v>
      </c>
      <c r="Q1998" s="2" t="s">
        <v>2188</v>
      </c>
      <c r="R1998" s="2" t="s">
        <v>2186</v>
      </c>
      <c r="S1998" s="2" t="s">
        <v>79</v>
      </c>
      <c r="T1998">
        <v>1600</v>
      </c>
      <c r="U1998">
        <v>10</v>
      </c>
      <c r="V1998">
        <v>0</v>
      </c>
      <c r="W1998">
        <v>1</v>
      </c>
      <c r="X1998">
        <v>8</v>
      </c>
      <c r="Z1998">
        <v>12800</v>
      </c>
      <c r="AA1998">
        <v>12800</v>
      </c>
      <c r="AB1998">
        <v>12600</v>
      </c>
      <c r="AC1998" s="2"/>
      <c r="AD1998" s="2" t="s">
        <v>463</v>
      </c>
      <c r="AE1998">
        <v>2026</v>
      </c>
      <c r="AF1998">
        <v>400</v>
      </c>
      <c r="AG1998">
        <v>404</v>
      </c>
      <c r="AH1998">
        <v>-4</v>
      </c>
      <c r="AI1998">
        <v>407</v>
      </c>
      <c r="AJ1998">
        <v>404</v>
      </c>
      <c r="AK1998">
        <v>3</v>
      </c>
      <c r="AL1998" s="2" t="s">
        <v>72</v>
      </c>
      <c r="AN1998" s="2" t="s">
        <v>3419</v>
      </c>
    </row>
    <row r="1999" spans="1:40">
      <c r="A1999" s="1">
        <v>46171</v>
      </c>
      <c r="B1999" s="2" t="s">
        <v>25</v>
      </c>
      <c r="C1999" s="2" t="s">
        <v>3414</v>
      </c>
      <c r="D1999" s="2" t="s">
        <v>3415</v>
      </c>
      <c r="E1999" s="11">
        <v>0.57638888888888884</v>
      </c>
      <c r="F1999" s="11">
        <v>0.65972222222222232</v>
      </c>
      <c r="G1999">
        <v>2</v>
      </c>
      <c r="H1999">
        <v>525</v>
      </c>
      <c r="I1999">
        <v>2</v>
      </c>
      <c r="J1999">
        <v>525</v>
      </c>
      <c r="K1999" s="2" t="s">
        <v>3416</v>
      </c>
      <c r="L1999" s="2" t="s">
        <v>3417</v>
      </c>
      <c r="M1999">
        <v>694</v>
      </c>
      <c r="N1999" s="2" t="s">
        <v>2788</v>
      </c>
      <c r="O1999" s="2" t="s">
        <v>2193</v>
      </c>
      <c r="P1999" s="2" t="s">
        <v>2790</v>
      </c>
      <c r="Q1999" s="2" t="s">
        <v>122</v>
      </c>
      <c r="R1999" s="2" t="s">
        <v>2789</v>
      </c>
      <c r="S1999" s="2" t="s">
        <v>79</v>
      </c>
      <c r="T1999">
        <v>1050</v>
      </c>
      <c r="U1999">
        <v>0</v>
      </c>
      <c r="V1999">
        <v>0</v>
      </c>
      <c r="W1999">
        <v>1</v>
      </c>
      <c r="X1999">
        <v>8</v>
      </c>
      <c r="Z1999">
        <v>8400</v>
      </c>
      <c r="AA1999">
        <v>8400</v>
      </c>
      <c r="AB1999">
        <v>8100</v>
      </c>
      <c r="AC1999" s="2"/>
      <c r="AD1999" s="2" t="s">
        <v>463</v>
      </c>
      <c r="AE1999">
        <v>2026</v>
      </c>
      <c r="AF1999">
        <v>263</v>
      </c>
      <c r="AG1999">
        <v>263</v>
      </c>
      <c r="AH1999">
        <v>0</v>
      </c>
      <c r="AI1999">
        <v>266</v>
      </c>
      <c r="AJ1999">
        <v>263</v>
      </c>
      <c r="AK1999">
        <v>3</v>
      </c>
      <c r="AL1999" s="2" t="s">
        <v>72</v>
      </c>
      <c r="AN1999" s="2" t="s">
        <v>3419</v>
      </c>
    </row>
    <row r="2000" spans="1:40">
      <c r="A2000" s="1">
        <v>46171</v>
      </c>
      <c r="B2000" s="2" t="s">
        <v>25</v>
      </c>
      <c r="C2000" s="2" t="s">
        <v>3414</v>
      </c>
      <c r="D2000" s="2" t="s">
        <v>3415</v>
      </c>
      <c r="E2000" s="11">
        <v>0.65972222222222232</v>
      </c>
      <c r="F2000" s="11">
        <v>0.70833333333333326</v>
      </c>
      <c r="G2000">
        <v>1.17</v>
      </c>
      <c r="H2000">
        <v>1623.931623931624</v>
      </c>
      <c r="I2000">
        <v>1.1666666666666665</v>
      </c>
      <c r="J2000">
        <v>1628.5714285763888</v>
      </c>
      <c r="K2000" s="2" t="s">
        <v>3416</v>
      </c>
      <c r="L2000" s="2" t="s">
        <v>3417</v>
      </c>
      <c r="M2000">
        <v>718</v>
      </c>
      <c r="N2000" s="2" t="s">
        <v>2834</v>
      </c>
      <c r="O2000" s="2" t="s">
        <v>245</v>
      </c>
      <c r="P2000" s="2" t="s">
        <v>1185</v>
      </c>
      <c r="Q2000" s="2" t="s">
        <v>2836</v>
      </c>
      <c r="R2000" s="2" t="s">
        <v>2835</v>
      </c>
      <c r="S2000" s="2" t="s">
        <v>79</v>
      </c>
      <c r="T2000">
        <v>1900</v>
      </c>
      <c r="U2000">
        <v>0</v>
      </c>
      <c r="V2000">
        <v>0</v>
      </c>
      <c r="W2000">
        <v>1</v>
      </c>
      <c r="X2000">
        <v>8</v>
      </c>
      <c r="Z2000">
        <v>15200</v>
      </c>
      <c r="AA2000">
        <v>15200</v>
      </c>
      <c r="AB2000">
        <v>16000</v>
      </c>
      <c r="AC2000" s="2" t="s">
        <v>3459</v>
      </c>
      <c r="AD2000" s="2" t="s">
        <v>463</v>
      </c>
      <c r="AE2000">
        <v>2026</v>
      </c>
      <c r="AF2000">
        <v>475</v>
      </c>
      <c r="AG2000">
        <v>529</v>
      </c>
      <c r="AH2000">
        <v>-54</v>
      </c>
      <c r="AI2000">
        <v>532</v>
      </c>
      <c r="AJ2000">
        <v>529</v>
      </c>
      <c r="AK2000">
        <v>3</v>
      </c>
      <c r="AL2000" s="2" t="s">
        <v>72</v>
      </c>
      <c r="AN2000" s="2" t="s">
        <v>3419</v>
      </c>
    </row>
    <row r="2001" spans="1:40">
      <c r="A2001" s="1">
        <v>46170</v>
      </c>
      <c r="B2001" s="2" t="s">
        <v>26</v>
      </c>
      <c r="C2001" s="2" t="s">
        <v>3433</v>
      </c>
      <c r="D2001" s="2" t="s">
        <v>3415</v>
      </c>
      <c r="E2001" s="11">
        <v>0.33333333333333326</v>
      </c>
      <c r="F2001" s="11">
        <v>0.47222222222222232</v>
      </c>
      <c r="G2001">
        <v>3.33</v>
      </c>
      <c r="H2001">
        <v>1234.2342342342342</v>
      </c>
      <c r="I2001">
        <v>3.333333333333333</v>
      </c>
      <c r="J2001">
        <v>1233</v>
      </c>
      <c r="K2001" s="2" t="s">
        <v>3416</v>
      </c>
      <c r="L2001" s="2" t="s">
        <v>3417</v>
      </c>
      <c r="M2001">
        <v>666</v>
      </c>
      <c r="N2001" s="2" t="s">
        <v>2709</v>
      </c>
      <c r="O2001" s="2" t="s">
        <v>2712</v>
      </c>
      <c r="P2001" s="2" t="s">
        <v>2711</v>
      </c>
      <c r="Q2001" s="2" t="s">
        <v>2701</v>
      </c>
      <c r="R2001" s="2" t="s">
        <v>2710</v>
      </c>
      <c r="S2001" s="2" t="s">
        <v>64</v>
      </c>
      <c r="T2001">
        <v>4110</v>
      </c>
      <c r="U2001">
        <v>0</v>
      </c>
      <c r="V2001">
        <v>4</v>
      </c>
      <c r="W2001">
        <v>1</v>
      </c>
      <c r="X2001">
        <v>3</v>
      </c>
      <c r="Z2001">
        <v>12330</v>
      </c>
      <c r="AA2001">
        <v>12330</v>
      </c>
      <c r="AB2001">
        <v>17000</v>
      </c>
      <c r="AC2001" s="2" t="s">
        <v>3450</v>
      </c>
      <c r="AD2001" s="2" t="s">
        <v>463</v>
      </c>
      <c r="AE2001">
        <v>2026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 s="2" t="s">
        <v>72</v>
      </c>
      <c r="AN2001" s="2" t="s">
        <v>3419</v>
      </c>
    </row>
    <row r="2002" spans="1:40">
      <c r="A2002" s="1">
        <v>46170</v>
      </c>
      <c r="B2002" s="2" t="s">
        <v>26</v>
      </c>
      <c r="C2002" s="2" t="s">
        <v>3433</v>
      </c>
      <c r="D2002" s="2" t="s">
        <v>3415</v>
      </c>
      <c r="E2002" s="11">
        <v>0.47222222222222232</v>
      </c>
      <c r="F2002" s="11">
        <v>0.52083333333333326</v>
      </c>
      <c r="G2002">
        <v>1.17</v>
      </c>
      <c r="H2002">
        <v>1630.7692307692309</v>
      </c>
      <c r="I2002">
        <v>1.1666666666666665</v>
      </c>
      <c r="J2002">
        <v>1635.4285714236112</v>
      </c>
      <c r="K2002" s="2" t="s">
        <v>3416</v>
      </c>
      <c r="L2002" s="2" t="s">
        <v>3417</v>
      </c>
      <c r="M2002">
        <v>666</v>
      </c>
      <c r="N2002" s="2" t="s">
        <v>2709</v>
      </c>
      <c r="O2002" s="2" t="s">
        <v>2712</v>
      </c>
      <c r="P2002" s="2" t="s">
        <v>2711</v>
      </c>
      <c r="Q2002" s="2" t="s">
        <v>2701</v>
      </c>
      <c r="R2002" s="2" t="s">
        <v>2710</v>
      </c>
      <c r="S2002" s="2" t="s">
        <v>64</v>
      </c>
      <c r="T2002">
        <v>1908</v>
      </c>
      <c r="U2002">
        <v>0</v>
      </c>
      <c r="V2002">
        <v>4</v>
      </c>
      <c r="W2002">
        <v>1</v>
      </c>
      <c r="X2002">
        <v>3</v>
      </c>
      <c r="Z2002">
        <v>5724</v>
      </c>
      <c r="AA2002">
        <v>5724</v>
      </c>
      <c r="AB2002">
        <v>17000</v>
      </c>
      <c r="AC2002" s="2" t="s">
        <v>3438</v>
      </c>
      <c r="AD2002" s="2" t="s">
        <v>463</v>
      </c>
      <c r="AE2002">
        <v>2026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 s="2" t="s">
        <v>72</v>
      </c>
      <c r="AN2002" s="2" t="s">
        <v>3419</v>
      </c>
    </row>
    <row r="2003" spans="1:40">
      <c r="A2003" s="1">
        <v>46170</v>
      </c>
      <c r="B2003" s="2" t="s">
        <v>26</v>
      </c>
      <c r="C2003" s="2" t="s">
        <v>3433</v>
      </c>
      <c r="D2003" s="2" t="s">
        <v>3415</v>
      </c>
      <c r="E2003" s="11">
        <v>0.52777777777777768</v>
      </c>
      <c r="F2003" s="11">
        <v>0.70833333333333326</v>
      </c>
      <c r="G2003">
        <v>4.33</v>
      </c>
      <c r="H2003">
        <v>1736.258660508083</v>
      </c>
      <c r="I2003">
        <v>4.333333333333333</v>
      </c>
      <c r="J2003">
        <v>1734.9230769212963</v>
      </c>
      <c r="K2003" s="2" t="s">
        <v>3416</v>
      </c>
      <c r="L2003" s="2" t="s">
        <v>3417</v>
      </c>
      <c r="M2003">
        <v>699</v>
      </c>
      <c r="N2003" s="2" t="s">
        <v>2799</v>
      </c>
      <c r="O2003" s="2" t="s">
        <v>411</v>
      </c>
      <c r="P2003" s="2" t="s">
        <v>410</v>
      </c>
      <c r="Q2003" s="2" t="s">
        <v>97</v>
      </c>
      <c r="R2003" s="2" t="s">
        <v>409</v>
      </c>
      <c r="S2003" s="2" t="s">
        <v>64</v>
      </c>
      <c r="T2003">
        <v>7518</v>
      </c>
      <c r="U2003">
        <v>0</v>
      </c>
      <c r="V2003">
        <v>2</v>
      </c>
      <c r="W2003">
        <v>1</v>
      </c>
      <c r="X2003">
        <v>2</v>
      </c>
      <c r="Z2003">
        <v>15036</v>
      </c>
      <c r="AA2003">
        <v>15036</v>
      </c>
      <c r="AB2003">
        <v>28000</v>
      </c>
      <c r="AC2003" s="2" t="s">
        <v>3459</v>
      </c>
      <c r="AD2003" s="2" t="s">
        <v>463</v>
      </c>
      <c r="AE2003">
        <v>2026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 s="2" t="s">
        <v>72</v>
      </c>
      <c r="AN2003" s="2" t="s">
        <v>3419</v>
      </c>
    </row>
    <row r="2004" spans="1:40">
      <c r="A2004" s="1">
        <v>46171</v>
      </c>
      <c r="B2004" s="2" t="s">
        <v>26</v>
      </c>
      <c r="C2004" s="2" t="s">
        <v>3433</v>
      </c>
      <c r="D2004" s="2" t="s">
        <v>3415</v>
      </c>
      <c r="E2004" s="11">
        <v>0.33333333333333326</v>
      </c>
      <c r="F2004" s="11">
        <v>0.61111111111111116</v>
      </c>
      <c r="G2004">
        <v>6.67</v>
      </c>
      <c r="H2004">
        <v>1067.4662668665667</v>
      </c>
      <c r="I2004">
        <v>6.666666666666667</v>
      </c>
      <c r="J2004">
        <v>1068</v>
      </c>
      <c r="K2004" s="2" t="s">
        <v>3416</v>
      </c>
      <c r="L2004" s="2" t="s">
        <v>3417</v>
      </c>
      <c r="M2004">
        <v>699</v>
      </c>
      <c r="N2004" s="2" t="s">
        <v>2799</v>
      </c>
      <c r="O2004" s="2" t="s">
        <v>411</v>
      </c>
      <c r="P2004" s="2" t="s">
        <v>410</v>
      </c>
      <c r="Q2004" s="2" t="s">
        <v>97</v>
      </c>
      <c r="R2004" s="2" t="s">
        <v>409</v>
      </c>
      <c r="S2004" s="2" t="s">
        <v>64</v>
      </c>
      <c r="T2004">
        <v>7120</v>
      </c>
      <c r="U2004">
        <v>0</v>
      </c>
      <c r="V2004">
        <v>2</v>
      </c>
      <c r="W2004">
        <v>1</v>
      </c>
      <c r="X2004">
        <v>2</v>
      </c>
      <c r="Z2004">
        <v>14240</v>
      </c>
      <c r="AA2004">
        <v>14240</v>
      </c>
      <c r="AB2004">
        <v>28000</v>
      </c>
      <c r="AC2004" s="2" t="s">
        <v>3594</v>
      </c>
      <c r="AD2004" s="2" t="s">
        <v>463</v>
      </c>
      <c r="AE2004">
        <v>2026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 s="2" t="s">
        <v>72</v>
      </c>
      <c r="AN2004" s="2" t="s">
        <v>3419</v>
      </c>
    </row>
    <row r="2005" spans="1:40">
      <c r="A2005" s="1">
        <v>46171</v>
      </c>
      <c r="B2005" s="2" t="s">
        <v>26</v>
      </c>
      <c r="C2005" s="2" t="s">
        <v>3433</v>
      </c>
      <c r="D2005" s="2" t="s">
        <v>3415</v>
      </c>
      <c r="E2005" s="11">
        <v>0.625</v>
      </c>
      <c r="F2005" s="11">
        <v>0.70833333333333326</v>
      </c>
      <c r="G2005">
        <v>2</v>
      </c>
      <c r="H2005">
        <v>1367.5</v>
      </c>
      <c r="I2005">
        <v>2</v>
      </c>
      <c r="J2005">
        <v>1367.5</v>
      </c>
      <c r="K2005" s="2" t="s">
        <v>3416</v>
      </c>
      <c r="L2005" s="2" t="s">
        <v>3417</v>
      </c>
      <c r="M2005">
        <v>696</v>
      </c>
      <c r="N2005" s="2" t="s">
        <v>2797</v>
      </c>
      <c r="O2005" s="2" t="s">
        <v>1495</v>
      </c>
      <c r="P2005" s="2" t="s">
        <v>1494</v>
      </c>
      <c r="Q2005" s="2" t="s">
        <v>97</v>
      </c>
      <c r="R2005" s="2" t="s">
        <v>1493</v>
      </c>
      <c r="S2005" s="2" t="s">
        <v>64</v>
      </c>
      <c r="T2005">
        <v>2735</v>
      </c>
      <c r="U2005">
        <v>0</v>
      </c>
      <c r="V2005">
        <v>2</v>
      </c>
      <c r="W2005">
        <v>1</v>
      </c>
      <c r="X2005">
        <v>2</v>
      </c>
      <c r="Z2005">
        <v>5470</v>
      </c>
      <c r="AA2005">
        <v>5470</v>
      </c>
      <c r="AB2005">
        <v>19500</v>
      </c>
      <c r="AC2005" s="2" t="s">
        <v>3459</v>
      </c>
      <c r="AD2005" s="2" t="s">
        <v>463</v>
      </c>
      <c r="AE2005">
        <v>2026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 s="2" t="s">
        <v>72</v>
      </c>
      <c r="AN2005" s="2" t="s">
        <v>3419</v>
      </c>
    </row>
    <row r="2006" spans="1:40">
      <c r="A2006" s="1">
        <v>46171</v>
      </c>
      <c r="B2006" s="2" t="s">
        <v>26</v>
      </c>
      <c r="C2006" s="2" t="s">
        <v>3448</v>
      </c>
      <c r="D2006" s="2" t="s">
        <v>3449</v>
      </c>
      <c r="E2006" s="11">
        <v>0.375</v>
      </c>
      <c r="F2006" s="11">
        <v>0.51388888888888884</v>
      </c>
      <c r="G2006">
        <v>3.33</v>
      </c>
      <c r="H2006">
        <v>1295.1951951951951</v>
      </c>
      <c r="I2006">
        <v>3.333333333333333</v>
      </c>
      <c r="J2006">
        <v>1293.9000000000001</v>
      </c>
      <c r="K2006" s="2" t="s">
        <v>3416</v>
      </c>
      <c r="L2006" s="2" t="s">
        <v>3417</v>
      </c>
      <c r="M2006">
        <v>701</v>
      </c>
      <c r="N2006" s="2" t="s">
        <v>2800</v>
      </c>
      <c r="O2006" s="2" t="s">
        <v>826</v>
      </c>
      <c r="P2006" s="2" t="s">
        <v>825</v>
      </c>
      <c r="Q2006" s="2" t="s">
        <v>192</v>
      </c>
      <c r="R2006" s="2" t="s">
        <v>824</v>
      </c>
      <c r="S2006" s="2" t="s">
        <v>64</v>
      </c>
      <c r="T2006">
        <v>4313</v>
      </c>
      <c r="U2006">
        <v>0</v>
      </c>
      <c r="V2006">
        <v>2</v>
      </c>
      <c r="W2006">
        <v>1</v>
      </c>
      <c r="X2006">
        <v>4</v>
      </c>
      <c r="Z2006">
        <v>17252</v>
      </c>
      <c r="AA2006">
        <v>17252</v>
      </c>
      <c r="AB2006">
        <v>29300</v>
      </c>
      <c r="AC2006" s="2" t="s">
        <v>3450</v>
      </c>
      <c r="AD2006" s="2" t="s">
        <v>463</v>
      </c>
      <c r="AE2006">
        <v>2026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 s="2" t="s">
        <v>72</v>
      </c>
      <c r="AN2006" s="2" t="s">
        <v>3419</v>
      </c>
    </row>
    <row r="2007" spans="1:40">
      <c r="A2007" s="1">
        <v>46171</v>
      </c>
      <c r="B2007" s="2" t="s">
        <v>26</v>
      </c>
      <c r="C2007" s="2" t="s">
        <v>3448</v>
      </c>
      <c r="D2007" s="2" t="s">
        <v>3449</v>
      </c>
      <c r="E2007" s="11">
        <v>0.51736111111111116</v>
      </c>
      <c r="F2007" s="11">
        <v>0.55555555555555558</v>
      </c>
      <c r="G2007">
        <v>0.92</v>
      </c>
      <c r="H2007">
        <v>1956.5217391304348</v>
      </c>
      <c r="I2007">
        <v>0.91666666666666674</v>
      </c>
      <c r="J2007">
        <v>1963.6363636342592</v>
      </c>
      <c r="K2007" s="2" t="s">
        <v>3416</v>
      </c>
      <c r="L2007" s="2" t="s">
        <v>3417</v>
      </c>
      <c r="M2007">
        <v>782</v>
      </c>
      <c r="N2007" s="2" t="s">
        <v>2991</v>
      </c>
      <c r="O2007" s="2" t="s">
        <v>2993</v>
      </c>
      <c r="P2007" s="2" t="s">
        <v>1598</v>
      </c>
      <c r="Q2007" s="2" t="s">
        <v>192</v>
      </c>
      <c r="R2007" s="2" t="s">
        <v>2992</v>
      </c>
      <c r="S2007" s="2" t="s">
        <v>64</v>
      </c>
      <c r="T2007">
        <v>1800</v>
      </c>
      <c r="U2007">
        <v>0</v>
      </c>
      <c r="V2007">
        <v>2</v>
      </c>
      <c r="W2007">
        <v>1</v>
      </c>
      <c r="X2007">
        <v>4</v>
      </c>
      <c r="Z2007">
        <v>7200</v>
      </c>
      <c r="AA2007">
        <v>7200</v>
      </c>
      <c r="AB2007">
        <v>7000</v>
      </c>
      <c r="AC2007" s="2" t="s">
        <v>3438</v>
      </c>
      <c r="AD2007" s="2" t="s">
        <v>463</v>
      </c>
      <c r="AE2007">
        <v>2026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 s="2" t="s">
        <v>72</v>
      </c>
      <c r="AN2007" s="2" t="s">
        <v>3419</v>
      </c>
    </row>
    <row r="2008" spans="1:40">
      <c r="A2008" s="1">
        <v>46171</v>
      </c>
      <c r="B2008" s="2" t="s">
        <v>26</v>
      </c>
      <c r="C2008" s="2" t="s">
        <v>3448</v>
      </c>
      <c r="D2008" s="2" t="s">
        <v>3449</v>
      </c>
      <c r="E2008" s="11">
        <v>0.57638888888888884</v>
      </c>
      <c r="F2008" s="11">
        <v>0.62430555555555545</v>
      </c>
      <c r="G2008">
        <v>1.1499999999999999</v>
      </c>
      <c r="H2008">
        <v>2000.0000000000002</v>
      </c>
      <c r="I2008">
        <v>1.1499999999999999</v>
      </c>
      <c r="J2008">
        <v>2000</v>
      </c>
      <c r="K2008" s="2" t="s">
        <v>3416</v>
      </c>
      <c r="L2008" s="2" t="s">
        <v>3417</v>
      </c>
      <c r="M2008">
        <v>668</v>
      </c>
      <c r="N2008" s="2" t="s">
        <v>2725</v>
      </c>
      <c r="O2008" s="2" t="s">
        <v>2727</v>
      </c>
      <c r="P2008" s="2" t="s">
        <v>857</v>
      </c>
      <c r="Q2008" s="2" t="s">
        <v>422</v>
      </c>
      <c r="R2008" s="2" t="s">
        <v>2726</v>
      </c>
      <c r="S2008" s="2" t="s">
        <v>64</v>
      </c>
      <c r="T2008">
        <v>2300</v>
      </c>
      <c r="U2008">
        <v>0</v>
      </c>
      <c r="V2008">
        <v>7</v>
      </c>
      <c r="W2008">
        <v>1</v>
      </c>
      <c r="X2008">
        <v>3</v>
      </c>
      <c r="Z2008">
        <v>6900</v>
      </c>
      <c r="AA2008">
        <v>6900</v>
      </c>
      <c r="AB2008">
        <v>13000</v>
      </c>
      <c r="AC2008" s="2" t="s">
        <v>3438</v>
      </c>
      <c r="AD2008" s="2" t="s">
        <v>463</v>
      </c>
      <c r="AE2008">
        <v>2026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 s="2" t="s">
        <v>72</v>
      </c>
      <c r="AN2008" s="2" t="s">
        <v>3419</v>
      </c>
    </row>
    <row r="2009" spans="1:40">
      <c r="A2009" s="1">
        <v>46171</v>
      </c>
      <c r="B2009" s="2" t="s">
        <v>26</v>
      </c>
      <c r="C2009" s="2" t="s">
        <v>3448</v>
      </c>
      <c r="D2009" s="2" t="s">
        <v>3449</v>
      </c>
      <c r="E2009" s="11">
        <v>0.65277777777777768</v>
      </c>
      <c r="F2009" s="11">
        <v>0.68402777777777768</v>
      </c>
      <c r="G2009">
        <v>0.75</v>
      </c>
      <c r="H2009">
        <v>1492</v>
      </c>
      <c r="I2009">
        <v>0.75</v>
      </c>
      <c r="J2009">
        <v>1492</v>
      </c>
      <c r="K2009" s="2" t="s">
        <v>3416</v>
      </c>
      <c r="L2009" s="2" t="s">
        <v>3417</v>
      </c>
      <c r="M2009">
        <v>740</v>
      </c>
      <c r="N2009" s="2" t="s">
        <v>2875</v>
      </c>
      <c r="O2009" s="2" t="s">
        <v>2877</v>
      </c>
      <c r="P2009" s="2" t="s">
        <v>402</v>
      </c>
      <c r="Q2009" s="2" t="s">
        <v>422</v>
      </c>
      <c r="R2009" s="2" t="s">
        <v>2876</v>
      </c>
      <c r="S2009" s="2" t="s">
        <v>64</v>
      </c>
      <c r="T2009">
        <v>1119</v>
      </c>
      <c r="U2009">
        <v>0</v>
      </c>
      <c r="V2009">
        <v>4</v>
      </c>
      <c r="W2009">
        <v>1</v>
      </c>
      <c r="X2009">
        <v>6</v>
      </c>
      <c r="Z2009">
        <v>6714</v>
      </c>
      <c r="AA2009">
        <v>6714</v>
      </c>
      <c r="AB2009">
        <v>7000</v>
      </c>
      <c r="AC2009" s="2" t="s">
        <v>3438</v>
      </c>
      <c r="AD2009" s="2" t="s">
        <v>463</v>
      </c>
      <c r="AE2009">
        <v>2026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 s="2" t="s">
        <v>72</v>
      </c>
      <c r="AN2009" s="2" t="s">
        <v>3419</v>
      </c>
    </row>
    <row r="2010" spans="1:40">
      <c r="A2010" s="1">
        <v>46174</v>
      </c>
      <c r="B2010" s="2" t="s">
        <v>26</v>
      </c>
      <c r="C2010" s="2" t="s">
        <v>3448</v>
      </c>
      <c r="D2010" s="2" t="s">
        <v>3449</v>
      </c>
      <c r="E2010" s="11">
        <v>0.34375</v>
      </c>
      <c r="F2010" s="11">
        <v>0.45138888888888884</v>
      </c>
      <c r="G2010">
        <v>2.58</v>
      </c>
      <c r="H2010">
        <v>2170.5426356589146</v>
      </c>
      <c r="I2010">
        <v>2.5833333333333335</v>
      </c>
      <c r="J2010">
        <v>2167.7419354861113</v>
      </c>
      <c r="K2010" s="2" t="s">
        <v>3416</v>
      </c>
      <c r="L2010" s="2" t="s">
        <v>3417</v>
      </c>
      <c r="M2010">
        <v>826</v>
      </c>
      <c r="N2010" s="2" t="s">
        <v>3127</v>
      </c>
      <c r="O2010" s="2" t="s">
        <v>3122</v>
      </c>
      <c r="P2010" s="2" t="s">
        <v>3121</v>
      </c>
      <c r="Q2010" s="2" t="s">
        <v>998</v>
      </c>
      <c r="R2010" s="2" t="s">
        <v>3120</v>
      </c>
      <c r="S2010" s="2" t="s">
        <v>64</v>
      </c>
      <c r="T2010">
        <v>5600</v>
      </c>
      <c r="U2010">
        <v>0</v>
      </c>
      <c r="V2010">
        <v>4</v>
      </c>
      <c r="W2010">
        <v>1</v>
      </c>
      <c r="X2010">
        <v>1</v>
      </c>
      <c r="Z2010">
        <v>5600</v>
      </c>
      <c r="AA2010">
        <v>5600</v>
      </c>
      <c r="AB2010">
        <v>4420</v>
      </c>
      <c r="AC2010" s="2" t="s">
        <v>3438</v>
      </c>
      <c r="AD2010" s="2" t="s">
        <v>2099</v>
      </c>
      <c r="AE2010">
        <v>2026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 s="2" t="s">
        <v>72</v>
      </c>
      <c r="AN2010" s="2" t="s">
        <v>3419</v>
      </c>
    </row>
    <row r="2011" spans="1:40">
      <c r="A2011" s="1">
        <v>46174</v>
      </c>
      <c r="B2011" s="2" t="s">
        <v>26</v>
      </c>
      <c r="C2011" s="2" t="s">
        <v>3448</v>
      </c>
      <c r="D2011" s="2" t="s">
        <v>3449</v>
      </c>
      <c r="E2011" s="11">
        <v>0.5</v>
      </c>
      <c r="F2011" s="11">
        <v>0.55555555555555558</v>
      </c>
      <c r="G2011">
        <v>1.33</v>
      </c>
      <c r="H2011">
        <v>2235.3383458646617</v>
      </c>
      <c r="I2011">
        <v>1.3333333333333335</v>
      </c>
      <c r="J2011">
        <v>2229.75</v>
      </c>
      <c r="K2011" s="2" t="s">
        <v>3416</v>
      </c>
      <c r="L2011" s="2" t="s">
        <v>3417</v>
      </c>
      <c r="M2011">
        <v>667</v>
      </c>
      <c r="N2011" s="2" t="s">
        <v>2717</v>
      </c>
      <c r="O2011" s="2" t="s">
        <v>2721</v>
      </c>
      <c r="P2011" s="2" t="s">
        <v>2719</v>
      </c>
      <c r="Q2011" s="2" t="s">
        <v>2720</v>
      </c>
      <c r="R2011" s="2" t="s">
        <v>2718</v>
      </c>
      <c r="S2011" s="2" t="s">
        <v>116</v>
      </c>
      <c r="T2011">
        <v>2973</v>
      </c>
      <c r="U2011">
        <v>0</v>
      </c>
      <c r="V2011">
        <v>3</v>
      </c>
      <c r="W2011">
        <v>1</v>
      </c>
      <c r="X2011">
        <v>7</v>
      </c>
      <c r="Z2011">
        <v>20811</v>
      </c>
      <c r="AA2011">
        <v>20811</v>
      </c>
      <c r="AB2011">
        <v>25000</v>
      </c>
      <c r="AC2011" s="2" t="s">
        <v>3450</v>
      </c>
      <c r="AD2011" s="2" t="s">
        <v>2099</v>
      </c>
      <c r="AE2011">
        <v>2026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 s="2" t="s">
        <v>72</v>
      </c>
      <c r="AN2011" s="2" t="s">
        <v>3419</v>
      </c>
    </row>
    <row r="2012" spans="1:40">
      <c r="A2012" s="1">
        <v>46174</v>
      </c>
      <c r="B2012" s="2" t="s">
        <v>26</v>
      </c>
      <c r="C2012" s="2" t="s">
        <v>3448</v>
      </c>
      <c r="D2012" s="2" t="s">
        <v>3449</v>
      </c>
      <c r="E2012" s="11">
        <v>0.55555555555555558</v>
      </c>
      <c r="F2012" s="11">
        <v>0.57291666666666674</v>
      </c>
      <c r="G2012">
        <v>0.42</v>
      </c>
      <c r="H2012">
        <v>1764.2857142857144</v>
      </c>
      <c r="I2012">
        <v>0.41666666666666674</v>
      </c>
      <c r="J2012">
        <v>1778.4</v>
      </c>
      <c r="K2012" s="2" t="s">
        <v>3416</v>
      </c>
      <c r="L2012" s="2" t="s">
        <v>3417</v>
      </c>
      <c r="M2012">
        <v>667</v>
      </c>
      <c r="N2012" s="2" t="s">
        <v>2717</v>
      </c>
      <c r="O2012" s="2" t="s">
        <v>2721</v>
      </c>
      <c r="P2012" s="2" t="s">
        <v>2719</v>
      </c>
      <c r="Q2012" s="2" t="s">
        <v>2720</v>
      </c>
      <c r="R2012" s="2" t="s">
        <v>2718</v>
      </c>
      <c r="S2012" s="2" t="s">
        <v>116</v>
      </c>
      <c r="T2012">
        <v>741</v>
      </c>
      <c r="U2012">
        <v>0</v>
      </c>
      <c r="V2012">
        <v>3</v>
      </c>
      <c r="W2012">
        <v>1</v>
      </c>
      <c r="X2012">
        <v>7</v>
      </c>
      <c r="Z2012">
        <v>5187</v>
      </c>
      <c r="AA2012">
        <v>5187</v>
      </c>
      <c r="AB2012">
        <v>25000</v>
      </c>
      <c r="AC2012" s="2" t="s">
        <v>3438</v>
      </c>
      <c r="AD2012" s="2" t="s">
        <v>2099</v>
      </c>
      <c r="AE2012">
        <v>2026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 s="2" t="s">
        <v>72</v>
      </c>
      <c r="AN2012" s="2" t="s">
        <v>3419</v>
      </c>
    </row>
    <row r="2013" spans="1:40">
      <c r="A2013" s="1">
        <v>46174</v>
      </c>
      <c r="B2013" s="2" t="s">
        <v>26</v>
      </c>
      <c r="C2013" s="2" t="s">
        <v>3448</v>
      </c>
      <c r="D2013" s="2" t="s">
        <v>3449</v>
      </c>
      <c r="E2013" s="11">
        <v>0.625</v>
      </c>
      <c r="F2013" s="11">
        <v>0.68055555555555558</v>
      </c>
      <c r="G2013">
        <v>1.33</v>
      </c>
      <c r="H2013">
        <v>1042.1052631578946</v>
      </c>
      <c r="I2013">
        <v>1.3333333333333335</v>
      </c>
      <c r="J2013">
        <v>1039.5</v>
      </c>
      <c r="K2013" s="2" t="s">
        <v>3416</v>
      </c>
      <c r="L2013" s="2" t="s">
        <v>3417</v>
      </c>
      <c r="M2013">
        <v>828</v>
      </c>
      <c r="N2013" s="2" t="s">
        <v>3128</v>
      </c>
      <c r="O2013" s="2" t="s">
        <v>3136</v>
      </c>
      <c r="P2013" s="2" t="s">
        <v>3130</v>
      </c>
      <c r="Q2013" s="2" t="s">
        <v>2978</v>
      </c>
      <c r="R2013" s="2" t="s">
        <v>3129</v>
      </c>
      <c r="S2013" s="2" t="s">
        <v>64</v>
      </c>
      <c r="T2013">
        <v>1386</v>
      </c>
      <c r="U2013">
        <v>0</v>
      </c>
      <c r="V2013">
        <v>4</v>
      </c>
      <c r="W2013">
        <v>1</v>
      </c>
      <c r="X2013">
        <v>3</v>
      </c>
      <c r="Z2013">
        <v>4158</v>
      </c>
      <c r="AA2013">
        <v>4158</v>
      </c>
      <c r="AB2013">
        <v>2000</v>
      </c>
      <c r="AC2013" s="2" t="s">
        <v>3438</v>
      </c>
      <c r="AD2013" s="2" t="s">
        <v>2099</v>
      </c>
      <c r="AE2013">
        <v>2026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 s="2" t="s">
        <v>72</v>
      </c>
      <c r="AN2013" s="2" t="s">
        <v>3419</v>
      </c>
    </row>
    <row r="2014" spans="1:40">
      <c r="A2014" s="1">
        <v>46174</v>
      </c>
      <c r="B2014" s="2" t="s">
        <v>26</v>
      </c>
      <c r="C2014" s="2" t="s">
        <v>3448</v>
      </c>
      <c r="D2014" s="2" t="s">
        <v>3449</v>
      </c>
      <c r="E2014" s="11">
        <v>0.68402777777777768</v>
      </c>
      <c r="F2014" s="11">
        <v>0.70833333333333326</v>
      </c>
      <c r="G2014">
        <v>0.57999999999999996</v>
      </c>
      <c r="H2014">
        <v>3477.5862068965521</v>
      </c>
      <c r="I2014">
        <v>0.58333333333333326</v>
      </c>
      <c r="J2014">
        <v>3457.7142857175927</v>
      </c>
      <c r="K2014" s="2" t="s">
        <v>3416</v>
      </c>
      <c r="L2014" s="2" t="s">
        <v>3417</v>
      </c>
      <c r="M2014">
        <v>778</v>
      </c>
      <c r="N2014" s="2" t="s">
        <v>2975</v>
      </c>
      <c r="O2014" s="2" t="s">
        <v>2979</v>
      </c>
      <c r="P2014" s="2" t="s">
        <v>2977</v>
      </c>
      <c r="Q2014" s="2" t="s">
        <v>2978</v>
      </c>
      <c r="R2014" s="2" t="s">
        <v>2976</v>
      </c>
      <c r="S2014" s="2" t="s">
        <v>64</v>
      </c>
      <c r="T2014">
        <v>2017</v>
      </c>
      <c r="U2014">
        <v>0</v>
      </c>
      <c r="V2014">
        <v>4</v>
      </c>
      <c r="W2014">
        <v>1</v>
      </c>
      <c r="X2014">
        <v>3</v>
      </c>
      <c r="Z2014">
        <v>6051</v>
      </c>
      <c r="AA2014">
        <v>6051</v>
      </c>
      <c r="AB2014">
        <v>2500</v>
      </c>
      <c r="AC2014" s="2" t="s">
        <v>3722</v>
      </c>
      <c r="AD2014" s="2" t="s">
        <v>2099</v>
      </c>
      <c r="AE2014">
        <v>2026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 s="2" t="s">
        <v>72</v>
      </c>
      <c r="AN2014" s="2" t="s">
        <v>3419</v>
      </c>
    </row>
    <row r="2015" spans="1:40">
      <c r="A2015" s="1">
        <v>46171</v>
      </c>
      <c r="B2015" s="2" t="s">
        <v>27</v>
      </c>
      <c r="C2015" s="2" t="s">
        <v>3429</v>
      </c>
      <c r="D2015" s="2" t="s">
        <v>3415</v>
      </c>
      <c r="E2015" s="11">
        <v>0.47916666666666674</v>
      </c>
      <c r="F2015" s="11">
        <v>0.70138888888888884</v>
      </c>
      <c r="G2015">
        <v>5.33</v>
      </c>
      <c r="H2015">
        <v>1498.4990619136961</v>
      </c>
      <c r="I2015">
        <v>5.333333333333333</v>
      </c>
      <c r="J2015">
        <v>1497.5625</v>
      </c>
      <c r="K2015" s="2" t="s">
        <v>3416</v>
      </c>
      <c r="L2015" s="2" t="s">
        <v>3417</v>
      </c>
      <c r="M2015">
        <v>699</v>
      </c>
      <c r="N2015" s="2" t="s">
        <v>2799</v>
      </c>
      <c r="O2015" s="2" t="s">
        <v>411</v>
      </c>
      <c r="P2015" s="2" t="s">
        <v>410</v>
      </c>
      <c r="Q2015" s="2" t="s">
        <v>97</v>
      </c>
      <c r="R2015" s="2" t="s">
        <v>409</v>
      </c>
      <c r="S2015" s="2" t="s">
        <v>64</v>
      </c>
      <c r="T2015">
        <v>7987</v>
      </c>
      <c r="U2015">
        <v>0</v>
      </c>
      <c r="V2015">
        <v>2</v>
      </c>
      <c r="W2015">
        <v>1</v>
      </c>
      <c r="X2015">
        <v>2</v>
      </c>
      <c r="Z2015">
        <v>15974</v>
      </c>
      <c r="AA2015">
        <v>15974</v>
      </c>
      <c r="AB2015">
        <v>28000</v>
      </c>
      <c r="AC2015" s="2" t="s">
        <v>3450</v>
      </c>
      <c r="AD2015" s="2" t="s">
        <v>463</v>
      </c>
      <c r="AE2015">
        <v>2026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 s="2" t="s">
        <v>3431</v>
      </c>
      <c r="AN2015" s="2" t="s">
        <v>3419</v>
      </c>
    </row>
    <row r="2016" spans="1:40">
      <c r="A2016" s="1">
        <v>46174</v>
      </c>
      <c r="B2016" s="2" t="s">
        <v>27</v>
      </c>
      <c r="C2016" s="2" t="s">
        <v>3429</v>
      </c>
      <c r="D2016" s="2" t="s">
        <v>3415</v>
      </c>
      <c r="E2016" s="11">
        <v>0.33333333333333326</v>
      </c>
      <c r="F2016" s="11">
        <v>0.52083333333333326</v>
      </c>
      <c r="G2016">
        <v>4.5</v>
      </c>
      <c r="H2016">
        <v>1358.4444444444443</v>
      </c>
      <c r="I2016">
        <v>4.5</v>
      </c>
      <c r="J2016">
        <v>1358.4444444444443</v>
      </c>
      <c r="K2016" s="2" t="s">
        <v>3416</v>
      </c>
      <c r="L2016" s="2" t="s">
        <v>3417</v>
      </c>
      <c r="M2016">
        <v>699</v>
      </c>
      <c r="N2016" s="2" t="s">
        <v>2799</v>
      </c>
      <c r="O2016" s="2" t="s">
        <v>411</v>
      </c>
      <c r="P2016" s="2" t="s">
        <v>410</v>
      </c>
      <c r="Q2016" s="2" t="s">
        <v>97</v>
      </c>
      <c r="R2016" s="2" t="s">
        <v>409</v>
      </c>
      <c r="S2016" s="2" t="s">
        <v>64</v>
      </c>
      <c r="T2016">
        <v>6113</v>
      </c>
      <c r="U2016">
        <v>0</v>
      </c>
      <c r="V2016">
        <v>2</v>
      </c>
      <c r="W2016">
        <v>1</v>
      </c>
      <c r="X2016">
        <v>2</v>
      </c>
      <c r="Z2016">
        <v>12226</v>
      </c>
      <c r="AA2016">
        <v>12226</v>
      </c>
      <c r="AB2016">
        <v>28000</v>
      </c>
      <c r="AC2016" s="2" t="s">
        <v>3723</v>
      </c>
      <c r="AD2016" s="2" t="s">
        <v>2099</v>
      </c>
      <c r="AE2016">
        <v>2026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 s="2" t="s">
        <v>3431</v>
      </c>
      <c r="AN2016" s="2" t="s">
        <v>3419</v>
      </c>
    </row>
    <row r="2017" spans="1:40">
      <c r="A2017" s="1">
        <v>46174</v>
      </c>
      <c r="B2017" s="2" t="s">
        <v>27</v>
      </c>
      <c r="C2017" s="2" t="s">
        <v>3429</v>
      </c>
      <c r="D2017" s="2" t="s">
        <v>3415</v>
      </c>
      <c r="E2017" s="11">
        <v>0.52777777777777768</v>
      </c>
      <c r="F2017" s="11">
        <v>0.66666666666666674</v>
      </c>
      <c r="G2017">
        <v>3.33</v>
      </c>
      <c r="H2017">
        <v>1507.5075075075074</v>
      </c>
      <c r="I2017">
        <v>3.333333333333333</v>
      </c>
      <c r="J2017">
        <v>1506</v>
      </c>
      <c r="K2017" s="2" t="s">
        <v>3416</v>
      </c>
      <c r="L2017" s="2" t="s">
        <v>3417</v>
      </c>
      <c r="M2017">
        <v>707</v>
      </c>
      <c r="N2017" s="2" t="s">
        <v>2811</v>
      </c>
      <c r="O2017" s="2" t="s">
        <v>467</v>
      </c>
      <c r="P2017" s="2" t="s">
        <v>466</v>
      </c>
      <c r="Q2017" s="2" t="s">
        <v>97</v>
      </c>
      <c r="R2017" s="2" t="s">
        <v>465</v>
      </c>
      <c r="S2017" s="2" t="s">
        <v>64</v>
      </c>
      <c r="T2017">
        <v>5020</v>
      </c>
      <c r="U2017">
        <v>0</v>
      </c>
      <c r="V2017">
        <v>2</v>
      </c>
      <c r="W2017">
        <v>1</v>
      </c>
      <c r="X2017">
        <v>2</v>
      </c>
      <c r="Z2017">
        <v>10040</v>
      </c>
      <c r="AA2017">
        <v>10040</v>
      </c>
      <c r="AB2017">
        <v>10000</v>
      </c>
      <c r="AC2017" s="2" t="s">
        <v>3724</v>
      </c>
      <c r="AD2017" s="2" t="s">
        <v>2099</v>
      </c>
      <c r="AE2017">
        <v>2026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 s="2" t="s">
        <v>3431</v>
      </c>
      <c r="AN2017" s="2" t="s">
        <v>3419</v>
      </c>
    </row>
    <row r="2018" spans="1:40">
      <c r="A2018" s="1">
        <v>46171</v>
      </c>
      <c r="B2018" s="2" t="s">
        <v>27</v>
      </c>
      <c r="C2018" s="2" t="s">
        <v>3439</v>
      </c>
      <c r="D2018" s="2" t="s">
        <v>3440</v>
      </c>
      <c r="E2018" s="11">
        <v>0.33680555555555558</v>
      </c>
      <c r="F2018" s="11">
        <v>0.375</v>
      </c>
      <c r="G2018">
        <v>0.92</v>
      </c>
      <c r="H2018">
        <v>0</v>
      </c>
      <c r="I2018">
        <v>0.91666666666666674</v>
      </c>
      <c r="J2018">
        <v>0</v>
      </c>
      <c r="K2018" s="2" t="s">
        <v>3416</v>
      </c>
      <c r="L2018" s="2" t="s">
        <v>3464</v>
      </c>
      <c r="M2018" t="s">
        <v>764</v>
      </c>
      <c r="N2018" s="2" t="s">
        <v>764</v>
      </c>
      <c r="O2018" s="2" t="s">
        <v>764</v>
      </c>
      <c r="P2018" s="2" t="s">
        <v>764</v>
      </c>
      <c r="Q2018" s="2" t="s">
        <v>764</v>
      </c>
      <c r="R2018" s="2" t="s">
        <v>764</v>
      </c>
      <c r="S2018" s="2" t="s">
        <v>764</v>
      </c>
      <c r="T2018">
        <v>0</v>
      </c>
      <c r="U2018">
        <v>0</v>
      </c>
      <c r="V2018">
        <v>0</v>
      </c>
      <c r="W2018">
        <v>0</v>
      </c>
      <c r="X2018">
        <v>0</v>
      </c>
      <c r="Z2018">
        <v>0</v>
      </c>
      <c r="AA2018" t="s">
        <v>764</v>
      </c>
      <c r="AB2018" t="s">
        <v>764</v>
      </c>
      <c r="AC2018" s="2" t="s">
        <v>3725</v>
      </c>
      <c r="AD2018" s="2" t="s">
        <v>463</v>
      </c>
      <c r="AE2018">
        <v>2026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 s="2" t="s">
        <v>3419</v>
      </c>
      <c r="AN2018" s="2" t="s">
        <v>3419</v>
      </c>
    </row>
    <row r="2019" spans="1:40">
      <c r="A2019" s="1">
        <v>46171</v>
      </c>
      <c r="B2019" s="2" t="s">
        <v>27</v>
      </c>
      <c r="C2019" s="2" t="s">
        <v>3439</v>
      </c>
      <c r="D2019" s="2" t="s">
        <v>3440</v>
      </c>
      <c r="E2019" s="11">
        <v>0.37847222222222232</v>
      </c>
      <c r="F2019" s="11">
        <v>0.45486111111111116</v>
      </c>
      <c r="G2019">
        <v>1.83</v>
      </c>
      <c r="H2019">
        <v>907.10382513661193</v>
      </c>
      <c r="I2019">
        <v>1.8333333333333335</v>
      </c>
      <c r="J2019">
        <v>905.45454545138887</v>
      </c>
      <c r="K2019" s="2" t="s">
        <v>3416</v>
      </c>
      <c r="L2019" s="2" t="s">
        <v>3417</v>
      </c>
      <c r="M2019">
        <v>763</v>
      </c>
      <c r="N2019" s="2" t="s">
        <v>2932</v>
      </c>
      <c r="O2019" s="2" t="s">
        <v>2936</v>
      </c>
      <c r="P2019" s="2" t="s">
        <v>2934</v>
      </c>
      <c r="Q2019" s="2" t="s">
        <v>500</v>
      </c>
      <c r="R2019" s="2" t="s">
        <v>2933</v>
      </c>
      <c r="S2019" s="2" t="s">
        <v>64</v>
      </c>
      <c r="T2019">
        <v>1660</v>
      </c>
      <c r="U2019">
        <v>10</v>
      </c>
      <c r="V2019">
        <v>4</v>
      </c>
      <c r="W2019">
        <v>1</v>
      </c>
      <c r="X2019">
        <v>2</v>
      </c>
      <c r="Z2019">
        <v>3320</v>
      </c>
      <c r="AA2019">
        <v>3320</v>
      </c>
      <c r="AB2019">
        <v>3000</v>
      </c>
      <c r="AC2019" s="2" t="s">
        <v>3438</v>
      </c>
      <c r="AD2019" s="2" t="s">
        <v>463</v>
      </c>
      <c r="AE2019">
        <v>2026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 s="2" t="s">
        <v>3431</v>
      </c>
      <c r="AN2019" s="2" t="s">
        <v>3419</v>
      </c>
    </row>
    <row r="2020" spans="1:40">
      <c r="A2020" s="1">
        <v>46171</v>
      </c>
      <c r="B2020" s="2" t="s">
        <v>27</v>
      </c>
      <c r="C2020" s="2" t="s">
        <v>3439</v>
      </c>
      <c r="D2020" s="2" t="s">
        <v>3440</v>
      </c>
      <c r="E2020" s="11">
        <v>0.59375</v>
      </c>
      <c r="F2020" s="11">
        <v>0.72222222222222232</v>
      </c>
      <c r="G2020">
        <v>3.08</v>
      </c>
      <c r="H2020">
        <v>750.97402597402595</v>
      </c>
      <c r="I2020">
        <v>3.083333333333333</v>
      </c>
      <c r="J2020">
        <v>750.1621621643518</v>
      </c>
      <c r="K2020" s="2" t="s">
        <v>3416</v>
      </c>
      <c r="L2020" s="2" t="s">
        <v>3417</v>
      </c>
      <c r="M2020">
        <v>668</v>
      </c>
      <c r="N2020" s="2" t="s">
        <v>2725</v>
      </c>
      <c r="O2020" s="2" t="s">
        <v>2727</v>
      </c>
      <c r="P2020" s="2" t="s">
        <v>857</v>
      </c>
      <c r="Q2020" s="2" t="s">
        <v>422</v>
      </c>
      <c r="R2020" s="2" t="s">
        <v>2726</v>
      </c>
      <c r="S2020" s="2" t="s">
        <v>64</v>
      </c>
      <c r="T2020">
        <v>2313</v>
      </c>
      <c r="U2020">
        <v>3</v>
      </c>
      <c r="V2020">
        <v>7</v>
      </c>
      <c r="W2020">
        <v>1</v>
      </c>
      <c r="X2020">
        <v>3</v>
      </c>
      <c r="Z2020">
        <v>6939</v>
      </c>
      <c r="AA2020">
        <v>6939</v>
      </c>
      <c r="AB2020">
        <v>13000</v>
      </c>
      <c r="AC2020" s="2" t="s">
        <v>3438</v>
      </c>
      <c r="AD2020" s="2" t="s">
        <v>463</v>
      </c>
      <c r="AE2020">
        <v>2026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 s="2" t="s">
        <v>3431</v>
      </c>
      <c r="AN2020" s="2" t="s">
        <v>3419</v>
      </c>
    </row>
    <row r="2021" spans="1:40">
      <c r="A2021" s="1">
        <v>46174</v>
      </c>
      <c r="B2021" s="2" t="s">
        <v>27</v>
      </c>
      <c r="C2021" s="2" t="s">
        <v>3439</v>
      </c>
      <c r="D2021" s="2" t="s">
        <v>3440</v>
      </c>
      <c r="E2021" s="11">
        <v>0.42013888888888884</v>
      </c>
      <c r="F2021" s="11">
        <v>0.45486111111111116</v>
      </c>
      <c r="G2021">
        <v>0.83</v>
      </c>
      <c r="H2021">
        <v>1348.1927710843374</v>
      </c>
      <c r="I2021">
        <v>0.83333333333333326</v>
      </c>
      <c r="J2021">
        <v>1342.8</v>
      </c>
      <c r="K2021" s="2" t="s">
        <v>3416</v>
      </c>
      <c r="L2021" s="2" t="s">
        <v>3417</v>
      </c>
      <c r="M2021">
        <v>740</v>
      </c>
      <c r="N2021" s="2" t="s">
        <v>2875</v>
      </c>
      <c r="O2021" s="2" t="s">
        <v>2877</v>
      </c>
      <c r="P2021" s="2" t="s">
        <v>402</v>
      </c>
      <c r="Q2021" s="2" t="s">
        <v>422</v>
      </c>
      <c r="R2021" s="2" t="s">
        <v>2876</v>
      </c>
      <c r="S2021" s="2" t="s">
        <v>64</v>
      </c>
      <c r="T2021">
        <v>1119</v>
      </c>
      <c r="U2021">
        <v>9</v>
      </c>
      <c r="V2021">
        <v>4</v>
      </c>
      <c r="W2021">
        <v>1</v>
      </c>
      <c r="X2021">
        <v>6</v>
      </c>
      <c r="Z2021">
        <v>6714</v>
      </c>
      <c r="AA2021">
        <v>6714</v>
      </c>
      <c r="AB2021">
        <v>7000</v>
      </c>
      <c r="AC2021" s="2" t="s">
        <v>3438</v>
      </c>
      <c r="AD2021" s="2" t="s">
        <v>2099</v>
      </c>
      <c r="AE2021">
        <v>2026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 s="2" t="s">
        <v>3419</v>
      </c>
      <c r="AN2021" s="2" t="s">
        <v>3419</v>
      </c>
    </row>
    <row r="2022" spans="1:40">
      <c r="A2022" s="1">
        <v>46174</v>
      </c>
      <c r="B2022" s="2" t="s">
        <v>27</v>
      </c>
      <c r="C2022" s="2" t="s">
        <v>3439</v>
      </c>
      <c r="D2022" s="2" t="s">
        <v>3440</v>
      </c>
      <c r="E2022" s="11">
        <v>0.54166666666666674</v>
      </c>
      <c r="F2022" s="11">
        <v>0.56597222222222232</v>
      </c>
      <c r="G2022">
        <v>0.57999999999999996</v>
      </c>
      <c r="H2022">
        <v>932.75862068965523</v>
      </c>
      <c r="I2022">
        <v>0.58333333333333326</v>
      </c>
      <c r="J2022">
        <v>927.42857142361106</v>
      </c>
      <c r="K2022" s="2" t="s">
        <v>3416</v>
      </c>
      <c r="L2022" s="2" t="s">
        <v>3417</v>
      </c>
      <c r="M2022">
        <v>826</v>
      </c>
      <c r="N2022" s="2" t="s">
        <v>3127</v>
      </c>
      <c r="O2022" s="2" t="s">
        <v>3122</v>
      </c>
      <c r="P2022" s="2" t="s">
        <v>3121</v>
      </c>
      <c r="Q2022" s="2" t="s">
        <v>998</v>
      </c>
      <c r="R2022" s="2" t="s">
        <v>3120</v>
      </c>
      <c r="S2022" s="2" t="s">
        <v>64</v>
      </c>
      <c r="T2022">
        <v>541</v>
      </c>
      <c r="U2022">
        <v>1</v>
      </c>
      <c r="V2022">
        <v>4</v>
      </c>
      <c r="W2022">
        <v>1</v>
      </c>
      <c r="X2022">
        <v>1</v>
      </c>
      <c r="Z2022">
        <v>541</v>
      </c>
      <c r="AA2022">
        <v>541</v>
      </c>
      <c r="AB2022">
        <v>4420</v>
      </c>
      <c r="AC2022" s="2" t="s">
        <v>3438</v>
      </c>
      <c r="AD2022" s="2" t="s">
        <v>2099</v>
      </c>
      <c r="AE2022">
        <v>2026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 s="2" t="s">
        <v>3431</v>
      </c>
      <c r="AN2022" s="2" t="s">
        <v>3419</v>
      </c>
    </row>
    <row r="2023" spans="1:40">
      <c r="A2023" s="1">
        <v>46174</v>
      </c>
      <c r="B2023" s="2" t="s">
        <v>27</v>
      </c>
      <c r="C2023" s="2" t="s">
        <v>3439</v>
      </c>
      <c r="D2023" s="2" t="s">
        <v>3440</v>
      </c>
      <c r="E2023" s="11">
        <v>0.56944444444444442</v>
      </c>
      <c r="F2023" s="11">
        <v>0.59722222222222232</v>
      </c>
      <c r="G2023">
        <v>0.67</v>
      </c>
      <c r="H2023">
        <v>807.46268656716416</v>
      </c>
      <c r="I2023">
        <v>0.66666666666666674</v>
      </c>
      <c r="J2023">
        <v>811.5</v>
      </c>
      <c r="K2023" s="2" t="s">
        <v>3416</v>
      </c>
      <c r="L2023" s="2" t="s">
        <v>3417</v>
      </c>
      <c r="M2023">
        <v>826</v>
      </c>
      <c r="N2023" s="2" t="s">
        <v>3127</v>
      </c>
      <c r="O2023" s="2" t="s">
        <v>3122</v>
      </c>
      <c r="P2023" s="2" t="s">
        <v>3121</v>
      </c>
      <c r="Q2023" s="2" t="s">
        <v>998</v>
      </c>
      <c r="R2023" s="2" t="s">
        <v>3120</v>
      </c>
      <c r="S2023" s="2" t="s">
        <v>64</v>
      </c>
      <c r="T2023">
        <v>541</v>
      </c>
      <c r="U2023">
        <v>1</v>
      </c>
      <c r="V2023">
        <v>4</v>
      </c>
      <c r="W2023">
        <v>1</v>
      </c>
      <c r="X2023">
        <v>1</v>
      </c>
      <c r="Z2023">
        <v>541</v>
      </c>
      <c r="AA2023">
        <v>541</v>
      </c>
      <c r="AB2023">
        <v>4420</v>
      </c>
      <c r="AC2023" s="2" t="s">
        <v>3438</v>
      </c>
      <c r="AD2023" s="2" t="s">
        <v>2099</v>
      </c>
      <c r="AE2023">
        <v>2026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 s="2" t="s">
        <v>3431</v>
      </c>
      <c r="AN2023" s="2" t="s">
        <v>3419</v>
      </c>
    </row>
    <row r="2024" spans="1:40">
      <c r="A2024" s="1">
        <v>46174</v>
      </c>
      <c r="B2024" s="2" t="s">
        <v>27</v>
      </c>
      <c r="C2024" s="2" t="s">
        <v>3439</v>
      </c>
      <c r="D2024" s="2" t="s">
        <v>3440</v>
      </c>
      <c r="E2024" s="11">
        <v>0.60416666666666674</v>
      </c>
      <c r="F2024" s="11">
        <v>0.72916666666666674</v>
      </c>
      <c r="G2024">
        <v>3</v>
      </c>
      <c r="H2024">
        <v>1512.3333333333333</v>
      </c>
      <c r="I2024">
        <v>3</v>
      </c>
      <c r="J2024">
        <v>1512.3333333333333</v>
      </c>
      <c r="K2024" s="2" t="s">
        <v>3416</v>
      </c>
      <c r="L2024" s="2" t="s">
        <v>3417</v>
      </c>
      <c r="M2024">
        <v>826</v>
      </c>
      <c r="N2024" s="2" t="s">
        <v>3127</v>
      </c>
      <c r="O2024" s="2" t="s">
        <v>3122</v>
      </c>
      <c r="P2024" s="2" t="s">
        <v>3121</v>
      </c>
      <c r="Q2024" s="2" t="s">
        <v>998</v>
      </c>
      <c r="R2024" s="2" t="s">
        <v>3120</v>
      </c>
      <c r="S2024" s="2" t="s">
        <v>64</v>
      </c>
      <c r="T2024">
        <v>4537</v>
      </c>
      <c r="U2024">
        <v>0</v>
      </c>
      <c r="V2024">
        <v>4</v>
      </c>
      <c r="W2024">
        <v>1</v>
      </c>
      <c r="X2024">
        <v>1</v>
      </c>
      <c r="Z2024">
        <v>4537</v>
      </c>
      <c r="AA2024">
        <v>4537</v>
      </c>
      <c r="AB2024">
        <v>4420</v>
      </c>
      <c r="AC2024" s="2" t="s">
        <v>3438</v>
      </c>
      <c r="AD2024" s="2" t="s">
        <v>2099</v>
      </c>
      <c r="AE2024">
        <v>2026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 s="2" t="s">
        <v>3431</v>
      </c>
      <c r="AN2024" s="2" t="s">
        <v>3419</v>
      </c>
    </row>
    <row r="2025" spans="1:40">
      <c r="A2025" s="1">
        <v>46171</v>
      </c>
      <c r="B2025" s="2" t="s">
        <v>27</v>
      </c>
      <c r="C2025" s="2" t="s">
        <v>3453</v>
      </c>
      <c r="D2025" s="2" t="s">
        <v>3616</v>
      </c>
      <c r="E2025" s="11">
        <v>0.38888888888888884</v>
      </c>
      <c r="F2025" s="11">
        <v>0.40972222222222232</v>
      </c>
      <c r="G2025">
        <v>0.5</v>
      </c>
      <c r="H2025">
        <v>1734</v>
      </c>
      <c r="I2025">
        <v>0.5</v>
      </c>
      <c r="J2025">
        <v>1734</v>
      </c>
      <c r="K2025" s="2" t="s">
        <v>3416</v>
      </c>
      <c r="L2025" s="2" t="s">
        <v>3417</v>
      </c>
      <c r="M2025">
        <v>489</v>
      </c>
      <c r="N2025" s="2" t="s">
        <v>2100</v>
      </c>
      <c r="O2025" s="2" t="s">
        <v>2083</v>
      </c>
      <c r="P2025" s="2" t="s">
        <v>2082</v>
      </c>
      <c r="Q2025" s="2" t="s">
        <v>97</v>
      </c>
      <c r="R2025" s="2" t="s">
        <v>2081</v>
      </c>
      <c r="S2025" s="2" t="s">
        <v>64</v>
      </c>
      <c r="T2025">
        <v>867</v>
      </c>
      <c r="U2025">
        <v>0</v>
      </c>
      <c r="V2025">
        <v>2</v>
      </c>
      <c r="W2025">
        <v>1</v>
      </c>
      <c r="X2025">
        <v>2</v>
      </c>
      <c r="Z2025">
        <v>1734</v>
      </c>
      <c r="AA2025">
        <v>1734</v>
      </c>
      <c r="AB2025">
        <v>29500</v>
      </c>
      <c r="AC2025" s="2"/>
      <c r="AD2025" s="2" t="s">
        <v>463</v>
      </c>
      <c r="AE2025">
        <v>2026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 s="2" t="s">
        <v>3431</v>
      </c>
      <c r="AN2025" s="2" t="s">
        <v>3419</v>
      </c>
    </row>
    <row r="2026" spans="1:40">
      <c r="A2026" s="1">
        <v>46171</v>
      </c>
      <c r="B2026" s="2" t="s">
        <v>27</v>
      </c>
      <c r="C2026" s="2" t="s">
        <v>3453</v>
      </c>
      <c r="D2026" s="2" t="s">
        <v>3616</v>
      </c>
      <c r="E2026" s="11">
        <v>0.41666666666666674</v>
      </c>
      <c r="F2026" s="11">
        <v>0.72916666666666674</v>
      </c>
      <c r="G2026">
        <v>7.5</v>
      </c>
      <c r="H2026">
        <v>1733.3333333333333</v>
      </c>
      <c r="I2026">
        <v>7.5</v>
      </c>
      <c r="J2026">
        <v>1733.3333333333333</v>
      </c>
      <c r="K2026" s="2" t="s">
        <v>3416</v>
      </c>
      <c r="L2026" s="2" t="s">
        <v>3417</v>
      </c>
      <c r="M2026">
        <v>490</v>
      </c>
      <c r="N2026" s="2" t="s">
        <v>2101</v>
      </c>
      <c r="O2026" s="2" t="s">
        <v>2083</v>
      </c>
      <c r="P2026" s="2" t="s">
        <v>2082</v>
      </c>
      <c r="Q2026" s="2" t="s">
        <v>97</v>
      </c>
      <c r="R2026" s="2" t="s">
        <v>2081</v>
      </c>
      <c r="S2026" s="2" t="s">
        <v>64</v>
      </c>
      <c r="T2026">
        <v>13000</v>
      </c>
      <c r="U2026">
        <v>0</v>
      </c>
      <c r="V2026">
        <v>2</v>
      </c>
      <c r="W2026">
        <v>1</v>
      </c>
      <c r="X2026">
        <v>2</v>
      </c>
      <c r="Z2026">
        <v>26000</v>
      </c>
      <c r="AA2026">
        <v>26000</v>
      </c>
      <c r="AB2026">
        <v>29500</v>
      </c>
      <c r="AC2026" s="2"/>
      <c r="AD2026" s="2" t="s">
        <v>463</v>
      </c>
      <c r="AE2026">
        <v>2026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 s="2" t="s">
        <v>3431</v>
      </c>
      <c r="AN2026" s="2" t="s">
        <v>3419</v>
      </c>
    </row>
    <row r="2027" spans="1:40">
      <c r="A2027" s="1">
        <v>46174</v>
      </c>
      <c r="B2027" s="2" t="s">
        <v>27</v>
      </c>
      <c r="C2027" s="2" t="s">
        <v>3453</v>
      </c>
      <c r="D2027" s="2" t="s">
        <v>3454</v>
      </c>
      <c r="E2027" s="11">
        <v>0.34722222222222232</v>
      </c>
      <c r="F2027" s="11">
        <v>0.40277777777777768</v>
      </c>
      <c r="G2027">
        <v>1.33</v>
      </c>
      <c r="H2027">
        <v>1503.7593984962405</v>
      </c>
      <c r="I2027">
        <v>1.3333333333333335</v>
      </c>
      <c r="J2027">
        <v>1500</v>
      </c>
      <c r="K2027" s="2" t="s">
        <v>3416</v>
      </c>
      <c r="L2027" s="2" t="s">
        <v>3417</v>
      </c>
      <c r="M2027">
        <v>490</v>
      </c>
      <c r="N2027" s="2" t="s">
        <v>2101</v>
      </c>
      <c r="O2027" s="2" t="s">
        <v>2083</v>
      </c>
      <c r="P2027" s="2" t="s">
        <v>2082</v>
      </c>
      <c r="Q2027" s="2" t="s">
        <v>97</v>
      </c>
      <c r="R2027" s="2" t="s">
        <v>2081</v>
      </c>
      <c r="S2027" s="2" t="s">
        <v>64</v>
      </c>
      <c r="T2027">
        <v>2000</v>
      </c>
      <c r="U2027">
        <v>2</v>
      </c>
      <c r="V2027">
        <v>2</v>
      </c>
      <c r="W2027">
        <v>1</v>
      </c>
      <c r="X2027">
        <v>2</v>
      </c>
      <c r="Z2027">
        <v>4000</v>
      </c>
      <c r="AA2027">
        <v>4000</v>
      </c>
      <c r="AB2027">
        <v>29500</v>
      </c>
      <c r="AC2027" s="2"/>
      <c r="AD2027" s="2" t="s">
        <v>2099</v>
      </c>
      <c r="AE2027">
        <v>2026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 s="2" t="s">
        <v>3431</v>
      </c>
      <c r="AN2027" s="2" t="s">
        <v>3419</v>
      </c>
    </row>
    <row r="2028" spans="1:40">
      <c r="A2028" s="1">
        <v>46174</v>
      </c>
      <c r="B2028" s="2" t="s">
        <v>27</v>
      </c>
      <c r="C2028" s="2" t="s">
        <v>3453</v>
      </c>
      <c r="D2028" s="2" t="s">
        <v>3454</v>
      </c>
      <c r="E2028" s="11">
        <v>0.5</v>
      </c>
      <c r="F2028" s="11">
        <v>0.67361111111111116</v>
      </c>
      <c r="G2028">
        <v>4.17</v>
      </c>
      <c r="H2028">
        <v>1784.1726618705036</v>
      </c>
      <c r="I2028">
        <v>4.166666666666667</v>
      </c>
      <c r="J2028">
        <v>1785.6</v>
      </c>
      <c r="K2028" s="2" t="s">
        <v>3416</v>
      </c>
      <c r="L2028" s="2" t="s">
        <v>3417</v>
      </c>
      <c r="M2028">
        <v>701</v>
      </c>
      <c r="N2028" s="2" t="s">
        <v>2800</v>
      </c>
      <c r="O2028" s="2" t="s">
        <v>826</v>
      </c>
      <c r="P2028" s="2" t="s">
        <v>825</v>
      </c>
      <c r="Q2028" s="2" t="s">
        <v>192</v>
      </c>
      <c r="R2028" s="2" t="s">
        <v>824</v>
      </c>
      <c r="S2028" s="2" t="s">
        <v>64</v>
      </c>
      <c r="T2028">
        <v>7440</v>
      </c>
      <c r="U2028">
        <v>0</v>
      </c>
      <c r="V2028">
        <v>2</v>
      </c>
      <c r="W2028">
        <v>1</v>
      </c>
      <c r="X2028">
        <v>4</v>
      </c>
      <c r="Z2028">
        <v>29760</v>
      </c>
      <c r="AA2028">
        <v>29760</v>
      </c>
      <c r="AB2028">
        <v>29300</v>
      </c>
      <c r="AC2028" s="2"/>
      <c r="AD2028" s="2" t="s">
        <v>2099</v>
      </c>
      <c r="AE2028">
        <v>2026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 s="2" t="s">
        <v>3431</v>
      </c>
      <c r="AN2028" s="2" t="s">
        <v>3419</v>
      </c>
    </row>
    <row r="2029" spans="1:40">
      <c r="A2029" s="1">
        <v>46174</v>
      </c>
      <c r="B2029" s="2" t="s">
        <v>27</v>
      </c>
      <c r="C2029" s="2" t="s">
        <v>3453</v>
      </c>
      <c r="D2029" s="2" t="s">
        <v>3454</v>
      </c>
      <c r="E2029" s="11">
        <v>0.68402777777777768</v>
      </c>
      <c r="F2029" s="11">
        <v>0.72916666666666674</v>
      </c>
      <c r="G2029">
        <v>1.08</v>
      </c>
      <c r="H2029">
        <v>1666.6666666666665</v>
      </c>
      <c r="I2029">
        <v>1.0833333333333335</v>
      </c>
      <c r="J2029">
        <v>1661.5384615393518</v>
      </c>
      <c r="K2029" s="2" t="s">
        <v>3416</v>
      </c>
      <c r="L2029" s="2" t="s">
        <v>3417</v>
      </c>
      <c r="M2029">
        <v>782</v>
      </c>
      <c r="N2029" s="2" t="s">
        <v>2991</v>
      </c>
      <c r="O2029" s="2" t="s">
        <v>2993</v>
      </c>
      <c r="P2029" s="2" t="s">
        <v>1598</v>
      </c>
      <c r="Q2029" s="2" t="s">
        <v>192</v>
      </c>
      <c r="R2029" s="2" t="s">
        <v>2992</v>
      </c>
      <c r="S2029" s="2" t="s">
        <v>64</v>
      </c>
      <c r="T2029">
        <v>1800</v>
      </c>
      <c r="U2029">
        <v>10</v>
      </c>
      <c r="V2029">
        <v>2</v>
      </c>
      <c r="W2029">
        <v>1</v>
      </c>
      <c r="X2029">
        <v>4</v>
      </c>
      <c r="Z2029">
        <v>7200</v>
      </c>
      <c r="AA2029">
        <v>7200</v>
      </c>
      <c r="AB2029">
        <v>7000</v>
      </c>
      <c r="AC2029" s="2"/>
      <c r="AD2029" s="2" t="s">
        <v>2099</v>
      </c>
      <c r="AE2029">
        <v>2026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 s="2" t="s">
        <v>3431</v>
      </c>
      <c r="AN2029" s="2" t="s">
        <v>3419</v>
      </c>
    </row>
    <row r="2030" spans="1:40">
      <c r="A2030" s="1">
        <v>46171</v>
      </c>
      <c r="B2030" s="2" t="s">
        <v>27</v>
      </c>
      <c r="C2030" s="2" t="s">
        <v>3481</v>
      </c>
      <c r="D2030" s="2" t="s">
        <v>3454</v>
      </c>
      <c r="E2030" s="11">
        <v>0.375</v>
      </c>
      <c r="F2030" s="11">
        <v>0.72916666666666674</v>
      </c>
      <c r="G2030">
        <v>8.5</v>
      </c>
      <c r="H2030">
        <v>1647.0588235294117</v>
      </c>
      <c r="I2030">
        <v>8.5</v>
      </c>
      <c r="J2030">
        <v>1647.0588235300927</v>
      </c>
      <c r="K2030" s="2" t="s">
        <v>3416</v>
      </c>
      <c r="L2030" s="2" t="s">
        <v>3370</v>
      </c>
      <c r="M2030" t="s">
        <v>764</v>
      </c>
      <c r="N2030" s="2" t="s">
        <v>764</v>
      </c>
      <c r="O2030" s="2" t="s">
        <v>764</v>
      </c>
      <c r="P2030" s="2" t="s">
        <v>764</v>
      </c>
      <c r="Q2030" s="2" t="s">
        <v>764</v>
      </c>
      <c r="R2030" s="2" t="s">
        <v>764</v>
      </c>
      <c r="S2030" s="2" t="s">
        <v>764</v>
      </c>
      <c r="T2030">
        <v>14000</v>
      </c>
      <c r="U2030">
        <v>10</v>
      </c>
      <c r="V2030">
        <v>0</v>
      </c>
      <c r="W2030">
        <v>0</v>
      </c>
      <c r="X2030">
        <v>0</v>
      </c>
      <c r="Z2030">
        <v>0</v>
      </c>
      <c r="AA2030" t="s">
        <v>764</v>
      </c>
      <c r="AB2030" t="s">
        <v>764</v>
      </c>
      <c r="AC2030" s="2" t="s">
        <v>3548</v>
      </c>
      <c r="AD2030" s="2" t="s">
        <v>463</v>
      </c>
      <c r="AE2030">
        <v>2026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 s="2" t="s">
        <v>3419</v>
      </c>
      <c r="AN2030" s="2" t="s">
        <v>3419</v>
      </c>
    </row>
    <row r="2031" spans="1:40">
      <c r="A2031" s="1">
        <v>46175</v>
      </c>
      <c r="B2031" s="2" t="s">
        <v>25</v>
      </c>
      <c r="C2031" s="2" t="s">
        <v>3422</v>
      </c>
      <c r="D2031" s="2" t="s">
        <v>3423</v>
      </c>
      <c r="E2031" s="11">
        <v>0.3354166666666667</v>
      </c>
      <c r="F2031" s="11">
        <v>0.54166666666666674</v>
      </c>
      <c r="G2031">
        <v>4.95</v>
      </c>
      <c r="H2031">
        <v>3000</v>
      </c>
      <c r="I2031">
        <v>4.95</v>
      </c>
      <c r="J2031">
        <v>3000</v>
      </c>
      <c r="K2031" s="2" t="s">
        <v>3416</v>
      </c>
      <c r="L2031" s="2" t="s">
        <v>3417</v>
      </c>
      <c r="M2031">
        <v>491</v>
      </c>
      <c r="N2031" s="2" t="s">
        <v>2102</v>
      </c>
      <c r="O2031" s="2" t="s">
        <v>2083</v>
      </c>
      <c r="P2031" s="2" t="s">
        <v>2082</v>
      </c>
      <c r="Q2031" s="2" t="s">
        <v>97</v>
      </c>
      <c r="R2031" s="2" t="s">
        <v>2081</v>
      </c>
      <c r="S2031" s="2" t="s">
        <v>64</v>
      </c>
      <c r="T2031">
        <v>14850</v>
      </c>
      <c r="U2031">
        <v>0</v>
      </c>
      <c r="V2031">
        <v>2</v>
      </c>
      <c r="W2031">
        <v>1</v>
      </c>
      <c r="X2031">
        <v>2</v>
      </c>
      <c r="Z2031">
        <v>29700</v>
      </c>
      <c r="AA2031">
        <v>29700</v>
      </c>
      <c r="AB2031">
        <v>29500</v>
      </c>
      <c r="AC2031" s="2" t="s">
        <v>3594</v>
      </c>
      <c r="AD2031" s="2" t="s">
        <v>2099</v>
      </c>
      <c r="AE2031">
        <v>2026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 s="2" t="s">
        <v>72</v>
      </c>
      <c r="AN2031" s="2" t="s">
        <v>3419</v>
      </c>
    </row>
    <row r="2032" spans="1:40">
      <c r="A2032" s="1">
        <v>46175</v>
      </c>
      <c r="B2032" s="2" t="s">
        <v>25</v>
      </c>
      <c r="C2032" s="2" t="s">
        <v>3422</v>
      </c>
      <c r="D2032" s="2" t="s">
        <v>3423</v>
      </c>
      <c r="E2032" s="11">
        <v>0.54166666666666674</v>
      </c>
      <c r="F2032" s="11">
        <v>0.72569444444444442</v>
      </c>
      <c r="G2032">
        <v>4.42</v>
      </c>
      <c r="H2032">
        <v>0</v>
      </c>
      <c r="I2032">
        <v>4.416666666666667</v>
      </c>
      <c r="J2032">
        <v>0</v>
      </c>
      <c r="K2032" s="2" t="s">
        <v>3416</v>
      </c>
      <c r="L2032" s="2" t="s">
        <v>3464</v>
      </c>
      <c r="M2032" t="s">
        <v>764</v>
      </c>
      <c r="N2032" s="2" t="s">
        <v>764</v>
      </c>
      <c r="O2032" s="2" t="s">
        <v>764</v>
      </c>
      <c r="P2032" s="2" t="s">
        <v>764</v>
      </c>
      <c r="Q2032" s="2" t="s">
        <v>764</v>
      </c>
      <c r="R2032" s="2" t="s">
        <v>764</v>
      </c>
      <c r="S2032" s="2" t="s">
        <v>764</v>
      </c>
      <c r="T2032">
        <v>0</v>
      </c>
      <c r="U2032">
        <v>0</v>
      </c>
      <c r="V2032">
        <v>0</v>
      </c>
      <c r="W2032">
        <v>0</v>
      </c>
      <c r="X2032">
        <v>0</v>
      </c>
      <c r="Z2032">
        <v>0</v>
      </c>
      <c r="AA2032" t="s">
        <v>764</v>
      </c>
      <c r="AB2032" t="s">
        <v>764</v>
      </c>
      <c r="AC2032" s="2" t="s">
        <v>3726</v>
      </c>
      <c r="AD2032" s="2" t="s">
        <v>2099</v>
      </c>
      <c r="AE2032">
        <v>2026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 s="2" t="s">
        <v>72</v>
      </c>
      <c r="AN2032" s="2" t="s">
        <v>3419</v>
      </c>
    </row>
    <row r="2033" spans="1:40">
      <c r="A2033" s="1">
        <v>46174</v>
      </c>
      <c r="B2033" s="2" t="s">
        <v>25</v>
      </c>
      <c r="C2033" s="2" t="s">
        <v>3424</v>
      </c>
      <c r="D2033" s="2" t="s">
        <v>3425</v>
      </c>
      <c r="E2033" s="11">
        <v>0.33402777777777781</v>
      </c>
      <c r="F2033" s="11">
        <v>0.39930555555555558</v>
      </c>
      <c r="G2033">
        <v>1.57</v>
      </c>
      <c r="H2033">
        <v>0</v>
      </c>
      <c r="I2033">
        <v>1.5666666666666669</v>
      </c>
      <c r="J2033">
        <v>0</v>
      </c>
      <c r="K2033" s="2" t="s">
        <v>3416</v>
      </c>
      <c r="L2033" s="2" t="s">
        <v>3464</v>
      </c>
      <c r="M2033" t="s">
        <v>764</v>
      </c>
      <c r="N2033" s="2" t="s">
        <v>764</v>
      </c>
      <c r="O2033" s="2" t="s">
        <v>764</v>
      </c>
      <c r="P2033" s="2" t="s">
        <v>764</v>
      </c>
      <c r="Q2033" s="2" t="s">
        <v>764</v>
      </c>
      <c r="R2033" s="2" t="s">
        <v>764</v>
      </c>
      <c r="S2033" s="2" t="s">
        <v>764</v>
      </c>
      <c r="T2033">
        <v>0</v>
      </c>
      <c r="U2033">
        <v>0</v>
      </c>
      <c r="V2033">
        <v>0</v>
      </c>
      <c r="W2033">
        <v>0</v>
      </c>
      <c r="X2033">
        <v>0</v>
      </c>
      <c r="Z2033">
        <v>0</v>
      </c>
      <c r="AA2033" t="s">
        <v>764</v>
      </c>
      <c r="AB2033" t="s">
        <v>764</v>
      </c>
      <c r="AC2033" s="2" t="s">
        <v>3727</v>
      </c>
      <c r="AD2033" s="2" t="s">
        <v>2099</v>
      </c>
      <c r="AE2033">
        <v>2026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 s="2" t="s">
        <v>72</v>
      </c>
      <c r="AN2033" s="2" t="s">
        <v>3419</v>
      </c>
    </row>
    <row r="2034" spans="1:40">
      <c r="A2034" s="1">
        <v>46174</v>
      </c>
      <c r="B2034" s="2" t="s">
        <v>25</v>
      </c>
      <c r="C2034" s="2" t="s">
        <v>3424</v>
      </c>
      <c r="D2034" s="2" t="s">
        <v>3425</v>
      </c>
      <c r="E2034" s="11">
        <v>0.40902777777777777</v>
      </c>
      <c r="F2034" s="11">
        <v>0.45833333333333326</v>
      </c>
      <c r="G2034">
        <v>1.18</v>
      </c>
      <c r="H2034">
        <v>1050.8474576271187</v>
      </c>
      <c r="I2034">
        <v>1.1833333333333331</v>
      </c>
      <c r="J2034">
        <v>1047.8873239467594</v>
      </c>
      <c r="K2034" s="2" t="s">
        <v>3416</v>
      </c>
      <c r="L2034" s="2" t="s">
        <v>3417</v>
      </c>
      <c r="M2034">
        <v>820</v>
      </c>
      <c r="N2034" s="2" t="s">
        <v>3102</v>
      </c>
      <c r="O2034" s="2" t="s">
        <v>3105</v>
      </c>
      <c r="P2034" s="2" t="s">
        <v>3104</v>
      </c>
      <c r="Q2034" s="2" t="s">
        <v>343</v>
      </c>
      <c r="R2034" s="2" t="s">
        <v>3103</v>
      </c>
      <c r="S2034" s="2" t="s">
        <v>64</v>
      </c>
      <c r="T2034">
        <v>1240</v>
      </c>
      <c r="U2034">
        <v>40</v>
      </c>
      <c r="V2034">
        <v>3</v>
      </c>
      <c r="W2034">
        <v>1</v>
      </c>
      <c r="X2034">
        <v>4</v>
      </c>
      <c r="Z2034">
        <v>4960</v>
      </c>
      <c r="AA2034">
        <v>4960</v>
      </c>
      <c r="AB2034">
        <v>4500</v>
      </c>
      <c r="AC2034" s="2"/>
      <c r="AD2034" s="2" t="s">
        <v>2099</v>
      </c>
      <c r="AE2034">
        <v>2026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 s="2" t="s">
        <v>72</v>
      </c>
      <c r="AN2034" s="2" t="s">
        <v>3419</v>
      </c>
    </row>
    <row r="2035" spans="1:40">
      <c r="A2035" s="1">
        <v>46174</v>
      </c>
      <c r="B2035" s="2" t="s">
        <v>25</v>
      </c>
      <c r="C2035" s="2" t="s">
        <v>3424</v>
      </c>
      <c r="D2035" s="2" t="s">
        <v>3425</v>
      </c>
      <c r="E2035" s="11">
        <v>0.48124999999999996</v>
      </c>
      <c r="F2035" s="11">
        <v>0.54166666666666674</v>
      </c>
      <c r="G2035">
        <v>1.45</v>
      </c>
      <c r="H2035">
        <v>0</v>
      </c>
      <c r="I2035">
        <v>1.4500000000000002</v>
      </c>
      <c r="J2035">
        <v>0</v>
      </c>
      <c r="K2035" s="2" t="s">
        <v>3416</v>
      </c>
      <c r="L2035" s="2" t="s">
        <v>3362</v>
      </c>
      <c r="M2035" t="s">
        <v>764</v>
      </c>
      <c r="N2035" s="2" t="s">
        <v>764</v>
      </c>
      <c r="O2035" s="2" t="s">
        <v>764</v>
      </c>
      <c r="P2035" s="2" t="s">
        <v>764</v>
      </c>
      <c r="Q2035" s="2" t="s">
        <v>764</v>
      </c>
      <c r="R2035" s="2" t="s">
        <v>764</v>
      </c>
      <c r="S2035" s="2" t="s">
        <v>764</v>
      </c>
      <c r="T2035">
        <v>0</v>
      </c>
      <c r="U2035">
        <v>0</v>
      </c>
      <c r="V2035">
        <v>0</v>
      </c>
      <c r="W2035">
        <v>0</v>
      </c>
      <c r="X2035">
        <v>0</v>
      </c>
      <c r="Z2035">
        <v>0</v>
      </c>
      <c r="AA2035" t="s">
        <v>764</v>
      </c>
      <c r="AB2035" t="s">
        <v>764</v>
      </c>
      <c r="AC2035" s="2" t="s">
        <v>3728</v>
      </c>
      <c r="AD2035" s="2" t="s">
        <v>2099</v>
      </c>
      <c r="AE2035">
        <v>2026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 s="2" t="s">
        <v>72</v>
      </c>
      <c r="AN2035" s="2" t="s">
        <v>3419</v>
      </c>
    </row>
    <row r="2036" spans="1:40">
      <c r="A2036" s="1">
        <v>46174</v>
      </c>
      <c r="B2036" s="2" t="s">
        <v>25</v>
      </c>
      <c r="C2036" s="2" t="s">
        <v>3424</v>
      </c>
      <c r="D2036" s="2" t="s">
        <v>3425</v>
      </c>
      <c r="E2036" s="11">
        <v>0.54930555555555549</v>
      </c>
      <c r="F2036" s="11">
        <v>0.58333333333333326</v>
      </c>
      <c r="G2036">
        <v>0.82</v>
      </c>
      <c r="H2036">
        <v>1365.8536585365855</v>
      </c>
      <c r="I2036">
        <v>0.81666666666666665</v>
      </c>
      <c r="J2036">
        <v>1371.4285714236112</v>
      </c>
      <c r="K2036" s="2" t="s">
        <v>3416</v>
      </c>
      <c r="L2036" s="2" t="s">
        <v>3417</v>
      </c>
      <c r="M2036">
        <v>822</v>
      </c>
      <c r="N2036" s="2" t="s">
        <v>3112</v>
      </c>
      <c r="O2036" s="2" t="s">
        <v>3115</v>
      </c>
      <c r="P2036" s="2" t="s">
        <v>3114</v>
      </c>
      <c r="Q2036" s="2" t="s">
        <v>343</v>
      </c>
      <c r="R2036" s="2" t="s">
        <v>3113</v>
      </c>
      <c r="S2036" s="2" t="s">
        <v>64</v>
      </c>
      <c r="T2036">
        <v>1120</v>
      </c>
      <c r="U2036">
        <v>20</v>
      </c>
      <c r="V2036">
        <v>3</v>
      </c>
      <c r="W2036">
        <v>1</v>
      </c>
      <c r="X2036">
        <v>4</v>
      </c>
      <c r="Z2036">
        <v>4480</v>
      </c>
      <c r="AA2036">
        <v>4480</v>
      </c>
      <c r="AB2036">
        <v>4000</v>
      </c>
      <c r="AC2036" s="2"/>
      <c r="AD2036" s="2" t="s">
        <v>2099</v>
      </c>
      <c r="AE2036">
        <v>2026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 s="2" t="s">
        <v>72</v>
      </c>
      <c r="AN2036" s="2" t="s">
        <v>3419</v>
      </c>
    </row>
    <row r="2037" spans="1:40">
      <c r="A2037" s="1">
        <v>46174</v>
      </c>
      <c r="B2037" s="2" t="s">
        <v>25</v>
      </c>
      <c r="C2037" s="2" t="s">
        <v>3424</v>
      </c>
      <c r="D2037" s="2" t="s">
        <v>3425</v>
      </c>
      <c r="E2037" s="11">
        <v>0.59375</v>
      </c>
      <c r="F2037" s="11">
        <v>0.64583333333333326</v>
      </c>
      <c r="G2037">
        <v>1.25</v>
      </c>
      <c r="H2037">
        <v>16</v>
      </c>
      <c r="I2037">
        <v>1.25</v>
      </c>
      <c r="J2037">
        <v>16</v>
      </c>
      <c r="K2037" s="2" t="s">
        <v>3416</v>
      </c>
      <c r="L2037" s="2" t="s">
        <v>3471</v>
      </c>
      <c r="M2037" t="s">
        <v>764</v>
      </c>
      <c r="N2037" s="2" t="s">
        <v>764</v>
      </c>
      <c r="O2037" s="2" t="s">
        <v>764</v>
      </c>
      <c r="P2037" s="2" t="s">
        <v>764</v>
      </c>
      <c r="Q2037" s="2" t="s">
        <v>764</v>
      </c>
      <c r="R2037" s="2" t="s">
        <v>764</v>
      </c>
      <c r="S2037" s="2" t="s">
        <v>764</v>
      </c>
      <c r="T2037">
        <v>20</v>
      </c>
      <c r="U2037">
        <v>20</v>
      </c>
      <c r="V2037">
        <v>0</v>
      </c>
      <c r="W2037">
        <v>0</v>
      </c>
      <c r="X2037">
        <v>0</v>
      </c>
      <c r="Z2037">
        <v>0</v>
      </c>
      <c r="AA2037" t="s">
        <v>764</v>
      </c>
      <c r="AB2037" t="s">
        <v>764</v>
      </c>
      <c r="AC2037" s="2" t="s">
        <v>3729</v>
      </c>
      <c r="AD2037" s="2" t="s">
        <v>2099</v>
      </c>
      <c r="AE2037">
        <v>2026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 s="2" t="s">
        <v>72</v>
      </c>
      <c r="AN2037" s="2" t="s">
        <v>3419</v>
      </c>
    </row>
    <row r="2038" spans="1:40">
      <c r="A2038" s="1">
        <v>46174</v>
      </c>
      <c r="B2038" s="2" t="s">
        <v>25</v>
      </c>
      <c r="C2038" s="2" t="s">
        <v>3424</v>
      </c>
      <c r="D2038" s="2" t="s">
        <v>3425</v>
      </c>
      <c r="E2038" s="11">
        <v>0.64930555555555558</v>
      </c>
      <c r="F2038" s="11">
        <v>0.68402777777777768</v>
      </c>
      <c r="G2038">
        <v>0.83</v>
      </c>
      <c r="H2038">
        <v>1590.3614457831327</v>
      </c>
      <c r="I2038">
        <v>0.83333333333333326</v>
      </c>
      <c r="J2038">
        <v>1584</v>
      </c>
      <c r="K2038" s="2" t="s">
        <v>3416</v>
      </c>
      <c r="L2038" s="2" t="s">
        <v>3417</v>
      </c>
      <c r="M2038">
        <v>752</v>
      </c>
      <c r="N2038" s="2" t="s">
        <v>2903</v>
      </c>
      <c r="O2038" s="2" t="s">
        <v>603</v>
      </c>
      <c r="P2038" s="2" t="s">
        <v>602</v>
      </c>
      <c r="Q2038" s="2" t="s">
        <v>343</v>
      </c>
      <c r="R2038" s="2" t="s">
        <v>601</v>
      </c>
      <c r="S2038" s="2" t="s">
        <v>64</v>
      </c>
      <c r="T2038">
        <v>1320</v>
      </c>
      <c r="U2038">
        <v>20</v>
      </c>
      <c r="V2038">
        <v>3</v>
      </c>
      <c r="W2038">
        <v>1</v>
      </c>
      <c r="X2038">
        <v>3</v>
      </c>
      <c r="Z2038">
        <v>3960</v>
      </c>
      <c r="AA2038">
        <v>3960</v>
      </c>
      <c r="AB2038">
        <v>3500</v>
      </c>
      <c r="AC2038" s="2"/>
      <c r="AD2038" s="2" t="s">
        <v>2099</v>
      </c>
      <c r="AE2038">
        <v>2026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 s="2" t="s">
        <v>72</v>
      </c>
      <c r="AN2038" s="2" t="s">
        <v>3419</v>
      </c>
    </row>
    <row r="2039" spans="1:40">
      <c r="A2039" s="1">
        <v>46174</v>
      </c>
      <c r="B2039" s="2" t="s">
        <v>25</v>
      </c>
      <c r="C2039" s="2" t="s">
        <v>3424</v>
      </c>
      <c r="D2039" s="2" t="s">
        <v>3425</v>
      </c>
      <c r="E2039" s="11">
        <v>0.69305555555555554</v>
      </c>
      <c r="F2039" s="11">
        <v>0.72916666666666674</v>
      </c>
      <c r="G2039">
        <v>0.87</v>
      </c>
      <c r="H2039">
        <v>1517.2413793103449</v>
      </c>
      <c r="I2039">
        <v>0.8666666666666667</v>
      </c>
      <c r="J2039">
        <v>1523.0769230787037</v>
      </c>
      <c r="K2039" s="2" t="s">
        <v>3416</v>
      </c>
      <c r="L2039" s="2" t="s">
        <v>3417</v>
      </c>
      <c r="M2039">
        <v>805</v>
      </c>
      <c r="N2039" s="2" t="s">
        <v>3061</v>
      </c>
      <c r="O2039" s="2" t="s">
        <v>3064</v>
      </c>
      <c r="P2039" s="2" t="s">
        <v>3063</v>
      </c>
      <c r="Q2039" s="2" t="s">
        <v>343</v>
      </c>
      <c r="R2039" s="2" t="s">
        <v>3062</v>
      </c>
      <c r="S2039" s="2" t="s">
        <v>64</v>
      </c>
      <c r="T2039">
        <v>1320</v>
      </c>
      <c r="U2039">
        <v>20</v>
      </c>
      <c r="V2039">
        <v>3</v>
      </c>
      <c r="W2039">
        <v>1</v>
      </c>
      <c r="X2039">
        <v>3</v>
      </c>
      <c r="Z2039">
        <v>3960</v>
      </c>
      <c r="AA2039">
        <v>3960</v>
      </c>
      <c r="AB2039">
        <v>3500</v>
      </c>
      <c r="AC2039" s="2"/>
      <c r="AD2039" s="2" t="s">
        <v>2099</v>
      </c>
      <c r="AE2039">
        <v>2026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 s="2" t="s">
        <v>72</v>
      </c>
      <c r="AN2039" s="2" t="s">
        <v>3419</v>
      </c>
    </row>
    <row r="2040" spans="1:40">
      <c r="A2040" s="1">
        <v>46174</v>
      </c>
      <c r="B2040" s="2" t="s">
        <v>25</v>
      </c>
      <c r="C2040" s="2" t="s">
        <v>3424</v>
      </c>
      <c r="D2040" s="2" t="s">
        <v>3426</v>
      </c>
      <c r="E2040" s="11">
        <v>0.75</v>
      </c>
      <c r="F2040" s="11">
        <v>0.91666666666666674</v>
      </c>
      <c r="G2040">
        <v>4</v>
      </c>
      <c r="H2040">
        <v>1275</v>
      </c>
      <c r="I2040">
        <v>4</v>
      </c>
      <c r="J2040">
        <v>1275</v>
      </c>
      <c r="K2040" s="2" t="s">
        <v>3427</v>
      </c>
      <c r="L2040" s="2" t="s">
        <v>3417</v>
      </c>
      <c r="M2040">
        <v>663</v>
      </c>
      <c r="N2040" s="2" t="s">
        <v>2693</v>
      </c>
      <c r="O2040" s="2" t="s">
        <v>2695</v>
      </c>
      <c r="P2040" s="2" t="s">
        <v>227</v>
      </c>
      <c r="Q2040" s="2" t="s">
        <v>950</v>
      </c>
      <c r="R2040" s="2" t="s">
        <v>2694</v>
      </c>
      <c r="S2040" s="2" t="s">
        <v>116</v>
      </c>
      <c r="T2040">
        <v>5100</v>
      </c>
      <c r="U2040">
        <v>20</v>
      </c>
      <c r="V2040">
        <v>2</v>
      </c>
      <c r="W2040">
        <v>2</v>
      </c>
      <c r="X2040">
        <v>7</v>
      </c>
      <c r="Z2040">
        <v>35700</v>
      </c>
      <c r="AA2040">
        <v>17850</v>
      </c>
      <c r="AB2040">
        <v>34500</v>
      </c>
      <c r="AC2040" s="2" t="s">
        <v>3730</v>
      </c>
      <c r="AD2040" s="2" t="s">
        <v>2099</v>
      </c>
      <c r="AE2040">
        <v>2026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 s="2" t="s">
        <v>72</v>
      </c>
      <c r="AN2040" s="2" t="s">
        <v>3419</v>
      </c>
    </row>
    <row r="2041" spans="1:40">
      <c r="A2041" s="1">
        <v>46174</v>
      </c>
      <c r="B2041" s="2" t="s">
        <v>25</v>
      </c>
      <c r="C2041" s="2" t="s">
        <v>3424</v>
      </c>
      <c r="D2041" s="2" t="s">
        <v>3426</v>
      </c>
      <c r="E2041" s="11">
        <v>0.93055555555555558</v>
      </c>
      <c r="F2041" s="11">
        <v>0.13194444444444442</v>
      </c>
      <c r="G2041">
        <v>4.83</v>
      </c>
      <c r="H2041">
        <v>1051.7598343685299</v>
      </c>
      <c r="I2041">
        <v>-19.166666666666668</v>
      </c>
      <c r="J2041">
        <v>-265.04347826388891</v>
      </c>
      <c r="K2041" s="2" t="s">
        <v>3427</v>
      </c>
      <c r="L2041" s="2" t="s">
        <v>3417</v>
      </c>
      <c r="M2041">
        <v>663</v>
      </c>
      <c r="N2041" s="2" t="s">
        <v>2693</v>
      </c>
      <c r="O2041" s="2" t="s">
        <v>2695</v>
      </c>
      <c r="P2041" s="2" t="s">
        <v>227</v>
      </c>
      <c r="Q2041" s="2" t="s">
        <v>950</v>
      </c>
      <c r="R2041" s="2" t="s">
        <v>2694</v>
      </c>
      <c r="S2041" s="2" t="s">
        <v>116</v>
      </c>
      <c r="T2041">
        <v>5080</v>
      </c>
      <c r="U2041">
        <v>20</v>
      </c>
      <c r="V2041">
        <v>2</v>
      </c>
      <c r="W2041">
        <v>2</v>
      </c>
      <c r="X2041">
        <v>7</v>
      </c>
      <c r="Z2041">
        <v>35560</v>
      </c>
      <c r="AA2041">
        <v>17780</v>
      </c>
      <c r="AB2041">
        <v>34500</v>
      </c>
      <c r="AC2041" s="2" t="s">
        <v>3731</v>
      </c>
      <c r="AD2041" s="2" t="s">
        <v>2099</v>
      </c>
      <c r="AE2041">
        <v>2026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 s="2" t="s">
        <v>72</v>
      </c>
      <c r="AN2041" s="2" t="s">
        <v>3419</v>
      </c>
    </row>
    <row r="2042" spans="1:40">
      <c r="A2042" s="1">
        <v>46175</v>
      </c>
      <c r="B2042" s="2" t="s">
        <v>25</v>
      </c>
      <c r="C2042" s="2" t="s">
        <v>3424</v>
      </c>
      <c r="D2042" s="2" t="s">
        <v>3426</v>
      </c>
      <c r="E2042" s="11">
        <v>0.14583333333333326</v>
      </c>
      <c r="F2042" s="11">
        <v>0.25</v>
      </c>
      <c r="G2042">
        <v>2.5</v>
      </c>
      <c r="H2042">
        <v>1212</v>
      </c>
      <c r="I2042">
        <v>2.5</v>
      </c>
      <c r="J2042">
        <v>1212</v>
      </c>
      <c r="K2042" s="2" t="s">
        <v>3427</v>
      </c>
      <c r="L2042" s="2" t="s">
        <v>3417</v>
      </c>
      <c r="M2042">
        <v>682</v>
      </c>
      <c r="N2042" s="2" t="s">
        <v>2763</v>
      </c>
      <c r="O2042" s="2" t="s">
        <v>2766</v>
      </c>
      <c r="P2042" s="2" t="s">
        <v>1185</v>
      </c>
      <c r="Q2042" s="2" t="s">
        <v>2765</v>
      </c>
      <c r="R2042" s="2" t="s">
        <v>2764</v>
      </c>
      <c r="S2042" s="2" t="s">
        <v>64</v>
      </c>
      <c r="T2042">
        <v>3030</v>
      </c>
      <c r="U2042">
        <v>30</v>
      </c>
      <c r="V2042">
        <v>2</v>
      </c>
      <c r="W2042">
        <v>1</v>
      </c>
      <c r="X2042">
        <v>6</v>
      </c>
      <c r="Z2042">
        <v>18180</v>
      </c>
      <c r="AA2042">
        <v>18180</v>
      </c>
      <c r="AB2042">
        <v>17500</v>
      </c>
      <c r="AC2042" s="2"/>
      <c r="AD2042" s="2" t="s">
        <v>2099</v>
      </c>
      <c r="AE2042">
        <v>2026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 s="2" t="s">
        <v>72</v>
      </c>
      <c r="AN2042" s="2" t="s">
        <v>3419</v>
      </c>
    </row>
    <row r="2043" spans="1:40">
      <c r="A2043" s="1">
        <v>46175</v>
      </c>
      <c r="B2043" s="2" t="s">
        <v>25</v>
      </c>
      <c r="C2043" s="2" t="s">
        <v>3424</v>
      </c>
      <c r="D2043" s="2" t="s">
        <v>3425</v>
      </c>
      <c r="E2043" s="11">
        <v>0.33402777777777781</v>
      </c>
      <c r="F2043" s="11">
        <v>0.39583333333333326</v>
      </c>
      <c r="G2043">
        <v>1.48</v>
      </c>
      <c r="H2043">
        <v>1621.6216216216217</v>
      </c>
      <c r="I2043">
        <v>1.4833333333333334</v>
      </c>
      <c r="J2043">
        <v>1617.9775280902777</v>
      </c>
      <c r="K2043" s="2" t="s">
        <v>3416</v>
      </c>
      <c r="L2043" s="2" t="s">
        <v>3417</v>
      </c>
      <c r="M2043">
        <v>679</v>
      </c>
      <c r="N2043" s="2" t="s">
        <v>2757</v>
      </c>
      <c r="O2043" s="2" t="s">
        <v>2753</v>
      </c>
      <c r="P2043" s="2" t="s">
        <v>2752</v>
      </c>
      <c r="Q2043" s="2" t="s">
        <v>1106</v>
      </c>
      <c r="R2043" s="2" t="s">
        <v>2751</v>
      </c>
      <c r="S2043" s="2" t="s">
        <v>64</v>
      </c>
      <c r="T2043">
        <v>2400</v>
      </c>
      <c r="U2043">
        <v>20</v>
      </c>
      <c r="V2043">
        <v>3</v>
      </c>
      <c r="W2043">
        <v>1</v>
      </c>
      <c r="X2043">
        <v>4</v>
      </c>
      <c r="Z2043">
        <v>9600</v>
      </c>
      <c r="AA2043">
        <v>9600</v>
      </c>
      <c r="AB2043">
        <v>9000</v>
      </c>
      <c r="AC2043" s="2"/>
      <c r="AD2043" s="2" t="s">
        <v>2099</v>
      </c>
      <c r="AE2043">
        <v>2026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 s="2" t="s">
        <v>72</v>
      </c>
      <c r="AN2043" s="2" t="s">
        <v>3419</v>
      </c>
    </row>
    <row r="2044" spans="1:40">
      <c r="A2044" s="1">
        <v>46175</v>
      </c>
      <c r="B2044" s="2" t="s">
        <v>25</v>
      </c>
      <c r="C2044" s="2" t="s">
        <v>3424</v>
      </c>
      <c r="D2044" s="2" t="s">
        <v>3425</v>
      </c>
      <c r="E2044" s="11">
        <v>0.39652777777777781</v>
      </c>
      <c r="F2044" s="11">
        <v>0.53819444444444442</v>
      </c>
      <c r="G2044">
        <v>3.4</v>
      </c>
      <c r="H2044">
        <v>1441.1764705882354</v>
      </c>
      <c r="I2044">
        <v>3.4000000000000004</v>
      </c>
      <c r="J2044">
        <v>1441.1764705902779</v>
      </c>
      <c r="K2044" s="2" t="s">
        <v>3416</v>
      </c>
      <c r="L2044" s="2" t="s">
        <v>3417</v>
      </c>
      <c r="M2044">
        <v>678</v>
      </c>
      <c r="N2044" s="2" t="s">
        <v>2750</v>
      </c>
      <c r="O2044" s="2" t="s">
        <v>2753</v>
      </c>
      <c r="P2044" s="2" t="s">
        <v>2752</v>
      </c>
      <c r="Q2044" s="2" t="s">
        <v>1106</v>
      </c>
      <c r="R2044" s="2" t="s">
        <v>2751</v>
      </c>
      <c r="S2044" s="2" t="s">
        <v>64</v>
      </c>
      <c r="T2044">
        <v>4900</v>
      </c>
      <c r="U2044">
        <v>6</v>
      </c>
      <c r="V2044">
        <v>3</v>
      </c>
      <c r="W2044">
        <v>1</v>
      </c>
      <c r="X2044">
        <v>4</v>
      </c>
      <c r="Z2044">
        <v>19600</v>
      </c>
      <c r="AA2044">
        <v>19600</v>
      </c>
      <c r="AB2044">
        <v>19000</v>
      </c>
      <c r="AC2044" s="2"/>
      <c r="AD2044" s="2" t="s">
        <v>2099</v>
      </c>
      <c r="AE2044">
        <v>2026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 s="2" t="s">
        <v>72</v>
      </c>
      <c r="AN2044" s="2" t="s">
        <v>3419</v>
      </c>
    </row>
    <row r="2045" spans="1:40">
      <c r="A2045" s="1">
        <v>46175</v>
      </c>
      <c r="B2045" s="2" t="s">
        <v>25</v>
      </c>
      <c r="C2045" s="2" t="s">
        <v>3424</v>
      </c>
      <c r="D2045" s="2" t="s">
        <v>3425</v>
      </c>
      <c r="E2045" s="11">
        <v>0.54236111111111107</v>
      </c>
      <c r="F2045" s="11">
        <v>0.72222222222222232</v>
      </c>
      <c r="G2045">
        <v>4.32</v>
      </c>
      <c r="H2045">
        <v>0</v>
      </c>
      <c r="I2045">
        <v>4.3166666666666664</v>
      </c>
      <c r="J2045">
        <v>0</v>
      </c>
      <c r="K2045" s="2" t="s">
        <v>3416</v>
      </c>
      <c r="L2045" s="2" t="s">
        <v>3464</v>
      </c>
      <c r="M2045" t="s">
        <v>764</v>
      </c>
      <c r="N2045" s="2" t="s">
        <v>764</v>
      </c>
      <c r="O2045" s="2" t="s">
        <v>764</v>
      </c>
      <c r="P2045" s="2" t="s">
        <v>764</v>
      </c>
      <c r="Q2045" s="2" t="s">
        <v>764</v>
      </c>
      <c r="R2045" s="2" t="s">
        <v>764</v>
      </c>
      <c r="S2045" s="2" t="s">
        <v>764</v>
      </c>
      <c r="T2045">
        <v>0</v>
      </c>
      <c r="U2045">
        <v>0</v>
      </c>
      <c r="V2045">
        <v>0</v>
      </c>
      <c r="W2045">
        <v>0</v>
      </c>
      <c r="X2045">
        <v>0</v>
      </c>
      <c r="Z2045">
        <v>0</v>
      </c>
      <c r="AA2045" t="s">
        <v>764</v>
      </c>
      <c r="AB2045" t="s">
        <v>764</v>
      </c>
      <c r="AC2045" s="2" t="s">
        <v>3732</v>
      </c>
      <c r="AD2045" s="2" t="s">
        <v>2099</v>
      </c>
      <c r="AE2045">
        <v>2026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 s="2" t="s">
        <v>72</v>
      </c>
      <c r="AN2045" s="2" t="s">
        <v>3419</v>
      </c>
    </row>
    <row r="2046" spans="1:40">
      <c r="A2046" s="1">
        <v>46175</v>
      </c>
      <c r="B2046" s="2" t="s">
        <v>25</v>
      </c>
      <c r="C2046" s="2" t="s">
        <v>3424</v>
      </c>
      <c r="D2046" s="2" t="s">
        <v>3426</v>
      </c>
      <c r="E2046" s="11">
        <v>0.75694444444444442</v>
      </c>
      <c r="F2046" s="11">
        <v>0.97916666666666674</v>
      </c>
      <c r="G2046">
        <v>5.33</v>
      </c>
      <c r="H2046">
        <v>502.81425891181988</v>
      </c>
      <c r="I2046">
        <v>5.333333333333333</v>
      </c>
      <c r="J2046">
        <v>502.5</v>
      </c>
      <c r="K2046" s="2" t="s">
        <v>3427</v>
      </c>
      <c r="L2046" s="2" t="s">
        <v>3417</v>
      </c>
      <c r="M2046">
        <v>730</v>
      </c>
      <c r="N2046" s="2" t="s">
        <v>2860</v>
      </c>
      <c r="O2046" s="2" t="s">
        <v>1172</v>
      </c>
      <c r="P2046" s="2" t="s">
        <v>217</v>
      </c>
      <c r="Q2046" s="2" t="s">
        <v>330</v>
      </c>
      <c r="R2046" s="2" t="s">
        <v>1171</v>
      </c>
      <c r="S2046" s="2" t="s">
        <v>64</v>
      </c>
      <c r="T2046">
        <v>2680</v>
      </c>
      <c r="U2046">
        <v>25</v>
      </c>
      <c r="V2046">
        <v>6</v>
      </c>
      <c r="W2046">
        <v>2</v>
      </c>
      <c r="X2046">
        <v>2</v>
      </c>
      <c r="Z2046">
        <v>5360</v>
      </c>
      <c r="AA2046">
        <v>2680</v>
      </c>
      <c r="AB2046">
        <v>5000</v>
      </c>
      <c r="AC2046" s="2" t="s">
        <v>3733</v>
      </c>
      <c r="AD2046" s="2" t="s">
        <v>2099</v>
      </c>
      <c r="AE2046">
        <v>2026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 s="2" t="s">
        <v>72</v>
      </c>
      <c r="AN2046" s="2" t="s">
        <v>3419</v>
      </c>
    </row>
    <row r="2047" spans="1:40">
      <c r="A2047" s="1">
        <v>46176</v>
      </c>
      <c r="B2047" s="2" t="s">
        <v>25</v>
      </c>
      <c r="C2047" s="2" t="s">
        <v>3424</v>
      </c>
      <c r="D2047" s="2" t="s">
        <v>3426</v>
      </c>
      <c r="E2047" s="11">
        <v>1.0416666666666741E-2</v>
      </c>
      <c r="F2047" s="11">
        <v>0.17361111111111116</v>
      </c>
      <c r="G2047">
        <v>3.92</v>
      </c>
      <c r="H2047">
        <v>637.75510204081638</v>
      </c>
      <c r="I2047">
        <v>3.916666666666667</v>
      </c>
      <c r="J2047">
        <v>638.29787233796299</v>
      </c>
      <c r="K2047" s="2" t="s">
        <v>3427</v>
      </c>
      <c r="L2047" s="2" t="s">
        <v>3417</v>
      </c>
      <c r="M2047">
        <v>733</v>
      </c>
      <c r="N2047" s="2" t="s">
        <v>2861</v>
      </c>
      <c r="O2047" s="2" t="s">
        <v>1560</v>
      </c>
      <c r="P2047" s="2" t="s">
        <v>1559</v>
      </c>
      <c r="Q2047" s="2" t="s">
        <v>97</v>
      </c>
      <c r="R2047" s="2" t="s">
        <v>1558</v>
      </c>
      <c r="S2047" s="2" t="s">
        <v>64</v>
      </c>
      <c r="T2047">
        <v>2500</v>
      </c>
      <c r="U2047">
        <v>20</v>
      </c>
      <c r="V2047">
        <v>6</v>
      </c>
      <c r="W2047">
        <v>2</v>
      </c>
      <c r="X2047">
        <v>2</v>
      </c>
      <c r="Z2047">
        <v>5000</v>
      </c>
      <c r="AA2047">
        <v>2500</v>
      </c>
      <c r="AB2047">
        <v>4600</v>
      </c>
      <c r="AC2047" s="2" t="s">
        <v>3733</v>
      </c>
      <c r="AD2047" s="2" t="s">
        <v>2099</v>
      </c>
      <c r="AE2047">
        <v>2026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 s="2" t="s">
        <v>72</v>
      </c>
      <c r="AN2047" s="2" t="s">
        <v>3419</v>
      </c>
    </row>
    <row r="2048" spans="1:40">
      <c r="A2048" s="1">
        <v>46176</v>
      </c>
      <c r="B2048" s="2" t="s">
        <v>25</v>
      </c>
      <c r="C2048" s="2" t="s">
        <v>3424</v>
      </c>
      <c r="D2048" s="2" t="s">
        <v>3426</v>
      </c>
      <c r="E2048" s="11">
        <v>0.1875</v>
      </c>
      <c r="F2048" s="11">
        <v>0.25694444444444442</v>
      </c>
      <c r="G2048">
        <v>1.67</v>
      </c>
      <c r="H2048">
        <v>1017.9640718562874</v>
      </c>
      <c r="I2048">
        <v>1.6666666666666665</v>
      </c>
      <c r="J2048">
        <v>1020</v>
      </c>
      <c r="K2048" s="2" t="s">
        <v>3427</v>
      </c>
      <c r="L2048" s="2" t="s">
        <v>3417</v>
      </c>
      <c r="M2048">
        <v>723</v>
      </c>
      <c r="N2048" s="2" t="s">
        <v>2847</v>
      </c>
      <c r="O2048" s="2" t="s">
        <v>2848</v>
      </c>
      <c r="P2048" s="2" t="s">
        <v>499</v>
      </c>
      <c r="Q2048" s="2" t="s">
        <v>500</v>
      </c>
      <c r="R2048" s="2" t="s">
        <v>498</v>
      </c>
      <c r="S2048" s="2" t="s">
        <v>64</v>
      </c>
      <c r="T2048">
        <v>1700</v>
      </c>
      <c r="U2048">
        <v>25</v>
      </c>
      <c r="V2048">
        <v>6</v>
      </c>
      <c r="W2048">
        <v>2</v>
      </c>
      <c r="X2048">
        <v>2</v>
      </c>
      <c r="Z2048">
        <v>3400</v>
      </c>
      <c r="AA2048">
        <v>1700</v>
      </c>
      <c r="AB2048">
        <v>9000</v>
      </c>
      <c r="AC2048" s="2" t="s">
        <v>3734</v>
      </c>
      <c r="AD2048" s="2" t="s">
        <v>2099</v>
      </c>
      <c r="AE2048">
        <v>2026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 s="2" t="s">
        <v>72</v>
      </c>
      <c r="AN2048" s="2" t="s">
        <v>3419</v>
      </c>
    </row>
    <row r="2049" spans="1:40">
      <c r="A2049" s="1">
        <v>46174</v>
      </c>
      <c r="B2049" s="2" t="s">
        <v>25</v>
      </c>
      <c r="C2049" s="2" t="s">
        <v>3414</v>
      </c>
      <c r="D2049" s="2" t="s">
        <v>3415</v>
      </c>
      <c r="E2049" s="11">
        <v>0.33333333333333326</v>
      </c>
      <c r="F2049" s="11">
        <v>0.39583333333333326</v>
      </c>
      <c r="G2049">
        <v>1.5</v>
      </c>
      <c r="H2049">
        <v>1440</v>
      </c>
      <c r="I2049">
        <v>1.5</v>
      </c>
      <c r="J2049">
        <v>1440</v>
      </c>
      <c r="K2049" s="2" t="s">
        <v>3416</v>
      </c>
      <c r="L2049" s="2" t="s">
        <v>3417</v>
      </c>
      <c r="M2049">
        <v>718</v>
      </c>
      <c r="N2049" s="2" t="s">
        <v>2834</v>
      </c>
      <c r="O2049" s="2" t="s">
        <v>245</v>
      </c>
      <c r="P2049" s="2" t="s">
        <v>1185</v>
      </c>
      <c r="Q2049" s="2" t="s">
        <v>2836</v>
      </c>
      <c r="R2049" s="2" t="s">
        <v>2835</v>
      </c>
      <c r="S2049" s="2" t="s">
        <v>79</v>
      </c>
      <c r="T2049">
        <v>2160</v>
      </c>
      <c r="U2049">
        <v>20</v>
      </c>
      <c r="V2049">
        <v>0</v>
      </c>
      <c r="W2049">
        <v>1</v>
      </c>
      <c r="X2049">
        <v>8</v>
      </c>
      <c r="Z2049">
        <v>17280</v>
      </c>
      <c r="AA2049">
        <v>17280</v>
      </c>
      <c r="AB2049">
        <v>16000</v>
      </c>
      <c r="AC2049" s="2" t="s">
        <v>3594</v>
      </c>
      <c r="AD2049" s="2" t="s">
        <v>2099</v>
      </c>
      <c r="AE2049">
        <v>2026</v>
      </c>
      <c r="AF2049">
        <v>540</v>
      </c>
      <c r="AG2049">
        <v>529</v>
      </c>
      <c r="AH2049">
        <v>11</v>
      </c>
      <c r="AI2049">
        <v>540</v>
      </c>
      <c r="AJ2049">
        <v>529</v>
      </c>
      <c r="AK2049">
        <v>11</v>
      </c>
      <c r="AL2049" s="2" t="s">
        <v>72</v>
      </c>
      <c r="AN2049" s="2" t="s">
        <v>3419</v>
      </c>
    </row>
    <row r="2050" spans="1:40">
      <c r="A2050" s="1">
        <v>46174</v>
      </c>
      <c r="B2050" s="2" t="s">
        <v>25</v>
      </c>
      <c r="C2050" s="2" t="s">
        <v>3414</v>
      </c>
      <c r="D2050" s="2" t="s">
        <v>3415</v>
      </c>
      <c r="E2050" s="11">
        <v>0.39583333333333326</v>
      </c>
      <c r="F2050" s="11">
        <v>0.52083333333333326</v>
      </c>
      <c r="G2050">
        <v>3</v>
      </c>
      <c r="H2050">
        <v>903.33333333333337</v>
      </c>
      <c r="I2050">
        <v>3</v>
      </c>
      <c r="J2050">
        <v>903.33333333333337</v>
      </c>
      <c r="K2050" s="2" t="s">
        <v>3416</v>
      </c>
      <c r="L2050" s="2" t="s">
        <v>3417</v>
      </c>
      <c r="M2050">
        <v>681</v>
      </c>
      <c r="N2050" s="2" t="s">
        <v>2759</v>
      </c>
      <c r="O2050" s="2" t="s">
        <v>245</v>
      </c>
      <c r="P2050" s="2" t="s">
        <v>1185</v>
      </c>
      <c r="Q2050" s="2" t="s">
        <v>1211</v>
      </c>
      <c r="R2050" s="2" t="s">
        <v>2760</v>
      </c>
      <c r="S2050" s="2" t="s">
        <v>79</v>
      </c>
      <c r="T2050">
        <v>2710</v>
      </c>
      <c r="U2050">
        <v>0</v>
      </c>
      <c r="V2050">
        <v>0</v>
      </c>
      <c r="W2050">
        <v>1</v>
      </c>
      <c r="X2050">
        <v>8</v>
      </c>
      <c r="Z2050">
        <v>21680</v>
      </c>
      <c r="AA2050">
        <v>21680</v>
      </c>
      <c r="AB2050">
        <v>21500</v>
      </c>
      <c r="AC2050" s="2"/>
      <c r="AD2050" s="2" t="s">
        <v>2099</v>
      </c>
      <c r="AE2050">
        <v>2026</v>
      </c>
      <c r="AF2050">
        <v>678</v>
      </c>
      <c r="AG2050">
        <v>679</v>
      </c>
      <c r="AH2050">
        <v>-1</v>
      </c>
      <c r="AI2050">
        <v>682</v>
      </c>
      <c r="AJ2050">
        <v>679</v>
      </c>
      <c r="AK2050">
        <v>3</v>
      </c>
      <c r="AL2050" s="2" t="s">
        <v>72</v>
      </c>
      <c r="AN2050" s="2" t="s">
        <v>3419</v>
      </c>
    </row>
    <row r="2051" spans="1:40">
      <c r="A2051" s="1">
        <v>46174</v>
      </c>
      <c r="B2051" s="2" t="s">
        <v>25</v>
      </c>
      <c r="C2051" s="2" t="s">
        <v>3414</v>
      </c>
      <c r="D2051" s="2" t="s">
        <v>3415</v>
      </c>
      <c r="E2051" s="11">
        <v>0.58333333333333326</v>
      </c>
      <c r="F2051" s="11">
        <v>0.61111111111111116</v>
      </c>
      <c r="G2051">
        <v>0.67</v>
      </c>
      <c r="H2051">
        <v>1332.8358208955224</v>
      </c>
      <c r="I2051">
        <v>0.66666666666666674</v>
      </c>
      <c r="J2051">
        <v>1339.5</v>
      </c>
      <c r="K2051" s="2" t="s">
        <v>3416</v>
      </c>
      <c r="L2051" s="2" t="s">
        <v>3417</v>
      </c>
      <c r="M2051">
        <v>738</v>
      </c>
      <c r="N2051" s="2" t="s">
        <v>2867</v>
      </c>
      <c r="O2051" s="2" t="s">
        <v>520</v>
      </c>
      <c r="P2051" s="2" t="s">
        <v>518</v>
      </c>
      <c r="Q2051" s="2" t="s">
        <v>519</v>
      </c>
      <c r="R2051" s="2" t="s">
        <v>517</v>
      </c>
      <c r="S2051" s="2" t="s">
        <v>79</v>
      </c>
      <c r="T2051">
        <v>893</v>
      </c>
      <c r="U2051">
        <v>7</v>
      </c>
      <c r="V2051">
        <v>0</v>
      </c>
      <c r="W2051">
        <v>1</v>
      </c>
      <c r="X2051">
        <v>8</v>
      </c>
      <c r="Z2051">
        <v>7144</v>
      </c>
      <c r="AA2051">
        <v>7144</v>
      </c>
      <c r="AB2051">
        <v>7100</v>
      </c>
      <c r="AC2051" s="2"/>
      <c r="AD2051" s="2" t="s">
        <v>2099</v>
      </c>
      <c r="AE2051">
        <v>2026</v>
      </c>
      <c r="AF2051">
        <v>224</v>
      </c>
      <c r="AG2051">
        <v>225</v>
      </c>
      <c r="AH2051">
        <v>-1</v>
      </c>
      <c r="AI2051">
        <v>228</v>
      </c>
      <c r="AJ2051">
        <v>225</v>
      </c>
      <c r="AK2051">
        <v>3</v>
      </c>
      <c r="AL2051" s="2" t="s">
        <v>72</v>
      </c>
      <c r="AN2051" s="2" t="s">
        <v>3419</v>
      </c>
    </row>
    <row r="2052" spans="1:40">
      <c r="A2052" s="1">
        <v>46174</v>
      </c>
      <c r="B2052" s="2" t="s">
        <v>25</v>
      </c>
      <c r="C2052" s="2" t="s">
        <v>3414</v>
      </c>
      <c r="D2052" s="2" t="s">
        <v>3415</v>
      </c>
      <c r="E2052" s="11">
        <v>0.64583333333333326</v>
      </c>
      <c r="F2052" s="11">
        <v>0.6875</v>
      </c>
      <c r="G2052">
        <v>1</v>
      </c>
      <c r="H2052">
        <v>1700</v>
      </c>
      <c r="I2052">
        <v>1</v>
      </c>
      <c r="J2052">
        <v>1700</v>
      </c>
      <c r="K2052" s="2" t="s">
        <v>3416</v>
      </c>
      <c r="L2052" s="2" t="s">
        <v>3417</v>
      </c>
      <c r="M2052">
        <v>677</v>
      </c>
      <c r="N2052" s="2" t="s">
        <v>2740</v>
      </c>
      <c r="O2052" s="2" t="s">
        <v>2747</v>
      </c>
      <c r="P2052" s="2" t="s">
        <v>2742</v>
      </c>
      <c r="Q2052" s="2" t="s">
        <v>1734</v>
      </c>
      <c r="R2052" s="2" t="s">
        <v>2741</v>
      </c>
      <c r="S2052" s="2" t="s">
        <v>79</v>
      </c>
      <c r="T2052">
        <v>1700</v>
      </c>
      <c r="U2052">
        <v>0</v>
      </c>
      <c r="V2052">
        <v>0</v>
      </c>
      <c r="W2052">
        <v>1</v>
      </c>
      <c r="X2052">
        <v>8</v>
      </c>
      <c r="Z2052">
        <v>13600</v>
      </c>
      <c r="AA2052">
        <v>13600</v>
      </c>
      <c r="AB2052">
        <v>13000</v>
      </c>
      <c r="AC2052" s="2"/>
      <c r="AD2052" s="2" t="s">
        <v>2099</v>
      </c>
      <c r="AE2052">
        <v>2026</v>
      </c>
      <c r="AF2052">
        <v>425</v>
      </c>
      <c r="AG2052">
        <v>422</v>
      </c>
      <c r="AH2052">
        <v>3</v>
      </c>
      <c r="AI2052">
        <v>425</v>
      </c>
      <c r="AJ2052">
        <v>422</v>
      </c>
      <c r="AK2052">
        <v>3</v>
      </c>
      <c r="AL2052" s="2" t="s">
        <v>72</v>
      </c>
      <c r="AN2052" s="2" t="s">
        <v>3419</v>
      </c>
    </row>
    <row r="2053" spans="1:40">
      <c r="A2053" s="1">
        <v>46175</v>
      </c>
      <c r="B2053" s="2" t="s">
        <v>25</v>
      </c>
      <c r="C2053" s="2" t="s">
        <v>3414</v>
      </c>
      <c r="D2053" s="2" t="s">
        <v>3449</v>
      </c>
      <c r="E2053" s="11">
        <v>0.375</v>
      </c>
      <c r="F2053" s="11">
        <v>0.70833333333333326</v>
      </c>
      <c r="G2053">
        <v>8</v>
      </c>
      <c r="H2053">
        <v>1093.75</v>
      </c>
      <c r="I2053">
        <v>8</v>
      </c>
      <c r="J2053">
        <v>1093.75</v>
      </c>
      <c r="K2053" s="2" t="s">
        <v>3416</v>
      </c>
      <c r="L2053" s="2" t="s">
        <v>3417</v>
      </c>
      <c r="M2053">
        <v>654</v>
      </c>
      <c r="N2053" s="2" t="s">
        <v>2670</v>
      </c>
      <c r="O2053" s="2" t="s">
        <v>2337</v>
      </c>
      <c r="P2053" s="2" t="s">
        <v>2672</v>
      </c>
      <c r="Q2053" s="2" t="s">
        <v>192</v>
      </c>
      <c r="R2053" s="2" t="s">
        <v>2671</v>
      </c>
      <c r="S2053" s="2" t="s">
        <v>79</v>
      </c>
      <c r="T2053">
        <v>8750</v>
      </c>
      <c r="U2053">
        <v>10</v>
      </c>
      <c r="V2053">
        <v>0</v>
      </c>
      <c r="W2053">
        <v>1</v>
      </c>
      <c r="X2053">
        <v>8</v>
      </c>
      <c r="Z2053">
        <v>70000</v>
      </c>
      <c r="AA2053">
        <v>70000</v>
      </c>
      <c r="AB2053">
        <v>148000</v>
      </c>
      <c r="AC2053" s="2" t="s">
        <v>3459</v>
      </c>
      <c r="AD2053" s="2" t="s">
        <v>2099</v>
      </c>
      <c r="AE2053">
        <v>2026</v>
      </c>
      <c r="AF2053">
        <v>2188</v>
      </c>
      <c r="AG2053">
        <v>2250</v>
      </c>
      <c r="AH2053">
        <v>-62</v>
      </c>
      <c r="AI2053">
        <v>2253</v>
      </c>
      <c r="AJ2053">
        <v>2250</v>
      </c>
      <c r="AK2053">
        <v>3</v>
      </c>
      <c r="AL2053" s="2" t="s">
        <v>72</v>
      </c>
      <c r="AN2053" s="2" t="s">
        <v>3419</v>
      </c>
    </row>
    <row r="2054" spans="1:40">
      <c r="A2054" s="1">
        <v>46174</v>
      </c>
      <c r="B2054" s="2" t="s">
        <v>26</v>
      </c>
      <c r="C2054" s="2" t="s">
        <v>3433</v>
      </c>
      <c r="D2054" s="2" t="s">
        <v>3415</v>
      </c>
      <c r="E2054" s="11">
        <v>0.33333333333333326</v>
      </c>
      <c r="F2054" s="11">
        <v>0.5</v>
      </c>
      <c r="G2054">
        <v>4</v>
      </c>
      <c r="H2054">
        <v>1751.25</v>
      </c>
      <c r="I2054">
        <v>4</v>
      </c>
      <c r="J2054">
        <v>1751.25</v>
      </c>
      <c r="K2054" s="2" t="s">
        <v>3416</v>
      </c>
      <c r="L2054" s="2" t="s">
        <v>3417</v>
      </c>
      <c r="M2054">
        <v>696</v>
      </c>
      <c r="N2054" s="2" t="s">
        <v>2797</v>
      </c>
      <c r="O2054" s="2" t="s">
        <v>1495</v>
      </c>
      <c r="P2054" s="2" t="s">
        <v>1494</v>
      </c>
      <c r="Q2054" s="2" t="s">
        <v>97</v>
      </c>
      <c r="R2054" s="2" t="s">
        <v>1493</v>
      </c>
      <c r="S2054" s="2" t="s">
        <v>64</v>
      </c>
      <c r="T2054">
        <v>7005</v>
      </c>
      <c r="U2054">
        <v>0</v>
      </c>
      <c r="V2054">
        <v>2</v>
      </c>
      <c r="W2054">
        <v>1</v>
      </c>
      <c r="X2054">
        <v>2</v>
      </c>
      <c r="Z2054">
        <v>14010</v>
      </c>
      <c r="AA2054">
        <v>14010</v>
      </c>
      <c r="AB2054">
        <v>19500</v>
      </c>
      <c r="AC2054" s="2" t="s">
        <v>3594</v>
      </c>
      <c r="AD2054" s="2" t="s">
        <v>2099</v>
      </c>
      <c r="AE2054">
        <v>2026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 s="2" t="s">
        <v>72</v>
      </c>
      <c r="AN2054" s="2" t="s">
        <v>3419</v>
      </c>
    </row>
    <row r="2055" spans="1:40">
      <c r="A2055" s="1">
        <v>46174</v>
      </c>
      <c r="B2055" s="2" t="s">
        <v>26</v>
      </c>
      <c r="C2055" s="2" t="s">
        <v>3433</v>
      </c>
      <c r="D2055" s="2" t="s">
        <v>3415</v>
      </c>
      <c r="E2055" s="11">
        <v>0.52083333333333326</v>
      </c>
      <c r="F2055" s="11">
        <v>0.6791666666666667</v>
      </c>
      <c r="G2055">
        <v>3.8</v>
      </c>
      <c r="H2055">
        <v>1539.4736842105265</v>
      </c>
      <c r="I2055">
        <v>3.8</v>
      </c>
      <c r="J2055">
        <v>1539.473684212963</v>
      </c>
      <c r="K2055" s="2" t="s">
        <v>3416</v>
      </c>
      <c r="L2055" s="2" t="s">
        <v>3417</v>
      </c>
      <c r="M2055">
        <v>698</v>
      </c>
      <c r="N2055" s="2" t="s">
        <v>2798</v>
      </c>
      <c r="O2055" s="2" t="s">
        <v>1116</v>
      </c>
      <c r="P2055" s="2" t="s">
        <v>1115</v>
      </c>
      <c r="Q2055" s="2" t="s">
        <v>97</v>
      </c>
      <c r="R2055" s="2" t="s">
        <v>1114</v>
      </c>
      <c r="S2055" s="2" t="s">
        <v>64</v>
      </c>
      <c r="T2055">
        <v>5850</v>
      </c>
      <c r="U2055">
        <v>5</v>
      </c>
      <c r="V2055">
        <v>2</v>
      </c>
      <c r="W2055">
        <v>1</v>
      </c>
      <c r="X2055">
        <v>2</v>
      </c>
      <c r="Z2055">
        <v>11700</v>
      </c>
      <c r="AA2055">
        <v>11700</v>
      </c>
      <c r="AB2055">
        <v>11500</v>
      </c>
      <c r="AC2055" s="2" t="s">
        <v>3450</v>
      </c>
      <c r="AD2055" s="2" t="s">
        <v>2099</v>
      </c>
      <c r="AE2055">
        <v>2026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 s="2" t="s">
        <v>72</v>
      </c>
      <c r="AN2055" s="2" t="s">
        <v>3419</v>
      </c>
    </row>
    <row r="2056" spans="1:40">
      <c r="A2056" s="1">
        <v>46175</v>
      </c>
      <c r="B2056" s="2" t="s">
        <v>26</v>
      </c>
      <c r="C2056" s="2" t="s">
        <v>3433</v>
      </c>
      <c r="D2056" s="2" t="s">
        <v>3415</v>
      </c>
      <c r="E2056" s="11">
        <v>0.34375</v>
      </c>
      <c r="F2056" s="11">
        <v>0.38541666666666674</v>
      </c>
      <c r="G2056">
        <v>1</v>
      </c>
      <c r="H2056">
        <v>794</v>
      </c>
      <c r="I2056">
        <v>1</v>
      </c>
      <c r="J2056">
        <v>794</v>
      </c>
      <c r="K2056" s="2" t="s">
        <v>3416</v>
      </c>
      <c r="L2056" s="2" t="s">
        <v>3417</v>
      </c>
      <c r="M2056">
        <v>808</v>
      </c>
      <c r="N2056" s="2" t="s">
        <v>3072</v>
      </c>
      <c r="O2056" s="2" t="s">
        <v>1745</v>
      </c>
      <c r="P2056" s="2" t="s">
        <v>879</v>
      </c>
      <c r="Q2056" s="2" t="s">
        <v>59</v>
      </c>
      <c r="R2056" s="2" t="s">
        <v>1744</v>
      </c>
      <c r="S2056" s="2" t="s">
        <v>64</v>
      </c>
      <c r="T2056">
        <v>794</v>
      </c>
      <c r="U2056">
        <v>6</v>
      </c>
      <c r="V2056">
        <v>2</v>
      </c>
      <c r="W2056">
        <v>1</v>
      </c>
      <c r="X2056">
        <v>2</v>
      </c>
      <c r="Z2056">
        <v>1588</v>
      </c>
      <c r="AA2056">
        <v>1588</v>
      </c>
      <c r="AB2056">
        <v>1500</v>
      </c>
      <c r="AC2056" s="2" t="s">
        <v>3735</v>
      </c>
      <c r="AD2056" s="2" t="s">
        <v>2099</v>
      </c>
      <c r="AE2056">
        <v>2026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 s="2" t="s">
        <v>72</v>
      </c>
      <c r="AN2056" s="2" t="s">
        <v>3419</v>
      </c>
    </row>
    <row r="2057" spans="1:40">
      <c r="A2057" s="1">
        <v>46175</v>
      </c>
      <c r="B2057" s="2" t="s">
        <v>26</v>
      </c>
      <c r="C2057" s="2" t="s">
        <v>3433</v>
      </c>
      <c r="D2057" s="2" t="s">
        <v>3415</v>
      </c>
      <c r="E2057" s="11">
        <v>0.4375</v>
      </c>
      <c r="F2057" s="11">
        <v>0.53472222222222232</v>
      </c>
      <c r="G2057">
        <v>2.33</v>
      </c>
      <c r="H2057">
        <v>1991.4163090128754</v>
      </c>
      <c r="I2057">
        <v>2.3333333333333335</v>
      </c>
      <c r="J2057">
        <v>1988.5714285763888</v>
      </c>
      <c r="K2057" s="2" t="s">
        <v>3416</v>
      </c>
      <c r="L2057" s="2" t="s">
        <v>3417</v>
      </c>
      <c r="M2057">
        <v>663</v>
      </c>
      <c r="N2057" s="2" t="s">
        <v>2693</v>
      </c>
      <c r="O2057" s="2" t="s">
        <v>2695</v>
      </c>
      <c r="P2057" s="2" t="s">
        <v>227</v>
      </c>
      <c r="Q2057" s="2" t="s">
        <v>950</v>
      </c>
      <c r="R2057" s="2" t="s">
        <v>2694</v>
      </c>
      <c r="S2057" s="2" t="s">
        <v>116</v>
      </c>
      <c r="T2057">
        <v>4640</v>
      </c>
      <c r="U2057">
        <v>10</v>
      </c>
      <c r="V2057">
        <v>2</v>
      </c>
      <c r="W2057">
        <v>1</v>
      </c>
      <c r="X2057">
        <v>7</v>
      </c>
      <c r="Z2057">
        <v>32480</v>
      </c>
      <c r="AA2057">
        <v>32480</v>
      </c>
      <c r="AB2057">
        <v>34500</v>
      </c>
      <c r="AC2057" s="2" t="s">
        <v>3735</v>
      </c>
      <c r="AD2057" s="2" t="s">
        <v>2099</v>
      </c>
      <c r="AE2057">
        <v>2026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 s="2" t="s">
        <v>72</v>
      </c>
      <c r="AN2057" s="2" t="s">
        <v>3419</v>
      </c>
    </row>
    <row r="2058" spans="1:40">
      <c r="A2058" s="1">
        <v>46175</v>
      </c>
      <c r="B2058" s="2" t="s">
        <v>26</v>
      </c>
      <c r="C2058" s="2" t="s">
        <v>3433</v>
      </c>
      <c r="D2058" s="2" t="s">
        <v>3415</v>
      </c>
      <c r="E2058" s="11">
        <v>0.54166666666666674</v>
      </c>
      <c r="F2058" s="11">
        <v>0.58333333333333326</v>
      </c>
      <c r="G2058">
        <v>1</v>
      </c>
      <c r="H2058">
        <v>1323</v>
      </c>
      <c r="I2058">
        <v>1</v>
      </c>
      <c r="J2058">
        <v>1323</v>
      </c>
      <c r="K2058" s="2" t="s">
        <v>3416</v>
      </c>
      <c r="L2058" s="2" t="s">
        <v>3417</v>
      </c>
      <c r="M2058">
        <v>663</v>
      </c>
      <c r="N2058" s="2" t="s">
        <v>2693</v>
      </c>
      <c r="O2058" s="2" t="s">
        <v>2695</v>
      </c>
      <c r="P2058" s="2" t="s">
        <v>227</v>
      </c>
      <c r="Q2058" s="2" t="s">
        <v>950</v>
      </c>
      <c r="R2058" s="2" t="s">
        <v>2694</v>
      </c>
      <c r="S2058" s="2" t="s">
        <v>116</v>
      </c>
      <c r="T2058">
        <v>1323</v>
      </c>
      <c r="U2058">
        <v>0</v>
      </c>
      <c r="V2058">
        <v>2</v>
      </c>
      <c r="W2058">
        <v>1</v>
      </c>
      <c r="X2058">
        <v>7</v>
      </c>
      <c r="Z2058">
        <v>9261</v>
      </c>
      <c r="AA2058">
        <v>9261</v>
      </c>
      <c r="AB2058">
        <v>34500</v>
      </c>
      <c r="AC2058" s="2" t="s">
        <v>3736</v>
      </c>
      <c r="AD2058" s="2" t="s">
        <v>2099</v>
      </c>
      <c r="AE2058">
        <v>2026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 s="2" t="s">
        <v>72</v>
      </c>
      <c r="AN2058" s="2" t="s">
        <v>3419</v>
      </c>
    </row>
    <row r="2059" spans="1:40">
      <c r="A2059" s="1">
        <v>46175</v>
      </c>
      <c r="B2059" s="2" t="s">
        <v>26</v>
      </c>
      <c r="C2059" s="2" t="s">
        <v>3433</v>
      </c>
      <c r="D2059" s="2" t="s">
        <v>3415</v>
      </c>
      <c r="E2059" s="11">
        <v>0.66666666666666674</v>
      </c>
      <c r="F2059" s="11">
        <v>0.70833333333333326</v>
      </c>
      <c r="G2059">
        <v>1</v>
      </c>
      <c r="H2059">
        <v>800</v>
      </c>
      <c r="I2059">
        <v>1</v>
      </c>
      <c r="J2059">
        <v>800</v>
      </c>
      <c r="K2059" s="2" t="s">
        <v>3416</v>
      </c>
      <c r="L2059" s="2" t="s">
        <v>3417</v>
      </c>
      <c r="M2059">
        <v>679</v>
      </c>
      <c r="N2059" s="2" t="s">
        <v>2757</v>
      </c>
      <c r="O2059" s="2" t="s">
        <v>2753</v>
      </c>
      <c r="P2059" s="2" t="s">
        <v>2752</v>
      </c>
      <c r="Q2059" s="2" t="s">
        <v>1106</v>
      </c>
      <c r="R2059" s="2" t="s">
        <v>2751</v>
      </c>
      <c r="S2059" s="2" t="s">
        <v>64</v>
      </c>
      <c r="T2059">
        <v>800</v>
      </c>
      <c r="U2059">
        <v>24</v>
      </c>
      <c r="V2059">
        <v>3</v>
      </c>
      <c r="W2059">
        <v>1</v>
      </c>
      <c r="X2059">
        <v>4</v>
      </c>
      <c r="Z2059">
        <v>3200</v>
      </c>
      <c r="AA2059">
        <v>3200</v>
      </c>
      <c r="AB2059">
        <v>9000</v>
      </c>
      <c r="AC2059" s="2" t="s">
        <v>3736</v>
      </c>
      <c r="AD2059" s="2" t="s">
        <v>2099</v>
      </c>
      <c r="AE2059">
        <v>2026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 s="2" t="s">
        <v>72</v>
      </c>
      <c r="AN2059" s="2" t="s">
        <v>3419</v>
      </c>
    </row>
    <row r="2060" spans="1:40">
      <c r="A2060" s="1">
        <v>46175</v>
      </c>
      <c r="B2060" s="2" t="s">
        <v>26</v>
      </c>
      <c r="C2060" s="2" t="s">
        <v>3448</v>
      </c>
      <c r="D2060" s="2" t="s">
        <v>3449</v>
      </c>
      <c r="E2060" s="11">
        <v>0.33333333333333326</v>
      </c>
      <c r="F2060" s="11">
        <v>0.375</v>
      </c>
      <c r="G2060">
        <v>1</v>
      </c>
      <c r="H2060">
        <v>900</v>
      </c>
      <c r="I2060">
        <v>1</v>
      </c>
      <c r="J2060">
        <v>900</v>
      </c>
      <c r="K2060" s="2" t="s">
        <v>3416</v>
      </c>
      <c r="L2060" s="2" t="s">
        <v>3417</v>
      </c>
      <c r="M2060">
        <v>778</v>
      </c>
      <c r="N2060" s="2" t="s">
        <v>2975</v>
      </c>
      <c r="O2060" s="2" t="s">
        <v>2979</v>
      </c>
      <c r="P2060" s="2" t="s">
        <v>2977</v>
      </c>
      <c r="Q2060" s="2" t="s">
        <v>2978</v>
      </c>
      <c r="R2060" s="2" t="s">
        <v>2976</v>
      </c>
      <c r="S2060" s="2" t="s">
        <v>64</v>
      </c>
      <c r="T2060">
        <v>900</v>
      </c>
      <c r="U2060">
        <v>0</v>
      </c>
      <c r="V2060">
        <v>4</v>
      </c>
      <c r="W2060">
        <v>1</v>
      </c>
      <c r="X2060">
        <v>3</v>
      </c>
      <c r="Z2060">
        <v>2700</v>
      </c>
      <c r="AA2060">
        <v>2700</v>
      </c>
      <c r="AB2060">
        <v>2500</v>
      </c>
      <c r="AC2060" s="2" t="s">
        <v>3737</v>
      </c>
      <c r="AD2060" s="2" t="s">
        <v>2099</v>
      </c>
      <c r="AE2060">
        <v>2026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 s="2" t="s">
        <v>72</v>
      </c>
      <c r="AN2060" s="2" t="s">
        <v>3419</v>
      </c>
    </row>
    <row r="2061" spans="1:40">
      <c r="A2061" s="1">
        <v>46175</v>
      </c>
      <c r="B2061" s="2" t="s">
        <v>26</v>
      </c>
      <c r="C2061" s="2" t="s">
        <v>3448</v>
      </c>
      <c r="D2061" s="2" t="s">
        <v>3449</v>
      </c>
      <c r="E2061" s="11">
        <v>0.38194444444444442</v>
      </c>
      <c r="F2061" s="11">
        <v>0.4375</v>
      </c>
      <c r="G2061">
        <v>1.33</v>
      </c>
      <c r="H2061">
        <v>578.9473684210526</v>
      </c>
      <c r="I2061">
        <v>1.3333333333333335</v>
      </c>
      <c r="J2061">
        <v>577.5</v>
      </c>
      <c r="K2061" s="2" t="s">
        <v>3416</v>
      </c>
      <c r="L2061" s="2" t="s">
        <v>3417</v>
      </c>
      <c r="M2061">
        <v>800</v>
      </c>
      <c r="N2061" s="2" t="s">
        <v>3050</v>
      </c>
      <c r="O2061" s="2" t="s">
        <v>3053</v>
      </c>
      <c r="P2061" s="2" t="s">
        <v>3052</v>
      </c>
      <c r="Q2061" s="2" t="s">
        <v>1064</v>
      </c>
      <c r="R2061" s="2" t="s">
        <v>3051</v>
      </c>
      <c r="S2061" s="2" t="s">
        <v>64</v>
      </c>
      <c r="T2061">
        <v>770</v>
      </c>
      <c r="U2061">
        <v>0</v>
      </c>
      <c r="V2061">
        <v>4</v>
      </c>
      <c r="W2061">
        <v>1</v>
      </c>
      <c r="X2061">
        <v>3</v>
      </c>
      <c r="Z2061">
        <v>2310</v>
      </c>
      <c r="AA2061">
        <v>2310</v>
      </c>
      <c r="AB2061">
        <v>1600</v>
      </c>
      <c r="AC2061" s="2" t="s">
        <v>3438</v>
      </c>
      <c r="AD2061" s="2" t="s">
        <v>2099</v>
      </c>
      <c r="AE2061">
        <v>2026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 s="2" t="s">
        <v>72</v>
      </c>
      <c r="AN2061" s="2" t="s">
        <v>3419</v>
      </c>
    </row>
    <row r="2062" spans="1:40">
      <c r="A2062" s="1">
        <v>46175</v>
      </c>
      <c r="B2062" s="2" t="s">
        <v>26</v>
      </c>
      <c r="C2062" s="2" t="s">
        <v>3448</v>
      </c>
      <c r="D2062" s="2" t="s">
        <v>3449</v>
      </c>
      <c r="E2062" s="11">
        <v>0.5</v>
      </c>
      <c r="F2062" s="11">
        <v>0.54166666666666674</v>
      </c>
      <c r="G2062">
        <v>1</v>
      </c>
      <c r="H2062">
        <v>1081</v>
      </c>
      <c r="I2062">
        <v>1</v>
      </c>
      <c r="J2062">
        <v>1081</v>
      </c>
      <c r="K2062" s="2" t="s">
        <v>3416</v>
      </c>
      <c r="L2062" s="2" t="s">
        <v>3417</v>
      </c>
      <c r="M2062">
        <v>822</v>
      </c>
      <c r="N2062" s="2" t="s">
        <v>3112</v>
      </c>
      <c r="O2062" s="2" t="s">
        <v>3115</v>
      </c>
      <c r="P2062" s="2" t="s">
        <v>3114</v>
      </c>
      <c r="Q2062" s="2" t="s">
        <v>343</v>
      </c>
      <c r="R2062" s="2" t="s">
        <v>3113</v>
      </c>
      <c r="S2062" s="2" t="s">
        <v>64</v>
      </c>
      <c r="T2062">
        <v>1081</v>
      </c>
      <c r="U2062">
        <v>19</v>
      </c>
      <c r="V2062">
        <v>3</v>
      </c>
      <c r="W2062">
        <v>1</v>
      </c>
      <c r="X2062">
        <v>4</v>
      </c>
      <c r="Z2062">
        <v>4324</v>
      </c>
      <c r="AA2062">
        <v>4324</v>
      </c>
      <c r="AB2062">
        <v>4000</v>
      </c>
      <c r="AC2062" s="2" t="s">
        <v>3438</v>
      </c>
      <c r="AD2062" s="2" t="s">
        <v>2099</v>
      </c>
      <c r="AE2062">
        <v>2026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 s="2" t="s">
        <v>72</v>
      </c>
      <c r="AN2062" s="2" t="s">
        <v>3419</v>
      </c>
    </row>
    <row r="2063" spans="1:40">
      <c r="A2063" s="1">
        <v>46175</v>
      </c>
      <c r="B2063" s="2" t="s">
        <v>26</v>
      </c>
      <c r="C2063" s="2" t="s">
        <v>3448</v>
      </c>
      <c r="D2063" s="2" t="s">
        <v>3449</v>
      </c>
      <c r="E2063" s="11">
        <v>0.5625</v>
      </c>
      <c r="F2063" s="11">
        <v>0.59722222222222232</v>
      </c>
      <c r="G2063">
        <v>0.83</v>
      </c>
      <c r="H2063">
        <v>1418.0722891566265</v>
      </c>
      <c r="I2063">
        <v>0.83333333333333326</v>
      </c>
      <c r="J2063">
        <v>1412.4</v>
      </c>
      <c r="K2063" s="2" t="s">
        <v>3416</v>
      </c>
      <c r="L2063" s="2" t="s">
        <v>3417</v>
      </c>
      <c r="M2063">
        <v>820</v>
      </c>
      <c r="N2063" s="2" t="s">
        <v>3102</v>
      </c>
      <c r="O2063" s="2" t="s">
        <v>3105</v>
      </c>
      <c r="P2063" s="2" t="s">
        <v>3104</v>
      </c>
      <c r="Q2063" s="2" t="s">
        <v>343</v>
      </c>
      <c r="R2063" s="2" t="s">
        <v>3103</v>
      </c>
      <c r="S2063" s="2" t="s">
        <v>64</v>
      </c>
      <c r="T2063">
        <v>1177</v>
      </c>
      <c r="U2063">
        <v>0</v>
      </c>
      <c r="V2063">
        <v>3</v>
      </c>
      <c r="W2063">
        <v>1</v>
      </c>
      <c r="X2063">
        <v>4</v>
      </c>
      <c r="Z2063">
        <v>4708</v>
      </c>
      <c r="AA2063">
        <v>4708</v>
      </c>
      <c r="AB2063">
        <v>4500</v>
      </c>
      <c r="AC2063" s="2" t="s">
        <v>3438</v>
      </c>
      <c r="AD2063" s="2" t="s">
        <v>2099</v>
      </c>
      <c r="AE2063">
        <v>2026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 s="2" t="s">
        <v>72</v>
      </c>
      <c r="AN2063" s="2" t="s">
        <v>3419</v>
      </c>
    </row>
    <row r="2064" spans="1:40">
      <c r="A2064" s="1">
        <v>46175</v>
      </c>
      <c r="B2064" s="2" t="s">
        <v>26</v>
      </c>
      <c r="C2064" s="2" t="s">
        <v>3448</v>
      </c>
      <c r="D2064" s="2" t="s">
        <v>3449</v>
      </c>
      <c r="E2064" s="11">
        <v>0.61111111111111116</v>
      </c>
      <c r="F2064" s="11">
        <v>0.70833333333333326</v>
      </c>
      <c r="G2064">
        <v>2.33</v>
      </c>
      <c r="H2064">
        <v>1147.2103004291846</v>
      </c>
      <c r="I2064">
        <v>2.3333333333333335</v>
      </c>
      <c r="J2064">
        <v>1145.5714285763888</v>
      </c>
      <c r="K2064" s="2" t="s">
        <v>3416</v>
      </c>
      <c r="L2064" s="2" t="s">
        <v>3417</v>
      </c>
      <c r="M2064">
        <v>682</v>
      </c>
      <c r="N2064" s="2" t="s">
        <v>2763</v>
      </c>
      <c r="O2064" s="2" t="s">
        <v>2766</v>
      </c>
      <c r="P2064" s="2" t="s">
        <v>1185</v>
      </c>
      <c r="Q2064" s="2" t="s">
        <v>2765</v>
      </c>
      <c r="R2064" s="2" t="s">
        <v>2764</v>
      </c>
      <c r="S2064" s="2" t="s">
        <v>64</v>
      </c>
      <c r="T2064">
        <v>2673</v>
      </c>
      <c r="U2064">
        <v>0</v>
      </c>
      <c r="V2064">
        <v>2</v>
      </c>
      <c r="W2064">
        <v>1</v>
      </c>
      <c r="X2064">
        <v>6</v>
      </c>
      <c r="Z2064">
        <v>16038</v>
      </c>
      <c r="AA2064">
        <v>16038</v>
      </c>
      <c r="AB2064">
        <v>17500</v>
      </c>
      <c r="AC2064" s="2" t="s">
        <v>3519</v>
      </c>
      <c r="AD2064" s="2" t="s">
        <v>2099</v>
      </c>
      <c r="AE2064">
        <v>2026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 s="2" t="s">
        <v>72</v>
      </c>
      <c r="AN2064" s="2" t="s">
        <v>3419</v>
      </c>
    </row>
    <row r="2065" spans="1:40">
      <c r="A2065" s="1">
        <v>46176</v>
      </c>
      <c r="B2065" s="2" t="s">
        <v>26</v>
      </c>
      <c r="C2065" s="2" t="s">
        <v>3448</v>
      </c>
      <c r="D2065" s="2" t="s">
        <v>3449</v>
      </c>
      <c r="E2065" s="11">
        <v>0.33333333333333326</v>
      </c>
      <c r="F2065" s="11">
        <v>0.375</v>
      </c>
      <c r="G2065">
        <v>1</v>
      </c>
      <c r="H2065">
        <v>500</v>
      </c>
      <c r="I2065">
        <v>1</v>
      </c>
      <c r="J2065">
        <v>500</v>
      </c>
      <c r="K2065" s="2" t="s">
        <v>3416</v>
      </c>
      <c r="L2065" s="2" t="s">
        <v>3417</v>
      </c>
      <c r="M2065">
        <v>682</v>
      </c>
      <c r="N2065" s="2" t="s">
        <v>2763</v>
      </c>
      <c r="O2065" s="2" t="s">
        <v>2766</v>
      </c>
      <c r="P2065" s="2" t="s">
        <v>1185</v>
      </c>
      <c r="Q2065" s="2" t="s">
        <v>2765</v>
      </c>
      <c r="R2065" s="2" t="s">
        <v>2764</v>
      </c>
      <c r="S2065" s="2" t="s">
        <v>64</v>
      </c>
      <c r="T2065">
        <v>500</v>
      </c>
      <c r="U2065">
        <v>0</v>
      </c>
      <c r="V2065">
        <v>2</v>
      </c>
      <c r="W2065">
        <v>1</v>
      </c>
      <c r="X2065">
        <v>6</v>
      </c>
      <c r="Z2065">
        <v>3000</v>
      </c>
      <c r="AA2065">
        <v>3000</v>
      </c>
      <c r="AB2065">
        <v>17500</v>
      </c>
      <c r="AC2065" s="2" t="s">
        <v>3738</v>
      </c>
      <c r="AD2065" s="2" t="s">
        <v>2099</v>
      </c>
      <c r="AE2065">
        <v>2026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 s="2" t="s">
        <v>72</v>
      </c>
      <c r="AN2065" s="2" t="s">
        <v>3419</v>
      </c>
    </row>
    <row r="2066" spans="1:40">
      <c r="A2066" s="1">
        <v>46176</v>
      </c>
      <c r="B2066" s="2" t="s">
        <v>26</v>
      </c>
      <c r="C2066" s="2" t="s">
        <v>3448</v>
      </c>
      <c r="D2066" s="2" t="s">
        <v>3449</v>
      </c>
      <c r="E2066" s="11">
        <v>0.41666666666666674</v>
      </c>
      <c r="F2066" s="11">
        <v>0.45833333333333326</v>
      </c>
      <c r="G2066">
        <v>1</v>
      </c>
      <c r="H2066">
        <v>1300</v>
      </c>
      <c r="I2066">
        <v>1</v>
      </c>
      <c r="J2066">
        <v>1300</v>
      </c>
      <c r="K2066" s="2" t="s">
        <v>3416</v>
      </c>
      <c r="L2066" s="2" t="s">
        <v>3417</v>
      </c>
      <c r="M2066">
        <v>805</v>
      </c>
      <c r="N2066" s="2" t="s">
        <v>3061</v>
      </c>
      <c r="O2066" s="2" t="s">
        <v>3064</v>
      </c>
      <c r="P2066" s="2" t="s">
        <v>3063</v>
      </c>
      <c r="Q2066" s="2" t="s">
        <v>343</v>
      </c>
      <c r="R2066" s="2" t="s">
        <v>3062</v>
      </c>
      <c r="S2066" s="2" t="s">
        <v>64</v>
      </c>
      <c r="T2066">
        <v>1300</v>
      </c>
      <c r="U2066">
        <v>0</v>
      </c>
      <c r="V2066">
        <v>3</v>
      </c>
      <c r="W2066">
        <v>1</v>
      </c>
      <c r="X2066">
        <v>3</v>
      </c>
      <c r="Z2066">
        <v>3900</v>
      </c>
      <c r="AA2066">
        <v>3900</v>
      </c>
      <c r="AB2066">
        <v>3500</v>
      </c>
      <c r="AC2066" s="2" t="s">
        <v>3438</v>
      </c>
      <c r="AD2066" s="2" t="s">
        <v>2099</v>
      </c>
      <c r="AE2066">
        <v>2026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 s="2" t="s">
        <v>72</v>
      </c>
      <c r="AN2066" s="2" t="s">
        <v>3419</v>
      </c>
    </row>
    <row r="2067" spans="1:40">
      <c r="A2067" s="1">
        <v>46176</v>
      </c>
      <c r="B2067" s="2" t="s">
        <v>26</v>
      </c>
      <c r="C2067" s="2" t="s">
        <v>3448</v>
      </c>
      <c r="D2067" s="2" t="s">
        <v>3449</v>
      </c>
      <c r="E2067" s="11">
        <v>0.5</v>
      </c>
      <c r="F2067" s="11">
        <v>0.52083333333333326</v>
      </c>
      <c r="G2067">
        <v>0.5</v>
      </c>
      <c r="H2067">
        <v>2534</v>
      </c>
      <c r="I2067">
        <v>0.5</v>
      </c>
      <c r="J2067">
        <v>2534</v>
      </c>
      <c r="K2067" s="2" t="s">
        <v>3416</v>
      </c>
      <c r="L2067" s="2" t="s">
        <v>3417</v>
      </c>
      <c r="M2067">
        <v>752</v>
      </c>
      <c r="N2067" s="2" t="s">
        <v>2903</v>
      </c>
      <c r="O2067" s="2" t="s">
        <v>603</v>
      </c>
      <c r="P2067" s="2" t="s">
        <v>602</v>
      </c>
      <c r="Q2067" s="2" t="s">
        <v>343</v>
      </c>
      <c r="R2067" s="2" t="s">
        <v>601</v>
      </c>
      <c r="S2067" s="2" t="s">
        <v>64</v>
      </c>
      <c r="T2067">
        <v>1267</v>
      </c>
      <c r="U2067">
        <v>0</v>
      </c>
      <c r="V2067">
        <v>3</v>
      </c>
      <c r="W2067">
        <v>1</v>
      </c>
      <c r="X2067">
        <v>3</v>
      </c>
      <c r="Z2067">
        <v>3801</v>
      </c>
      <c r="AA2067">
        <v>3801</v>
      </c>
      <c r="AB2067">
        <v>3500</v>
      </c>
      <c r="AC2067" s="2" t="s">
        <v>3438</v>
      </c>
      <c r="AD2067" s="2" t="s">
        <v>2099</v>
      </c>
      <c r="AE2067">
        <v>2026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 s="2" t="s">
        <v>72</v>
      </c>
      <c r="AN2067" s="2" t="s">
        <v>3419</v>
      </c>
    </row>
    <row r="2068" spans="1:40">
      <c r="A2068" s="1">
        <v>46176</v>
      </c>
      <c r="B2068" s="2" t="s">
        <v>26</v>
      </c>
      <c r="C2068" s="2" t="s">
        <v>3448</v>
      </c>
      <c r="D2068" s="2" t="s">
        <v>3449</v>
      </c>
      <c r="E2068" s="11">
        <v>0.54166666666666674</v>
      </c>
      <c r="F2068" s="11">
        <v>0.70833333333333326</v>
      </c>
      <c r="G2068">
        <v>4</v>
      </c>
      <c r="H2068">
        <v>1668.25</v>
      </c>
      <c r="I2068">
        <v>4</v>
      </c>
      <c r="J2068">
        <v>1668.25</v>
      </c>
      <c r="K2068" s="2" t="s">
        <v>3416</v>
      </c>
      <c r="L2068" s="2" t="s">
        <v>3417</v>
      </c>
      <c r="M2068">
        <v>491</v>
      </c>
      <c r="N2068" s="2" t="s">
        <v>2102</v>
      </c>
      <c r="O2068" s="2" t="s">
        <v>2083</v>
      </c>
      <c r="P2068" s="2" t="s">
        <v>2082</v>
      </c>
      <c r="Q2068" s="2" t="s">
        <v>97</v>
      </c>
      <c r="R2068" s="2" t="s">
        <v>2081</v>
      </c>
      <c r="S2068" s="2" t="s">
        <v>64</v>
      </c>
      <c r="T2068">
        <v>6673</v>
      </c>
      <c r="U2068">
        <v>0</v>
      </c>
      <c r="V2068">
        <v>2</v>
      </c>
      <c r="W2068">
        <v>1</v>
      </c>
      <c r="X2068">
        <v>2</v>
      </c>
      <c r="Z2068">
        <v>13346</v>
      </c>
      <c r="AA2068">
        <v>13346</v>
      </c>
      <c r="AB2068">
        <v>29500</v>
      </c>
      <c r="AC2068" s="2" t="s">
        <v>3519</v>
      </c>
      <c r="AD2068" s="2" t="s">
        <v>2099</v>
      </c>
      <c r="AE2068">
        <v>2026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 s="2" t="s">
        <v>72</v>
      </c>
      <c r="AN2068" s="2" t="s">
        <v>3419</v>
      </c>
    </row>
    <row r="2069" spans="1:40">
      <c r="A2069" s="1">
        <v>46175</v>
      </c>
      <c r="B2069" s="2" t="s">
        <v>27</v>
      </c>
      <c r="C2069" s="2" t="s">
        <v>3439</v>
      </c>
      <c r="D2069" s="2" t="s">
        <v>3440</v>
      </c>
      <c r="E2069" s="11">
        <v>0.39930555555555558</v>
      </c>
      <c r="F2069" s="11">
        <v>0.43055555555555558</v>
      </c>
      <c r="G2069">
        <v>0.75</v>
      </c>
      <c r="H2069">
        <v>2040</v>
      </c>
      <c r="I2069">
        <v>0.75</v>
      </c>
      <c r="J2069">
        <v>2040</v>
      </c>
      <c r="K2069" s="2" t="s">
        <v>3416</v>
      </c>
      <c r="L2069" s="2" t="s">
        <v>3417</v>
      </c>
      <c r="M2069">
        <v>778</v>
      </c>
      <c r="N2069" s="2" t="s">
        <v>2975</v>
      </c>
      <c r="O2069" s="2" t="s">
        <v>2979</v>
      </c>
      <c r="P2069" s="2" t="s">
        <v>2977</v>
      </c>
      <c r="Q2069" s="2" t="s">
        <v>2978</v>
      </c>
      <c r="R2069" s="2" t="s">
        <v>2976</v>
      </c>
      <c r="S2069" s="2" t="s">
        <v>64</v>
      </c>
      <c r="T2069">
        <v>1530</v>
      </c>
      <c r="U2069">
        <v>3</v>
      </c>
      <c r="V2069">
        <v>4</v>
      </c>
      <c r="W2069">
        <v>1</v>
      </c>
      <c r="X2069">
        <v>3</v>
      </c>
      <c r="Z2069">
        <v>4590</v>
      </c>
      <c r="AA2069">
        <v>4590</v>
      </c>
      <c r="AB2069">
        <v>2500</v>
      </c>
      <c r="AC2069" s="2" t="s">
        <v>3438</v>
      </c>
      <c r="AD2069" s="2" t="s">
        <v>2099</v>
      </c>
      <c r="AE2069">
        <v>2026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 s="2" t="s">
        <v>3431</v>
      </c>
      <c r="AN2069" s="2" t="s">
        <v>3419</v>
      </c>
    </row>
    <row r="2070" spans="1:40">
      <c r="A2070" s="1">
        <v>46175</v>
      </c>
      <c r="B2070" s="2" t="s">
        <v>27</v>
      </c>
      <c r="C2070" s="2" t="s">
        <v>3439</v>
      </c>
      <c r="D2070" s="2" t="s">
        <v>3440</v>
      </c>
      <c r="E2070" s="11">
        <v>0.43055555555555558</v>
      </c>
      <c r="F2070" s="11">
        <v>0.5</v>
      </c>
      <c r="G2070">
        <v>1.67</v>
      </c>
      <c r="H2070">
        <v>778.44311377245515</v>
      </c>
      <c r="I2070">
        <v>1.6666666666666665</v>
      </c>
      <c r="J2070">
        <v>780</v>
      </c>
      <c r="K2070" s="2" t="s">
        <v>3416</v>
      </c>
      <c r="L2070" s="2" t="s">
        <v>3417</v>
      </c>
      <c r="M2070">
        <v>828</v>
      </c>
      <c r="N2070" s="2" t="s">
        <v>3128</v>
      </c>
      <c r="O2070" s="2" t="s">
        <v>3136</v>
      </c>
      <c r="P2070" s="2" t="s">
        <v>3130</v>
      </c>
      <c r="Q2070" s="2" t="s">
        <v>2978</v>
      </c>
      <c r="R2070" s="2" t="s">
        <v>3129</v>
      </c>
      <c r="S2070" s="2" t="s">
        <v>64</v>
      </c>
      <c r="T2070">
        <v>1300</v>
      </c>
      <c r="U2070">
        <v>5</v>
      </c>
      <c r="V2070">
        <v>4</v>
      </c>
      <c r="W2070">
        <v>1</v>
      </c>
      <c r="X2070">
        <v>3</v>
      </c>
      <c r="Z2070">
        <v>3900</v>
      </c>
      <c r="AA2070">
        <v>3900</v>
      </c>
      <c r="AB2070">
        <v>2000</v>
      </c>
      <c r="AC2070" s="2" t="s">
        <v>3438</v>
      </c>
      <c r="AD2070" s="2" t="s">
        <v>2099</v>
      </c>
      <c r="AE2070">
        <v>2026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 s="2" t="s">
        <v>3431</v>
      </c>
      <c r="AN2070" s="2" t="s">
        <v>3419</v>
      </c>
    </row>
    <row r="2071" spans="1:40">
      <c r="A2071" s="1">
        <v>46175</v>
      </c>
      <c r="B2071" s="2" t="s">
        <v>27</v>
      </c>
      <c r="C2071" s="2" t="s">
        <v>3439</v>
      </c>
      <c r="D2071" s="2" t="s">
        <v>3440</v>
      </c>
      <c r="E2071" s="11">
        <v>0.5625</v>
      </c>
      <c r="F2071" s="11">
        <v>0.59375</v>
      </c>
      <c r="G2071">
        <v>0.75</v>
      </c>
      <c r="H2071">
        <v>960</v>
      </c>
      <c r="I2071">
        <v>0.75</v>
      </c>
      <c r="J2071">
        <v>960</v>
      </c>
      <c r="K2071" s="2" t="s">
        <v>3416</v>
      </c>
      <c r="L2071" s="2" t="s">
        <v>3417</v>
      </c>
      <c r="M2071">
        <v>800</v>
      </c>
      <c r="N2071" s="2" t="s">
        <v>3050</v>
      </c>
      <c r="O2071" s="2" t="s">
        <v>3053</v>
      </c>
      <c r="P2071" s="2" t="s">
        <v>3052</v>
      </c>
      <c r="Q2071" s="2" t="s">
        <v>1064</v>
      </c>
      <c r="R2071" s="2" t="s">
        <v>3051</v>
      </c>
      <c r="S2071" s="2" t="s">
        <v>64</v>
      </c>
      <c r="T2071">
        <v>720</v>
      </c>
      <c r="U2071">
        <v>5</v>
      </c>
      <c r="V2071">
        <v>4</v>
      </c>
      <c r="W2071">
        <v>1</v>
      </c>
      <c r="X2071">
        <v>3</v>
      </c>
      <c r="Z2071">
        <v>2160</v>
      </c>
      <c r="AA2071">
        <v>2160</v>
      </c>
      <c r="AB2071">
        <v>1600</v>
      </c>
      <c r="AC2071" s="2" t="s">
        <v>3438</v>
      </c>
      <c r="AD2071" s="2" t="s">
        <v>2099</v>
      </c>
      <c r="AE2071">
        <v>2026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 s="2" t="s">
        <v>3431</v>
      </c>
      <c r="AN2071" s="2" t="s">
        <v>3419</v>
      </c>
    </row>
    <row r="2072" spans="1:40">
      <c r="A2072" s="1">
        <v>46175</v>
      </c>
      <c r="B2072" s="2" t="s">
        <v>27</v>
      </c>
      <c r="C2072" s="2" t="s">
        <v>3439</v>
      </c>
      <c r="D2072" s="2" t="s">
        <v>3440</v>
      </c>
      <c r="E2072" s="11">
        <v>0.6875</v>
      </c>
      <c r="F2072" s="11">
        <v>0.72916666666666674</v>
      </c>
      <c r="G2072">
        <v>1</v>
      </c>
      <c r="H2072">
        <v>1151</v>
      </c>
      <c r="I2072">
        <v>1</v>
      </c>
      <c r="J2072">
        <v>1151</v>
      </c>
      <c r="K2072" s="2" t="s">
        <v>3416</v>
      </c>
      <c r="L2072" s="2" t="s">
        <v>3417</v>
      </c>
      <c r="M2072">
        <v>803</v>
      </c>
      <c r="N2072" s="2" t="s">
        <v>3059</v>
      </c>
      <c r="O2072" s="2" t="s">
        <v>1977</v>
      </c>
      <c r="P2072" s="2" t="s">
        <v>1975</v>
      </c>
      <c r="Q2072" s="2" t="s">
        <v>1976</v>
      </c>
      <c r="R2072" s="2" t="s">
        <v>1974</v>
      </c>
      <c r="S2072" s="2" t="s">
        <v>64</v>
      </c>
      <c r="T2072">
        <v>1151</v>
      </c>
      <c r="U2072">
        <v>1</v>
      </c>
      <c r="V2072">
        <v>2</v>
      </c>
      <c r="W2072">
        <v>1</v>
      </c>
      <c r="X2072">
        <v>6</v>
      </c>
      <c r="Z2072">
        <v>6906</v>
      </c>
      <c r="AA2072">
        <v>6906</v>
      </c>
      <c r="AB2072">
        <v>16000</v>
      </c>
      <c r="AC2072" s="2" t="s">
        <v>3722</v>
      </c>
      <c r="AD2072" s="2" t="s">
        <v>2099</v>
      </c>
      <c r="AE2072">
        <v>2026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 s="2" t="s">
        <v>3419</v>
      </c>
      <c r="AN2072" s="2" t="s">
        <v>3419</v>
      </c>
    </row>
    <row r="2073" spans="1:40">
      <c r="A2073" s="1">
        <v>46176</v>
      </c>
      <c r="B2073" s="2" t="s">
        <v>27</v>
      </c>
      <c r="C2073" s="2" t="s">
        <v>3439</v>
      </c>
      <c r="D2073" s="2" t="s">
        <v>3440</v>
      </c>
      <c r="E2073" s="11">
        <v>0.33680555555555558</v>
      </c>
      <c r="F2073" s="11">
        <v>0.40972222222222232</v>
      </c>
      <c r="G2073">
        <v>1.75</v>
      </c>
      <c r="H2073">
        <v>914.28571428571433</v>
      </c>
      <c r="I2073">
        <v>1.75</v>
      </c>
      <c r="J2073">
        <v>914.28571428240741</v>
      </c>
      <c r="K2073" s="2" t="s">
        <v>3416</v>
      </c>
      <c r="L2073" s="2" t="s">
        <v>3417</v>
      </c>
      <c r="M2073">
        <v>803</v>
      </c>
      <c r="N2073" s="2" t="s">
        <v>3059</v>
      </c>
      <c r="O2073" s="2" t="s">
        <v>1977</v>
      </c>
      <c r="P2073" s="2" t="s">
        <v>1975</v>
      </c>
      <c r="Q2073" s="2" t="s">
        <v>1976</v>
      </c>
      <c r="R2073" s="2" t="s">
        <v>1974</v>
      </c>
      <c r="S2073" s="2" t="s">
        <v>64</v>
      </c>
      <c r="T2073">
        <v>1600</v>
      </c>
      <c r="U2073">
        <v>0</v>
      </c>
      <c r="V2073">
        <v>2</v>
      </c>
      <c r="W2073">
        <v>1</v>
      </c>
      <c r="X2073">
        <v>6</v>
      </c>
      <c r="Z2073">
        <v>9600</v>
      </c>
      <c r="AA2073">
        <v>9600</v>
      </c>
      <c r="AB2073">
        <v>16000</v>
      </c>
      <c r="AC2073" s="2" t="s">
        <v>3594</v>
      </c>
      <c r="AD2073" s="2" t="s">
        <v>2099</v>
      </c>
      <c r="AE2073">
        <v>2026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 s="2" t="s">
        <v>3419</v>
      </c>
      <c r="AN2073" s="2" t="s">
        <v>3419</v>
      </c>
    </row>
    <row r="2074" spans="1:40">
      <c r="A2074" s="1">
        <v>46176</v>
      </c>
      <c r="B2074" s="2" t="s">
        <v>27</v>
      </c>
      <c r="C2074" s="2" t="s">
        <v>3439</v>
      </c>
      <c r="D2074" s="2" t="s">
        <v>3440</v>
      </c>
      <c r="E2074" s="11">
        <v>0.53125</v>
      </c>
      <c r="F2074" s="11">
        <v>0.55902777777777768</v>
      </c>
      <c r="G2074">
        <v>0.67</v>
      </c>
      <c r="H2074">
        <v>1764.1791044776119</v>
      </c>
      <c r="I2074">
        <v>0.66666666666666674</v>
      </c>
      <c r="J2074">
        <v>1773</v>
      </c>
      <c r="K2074" s="2" t="s">
        <v>3416</v>
      </c>
      <c r="L2074" s="2" t="s">
        <v>3417</v>
      </c>
      <c r="M2074">
        <v>820</v>
      </c>
      <c r="N2074" s="2" t="s">
        <v>3102</v>
      </c>
      <c r="O2074" s="2" t="s">
        <v>3105</v>
      </c>
      <c r="P2074" s="2" t="s">
        <v>3104</v>
      </c>
      <c r="Q2074" s="2" t="s">
        <v>343</v>
      </c>
      <c r="R2074" s="2" t="s">
        <v>3103</v>
      </c>
      <c r="S2074" s="2" t="s">
        <v>64</v>
      </c>
      <c r="T2074">
        <v>1182</v>
      </c>
      <c r="U2074">
        <v>2</v>
      </c>
      <c r="V2074">
        <v>3</v>
      </c>
      <c r="W2074">
        <v>1</v>
      </c>
      <c r="X2074">
        <v>4</v>
      </c>
      <c r="Z2074">
        <v>4728</v>
      </c>
      <c r="AA2074">
        <v>4728</v>
      </c>
      <c r="AB2074">
        <v>4500</v>
      </c>
      <c r="AC2074" s="2" t="s">
        <v>3438</v>
      </c>
      <c r="AD2074" s="2" t="s">
        <v>2099</v>
      </c>
      <c r="AE2074">
        <v>2026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 s="2" t="s">
        <v>3431</v>
      </c>
      <c r="AN2074" s="2" t="s">
        <v>3419</v>
      </c>
    </row>
    <row r="2075" spans="1:40">
      <c r="A2075" s="1">
        <v>46176</v>
      </c>
      <c r="B2075" s="2" t="s">
        <v>27</v>
      </c>
      <c r="C2075" s="2" t="s">
        <v>3439</v>
      </c>
      <c r="D2075" s="2" t="s">
        <v>3440</v>
      </c>
      <c r="E2075" s="11">
        <v>0.5625</v>
      </c>
      <c r="F2075" s="11">
        <v>0.60416666666666674</v>
      </c>
      <c r="G2075">
        <v>1</v>
      </c>
      <c r="H2075">
        <v>1024</v>
      </c>
      <c r="I2075">
        <v>1</v>
      </c>
      <c r="J2075">
        <v>1024</v>
      </c>
      <c r="K2075" s="2" t="s">
        <v>3416</v>
      </c>
      <c r="L2075" s="2" t="s">
        <v>3417</v>
      </c>
      <c r="M2075">
        <v>822</v>
      </c>
      <c r="N2075" s="2" t="s">
        <v>3112</v>
      </c>
      <c r="O2075" s="2" t="s">
        <v>3115</v>
      </c>
      <c r="P2075" s="2" t="s">
        <v>3114</v>
      </c>
      <c r="Q2075" s="2" t="s">
        <v>343</v>
      </c>
      <c r="R2075" s="2" t="s">
        <v>3113</v>
      </c>
      <c r="S2075" s="2" t="s">
        <v>64</v>
      </c>
      <c r="T2075">
        <v>1024</v>
      </c>
      <c r="U2075">
        <v>0</v>
      </c>
      <c r="V2075">
        <v>3</v>
      </c>
      <c r="W2075">
        <v>1</v>
      </c>
      <c r="X2075">
        <v>4</v>
      </c>
      <c r="Z2075">
        <v>4096</v>
      </c>
      <c r="AA2075">
        <v>4096</v>
      </c>
      <c r="AB2075">
        <v>4000</v>
      </c>
      <c r="AC2075" s="2" t="s">
        <v>3438</v>
      </c>
      <c r="AD2075" s="2" t="s">
        <v>2099</v>
      </c>
      <c r="AE2075">
        <v>2026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 s="2" t="s">
        <v>3431</v>
      </c>
      <c r="AN2075" s="2" t="s">
        <v>3419</v>
      </c>
    </row>
    <row r="2076" spans="1:40">
      <c r="A2076" s="1">
        <v>46176</v>
      </c>
      <c r="B2076" s="2" t="s">
        <v>27</v>
      </c>
      <c r="C2076" s="2" t="s">
        <v>3439</v>
      </c>
      <c r="D2076" s="2" t="s">
        <v>3440</v>
      </c>
      <c r="E2076" s="11">
        <v>0.66666666666666674</v>
      </c>
      <c r="F2076" s="11">
        <v>0.6875</v>
      </c>
      <c r="G2076">
        <v>0.5</v>
      </c>
      <c r="H2076">
        <v>1416</v>
      </c>
      <c r="I2076">
        <v>0.5</v>
      </c>
      <c r="J2076">
        <v>1416</v>
      </c>
      <c r="K2076" s="2" t="s">
        <v>3416</v>
      </c>
      <c r="L2076" s="2" t="s">
        <v>3417</v>
      </c>
      <c r="M2076">
        <v>795</v>
      </c>
      <c r="N2076" s="2" t="s">
        <v>3024</v>
      </c>
      <c r="O2076" s="2" t="s">
        <v>3026</v>
      </c>
      <c r="P2076" s="2" t="s">
        <v>2463</v>
      </c>
      <c r="Q2076" s="2" t="s">
        <v>59</v>
      </c>
      <c r="R2076" s="2" t="s">
        <v>3025</v>
      </c>
      <c r="S2076" s="2" t="s">
        <v>64</v>
      </c>
      <c r="T2076">
        <v>708</v>
      </c>
      <c r="U2076">
        <v>3</v>
      </c>
      <c r="V2076">
        <v>2</v>
      </c>
      <c r="W2076">
        <v>1</v>
      </c>
      <c r="X2076">
        <v>1</v>
      </c>
      <c r="Z2076">
        <v>708</v>
      </c>
      <c r="AA2076">
        <v>708</v>
      </c>
      <c r="AB2076">
        <v>650</v>
      </c>
      <c r="AC2076" s="2" t="s">
        <v>3438</v>
      </c>
      <c r="AD2076" s="2" t="s">
        <v>2099</v>
      </c>
      <c r="AE2076">
        <v>2026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 s="2" t="s">
        <v>3431</v>
      </c>
      <c r="AN2076" s="2" t="s">
        <v>3419</v>
      </c>
    </row>
    <row r="2077" spans="1:40">
      <c r="A2077" s="1">
        <v>46176</v>
      </c>
      <c r="B2077" s="2" t="s">
        <v>27</v>
      </c>
      <c r="C2077" s="2" t="s">
        <v>3439</v>
      </c>
      <c r="D2077" s="2" t="s">
        <v>3440</v>
      </c>
      <c r="E2077" s="11">
        <v>0.69097222222222232</v>
      </c>
      <c r="F2077" s="11">
        <v>0.72916666666666674</v>
      </c>
      <c r="G2077">
        <v>0.92</v>
      </c>
      <c r="H2077">
        <v>0</v>
      </c>
      <c r="I2077">
        <v>0.91666666666666674</v>
      </c>
      <c r="J2077">
        <v>0</v>
      </c>
      <c r="K2077" s="2" t="s">
        <v>3416</v>
      </c>
      <c r="L2077" s="2" t="s">
        <v>3417</v>
      </c>
      <c r="M2077" t="s">
        <v>764</v>
      </c>
      <c r="N2077" s="2" t="s">
        <v>764</v>
      </c>
      <c r="O2077" s="2" t="s">
        <v>764</v>
      </c>
      <c r="P2077" s="2" t="s">
        <v>764</v>
      </c>
      <c r="Q2077" s="2" t="s">
        <v>764</v>
      </c>
      <c r="R2077" s="2" t="s">
        <v>3617</v>
      </c>
      <c r="S2077" s="2" t="s">
        <v>764</v>
      </c>
      <c r="T2077">
        <v>0</v>
      </c>
      <c r="U2077">
        <v>0</v>
      </c>
      <c r="V2077">
        <v>0</v>
      </c>
      <c r="W2077">
        <v>1</v>
      </c>
      <c r="X2077">
        <v>0</v>
      </c>
      <c r="Z2077">
        <v>0</v>
      </c>
      <c r="AA2077">
        <v>0</v>
      </c>
      <c r="AB2077" t="s">
        <v>764</v>
      </c>
      <c r="AC2077" s="2" t="s">
        <v>3739</v>
      </c>
      <c r="AD2077" s="2" t="s">
        <v>2099</v>
      </c>
      <c r="AE2077">
        <v>2026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 s="2" t="s">
        <v>3419</v>
      </c>
      <c r="AN2077" s="2" t="s">
        <v>3419</v>
      </c>
    </row>
    <row r="2078" spans="1:40">
      <c r="A2078" s="1">
        <v>46175</v>
      </c>
      <c r="B2078" s="2" t="s">
        <v>27</v>
      </c>
      <c r="C2078" s="2" t="s">
        <v>3453</v>
      </c>
      <c r="D2078" s="2" t="s">
        <v>3454</v>
      </c>
      <c r="E2078" s="11">
        <v>0.38888888888888884</v>
      </c>
      <c r="F2078" s="11">
        <v>0.45833333333333326</v>
      </c>
      <c r="G2078">
        <v>1.67</v>
      </c>
      <c r="H2078">
        <v>1784.431137724551</v>
      </c>
      <c r="I2078">
        <v>1.6666666666666665</v>
      </c>
      <c r="J2078">
        <v>1788</v>
      </c>
      <c r="K2078" s="2" t="s">
        <v>3416</v>
      </c>
      <c r="L2078" s="2" t="s">
        <v>3417</v>
      </c>
      <c r="M2078">
        <v>667</v>
      </c>
      <c r="N2078" s="2" t="s">
        <v>2717</v>
      </c>
      <c r="O2078" s="2" t="s">
        <v>2721</v>
      </c>
      <c r="P2078" s="2" t="s">
        <v>2719</v>
      </c>
      <c r="Q2078" s="2" t="s">
        <v>2720</v>
      </c>
      <c r="R2078" s="2" t="s">
        <v>2718</v>
      </c>
      <c r="S2078" s="2" t="s">
        <v>116</v>
      </c>
      <c r="T2078">
        <v>2980</v>
      </c>
      <c r="U2078">
        <v>10</v>
      </c>
      <c r="V2078">
        <v>3</v>
      </c>
      <c r="W2078">
        <v>1</v>
      </c>
      <c r="X2078">
        <v>7</v>
      </c>
      <c r="Z2078">
        <v>20860</v>
      </c>
      <c r="AA2078">
        <v>20860</v>
      </c>
      <c r="AB2078">
        <v>25000</v>
      </c>
      <c r="AC2078" s="2" t="s">
        <v>3450</v>
      </c>
      <c r="AD2078" s="2" t="s">
        <v>2099</v>
      </c>
      <c r="AE2078">
        <v>2026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 s="2" t="s">
        <v>3419</v>
      </c>
      <c r="AN2078" s="2" t="s">
        <v>3419</v>
      </c>
    </row>
    <row r="2079" spans="1:40">
      <c r="A2079" s="1">
        <v>46175</v>
      </c>
      <c r="B2079" s="2" t="s">
        <v>27</v>
      </c>
      <c r="C2079" s="2" t="s">
        <v>3453</v>
      </c>
      <c r="D2079" s="2" t="s">
        <v>3454</v>
      </c>
      <c r="E2079" s="11">
        <v>0.46527777777777768</v>
      </c>
      <c r="F2079" s="11">
        <v>0.5</v>
      </c>
      <c r="G2079">
        <v>0.83</v>
      </c>
      <c r="H2079">
        <v>891.56626506024099</v>
      </c>
      <c r="I2079">
        <v>0.83333333333333326</v>
      </c>
      <c r="J2079">
        <v>888</v>
      </c>
      <c r="K2079" s="2" t="s">
        <v>3416</v>
      </c>
      <c r="L2079" s="2" t="s">
        <v>3417</v>
      </c>
      <c r="M2079">
        <v>667</v>
      </c>
      <c r="N2079" s="2" t="s">
        <v>2717</v>
      </c>
      <c r="O2079" s="2" t="s">
        <v>2721</v>
      </c>
      <c r="P2079" s="2" t="s">
        <v>2719</v>
      </c>
      <c r="Q2079" s="2" t="s">
        <v>2720</v>
      </c>
      <c r="R2079" s="2" t="s">
        <v>2718</v>
      </c>
      <c r="S2079" s="2" t="s">
        <v>116</v>
      </c>
      <c r="T2079">
        <v>740</v>
      </c>
      <c r="U2079">
        <v>0</v>
      </c>
      <c r="V2079">
        <v>3</v>
      </c>
      <c r="W2079">
        <v>1</v>
      </c>
      <c r="X2079">
        <v>7</v>
      </c>
      <c r="Z2079">
        <v>5180</v>
      </c>
      <c r="AA2079">
        <v>5180</v>
      </c>
      <c r="AB2079">
        <v>25000</v>
      </c>
      <c r="AC2079" s="2" t="s">
        <v>3438</v>
      </c>
      <c r="AD2079" s="2" t="s">
        <v>2099</v>
      </c>
      <c r="AE2079">
        <v>2026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 s="2" t="s">
        <v>3419</v>
      </c>
      <c r="AN2079" s="2" t="s">
        <v>3419</v>
      </c>
    </row>
    <row r="2080" spans="1:40">
      <c r="A2080" s="1">
        <v>46175</v>
      </c>
      <c r="B2080" s="2" t="s">
        <v>27</v>
      </c>
      <c r="C2080" s="2" t="s">
        <v>3453</v>
      </c>
      <c r="D2080" s="2" t="s">
        <v>3454</v>
      </c>
      <c r="E2080" s="11">
        <v>0.50694444444444442</v>
      </c>
      <c r="F2080" s="11">
        <v>0.58333333333333326</v>
      </c>
      <c r="G2080">
        <v>1.83</v>
      </c>
      <c r="H2080">
        <v>2098.3606557377047</v>
      </c>
      <c r="I2080">
        <v>1.8333333333333335</v>
      </c>
      <c r="J2080">
        <v>2094.5454545486109</v>
      </c>
      <c r="K2080" s="2" t="s">
        <v>3416</v>
      </c>
      <c r="L2080" s="2" t="s">
        <v>3417</v>
      </c>
      <c r="M2080">
        <v>663</v>
      </c>
      <c r="N2080" s="2" t="s">
        <v>2693</v>
      </c>
      <c r="O2080" s="2" t="s">
        <v>2695</v>
      </c>
      <c r="P2080" s="2" t="s">
        <v>227</v>
      </c>
      <c r="Q2080" s="2" t="s">
        <v>950</v>
      </c>
      <c r="R2080" s="2" t="s">
        <v>2694</v>
      </c>
      <c r="S2080" s="2" t="s">
        <v>116</v>
      </c>
      <c r="T2080">
        <v>3840</v>
      </c>
      <c r="U2080">
        <v>5</v>
      </c>
      <c r="V2080">
        <v>2</v>
      </c>
      <c r="W2080">
        <v>1</v>
      </c>
      <c r="X2080">
        <v>7</v>
      </c>
      <c r="Z2080">
        <v>26880</v>
      </c>
      <c r="AA2080">
        <v>26880</v>
      </c>
      <c r="AB2080">
        <v>34500</v>
      </c>
      <c r="AC2080" s="2" t="s">
        <v>3450</v>
      </c>
      <c r="AD2080" s="2" t="s">
        <v>2099</v>
      </c>
      <c r="AE2080">
        <v>2026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 s="2" t="s">
        <v>3419</v>
      </c>
      <c r="AN2080" s="2" t="s">
        <v>3419</v>
      </c>
    </row>
    <row r="2081" spans="1:40">
      <c r="A2081" s="1">
        <v>46175</v>
      </c>
      <c r="B2081" s="2" t="s">
        <v>27</v>
      </c>
      <c r="C2081" s="2" t="s">
        <v>3453</v>
      </c>
      <c r="D2081" s="2" t="s">
        <v>3454</v>
      </c>
      <c r="E2081" s="11">
        <v>0.59027777777777768</v>
      </c>
      <c r="F2081" s="11">
        <v>0.625</v>
      </c>
      <c r="G2081">
        <v>0.83</v>
      </c>
      <c r="H2081">
        <v>1596.3855421686749</v>
      </c>
      <c r="I2081">
        <v>0.83333333333333326</v>
      </c>
      <c r="J2081">
        <v>1590</v>
      </c>
      <c r="K2081" s="2" t="s">
        <v>3416</v>
      </c>
      <c r="L2081" s="2" t="s">
        <v>3417</v>
      </c>
      <c r="M2081">
        <v>663</v>
      </c>
      <c r="N2081" s="2" t="s">
        <v>2693</v>
      </c>
      <c r="O2081" s="2" t="s">
        <v>2695</v>
      </c>
      <c r="P2081" s="2" t="s">
        <v>227</v>
      </c>
      <c r="Q2081" s="2" t="s">
        <v>950</v>
      </c>
      <c r="R2081" s="2" t="s">
        <v>2694</v>
      </c>
      <c r="S2081" s="2" t="s">
        <v>116</v>
      </c>
      <c r="T2081">
        <v>1325</v>
      </c>
      <c r="U2081">
        <v>0</v>
      </c>
      <c r="V2081">
        <v>2</v>
      </c>
      <c r="W2081">
        <v>1</v>
      </c>
      <c r="X2081">
        <v>7</v>
      </c>
      <c r="Z2081">
        <v>9275</v>
      </c>
      <c r="AA2081">
        <v>9275</v>
      </c>
      <c r="AB2081">
        <v>34500</v>
      </c>
      <c r="AC2081" s="2" t="s">
        <v>3438</v>
      </c>
      <c r="AD2081" s="2" t="s">
        <v>2099</v>
      </c>
      <c r="AE2081">
        <v>2026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 s="2" t="s">
        <v>3419</v>
      </c>
      <c r="AN2081" s="2" t="s">
        <v>3419</v>
      </c>
    </row>
    <row r="2082" spans="1:40">
      <c r="A2082" s="1">
        <v>46175</v>
      </c>
      <c r="B2082" s="2" t="s">
        <v>27</v>
      </c>
      <c r="C2082" s="2" t="s">
        <v>3453</v>
      </c>
      <c r="D2082" s="2" t="s">
        <v>3454</v>
      </c>
      <c r="E2082" s="11">
        <v>0.70486111111111116</v>
      </c>
      <c r="F2082" s="11">
        <v>0.70833333333333326</v>
      </c>
      <c r="G2082">
        <v>0.08</v>
      </c>
      <c r="H2082">
        <v>8125</v>
      </c>
      <c r="I2082">
        <v>8.3333333333333259E-2</v>
      </c>
      <c r="J2082">
        <v>7800</v>
      </c>
      <c r="K2082" s="2" t="s">
        <v>3416</v>
      </c>
      <c r="L2082" s="2" t="s">
        <v>3417</v>
      </c>
      <c r="M2082">
        <v>678</v>
      </c>
      <c r="N2082" s="2" t="s">
        <v>2750</v>
      </c>
      <c r="O2082" s="2" t="s">
        <v>2753</v>
      </c>
      <c r="P2082" s="2" t="s">
        <v>2752</v>
      </c>
      <c r="Q2082" s="2" t="s">
        <v>1106</v>
      </c>
      <c r="R2082" s="2" t="s">
        <v>2751</v>
      </c>
      <c r="S2082" s="2" t="s">
        <v>64</v>
      </c>
      <c r="T2082">
        <v>650</v>
      </c>
      <c r="U2082">
        <v>10</v>
      </c>
      <c r="V2082">
        <v>3</v>
      </c>
      <c r="W2082">
        <v>1</v>
      </c>
      <c r="X2082">
        <v>4</v>
      </c>
      <c r="Z2082">
        <v>2600</v>
      </c>
      <c r="AA2082">
        <v>2600</v>
      </c>
      <c r="AB2082">
        <v>19000</v>
      </c>
      <c r="AC2082" s="2"/>
      <c r="AD2082" s="2" t="s">
        <v>2099</v>
      </c>
      <c r="AE2082">
        <v>2026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 s="2" t="s">
        <v>3431</v>
      </c>
      <c r="AN2082" s="2" t="s">
        <v>3419</v>
      </c>
    </row>
    <row r="2083" spans="1:40">
      <c r="A2083" s="1">
        <v>46176</v>
      </c>
      <c r="B2083" s="2" t="s">
        <v>27</v>
      </c>
      <c r="C2083" s="2" t="s">
        <v>3453</v>
      </c>
      <c r="D2083" s="2" t="s">
        <v>3454</v>
      </c>
      <c r="E2083" s="11">
        <v>0.34027777777777768</v>
      </c>
      <c r="F2083" s="11">
        <v>0.625</v>
      </c>
      <c r="G2083">
        <v>6.83</v>
      </c>
      <c r="H2083">
        <v>715.95900439238653</v>
      </c>
      <c r="I2083">
        <v>6.833333333333333</v>
      </c>
      <c r="J2083">
        <v>715.60975609953698</v>
      </c>
      <c r="K2083" s="2" t="s">
        <v>3416</v>
      </c>
      <c r="L2083" s="2" t="s">
        <v>3417</v>
      </c>
      <c r="M2083">
        <v>678</v>
      </c>
      <c r="N2083" s="2" t="s">
        <v>2750</v>
      </c>
      <c r="O2083" s="2" t="s">
        <v>2753</v>
      </c>
      <c r="P2083" s="2" t="s">
        <v>2752</v>
      </c>
      <c r="Q2083" s="2" t="s">
        <v>1106</v>
      </c>
      <c r="R2083" s="2" t="s">
        <v>2751</v>
      </c>
      <c r="S2083" s="2" t="s">
        <v>64</v>
      </c>
      <c r="T2083">
        <v>4890</v>
      </c>
      <c r="U2083">
        <v>10</v>
      </c>
      <c r="V2083">
        <v>3</v>
      </c>
      <c r="W2083">
        <v>1</v>
      </c>
      <c r="X2083">
        <v>4</v>
      </c>
      <c r="Z2083">
        <v>19560</v>
      </c>
      <c r="AA2083">
        <v>19560</v>
      </c>
      <c r="AB2083">
        <v>19000</v>
      </c>
      <c r="AC2083" s="2"/>
      <c r="AD2083" s="2" t="s">
        <v>2099</v>
      </c>
      <c r="AE2083">
        <v>2026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 s="2" t="s">
        <v>3431</v>
      </c>
      <c r="AN2083" s="2" t="s">
        <v>3419</v>
      </c>
    </row>
    <row r="2084" spans="1:40">
      <c r="A2084" s="1">
        <v>46176</v>
      </c>
      <c r="B2084" s="2" t="s">
        <v>27</v>
      </c>
      <c r="C2084" s="2" t="s">
        <v>3453</v>
      </c>
      <c r="D2084" s="2" t="s">
        <v>3454</v>
      </c>
      <c r="E2084" s="11">
        <v>0.63541666666666674</v>
      </c>
      <c r="F2084" s="11">
        <v>0.72916666666666674</v>
      </c>
      <c r="G2084">
        <v>2.25</v>
      </c>
      <c r="H2084">
        <v>1053.3333333333333</v>
      </c>
      <c r="I2084">
        <v>2.25</v>
      </c>
      <c r="J2084">
        <v>1053.3333333333333</v>
      </c>
      <c r="K2084" s="2" t="s">
        <v>3416</v>
      </c>
      <c r="L2084" s="2" t="s">
        <v>3417</v>
      </c>
      <c r="M2084">
        <v>679</v>
      </c>
      <c r="N2084" s="2" t="s">
        <v>2757</v>
      </c>
      <c r="O2084" s="2" t="s">
        <v>2753</v>
      </c>
      <c r="P2084" s="2" t="s">
        <v>2752</v>
      </c>
      <c r="Q2084" s="2" t="s">
        <v>1106</v>
      </c>
      <c r="R2084" s="2" t="s">
        <v>2751</v>
      </c>
      <c r="S2084" s="2" t="s">
        <v>64</v>
      </c>
      <c r="T2084">
        <v>2370</v>
      </c>
      <c r="U2084">
        <v>5</v>
      </c>
      <c r="V2084">
        <v>3</v>
      </c>
      <c r="W2084">
        <v>1</v>
      </c>
      <c r="X2084">
        <v>4</v>
      </c>
      <c r="Z2084">
        <v>9480</v>
      </c>
      <c r="AA2084">
        <v>9480</v>
      </c>
      <c r="AB2084">
        <v>9000</v>
      </c>
      <c r="AC2084" s="2"/>
      <c r="AD2084" s="2" t="s">
        <v>2099</v>
      </c>
      <c r="AE2084">
        <v>2026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 s="2" t="s">
        <v>3431</v>
      </c>
      <c r="AN2084" s="2" t="s">
        <v>3419</v>
      </c>
    </row>
    <row r="2085" spans="1:40">
      <c r="A2085" s="1">
        <v>46175</v>
      </c>
      <c r="B2085" s="2" t="s">
        <v>27</v>
      </c>
      <c r="C2085" s="2" t="s">
        <v>3429</v>
      </c>
      <c r="D2085" s="2" t="s">
        <v>3415</v>
      </c>
      <c r="E2085" s="11">
        <v>0.33333333333333326</v>
      </c>
      <c r="F2085" s="11">
        <v>0.53472222222222232</v>
      </c>
      <c r="G2085">
        <v>4.83</v>
      </c>
      <c r="H2085">
        <v>2101.0351966873704</v>
      </c>
      <c r="I2085">
        <v>4.833333333333333</v>
      </c>
      <c r="J2085">
        <v>2099.5862068981482</v>
      </c>
      <c r="K2085" s="2" t="s">
        <v>3416</v>
      </c>
      <c r="L2085" s="2" t="s">
        <v>3417</v>
      </c>
      <c r="M2085">
        <v>705</v>
      </c>
      <c r="N2085" s="2" t="s">
        <v>2808</v>
      </c>
      <c r="O2085" s="2" t="s">
        <v>467</v>
      </c>
      <c r="P2085" s="2" t="s">
        <v>466</v>
      </c>
      <c r="Q2085" s="2" t="s">
        <v>97</v>
      </c>
      <c r="R2085" s="2" t="s">
        <v>465</v>
      </c>
      <c r="S2085" s="2" t="s">
        <v>64</v>
      </c>
      <c r="T2085">
        <v>10148</v>
      </c>
      <c r="U2085">
        <v>0</v>
      </c>
      <c r="V2085">
        <v>2</v>
      </c>
      <c r="W2085">
        <v>1</v>
      </c>
      <c r="X2085">
        <v>2</v>
      </c>
      <c r="Z2085">
        <v>20296</v>
      </c>
      <c r="AA2085">
        <v>20296</v>
      </c>
      <c r="AB2085">
        <v>20000</v>
      </c>
      <c r="AC2085" s="2" t="s">
        <v>3724</v>
      </c>
      <c r="AD2085" s="2" t="s">
        <v>2099</v>
      </c>
      <c r="AE2085">
        <v>2026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 s="2" t="s">
        <v>3431</v>
      </c>
      <c r="AN2085" s="2" t="s">
        <v>3419</v>
      </c>
    </row>
    <row r="2086" spans="1:40">
      <c r="A2086" s="1">
        <v>46175</v>
      </c>
      <c r="B2086" s="2" t="s">
        <v>27</v>
      </c>
      <c r="C2086" s="2" t="s">
        <v>3429</v>
      </c>
      <c r="D2086" s="2" t="s">
        <v>3415</v>
      </c>
      <c r="E2086" s="11">
        <v>0.54166666666666674</v>
      </c>
      <c r="F2086" s="11">
        <v>0.6875</v>
      </c>
      <c r="G2086">
        <v>3.5</v>
      </c>
      <c r="H2086">
        <v>1671.4285714285713</v>
      </c>
      <c r="I2086">
        <v>3.5</v>
      </c>
      <c r="J2086">
        <v>1671.4285714236112</v>
      </c>
      <c r="K2086" s="2" t="s">
        <v>3416</v>
      </c>
      <c r="L2086" s="2" t="s">
        <v>3417</v>
      </c>
      <c r="M2086">
        <v>698</v>
      </c>
      <c r="N2086" s="2" t="s">
        <v>2798</v>
      </c>
      <c r="O2086" s="2" t="s">
        <v>1116</v>
      </c>
      <c r="P2086" s="2" t="s">
        <v>1115</v>
      </c>
      <c r="Q2086" s="2" t="s">
        <v>97</v>
      </c>
      <c r="R2086" s="2" t="s">
        <v>1114</v>
      </c>
      <c r="S2086" s="2" t="s">
        <v>64</v>
      </c>
      <c r="T2086">
        <v>5850</v>
      </c>
      <c r="U2086">
        <v>0</v>
      </c>
      <c r="V2086">
        <v>2</v>
      </c>
      <c r="W2086">
        <v>1</v>
      </c>
      <c r="X2086">
        <v>2</v>
      </c>
      <c r="Z2086">
        <v>11700</v>
      </c>
      <c r="AA2086">
        <v>11700</v>
      </c>
      <c r="AB2086">
        <v>11500</v>
      </c>
      <c r="AC2086" s="2" t="s">
        <v>3723</v>
      </c>
      <c r="AD2086" s="2" t="s">
        <v>2099</v>
      </c>
      <c r="AE2086">
        <v>2026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 s="2" t="s">
        <v>3431</v>
      </c>
      <c r="AN2086" s="2" t="s">
        <v>3419</v>
      </c>
    </row>
    <row r="2087" spans="1:40">
      <c r="A2087" s="1">
        <v>46176</v>
      </c>
      <c r="B2087" s="2" t="s">
        <v>27</v>
      </c>
      <c r="C2087" s="2" t="s">
        <v>3429</v>
      </c>
      <c r="D2087" s="2" t="s">
        <v>3415</v>
      </c>
      <c r="E2087" s="11">
        <v>0.33333333333333326</v>
      </c>
      <c r="F2087" s="11">
        <v>0.70833333333333326</v>
      </c>
      <c r="G2087">
        <v>9</v>
      </c>
      <c r="H2087">
        <v>892</v>
      </c>
      <c r="I2087">
        <v>9</v>
      </c>
      <c r="J2087">
        <v>892</v>
      </c>
      <c r="K2087" s="2" t="s">
        <v>3416</v>
      </c>
      <c r="L2087" s="2" t="s">
        <v>3417</v>
      </c>
      <c r="M2087">
        <v>696</v>
      </c>
      <c r="N2087" s="2" t="s">
        <v>2797</v>
      </c>
      <c r="O2087" s="2" t="s">
        <v>1495</v>
      </c>
      <c r="P2087" s="2" t="s">
        <v>1494</v>
      </c>
      <c r="Q2087" s="2" t="s">
        <v>97</v>
      </c>
      <c r="R2087" s="2" t="s">
        <v>1493</v>
      </c>
      <c r="S2087" s="2" t="s">
        <v>64</v>
      </c>
      <c r="T2087">
        <v>8028</v>
      </c>
      <c r="U2087">
        <v>0</v>
      </c>
      <c r="V2087">
        <v>2</v>
      </c>
      <c r="W2087">
        <v>1</v>
      </c>
      <c r="X2087">
        <v>2</v>
      </c>
      <c r="Z2087">
        <v>16056</v>
      </c>
      <c r="AA2087">
        <v>16056</v>
      </c>
      <c r="AB2087">
        <v>19500</v>
      </c>
      <c r="AC2087" s="2" t="s">
        <v>3740</v>
      </c>
      <c r="AD2087" s="2" t="s">
        <v>2099</v>
      </c>
      <c r="AE2087">
        <v>2026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 s="2" t="s">
        <v>3431</v>
      </c>
      <c r="AN2087" s="2" t="s">
        <v>3419</v>
      </c>
    </row>
    <row r="2088" spans="1:40">
      <c r="A2088" s="1">
        <v>46176</v>
      </c>
      <c r="B2088" s="2" t="s">
        <v>25</v>
      </c>
      <c r="C2088" s="2" t="s">
        <v>3422</v>
      </c>
      <c r="D2088" s="2" t="s">
        <v>3423</v>
      </c>
      <c r="E2088" s="11">
        <v>0.33680555555555558</v>
      </c>
      <c r="F2088" s="11">
        <v>0.4375</v>
      </c>
      <c r="G2088">
        <v>2.42</v>
      </c>
      <c r="H2088">
        <v>1165.2892561983472</v>
      </c>
      <c r="I2088">
        <v>2.4166666666666665</v>
      </c>
      <c r="J2088">
        <v>1166.8965517245369</v>
      </c>
      <c r="K2088" s="2" t="s">
        <v>3416</v>
      </c>
      <c r="L2088" s="2" t="s">
        <v>3417</v>
      </c>
      <c r="M2088">
        <v>730</v>
      </c>
      <c r="N2088" s="2" t="s">
        <v>2860</v>
      </c>
      <c r="O2088" s="2" t="s">
        <v>1172</v>
      </c>
      <c r="P2088" s="2" t="s">
        <v>217</v>
      </c>
      <c r="Q2088" s="2" t="s">
        <v>330</v>
      </c>
      <c r="R2088" s="2" t="s">
        <v>1171</v>
      </c>
      <c r="S2088" s="2" t="s">
        <v>64</v>
      </c>
      <c r="T2088">
        <v>2820</v>
      </c>
      <c r="U2088">
        <v>0</v>
      </c>
      <c r="V2088">
        <v>6</v>
      </c>
      <c r="W2088">
        <v>1</v>
      </c>
      <c r="X2088">
        <v>2</v>
      </c>
      <c r="Z2088">
        <v>5640</v>
      </c>
      <c r="AA2088">
        <v>5640</v>
      </c>
      <c r="AB2088">
        <v>5000</v>
      </c>
      <c r="AC2088" s="2" t="s">
        <v>3741</v>
      </c>
      <c r="AD2088" s="2" t="s">
        <v>2099</v>
      </c>
      <c r="AE2088">
        <v>2026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 s="2" t="s">
        <v>72</v>
      </c>
      <c r="AN2088" s="2" t="s">
        <v>3419</v>
      </c>
    </row>
    <row r="2089" spans="1:40">
      <c r="A2089" s="1">
        <v>46176</v>
      </c>
      <c r="B2089" s="2" t="s">
        <v>25</v>
      </c>
      <c r="C2089" s="2" t="s">
        <v>3422</v>
      </c>
      <c r="D2089" s="2" t="s">
        <v>3423</v>
      </c>
      <c r="E2089" s="11">
        <v>0.44097222222222232</v>
      </c>
      <c r="F2089" s="11">
        <v>0.52777777777777768</v>
      </c>
      <c r="G2089">
        <v>2.08</v>
      </c>
      <c r="H2089">
        <v>1211.5384615384614</v>
      </c>
      <c r="I2089">
        <v>2.0833333333333335</v>
      </c>
      <c r="J2089">
        <v>1209.5999999999999</v>
      </c>
      <c r="K2089" s="2" t="s">
        <v>3416</v>
      </c>
      <c r="L2089" s="2" t="s">
        <v>3417</v>
      </c>
      <c r="M2089">
        <v>733</v>
      </c>
      <c r="N2089" s="2" t="s">
        <v>2861</v>
      </c>
      <c r="O2089" s="2" t="s">
        <v>1560</v>
      </c>
      <c r="P2089" s="2" t="s">
        <v>1559</v>
      </c>
      <c r="Q2089" s="2" t="s">
        <v>97</v>
      </c>
      <c r="R2089" s="2" t="s">
        <v>1558</v>
      </c>
      <c r="S2089" s="2" t="s">
        <v>64</v>
      </c>
      <c r="T2089">
        <v>2520</v>
      </c>
      <c r="U2089">
        <v>0</v>
      </c>
      <c r="V2089">
        <v>6</v>
      </c>
      <c r="W2089">
        <v>1</v>
      </c>
      <c r="X2089">
        <v>2</v>
      </c>
      <c r="Z2089">
        <v>5040</v>
      </c>
      <c r="AA2089">
        <v>5040</v>
      </c>
      <c r="AB2089">
        <v>4600</v>
      </c>
      <c r="AC2089" s="2" t="s">
        <v>3741</v>
      </c>
      <c r="AD2089" s="2" t="s">
        <v>2099</v>
      </c>
      <c r="AE2089">
        <v>2026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 s="2" t="s">
        <v>72</v>
      </c>
      <c r="AN2089" s="2" t="s">
        <v>3419</v>
      </c>
    </row>
    <row r="2090" spans="1:40">
      <c r="A2090" s="1">
        <v>46176</v>
      </c>
      <c r="B2090" s="2" t="s">
        <v>25</v>
      </c>
      <c r="C2090" s="2" t="s">
        <v>3422</v>
      </c>
      <c r="D2090" s="2" t="s">
        <v>3423</v>
      </c>
      <c r="E2090" s="11">
        <v>0.65277777777777768</v>
      </c>
      <c r="F2090" s="11">
        <v>0.70833333333333326</v>
      </c>
      <c r="G2090">
        <v>1.33</v>
      </c>
      <c r="H2090">
        <v>3518.7969924812028</v>
      </c>
      <c r="I2090">
        <v>1.3333333333333335</v>
      </c>
      <c r="J2090">
        <v>3510</v>
      </c>
      <c r="K2090" s="2" t="s">
        <v>3416</v>
      </c>
      <c r="L2090" s="2" t="s">
        <v>3417</v>
      </c>
      <c r="M2090">
        <v>723</v>
      </c>
      <c r="N2090" s="2" t="s">
        <v>2847</v>
      </c>
      <c r="O2090" s="2" t="s">
        <v>2848</v>
      </c>
      <c r="P2090" s="2" t="s">
        <v>499</v>
      </c>
      <c r="Q2090" s="2" t="s">
        <v>500</v>
      </c>
      <c r="R2090" s="2" t="s">
        <v>498</v>
      </c>
      <c r="S2090" s="2" t="s">
        <v>64</v>
      </c>
      <c r="T2090">
        <v>4680</v>
      </c>
      <c r="U2090">
        <v>0</v>
      </c>
      <c r="V2090">
        <v>6</v>
      </c>
      <c r="W2090">
        <v>1</v>
      </c>
      <c r="X2090">
        <v>2</v>
      </c>
      <c r="Z2090">
        <v>9360</v>
      </c>
      <c r="AA2090">
        <v>9360</v>
      </c>
      <c r="AB2090">
        <v>9000</v>
      </c>
      <c r="AC2090" s="2" t="s">
        <v>3742</v>
      </c>
      <c r="AD2090" s="2" t="s">
        <v>2099</v>
      </c>
      <c r="AE2090">
        <v>2026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 s="2" t="s">
        <v>72</v>
      </c>
      <c r="AN2090" s="2" t="s">
        <v>3419</v>
      </c>
    </row>
    <row r="2091" spans="1:40">
      <c r="A2091" s="1">
        <v>46181</v>
      </c>
      <c r="B2091" s="2" t="s">
        <v>25</v>
      </c>
      <c r="C2091" s="2" t="s">
        <v>3422</v>
      </c>
      <c r="D2091" s="2" t="s">
        <v>3423</v>
      </c>
      <c r="E2091" s="11">
        <v>0.33680555555555558</v>
      </c>
      <c r="F2091" s="11">
        <v>0.5625</v>
      </c>
      <c r="G2091">
        <v>5.42</v>
      </c>
      <c r="H2091">
        <v>1217.7121771217712</v>
      </c>
      <c r="I2091">
        <v>5.416666666666667</v>
      </c>
      <c r="J2091">
        <v>1218.4615384606482</v>
      </c>
      <c r="K2091" s="2" t="s">
        <v>3416</v>
      </c>
      <c r="L2091" s="2" t="s">
        <v>3417</v>
      </c>
      <c r="M2091">
        <v>712</v>
      </c>
      <c r="N2091" s="2" t="s">
        <v>2821</v>
      </c>
      <c r="O2091" s="2" t="s">
        <v>2824</v>
      </c>
      <c r="P2091" s="2" t="s">
        <v>2823</v>
      </c>
      <c r="Q2091" s="2" t="s">
        <v>240</v>
      </c>
      <c r="R2091" s="2" t="s">
        <v>2822</v>
      </c>
      <c r="S2091" s="2" t="s">
        <v>64</v>
      </c>
      <c r="T2091">
        <v>6600</v>
      </c>
      <c r="U2091">
        <v>3</v>
      </c>
      <c r="V2091">
        <v>6</v>
      </c>
      <c r="W2091">
        <v>1</v>
      </c>
      <c r="X2091">
        <v>2</v>
      </c>
      <c r="Z2091">
        <v>13200</v>
      </c>
      <c r="AA2091">
        <v>13200</v>
      </c>
      <c r="AB2091">
        <v>12800</v>
      </c>
      <c r="AC2091" s="2" t="s">
        <v>3741</v>
      </c>
      <c r="AD2091" s="2" t="s">
        <v>2099</v>
      </c>
      <c r="AE2091">
        <v>2026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 s="2" t="s">
        <v>72</v>
      </c>
      <c r="AN2091" s="2" t="s">
        <v>3419</v>
      </c>
    </row>
    <row r="2092" spans="1:40">
      <c r="A2092" s="1">
        <v>46181</v>
      </c>
      <c r="B2092" s="2" t="s">
        <v>25</v>
      </c>
      <c r="C2092" s="2" t="s">
        <v>3422</v>
      </c>
      <c r="D2092" s="2" t="s">
        <v>3423</v>
      </c>
      <c r="E2092" s="11">
        <v>0.56597222222222232</v>
      </c>
      <c r="F2092" s="11">
        <v>0.66666666666666674</v>
      </c>
      <c r="G2092">
        <v>2.42</v>
      </c>
      <c r="H2092">
        <v>0</v>
      </c>
      <c r="I2092">
        <v>2.4166666666666665</v>
      </c>
      <c r="J2092">
        <v>0</v>
      </c>
      <c r="K2092" s="2" t="s">
        <v>3416</v>
      </c>
      <c r="L2092" s="2" t="s">
        <v>3464</v>
      </c>
      <c r="M2092" t="s">
        <v>764</v>
      </c>
      <c r="N2092" s="2" t="s">
        <v>764</v>
      </c>
      <c r="O2092" s="2" t="s">
        <v>764</v>
      </c>
      <c r="P2092" s="2" t="s">
        <v>764</v>
      </c>
      <c r="Q2092" s="2" t="s">
        <v>764</v>
      </c>
      <c r="R2092" s="2" t="s">
        <v>764</v>
      </c>
      <c r="S2092" s="2" t="s">
        <v>764</v>
      </c>
      <c r="T2092">
        <v>0</v>
      </c>
      <c r="U2092">
        <v>0</v>
      </c>
      <c r="V2092">
        <v>0</v>
      </c>
      <c r="W2092">
        <v>0</v>
      </c>
      <c r="X2092">
        <v>0</v>
      </c>
      <c r="Z2092">
        <v>0</v>
      </c>
      <c r="AA2092" t="s">
        <v>764</v>
      </c>
      <c r="AB2092" t="s">
        <v>764</v>
      </c>
      <c r="AC2092" s="2" t="s">
        <v>3743</v>
      </c>
      <c r="AD2092" s="2" t="s">
        <v>2099</v>
      </c>
      <c r="AE2092">
        <v>2026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 s="2" t="s">
        <v>72</v>
      </c>
      <c r="AN2092" s="2" t="s">
        <v>3419</v>
      </c>
    </row>
    <row r="2093" spans="1:40">
      <c r="A2093" s="1">
        <v>46181</v>
      </c>
      <c r="B2093" s="2" t="s">
        <v>25</v>
      </c>
      <c r="C2093" s="2" t="s">
        <v>3422</v>
      </c>
      <c r="D2093" s="2" t="s">
        <v>3423</v>
      </c>
      <c r="E2093" s="11">
        <v>0.67361111111111116</v>
      </c>
      <c r="F2093" s="11">
        <v>0.72569444444444442</v>
      </c>
      <c r="G2093">
        <v>1.25</v>
      </c>
      <c r="H2093">
        <v>4080</v>
      </c>
      <c r="I2093">
        <v>1.25</v>
      </c>
      <c r="J2093">
        <v>4080</v>
      </c>
      <c r="K2093" s="2" t="s">
        <v>3416</v>
      </c>
      <c r="L2093" s="2" t="s">
        <v>3417</v>
      </c>
      <c r="M2093">
        <v>725</v>
      </c>
      <c r="N2093" s="2" t="s">
        <v>2851</v>
      </c>
      <c r="O2093" s="2" t="s">
        <v>2055</v>
      </c>
      <c r="P2093" s="2" t="s">
        <v>996</v>
      </c>
      <c r="Q2093" s="2" t="s">
        <v>330</v>
      </c>
      <c r="R2093" s="2" t="s">
        <v>2852</v>
      </c>
      <c r="S2093" s="2" t="s">
        <v>64</v>
      </c>
      <c r="T2093">
        <v>5100</v>
      </c>
      <c r="U2093">
        <v>0</v>
      </c>
      <c r="V2093">
        <v>6</v>
      </c>
      <c r="W2093">
        <v>1</v>
      </c>
      <c r="X2093">
        <v>2</v>
      </c>
      <c r="Z2093">
        <v>10200</v>
      </c>
      <c r="AA2093">
        <v>10200</v>
      </c>
      <c r="AB2093">
        <v>10000</v>
      </c>
      <c r="AC2093" s="2" t="s">
        <v>3742</v>
      </c>
      <c r="AD2093" s="2" t="s">
        <v>2099</v>
      </c>
      <c r="AE2093">
        <v>2026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 s="2" t="s">
        <v>72</v>
      </c>
      <c r="AN2093" s="2" t="s">
        <v>3419</v>
      </c>
    </row>
    <row r="2094" spans="1:40">
      <c r="A2094" s="1">
        <v>46176</v>
      </c>
      <c r="B2094" s="2" t="s">
        <v>25</v>
      </c>
      <c r="C2094" s="2" t="s">
        <v>3424</v>
      </c>
      <c r="D2094" s="2" t="s">
        <v>3425</v>
      </c>
      <c r="E2094" s="11">
        <v>0.33402777777777781</v>
      </c>
      <c r="F2094" s="11">
        <v>0.41319444444444442</v>
      </c>
      <c r="G2094">
        <v>1.9</v>
      </c>
      <c r="H2094">
        <v>1547.3684210526317</v>
      </c>
      <c r="I2094">
        <v>1.9</v>
      </c>
      <c r="J2094">
        <v>1547.3684210532408</v>
      </c>
      <c r="K2094" s="2" t="s">
        <v>3416</v>
      </c>
      <c r="L2094" s="2" t="s">
        <v>3417</v>
      </c>
      <c r="M2094">
        <v>723</v>
      </c>
      <c r="N2094" s="2" t="s">
        <v>2847</v>
      </c>
      <c r="O2094" s="2" t="s">
        <v>2848</v>
      </c>
      <c r="P2094" s="2" t="s">
        <v>499</v>
      </c>
      <c r="Q2094" s="2" t="s">
        <v>500</v>
      </c>
      <c r="R2094" s="2" t="s">
        <v>498</v>
      </c>
      <c r="S2094" s="2" t="s">
        <v>64</v>
      </c>
      <c r="T2094">
        <v>2940</v>
      </c>
      <c r="U2094">
        <v>10</v>
      </c>
      <c r="V2094">
        <v>6</v>
      </c>
      <c r="W2094">
        <v>2</v>
      </c>
      <c r="X2094">
        <v>2</v>
      </c>
      <c r="Z2094">
        <v>5880</v>
      </c>
      <c r="AA2094">
        <v>2940</v>
      </c>
      <c r="AB2094">
        <v>9000</v>
      </c>
      <c r="AC2094" s="2" t="s">
        <v>3744</v>
      </c>
      <c r="AD2094" s="2" t="s">
        <v>2099</v>
      </c>
      <c r="AE2094">
        <v>2026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 s="2" t="s">
        <v>72</v>
      </c>
      <c r="AN2094" s="2" t="s">
        <v>3419</v>
      </c>
    </row>
    <row r="2095" spans="1:40">
      <c r="A2095" s="1">
        <v>46176</v>
      </c>
      <c r="B2095" s="2" t="s">
        <v>25</v>
      </c>
      <c r="C2095" s="2" t="s">
        <v>3424</v>
      </c>
      <c r="D2095" s="2" t="s">
        <v>3425</v>
      </c>
      <c r="E2095" s="11">
        <v>0.41666666666666674</v>
      </c>
      <c r="F2095" s="11">
        <v>0.45833333333333326</v>
      </c>
      <c r="G2095">
        <v>1</v>
      </c>
      <c r="H2095">
        <v>0</v>
      </c>
      <c r="I2095">
        <v>1</v>
      </c>
      <c r="J2095">
        <v>0</v>
      </c>
      <c r="K2095" s="2" t="s">
        <v>3416</v>
      </c>
      <c r="L2095" s="2" t="s">
        <v>3464</v>
      </c>
      <c r="M2095" t="s">
        <v>764</v>
      </c>
      <c r="N2095" s="2" t="s">
        <v>764</v>
      </c>
      <c r="O2095" s="2" t="s">
        <v>764</v>
      </c>
      <c r="P2095" s="2" t="s">
        <v>764</v>
      </c>
      <c r="Q2095" s="2" t="s">
        <v>764</v>
      </c>
      <c r="R2095" s="2" t="s">
        <v>764</v>
      </c>
      <c r="S2095" s="2" t="s">
        <v>764</v>
      </c>
      <c r="T2095">
        <v>0</v>
      </c>
      <c r="U2095">
        <v>0</v>
      </c>
      <c r="V2095">
        <v>0</v>
      </c>
      <c r="W2095">
        <v>0</v>
      </c>
      <c r="X2095">
        <v>0</v>
      </c>
      <c r="Z2095">
        <v>0</v>
      </c>
      <c r="AA2095" t="s">
        <v>764</v>
      </c>
      <c r="AB2095" t="s">
        <v>764</v>
      </c>
      <c r="AC2095" s="2" t="s">
        <v>3726</v>
      </c>
      <c r="AD2095" s="2" t="s">
        <v>2099</v>
      </c>
      <c r="AE2095">
        <v>2026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 s="2" t="s">
        <v>72</v>
      </c>
      <c r="AN2095" s="2" t="s">
        <v>3419</v>
      </c>
    </row>
    <row r="2096" spans="1:40">
      <c r="A2096" s="1">
        <v>46176</v>
      </c>
      <c r="B2096" s="2" t="s">
        <v>25</v>
      </c>
      <c r="C2096" s="2" t="s">
        <v>3424</v>
      </c>
      <c r="D2096" s="2" t="s">
        <v>3425</v>
      </c>
      <c r="E2096" s="11">
        <v>0.47986111111111107</v>
      </c>
      <c r="F2096" s="11">
        <v>0.64583333333333326</v>
      </c>
      <c r="G2096">
        <v>3.98</v>
      </c>
      <c r="H2096">
        <v>1658.2914572864322</v>
      </c>
      <c r="I2096">
        <v>3.9833333333333334</v>
      </c>
      <c r="J2096">
        <v>1656.9037656944445</v>
      </c>
      <c r="K2096" s="2" t="s">
        <v>3416</v>
      </c>
      <c r="L2096" s="2" t="s">
        <v>3417</v>
      </c>
      <c r="M2096">
        <v>712</v>
      </c>
      <c r="N2096" s="2" t="s">
        <v>2821</v>
      </c>
      <c r="O2096" s="2" t="s">
        <v>2824</v>
      </c>
      <c r="P2096" s="2" t="s">
        <v>2823</v>
      </c>
      <c r="Q2096" s="2" t="s">
        <v>240</v>
      </c>
      <c r="R2096" s="2" t="s">
        <v>2822</v>
      </c>
      <c r="S2096" s="2" t="s">
        <v>64</v>
      </c>
      <c r="T2096">
        <v>6600</v>
      </c>
      <c r="U2096">
        <v>40</v>
      </c>
      <c r="V2096">
        <v>6</v>
      </c>
      <c r="W2096">
        <v>2</v>
      </c>
      <c r="X2096">
        <v>2</v>
      </c>
      <c r="Z2096">
        <v>13200</v>
      </c>
      <c r="AA2096">
        <v>6600</v>
      </c>
      <c r="AB2096">
        <v>12800</v>
      </c>
      <c r="AC2096" s="2" t="s">
        <v>3745</v>
      </c>
      <c r="AD2096" s="2" t="s">
        <v>2099</v>
      </c>
      <c r="AE2096">
        <v>2026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 s="2" t="s">
        <v>72</v>
      </c>
      <c r="AN2096" s="2" t="s">
        <v>3419</v>
      </c>
    </row>
    <row r="2097" spans="1:40">
      <c r="A2097" s="1">
        <v>46176</v>
      </c>
      <c r="B2097" s="2" t="s">
        <v>25</v>
      </c>
      <c r="C2097" s="2" t="s">
        <v>3424</v>
      </c>
      <c r="D2097" s="2" t="s">
        <v>3425</v>
      </c>
      <c r="E2097" s="11">
        <v>0.64930555555555558</v>
      </c>
      <c r="F2097" s="11">
        <v>0.66666666666666674</v>
      </c>
      <c r="G2097">
        <v>0.42</v>
      </c>
      <c r="H2097">
        <v>47.61904761904762</v>
      </c>
      <c r="I2097">
        <v>0.41666666666666674</v>
      </c>
      <c r="J2097">
        <v>48</v>
      </c>
      <c r="K2097" s="2" t="s">
        <v>3416</v>
      </c>
      <c r="L2097" s="2" t="s">
        <v>3417</v>
      </c>
      <c r="M2097">
        <v>725</v>
      </c>
      <c r="N2097" s="2" t="s">
        <v>2851</v>
      </c>
      <c r="O2097" s="2" t="s">
        <v>2055</v>
      </c>
      <c r="P2097" s="2" t="s">
        <v>996</v>
      </c>
      <c r="Q2097" s="2" t="s">
        <v>330</v>
      </c>
      <c r="R2097" s="2" t="s">
        <v>2852</v>
      </c>
      <c r="S2097" s="2" t="s">
        <v>64</v>
      </c>
      <c r="T2097">
        <v>20</v>
      </c>
      <c r="U2097">
        <v>20</v>
      </c>
      <c r="V2097">
        <v>6</v>
      </c>
      <c r="W2097">
        <v>2</v>
      </c>
      <c r="X2097">
        <v>2</v>
      </c>
      <c r="Z2097">
        <v>40</v>
      </c>
      <c r="AA2097">
        <v>20</v>
      </c>
      <c r="AB2097">
        <v>10000</v>
      </c>
      <c r="AC2097" s="2" t="s">
        <v>3746</v>
      </c>
      <c r="AD2097" s="2" t="s">
        <v>2099</v>
      </c>
      <c r="AE2097">
        <v>2026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 s="2" t="s">
        <v>72</v>
      </c>
      <c r="AN2097" s="2" t="s">
        <v>3419</v>
      </c>
    </row>
    <row r="2098" spans="1:40">
      <c r="A2098" s="1">
        <v>46176</v>
      </c>
      <c r="B2098" s="2" t="s">
        <v>25</v>
      </c>
      <c r="C2098" s="2" t="s">
        <v>3424</v>
      </c>
      <c r="D2098" s="2" t="s">
        <v>3425</v>
      </c>
      <c r="E2098" s="11">
        <v>0.66736111111111107</v>
      </c>
      <c r="F2098" s="11">
        <v>0.72569444444444442</v>
      </c>
      <c r="G2098">
        <v>1.4</v>
      </c>
      <c r="H2098">
        <v>0</v>
      </c>
      <c r="I2098">
        <v>1.4</v>
      </c>
      <c r="J2098">
        <v>0</v>
      </c>
      <c r="K2098" s="2" t="s">
        <v>3416</v>
      </c>
      <c r="L2098" s="2" t="s">
        <v>3464</v>
      </c>
      <c r="M2098" t="s">
        <v>764</v>
      </c>
      <c r="N2098" s="2" t="s">
        <v>764</v>
      </c>
      <c r="O2098" s="2" t="s">
        <v>764</v>
      </c>
      <c r="P2098" s="2" t="s">
        <v>764</v>
      </c>
      <c r="Q2098" s="2" t="s">
        <v>764</v>
      </c>
      <c r="R2098" s="2" t="s">
        <v>764</v>
      </c>
      <c r="S2098" s="2" t="s">
        <v>764</v>
      </c>
      <c r="T2098">
        <v>0</v>
      </c>
      <c r="U2098">
        <v>0</v>
      </c>
      <c r="V2098">
        <v>0</v>
      </c>
      <c r="W2098">
        <v>0</v>
      </c>
      <c r="X2098">
        <v>0</v>
      </c>
      <c r="Z2098">
        <v>0</v>
      </c>
      <c r="AA2098" t="s">
        <v>764</v>
      </c>
      <c r="AB2098" t="s">
        <v>764</v>
      </c>
      <c r="AC2098" s="2" t="s">
        <v>3600</v>
      </c>
      <c r="AD2098" s="2" t="s">
        <v>2099</v>
      </c>
      <c r="AE2098">
        <v>2026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 s="2" t="s">
        <v>72</v>
      </c>
      <c r="AN2098" s="2" t="s">
        <v>3419</v>
      </c>
    </row>
    <row r="2099" spans="1:40">
      <c r="A2099" s="1">
        <v>46181</v>
      </c>
      <c r="B2099" s="2" t="s">
        <v>25</v>
      </c>
      <c r="C2099" s="2" t="s">
        <v>3424</v>
      </c>
      <c r="D2099" s="2" t="s">
        <v>3425</v>
      </c>
      <c r="E2099" s="11">
        <v>0.33402777777777781</v>
      </c>
      <c r="F2099" s="11">
        <v>0.41666666666666674</v>
      </c>
      <c r="G2099">
        <v>1.98</v>
      </c>
      <c r="H2099">
        <v>0</v>
      </c>
      <c r="I2099">
        <v>1.9833333333333334</v>
      </c>
      <c r="J2099">
        <v>0</v>
      </c>
      <c r="K2099" s="2" t="s">
        <v>3416</v>
      </c>
      <c r="L2099" s="2" t="s">
        <v>3442</v>
      </c>
      <c r="M2099" t="s">
        <v>764</v>
      </c>
      <c r="N2099" s="2" t="s">
        <v>764</v>
      </c>
      <c r="O2099" s="2" t="s">
        <v>764</v>
      </c>
      <c r="P2099" s="2" t="s">
        <v>764</v>
      </c>
      <c r="Q2099" s="2" t="s">
        <v>764</v>
      </c>
      <c r="R2099" s="2" t="s">
        <v>764</v>
      </c>
      <c r="S2099" s="2" t="s">
        <v>764</v>
      </c>
      <c r="T2099">
        <v>0</v>
      </c>
      <c r="U2099">
        <v>0</v>
      </c>
      <c r="V2099">
        <v>0</v>
      </c>
      <c r="W2099">
        <v>0</v>
      </c>
      <c r="X2099">
        <v>0</v>
      </c>
      <c r="Z2099">
        <v>0</v>
      </c>
      <c r="AA2099" t="s">
        <v>764</v>
      </c>
      <c r="AB2099" t="s">
        <v>764</v>
      </c>
      <c r="AC2099" s="2" t="s">
        <v>3747</v>
      </c>
      <c r="AD2099" s="2" t="s">
        <v>2099</v>
      </c>
      <c r="AE2099">
        <v>2026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 s="2" t="s">
        <v>72</v>
      </c>
      <c r="AN2099" s="2" t="s">
        <v>3419</v>
      </c>
    </row>
    <row r="2100" spans="1:40">
      <c r="A2100" s="1">
        <v>46181</v>
      </c>
      <c r="B2100" s="2" t="s">
        <v>25</v>
      </c>
      <c r="C2100" s="2" t="s">
        <v>3424</v>
      </c>
      <c r="D2100" s="2" t="s">
        <v>3425</v>
      </c>
      <c r="E2100" s="11">
        <v>0.42013888888888884</v>
      </c>
      <c r="F2100" s="11">
        <v>0.58333333333333326</v>
      </c>
      <c r="G2100">
        <v>3.92</v>
      </c>
      <c r="H2100">
        <v>1311.2244897959183</v>
      </c>
      <c r="I2100">
        <v>3.916666666666667</v>
      </c>
      <c r="J2100">
        <v>1312.3404255324074</v>
      </c>
      <c r="K2100" s="2" t="s">
        <v>3416</v>
      </c>
      <c r="L2100" s="2" t="s">
        <v>3417</v>
      </c>
      <c r="M2100">
        <v>725</v>
      </c>
      <c r="N2100" s="2" t="s">
        <v>2851</v>
      </c>
      <c r="O2100" s="2" t="s">
        <v>2055</v>
      </c>
      <c r="P2100" s="2" t="s">
        <v>996</v>
      </c>
      <c r="Q2100" s="2" t="s">
        <v>330</v>
      </c>
      <c r="R2100" s="2" t="s">
        <v>2852</v>
      </c>
      <c r="S2100" s="2" t="s">
        <v>64</v>
      </c>
      <c r="T2100">
        <v>5140</v>
      </c>
      <c r="U2100">
        <v>40</v>
      </c>
      <c r="V2100">
        <v>6</v>
      </c>
      <c r="W2100">
        <v>2</v>
      </c>
      <c r="X2100">
        <v>2</v>
      </c>
      <c r="Z2100">
        <v>10280</v>
      </c>
      <c r="AA2100">
        <v>5140</v>
      </c>
      <c r="AB2100">
        <v>10000</v>
      </c>
      <c r="AC2100" s="2" t="s">
        <v>3744</v>
      </c>
      <c r="AD2100" s="2" t="s">
        <v>2099</v>
      </c>
      <c r="AE2100">
        <v>2026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 s="2" t="s">
        <v>72</v>
      </c>
      <c r="AN2100" s="2" t="s">
        <v>3419</v>
      </c>
    </row>
    <row r="2101" spans="1:40">
      <c r="A2101" s="1">
        <v>46181</v>
      </c>
      <c r="B2101" s="2" t="s">
        <v>25</v>
      </c>
      <c r="C2101" s="2" t="s">
        <v>3424</v>
      </c>
      <c r="D2101" s="2" t="s">
        <v>3425</v>
      </c>
      <c r="E2101" s="11">
        <v>0.58680555555555558</v>
      </c>
      <c r="F2101" s="11">
        <v>0.72916666666666674</v>
      </c>
      <c r="G2101">
        <v>3.42</v>
      </c>
      <c r="H2101">
        <v>0</v>
      </c>
      <c r="I2101">
        <v>3.416666666666667</v>
      </c>
      <c r="J2101">
        <v>0</v>
      </c>
      <c r="K2101" s="2" t="s">
        <v>3416</v>
      </c>
      <c r="L2101" s="2" t="s">
        <v>3464</v>
      </c>
      <c r="M2101" t="s">
        <v>764</v>
      </c>
      <c r="N2101" s="2" t="s">
        <v>764</v>
      </c>
      <c r="O2101" s="2" t="s">
        <v>764</v>
      </c>
      <c r="P2101" s="2" t="s">
        <v>764</v>
      </c>
      <c r="Q2101" s="2" t="s">
        <v>764</v>
      </c>
      <c r="R2101" s="2" t="s">
        <v>764</v>
      </c>
      <c r="S2101" s="2" t="s">
        <v>764</v>
      </c>
      <c r="T2101">
        <v>0</v>
      </c>
      <c r="U2101">
        <v>0</v>
      </c>
      <c r="V2101">
        <v>0</v>
      </c>
      <c r="W2101">
        <v>0</v>
      </c>
      <c r="X2101">
        <v>0</v>
      </c>
      <c r="Z2101">
        <v>0</v>
      </c>
      <c r="AA2101" t="s">
        <v>764</v>
      </c>
      <c r="AB2101" t="s">
        <v>764</v>
      </c>
      <c r="AC2101" s="2" t="s">
        <v>3748</v>
      </c>
      <c r="AD2101" s="2" t="s">
        <v>2099</v>
      </c>
      <c r="AE2101">
        <v>2026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 s="2" t="s">
        <v>72</v>
      </c>
      <c r="AN2101" s="2" t="s">
        <v>3419</v>
      </c>
    </row>
    <row r="2102" spans="1:40">
      <c r="A2102" s="1">
        <v>46176</v>
      </c>
      <c r="B2102" s="2" t="s">
        <v>26</v>
      </c>
      <c r="C2102" s="2" t="s">
        <v>3433</v>
      </c>
      <c r="D2102" s="2" t="s">
        <v>3415</v>
      </c>
      <c r="E2102" s="11">
        <v>0.35416666666666674</v>
      </c>
      <c r="F2102" s="11">
        <v>0.54166666666666674</v>
      </c>
      <c r="G2102">
        <v>4.5</v>
      </c>
      <c r="H2102">
        <v>1470.4444444444443</v>
      </c>
      <c r="I2102">
        <v>4.5</v>
      </c>
      <c r="J2102">
        <v>1470.4444444444443</v>
      </c>
      <c r="K2102" s="2" t="s">
        <v>3416</v>
      </c>
      <c r="L2102" s="2" t="s">
        <v>3417</v>
      </c>
      <c r="M2102">
        <v>678</v>
      </c>
      <c r="N2102" s="2" t="s">
        <v>2750</v>
      </c>
      <c r="O2102" s="2" t="s">
        <v>2753</v>
      </c>
      <c r="P2102" s="2" t="s">
        <v>2752</v>
      </c>
      <c r="Q2102" s="2" t="s">
        <v>1106</v>
      </c>
      <c r="R2102" s="2" t="s">
        <v>2751</v>
      </c>
      <c r="S2102" s="2" t="s">
        <v>64</v>
      </c>
      <c r="T2102">
        <v>6617</v>
      </c>
      <c r="U2102">
        <v>13</v>
      </c>
      <c r="V2102">
        <v>3</v>
      </c>
      <c r="W2102">
        <v>1</v>
      </c>
      <c r="X2102">
        <v>4</v>
      </c>
      <c r="Z2102">
        <v>26468</v>
      </c>
      <c r="AA2102">
        <v>26468</v>
      </c>
      <c r="AB2102">
        <v>19000</v>
      </c>
      <c r="AC2102" s="2" t="s">
        <v>3749</v>
      </c>
      <c r="AD2102" s="2" t="s">
        <v>2099</v>
      </c>
      <c r="AE2102">
        <v>2026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 s="2" t="s">
        <v>72</v>
      </c>
      <c r="AN2102" s="2" t="s">
        <v>3419</v>
      </c>
    </row>
    <row r="2103" spans="1:40">
      <c r="A2103" s="1">
        <v>46176</v>
      </c>
      <c r="B2103" s="2" t="s">
        <v>26</v>
      </c>
      <c r="C2103" s="2" t="s">
        <v>3433</v>
      </c>
      <c r="D2103" s="2" t="s">
        <v>3415</v>
      </c>
      <c r="E2103" s="11">
        <v>0.59722222222222232</v>
      </c>
      <c r="F2103" s="11">
        <v>0.67361111111111116</v>
      </c>
      <c r="G2103">
        <v>1.83</v>
      </c>
      <c r="H2103">
        <v>1505.4644808743169</v>
      </c>
      <c r="I2103">
        <v>1.8333333333333335</v>
      </c>
      <c r="J2103">
        <v>1502.7272727314814</v>
      </c>
      <c r="K2103" s="2" t="s">
        <v>3416</v>
      </c>
      <c r="L2103" s="2" t="s">
        <v>3417</v>
      </c>
      <c r="M2103">
        <v>733</v>
      </c>
      <c r="N2103" s="2" t="s">
        <v>2861</v>
      </c>
      <c r="O2103" s="2" t="s">
        <v>1560</v>
      </c>
      <c r="P2103" s="2" t="s">
        <v>1559</v>
      </c>
      <c r="Q2103" s="2" t="s">
        <v>97</v>
      </c>
      <c r="R2103" s="2" t="s">
        <v>1558</v>
      </c>
      <c r="S2103" s="2" t="s">
        <v>64</v>
      </c>
      <c r="T2103">
        <v>2755</v>
      </c>
      <c r="U2103">
        <v>12</v>
      </c>
      <c r="V2103">
        <v>6</v>
      </c>
      <c r="W2103">
        <v>1</v>
      </c>
      <c r="X2103">
        <v>2</v>
      </c>
      <c r="Z2103">
        <v>5510</v>
      </c>
      <c r="AA2103">
        <v>5510</v>
      </c>
      <c r="AB2103">
        <v>4600</v>
      </c>
      <c r="AC2103" s="2" t="s">
        <v>3736</v>
      </c>
      <c r="AD2103" s="2" t="s">
        <v>2099</v>
      </c>
      <c r="AE2103">
        <v>2026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 s="2" t="s">
        <v>72</v>
      </c>
      <c r="AN2103" s="2" t="s">
        <v>3419</v>
      </c>
    </row>
    <row r="2104" spans="1:40">
      <c r="A2104" s="1">
        <v>46181</v>
      </c>
      <c r="B2104" s="2" t="s">
        <v>26</v>
      </c>
      <c r="C2104" s="2" t="s">
        <v>3433</v>
      </c>
      <c r="D2104" s="2" t="s">
        <v>3449</v>
      </c>
      <c r="E2104" s="11">
        <v>0.375</v>
      </c>
      <c r="F2104" s="11">
        <v>0.45138888888888884</v>
      </c>
      <c r="G2104">
        <v>1.83</v>
      </c>
      <c r="H2104">
        <v>1550.8196721311474</v>
      </c>
      <c r="I2104">
        <v>1.8333333333333335</v>
      </c>
      <c r="J2104">
        <v>1548</v>
      </c>
      <c r="K2104" s="2" t="s">
        <v>3416</v>
      </c>
      <c r="L2104" s="2" t="s">
        <v>3417</v>
      </c>
      <c r="M2104">
        <v>730</v>
      </c>
      <c r="N2104" s="2" t="s">
        <v>2860</v>
      </c>
      <c r="O2104" s="2" t="s">
        <v>1172</v>
      </c>
      <c r="P2104" s="2" t="s">
        <v>217</v>
      </c>
      <c r="Q2104" s="2" t="s">
        <v>330</v>
      </c>
      <c r="R2104" s="2" t="s">
        <v>1171</v>
      </c>
      <c r="S2104" s="2" t="s">
        <v>64</v>
      </c>
      <c r="T2104">
        <v>2838</v>
      </c>
      <c r="U2104">
        <v>0</v>
      </c>
      <c r="V2104">
        <v>6</v>
      </c>
      <c r="W2104">
        <v>1</v>
      </c>
      <c r="X2104">
        <v>2</v>
      </c>
      <c r="Z2104">
        <v>5676</v>
      </c>
      <c r="AA2104">
        <v>5676</v>
      </c>
      <c r="AB2104">
        <v>5000</v>
      </c>
      <c r="AC2104" s="2" t="s">
        <v>3438</v>
      </c>
      <c r="AD2104" s="2" t="s">
        <v>2099</v>
      </c>
      <c r="AE2104">
        <v>2026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 s="2" t="s">
        <v>72</v>
      </c>
      <c r="AN2104" s="2" t="s">
        <v>3419</v>
      </c>
    </row>
    <row r="2105" spans="1:40">
      <c r="A2105" s="1">
        <v>46181</v>
      </c>
      <c r="B2105" s="2" t="s">
        <v>26</v>
      </c>
      <c r="C2105" s="2" t="s">
        <v>3433</v>
      </c>
      <c r="D2105" s="2" t="s">
        <v>3415</v>
      </c>
      <c r="E2105" s="11">
        <v>0.47916666666666674</v>
      </c>
      <c r="F2105" s="11">
        <v>0.57291666666666674</v>
      </c>
      <c r="G2105">
        <v>2.25</v>
      </c>
      <c r="H2105">
        <v>2027.1111111111111</v>
      </c>
      <c r="I2105">
        <v>2.25</v>
      </c>
      <c r="J2105">
        <v>2027.1111111111111</v>
      </c>
      <c r="K2105" s="2" t="s">
        <v>3416</v>
      </c>
      <c r="L2105" s="2" t="s">
        <v>3417</v>
      </c>
      <c r="M2105">
        <v>723</v>
      </c>
      <c r="N2105" s="2" t="s">
        <v>2847</v>
      </c>
      <c r="O2105" s="2" t="s">
        <v>2848</v>
      </c>
      <c r="P2105" s="2" t="s">
        <v>499</v>
      </c>
      <c r="Q2105" s="2" t="s">
        <v>500</v>
      </c>
      <c r="R2105" s="2" t="s">
        <v>498</v>
      </c>
      <c r="S2105" s="2" t="s">
        <v>64</v>
      </c>
      <c r="T2105">
        <v>4561</v>
      </c>
      <c r="U2105">
        <v>20</v>
      </c>
      <c r="V2105">
        <v>6</v>
      </c>
      <c r="W2105">
        <v>1</v>
      </c>
      <c r="X2105">
        <v>2</v>
      </c>
      <c r="Z2105">
        <v>9122</v>
      </c>
      <c r="AA2105">
        <v>9122</v>
      </c>
      <c r="AB2105">
        <v>9000</v>
      </c>
      <c r="AC2105" s="2" t="s">
        <v>3736</v>
      </c>
      <c r="AD2105" s="2" t="s">
        <v>2099</v>
      </c>
      <c r="AE2105">
        <v>2026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 s="2" t="s">
        <v>72</v>
      </c>
      <c r="AN2105" s="2" t="s">
        <v>3419</v>
      </c>
    </row>
    <row r="2106" spans="1:40">
      <c r="A2106" s="1">
        <v>46181</v>
      </c>
      <c r="B2106" s="2" t="s">
        <v>26</v>
      </c>
      <c r="C2106" s="2" t="s">
        <v>3433</v>
      </c>
      <c r="D2106" s="2" t="s">
        <v>3415</v>
      </c>
      <c r="E2106" s="11">
        <v>0.60416666666666674</v>
      </c>
      <c r="F2106" s="11">
        <v>0.69791666666666674</v>
      </c>
      <c r="G2106">
        <v>2.25</v>
      </c>
      <c r="H2106">
        <v>2052.4444444444443</v>
      </c>
      <c r="I2106">
        <v>2.25</v>
      </c>
      <c r="J2106">
        <v>2052.4444444444443</v>
      </c>
      <c r="K2106" s="2" t="s">
        <v>3416</v>
      </c>
      <c r="L2106" s="2" t="s">
        <v>3417</v>
      </c>
      <c r="M2106">
        <v>712</v>
      </c>
      <c r="N2106" s="2" t="s">
        <v>2821</v>
      </c>
      <c r="O2106" s="2" t="s">
        <v>2824</v>
      </c>
      <c r="P2106" s="2" t="s">
        <v>2823</v>
      </c>
      <c r="Q2106" s="2" t="s">
        <v>240</v>
      </c>
      <c r="R2106" s="2" t="s">
        <v>2822</v>
      </c>
      <c r="S2106" s="2" t="s">
        <v>64</v>
      </c>
      <c r="T2106">
        <v>4618</v>
      </c>
      <c r="U2106">
        <v>0</v>
      </c>
      <c r="V2106">
        <v>6</v>
      </c>
      <c r="W2106">
        <v>1</v>
      </c>
      <c r="X2106">
        <v>2</v>
      </c>
      <c r="Z2106">
        <v>9236</v>
      </c>
      <c r="AA2106">
        <v>9236</v>
      </c>
      <c r="AB2106">
        <v>12800</v>
      </c>
      <c r="AC2106" s="2" t="s">
        <v>3750</v>
      </c>
      <c r="AD2106" s="2" t="s">
        <v>2099</v>
      </c>
      <c r="AE2106">
        <v>2026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 s="2" t="s">
        <v>72</v>
      </c>
      <c r="AN2106" s="2" t="s">
        <v>3419</v>
      </c>
    </row>
    <row r="2107" spans="1:40">
      <c r="A2107" s="1">
        <v>46176</v>
      </c>
      <c r="B2107" s="2" t="s">
        <v>25</v>
      </c>
      <c r="C2107" s="2" t="s">
        <v>3414</v>
      </c>
      <c r="D2107" s="2" t="s">
        <v>3449</v>
      </c>
      <c r="E2107" s="11">
        <v>0.37152777777777768</v>
      </c>
      <c r="F2107" s="11">
        <v>0.40277777777777768</v>
      </c>
      <c r="G2107">
        <v>0.75</v>
      </c>
      <c r="H2107">
        <v>1333.3333333333333</v>
      </c>
      <c r="I2107">
        <v>0.75</v>
      </c>
      <c r="J2107">
        <v>1333.3333333333333</v>
      </c>
      <c r="K2107" s="2" t="s">
        <v>3416</v>
      </c>
      <c r="L2107" s="2" t="s">
        <v>3417</v>
      </c>
      <c r="M2107">
        <v>654</v>
      </c>
      <c r="N2107" s="2" t="s">
        <v>2670</v>
      </c>
      <c r="O2107" s="2" t="s">
        <v>2337</v>
      </c>
      <c r="P2107" s="2" t="s">
        <v>2672</v>
      </c>
      <c r="Q2107" s="2" t="s">
        <v>192</v>
      </c>
      <c r="R2107" s="2" t="s">
        <v>2671</v>
      </c>
      <c r="S2107" s="2" t="s">
        <v>79</v>
      </c>
      <c r="T2107">
        <v>1000</v>
      </c>
      <c r="U2107">
        <v>20</v>
      </c>
      <c r="V2107">
        <v>0</v>
      </c>
      <c r="W2107">
        <v>1</v>
      </c>
      <c r="X2107">
        <v>8</v>
      </c>
      <c r="Z2107">
        <v>8000</v>
      </c>
      <c r="AA2107">
        <v>8000</v>
      </c>
      <c r="AB2107">
        <v>148000</v>
      </c>
      <c r="AC2107" s="2" t="s">
        <v>3594</v>
      </c>
      <c r="AD2107" s="2" t="s">
        <v>2099</v>
      </c>
      <c r="AE2107">
        <v>2026</v>
      </c>
      <c r="AF2107">
        <v>250</v>
      </c>
      <c r="AG2107">
        <v>2250</v>
      </c>
      <c r="AH2107">
        <v>-2000</v>
      </c>
      <c r="AI2107">
        <v>2253</v>
      </c>
      <c r="AJ2107">
        <v>2250</v>
      </c>
      <c r="AK2107">
        <v>3</v>
      </c>
      <c r="AL2107" s="2" t="s">
        <v>72</v>
      </c>
      <c r="AN2107" s="2" t="s">
        <v>3419</v>
      </c>
    </row>
    <row r="2108" spans="1:40">
      <c r="A2108" s="1">
        <v>46176</v>
      </c>
      <c r="B2108" s="2" t="s">
        <v>25</v>
      </c>
      <c r="C2108" s="2" t="s">
        <v>3414</v>
      </c>
      <c r="D2108" s="2" t="s">
        <v>3449</v>
      </c>
      <c r="E2108" s="11">
        <v>0.4375</v>
      </c>
      <c r="F2108" s="11">
        <v>0.58333333333333326</v>
      </c>
      <c r="G2108">
        <v>3.5</v>
      </c>
      <c r="H2108">
        <v>1071.4285714285713</v>
      </c>
      <c r="I2108">
        <v>3.5</v>
      </c>
      <c r="J2108">
        <v>1071.4285714236112</v>
      </c>
      <c r="K2108" s="2" t="s">
        <v>3416</v>
      </c>
      <c r="L2108" s="2" t="s">
        <v>3417</v>
      </c>
      <c r="M2108">
        <v>700</v>
      </c>
      <c r="N2108" s="2" t="s">
        <v>2799</v>
      </c>
      <c r="O2108" s="2" t="s">
        <v>415</v>
      </c>
      <c r="P2108" s="2" t="s">
        <v>410</v>
      </c>
      <c r="Q2108" s="2" t="s">
        <v>97</v>
      </c>
      <c r="R2108" s="2" t="s">
        <v>409</v>
      </c>
      <c r="S2108" s="2" t="s">
        <v>79</v>
      </c>
      <c r="T2108">
        <v>3750</v>
      </c>
      <c r="U2108">
        <v>10</v>
      </c>
      <c r="V2108">
        <v>0</v>
      </c>
      <c r="W2108">
        <v>1</v>
      </c>
      <c r="X2108">
        <v>8</v>
      </c>
      <c r="Z2108">
        <v>30000</v>
      </c>
      <c r="AA2108">
        <v>30000</v>
      </c>
      <c r="AB2108">
        <v>29800</v>
      </c>
      <c r="AC2108" s="2"/>
      <c r="AD2108" s="2" t="s">
        <v>2099</v>
      </c>
      <c r="AE2108">
        <v>2026</v>
      </c>
      <c r="AF2108">
        <v>938</v>
      </c>
      <c r="AG2108">
        <v>1175</v>
      </c>
      <c r="AH2108">
        <v>-237</v>
      </c>
      <c r="AI2108">
        <v>1178</v>
      </c>
      <c r="AJ2108">
        <v>1175</v>
      </c>
      <c r="AK2108">
        <v>3</v>
      </c>
      <c r="AL2108" s="2" t="s">
        <v>72</v>
      </c>
      <c r="AN2108" s="2" t="s">
        <v>3419</v>
      </c>
    </row>
    <row r="2109" spans="1:40">
      <c r="A2109" s="1">
        <v>46176</v>
      </c>
      <c r="B2109" s="2" t="s">
        <v>25</v>
      </c>
      <c r="C2109" s="2" t="s">
        <v>3414</v>
      </c>
      <c r="D2109" s="2" t="s">
        <v>3449</v>
      </c>
      <c r="E2109" s="11">
        <v>0.61111111111111116</v>
      </c>
      <c r="F2109" s="11">
        <v>0.70833333333333326</v>
      </c>
      <c r="G2109">
        <v>2.33</v>
      </c>
      <c r="H2109">
        <v>1171.6738197424893</v>
      </c>
      <c r="I2109">
        <v>2.3333333333333335</v>
      </c>
      <c r="J2109">
        <v>1170</v>
      </c>
      <c r="K2109" s="2" t="s">
        <v>3416</v>
      </c>
      <c r="L2109" s="2" t="s">
        <v>3417</v>
      </c>
      <c r="M2109">
        <v>802</v>
      </c>
      <c r="N2109" s="2" t="s">
        <v>3057</v>
      </c>
      <c r="O2109" s="2" t="s">
        <v>1622</v>
      </c>
      <c r="P2109" s="2" t="s">
        <v>1617</v>
      </c>
      <c r="Q2109" s="2" t="s">
        <v>343</v>
      </c>
      <c r="R2109" s="2" t="s">
        <v>1616</v>
      </c>
      <c r="S2109" s="2" t="s">
        <v>79</v>
      </c>
      <c r="T2109">
        <v>2730</v>
      </c>
      <c r="U2109">
        <v>10</v>
      </c>
      <c r="V2109">
        <v>0</v>
      </c>
      <c r="W2109">
        <v>1</v>
      </c>
      <c r="X2109">
        <v>8</v>
      </c>
      <c r="Z2109">
        <v>21840</v>
      </c>
      <c r="AA2109">
        <v>21840</v>
      </c>
      <c r="AB2109">
        <v>21000</v>
      </c>
      <c r="AC2109" s="2"/>
      <c r="AD2109" s="2" t="s">
        <v>2099</v>
      </c>
      <c r="AE2109">
        <v>2026</v>
      </c>
      <c r="AF2109">
        <v>683</v>
      </c>
      <c r="AG2109">
        <v>689</v>
      </c>
      <c r="AH2109">
        <v>-6</v>
      </c>
      <c r="AI2109">
        <v>692</v>
      </c>
      <c r="AJ2109">
        <v>689</v>
      </c>
      <c r="AK2109">
        <v>3</v>
      </c>
      <c r="AL2109" s="2" t="s">
        <v>72</v>
      </c>
      <c r="AN2109" s="2" t="s">
        <v>3419</v>
      </c>
    </row>
    <row r="2110" spans="1:40">
      <c r="A2110" s="1">
        <v>46181</v>
      </c>
      <c r="B2110" s="2" t="s">
        <v>25</v>
      </c>
      <c r="C2110" s="2" t="s">
        <v>3414</v>
      </c>
      <c r="D2110" s="2" t="s">
        <v>3449</v>
      </c>
      <c r="E2110" s="11">
        <v>0.56944444444444442</v>
      </c>
      <c r="F2110" s="11">
        <v>0.60416666666666674</v>
      </c>
      <c r="G2110">
        <v>0.83</v>
      </c>
      <c r="H2110">
        <v>1867.4698795180723</v>
      </c>
      <c r="I2110">
        <v>0.83333333333333326</v>
      </c>
      <c r="J2110">
        <v>1860</v>
      </c>
      <c r="K2110" s="2" t="s">
        <v>3416</v>
      </c>
      <c r="L2110" s="2" t="s">
        <v>3417</v>
      </c>
      <c r="M2110">
        <v>963</v>
      </c>
      <c r="N2110" s="2" t="s">
        <v>760</v>
      </c>
      <c r="O2110" s="2" t="s">
        <v>760</v>
      </c>
      <c r="P2110" s="2" t="s">
        <v>762</v>
      </c>
      <c r="Q2110" s="2" t="s">
        <v>763</v>
      </c>
      <c r="R2110" s="2" t="s">
        <v>761</v>
      </c>
      <c r="S2110" s="2" t="s">
        <v>765</v>
      </c>
      <c r="T2110">
        <v>1550</v>
      </c>
      <c r="U2110">
        <v>10</v>
      </c>
      <c r="V2110">
        <v>0</v>
      </c>
      <c r="W2110">
        <v>1</v>
      </c>
      <c r="X2110">
        <v>0</v>
      </c>
      <c r="Y2110">
        <v>2</v>
      </c>
      <c r="Z2110">
        <v>3100</v>
      </c>
      <c r="AA2110">
        <v>3100</v>
      </c>
      <c r="AB2110">
        <v>3000</v>
      </c>
      <c r="AC2110" s="2"/>
      <c r="AD2110" s="2" t="s">
        <v>2099</v>
      </c>
      <c r="AE2110">
        <v>2026</v>
      </c>
      <c r="AF2110">
        <v>0</v>
      </c>
      <c r="AG2110">
        <v>399</v>
      </c>
      <c r="AH2110">
        <v>-399</v>
      </c>
      <c r="AI2110">
        <v>402</v>
      </c>
      <c r="AJ2110">
        <v>399</v>
      </c>
      <c r="AK2110">
        <v>3</v>
      </c>
      <c r="AL2110" s="2" t="s">
        <v>72</v>
      </c>
      <c r="AN2110" s="2" t="s">
        <v>3419</v>
      </c>
    </row>
    <row r="2111" spans="1:40">
      <c r="A2111" s="1">
        <v>46181</v>
      </c>
      <c r="B2111" s="2" t="s">
        <v>25</v>
      </c>
      <c r="C2111" s="2" t="s">
        <v>3414</v>
      </c>
      <c r="D2111" s="2" t="s">
        <v>3449</v>
      </c>
      <c r="E2111" s="11">
        <v>0.65277777777777768</v>
      </c>
      <c r="F2111" s="11">
        <v>0.6875</v>
      </c>
      <c r="G2111">
        <v>0.83</v>
      </c>
      <c r="H2111">
        <v>1867.4698795180723</v>
      </c>
      <c r="I2111">
        <v>0.83333333333333326</v>
      </c>
      <c r="J2111">
        <v>1860</v>
      </c>
      <c r="K2111" s="2" t="s">
        <v>3416</v>
      </c>
      <c r="L2111" s="2" t="s">
        <v>3417</v>
      </c>
      <c r="M2111">
        <v>962</v>
      </c>
      <c r="N2111" s="2" t="s">
        <v>760</v>
      </c>
      <c r="O2111" s="2" t="s">
        <v>760</v>
      </c>
      <c r="P2111" s="2" t="s">
        <v>1176</v>
      </c>
      <c r="Q2111" s="2" t="s">
        <v>763</v>
      </c>
      <c r="R2111" s="2" t="s">
        <v>1175</v>
      </c>
      <c r="S2111" s="2" t="s">
        <v>765</v>
      </c>
      <c r="T2111">
        <v>1550</v>
      </c>
      <c r="U2111">
        <v>10</v>
      </c>
      <c r="V2111">
        <v>0</v>
      </c>
      <c r="W2111">
        <v>1</v>
      </c>
      <c r="X2111">
        <v>0</v>
      </c>
      <c r="Y2111">
        <v>2</v>
      </c>
      <c r="Z2111">
        <v>3100</v>
      </c>
      <c r="AA2111">
        <v>3100</v>
      </c>
      <c r="AB2111">
        <v>3000</v>
      </c>
      <c r="AC2111" s="2"/>
      <c r="AD2111" s="2" t="s">
        <v>2099</v>
      </c>
      <c r="AE2111">
        <v>2026</v>
      </c>
      <c r="AF2111">
        <v>0</v>
      </c>
      <c r="AG2111">
        <v>414</v>
      </c>
      <c r="AH2111">
        <v>-414</v>
      </c>
      <c r="AI2111">
        <v>417</v>
      </c>
      <c r="AJ2111">
        <v>414</v>
      </c>
      <c r="AK2111">
        <v>3</v>
      </c>
      <c r="AL2111" s="2" t="s">
        <v>72</v>
      </c>
      <c r="AN2111" s="2" t="s">
        <v>3419</v>
      </c>
    </row>
    <row r="2112" spans="1:40">
      <c r="A2112" s="1">
        <v>46182</v>
      </c>
      <c r="B2112" s="2" t="s">
        <v>26</v>
      </c>
      <c r="C2112" s="2" t="s">
        <v>3448</v>
      </c>
      <c r="D2112" s="2" t="s">
        <v>3415</v>
      </c>
      <c r="E2112" s="11">
        <v>0.33333333333333326</v>
      </c>
      <c r="F2112" s="11">
        <v>0.54166666666666674</v>
      </c>
      <c r="G2112">
        <v>5</v>
      </c>
      <c r="H2112">
        <v>1718.2</v>
      </c>
      <c r="I2112">
        <v>5</v>
      </c>
      <c r="J2112">
        <v>1718.2</v>
      </c>
      <c r="K2112" s="2" t="s">
        <v>3416</v>
      </c>
      <c r="L2112" s="2" t="s">
        <v>3417</v>
      </c>
      <c r="M2112">
        <v>491</v>
      </c>
      <c r="N2112" s="2" t="s">
        <v>2102</v>
      </c>
      <c r="O2112" s="2" t="s">
        <v>2083</v>
      </c>
      <c r="P2112" s="2" t="s">
        <v>2082</v>
      </c>
      <c r="Q2112" s="2" t="s">
        <v>97</v>
      </c>
      <c r="R2112" s="2" t="s">
        <v>2081</v>
      </c>
      <c r="S2112" s="2" t="s">
        <v>64</v>
      </c>
      <c r="T2112">
        <v>8591</v>
      </c>
      <c r="U2112">
        <v>0</v>
      </c>
      <c r="V2112">
        <v>2</v>
      </c>
      <c r="W2112">
        <v>1</v>
      </c>
      <c r="X2112">
        <v>2</v>
      </c>
      <c r="Z2112">
        <v>17182</v>
      </c>
      <c r="AA2112">
        <v>17182</v>
      </c>
      <c r="AB2112">
        <v>29500</v>
      </c>
      <c r="AC2112" s="2" t="s">
        <v>3751</v>
      </c>
      <c r="AD2112" s="2" t="s">
        <v>2099</v>
      </c>
      <c r="AE2112">
        <v>2026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 s="2" t="s">
        <v>72</v>
      </c>
      <c r="AN2112" s="2" t="s">
        <v>3419</v>
      </c>
    </row>
    <row r="2113" spans="1:40">
      <c r="A2113" s="1">
        <v>46182</v>
      </c>
      <c r="B2113" s="2" t="s">
        <v>26</v>
      </c>
      <c r="C2113" s="2" t="s">
        <v>3448</v>
      </c>
      <c r="D2113" s="2" t="s">
        <v>3415</v>
      </c>
      <c r="E2113" s="11">
        <v>0.58333333333333326</v>
      </c>
      <c r="F2113" s="11">
        <v>0.70833333333333326</v>
      </c>
      <c r="G2113">
        <v>3</v>
      </c>
      <c r="H2113">
        <v>1597.3333333333333</v>
      </c>
      <c r="I2113">
        <v>3</v>
      </c>
      <c r="J2113">
        <v>1597.3333333333333</v>
      </c>
      <c r="K2113" s="2" t="s">
        <v>3416</v>
      </c>
      <c r="L2113" s="2" t="s">
        <v>3417</v>
      </c>
      <c r="M2113">
        <v>744</v>
      </c>
      <c r="N2113" s="2" t="s">
        <v>2890</v>
      </c>
      <c r="O2113" s="2" t="s">
        <v>2891</v>
      </c>
      <c r="P2113" s="2" t="s">
        <v>634</v>
      </c>
      <c r="Q2113" s="2" t="s">
        <v>97</v>
      </c>
      <c r="R2113" s="2" t="s">
        <v>633</v>
      </c>
      <c r="S2113" s="2" t="s">
        <v>64</v>
      </c>
      <c r="T2113">
        <v>4792</v>
      </c>
      <c r="U2113">
        <v>8</v>
      </c>
      <c r="V2113">
        <v>2</v>
      </c>
      <c r="W2113">
        <v>1</v>
      </c>
      <c r="X2113">
        <v>2</v>
      </c>
      <c r="Z2113">
        <v>9584</v>
      </c>
      <c r="AA2113">
        <v>9584</v>
      </c>
      <c r="AB2113">
        <v>9500</v>
      </c>
      <c r="AC2113" s="2" t="s">
        <v>3752</v>
      </c>
      <c r="AD2113" s="2" t="s">
        <v>2099</v>
      </c>
      <c r="AE2113">
        <v>2026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 s="2" t="s">
        <v>72</v>
      </c>
      <c r="AN2113" s="2" t="s">
        <v>3419</v>
      </c>
    </row>
    <row r="2114" spans="1:40">
      <c r="A2114" s="1">
        <v>46181</v>
      </c>
      <c r="B2114" s="2" t="s">
        <v>27</v>
      </c>
      <c r="C2114" s="2" t="s">
        <v>3439</v>
      </c>
      <c r="D2114" s="2" t="s">
        <v>3440</v>
      </c>
      <c r="E2114" s="11">
        <v>0.39930555555555558</v>
      </c>
      <c r="F2114" s="11">
        <v>0.43402777777777768</v>
      </c>
      <c r="G2114">
        <v>0.83</v>
      </c>
      <c r="H2114">
        <v>963.85542168674704</v>
      </c>
      <c r="I2114">
        <v>0.83333333333333326</v>
      </c>
      <c r="J2114">
        <v>960</v>
      </c>
      <c r="K2114" s="2" t="s">
        <v>3416</v>
      </c>
      <c r="L2114" s="2" t="s">
        <v>3417</v>
      </c>
      <c r="M2114">
        <v>808</v>
      </c>
      <c r="N2114" s="2" t="s">
        <v>3072</v>
      </c>
      <c r="O2114" s="2" t="s">
        <v>1745</v>
      </c>
      <c r="P2114" s="2" t="s">
        <v>879</v>
      </c>
      <c r="Q2114" s="2" t="s">
        <v>59</v>
      </c>
      <c r="R2114" s="2" t="s">
        <v>1744</v>
      </c>
      <c r="S2114" s="2" t="s">
        <v>64</v>
      </c>
      <c r="T2114">
        <v>800</v>
      </c>
      <c r="U2114">
        <v>5</v>
      </c>
      <c r="V2114">
        <v>2</v>
      </c>
      <c r="W2114">
        <v>1</v>
      </c>
      <c r="X2114">
        <v>2</v>
      </c>
      <c r="Z2114">
        <v>1600</v>
      </c>
      <c r="AA2114">
        <v>1600</v>
      </c>
      <c r="AB2114">
        <v>1500</v>
      </c>
      <c r="AC2114" s="2" t="s">
        <v>3438</v>
      </c>
      <c r="AD2114" s="2" t="s">
        <v>2099</v>
      </c>
      <c r="AE2114">
        <v>2026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 s="2" t="s">
        <v>3431</v>
      </c>
      <c r="AN2114" s="2" t="s">
        <v>3419</v>
      </c>
    </row>
    <row r="2115" spans="1:40">
      <c r="A2115" s="1">
        <v>46181</v>
      </c>
      <c r="B2115" s="2" t="s">
        <v>27</v>
      </c>
      <c r="C2115" s="2" t="s">
        <v>3439</v>
      </c>
      <c r="D2115" s="2" t="s">
        <v>3440</v>
      </c>
      <c r="E2115" s="11">
        <v>0.54166666666666674</v>
      </c>
      <c r="F2115" s="11">
        <v>0.625</v>
      </c>
      <c r="G2115">
        <v>2</v>
      </c>
      <c r="H2115">
        <v>1420.5</v>
      </c>
      <c r="I2115">
        <v>2</v>
      </c>
      <c r="J2115">
        <v>1420.5</v>
      </c>
      <c r="K2115" s="2" t="s">
        <v>3416</v>
      </c>
      <c r="L2115" s="2" t="s">
        <v>3417</v>
      </c>
      <c r="M2115">
        <v>730</v>
      </c>
      <c r="N2115" s="2" t="s">
        <v>2860</v>
      </c>
      <c r="O2115" s="2" t="s">
        <v>1172</v>
      </c>
      <c r="P2115" s="2" t="s">
        <v>217</v>
      </c>
      <c r="Q2115" s="2" t="s">
        <v>330</v>
      </c>
      <c r="R2115" s="2" t="s">
        <v>1171</v>
      </c>
      <c r="S2115" s="2" t="s">
        <v>64</v>
      </c>
      <c r="T2115">
        <v>2841</v>
      </c>
      <c r="U2115">
        <v>5</v>
      </c>
      <c r="V2115">
        <v>6</v>
      </c>
      <c r="W2115">
        <v>1</v>
      </c>
      <c r="X2115">
        <v>2</v>
      </c>
      <c r="Z2115">
        <v>5682</v>
      </c>
      <c r="AA2115">
        <v>5682</v>
      </c>
      <c r="AB2115">
        <v>5000</v>
      </c>
      <c r="AC2115" s="2" t="s">
        <v>3438</v>
      </c>
      <c r="AD2115" s="2" t="s">
        <v>2099</v>
      </c>
      <c r="AE2115">
        <v>2026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 s="2" t="s">
        <v>3431</v>
      </c>
      <c r="AN2115" s="2" t="s">
        <v>3419</v>
      </c>
    </row>
    <row r="2116" spans="1:40">
      <c r="A2116" s="1">
        <v>46181</v>
      </c>
      <c r="B2116" s="2" t="s">
        <v>27</v>
      </c>
      <c r="C2116" s="2" t="s">
        <v>3439</v>
      </c>
      <c r="D2116" s="2" t="s">
        <v>3440</v>
      </c>
      <c r="E2116" s="11">
        <v>0.63194444444444442</v>
      </c>
      <c r="F2116" s="11">
        <v>0.72916666666666674</v>
      </c>
      <c r="G2116">
        <v>2.33</v>
      </c>
      <c r="H2116">
        <v>1182.4034334763949</v>
      </c>
      <c r="I2116">
        <v>2.3333333333333335</v>
      </c>
      <c r="J2116">
        <v>1180.7142857175927</v>
      </c>
      <c r="K2116" s="2" t="s">
        <v>3416</v>
      </c>
      <c r="L2116" s="2" t="s">
        <v>3417</v>
      </c>
      <c r="M2116">
        <v>733</v>
      </c>
      <c r="N2116" s="2" t="s">
        <v>2861</v>
      </c>
      <c r="O2116" s="2" t="s">
        <v>1560</v>
      </c>
      <c r="P2116" s="2" t="s">
        <v>1559</v>
      </c>
      <c r="Q2116" s="2" t="s">
        <v>97</v>
      </c>
      <c r="R2116" s="2" t="s">
        <v>1558</v>
      </c>
      <c r="S2116" s="2" t="s">
        <v>64</v>
      </c>
      <c r="T2116">
        <v>2755</v>
      </c>
      <c r="U2116">
        <v>5</v>
      </c>
      <c r="V2116">
        <v>6</v>
      </c>
      <c r="W2116">
        <v>1</v>
      </c>
      <c r="X2116">
        <v>2</v>
      </c>
      <c r="Z2116">
        <v>5510</v>
      </c>
      <c r="AA2116">
        <v>5510</v>
      </c>
      <c r="AB2116">
        <v>4600</v>
      </c>
      <c r="AC2116" s="2" t="s">
        <v>3438</v>
      </c>
      <c r="AD2116" s="2" t="s">
        <v>2099</v>
      </c>
      <c r="AE2116">
        <v>2026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 s="2" t="s">
        <v>3431</v>
      </c>
      <c r="AN2116" s="2" t="s">
        <v>3419</v>
      </c>
    </row>
    <row r="2117" spans="1:40">
      <c r="A2117" s="1">
        <v>46182</v>
      </c>
      <c r="B2117" s="2" t="s">
        <v>27</v>
      </c>
      <c r="C2117" s="2" t="s">
        <v>3439</v>
      </c>
      <c r="D2117" s="2" t="s">
        <v>3440</v>
      </c>
      <c r="E2117" s="11">
        <v>0.47916666666666674</v>
      </c>
      <c r="F2117" s="11">
        <v>0.66666666666666674</v>
      </c>
      <c r="G2117">
        <v>4.5</v>
      </c>
      <c r="H2117">
        <v>1119.3333333333333</v>
      </c>
      <c r="I2117">
        <v>4.5</v>
      </c>
      <c r="J2117">
        <v>1119.3333333333333</v>
      </c>
      <c r="K2117" s="2" t="s">
        <v>3416</v>
      </c>
      <c r="L2117" s="2" t="s">
        <v>3417</v>
      </c>
      <c r="M2117">
        <v>725</v>
      </c>
      <c r="N2117" s="2" t="s">
        <v>2851</v>
      </c>
      <c r="O2117" s="2" t="s">
        <v>2055</v>
      </c>
      <c r="P2117" s="2" t="s">
        <v>996</v>
      </c>
      <c r="Q2117" s="2" t="s">
        <v>330</v>
      </c>
      <c r="R2117" s="2" t="s">
        <v>2852</v>
      </c>
      <c r="S2117" s="2" t="s">
        <v>64</v>
      </c>
      <c r="T2117">
        <v>5037</v>
      </c>
      <c r="U2117">
        <v>0</v>
      </c>
      <c r="V2117">
        <v>6</v>
      </c>
      <c r="W2117">
        <v>1</v>
      </c>
      <c r="X2117">
        <v>2</v>
      </c>
      <c r="Z2117">
        <v>10074</v>
      </c>
      <c r="AA2117">
        <v>10074</v>
      </c>
      <c r="AB2117">
        <v>10000</v>
      </c>
      <c r="AC2117" s="2" t="s">
        <v>3438</v>
      </c>
      <c r="AD2117" s="2" t="s">
        <v>2099</v>
      </c>
      <c r="AE2117">
        <v>2026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 s="2" t="s">
        <v>3431</v>
      </c>
      <c r="AN2117" s="2" t="s">
        <v>3419</v>
      </c>
    </row>
    <row r="2118" spans="1:40">
      <c r="A2118" s="1">
        <v>46181</v>
      </c>
      <c r="B2118" s="2" t="s">
        <v>27</v>
      </c>
      <c r="C2118" s="2" t="s">
        <v>3429</v>
      </c>
      <c r="D2118" s="2" t="s">
        <v>3415</v>
      </c>
      <c r="E2118" s="11">
        <v>0.33333333333333326</v>
      </c>
      <c r="F2118" s="11">
        <v>0.41666666666666674</v>
      </c>
      <c r="G2118">
        <v>2</v>
      </c>
      <c r="H2118">
        <v>1025</v>
      </c>
      <c r="I2118">
        <v>2</v>
      </c>
      <c r="J2118">
        <v>1025</v>
      </c>
      <c r="K2118" s="2" t="s">
        <v>3416</v>
      </c>
      <c r="L2118" s="2" t="s">
        <v>3417</v>
      </c>
      <c r="M2118">
        <v>696</v>
      </c>
      <c r="N2118" s="2" t="s">
        <v>2797</v>
      </c>
      <c r="O2118" s="2" t="s">
        <v>1495</v>
      </c>
      <c r="P2118" s="2" t="s">
        <v>1494</v>
      </c>
      <c r="Q2118" s="2" t="s">
        <v>97</v>
      </c>
      <c r="R2118" s="2" t="s">
        <v>1493</v>
      </c>
      <c r="S2118" s="2" t="s">
        <v>64</v>
      </c>
      <c r="T2118">
        <v>2050</v>
      </c>
      <c r="U2118">
        <v>0</v>
      </c>
      <c r="V2118">
        <v>2</v>
      </c>
      <c r="W2118">
        <v>1</v>
      </c>
      <c r="X2118">
        <v>2</v>
      </c>
      <c r="Z2118">
        <v>4100</v>
      </c>
      <c r="AA2118">
        <v>4100</v>
      </c>
      <c r="AB2118">
        <v>19500</v>
      </c>
      <c r="AC2118" s="2" t="s">
        <v>3594</v>
      </c>
      <c r="AD2118" s="2" t="s">
        <v>2099</v>
      </c>
      <c r="AE2118">
        <v>2026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 s="2" t="s">
        <v>3431</v>
      </c>
      <c r="AN2118" s="2" t="s">
        <v>3419</v>
      </c>
    </row>
    <row r="2119" spans="1:40">
      <c r="A2119" s="1">
        <v>46181</v>
      </c>
      <c r="B2119" s="2" t="s">
        <v>27</v>
      </c>
      <c r="C2119" s="2" t="s">
        <v>3429</v>
      </c>
      <c r="D2119" s="2" t="s">
        <v>3415</v>
      </c>
      <c r="E2119" s="11">
        <v>0.43055555555555558</v>
      </c>
      <c r="F2119" s="11">
        <v>0.58333333333333326</v>
      </c>
      <c r="G2119">
        <v>3.67</v>
      </c>
      <c r="H2119">
        <v>1381.7438692098092</v>
      </c>
      <c r="I2119">
        <v>3.666666666666667</v>
      </c>
      <c r="J2119">
        <v>1383</v>
      </c>
      <c r="K2119" s="2" t="s">
        <v>3416</v>
      </c>
      <c r="L2119" s="2" t="s">
        <v>3417</v>
      </c>
      <c r="M2119">
        <v>708</v>
      </c>
      <c r="N2119" s="2" t="s">
        <v>2812</v>
      </c>
      <c r="O2119" s="2" t="s">
        <v>1076</v>
      </c>
      <c r="P2119" s="2" t="s">
        <v>1075</v>
      </c>
      <c r="Q2119" s="2" t="s">
        <v>97</v>
      </c>
      <c r="R2119" s="2" t="s">
        <v>1074</v>
      </c>
      <c r="S2119" s="2" t="s">
        <v>64</v>
      </c>
      <c r="T2119">
        <v>5071</v>
      </c>
      <c r="U2119">
        <v>0</v>
      </c>
      <c r="V2119">
        <v>2</v>
      </c>
      <c r="W2119">
        <v>1</v>
      </c>
      <c r="X2119">
        <v>2</v>
      </c>
      <c r="Z2119">
        <v>10142</v>
      </c>
      <c r="AA2119">
        <v>10142</v>
      </c>
      <c r="AB2119">
        <v>10000</v>
      </c>
      <c r="AC2119" s="2"/>
      <c r="AD2119" s="2" t="s">
        <v>2099</v>
      </c>
      <c r="AE2119">
        <v>2026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 s="2" t="s">
        <v>3431</v>
      </c>
      <c r="AN2119" s="2" t="s">
        <v>3419</v>
      </c>
    </row>
    <row r="2120" spans="1:40">
      <c r="A2120" s="1">
        <v>46181</v>
      </c>
      <c r="B2120" s="2" t="s">
        <v>27</v>
      </c>
      <c r="C2120" s="2" t="s">
        <v>3429</v>
      </c>
      <c r="D2120" s="2" t="s">
        <v>3415</v>
      </c>
      <c r="E2120" s="11">
        <v>0.60416666666666674</v>
      </c>
      <c r="F2120" s="11">
        <v>0.70833333333333326</v>
      </c>
      <c r="G2120">
        <v>2.5</v>
      </c>
      <c r="H2120">
        <v>1580</v>
      </c>
      <c r="I2120">
        <v>2.5</v>
      </c>
      <c r="J2120">
        <v>1580</v>
      </c>
      <c r="K2120" s="2" t="s">
        <v>3416</v>
      </c>
      <c r="L2120" s="2" t="s">
        <v>3417</v>
      </c>
      <c r="M2120">
        <v>491</v>
      </c>
      <c r="N2120" s="2" t="s">
        <v>2102</v>
      </c>
      <c r="O2120" s="2" t="s">
        <v>2083</v>
      </c>
      <c r="P2120" s="2" t="s">
        <v>2082</v>
      </c>
      <c r="Q2120" s="2" t="s">
        <v>97</v>
      </c>
      <c r="R2120" s="2" t="s">
        <v>2081</v>
      </c>
      <c r="S2120" s="2" t="s">
        <v>64</v>
      </c>
      <c r="T2120">
        <v>3950</v>
      </c>
      <c r="U2120">
        <v>0</v>
      </c>
      <c r="V2120">
        <v>2</v>
      </c>
      <c r="W2120">
        <v>1</v>
      </c>
      <c r="X2120">
        <v>2</v>
      </c>
      <c r="Z2120">
        <v>7900</v>
      </c>
      <c r="AA2120">
        <v>7900</v>
      </c>
      <c r="AB2120">
        <v>29500</v>
      </c>
      <c r="AC2120" s="2" t="s">
        <v>3459</v>
      </c>
      <c r="AD2120" s="2" t="s">
        <v>2099</v>
      </c>
      <c r="AE2120">
        <v>2026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 s="2" t="s">
        <v>3431</v>
      </c>
      <c r="AN2120" s="2" t="s">
        <v>3419</v>
      </c>
    </row>
    <row r="2121" spans="1:40">
      <c r="A2121" s="1">
        <v>46182</v>
      </c>
      <c r="B2121" s="2" t="s">
        <v>27</v>
      </c>
      <c r="C2121" s="2" t="s">
        <v>3429</v>
      </c>
      <c r="D2121" s="2" t="s">
        <v>3415</v>
      </c>
      <c r="E2121" s="11">
        <v>0.33333333333333326</v>
      </c>
      <c r="F2121" s="11">
        <v>0.64583333333333326</v>
      </c>
      <c r="G2121">
        <v>7.5</v>
      </c>
      <c r="H2121">
        <v>1473.3333333333333</v>
      </c>
      <c r="I2121">
        <v>7.5</v>
      </c>
      <c r="J2121">
        <v>1473.3333333333333</v>
      </c>
      <c r="K2121" s="2" t="s">
        <v>3416</v>
      </c>
      <c r="L2121" s="2" t="s">
        <v>3417</v>
      </c>
      <c r="M2121">
        <v>491</v>
      </c>
      <c r="N2121" s="2" t="s">
        <v>2102</v>
      </c>
      <c r="O2121" s="2" t="s">
        <v>2083</v>
      </c>
      <c r="P2121" s="2" t="s">
        <v>2082</v>
      </c>
      <c r="Q2121" s="2" t="s">
        <v>97</v>
      </c>
      <c r="R2121" s="2" t="s">
        <v>2081</v>
      </c>
      <c r="S2121" s="2" t="s">
        <v>64</v>
      </c>
      <c r="T2121">
        <v>11050</v>
      </c>
      <c r="U2121">
        <v>0</v>
      </c>
      <c r="V2121">
        <v>2</v>
      </c>
      <c r="W2121">
        <v>1</v>
      </c>
      <c r="X2121">
        <v>2</v>
      </c>
      <c r="Z2121">
        <v>22100</v>
      </c>
      <c r="AA2121">
        <v>22100</v>
      </c>
      <c r="AB2121">
        <v>29500</v>
      </c>
      <c r="AC2121" s="2" t="s">
        <v>3594</v>
      </c>
      <c r="AD2121" s="2" t="s">
        <v>2099</v>
      </c>
      <c r="AE2121">
        <v>2026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 s="2" t="s">
        <v>3431</v>
      </c>
      <c r="AN2121" s="2" t="s">
        <v>3419</v>
      </c>
    </row>
    <row r="2122" spans="1:40">
      <c r="A2122" s="1">
        <v>46181</v>
      </c>
      <c r="B2122" s="2" t="s">
        <v>27</v>
      </c>
      <c r="C2122" s="2" t="s">
        <v>3453</v>
      </c>
      <c r="D2122" s="2" t="s">
        <v>3616</v>
      </c>
      <c r="E2122" s="11">
        <v>0.54861111111111116</v>
      </c>
      <c r="F2122" s="11">
        <v>0.58333333333333326</v>
      </c>
      <c r="G2122">
        <v>0.83</v>
      </c>
      <c r="H2122">
        <v>1590.3614457831327</v>
      </c>
      <c r="I2122">
        <v>0.83333333333333326</v>
      </c>
      <c r="J2122">
        <v>1584</v>
      </c>
      <c r="K2122" s="2" t="s">
        <v>3416</v>
      </c>
      <c r="L2122" s="2" t="s">
        <v>3417</v>
      </c>
      <c r="M2122">
        <v>805</v>
      </c>
      <c r="N2122" s="2" t="s">
        <v>3061</v>
      </c>
      <c r="O2122" s="2" t="s">
        <v>3064</v>
      </c>
      <c r="P2122" s="2" t="s">
        <v>3063</v>
      </c>
      <c r="Q2122" s="2" t="s">
        <v>343</v>
      </c>
      <c r="R2122" s="2" t="s">
        <v>3062</v>
      </c>
      <c r="S2122" s="2" t="s">
        <v>64</v>
      </c>
      <c r="T2122">
        <v>1320</v>
      </c>
      <c r="U2122">
        <v>0</v>
      </c>
      <c r="V2122">
        <v>3</v>
      </c>
      <c r="W2122">
        <v>1</v>
      </c>
      <c r="X2122">
        <v>3</v>
      </c>
      <c r="Z2122">
        <v>3960</v>
      </c>
      <c r="AA2122">
        <v>3960</v>
      </c>
      <c r="AB2122">
        <v>3500</v>
      </c>
      <c r="AC2122" s="2" t="s">
        <v>3438</v>
      </c>
      <c r="AD2122" s="2" t="s">
        <v>2099</v>
      </c>
      <c r="AE2122">
        <v>2026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 s="2" t="s">
        <v>3431</v>
      </c>
      <c r="AN2122" s="2" t="s">
        <v>3419</v>
      </c>
    </row>
    <row r="2123" spans="1:40">
      <c r="A2123" s="1">
        <v>46181</v>
      </c>
      <c r="B2123" s="2" t="s">
        <v>27</v>
      </c>
      <c r="C2123" s="2" t="s">
        <v>3453</v>
      </c>
      <c r="D2123" s="2" t="s">
        <v>3616</v>
      </c>
      <c r="E2123" s="11">
        <v>0.59027777777777768</v>
      </c>
      <c r="F2123" s="11">
        <v>0.625</v>
      </c>
      <c r="G2123">
        <v>0.83</v>
      </c>
      <c r="H2123">
        <v>2130.1204819277109</v>
      </c>
      <c r="I2123">
        <v>0.83333333333333326</v>
      </c>
      <c r="J2123">
        <v>2121.6</v>
      </c>
      <c r="K2123" s="2" t="s">
        <v>3416</v>
      </c>
      <c r="L2123" s="2" t="s">
        <v>3417</v>
      </c>
      <c r="M2123">
        <v>752</v>
      </c>
      <c r="N2123" s="2" t="s">
        <v>2903</v>
      </c>
      <c r="O2123" s="2" t="s">
        <v>603</v>
      </c>
      <c r="P2123" s="2" t="s">
        <v>602</v>
      </c>
      <c r="Q2123" s="2" t="s">
        <v>343</v>
      </c>
      <c r="R2123" s="2" t="s">
        <v>601</v>
      </c>
      <c r="S2123" s="2" t="s">
        <v>64</v>
      </c>
      <c r="T2123">
        <v>1768</v>
      </c>
      <c r="U2123">
        <v>0</v>
      </c>
      <c r="V2123">
        <v>3</v>
      </c>
      <c r="W2123">
        <v>1</v>
      </c>
      <c r="X2123">
        <v>3</v>
      </c>
      <c r="Z2123">
        <v>5304</v>
      </c>
      <c r="AA2123">
        <v>5304</v>
      </c>
      <c r="AB2123">
        <v>3500</v>
      </c>
      <c r="AC2123" s="2" t="s">
        <v>3438</v>
      </c>
      <c r="AD2123" s="2" t="s">
        <v>2099</v>
      </c>
      <c r="AE2123">
        <v>2026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 s="2" t="s">
        <v>3431</v>
      </c>
      <c r="AN2123" s="2" t="s">
        <v>3419</v>
      </c>
    </row>
    <row r="2124" spans="1:40">
      <c r="A2124" s="1">
        <v>46181</v>
      </c>
      <c r="B2124" s="2" t="s">
        <v>27</v>
      </c>
      <c r="C2124" s="2" t="s">
        <v>3453</v>
      </c>
      <c r="D2124" s="2" t="s">
        <v>3616</v>
      </c>
      <c r="E2124" s="11">
        <v>0.69791666666666674</v>
      </c>
      <c r="F2124" s="11">
        <v>0.72916666666666674</v>
      </c>
      <c r="G2124">
        <v>0.75</v>
      </c>
      <c r="H2124">
        <v>1333.3333333333333</v>
      </c>
      <c r="I2124">
        <v>0.75</v>
      </c>
      <c r="J2124">
        <v>1333.3333333333333</v>
      </c>
      <c r="K2124" s="2" t="s">
        <v>3416</v>
      </c>
      <c r="L2124" s="2" t="s">
        <v>3417</v>
      </c>
      <c r="M2124">
        <v>723</v>
      </c>
      <c r="N2124" s="2" t="s">
        <v>2847</v>
      </c>
      <c r="O2124" s="2" t="s">
        <v>2848</v>
      </c>
      <c r="P2124" s="2" t="s">
        <v>499</v>
      </c>
      <c r="Q2124" s="2" t="s">
        <v>500</v>
      </c>
      <c r="R2124" s="2" t="s">
        <v>498</v>
      </c>
      <c r="S2124" s="2" t="s">
        <v>64</v>
      </c>
      <c r="T2124">
        <v>1000</v>
      </c>
      <c r="U2124">
        <v>0</v>
      </c>
      <c r="V2124">
        <v>6</v>
      </c>
      <c r="W2124">
        <v>1</v>
      </c>
      <c r="X2124">
        <v>2</v>
      </c>
      <c r="Z2124">
        <v>2000</v>
      </c>
      <c r="AA2124">
        <v>2000</v>
      </c>
      <c r="AB2124">
        <v>9000</v>
      </c>
      <c r="AC2124" s="2" t="s">
        <v>3689</v>
      </c>
      <c r="AD2124" s="2" t="s">
        <v>2099</v>
      </c>
      <c r="AE2124">
        <v>2026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 s="2" t="s">
        <v>3431</v>
      </c>
      <c r="AN2124" s="2" t="s">
        <v>3419</v>
      </c>
    </row>
    <row r="2125" spans="1:40">
      <c r="A2125" s="1">
        <v>46182</v>
      </c>
      <c r="B2125" s="2" t="s">
        <v>27</v>
      </c>
      <c r="C2125" s="2" t="s">
        <v>3453</v>
      </c>
      <c r="D2125" s="2" t="s">
        <v>3616</v>
      </c>
      <c r="E2125" s="11">
        <v>0.34027777777777768</v>
      </c>
      <c r="F2125" s="11">
        <v>0.4375</v>
      </c>
      <c r="G2125">
        <v>2.33</v>
      </c>
      <c r="H2125">
        <v>1530.901287553648</v>
      </c>
      <c r="I2125">
        <v>2.3333333333333335</v>
      </c>
      <c r="J2125">
        <v>1528.7142857175927</v>
      </c>
      <c r="K2125" s="2" t="s">
        <v>3416</v>
      </c>
      <c r="L2125" s="2" t="s">
        <v>3417</v>
      </c>
      <c r="M2125">
        <v>723</v>
      </c>
      <c r="N2125" s="2" t="s">
        <v>2847</v>
      </c>
      <c r="O2125" s="2" t="s">
        <v>2848</v>
      </c>
      <c r="P2125" s="2" t="s">
        <v>499</v>
      </c>
      <c r="Q2125" s="2" t="s">
        <v>500</v>
      </c>
      <c r="R2125" s="2" t="s">
        <v>498</v>
      </c>
      <c r="S2125" s="2" t="s">
        <v>64</v>
      </c>
      <c r="T2125">
        <v>3567</v>
      </c>
      <c r="U2125">
        <v>0</v>
      </c>
      <c r="V2125">
        <v>6</v>
      </c>
      <c r="W2125">
        <v>1</v>
      </c>
      <c r="X2125">
        <v>2</v>
      </c>
      <c r="Z2125">
        <v>7134</v>
      </c>
      <c r="AA2125">
        <v>7134</v>
      </c>
      <c r="AB2125">
        <v>9000</v>
      </c>
      <c r="AC2125" s="2" t="s">
        <v>3594</v>
      </c>
      <c r="AD2125" s="2" t="s">
        <v>2099</v>
      </c>
      <c r="AE2125">
        <v>2026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 s="2" t="s">
        <v>3431</v>
      </c>
      <c r="AN2125" s="2" t="s">
        <v>3419</v>
      </c>
    </row>
    <row r="2126" spans="1:40">
      <c r="A2126" s="1">
        <v>46182</v>
      </c>
      <c r="B2126" s="2" t="s">
        <v>27</v>
      </c>
      <c r="C2126" s="2" t="s">
        <v>3453</v>
      </c>
      <c r="D2126" s="2" t="s">
        <v>3616</v>
      </c>
      <c r="E2126" s="11">
        <v>0.53472222222222232</v>
      </c>
      <c r="F2126" s="11">
        <v>0.70833333333333326</v>
      </c>
      <c r="G2126">
        <v>4.17</v>
      </c>
      <c r="H2126">
        <v>1532.3741007194244</v>
      </c>
      <c r="I2126">
        <v>4.166666666666667</v>
      </c>
      <c r="J2126">
        <v>1533.6</v>
      </c>
      <c r="K2126" s="2" t="s">
        <v>3416</v>
      </c>
      <c r="L2126" s="2" t="s">
        <v>3417</v>
      </c>
      <c r="M2126">
        <v>712</v>
      </c>
      <c r="N2126" s="2" t="s">
        <v>2821</v>
      </c>
      <c r="O2126" s="2" t="s">
        <v>2824</v>
      </c>
      <c r="P2126" s="2" t="s">
        <v>2823</v>
      </c>
      <c r="Q2126" s="2" t="s">
        <v>240</v>
      </c>
      <c r="R2126" s="2" t="s">
        <v>2822</v>
      </c>
      <c r="S2126" s="2" t="s">
        <v>64</v>
      </c>
      <c r="T2126">
        <v>6390</v>
      </c>
      <c r="U2126">
        <v>0</v>
      </c>
      <c r="V2126">
        <v>6</v>
      </c>
      <c r="W2126">
        <v>1</v>
      </c>
      <c r="X2126">
        <v>2</v>
      </c>
      <c r="Z2126">
        <v>12780</v>
      </c>
      <c r="AA2126">
        <v>12780</v>
      </c>
      <c r="AB2126">
        <v>12800</v>
      </c>
      <c r="AC2126" s="2" t="s">
        <v>3438</v>
      </c>
      <c r="AD2126" s="2" t="s">
        <v>2099</v>
      </c>
      <c r="AE2126">
        <v>2026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 s="2" t="s">
        <v>3431</v>
      </c>
      <c r="AN2126" s="2" t="s">
        <v>3419</v>
      </c>
    </row>
    <row r="2127" spans="1:40">
      <c r="A2127" s="1">
        <v>46181</v>
      </c>
      <c r="B2127" s="2" t="s">
        <v>27</v>
      </c>
      <c r="C2127" s="2" t="s">
        <v>3481</v>
      </c>
      <c r="D2127" s="2" t="s">
        <v>3454</v>
      </c>
      <c r="E2127" s="11">
        <v>0.41666666666666674</v>
      </c>
      <c r="F2127" s="11">
        <v>0.72916666666666674</v>
      </c>
      <c r="G2127">
        <v>7.5</v>
      </c>
      <c r="H2127">
        <v>1666.6666666666667</v>
      </c>
      <c r="I2127">
        <v>7.5</v>
      </c>
      <c r="J2127">
        <v>1666.6666666666667</v>
      </c>
      <c r="K2127" s="2" t="s">
        <v>3416</v>
      </c>
      <c r="L2127" s="2" t="s">
        <v>3370</v>
      </c>
      <c r="M2127" t="s">
        <v>764</v>
      </c>
      <c r="N2127" s="2" t="s">
        <v>764</v>
      </c>
      <c r="O2127" s="2" t="s">
        <v>764</v>
      </c>
      <c r="P2127" s="2" t="s">
        <v>764</v>
      </c>
      <c r="Q2127" s="2" t="s">
        <v>764</v>
      </c>
      <c r="R2127" s="2" t="s">
        <v>764</v>
      </c>
      <c r="S2127" s="2" t="s">
        <v>764</v>
      </c>
      <c r="T2127">
        <v>12500</v>
      </c>
      <c r="U2127">
        <v>10</v>
      </c>
      <c r="V2127">
        <v>0</v>
      </c>
      <c r="W2127">
        <v>0</v>
      </c>
      <c r="X2127">
        <v>0</v>
      </c>
      <c r="Z2127">
        <v>0</v>
      </c>
      <c r="AA2127" t="s">
        <v>764</v>
      </c>
      <c r="AB2127" t="s">
        <v>764</v>
      </c>
      <c r="AC2127" s="2" t="s">
        <v>3548</v>
      </c>
      <c r="AD2127" s="2" t="s">
        <v>2099</v>
      </c>
      <c r="AE2127">
        <v>2026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 s="2" t="s">
        <v>3419</v>
      </c>
      <c r="AN2127" s="2" t="s">
        <v>3419</v>
      </c>
    </row>
    <row r="2128" spans="1:40">
      <c r="A2128" s="1">
        <v>46182</v>
      </c>
      <c r="B2128" s="2" t="s">
        <v>27</v>
      </c>
      <c r="C2128" s="2" t="s">
        <v>3481</v>
      </c>
      <c r="D2128" s="2" t="s">
        <v>3454</v>
      </c>
      <c r="E2128" s="11">
        <v>0.34027777777777768</v>
      </c>
      <c r="F2128" s="11">
        <v>0.72916666666666674</v>
      </c>
      <c r="G2128">
        <v>9.33</v>
      </c>
      <c r="H2128">
        <v>1607.7170418006431</v>
      </c>
      <c r="I2128">
        <v>9.3333333333333339</v>
      </c>
      <c r="J2128">
        <v>1607.1428571412036</v>
      </c>
      <c r="K2128" s="2" t="s">
        <v>3416</v>
      </c>
      <c r="L2128" s="2" t="s">
        <v>3370</v>
      </c>
      <c r="M2128" t="s">
        <v>764</v>
      </c>
      <c r="N2128" s="2" t="s">
        <v>764</v>
      </c>
      <c r="O2128" s="2" t="s">
        <v>764</v>
      </c>
      <c r="P2128" s="2" t="s">
        <v>764</v>
      </c>
      <c r="Q2128" s="2" t="s">
        <v>764</v>
      </c>
      <c r="R2128" s="2" t="s">
        <v>764</v>
      </c>
      <c r="S2128" s="2" t="s">
        <v>764</v>
      </c>
      <c r="T2128">
        <v>15000</v>
      </c>
      <c r="U2128">
        <v>10</v>
      </c>
      <c r="V2128">
        <v>0</v>
      </c>
      <c r="W2128">
        <v>0</v>
      </c>
      <c r="X2128">
        <v>0</v>
      </c>
      <c r="Z2128">
        <v>0</v>
      </c>
      <c r="AA2128" t="s">
        <v>764</v>
      </c>
      <c r="AB2128" t="s">
        <v>764</v>
      </c>
      <c r="AC2128" s="2" t="s">
        <v>3548</v>
      </c>
      <c r="AD2128" s="2" t="s">
        <v>2099</v>
      </c>
      <c r="AE2128">
        <v>2026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 s="2" t="s">
        <v>3419</v>
      </c>
      <c r="AN2128" s="2" t="s">
        <v>3419</v>
      </c>
    </row>
    <row r="2129" spans="1:40">
      <c r="A2129" s="1">
        <v>46182</v>
      </c>
      <c r="B2129" s="2" t="s">
        <v>25</v>
      </c>
      <c r="C2129" s="2" t="s">
        <v>3422</v>
      </c>
      <c r="D2129" s="2" t="s">
        <v>3423</v>
      </c>
      <c r="E2129" s="11">
        <v>0.33680555555555558</v>
      </c>
      <c r="F2129" s="11">
        <v>0.58333333333333326</v>
      </c>
      <c r="G2129">
        <v>5.92</v>
      </c>
      <c r="H2129">
        <v>810.81081081081084</v>
      </c>
      <c r="I2129">
        <v>5.916666666666667</v>
      </c>
      <c r="J2129">
        <v>811.2676056365741</v>
      </c>
      <c r="K2129" s="2" t="s">
        <v>3416</v>
      </c>
      <c r="L2129" s="2" t="s">
        <v>3417</v>
      </c>
      <c r="M2129">
        <v>744</v>
      </c>
      <c r="N2129" s="2" t="s">
        <v>2890</v>
      </c>
      <c r="O2129" s="2" t="s">
        <v>2891</v>
      </c>
      <c r="P2129" s="2" t="s">
        <v>634</v>
      </c>
      <c r="Q2129" s="2" t="s">
        <v>97</v>
      </c>
      <c r="R2129" s="2" t="s">
        <v>633</v>
      </c>
      <c r="S2129" s="2" t="s">
        <v>64</v>
      </c>
      <c r="T2129">
        <v>4800</v>
      </c>
      <c r="U2129">
        <v>0</v>
      </c>
      <c r="V2129">
        <v>2</v>
      </c>
      <c r="W2129">
        <v>1</v>
      </c>
      <c r="X2129">
        <v>2</v>
      </c>
      <c r="Z2129">
        <v>9600</v>
      </c>
      <c r="AA2129">
        <v>9600</v>
      </c>
      <c r="AB2129">
        <v>9500</v>
      </c>
      <c r="AC2129" s="2"/>
      <c r="AD2129" s="2" t="s">
        <v>2099</v>
      </c>
      <c r="AE2129">
        <v>2026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 s="2" t="s">
        <v>72</v>
      </c>
      <c r="AN2129" s="2" t="s">
        <v>3419</v>
      </c>
    </row>
    <row r="2130" spans="1:40">
      <c r="A2130" s="1">
        <v>46182</v>
      </c>
      <c r="B2130" s="2" t="s">
        <v>25</v>
      </c>
      <c r="C2130" s="2" t="s">
        <v>3422</v>
      </c>
      <c r="D2130" s="2" t="s">
        <v>3423</v>
      </c>
      <c r="E2130" s="11">
        <v>0.58680555555555558</v>
      </c>
      <c r="F2130" s="11">
        <v>0.72916666666666674</v>
      </c>
      <c r="G2130">
        <v>3.42</v>
      </c>
      <c r="H2130">
        <v>0</v>
      </c>
      <c r="I2130">
        <v>3.416666666666667</v>
      </c>
      <c r="J2130">
        <v>0</v>
      </c>
      <c r="K2130" s="2" t="s">
        <v>3416</v>
      </c>
      <c r="L2130" s="2" t="s">
        <v>3464</v>
      </c>
      <c r="M2130" t="s">
        <v>764</v>
      </c>
      <c r="N2130" s="2" t="s">
        <v>764</v>
      </c>
      <c r="O2130" s="2" t="s">
        <v>764</v>
      </c>
      <c r="P2130" s="2" t="s">
        <v>764</v>
      </c>
      <c r="Q2130" s="2" t="s">
        <v>764</v>
      </c>
      <c r="R2130" s="2" t="s">
        <v>764</v>
      </c>
      <c r="S2130" s="2" t="s">
        <v>764</v>
      </c>
      <c r="T2130">
        <v>0</v>
      </c>
      <c r="U2130">
        <v>0</v>
      </c>
      <c r="V2130">
        <v>0</v>
      </c>
      <c r="W2130">
        <v>0</v>
      </c>
      <c r="X2130">
        <v>0</v>
      </c>
      <c r="Z2130">
        <v>0</v>
      </c>
      <c r="AA2130" t="s">
        <v>764</v>
      </c>
      <c r="AB2130" t="s">
        <v>764</v>
      </c>
      <c r="AC2130" s="2" t="s">
        <v>3753</v>
      </c>
      <c r="AD2130" s="2" t="s">
        <v>2099</v>
      </c>
      <c r="AE2130">
        <v>2026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 s="2" t="s">
        <v>72</v>
      </c>
      <c r="AN2130" s="2" t="s">
        <v>3419</v>
      </c>
    </row>
    <row r="2131" spans="1:40">
      <c r="A2131" s="1">
        <v>46183</v>
      </c>
      <c r="B2131" s="2" t="s">
        <v>25</v>
      </c>
      <c r="C2131" s="2" t="s">
        <v>3422</v>
      </c>
      <c r="D2131" s="2" t="s">
        <v>3423</v>
      </c>
      <c r="E2131" s="11">
        <v>0.33680555555555558</v>
      </c>
      <c r="F2131" s="11">
        <v>0.45833333333333326</v>
      </c>
      <c r="G2131">
        <v>2.92</v>
      </c>
      <c r="H2131">
        <v>856.16438356164383</v>
      </c>
      <c r="I2131">
        <v>2.9166666666666665</v>
      </c>
      <c r="J2131">
        <v>857.14285714120365</v>
      </c>
      <c r="K2131" s="2" t="s">
        <v>3416</v>
      </c>
      <c r="L2131" s="2" t="s">
        <v>3417</v>
      </c>
      <c r="M2131">
        <v>949</v>
      </c>
      <c r="N2131" s="2" t="s">
        <v>3279</v>
      </c>
      <c r="O2131" s="2" t="s">
        <v>362</v>
      </c>
      <c r="P2131" s="2" t="s">
        <v>361</v>
      </c>
      <c r="Q2131" s="2" t="s">
        <v>153</v>
      </c>
      <c r="R2131" s="2" t="s">
        <v>360</v>
      </c>
      <c r="S2131" s="2" t="s">
        <v>64</v>
      </c>
      <c r="T2131">
        <v>2500</v>
      </c>
      <c r="U2131">
        <v>0</v>
      </c>
      <c r="V2131">
        <v>2</v>
      </c>
      <c r="W2131">
        <v>1</v>
      </c>
      <c r="X2131">
        <v>4</v>
      </c>
      <c r="Z2131">
        <v>10000</v>
      </c>
      <c r="AA2131">
        <v>10000</v>
      </c>
      <c r="AB2131">
        <v>9600</v>
      </c>
      <c r="AC2131" s="2"/>
      <c r="AD2131" s="2" t="s">
        <v>2099</v>
      </c>
      <c r="AE2131">
        <v>2026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 s="2" t="s">
        <v>72</v>
      </c>
      <c r="AN2131" s="2" t="s">
        <v>3419</v>
      </c>
    </row>
    <row r="2132" spans="1:40">
      <c r="A2132" s="1">
        <v>46183</v>
      </c>
      <c r="B2132" s="2" t="s">
        <v>25</v>
      </c>
      <c r="C2132" s="2" t="s">
        <v>3422</v>
      </c>
      <c r="D2132" s="2" t="s">
        <v>3423</v>
      </c>
      <c r="E2132" s="11">
        <v>0.46875</v>
      </c>
      <c r="F2132" s="11">
        <v>0.60416666666666674</v>
      </c>
      <c r="G2132">
        <v>3.25</v>
      </c>
      <c r="H2132">
        <v>1569.2307692307693</v>
      </c>
      <c r="I2132">
        <v>3.25</v>
      </c>
      <c r="J2132">
        <v>1569.2307692361112</v>
      </c>
      <c r="K2132" s="2" t="s">
        <v>3416</v>
      </c>
      <c r="L2132" s="2" t="s">
        <v>3417</v>
      </c>
      <c r="M2132">
        <v>945</v>
      </c>
      <c r="N2132" s="2" t="s">
        <v>3268</v>
      </c>
      <c r="O2132" s="2" t="s">
        <v>3270</v>
      </c>
      <c r="P2132" s="2" t="s">
        <v>1961</v>
      </c>
      <c r="Q2132" s="2" t="s">
        <v>2288</v>
      </c>
      <c r="R2132" s="2" t="s">
        <v>3269</v>
      </c>
      <c r="S2132" s="2" t="s">
        <v>64</v>
      </c>
      <c r="T2132">
        <v>5100</v>
      </c>
      <c r="U2132">
        <v>0</v>
      </c>
      <c r="V2132">
        <v>2</v>
      </c>
      <c r="W2132">
        <v>1</v>
      </c>
      <c r="X2132">
        <v>2</v>
      </c>
      <c r="Z2132">
        <v>10200</v>
      </c>
      <c r="AA2132">
        <v>10200</v>
      </c>
      <c r="AB2132">
        <v>10000</v>
      </c>
      <c r="AC2132" s="2"/>
      <c r="AD2132" s="2" t="s">
        <v>2099</v>
      </c>
      <c r="AE2132">
        <v>2026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 s="2" t="s">
        <v>72</v>
      </c>
      <c r="AN2132" s="2" t="s">
        <v>3419</v>
      </c>
    </row>
    <row r="2133" spans="1:40">
      <c r="A2133" s="1">
        <v>46183</v>
      </c>
      <c r="B2133" s="2" t="s">
        <v>25</v>
      </c>
      <c r="C2133" s="2" t="s">
        <v>3422</v>
      </c>
      <c r="D2133" s="2" t="s">
        <v>3423</v>
      </c>
      <c r="E2133" s="11">
        <v>0.61805555555555558</v>
      </c>
      <c r="F2133" s="11">
        <v>0.66666666666666674</v>
      </c>
      <c r="G2133">
        <v>1.17</v>
      </c>
      <c r="H2133">
        <v>683.76068376068383</v>
      </c>
      <c r="I2133">
        <v>1.1666666666666665</v>
      </c>
      <c r="J2133">
        <v>685.71428571759259</v>
      </c>
      <c r="K2133" s="2" t="s">
        <v>3416</v>
      </c>
      <c r="L2133" s="2" t="s">
        <v>3417</v>
      </c>
      <c r="M2133">
        <v>872</v>
      </c>
      <c r="N2133" s="2" t="s">
        <v>3160</v>
      </c>
      <c r="O2133" s="2" t="s">
        <v>1330</v>
      </c>
      <c r="P2133" s="2" t="s">
        <v>1329</v>
      </c>
      <c r="Q2133" s="2" t="s">
        <v>153</v>
      </c>
      <c r="R2133" s="2" t="s">
        <v>1328</v>
      </c>
      <c r="S2133" s="2" t="s">
        <v>64</v>
      </c>
      <c r="T2133">
        <v>800</v>
      </c>
      <c r="U2133">
        <v>0</v>
      </c>
      <c r="V2133">
        <v>2</v>
      </c>
      <c r="W2133">
        <v>1</v>
      </c>
      <c r="X2133">
        <v>2</v>
      </c>
      <c r="Z2133">
        <v>1600</v>
      </c>
      <c r="AA2133">
        <v>1600</v>
      </c>
      <c r="AB2133">
        <v>1400</v>
      </c>
      <c r="AC2133" s="2"/>
      <c r="AD2133" s="2" t="s">
        <v>2099</v>
      </c>
      <c r="AE2133">
        <v>2026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 s="2" t="s">
        <v>72</v>
      </c>
      <c r="AN2133" s="2" t="s">
        <v>3419</v>
      </c>
    </row>
    <row r="2134" spans="1:40">
      <c r="A2134" s="1">
        <v>46183</v>
      </c>
      <c r="B2134" s="2" t="s">
        <v>25</v>
      </c>
      <c r="C2134" s="2" t="s">
        <v>3422</v>
      </c>
      <c r="D2134" s="2" t="s">
        <v>3423</v>
      </c>
      <c r="E2134" s="11">
        <v>0.6875</v>
      </c>
      <c r="F2134" s="11">
        <v>0.72569444444444442</v>
      </c>
      <c r="G2134">
        <v>0.92</v>
      </c>
      <c r="H2134">
        <v>0</v>
      </c>
      <c r="I2134">
        <v>0.91666666666666674</v>
      </c>
      <c r="J2134">
        <v>0</v>
      </c>
      <c r="K2134" s="2" t="s">
        <v>3416</v>
      </c>
      <c r="L2134" s="2" t="s">
        <v>3362</v>
      </c>
      <c r="M2134" t="s">
        <v>764</v>
      </c>
      <c r="N2134" s="2" t="s">
        <v>764</v>
      </c>
      <c r="O2134" s="2" t="s">
        <v>764</v>
      </c>
      <c r="P2134" s="2" t="s">
        <v>764</v>
      </c>
      <c r="Q2134" s="2" t="s">
        <v>764</v>
      </c>
      <c r="R2134" s="2" t="s">
        <v>764</v>
      </c>
      <c r="S2134" s="2" t="s">
        <v>764</v>
      </c>
      <c r="T2134">
        <v>0</v>
      </c>
      <c r="U2134">
        <v>0</v>
      </c>
      <c r="V2134">
        <v>0</v>
      </c>
      <c r="W2134">
        <v>0</v>
      </c>
      <c r="X2134">
        <v>0</v>
      </c>
      <c r="Z2134">
        <v>0</v>
      </c>
      <c r="AA2134" t="s">
        <v>764</v>
      </c>
      <c r="AB2134" t="s">
        <v>764</v>
      </c>
      <c r="AC2134" s="2" t="s">
        <v>3754</v>
      </c>
      <c r="AD2134" s="2" t="s">
        <v>2099</v>
      </c>
      <c r="AE2134">
        <v>2026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 s="2" t="s">
        <v>72</v>
      </c>
      <c r="AN2134" s="2" t="s">
        <v>3419</v>
      </c>
    </row>
    <row r="2135" spans="1:40">
      <c r="A2135" s="1">
        <v>46182</v>
      </c>
      <c r="B2135" s="2" t="s">
        <v>25</v>
      </c>
      <c r="C2135" s="2" t="s">
        <v>3424</v>
      </c>
      <c r="D2135" s="2" t="s">
        <v>3425</v>
      </c>
      <c r="E2135" s="11">
        <v>0.38541666666666674</v>
      </c>
      <c r="F2135" s="11">
        <v>0.45833333333333326</v>
      </c>
      <c r="G2135">
        <v>1.75</v>
      </c>
      <c r="H2135">
        <v>245.71428571428572</v>
      </c>
      <c r="I2135">
        <v>1.75</v>
      </c>
      <c r="J2135">
        <v>245.71428571759259</v>
      </c>
      <c r="K2135" s="2" t="s">
        <v>3416</v>
      </c>
      <c r="L2135" s="2" t="s">
        <v>3417</v>
      </c>
      <c r="M2135">
        <v>720</v>
      </c>
      <c r="N2135" s="2" t="s">
        <v>2840</v>
      </c>
      <c r="O2135" s="2" t="s">
        <v>2843</v>
      </c>
      <c r="P2135" s="2" t="s">
        <v>402</v>
      </c>
      <c r="Q2135" s="2" t="s">
        <v>2842</v>
      </c>
      <c r="R2135" s="2" t="s">
        <v>2841</v>
      </c>
      <c r="S2135" s="2" t="s">
        <v>64</v>
      </c>
      <c r="T2135">
        <v>430</v>
      </c>
      <c r="U2135">
        <v>30</v>
      </c>
      <c r="V2135">
        <v>4</v>
      </c>
      <c r="W2135">
        <v>1</v>
      </c>
      <c r="X2135">
        <v>4</v>
      </c>
      <c r="Z2135">
        <v>1720</v>
      </c>
      <c r="AA2135">
        <v>1720</v>
      </c>
      <c r="AB2135">
        <v>9000</v>
      </c>
      <c r="AC2135" s="2" t="s">
        <v>3459</v>
      </c>
      <c r="AD2135" s="2" t="s">
        <v>2099</v>
      </c>
      <c r="AE2135">
        <v>2026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 s="2" t="s">
        <v>72</v>
      </c>
      <c r="AN2135" s="2" t="s">
        <v>3419</v>
      </c>
    </row>
    <row r="2136" spans="1:40">
      <c r="A2136" s="1">
        <v>46182</v>
      </c>
      <c r="B2136" s="2" t="s">
        <v>25</v>
      </c>
      <c r="C2136" s="2" t="s">
        <v>3424</v>
      </c>
      <c r="D2136" s="2" t="s">
        <v>3425</v>
      </c>
      <c r="E2136" s="11">
        <v>0.48055555555555562</v>
      </c>
      <c r="F2136" s="11">
        <v>0.52083333333333326</v>
      </c>
      <c r="G2136">
        <v>0.97</v>
      </c>
      <c r="H2136">
        <v>0</v>
      </c>
      <c r="I2136">
        <v>0.96666666666666656</v>
      </c>
      <c r="J2136">
        <v>0</v>
      </c>
      <c r="K2136" s="2" t="s">
        <v>3416</v>
      </c>
      <c r="L2136" s="2" t="s">
        <v>3464</v>
      </c>
      <c r="M2136" t="s">
        <v>764</v>
      </c>
      <c r="N2136" s="2" t="s">
        <v>764</v>
      </c>
      <c r="O2136" s="2" t="s">
        <v>764</v>
      </c>
      <c r="P2136" s="2" t="s">
        <v>764</v>
      </c>
      <c r="Q2136" s="2" t="s">
        <v>764</v>
      </c>
      <c r="R2136" s="2" t="s">
        <v>764</v>
      </c>
      <c r="S2136" s="2" t="s">
        <v>764</v>
      </c>
      <c r="T2136">
        <v>0</v>
      </c>
      <c r="U2136">
        <v>0</v>
      </c>
      <c r="V2136">
        <v>0</v>
      </c>
      <c r="W2136">
        <v>0</v>
      </c>
      <c r="X2136">
        <v>0</v>
      </c>
      <c r="Z2136">
        <v>0</v>
      </c>
      <c r="AA2136" t="s">
        <v>764</v>
      </c>
      <c r="AB2136" t="s">
        <v>764</v>
      </c>
      <c r="AC2136" s="2"/>
      <c r="AD2136" s="2" t="s">
        <v>2099</v>
      </c>
      <c r="AE2136">
        <v>2026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 s="2" t="s">
        <v>72</v>
      </c>
      <c r="AN2136" s="2" t="s">
        <v>3419</v>
      </c>
    </row>
    <row r="2137" spans="1:40">
      <c r="A2137" s="1">
        <v>46182</v>
      </c>
      <c r="B2137" s="2" t="s">
        <v>25</v>
      </c>
      <c r="C2137" s="2" t="s">
        <v>3424</v>
      </c>
      <c r="D2137" s="2" t="s">
        <v>3425</v>
      </c>
      <c r="E2137" s="11">
        <v>0.52430555555555558</v>
      </c>
      <c r="F2137" s="11">
        <v>0.57638888888888884</v>
      </c>
      <c r="G2137">
        <v>1.25</v>
      </c>
      <c r="H2137">
        <v>1616</v>
      </c>
      <c r="I2137">
        <v>1.25</v>
      </c>
      <c r="J2137">
        <v>1616</v>
      </c>
      <c r="K2137" s="2" t="s">
        <v>3416</v>
      </c>
      <c r="L2137" s="2" t="s">
        <v>3417</v>
      </c>
      <c r="M2137">
        <v>720</v>
      </c>
      <c r="N2137" s="2" t="s">
        <v>2840</v>
      </c>
      <c r="O2137" s="2" t="s">
        <v>2843</v>
      </c>
      <c r="P2137" s="2" t="s">
        <v>402</v>
      </c>
      <c r="Q2137" s="2" t="s">
        <v>2842</v>
      </c>
      <c r="R2137" s="2" t="s">
        <v>2841</v>
      </c>
      <c r="S2137" s="2" t="s">
        <v>64</v>
      </c>
      <c r="T2137">
        <v>2020</v>
      </c>
      <c r="U2137">
        <v>10</v>
      </c>
      <c r="V2137">
        <v>4</v>
      </c>
      <c r="W2137">
        <v>1</v>
      </c>
      <c r="X2137">
        <v>4</v>
      </c>
      <c r="Z2137">
        <v>8080</v>
      </c>
      <c r="AA2137">
        <v>8080</v>
      </c>
      <c r="AB2137">
        <v>9000</v>
      </c>
      <c r="AC2137" s="2" t="s">
        <v>3460</v>
      </c>
      <c r="AD2137" s="2" t="s">
        <v>2099</v>
      </c>
      <c r="AE2137">
        <v>2026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 s="2" t="s">
        <v>72</v>
      </c>
      <c r="AN2137" s="2" t="s">
        <v>3419</v>
      </c>
    </row>
    <row r="2138" spans="1:40">
      <c r="A2138" s="1">
        <v>46182</v>
      </c>
      <c r="B2138" s="2" t="s">
        <v>25</v>
      </c>
      <c r="C2138" s="2" t="s">
        <v>3424</v>
      </c>
      <c r="D2138" s="2" t="s">
        <v>3425</v>
      </c>
      <c r="E2138" s="11">
        <v>0.58333333333333326</v>
      </c>
      <c r="F2138" s="11">
        <v>0.60763888888888884</v>
      </c>
      <c r="G2138">
        <v>0.57999999999999996</v>
      </c>
      <c r="H2138">
        <v>0</v>
      </c>
      <c r="I2138">
        <v>0.58333333333333326</v>
      </c>
      <c r="J2138">
        <v>0</v>
      </c>
      <c r="K2138" s="2" t="s">
        <v>3416</v>
      </c>
      <c r="L2138" s="2" t="s">
        <v>3464</v>
      </c>
      <c r="M2138" t="s">
        <v>764</v>
      </c>
      <c r="N2138" s="2" t="s">
        <v>764</v>
      </c>
      <c r="O2138" s="2" t="s">
        <v>764</v>
      </c>
      <c r="P2138" s="2" t="s">
        <v>764</v>
      </c>
      <c r="Q2138" s="2" t="s">
        <v>764</v>
      </c>
      <c r="R2138" s="2" t="s">
        <v>764</v>
      </c>
      <c r="S2138" s="2" t="s">
        <v>764</v>
      </c>
      <c r="T2138">
        <v>0</v>
      </c>
      <c r="U2138">
        <v>0</v>
      </c>
      <c r="V2138">
        <v>0</v>
      </c>
      <c r="W2138">
        <v>0</v>
      </c>
      <c r="X2138">
        <v>0</v>
      </c>
      <c r="Z2138">
        <v>0</v>
      </c>
      <c r="AA2138" t="s">
        <v>764</v>
      </c>
      <c r="AB2138" t="s">
        <v>764</v>
      </c>
      <c r="AC2138" s="2" t="s">
        <v>3755</v>
      </c>
      <c r="AD2138" s="2" t="s">
        <v>2099</v>
      </c>
      <c r="AE2138">
        <v>2026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 s="2" t="s">
        <v>72</v>
      </c>
      <c r="AN2138" s="2" t="s">
        <v>3419</v>
      </c>
    </row>
    <row r="2139" spans="1:40">
      <c r="A2139" s="1">
        <v>46182</v>
      </c>
      <c r="B2139" s="2" t="s">
        <v>25</v>
      </c>
      <c r="C2139" s="2" t="s">
        <v>3424</v>
      </c>
      <c r="D2139" s="2" t="s">
        <v>3425</v>
      </c>
      <c r="E2139" s="11">
        <v>0.61111111111111116</v>
      </c>
      <c r="F2139" s="11">
        <v>0.70486111111111116</v>
      </c>
      <c r="G2139">
        <v>2.25</v>
      </c>
      <c r="H2139">
        <v>746.66666666666663</v>
      </c>
      <c r="I2139">
        <v>2.25</v>
      </c>
      <c r="J2139">
        <v>746.66666666666663</v>
      </c>
      <c r="K2139" s="2" t="s">
        <v>3416</v>
      </c>
      <c r="L2139" s="2" t="s">
        <v>3417</v>
      </c>
      <c r="M2139">
        <v>788</v>
      </c>
      <c r="N2139" s="2" t="s">
        <v>3005</v>
      </c>
      <c r="O2139" s="2" t="s">
        <v>404</v>
      </c>
      <c r="P2139" s="2" t="s">
        <v>402</v>
      </c>
      <c r="Q2139" s="2" t="s">
        <v>403</v>
      </c>
      <c r="R2139" s="2" t="s">
        <v>401</v>
      </c>
      <c r="S2139" s="2" t="s">
        <v>64</v>
      </c>
      <c r="T2139">
        <v>1680</v>
      </c>
      <c r="U2139">
        <v>50</v>
      </c>
      <c r="V2139">
        <v>4</v>
      </c>
      <c r="W2139">
        <v>1</v>
      </c>
      <c r="X2139">
        <v>1</v>
      </c>
      <c r="Z2139">
        <v>1680</v>
      </c>
      <c r="AA2139">
        <v>1680</v>
      </c>
      <c r="AB2139">
        <v>1500</v>
      </c>
      <c r="AC2139" s="2"/>
      <c r="AD2139" s="2" t="s">
        <v>2099</v>
      </c>
      <c r="AE2139">
        <v>2026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 s="2" t="s">
        <v>72</v>
      </c>
      <c r="AN2139" s="2" t="s">
        <v>3419</v>
      </c>
    </row>
    <row r="2140" spans="1:40">
      <c r="A2140" s="1">
        <v>46183</v>
      </c>
      <c r="B2140" s="2" t="s">
        <v>25</v>
      </c>
      <c r="C2140" s="2" t="s">
        <v>3424</v>
      </c>
      <c r="D2140" s="2" t="s">
        <v>3425</v>
      </c>
      <c r="E2140" s="11">
        <v>0.35416666666666674</v>
      </c>
      <c r="F2140" s="11">
        <v>0.70833333333333326</v>
      </c>
      <c r="G2140">
        <v>8.5</v>
      </c>
      <c r="H2140">
        <v>1670.5882352941176</v>
      </c>
      <c r="I2140">
        <v>8.5</v>
      </c>
      <c r="J2140">
        <v>1670.5882352893518</v>
      </c>
      <c r="K2140" s="2" t="s">
        <v>3416</v>
      </c>
      <c r="L2140" s="2" t="s">
        <v>3417</v>
      </c>
      <c r="M2140">
        <v>736</v>
      </c>
      <c r="N2140" s="2" t="s">
        <v>2862</v>
      </c>
      <c r="O2140" s="2" t="s">
        <v>2863</v>
      </c>
      <c r="P2140" s="2" t="s">
        <v>456</v>
      </c>
      <c r="Q2140" s="2" t="s">
        <v>457</v>
      </c>
      <c r="R2140" s="2" t="s">
        <v>455</v>
      </c>
      <c r="S2140" s="2" t="s">
        <v>64</v>
      </c>
      <c r="T2140">
        <v>14200</v>
      </c>
      <c r="U2140">
        <v>40</v>
      </c>
      <c r="V2140">
        <v>4</v>
      </c>
      <c r="W2140">
        <v>1</v>
      </c>
      <c r="X2140">
        <v>1</v>
      </c>
      <c r="Z2140">
        <v>14200</v>
      </c>
      <c r="AA2140">
        <v>14200</v>
      </c>
      <c r="AB2140">
        <v>14000</v>
      </c>
      <c r="AC2140" s="2"/>
      <c r="AD2140" s="2" t="s">
        <v>2099</v>
      </c>
      <c r="AE2140">
        <v>2026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 s="2" t="s">
        <v>72</v>
      </c>
      <c r="AN2140" s="2" t="s">
        <v>3419</v>
      </c>
    </row>
    <row r="2141" spans="1:40">
      <c r="A2141" s="1">
        <v>46182</v>
      </c>
      <c r="B2141" s="2" t="s">
        <v>25</v>
      </c>
      <c r="C2141" s="2" t="s">
        <v>3414</v>
      </c>
      <c r="D2141" s="2" t="s">
        <v>3449</v>
      </c>
      <c r="E2141" s="11">
        <v>0.38541666666666674</v>
      </c>
      <c r="F2141" s="11">
        <v>0.40625</v>
      </c>
      <c r="G2141">
        <v>0.5</v>
      </c>
      <c r="H2141">
        <v>500</v>
      </c>
      <c r="I2141">
        <v>0.5</v>
      </c>
      <c r="J2141">
        <v>500</v>
      </c>
      <c r="K2141" s="2" t="s">
        <v>3416</v>
      </c>
      <c r="L2141" s="2" t="s">
        <v>3417</v>
      </c>
      <c r="M2141">
        <v>753</v>
      </c>
      <c r="N2141" s="2" t="s">
        <v>2903</v>
      </c>
      <c r="O2141" s="2" t="s">
        <v>607</v>
      </c>
      <c r="P2141" s="2" t="s">
        <v>602</v>
      </c>
      <c r="Q2141" s="2" t="s">
        <v>343</v>
      </c>
      <c r="R2141" s="2" t="s">
        <v>601</v>
      </c>
      <c r="S2141" s="2" t="s">
        <v>79</v>
      </c>
      <c r="T2141">
        <v>250</v>
      </c>
      <c r="U2141">
        <v>0</v>
      </c>
      <c r="V2141">
        <v>0</v>
      </c>
      <c r="W2141">
        <v>1</v>
      </c>
      <c r="X2141">
        <v>8</v>
      </c>
      <c r="Z2141">
        <v>2000</v>
      </c>
      <c r="AA2141">
        <v>2000</v>
      </c>
      <c r="AB2141">
        <v>1700</v>
      </c>
      <c r="AC2141" s="2"/>
      <c r="AD2141" s="2" t="s">
        <v>2099</v>
      </c>
      <c r="AE2141">
        <v>2026</v>
      </c>
      <c r="AF2141">
        <v>63</v>
      </c>
      <c r="AG2141">
        <v>63</v>
      </c>
      <c r="AH2141">
        <v>0</v>
      </c>
      <c r="AI2141">
        <v>66</v>
      </c>
      <c r="AJ2141">
        <v>63</v>
      </c>
      <c r="AK2141">
        <v>3</v>
      </c>
      <c r="AL2141" s="2" t="s">
        <v>72</v>
      </c>
      <c r="AN2141" s="2" t="s">
        <v>3419</v>
      </c>
    </row>
    <row r="2142" spans="1:40">
      <c r="A2142" s="1">
        <v>46182</v>
      </c>
      <c r="B2142" s="2" t="s">
        <v>25</v>
      </c>
      <c r="C2142" s="2" t="s">
        <v>3414</v>
      </c>
      <c r="D2142" s="2" t="s">
        <v>3449</v>
      </c>
      <c r="E2142" s="11">
        <v>0.41666666666666674</v>
      </c>
      <c r="F2142" s="11">
        <v>0.43055555555555558</v>
      </c>
      <c r="G2142">
        <v>0.33</v>
      </c>
      <c r="H2142">
        <v>2727.272727272727</v>
      </c>
      <c r="I2142">
        <v>0.33333333333333326</v>
      </c>
      <c r="J2142">
        <v>2700</v>
      </c>
      <c r="K2142" s="2" t="s">
        <v>3416</v>
      </c>
      <c r="L2142" s="2" t="s">
        <v>3417</v>
      </c>
      <c r="M2142">
        <v>754</v>
      </c>
      <c r="N2142" s="2" t="s">
        <v>2905</v>
      </c>
      <c r="O2142" s="2" t="s">
        <v>2909</v>
      </c>
      <c r="P2142" s="2" t="s">
        <v>2907</v>
      </c>
      <c r="Q2142" s="2" t="s">
        <v>2908</v>
      </c>
      <c r="R2142" s="2" t="s">
        <v>2906</v>
      </c>
      <c r="S2142" s="2" t="s">
        <v>79</v>
      </c>
      <c r="T2142">
        <v>900</v>
      </c>
      <c r="U2142">
        <v>10</v>
      </c>
      <c r="V2142">
        <v>0</v>
      </c>
      <c r="W2142">
        <v>1</v>
      </c>
      <c r="X2142">
        <v>8</v>
      </c>
      <c r="Z2142">
        <v>7200</v>
      </c>
      <c r="AA2142">
        <v>7200</v>
      </c>
      <c r="AB2142">
        <v>7000</v>
      </c>
      <c r="AC2142" s="2"/>
      <c r="AD2142" s="2" t="s">
        <v>2099</v>
      </c>
      <c r="AE2142">
        <v>2026</v>
      </c>
      <c r="AF2142">
        <v>225</v>
      </c>
      <c r="AG2142">
        <v>222</v>
      </c>
      <c r="AH2142">
        <v>3</v>
      </c>
      <c r="AI2142">
        <v>225</v>
      </c>
      <c r="AJ2142">
        <v>222</v>
      </c>
      <c r="AK2142">
        <v>3</v>
      </c>
      <c r="AL2142" s="2" t="s">
        <v>72</v>
      </c>
      <c r="AN2142" s="2" t="s">
        <v>3419</v>
      </c>
    </row>
    <row r="2143" spans="1:40">
      <c r="A2143" s="1">
        <v>46182</v>
      </c>
      <c r="B2143" s="2" t="s">
        <v>25</v>
      </c>
      <c r="C2143" s="2" t="s">
        <v>3414</v>
      </c>
      <c r="D2143" s="2" t="s">
        <v>3449</v>
      </c>
      <c r="E2143" s="11">
        <v>0.45138888888888884</v>
      </c>
      <c r="F2143" s="11">
        <v>0.54166666666666674</v>
      </c>
      <c r="G2143">
        <v>2.17</v>
      </c>
      <c r="H2143">
        <v>1152.073732718894</v>
      </c>
      <c r="I2143">
        <v>2.1666666666666665</v>
      </c>
      <c r="J2143">
        <v>1153.8461538425927</v>
      </c>
      <c r="K2143" s="2" t="s">
        <v>3416</v>
      </c>
      <c r="L2143" s="2" t="s">
        <v>3417</v>
      </c>
      <c r="M2143">
        <v>706</v>
      </c>
      <c r="N2143" s="2" t="s">
        <v>2808</v>
      </c>
      <c r="O2143" s="2" t="s">
        <v>427</v>
      </c>
      <c r="P2143" s="2" t="s">
        <v>466</v>
      </c>
      <c r="Q2143" s="2" t="s">
        <v>97</v>
      </c>
      <c r="R2143" s="2" t="s">
        <v>465</v>
      </c>
      <c r="S2143" s="2" t="s">
        <v>79</v>
      </c>
      <c r="T2143">
        <v>2500</v>
      </c>
      <c r="U2143">
        <v>20</v>
      </c>
      <c r="V2143">
        <v>0</v>
      </c>
      <c r="W2143">
        <v>1</v>
      </c>
      <c r="X2143">
        <v>8</v>
      </c>
      <c r="Z2143">
        <v>20000</v>
      </c>
      <c r="AA2143">
        <v>20000</v>
      </c>
      <c r="AB2143">
        <v>19800</v>
      </c>
      <c r="AC2143" s="2"/>
      <c r="AD2143" s="2" t="s">
        <v>2099</v>
      </c>
      <c r="AE2143">
        <v>2026</v>
      </c>
      <c r="AF2143">
        <v>625</v>
      </c>
      <c r="AG2143">
        <v>639</v>
      </c>
      <c r="AH2143">
        <v>-14</v>
      </c>
      <c r="AI2143">
        <v>642</v>
      </c>
      <c r="AJ2143">
        <v>639</v>
      </c>
      <c r="AK2143">
        <v>3</v>
      </c>
      <c r="AL2143" s="2" t="s">
        <v>72</v>
      </c>
      <c r="AN2143" s="2" t="s">
        <v>3419</v>
      </c>
    </row>
    <row r="2144" spans="1:40">
      <c r="A2144" s="1">
        <v>46182</v>
      </c>
      <c r="B2144" s="2" t="s">
        <v>25</v>
      </c>
      <c r="C2144" s="2" t="s">
        <v>3414</v>
      </c>
      <c r="D2144" s="2" t="s">
        <v>3449</v>
      </c>
      <c r="E2144" s="11">
        <v>0.55555555555555558</v>
      </c>
      <c r="F2144" s="11">
        <v>0.6875</v>
      </c>
      <c r="G2144">
        <v>3.17</v>
      </c>
      <c r="H2144">
        <v>1593.0599369085173</v>
      </c>
      <c r="I2144">
        <v>3.166666666666667</v>
      </c>
      <c r="J2144">
        <v>1594.7368421064814</v>
      </c>
      <c r="K2144" s="2" t="s">
        <v>3416</v>
      </c>
      <c r="L2144" s="2" t="s">
        <v>3417</v>
      </c>
      <c r="M2144">
        <v>697</v>
      </c>
      <c r="N2144" s="2" t="s">
        <v>2797</v>
      </c>
      <c r="O2144" s="2" t="s">
        <v>1120</v>
      </c>
      <c r="P2144" s="2" t="s">
        <v>1494</v>
      </c>
      <c r="Q2144" s="2" t="s">
        <v>97</v>
      </c>
      <c r="R2144" s="2" t="s">
        <v>1493</v>
      </c>
      <c r="S2144" s="2" t="s">
        <v>79</v>
      </c>
      <c r="T2144">
        <v>5050</v>
      </c>
      <c r="U2144">
        <v>0</v>
      </c>
      <c r="V2144">
        <v>0</v>
      </c>
      <c r="W2144">
        <v>1</v>
      </c>
      <c r="X2144">
        <v>8</v>
      </c>
      <c r="Z2144">
        <v>40400</v>
      </c>
      <c r="AA2144">
        <v>40400</v>
      </c>
      <c r="AB2144">
        <v>40000</v>
      </c>
      <c r="AC2144" s="2"/>
      <c r="AD2144" s="2" t="s">
        <v>2099</v>
      </c>
      <c r="AE2144">
        <v>2026</v>
      </c>
      <c r="AF2144">
        <v>1263</v>
      </c>
      <c r="AG2144">
        <v>1241</v>
      </c>
      <c r="AH2144">
        <v>22</v>
      </c>
      <c r="AI2144">
        <v>1263</v>
      </c>
      <c r="AJ2144">
        <v>1241</v>
      </c>
      <c r="AK2144">
        <v>22</v>
      </c>
      <c r="AL2144" s="2" t="s">
        <v>72</v>
      </c>
      <c r="AN2144" s="2" t="s">
        <v>3419</v>
      </c>
    </row>
    <row r="2145" spans="1:40">
      <c r="A2145" s="1">
        <v>46182</v>
      </c>
      <c r="B2145" s="2" t="s">
        <v>25</v>
      </c>
      <c r="C2145" s="2" t="s">
        <v>3414</v>
      </c>
      <c r="D2145" s="2" t="s">
        <v>3449</v>
      </c>
      <c r="E2145" s="11">
        <v>0.70138888888888884</v>
      </c>
      <c r="F2145" s="11">
        <v>0.70833333333333326</v>
      </c>
      <c r="G2145">
        <v>0.17</v>
      </c>
      <c r="H2145">
        <v>470.58823529411762</v>
      </c>
      <c r="I2145">
        <v>0.16666666666666674</v>
      </c>
      <c r="J2145">
        <v>480</v>
      </c>
      <c r="K2145" s="2" t="s">
        <v>3416</v>
      </c>
      <c r="L2145" s="2" t="s">
        <v>3417</v>
      </c>
      <c r="M2145">
        <v>961</v>
      </c>
      <c r="N2145" s="2" t="s">
        <v>3050</v>
      </c>
      <c r="O2145" s="2" t="s">
        <v>3308</v>
      </c>
      <c r="P2145" s="2" t="s">
        <v>3052</v>
      </c>
      <c r="Q2145" s="2" t="s">
        <v>3307</v>
      </c>
      <c r="R2145" s="2" t="s">
        <v>3306</v>
      </c>
      <c r="S2145" s="2" t="s">
        <v>79</v>
      </c>
      <c r="T2145">
        <v>80</v>
      </c>
      <c r="U2145">
        <v>0</v>
      </c>
      <c r="V2145">
        <v>0</v>
      </c>
      <c r="W2145">
        <v>1</v>
      </c>
      <c r="X2145">
        <v>8</v>
      </c>
      <c r="Z2145">
        <v>640</v>
      </c>
      <c r="AA2145">
        <v>640</v>
      </c>
      <c r="AB2145">
        <v>550</v>
      </c>
      <c r="AC2145" s="2"/>
      <c r="AD2145" s="2" t="s">
        <v>2099</v>
      </c>
      <c r="AE2145">
        <v>2026</v>
      </c>
      <c r="AF2145">
        <v>20</v>
      </c>
      <c r="AG2145">
        <v>21</v>
      </c>
      <c r="AH2145">
        <v>-1</v>
      </c>
      <c r="AI2145">
        <v>24</v>
      </c>
      <c r="AJ2145">
        <v>21</v>
      </c>
      <c r="AK2145">
        <v>3</v>
      </c>
      <c r="AL2145" s="2" t="s">
        <v>72</v>
      </c>
      <c r="AN2145" s="2" t="s">
        <v>3419</v>
      </c>
    </row>
    <row r="2146" spans="1:40">
      <c r="A2146" s="1">
        <v>46183</v>
      </c>
      <c r="B2146" s="2" t="s">
        <v>25</v>
      </c>
      <c r="C2146" s="2" t="s">
        <v>3414</v>
      </c>
      <c r="D2146" s="2" t="s">
        <v>3449</v>
      </c>
      <c r="E2146" s="11">
        <v>0.38541666666666674</v>
      </c>
      <c r="F2146" s="11">
        <v>0.43402777777777768</v>
      </c>
      <c r="G2146">
        <v>1.17</v>
      </c>
      <c r="H2146">
        <v>888.88888888888891</v>
      </c>
      <c r="I2146">
        <v>1.1666666666666665</v>
      </c>
      <c r="J2146">
        <v>891.42857142361106</v>
      </c>
      <c r="K2146" s="2" t="s">
        <v>3416</v>
      </c>
      <c r="L2146" s="2" t="s">
        <v>3417</v>
      </c>
      <c r="M2146">
        <v>726</v>
      </c>
      <c r="N2146" s="2" t="s">
        <v>2851</v>
      </c>
      <c r="O2146" s="2" t="s">
        <v>2059</v>
      </c>
      <c r="P2146" s="2" t="s">
        <v>996</v>
      </c>
      <c r="Q2146" s="2" t="s">
        <v>330</v>
      </c>
      <c r="R2146" s="2" t="s">
        <v>2852</v>
      </c>
      <c r="S2146" s="2" t="s">
        <v>79</v>
      </c>
      <c r="T2146">
        <v>1040</v>
      </c>
      <c r="U2146">
        <v>10</v>
      </c>
      <c r="V2146">
        <v>0</v>
      </c>
      <c r="W2146">
        <v>1</v>
      </c>
      <c r="X2146">
        <v>8</v>
      </c>
      <c r="Z2146">
        <v>8320</v>
      </c>
      <c r="AA2146">
        <v>8320</v>
      </c>
      <c r="AB2146">
        <v>8100</v>
      </c>
      <c r="AC2146" s="2"/>
      <c r="AD2146" s="2" t="s">
        <v>2099</v>
      </c>
      <c r="AE2146">
        <v>2026</v>
      </c>
      <c r="AF2146">
        <v>260</v>
      </c>
      <c r="AG2146">
        <v>262</v>
      </c>
      <c r="AH2146">
        <v>-2</v>
      </c>
      <c r="AI2146">
        <v>265</v>
      </c>
      <c r="AJ2146">
        <v>262</v>
      </c>
      <c r="AK2146">
        <v>3</v>
      </c>
      <c r="AL2146" s="2" t="s">
        <v>72</v>
      </c>
      <c r="AN2146" s="2" t="s">
        <v>3419</v>
      </c>
    </row>
    <row r="2147" spans="1:40">
      <c r="A2147" s="1">
        <v>46183</v>
      </c>
      <c r="B2147" s="2" t="s">
        <v>25</v>
      </c>
      <c r="C2147" s="2" t="s">
        <v>3414</v>
      </c>
      <c r="D2147" s="2" t="s">
        <v>3449</v>
      </c>
      <c r="E2147" s="11">
        <v>0.48263888888888884</v>
      </c>
      <c r="F2147" s="11">
        <v>0.5</v>
      </c>
      <c r="G2147">
        <v>0.42</v>
      </c>
      <c r="H2147">
        <v>833.33333333333337</v>
      </c>
      <c r="I2147">
        <v>0.41666666666666674</v>
      </c>
      <c r="J2147">
        <v>840</v>
      </c>
      <c r="K2147" s="2" t="s">
        <v>3416</v>
      </c>
      <c r="L2147" s="2" t="s">
        <v>3417</v>
      </c>
      <c r="M2147">
        <v>766</v>
      </c>
      <c r="N2147" s="2" t="s">
        <v>2943</v>
      </c>
      <c r="O2147" s="2" t="s">
        <v>2946</v>
      </c>
      <c r="P2147" s="2" t="s">
        <v>2945</v>
      </c>
      <c r="Q2147" s="2" t="s">
        <v>240</v>
      </c>
      <c r="R2147" s="2" t="s">
        <v>2944</v>
      </c>
      <c r="S2147" s="2" t="s">
        <v>79</v>
      </c>
      <c r="T2147">
        <v>350</v>
      </c>
      <c r="U2147">
        <v>0</v>
      </c>
      <c r="V2147">
        <v>0</v>
      </c>
      <c r="W2147">
        <v>1</v>
      </c>
      <c r="X2147">
        <v>8</v>
      </c>
      <c r="Z2147">
        <v>2800</v>
      </c>
      <c r="AA2147">
        <v>2800</v>
      </c>
      <c r="AB2147">
        <v>6000</v>
      </c>
      <c r="AC2147" s="2"/>
      <c r="AD2147" s="2" t="s">
        <v>2099</v>
      </c>
      <c r="AE2147">
        <v>2026</v>
      </c>
      <c r="AF2147">
        <v>88</v>
      </c>
      <c r="AG2147">
        <v>90</v>
      </c>
      <c r="AH2147">
        <v>-2</v>
      </c>
      <c r="AI2147">
        <v>93</v>
      </c>
      <c r="AJ2147">
        <v>90</v>
      </c>
      <c r="AK2147">
        <v>3</v>
      </c>
      <c r="AL2147" s="2" t="s">
        <v>72</v>
      </c>
      <c r="AN2147" s="2" t="s">
        <v>3419</v>
      </c>
    </row>
    <row r="2148" spans="1:40">
      <c r="A2148" s="1">
        <v>46183</v>
      </c>
      <c r="B2148" s="2" t="s">
        <v>25</v>
      </c>
      <c r="C2148" s="2" t="s">
        <v>3414</v>
      </c>
      <c r="D2148" s="2" t="s">
        <v>3449</v>
      </c>
      <c r="E2148" s="11">
        <v>0.51388888888888884</v>
      </c>
      <c r="F2148" s="11">
        <v>0.52083333333333326</v>
      </c>
      <c r="G2148">
        <v>0.17</v>
      </c>
      <c r="H2148">
        <v>1470.5882352941176</v>
      </c>
      <c r="I2148">
        <v>0.16666666666666674</v>
      </c>
      <c r="J2148">
        <v>1500</v>
      </c>
      <c r="K2148" s="2" t="s">
        <v>3416</v>
      </c>
      <c r="L2148" s="2" t="s">
        <v>3417</v>
      </c>
      <c r="M2148">
        <v>757</v>
      </c>
      <c r="N2148" s="2" t="s">
        <v>2917</v>
      </c>
      <c r="O2148" s="2" t="s">
        <v>754</v>
      </c>
      <c r="P2148" s="2" t="s">
        <v>749</v>
      </c>
      <c r="Q2148" s="2" t="s">
        <v>2288</v>
      </c>
      <c r="R2148" s="2" t="s">
        <v>2918</v>
      </c>
      <c r="S2148" s="2" t="s">
        <v>79</v>
      </c>
      <c r="T2148">
        <v>250</v>
      </c>
      <c r="U2148">
        <v>15</v>
      </c>
      <c r="V2148">
        <v>0</v>
      </c>
      <c r="W2148">
        <v>1</v>
      </c>
      <c r="X2148">
        <v>8</v>
      </c>
      <c r="Z2148">
        <v>2000</v>
      </c>
      <c r="AA2148">
        <v>2000</v>
      </c>
      <c r="AB2148">
        <v>1900</v>
      </c>
      <c r="AC2148" s="2"/>
      <c r="AD2148" s="2" t="s">
        <v>2099</v>
      </c>
      <c r="AE2148">
        <v>2026</v>
      </c>
      <c r="AF2148">
        <v>63</v>
      </c>
      <c r="AG2148">
        <v>72</v>
      </c>
      <c r="AH2148">
        <v>-9</v>
      </c>
      <c r="AI2148">
        <v>75</v>
      </c>
      <c r="AJ2148">
        <v>72</v>
      </c>
      <c r="AK2148">
        <v>3</v>
      </c>
      <c r="AL2148" s="2" t="s">
        <v>72</v>
      </c>
      <c r="AN2148" s="2" t="s">
        <v>3419</v>
      </c>
    </row>
    <row r="2149" spans="1:40">
      <c r="A2149" s="1">
        <v>46183</v>
      </c>
      <c r="B2149" s="2" t="s">
        <v>25</v>
      </c>
      <c r="C2149" s="2" t="s">
        <v>3414</v>
      </c>
      <c r="D2149" s="2" t="s">
        <v>3449</v>
      </c>
      <c r="E2149" s="11">
        <v>0.54166666666666674</v>
      </c>
      <c r="F2149" s="11">
        <v>0.58333333333333326</v>
      </c>
      <c r="G2149">
        <v>1</v>
      </c>
      <c r="H2149">
        <v>1825</v>
      </c>
      <c r="I2149">
        <v>1</v>
      </c>
      <c r="J2149">
        <v>1825</v>
      </c>
      <c r="K2149" s="2" t="s">
        <v>3416</v>
      </c>
      <c r="L2149" s="2" t="s">
        <v>3417</v>
      </c>
      <c r="M2149">
        <v>856</v>
      </c>
      <c r="N2149" s="2" t="s">
        <v>3161</v>
      </c>
      <c r="O2149" s="2" t="s">
        <v>102</v>
      </c>
      <c r="P2149" s="2" t="s">
        <v>2986</v>
      </c>
      <c r="Q2149" s="2" t="s">
        <v>59</v>
      </c>
      <c r="R2149" s="2" t="s">
        <v>3162</v>
      </c>
      <c r="S2149" s="2" t="s">
        <v>79</v>
      </c>
      <c r="T2149">
        <v>1825</v>
      </c>
      <c r="U2149">
        <v>0</v>
      </c>
      <c r="V2149">
        <v>0</v>
      </c>
      <c r="W2149">
        <v>1</v>
      </c>
      <c r="X2149">
        <v>8</v>
      </c>
      <c r="Z2149">
        <v>14600</v>
      </c>
      <c r="AA2149">
        <v>14600</v>
      </c>
      <c r="AB2149">
        <v>14600</v>
      </c>
      <c r="AC2149" s="2"/>
      <c r="AD2149" s="2" t="s">
        <v>2099</v>
      </c>
      <c r="AE2149">
        <v>2026</v>
      </c>
      <c r="AF2149">
        <v>457</v>
      </c>
      <c r="AG2149">
        <v>466</v>
      </c>
      <c r="AH2149">
        <v>-9</v>
      </c>
      <c r="AI2149">
        <v>469</v>
      </c>
      <c r="AJ2149">
        <v>466</v>
      </c>
      <c r="AK2149">
        <v>3</v>
      </c>
      <c r="AL2149" s="2" t="s">
        <v>72</v>
      </c>
      <c r="AN2149" s="2" t="s">
        <v>3419</v>
      </c>
    </row>
    <row r="2150" spans="1:40">
      <c r="A2150" s="1">
        <v>46183</v>
      </c>
      <c r="B2150" s="2" t="s">
        <v>25</v>
      </c>
      <c r="C2150" s="2" t="s">
        <v>3414</v>
      </c>
      <c r="D2150" s="2" t="s">
        <v>3449</v>
      </c>
      <c r="E2150" s="11">
        <v>0.58333333333333326</v>
      </c>
      <c r="F2150" s="11">
        <v>0.69444444444444442</v>
      </c>
      <c r="G2150">
        <v>2.67</v>
      </c>
      <c r="H2150">
        <v>936.32958801498125</v>
      </c>
      <c r="I2150">
        <v>2.6666666666666665</v>
      </c>
      <c r="J2150">
        <v>937.5</v>
      </c>
      <c r="K2150" s="2" t="s">
        <v>3416</v>
      </c>
      <c r="L2150" s="2" t="s">
        <v>3417</v>
      </c>
      <c r="M2150">
        <v>709</v>
      </c>
      <c r="N2150" s="2" t="s">
        <v>2812</v>
      </c>
      <c r="O2150" s="2" t="s">
        <v>102</v>
      </c>
      <c r="P2150" s="2" t="s">
        <v>1075</v>
      </c>
      <c r="Q2150" s="2" t="s">
        <v>97</v>
      </c>
      <c r="R2150" s="2" t="s">
        <v>1074</v>
      </c>
      <c r="S2150" s="2" t="s">
        <v>79</v>
      </c>
      <c r="T2150">
        <v>2500</v>
      </c>
      <c r="U2150">
        <v>0</v>
      </c>
      <c r="V2150">
        <v>0</v>
      </c>
      <c r="W2150">
        <v>1</v>
      </c>
      <c r="X2150">
        <v>8</v>
      </c>
      <c r="Z2150">
        <v>20000</v>
      </c>
      <c r="AA2150">
        <v>20000</v>
      </c>
      <c r="AB2150">
        <v>19800</v>
      </c>
      <c r="AC2150" s="2"/>
      <c r="AD2150" s="2" t="s">
        <v>2099</v>
      </c>
      <c r="AE2150">
        <v>2026</v>
      </c>
      <c r="AF2150">
        <v>625</v>
      </c>
      <c r="AG2150">
        <v>613</v>
      </c>
      <c r="AH2150">
        <v>12</v>
      </c>
      <c r="AI2150">
        <v>625</v>
      </c>
      <c r="AJ2150">
        <v>613</v>
      </c>
      <c r="AK2150">
        <v>12</v>
      </c>
      <c r="AL2150" s="2" t="s">
        <v>72</v>
      </c>
      <c r="AN2150" s="2" t="s">
        <v>3419</v>
      </c>
    </row>
    <row r="2151" spans="1:40">
      <c r="A2151" s="1">
        <v>46183</v>
      </c>
      <c r="B2151" s="2" t="s">
        <v>25</v>
      </c>
      <c r="C2151" s="2" t="s">
        <v>3414</v>
      </c>
      <c r="D2151" s="2" t="s">
        <v>3449</v>
      </c>
      <c r="E2151" s="11">
        <v>0.69444444444444442</v>
      </c>
      <c r="F2151" s="11">
        <v>0.70833333333333326</v>
      </c>
      <c r="G2151">
        <v>0.33</v>
      </c>
      <c r="H2151">
        <v>606.06060606060601</v>
      </c>
      <c r="I2151">
        <v>0.33333333333333326</v>
      </c>
      <c r="J2151">
        <v>600</v>
      </c>
      <c r="K2151" s="2" t="s">
        <v>3416</v>
      </c>
      <c r="L2151" s="2" t="s">
        <v>3417</v>
      </c>
      <c r="M2151">
        <v>853</v>
      </c>
      <c r="N2151" s="2" t="s">
        <v>3158</v>
      </c>
      <c r="O2151" s="2" t="s">
        <v>102</v>
      </c>
      <c r="P2151" s="2" t="s">
        <v>95</v>
      </c>
      <c r="Q2151" s="2" t="s">
        <v>97</v>
      </c>
      <c r="R2151" s="2" t="s">
        <v>94</v>
      </c>
      <c r="S2151" s="2" t="s">
        <v>79</v>
      </c>
      <c r="T2151">
        <v>200</v>
      </c>
      <c r="U2151">
        <v>0</v>
      </c>
      <c r="V2151">
        <v>0</v>
      </c>
      <c r="W2151">
        <v>1</v>
      </c>
      <c r="X2151">
        <v>8</v>
      </c>
      <c r="Z2151">
        <v>1600</v>
      </c>
      <c r="AA2151">
        <v>1600</v>
      </c>
      <c r="AB2151">
        <v>23529</v>
      </c>
      <c r="AC2151" s="2" t="s">
        <v>3459</v>
      </c>
      <c r="AD2151" s="2" t="s">
        <v>2099</v>
      </c>
      <c r="AE2151">
        <v>2026</v>
      </c>
      <c r="AF2151">
        <v>50</v>
      </c>
      <c r="AL2151" s="2" t="s">
        <v>72</v>
      </c>
      <c r="AN2151" s="2" t="s">
        <v>3419</v>
      </c>
    </row>
    <row r="2152" spans="1:40">
      <c r="A2152" s="1">
        <v>46182</v>
      </c>
      <c r="B2152" s="2" t="s">
        <v>26</v>
      </c>
      <c r="C2152" s="2" t="s">
        <v>3433</v>
      </c>
      <c r="D2152" s="2" t="s">
        <v>3415</v>
      </c>
      <c r="E2152" s="11">
        <v>0.33333333333333326</v>
      </c>
      <c r="F2152" s="11">
        <v>0.38888888888888884</v>
      </c>
      <c r="G2152">
        <v>1.33</v>
      </c>
      <c r="H2152">
        <v>4790.977443609022</v>
      </c>
      <c r="I2152">
        <v>1.3333333333333335</v>
      </c>
      <c r="J2152">
        <v>4779</v>
      </c>
      <c r="K2152" s="2" t="s">
        <v>3416</v>
      </c>
      <c r="L2152" s="2" t="s">
        <v>3417</v>
      </c>
      <c r="M2152">
        <v>712</v>
      </c>
      <c r="N2152" s="2" t="s">
        <v>2821</v>
      </c>
      <c r="O2152" s="2" t="s">
        <v>2824</v>
      </c>
      <c r="P2152" s="2" t="s">
        <v>2823</v>
      </c>
      <c r="Q2152" s="2" t="s">
        <v>240</v>
      </c>
      <c r="R2152" s="2" t="s">
        <v>2822</v>
      </c>
      <c r="S2152" s="2" t="s">
        <v>64</v>
      </c>
      <c r="T2152">
        <v>6372</v>
      </c>
      <c r="U2152">
        <v>79</v>
      </c>
      <c r="V2152">
        <v>6</v>
      </c>
      <c r="W2152">
        <v>1</v>
      </c>
      <c r="X2152">
        <v>2</v>
      </c>
      <c r="Z2152">
        <v>12744</v>
      </c>
      <c r="AA2152">
        <v>12744</v>
      </c>
      <c r="AB2152">
        <v>12800</v>
      </c>
      <c r="AC2152" s="2" t="s">
        <v>3756</v>
      </c>
      <c r="AD2152" s="2" t="s">
        <v>2099</v>
      </c>
      <c r="AE2152">
        <v>2026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 s="2" t="s">
        <v>72</v>
      </c>
      <c r="AN2152" s="2" t="s">
        <v>3419</v>
      </c>
    </row>
    <row r="2153" spans="1:40">
      <c r="A2153" s="1">
        <v>46182</v>
      </c>
      <c r="B2153" s="2" t="s">
        <v>26</v>
      </c>
      <c r="C2153" s="2" t="s">
        <v>3433</v>
      </c>
      <c r="D2153" s="2" t="s">
        <v>3415</v>
      </c>
      <c r="E2153" s="11">
        <v>0.40972222222222232</v>
      </c>
      <c r="F2153" s="11">
        <v>0.57291666666666674</v>
      </c>
      <c r="G2153">
        <v>3.92</v>
      </c>
      <c r="H2153">
        <v>1281.3775510204082</v>
      </c>
      <c r="I2153">
        <v>3.916666666666667</v>
      </c>
      <c r="J2153">
        <v>1282.4680851041667</v>
      </c>
      <c r="K2153" s="2" t="s">
        <v>3416</v>
      </c>
      <c r="L2153" s="2" t="s">
        <v>3417</v>
      </c>
      <c r="M2153">
        <v>725</v>
      </c>
      <c r="N2153" s="2" t="s">
        <v>2851</v>
      </c>
      <c r="O2153" s="2" t="s">
        <v>2055</v>
      </c>
      <c r="P2153" s="2" t="s">
        <v>996</v>
      </c>
      <c r="Q2153" s="2" t="s">
        <v>330</v>
      </c>
      <c r="R2153" s="2" t="s">
        <v>2852</v>
      </c>
      <c r="S2153" s="2" t="s">
        <v>64</v>
      </c>
      <c r="T2153">
        <v>5023</v>
      </c>
      <c r="U2153">
        <v>7</v>
      </c>
      <c r="V2153">
        <v>6</v>
      </c>
      <c r="W2153">
        <v>1</v>
      </c>
      <c r="X2153">
        <v>2</v>
      </c>
      <c r="Z2153">
        <v>10046</v>
      </c>
      <c r="AA2153">
        <v>10046</v>
      </c>
      <c r="AB2153">
        <v>10000</v>
      </c>
      <c r="AC2153" s="2" t="s">
        <v>3736</v>
      </c>
      <c r="AD2153" s="2" t="s">
        <v>2099</v>
      </c>
      <c r="AE2153">
        <v>2026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 s="2" t="s">
        <v>72</v>
      </c>
      <c r="AN2153" s="2" t="s">
        <v>3419</v>
      </c>
    </row>
    <row r="2154" spans="1:40">
      <c r="A2154" s="1">
        <v>46183</v>
      </c>
      <c r="B2154" s="2" t="s">
        <v>26</v>
      </c>
      <c r="C2154" s="2" t="s">
        <v>3433</v>
      </c>
      <c r="D2154" s="2" t="s">
        <v>3415</v>
      </c>
      <c r="E2154" s="11">
        <v>0.33333333333333326</v>
      </c>
      <c r="F2154" s="11">
        <v>0.40972222222222232</v>
      </c>
      <c r="G2154">
        <v>1.83</v>
      </c>
      <c r="H2154">
        <v>1336.0655737704917</v>
      </c>
      <c r="I2154">
        <v>1.8333333333333335</v>
      </c>
      <c r="J2154">
        <v>1333.6363636342592</v>
      </c>
      <c r="K2154" s="2" t="s">
        <v>3416</v>
      </c>
      <c r="L2154" s="2" t="s">
        <v>3417</v>
      </c>
      <c r="M2154">
        <v>720</v>
      </c>
      <c r="N2154" s="2" t="s">
        <v>2840</v>
      </c>
      <c r="O2154" s="2" t="s">
        <v>2843</v>
      </c>
      <c r="P2154" s="2" t="s">
        <v>402</v>
      </c>
      <c r="Q2154" s="2" t="s">
        <v>2842</v>
      </c>
      <c r="R2154" s="2" t="s">
        <v>2841</v>
      </c>
      <c r="S2154" s="2" t="s">
        <v>64</v>
      </c>
      <c r="T2154">
        <v>2445</v>
      </c>
      <c r="U2154">
        <v>5</v>
      </c>
      <c r="V2154">
        <v>4</v>
      </c>
      <c r="W2154">
        <v>1</v>
      </c>
      <c r="X2154">
        <v>4</v>
      </c>
      <c r="Z2154">
        <v>9780</v>
      </c>
      <c r="AA2154">
        <v>9780</v>
      </c>
      <c r="AB2154">
        <v>9000</v>
      </c>
      <c r="AC2154" s="2" t="s">
        <v>3736</v>
      </c>
      <c r="AD2154" s="2" t="s">
        <v>2099</v>
      </c>
      <c r="AE2154">
        <v>2026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 s="2" t="s">
        <v>72</v>
      </c>
      <c r="AN2154" s="2" t="s">
        <v>3419</v>
      </c>
    </row>
    <row r="2155" spans="1:40">
      <c r="A2155" s="1">
        <v>46183</v>
      </c>
      <c r="B2155" s="2" t="s">
        <v>26</v>
      </c>
      <c r="C2155" s="2" t="s">
        <v>3433</v>
      </c>
      <c r="D2155" s="2" t="s">
        <v>3415</v>
      </c>
      <c r="E2155" s="11">
        <v>0.61111111111111116</v>
      </c>
      <c r="F2155" s="11">
        <v>0.66666666666666674</v>
      </c>
      <c r="G2155">
        <v>1.33</v>
      </c>
      <c r="H2155">
        <v>1879.6992481203006</v>
      </c>
      <c r="I2155">
        <v>1.3333333333333335</v>
      </c>
      <c r="J2155">
        <v>1875</v>
      </c>
      <c r="K2155" s="2" t="s">
        <v>3416</v>
      </c>
      <c r="L2155" s="2" t="s">
        <v>3417</v>
      </c>
      <c r="M2155">
        <v>949</v>
      </c>
      <c r="N2155" s="2" t="s">
        <v>3279</v>
      </c>
      <c r="O2155" s="2" t="s">
        <v>362</v>
      </c>
      <c r="P2155" s="2" t="s">
        <v>361</v>
      </c>
      <c r="Q2155" s="2" t="s">
        <v>153</v>
      </c>
      <c r="R2155" s="2" t="s">
        <v>360</v>
      </c>
      <c r="S2155" s="2" t="s">
        <v>64</v>
      </c>
      <c r="T2155">
        <v>2500</v>
      </c>
      <c r="U2155">
        <v>19</v>
      </c>
      <c r="V2155">
        <v>2</v>
      </c>
      <c r="W2155">
        <v>1</v>
      </c>
      <c r="X2155">
        <v>4</v>
      </c>
      <c r="Z2155">
        <v>10000</v>
      </c>
      <c r="AA2155">
        <v>10000</v>
      </c>
      <c r="AB2155">
        <v>9600</v>
      </c>
      <c r="AC2155" s="2" t="s">
        <v>3736</v>
      </c>
      <c r="AD2155" s="2" t="s">
        <v>2099</v>
      </c>
      <c r="AE2155">
        <v>2026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 s="2" t="s">
        <v>72</v>
      </c>
      <c r="AN2155" s="2" t="s">
        <v>3419</v>
      </c>
    </row>
    <row r="2156" spans="1:40">
      <c r="A2156" s="1">
        <v>46183</v>
      </c>
      <c r="B2156" s="2" t="s">
        <v>26</v>
      </c>
      <c r="C2156" s="2" t="s">
        <v>3448</v>
      </c>
      <c r="D2156" s="2" t="s">
        <v>3415</v>
      </c>
      <c r="E2156" s="11">
        <v>0.5</v>
      </c>
      <c r="F2156" s="11">
        <v>0.55555555555555558</v>
      </c>
      <c r="G2156">
        <v>1.33</v>
      </c>
      <c r="H2156">
        <v>1203.0075187969924</v>
      </c>
      <c r="I2156">
        <v>1.3333333333333335</v>
      </c>
      <c r="J2156">
        <v>1200</v>
      </c>
      <c r="K2156" s="2" t="s">
        <v>3416</v>
      </c>
      <c r="L2156" s="2" t="s">
        <v>3417</v>
      </c>
      <c r="M2156">
        <v>788</v>
      </c>
      <c r="N2156" s="2" t="s">
        <v>3005</v>
      </c>
      <c r="O2156" s="2" t="s">
        <v>404</v>
      </c>
      <c r="P2156" s="2" t="s">
        <v>402</v>
      </c>
      <c r="Q2156" s="2" t="s">
        <v>403</v>
      </c>
      <c r="R2156" s="2" t="s">
        <v>401</v>
      </c>
      <c r="S2156" s="2" t="s">
        <v>64</v>
      </c>
      <c r="T2156">
        <v>1600</v>
      </c>
      <c r="U2156">
        <v>20</v>
      </c>
      <c r="V2156">
        <v>4</v>
      </c>
      <c r="W2156">
        <v>1</v>
      </c>
      <c r="X2156">
        <v>1</v>
      </c>
      <c r="Z2156">
        <v>1600</v>
      </c>
      <c r="AA2156">
        <v>1600</v>
      </c>
      <c r="AB2156">
        <v>1500</v>
      </c>
      <c r="AC2156" s="2" t="s">
        <v>3757</v>
      </c>
      <c r="AD2156" s="2" t="s">
        <v>2099</v>
      </c>
      <c r="AE2156">
        <v>2026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 s="2" t="s">
        <v>72</v>
      </c>
      <c r="AN2156" s="2" t="s">
        <v>3419</v>
      </c>
    </row>
    <row r="2157" spans="1:40">
      <c r="A2157" s="1">
        <v>46183</v>
      </c>
      <c r="B2157" s="2" t="s">
        <v>26</v>
      </c>
      <c r="C2157" s="2" t="s">
        <v>3448</v>
      </c>
      <c r="D2157" s="2" t="s">
        <v>3415</v>
      </c>
      <c r="E2157" s="11">
        <v>0.625</v>
      </c>
      <c r="F2157" s="11">
        <v>0.70833333333333326</v>
      </c>
      <c r="G2157">
        <v>2</v>
      </c>
      <c r="H2157">
        <v>1503</v>
      </c>
      <c r="I2157">
        <v>2</v>
      </c>
      <c r="J2157">
        <v>1503</v>
      </c>
      <c r="K2157" s="2" t="s">
        <v>3416</v>
      </c>
      <c r="L2157" s="2" t="s">
        <v>3417</v>
      </c>
      <c r="M2157">
        <v>736</v>
      </c>
      <c r="N2157" s="2" t="s">
        <v>2862</v>
      </c>
      <c r="O2157" s="2" t="s">
        <v>2863</v>
      </c>
      <c r="P2157" s="2" t="s">
        <v>456</v>
      </c>
      <c r="Q2157" s="2" t="s">
        <v>457</v>
      </c>
      <c r="R2157" s="2" t="s">
        <v>455</v>
      </c>
      <c r="S2157" s="2" t="s">
        <v>64</v>
      </c>
      <c r="T2157">
        <v>3006</v>
      </c>
      <c r="U2157">
        <v>0</v>
      </c>
      <c r="V2157">
        <v>4</v>
      </c>
      <c r="W2157">
        <v>1</v>
      </c>
      <c r="X2157">
        <v>1</v>
      </c>
      <c r="Z2157">
        <v>3006</v>
      </c>
      <c r="AA2157">
        <v>3006</v>
      </c>
      <c r="AB2157">
        <v>14000</v>
      </c>
      <c r="AC2157" s="2" t="s">
        <v>3758</v>
      </c>
      <c r="AD2157" s="2" t="s">
        <v>2099</v>
      </c>
      <c r="AE2157">
        <v>2026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 s="2" t="s">
        <v>72</v>
      </c>
      <c r="AN2157" s="2" t="s">
        <v>3419</v>
      </c>
    </row>
    <row r="2158" spans="1:40">
      <c r="A2158" s="1">
        <v>46184</v>
      </c>
      <c r="B2158" s="2" t="s">
        <v>26</v>
      </c>
      <c r="C2158" s="2" t="s">
        <v>3448</v>
      </c>
      <c r="D2158" s="2" t="s">
        <v>3415</v>
      </c>
      <c r="E2158" s="11">
        <v>0.33333333333333326</v>
      </c>
      <c r="F2158" s="11">
        <v>0.57291666666666674</v>
      </c>
      <c r="G2158">
        <v>5.75</v>
      </c>
      <c r="H2158">
        <v>1945.0434782608695</v>
      </c>
      <c r="I2158">
        <v>5.75</v>
      </c>
      <c r="J2158">
        <v>1945.0434782638888</v>
      </c>
      <c r="K2158" s="2" t="s">
        <v>3416</v>
      </c>
      <c r="L2158" s="2" t="s">
        <v>3417</v>
      </c>
      <c r="M2158">
        <v>736</v>
      </c>
      <c r="N2158" s="2" t="s">
        <v>2862</v>
      </c>
      <c r="O2158" s="2" t="s">
        <v>2863</v>
      </c>
      <c r="P2158" s="2" t="s">
        <v>456</v>
      </c>
      <c r="Q2158" s="2" t="s">
        <v>457</v>
      </c>
      <c r="R2158" s="2" t="s">
        <v>455</v>
      </c>
      <c r="S2158" s="2" t="s">
        <v>64</v>
      </c>
      <c r="T2158">
        <v>11184</v>
      </c>
      <c r="U2158">
        <v>27</v>
      </c>
      <c r="V2158">
        <v>4</v>
      </c>
      <c r="W2158">
        <v>1</v>
      </c>
      <c r="X2158">
        <v>1</v>
      </c>
      <c r="Z2158">
        <v>11184</v>
      </c>
      <c r="AA2158">
        <v>11184</v>
      </c>
      <c r="AB2158">
        <v>14000</v>
      </c>
      <c r="AC2158" s="2" t="s">
        <v>3759</v>
      </c>
      <c r="AD2158" s="2" t="s">
        <v>2099</v>
      </c>
      <c r="AE2158">
        <v>2026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 s="2" t="s">
        <v>72</v>
      </c>
      <c r="AN2158" s="2" t="s">
        <v>3419</v>
      </c>
    </row>
    <row r="2159" spans="1:40">
      <c r="A2159" s="1">
        <v>46184</v>
      </c>
      <c r="B2159" s="2" t="s">
        <v>26</v>
      </c>
      <c r="C2159" s="2" t="s">
        <v>3448</v>
      </c>
      <c r="D2159" s="2" t="s">
        <v>3415</v>
      </c>
      <c r="E2159" s="11">
        <v>0.625</v>
      </c>
      <c r="F2159" s="11">
        <v>0.66666666666666674</v>
      </c>
      <c r="G2159">
        <v>1</v>
      </c>
      <c r="H2159">
        <v>761</v>
      </c>
      <c r="I2159">
        <v>1</v>
      </c>
      <c r="J2159">
        <v>761</v>
      </c>
      <c r="K2159" s="2" t="s">
        <v>3416</v>
      </c>
      <c r="L2159" s="2" t="s">
        <v>3417</v>
      </c>
      <c r="M2159">
        <v>872</v>
      </c>
      <c r="N2159" s="2" t="s">
        <v>3160</v>
      </c>
      <c r="O2159" s="2" t="s">
        <v>1330</v>
      </c>
      <c r="P2159" s="2" t="s">
        <v>1329</v>
      </c>
      <c r="Q2159" s="2" t="s">
        <v>153</v>
      </c>
      <c r="R2159" s="2" t="s">
        <v>1328</v>
      </c>
      <c r="S2159" s="2" t="s">
        <v>64</v>
      </c>
      <c r="T2159">
        <v>761</v>
      </c>
      <c r="U2159">
        <v>39</v>
      </c>
      <c r="V2159">
        <v>2</v>
      </c>
      <c r="W2159">
        <v>1</v>
      </c>
      <c r="X2159">
        <v>2</v>
      </c>
      <c r="Z2159">
        <v>1522</v>
      </c>
      <c r="AA2159">
        <v>1522</v>
      </c>
      <c r="AB2159">
        <v>1400</v>
      </c>
      <c r="AC2159" s="2" t="s">
        <v>3757</v>
      </c>
      <c r="AD2159" s="2" t="s">
        <v>2099</v>
      </c>
      <c r="AE2159">
        <v>2026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 s="2" t="s">
        <v>72</v>
      </c>
      <c r="AN2159" s="2" t="s">
        <v>3419</v>
      </c>
    </row>
    <row r="2160" spans="1:40">
      <c r="A2160" s="1">
        <v>46183</v>
      </c>
      <c r="B2160" s="2" t="s">
        <v>27</v>
      </c>
      <c r="C2160" s="2" t="s">
        <v>3439</v>
      </c>
      <c r="D2160" s="2" t="s">
        <v>3440</v>
      </c>
      <c r="E2160" s="11">
        <v>0.34375</v>
      </c>
      <c r="F2160" s="11">
        <v>0.45138888888888884</v>
      </c>
      <c r="G2160">
        <v>2.58</v>
      </c>
      <c r="H2160">
        <v>1156.9767441860465</v>
      </c>
      <c r="I2160">
        <v>2.5833333333333335</v>
      </c>
      <c r="J2160">
        <v>1155.4838709722221</v>
      </c>
      <c r="K2160" s="2" t="s">
        <v>3416</v>
      </c>
      <c r="L2160" s="2" t="s">
        <v>3417</v>
      </c>
      <c r="M2160">
        <v>684</v>
      </c>
      <c r="N2160" s="2" t="s">
        <v>2776</v>
      </c>
      <c r="O2160" s="2" t="s">
        <v>726</v>
      </c>
      <c r="P2160" s="2" t="s">
        <v>724</v>
      </c>
      <c r="Q2160" s="2" t="s">
        <v>725</v>
      </c>
      <c r="R2160" s="2" t="s">
        <v>723</v>
      </c>
      <c r="S2160" s="2" t="s">
        <v>64</v>
      </c>
      <c r="T2160">
        <v>2985</v>
      </c>
      <c r="U2160">
        <v>10</v>
      </c>
      <c r="V2160">
        <v>4</v>
      </c>
      <c r="W2160">
        <v>1</v>
      </c>
      <c r="X2160">
        <v>2</v>
      </c>
      <c r="Z2160">
        <v>5970</v>
      </c>
      <c r="AA2160">
        <v>5970</v>
      </c>
      <c r="AB2160">
        <v>5700</v>
      </c>
      <c r="AC2160" s="2" t="s">
        <v>3438</v>
      </c>
      <c r="AD2160" s="2" t="s">
        <v>2099</v>
      </c>
      <c r="AE2160">
        <v>2026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 s="2" t="s">
        <v>3431</v>
      </c>
      <c r="AN2160" s="2" t="s">
        <v>3419</v>
      </c>
    </row>
    <row r="2161" spans="1:40">
      <c r="A2161" s="1">
        <v>46183</v>
      </c>
      <c r="B2161" s="2" t="s">
        <v>27</v>
      </c>
      <c r="C2161" s="2" t="s">
        <v>3439</v>
      </c>
      <c r="D2161" s="2" t="s">
        <v>3440</v>
      </c>
      <c r="E2161" s="11">
        <v>0.59375</v>
      </c>
      <c r="F2161" s="11">
        <v>0.72916666666666674</v>
      </c>
      <c r="G2161">
        <v>3.25</v>
      </c>
      <c r="H2161">
        <v>747.69230769230774</v>
      </c>
      <c r="I2161">
        <v>3.25</v>
      </c>
      <c r="J2161">
        <v>747.69230769675926</v>
      </c>
      <c r="K2161" s="2" t="s">
        <v>3416</v>
      </c>
      <c r="L2161" s="2" t="s">
        <v>3417</v>
      </c>
      <c r="M2161">
        <v>703</v>
      </c>
      <c r="N2161" s="2" t="s">
        <v>2801</v>
      </c>
      <c r="O2161" s="2" t="s">
        <v>2804</v>
      </c>
      <c r="P2161" s="2" t="s">
        <v>2803</v>
      </c>
      <c r="Q2161" s="2" t="s">
        <v>1466</v>
      </c>
      <c r="R2161" s="2" t="s">
        <v>2802</v>
      </c>
      <c r="S2161" s="2" t="s">
        <v>64</v>
      </c>
      <c r="T2161">
        <v>2430</v>
      </c>
      <c r="U2161">
        <v>10</v>
      </c>
      <c r="V2161">
        <v>2</v>
      </c>
      <c r="W2161">
        <v>1</v>
      </c>
      <c r="X2161">
        <v>6</v>
      </c>
      <c r="Z2161">
        <v>14580</v>
      </c>
      <c r="AA2161">
        <v>14580</v>
      </c>
      <c r="AB2161">
        <v>14000</v>
      </c>
      <c r="AC2161" s="2" t="s">
        <v>3450</v>
      </c>
      <c r="AD2161" s="2" t="s">
        <v>2099</v>
      </c>
      <c r="AE2161">
        <v>2026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 s="2" t="s">
        <v>3419</v>
      </c>
      <c r="AN2161" s="2" t="s">
        <v>3419</v>
      </c>
    </row>
    <row r="2162" spans="1:40">
      <c r="A2162" s="1">
        <v>46184</v>
      </c>
      <c r="B2162" s="2" t="s">
        <v>27</v>
      </c>
      <c r="C2162" s="2" t="s">
        <v>3439</v>
      </c>
      <c r="D2162" s="2" t="s">
        <v>3440</v>
      </c>
      <c r="E2162" s="11">
        <v>0.49305555555555558</v>
      </c>
      <c r="F2162" s="11">
        <v>0.58333333333333326</v>
      </c>
      <c r="G2162">
        <v>2.17</v>
      </c>
      <c r="H2162">
        <v>1152.073732718894</v>
      </c>
      <c r="I2162">
        <v>2.1666666666666665</v>
      </c>
      <c r="J2162">
        <v>1153.8461538425927</v>
      </c>
      <c r="K2162" s="2" t="s">
        <v>3416</v>
      </c>
      <c r="L2162" s="2" t="s">
        <v>3417</v>
      </c>
      <c r="M2162">
        <v>949</v>
      </c>
      <c r="N2162" s="2" t="s">
        <v>3279</v>
      </c>
      <c r="O2162" s="2" t="s">
        <v>362</v>
      </c>
      <c r="P2162" s="2" t="s">
        <v>361</v>
      </c>
      <c r="Q2162" s="2" t="s">
        <v>153</v>
      </c>
      <c r="R2162" s="2" t="s">
        <v>360</v>
      </c>
      <c r="S2162" s="2" t="s">
        <v>64</v>
      </c>
      <c r="T2162">
        <v>2500</v>
      </c>
      <c r="U2162">
        <v>10</v>
      </c>
      <c r="V2162">
        <v>2</v>
      </c>
      <c r="W2162">
        <v>1</v>
      </c>
      <c r="X2162">
        <v>4</v>
      </c>
      <c r="Z2162">
        <v>10000</v>
      </c>
      <c r="AA2162">
        <v>10000</v>
      </c>
      <c r="AB2162">
        <v>9600</v>
      </c>
      <c r="AC2162" s="2" t="s">
        <v>3450</v>
      </c>
      <c r="AD2162" s="2" t="s">
        <v>2099</v>
      </c>
      <c r="AE2162">
        <v>2026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 s="2" t="s">
        <v>3431</v>
      </c>
      <c r="AN2162" s="2" t="s">
        <v>3419</v>
      </c>
    </row>
    <row r="2163" spans="1:40">
      <c r="A2163" s="1">
        <v>46184</v>
      </c>
      <c r="B2163" s="2" t="s">
        <v>27</v>
      </c>
      <c r="C2163" s="2" t="s">
        <v>3439</v>
      </c>
      <c r="D2163" s="2" t="s">
        <v>3440</v>
      </c>
      <c r="E2163" s="11">
        <v>0.66666666666666674</v>
      </c>
      <c r="F2163" s="11">
        <v>0.69444444444444442</v>
      </c>
      <c r="G2163">
        <v>0.67</v>
      </c>
      <c r="H2163">
        <v>1164.1791044776119</v>
      </c>
      <c r="I2163">
        <v>0.66666666666666674</v>
      </c>
      <c r="J2163">
        <v>1170</v>
      </c>
      <c r="K2163" s="2" t="s">
        <v>3416</v>
      </c>
      <c r="L2163" s="2" t="s">
        <v>3417</v>
      </c>
      <c r="M2163">
        <v>872</v>
      </c>
      <c r="N2163" s="2" t="s">
        <v>3160</v>
      </c>
      <c r="O2163" s="2" t="s">
        <v>1330</v>
      </c>
      <c r="P2163" s="2" t="s">
        <v>1329</v>
      </c>
      <c r="Q2163" s="2" t="s">
        <v>153</v>
      </c>
      <c r="R2163" s="2" t="s">
        <v>1328</v>
      </c>
      <c r="S2163" s="2" t="s">
        <v>64</v>
      </c>
      <c r="T2163">
        <v>780</v>
      </c>
      <c r="U2163">
        <v>10</v>
      </c>
      <c r="V2163">
        <v>2</v>
      </c>
      <c r="W2163">
        <v>1</v>
      </c>
      <c r="X2163">
        <v>2</v>
      </c>
      <c r="Z2163">
        <v>1560</v>
      </c>
      <c r="AA2163">
        <v>1560</v>
      </c>
      <c r="AB2163">
        <v>1400</v>
      </c>
      <c r="AC2163" s="2" t="s">
        <v>3450</v>
      </c>
      <c r="AD2163" s="2" t="s">
        <v>2099</v>
      </c>
      <c r="AE2163">
        <v>2026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 s="2" t="s">
        <v>3431</v>
      </c>
      <c r="AN2163" s="2" t="s">
        <v>3419</v>
      </c>
    </row>
    <row r="2164" spans="1:40">
      <c r="A2164" s="1">
        <v>46183</v>
      </c>
      <c r="B2164" s="2" t="s">
        <v>27</v>
      </c>
      <c r="C2164" s="2" t="s">
        <v>3429</v>
      </c>
      <c r="D2164" s="2" t="s">
        <v>3415</v>
      </c>
      <c r="E2164" s="11">
        <v>0.39583333333333326</v>
      </c>
      <c r="F2164" s="11">
        <v>0.54861111111111116</v>
      </c>
      <c r="G2164">
        <v>3.67</v>
      </c>
      <c r="H2164">
        <v>1305.1771117166213</v>
      </c>
      <c r="I2164">
        <v>3.666666666666667</v>
      </c>
      <c r="J2164">
        <v>1306.3636363657408</v>
      </c>
      <c r="K2164" s="2" t="s">
        <v>3416</v>
      </c>
      <c r="L2164" s="2" t="s">
        <v>3417</v>
      </c>
      <c r="M2164">
        <v>744</v>
      </c>
      <c r="N2164" s="2" t="s">
        <v>2890</v>
      </c>
      <c r="O2164" s="2" t="s">
        <v>2891</v>
      </c>
      <c r="P2164" s="2" t="s">
        <v>634</v>
      </c>
      <c r="Q2164" s="2" t="s">
        <v>97</v>
      </c>
      <c r="R2164" s="2" t="s">
        <v>633</v>
      </c>
      <c r="S2164" s="2" t="s">
        <v>64</v>
      </c>
      <c r="T2164">
        <v>4790</v>
      </c>
      <c r="U2164">
        <v>2</v>
      </c>
      <c r="V2164">
        <v>2</v>
      </c>
      <c r="W2164">
        <v>1</v>
      </c>
      <c r="X2164">
        <v>2</v>
      </c>
      <c r="Z2164">
        <v>9580</v>
      </c>
      <c r="AA2164">
        <v>9580</v>
      </c>
      <c r="AB2164">
        <v>9500</v>
      </c>
      <c r="AC2164" s="2" t="s">
        <v>3438</v>
      </c>
      <c r="AD2164" s="2" t="s">
        <v>2099</v>
      </c>
      <c r="AE2164">
        <v>2026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 s="2" t="s">
        <v>3431</v>
      </c>
      <c r="AN2164" s="2" t="s">
        <v>3419</v>
      </c>
    </row>
    <row r="2165" spans="1:40">
      <c r="A2165" s="1">
        <v>46183</v>
      </c>
      <c r="B2165" s="2" t="s">
        <v>27</v>
      </c>
      <c r="C2165" s="2" t="s">
        <v>3429</v>
      </c>
      <c r="D2165" s="2" t="s">
        <v>3415</v>
      </c>
      <c r="E2165" s="11">
        <v>0.61805555555555558</v>
      </c>
      <c r="F2165" s="11">
        <v>0.64583333333333326</v>
      </c>
      <c r="G2165">
        <v>0.67</v>
      </c>
      <c r="H2165">
        <v>2388.059701492537</v>
      </c>
      <c r="I2165">
        <v>0.66666666666666674</v>
      </c>
      <c r="J2165">
        <v>2400</v>
      </c>
      <c r="K2165" s="2" t="s">
        <v>3416</v>
      </c>
      <c r="L2165" s="2" t="s">
        <v>3417</v>
      </c>
      <c r="M2165">
        <v>788</v>
      </c>
      <c r="N2165" s="2" t="s">
        <v>3005</v>
      </c>
      <c r="O2165" s="2" t="s">
        <v>404</v>
      </c>
      <c r="P2165" s="2" t="s">
        <v>402</v>
      </c>
      <c r="Q2165" s="2" t="s">
        <v>403</v>
      </c>
      <c r="R2165" s="2" t="s">
        <v>401</v>
      </c>
      <c r="S2165" s="2" t="s">
        <v>64</v>
      </c>
      <c r="T2165">
        <v>1600</v>
      </c>
      <c r="U2165">
        <v>0</v>
      </c>
      <c r="V2165">
        <v>4</v>
      </c>
      <c r="W2165">
        <v>1</v>
      </c>
      <c r="X2165">
        <v>1</v>
      </c>
      <c r="Z2165">
        <v>1600</v>
      </c>
      <c r="AA2165">
        <v>1600</v>
      </c>
      <c r="AB2165">
        <v>1500</v>
      </c>
      <c r="AC2165" s="2" t="s">
        <v>3438</v>
      </c>
      <c r="AD2165" s="2" t="s">
        <v>2099</v>
      </c>
      <c r="AE2165">
        <v>2026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 s="2" t="s">
        <v>3431</v>
      </c>
      <c r="AN2165" s="2" t="s">
        <v>3419</v>
      </c>
    </row>
    <row r="2166" spans="1:40">
      <c r="A2166" s="1">
        <v>46183</v>
      </c>
      <c r="B2166" s="2" t="s">
        <v>27</v>
      </c>
      <c r="C2166" s="2" t="s">
        <v>3429</v>
      </c>
      <c r="D2166" s="2" t="s">
        <v>3415</v>
      </c>
      <c r="E2166" s="11">
        <v>0.65277777777777768</v>
      </c>
      <c r="F2166" s="11">
        <v>0.70833333333333326</v>
      </c>
      <c r="G2166">
        <v>1.33</v>
      </c>
      <c r="H2166">
        <v>1368.421052631579</v>
      </c>
      <c r="I2166">
        <v>1.3333333333333335</v>
      </c>
      <c r="J2166">
        <v>1365</v>
      </c>
      <c r="K2166" s="2" t="s">
        <v>3416</v>
      </c>
      <c r="L2166" s="2" t="s">
        <v>3417</v>
      </c>
      <c r="M2166">
        <v>736</v>
      </c>
      <c r="N2166" s="2" t="s">
        <v>2862</v>
      </c>
      <c r="O2166" s="2" t="s">
        <v>2863</v>
      </c>
      <c r="P2166" s="2" t="s">
        <v>456</v>
      </c>
      <c r="Q2166" s="2" t="s">
        <v>457</v>
      </c>
      <c r="R2166" s="2" t="s">
        <v>455</v>
      </c>
      <c r="S2166" s="2" t="s">
        <v>64</v>
      </c>
      <c r="T2166">
        <v>1820</v>
      </c>
      <c r="U2166">
        <v>0</v>
      </c>
      <c r="V2166">
        <v>4</v>
      </c>
      <c r="W2166">
        <v>1</v>
      </c>
      <c r="X2166">
        <v>1</v>
      </c>
      <c r="Z2166">
        <v>1820</v>
      </c>
      <c r="AA2166">
        <v>1820</v>
      </c>
      <c r="AB2166">
        <v>14000</v>
      </c>
      <c r="AC2166" s="2" t="s">
        <v>3760</v>
      </c>
      <c r="AD2166" s="2" t="s">
        <v>2099</v>
      </c>
      <c r="AE2166">
        <v>2026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 s="2" t="s">
        <v>3431</v>
      </c>
      <c r="AN2166" s="2" t="s">
        <v>3419</v>
      </c>
    </row>
    <row r="2167" spans="1:40">
      <c r="A2167" s="1">
        <v>46184</v>
      </c>
      <c r="B2167" s="2" t="s">
        <v>27</v>
      </c>
      <c r="C2167" s="2" t="s">
        <v>3429</v>
      </c>
      <c r="D2167" s="2" t="s">
        <v>3415</v>
      </c>
      <c r="E2167" s="11">
        <v>0.33333333333333326</v>
      </c>
      <c r="F2167" s="11">
        <v>0.63194444444444442</v>
      </c>
      <c r="G2167">
        <v>7.17</v>
      </c>
      <c r="H2167">
        <v>1721.0599721059973</v>
      </c>
      <c r="I2167">
        <v>7.1666666666666661</v>
      </c>
      <c r="J2167">
        <v>1721.8604651157407</v>
      </c>
      <c r="K2167" s="2" t="s">
        <v>3416</v>
      </c>
      <c r="L2167" s="2" t="s">
        <v>3417</v>
      </c>
      <c r="M2167">
        <v>736</v>
      </c>
      <c r="N2167" s="2" t="s">
        <v>2862</v>
      </c>
      <c r="O2167" s="2" t="s">
        <v>2863</v>
      </c>
      <c r="P2167" s="2" t="s">
        <v>456</v>
      </c>
      <c r="Q2167" s="2" t="s">
        <v>457</v>
      </c>
      <c r="R2167" s="2" t="s">
        <v>455</v>
      </c>
      <c r="S2167" s="2" t="s">
        <v>64</v>
      </c>
      <c r="T2167">
        <v>12340</v>
      </c>
      <c r="U2167">
        <v>13</v>
      </c>
      <c r="V2167">
        <v>4</v>
      </c>
      <c r="W2167">
        <v>1</v>
      </c>
      <c r="X2167">
        <v>1</v>
      </c>
      <c r="Z2167">
        <v>12340</v>
      </c>
      <c r="AA2167">
        <v>12340</v>
      </c>
      <c r="AB2167">
        <v>14000</v>
      </c>
      <c r="AC2167" s="2" t="s">
        <v>3761</v>
      </c>
      <c r="AD2167" s="2" t="s">
        <v>2099</v>
      </c>
      <c r="AE2167">
        <v>2026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 s="2" t="s">
        <v>3431</v>
      </c>
      <c r="AN2167" s="2" t="s">
        <v>3419</v>
      </c>
    </row>
    <row r="2168" spans="1:40">
      <c r="A2168" s="1">
        <v>46183</v>
      </c>
      <c r="B2168" s="2" t="s">
        <v>27</v>
      </c>
      <c r="C2168" s="2" t="s">
        <v>3453</v>
      </c>
      <c r="D2168" s="2" t="s">
        <v>3616</v>
      </c>
      <c r="E2168" s="11">
        <v>0.47916666666666674</v>
      </c>
      <c r="F2168" s="11">
        <v>0.60416666666666674</v>
      </c>
      <c r="G2168">
        <v>3</v>
      </c>
      <c r="H2168">
        <v>1022.3333333333334</v>
      </c>
      <c r="I2168">
        <v>3</v>
      </c>
      <c r="J2168">
        <v>1022.3333333333334</v>
      </c>
      <c r="K2168" s="2" t="s">
        <v>3416</v>
      </c>
      <c r="L2168" s="2" t="s">
        <v>3417</v>
      </c>
      <c r="M2168">
        <v>682</v>
      </c>
      <c r="N2168" s="2" t="s">
        <v>2763</v>
      </c>
      <c r="O2168" s="2" t="s">
        <v>2766</v>
      </c>
      <c r="P2168" s="2" t="s">
        <v>1185</v>
      </c>
      <c r="Q2168" s="2" t="s">
        <v>2765</v>
      </c>
      <c r="R2168" s="2" t="s">
        <v>2764</v>
      </c>
      <c r="S2168" s="2" t="s">
        <v>64</v>
      </c>
      <c r="T2168">
        <v>3067</v>
      </c>
      <c r="U2168">
        <v>0</v>
      </c>
      <c r="V2168">
        <v>2</v>
      </c>
      <c r="W2168">
        <v>1</v>
      </c>
      <c r="X2168">
        <v>6</v>
      </c>
      <c r="Z2168">
        <v>18402</v>
      </c>
      <c r="AA2168">
        <v>18402</v>
      </c>
      <c r="AB2168">
        <v>17500</v>
      </c>
      <c r="AC2168" s="2" t="s">
        <v>3450</v>
      </c>
      <c r="AD2168" s="2" t="s">
        <v>2099</v>
      </c>
      <c r="AE2168">
        <v>2026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 s="2" t="s">
        <v>3419</v>
      </c>
      <c r="AN2168" s="2" t="s">
        <v>3419</v>
      </c>
    </row>
    <row r="2169" spans="1:40">
      <c r="A2169" s="1">
        <v>46183</v>
      </c>
      <c r="B2169" s="2" t="s">
        <v>27</v>
      </c>
      <c r="C2169" s="2" t="s">
        <v>3453</v>
      </c>
      <c r="D2169" s="2" t="s">
        <v>3616</v>
      </c>
      <c r="E2169" s="11">
        <v>0.70833333333333326</v>
      </c>
      <c r="F2169" s="11">
        <v>0.72916666666666674</v>
      </c>
      <c r="G2169">
        <v>0.5</v>
      </c>
      <c r="H2169">
        <v>1748</v>
      </c>
      <c r="I2169">
        <v>0.5</v>
      </c>
      <c r="J2169">
        <v>1748</v>
      </c>
      <c r="K2169" s="2" t="s">
        <v>3416</v>
      </c>
      <c r="L2169" s="2" t="s">
        <v>3417</v>
      </c>
      <c r="M2169">
        <v>720</v>
      </c>
      <c r="N2169" s="2" t="s">
        <v>2840</v>
      </c>
      <c r="O2169" s="2" t="s">
        <v>2843</v>
      </c>
      <c r="P2169" s="2" t="s">
        <v>402</v>
      </c>
      <c r="Q2169" s="2" t="s">
        <v>2842</v>
      </c>
      <c r="R2169" s="2" t="s">
        <v>2841</v>
      </c>
      <c r="S2169" s="2" t="s">
        <v>64</v>
      </c>
      <c r="T2169">
        <v>874</v>
      </c>
      <c r="U2169">
        <v>0</v>
      </c>
      <c r="V2169">
        <v>4</v>
      </c>
      <c r="W2169">
        <v>1</v>
      </c>
      <c r="X2169">
        <v>4</v>
      </c>
      <c r="Z2169">
        <v>3496</v>
      </c>
      <c r="AA2169">
        <v>3496</v>
      </c>
      <c r="AB2169">
        <v>9000</v>
      </c>
      <c r="AC2169" s="2" t="s">
        <v>3722</v>
      </c>
      <c r="AD2169" s="2" t="s">
        <v>2099</v>
      </c>
      <c r="AE2169">
        <v>2026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 s="2" t="s">
        <v>3431</v>
      </c>
      <c r="AN2169" s="2" t="s">
        <v>3419</v>
      </c>
    </row>
    <row r="2170" spans="1:40">
      <c r="A2170" s="1">
        <v>46184</v>
      </c>
      <c r="B2170" s="2" t="s">
        <v>27</v>
      </c>
      <c r="C2170" s="2" t="s">
        <v>3453</v>
      </c>
      <c r="D2170" s="2" t="s">
        <v>3616</v>
      </c>
      <c r="E2170" s="11">
        <v>0.34027777777777768</v>
      </c>
      <c r="F2170" s="11">
        <v>0.39583333333333326</v>
      </c>
      <c r="G2170">
        <v>1.33</v>
      </c>
      <c r="H2170">
        <v>1191.7293233082705</v>
      </c>
      <c r="I2170">
        <v>1.3333333333333335</v>
      </c>
      <c r="J2170">
        <v>1188.75</v>
      </c>
      <c r="K2170" s="2" t="s">
        <v>3416</v>
      </c>
      <c r="L2170" s="2" t="s">
        <v>3417</v>
      </c>
      <c r="M2170">
        <v>720</v>
      </c>
      <c r="N2170" s="2" t="s">
        <v>2840</v>
      </c>
      <c r="O2170" s="2" t="s">
        <v>2843</v>
      </c>
      <c r="P2170" s="2" t="s">
        <v>402</v>
      </c>
      <c r="Q2170" s="2" t="s">
        <v>2842</v>
      </c>
      <c r="R2170" s="2" t="s">
        <v>2841</v>
      </c>
      <c r="S2170" s="2" t="s">
        <v>64</v>
      </c>
      <c r="T2170">
        <v>1585</v>
      </c>
      <c r="U2170">
        <v>0</v>
      </c>
      <c r="V2170">
        <v>4</v>
      </c>
      <c r="W2170">
        <v>1</v>
      </c>
      <c r="X2170">
        <v>4</v>
      </c>
      <c r="Z2170">
        <v>6340</v>
      </c>
      <c r="AA2170">
        <v>6340</v>
      </c>
      <c r="AB2170">
        <v>9000</v>
      </c>
      <c r="AC2170" s="2" t="s">
        <v>3737</v>
      </c>
      <c r="AD2170" s="2" t="s">
        <v>2099</v>
      </c>
      <c r="AE2170">
        <v>2026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 s="2" t="s">
        <v>3431</v>
      </c>
      <c r="AN2170" s="2" t="s">
        <v>3419</v>
      </c>
    </row>
    <row r="2171" spans="1:40">
      <c r="A2171" s="1">
        <v>46184</v>
      </c>
      <c r="B2171" s="2" t="s">
        <v>27</v>
      </c>
      <c r="C2171" s="2" t="s">
        <v>3453</v>
      </c>
      <c r="D2171" s="2" t="s">
        <v>3616</v>
      </c>
      <c r="E2171" s="11">
        <v>0.54166666666666674</v>
      </c>
      <c r="F2171" s="11">
        <v>0.59027777777777768</v>
      </c>
      <c r="G2171">
        <v>1.17</v>
      </c>
      <c r="H2171">
        <v>1581.1965811965813</v>
      </c>
      <c r="I2171">
        <v>1.1666666666666665</v>
      </c>
      <c r="J2171">
        <v>1585.7142857175927</v>
      </c>
      <c r="K2171" s="2" t="s">
        <v>3416</v>
      </c>
      <c r="L2171" s="2" t="s">
        <v>3417</v>
      </c>
      <c r="M2171">
        <v>964</v>
      </c>
      <c r="N2171" s="2" t="s">
        <v>3313</v>
      </c>
      <c r="O2171" s="2" t="s">
        <v>2686</v>
      </c>
      <c r="P2171" s="2" t="s">
        <v>2685</v>
      </c>
      <c r="Q2171" s="2" t="s">
        <v>422</v>
      </c>
      <c r="R2171" s="2" t="s">
        <v>2684</v>
      </c>
      <c r="S2171" s="2" t="s">
        <v>64</v>
      </c>
      <c r="T2171">
        <v>1850</v>
      </c>
      <c r="U2171">
        <v>0</v>
      </c>
      <c r="V2171">
        <v>4</v>
      </c>
      <c r="W2171">
        <v>1</v>
      </c>
      <c r="X2171">
        <v>6</v>
      </c>
      <c r="Z2171">
        <v>11100</v>
      </c>
      <c r="AA2171">
        <v>11100</v>
      </c>
      <c r="AB2171">
        <v>10000</v>
      </c>
      <c r="AC2171" s="2" t="s">
        <v>3438</v>
      </c>
      <c r="AD2171" s="2" t="s">
        <v>2099</v>
      </c>
      <c r="AE2171">
        <v>2026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 s="2" t="s">
        <v>3431</v>
      </c>
      <c r="AN2171" s="2" t="s">
        <v>3419</v>
      </c>
    </row>
    <row r="2172" spans="1:40">
      <c r="A2172" s="1">
        <v>46184</v>
      </c>
      <c r="B2172" s="2" t="s">
        <v>27</v>
      </c>
      <c r="C2172" s="2" t="s">
        <v>3453</v>
      </c>
      <c r="D2172" s="2" t="s">
        <v>3616</v>
      </c>
      <c r="E2172" s="11">
        <v>0.66666666666666674</v>
      </c>
      <c r="F2172" s="11">
        <v>0.6875</v>
      </c>
      <c r="G2172">
        <v>0.5</v>
      </c>
      <c r="H2172">
        <v>4000</v>
      </c>
      <c r="I2172">
        <v>0.5</v>
      </c>
      <c r="J2172">
        <v>4000</v>
      </c>
      <c r="K2172" s="2" t="s">
        <v>3416</v>
      </c>
      <c r="L2172" s="2" t="s">
        <v>3417</v>
      </c>
      <c r="M2172">
        <v>945</v>
      </c>
      <c r="N2172" s="2" t="s">
        <v>3268</v>
      </c>
      <c r="O2172" s="2" t="s">
        <v>3270</v>
      </c>
      <c r="P2172" s="2" t="s">
        <v>1961</v>
      </c>
      <c r="Q2172" s="2" t="s">
        <v>2288</v>
      </c>
      <c r="R2172" s="2" t="s">
        <v>3269</v>
      </c>
      <c r="S2172" s="2" t="s">
        <v>64</v>
      </c>
      <c r="T2172">
        <v>2000</v>
      </c>
      <c r="U2172">
        <v>0</v>
      </c>
      <c r="V2172">
        <v>2</v>
      </c>
      <c r="W2172">
        <v>1</v>
      </c>
      <c r="X2172">
        <v>2</v>
      </c>
      <c r="Z2172">
        <v>4000</v>
      </c>
      <c r="AA2172">
        <v>4000</v>
      </c>
      <c r="AB2172">
        <v>10000</v>
      </c>
      <c r="AC2172" s="2" t="s">
        <v>3722</v>
      </c>
      <c r="AD2172" s="2" t="s">
        <v>2099</v>
      </c>
      <c r="AE2172">
        <v>2026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 s="2" t="s">
        <v>3431</v>
      </c>
      <c r="AN2172" s="2" t="s">
        <v>3419</v>
      </c>
    </row>
    <row r="2173" spans="1:40">
      <c r="A2173" s="1">
        <v>46184</v>
      </c>
      <c r="B2173" s="2" t="s">
        <v>25</v>
      </c>
      <c r="C2173" s="2" t="s">
        <v>3422</v>
      </c>
      <c r="D2173" s="2" t="s">
        <v>3423</v>
      </c>
      <c r="E2173" s="11">
        <v>0.33680555555555558</v>
      </c>
      <c r="F2173" s="11">
        <v>0.5</v>
      </c>
      <c r="G2173">
        <v>3.92</v>
      </c>
      <c r="H2173">
        <v>1301.0204081632653</v>
      </c>
      <c r="I2173">
        <v>3.916666666666667</v>
      </c>
      <c r="J2173">
        <v>1302.1276595717593</v>
      </c>
      <c r="K2173" s="2" t="s">
        <v>3416</v>
      </c>
      <c r="L2173" s="2" t="s">
        <v>3417</v>
      </c>
      <c r="M2173">
        <v>888</v>
      </c>
      <c r="N2173" s="2" t="s">
        <v>3179</v>
      </c>
      <c r="O2173" s="2" t="s">
        <v>1918</v>
      </c>
      <c r="P2173" s="2" t="s">
        <v>1917</v>
      </c>
      <c r="Q2173" s="2" t="s">
        <v>744</v>
      </c>
      <c r="R2173" s="2" t="s">
        <v>1916</v>
      </c>
      <c r="S2173" s="2" t="s">
        <v>64</v>
      </c>
      <c r="T2173">
        <v>5100</v>
      </c>
      <c r="U2173">
        <v>0</v>
      </c>
      <c r="V2173">
        <v>2</v>
      </c>
      <c r="W2173">
        <v>1</v>
      </c>
      <c r="X2173">
        <v>2</v>
      </c>
      <c r="Z2173">
        <v>10200</v>
      </c>
      <c r="AA2173">
        <v>10200</v>
      </c>
      <c r="AB2173">
        <v>10000</v>
      </c>
      <c r="AC2173" s="2"/>
      <c r="AD2173" s="2" t="s">
        <v>2099</v>
      </c>
      <c r="AE2173">
        <v>2026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 s="2" t="s">
        <v>72</v>
      </c>
      <c r="AN2173" s="2" t="s">
        <v>3419</v>
      </c>
    </row>
    <row r="2174" spans="1:40">
      <c r="A2174" s="1">
        <v>46184</v>
      </c>
      <c r="B2174" s="2" t="s">
        <v>25</v>
      </c>
      <c r="C2174" s="2" t="s">
        <v>3422</v>
      </c>
      <c r="D2174" s="2" t="s">
        <v>3423</v>
      </c>
      <c r="E2174" s="11">
        <v>0.51388888888888884</v>
      </c>
      <c r="F2174" s="11">
        <v>0.58333333333333326</v>
      </c>
      <c r="G2174">
        <v>1.67</v>
      </c>
      <c r="H2174">
        <v>269.46107784431138</v>
      </c>
      <c r="I2174">
        <v>1.6666666666666665</v>
      </c>
      <c r="J2174">
        <v>270</v>
      </c>
      <c r="K2174" s="2" t="s">
        <v>3416</v>
      </c>
      <c r="L2174" s="2" t="s">
        <v>3417</v>
      </c>
      <c r="M2174">
        <v>928</v>
      </c>
      <c r="N2174" s="2" t="s">
        <v>3255</v>
      </c>
      <c r="O2174" s="2" t="s">
        <v>1810</v>
      </c>
      <c r="P2174" s="2" t="s">
        <v>1800</v>
      </c>
      <c r="Q2174" s="2" t="s">
        <v>343</v>
      </c>
      <c r="R2174" s="2" t="s">
        <v>1809</v>
      </c>
      <c r="S2174" s="2" t="s">
        <v>64</v>
      </c>
      <c r="T2174">
        <v>450</v>
      </c>
      <c r="U2174">
        <v>0</v>
      </c>
      <c r="V2174">
        <v>2</v>
      </c>
      <c r="W2174">
        <v>1</v>
      </c>
      <c r="X2174">
        <v>6</v>
      </c>
      <c r="Z2174">
        <v>2700</v>
      </c>
      <c r="AA2174">
        <v>2700</v>
      </c>
      <c r="AB2174">
        <v>2600</v>
      </c>
      <c r="AC2174" s="2"/>
      <c r="AD2174" s="2" t="s">
        <v>2099</v>
      </c>
      <c r="AE2174">
        <v>2026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 s="2" t="s">
        <v>72</v>
      </c>
      <c r="AN2174" s="2" t="s">
        <v>3419</v>
      </c>
    </row>
    <row r="2175" spans="1:40">
      <c r="A2175" s="1">
        <v>46184</v>
      </c>
      <c r="B2175" s="2" t="s">
        <v>25</v>
      </c>
      <c r="C2175" s="2" t="s">
        <v>3422</v>
      </c>
      <c r="D2175" s="2" t="s">
        <v>3423</v>
      </c>
      <c r="E2175" s="11">
        <v>0.60416666666666674</v>
      </c>
      <c r="F2175" s="11">
        <v>0.64583333333333326</v>
      </c>
      <c r="G2175">
        <v>1</v>
      </c>
      <c r="H2175">
        <v>2550</v>
      </c>
      <c r="I2175">
        <v>1</v>
      </c>
      <c r="J2175">
        <v>2550</v>
      </c>
      <c r="K2175" s="2" t="s">
        <v>3416</v>
      </c>
      <c r="L2175" s="2" t="s">
        <v>3417</v>
      </c>
      <c r="M2175">
        <v>943</v>
      </c>
      <c r="N2175" s="2" t="s">
        <v>3266</v>
      </c>
      <c r="O2175" s="2" t="s">
        <v>1666</v>
      </c>
      <c r="P2175" s="2" t="s">
        <v>1125</v>
      </c>
      <c r="Q2175" s="2" t="s">
        <v>59</v>
      </c>
      <c r="R2175" s="2" t="s">
        <v>1665</v>
      </c>
      <c r="S2175" s="2" t="s">
        <v>64</v>
      </c>
      <c r="T2175">
        <v>2550</v>
      </c>
      <c r="U2175">
        <v>0</v>
      </c>
      <c r="V2175">
        <v>2</v>
      </c>
      <c r="W2175">
        <v>1</v>
      </c>
      <c r="X2175">
        <v>2</v>
      </c>
      <c r="Z2175">
        <v>5100</v>
      </c>
      <c r="AA2175">
        <v>5100</v>
      </c>
      <c r="AB2175">
        <v>5000</v>
      </c>
      <c r="AC2175" s="2"/>
      <c r="AD2175" s="2" t="s">
        <v>2099</v>
      </c>
      <c r="AE2175">
        <v>2026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 s="2" t="s">
        <v>72</v>
      </c>
      <c r="AN2175" s="2" t="s">
        <v>3419</v>
      </c>
    </row>
    <row r="2176" spans="1:40">
      <c r="A2176" s="1">
        <v>46184</v>
      </c>
      <c r="B2176" s="2" t="s">
        <v>25</v>
      </c>
      <c r="C2176" s="2" t="s">
        <v>3424</v>
      </c>
      <c r="D2176" s="2" t="s">
        <v>3425</v>
      </c>
      <c r="E2176" s="11">
        <v>0.33402777777777781</v>
      </c>
      <c r="F2176" s="11">
        <v>0.51388888888888884</v>
      </c>
      <c r="G2176">
        <v>4.32</v>
      </c>
      <c r="H2176">
        <v>0</v>
      </c>
      <c r="I2176">
        <v>4.3166666666666664</v>
      </c>
      <c r="J2176">
        <v>0</v>
      </c>
      <c r="K2176" s="2" t="s">
        <v>3416</v>
      </c>
      <c r="L2176" s="2" t="s">
        <v>3464</v>
      </c>
      <c r="M2176" t="s">
        <v>764</v>
      </c>
      <c r="N2176" s="2" t="s">
        <v>764</v>
      </c>
      <c r="O2176" s="2" t="s">
        <v>764</v>
      </c>
      <c r="P2176" s="2" t="s">
        <v>764</v>
      </c>
      <c r="Q2176" s="2" t="s">
        <v>764</v>
      </c>
      <c r="R2176" s="2" t="s">
        <v>764</v>
      </c>
      <c r="S2176" s="2" t="s">
        <v>764</v>
      </c>
      <c r="T2176">
        <v>0</v>
      </c>
      <c r="U2176">
        <v>0</v>
      </c>
      <c r="V2176">
        <v>0</v>
      </c>
      <c r="W2176">
        <v>0</v>
      </c>
      <c r="X2176">
        <v>0</v>
      </c>
      <c r="Z2176">
        <v>0</v>
      </c>
      <c r="AA2176" t="s">
        <v>764</v>
      </c>
      <c r="AB2176" t="s">
        <v>764</v>
      </c>
      <c r="AC2176" s="2" t="s">
        <v>3762</v>
      </c>
      <c r="AD2176" s="2" t="s">
        <v>2099</v>
      </c>
      <c r="AE2176">
        <v>2026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 s="2" t="s">
        <v>72</v>
      </c>
      <c r="AN2176" s="2" t="s">
        <v>3419</v>
      </c>
    </row>
    <row r="2177" spans="1:40">
      <c r="A2177" s="1">
        <v>46184</v>
      </c>
      <c r="B2177" s="2" t="s">
        <v>25</v>
      </c>
      <c r="C2177" s="2" t="s">
        <v>3424</v>
      </c>
      <c r="D2177" s="2" t="s">
        <v>3425</v>
      </c>
      <c r="E2177" s="11">
        <v>0.51041666666666674</v>
      </c>
      <c r="F2177" s="11">
        <v>0.54166666666666674</v>
      </c>
      <c r="G2177">
        <v>0.75</v>
      </c>
      <c r="H2177">
        <v>1653.3333333333333</v>
      </c>
      <c r="I2177">
        <v>0.75</v>
      </c>
      <c r="J2177">
        <v>1653.3333333333333</v>
      </c>
      <c r="K2177" s="2" t="s">
        <v>3416</v>
      </c>
      <c r="L2177" s="2" t="s">
        <v>3417</v>
      </c>
      <c r="M2177">
        <v>771</v>
      </c>
      <c r="N2177" s="2" t="s">
        <v>2961</v>
      </c>
      <c r="O2177" s="2" t="s">
        <v>2963</v>
      </c>
      <c r="P2177" s="2" t="s">
        <v>2163</v>
      </c>
      <c r="Q2177" s="2" t="s">
        <v>97</v>
      </c>
      <c r="R2177" s="2" t="s">
        <v>2962</v>
      </c>
      <c r="S2177" s="2" t="s">
        <v>64</v>
      </c>
      <c r="T2177">
        <v>1240</v>
      </c>
      <c r="U2177">
        <v>80</v>
      </c>
      <c r="V2177">
        <v>6</v>
      </c>
      <c r="W2177">
        <v>2</v>
      </c>
      <c r="X2177">
        <v>2</v>
      </c>
      <c r="Z2177">
        <v>2480</v>
      </c>
      <c r="AA2177">
        <v>1240</v>
      </c>
      <c r="AB2177">
        <v>2000</v>
      </c>
      <c r="AC2177" s="2"/>
      <c r="AD2177" s="2" t="s">
        <v>2099</v>
      </c>
      <c r="AE2177">
        <v>2026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 s="2" t="s">
        <v>72</v>
      </c>
      <c r="AN2177" s="2" t="s">
        <v>3419</v>
      </c>
    </row>
    <row r="2178" spans="1:40">
      <c r="A2178" s="1">
        <v>46184</v>
      </c>
      <c r="B2178" s="2" t="s">
        <v>25</v>
      </c>
      <c r="C2178" s="2" t="s">
        <v>3424</v>
      </c>
      <c r="D2178" s="2" t="s">
        <v>3425</v>
      </c>
      <c r="E2178" s="11">
        <v>0.55902777777777768</v>
      </c>
      <c r="F2178" s="11">
        <v>0.70833333333333326</v>
      </c>
      <c r="G2178">
        <v>3.58</v>
      </c>
      <c r="H2178">
        <v>1536.3128491620112</v>
      </c>
      <c r="I2178">
        <v>3.583333333333333</v>
      </c>
      <c r="J2178">
        <v>1534.8837209259259</v>
      </c>
      <c r="K2178" s="2" t="s">
        <v>3416</v>
      </c>
      <c r="L2178" s="2" t="s">
        <v>3417</v>
      </c>
      <c r="M2178">
        <v>717</v>
      </c>
      <c r="N2178" s="2" t="s">
        <v>2834</v>
      </c>
      <c r="O2178" s="2" t="s">
        <v>2837</v>
      </c>
      <c r="P2178" s="2" t="s">
        <v>1185</v>
      </c>
      <c r="Q2178" s="2" t="s">
        <v>2836</v>
      </c>
      <c r="R2178" s="2" t="s">
        <v>2835</v>
      </c>
      <c r="S2178" s="2" t="s">
        <v>64</v>
      </c>
      <c r="T2178">
        <v>5500</v>
      </c>
      <c r="U2178">
        <v>40</v>
      </c>
      <c r="V2178">
        <v>6</v>
      </c>
      <c r="W2178">
        <v>2</v>
      </c>
      <c r="X2178">
        <v>2</v>
      </c>
      <c r="Z2178">
        <v>11000</v>
      </c>
      <c r="AA2178">
        <v>5500</v>
      </c>
      <c r="AB2178">
        <v>15800</v>
      </c>
      <c r="AC2178" s="2" t="s">
        <v>3459</v>
      </c>
      <c r="AD2178" s="2" t="s">
        <v>2099</v>
      </c>
      <c r="AE2178">
        <v>2026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 s="2" t="s">
        <v>72</v>
      </c>
      <c r="AN2178" s="2" t="s">
        <v>3763</v>
      </c>
    </row>
    <row r="2179" spans="1:40">
      <c r="A2179" s="1">
        <v>46185</v>
      </c>
      <c r="B2179" s="2" t="s">
        <v>25</v>
      </c>
      <c r="C2179" s="2" t="s">
        <v>3424</v>
      </c>
      <c r="D2179" s="2" t="s">
        <v>3425</v>
      </c>
      <c r="E2179" s="11">
        <v>0.33402777777777781</v>
      </c>
      <c r="F2179" s="11">
        <v>0.41666666666666674</v>
      </c>
      <c r="G2179">
        <v>1.98</v>
      </c>
      <c r="H2179">
        <v>1287.878787878788</v>
      </c>
      <c r="I2179">
        <v>1.9833333333333334</v>
      </c>
      <c r="J2179">
        <v>1285.7142857175927</v>
      </c>
      <c r="K2179" s="2" t="s">
        <v>3416</v>
      </c>
      <c r="L2179" s="2" t="s">
        <v>3417</v>
      </c>
      <c r="M2179">
        <v>717</v>
      </c>
      <c r="N2179" s="2" t="s">
        <v>2834</v>
      </c>
      <c r="O2179" s="2" t="s">
        <v>2837</v>
      </c>
      <c r="P2179" s="2" t="s">
        <v>1185</v>
      </c>
      <c r="Q2179" s="2" t="s">
        <v>2836</v>
      </c>
      <c r="R2179" s="2" t="s">
        <v>2835</v>
      </c>
      <c r="S2179" s="2" t="s">
        <v>64</v>
      </c>
      <c r="T2179">
        <v>2550</v>
      </c>
      <c r="U2179">
        <v>10</v>
      </c>
      <c r="V2179">
        <v>6</v>
      </c>
      <c r="W2179">
        <v>2</v>
      </c>
      <c r="X2179">
        <v>2</v>
      </c>
      <c r="Z2179">
        <v>5100</v>
      </c>
      <c r="AA2179">
        <v>2550</v>
      </c>
      <c r="AB2179">
        <v>15800</v>
      </c>
      <c r="AC2179" s="2" t="s">
        <v>3460</v>
      </c>
      <c r="AD2179" s="2" t="s">
        <v>2099</v>
      </c>
      <c r="AE2179">
        <v>2026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 s="2" t="s">
        <v>72</v>
      </c>
      <c r="AN2179" s="2" t="s">
        <v>3419</v>
      </c>
    </row>
    <row r="2180" spans="1:40">
      <c r="A2180" s="1">
        <v>46185</v>
      </c>
      <c r="B2180" s="2" t="s">
        <v>25</v>
      </c>
      <c r="C2180" s="2" t="s">
        <v>3424</v>
      </c>
      <c r="D2180" s="2" t="s">
        <v>3425</v>
      </c>
      <c r="E2180" s="11">
        <v>0.42430555555555549</v>
      </c>
      <c r="F2180" s="11">
        <v>0.54166666666666674</v>
      </c>
      <c r="G2180">
        <v>2.82</v>
      </c>
      <c r="H2180">
        <v>0</v>
      </c>
      <c r="I2180">
        <v>2.8166666666666669</v>
      </c>
      <c r="J2180">
        <v>0</v>
      </c>
      <c r="K2180" s="2" t="s">
        <v>3416</v>
      </c>
      <c r="L2180" s="2" t="s">
        <v>3442</v>
      </c>
      <c r="M2180" t="s">
        <v>764</v>
      </c>
      <c r="N2180" s="2" t="s">
        <v>764</v>
      </c>
      <c r="O2180" s="2" t="s">
        <v>764</v>
      </c>
      <c r="P2180" s="2" t="s">
        <v>764</v>
      </c>
      <c r="Q2180" s="2" t="s">
        <v>764</v>
      </c>
      <c r="R2180" s="2" t="s">
        <v>764</v>
      </c>
      <c r="S2180" s="2" t="s">
        <v>764</v>
      </c>
      <c r="T2180">
        <v>0</v>
      </c>
      <c r="U2180">
        <v>0</v>
      </c>
      <c r="V2180">
        <v>0</v>
      </c>
      <c r="W2180">
        <v>0</v>
      </c>
      <c r="X2180">
        <v>0</v>
      </c>
      <c r="Z2180">
        <v>0</v>
      </c>
      <c r="AA2180" t="s">
        <v>764</v>
      </c>
      <c r="AB2180" t="s">
        <v>764</v>
      </c>
      <c r="AC2180" s="2" t="s">
        <v>3764</v>
      </c>
      <c r="AD2180" s="2" t="s">
        <v>2099</v>
      </c>
      <c r="AE2180">
        <v>2026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 s="2" t="s">
        <v>72</v>
      </c>
      <c r="AN2180" s="2" t="s">
        <v>3419</v>
      </c>
    </row>
    <row r="2181" spans="1:40">
      <c r="A2181" s="1">
        <v>46185</v>
      </c>
      <c r="B2181" s="2" t="s">
        <v>25</v>
      </c>
      <c r="C2181" s="2" t="s">
        <v>3424</v>
      </c>
      <c r="D2181" s="2" t="s">
        <v>3425</v>
      </c>
      <c r="E2181" s="11">
        <v>0.54513888888888884</v>
      </c>
      <c r="F2181" s="11">
        <v>0.61458333333333326</v>
      </c>
      <c r="G2181">
        <v>1.67</v>
      </c>
      <c r="H2181">
        <v>1485.0299401197606</v>
      </c>
      <c r="I2181">
        <v>1.6666666666666665</v>
      </c>
      <c r="J2181">
        <v>1488</v>
      </c>
      <c r="K2181" s="2" t="s">
        <v>3416</v>
      </c>
      <c r="L2181" s="2" t="s">
        <v>3417</v>
      </c>
      <c r="M2181">
        <v>916</v>
      </c>
      <c r="N2181" s="2" t="s">
        <v>3229</v>
      </c>
      <c r="O2181" s="2" t="s">
        <v>3230</v>
      </c>
      <c r="P2181" s="2" t="s">
        <v>2254</v>
      </c>
      <c r="Q2181" s="2" t="s">
        <v>519</v>
      </c>
      <c r="R2181" s="2" t="s">
        <v>2253</v>
      </c>
      <c r="S2181" s="2" t="s">
        <v>64</v>
      </c>
      <c r="T2181">
        <v>2480</v>
      </c>
      <c r="U2181">
        <v>40</v>
      </c>
      <c r="V2181">
        <v>6</v>
      </c>
      <c r="W2181">
        <v>2</v>
      </c>
      <c r="X2181">
        <v>6</v>
      </c>
      <c r="Z2181">
        <v>14880</v>
      </c>
      <c r="AA2181">
        <v>7440</v>
      </c>
      <c r="AB2181">
        <v>14000</v>
      </c>
      <c r="AC2181" s="2"/>
      <c r="AD2181" s="2" t="s">
        <v>2099</v>
      </c>
      <c r="AE2181">
        <v>2026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 s="2" t="s">
        <v>72</v>
      </c>
      <c r="AN2181" s="2" t="s">
        <v>3419</v>
      </c>
    </row>
    <row r="2182" spans="1:40">
      <c r="A2182" s="1">
        <v>46185</v>
      </c>
      <c r="B2182" s="2" t="s">
        <v>25</v>
      </c>
      <c r="C2182" s="2" t="s">
        <v>3424</v>
      </c>
      <c r="D2182" s="2" t="s">
        <v>3425</v>
      </c>
      <c r="E2182" s="11">
        <v>0.625</v>
      </c>
      <c r="F2182" s="11">
        <v>0.66666666666666674</v>
      </c>
      <c r="G2182">
        <v>1</v>
      </c>
      <c r="H2182">
        <v>160</v>
      </c>
      <c r="I2182">
        <v>1</v>
      </c>
      <c r="J2182">
        <v>160</v>
      </c>
      <c r="K2182" s="2" t="s">
        <v>3416</v>
      </c>
      <c r="L2182" s="2" t="s">
        <v>3471</v>
      </c>
      <c r="M2182" t="s">
        <v>764</v>
      </c>
      <c r="N2182" s="2" t="s">
        <v>764</v>
      </c>
      <c r="O2182" s="2" t="s">
        <v>764</v>
      </c>
      <c r="P2182" s="2" t="s">
        <v>764</v>
      </c>
      <c r="Q2182" s="2" t="s">
        <v>764</v>
      </c>
      <c r="R2182" s="2" t="s">
        <v>764</v>
      </c>
      <c r="S2182" s="2" t="s">
        <v>764</v>
      </c>
      <c r="T2182">
        <v>160</v>
      </c>
      <c r="U2182">
        <v>0</v>
      </c>
      <c r="V2182">
        <v>0</v>
      </c>
      <c r="W2182">
        <v>0</v>
      </c>
      <c r="X2182">
        <v>0</v>
      </c>
      <c r="Z2182">
        <v>0</v>
      </c>
      <c r="AA2182" t="s">
        <v>764</v>
      </c>
      <c r="AB2182" t="s">
        <v>764</v>
      </c>
      <c r="AC2182" s="2" t="s">
        <v>3765</v>
      </c>
      <c r="AD2182" s="2" t="s">
        <v>2099</v>
      </c>
      <c r="AE2182">
        <v>2026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 s="2" t="s">
        <v>72</v>
      </c>
      <c r="AN2182" s="2" t="s">
        <v>3419</v>
      </c>
    </row>
    <row r="2183" spans="1:40">
      <c r="A2183" s="1">
        <v>46185</v>
      </c>
      <c r="B2183" s="2" t="s">
        <v>25</v>
      </c>
      <c r="C2183" s="2" t="s">
        <v>3424</v>
      </c>
      <c r="D2183" s="2" t="s">
        <v>3425</v>
      </c>
      <c r="E2183" s="11">
        <v>0.67013888888888884</v>
      </c>
      <c r="F2183" s="11">
        <v>0.72916666666666674</v>
      </c>
      <c r="G2183">
        <v>1.42</v>
      </c>
      <c r="H2183">
        <v>0</v>
      </c>
      <c r="I2183">
        <v>1.4166666666666665</v>
      </c>
      <c r="J2183">
        <v>0</v>
      </c>
      <c r="K2183" s="2" t="s">
        <v>3416</v>
      </c>
      <c r="L2183" s="2" t="s">
        <v>3464</v>
      </c>
      <c r="M2183" t="s">
        <v>764</v>
      </c>
      <c r="N2183" s="2" t="s">
        <v>764</v>
      </c>
      <c r="O2183" s="2" t="s">
        <v>764</v>
      </c>
      <c r="P2183" s="2" t="s">
        <v>764</v>
      </c>
      <c r="Q2183" s="2" t="s">
        <v>764</v>
      </c>
      <c r="R2183" s="2" t="s">
        <v>764</v>
      </c>
      <c r="S2183" s="2" t="s">
        <v>764</v>
      </c>
      <c r="T2183">
        <v>0</v>
      </c>
      <c r="U2183">
        <v>0</v>
      </c>
      <c r="V2183">
        <v>0</v>
      </c>
      <c r="W2183">
        <v>0</v>
      </c>
      <c r="X2183">
        <v>0</v>
      </c>
      <c r="Z2183">
        <v>0</v>
      </c>
      <c r="AA2183" t="s">
        <v>764</v>
      </c>
      <c r="AB2183" t="s">
        <v>764</v>
      </c>
      <c r="AC2183" s="2" t="s">
        <v>3766</v>
      </c>
      <c r="AD2183" s="2" t="s">
        <v>2099</v>
      </c>
      <c r="AE2183">
        <v>2026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 s="2" t="s">
        <v>72</v>
      </c>
      <c r="AN2183" s="2" t="s">
        <v>3419</v>
      </c>
    </row>
    <row r="2184" spans="1:40">
      <c r="A2184" s="1">
        <v>46184</v>
      </c>
      <c r="B2184" s="2" t="s">
        <v>26</v>
      </c>
      <c r="C2184" s="2" t="s">
        <v>3433</v>
      </c>
      <c r="D2184" s="2" t="s">
        <v>3415</v>
      </c>
      <c r="E2184" s="11">
        <v>0.375</v>
      </c>
      <c r="F2184" s="11">
        <v>0.54861111111111116</v>
      </c>
      <c r="G2184">
        <v>4.17</v>
      </c>
      <c r="H2184">
        <v>1218.705035971223</v>
      </c>
      <c r="I2184">
        <v>4.166666666666667</v>
      </c>
      <c r="J2184">
        <v>1219.68</v>
      </c>
      <c r="K2184" s="2" t="s">
        <v>3416</v>
      </c>
      <c r="L2184" s="2" t="s">
        <v>3417</v>
      </c>
      <c r="M2184">
        <v>945</v>
      </c>
      <c r="N2184" s="2" t="s">
        <v>3268</v>
      </c>
      <c r="O2184" s="2" t="s">
        <v>3270</v>
      </c>
      <c r="P2184" s="2" t="s">
        <v>1961</v>
      </c>
      <c r="Q2184" s="2" t="s">
        <v>2288</v>
      </c>
      <c r="R2184" s="2" t="s">
        <v>3269</v>
      </c>
      <c r="S2184" s="2" t="s">
        <v>64</v>
      </c>
      <c r="T2184">
        <v>5082</v>
      </c>
      <c r="U2184">
        <v>50</v>
      </c>
      <c r="V2184">
        <v>2</v>
      </c>
      <c r="W2184">
        <v>1</v>
      </c>
      <c r="X2184">
        <v>2</v>
      </c>
      <c r="Z2184">
        <v>10164</v>
      </c>
      <c r="AA2184">
        <v>10164</v>
      </c>
      <c r="AB2184">
        <v>10000</v>
      </c>
      <c r="AC2184" s="2" t="s">
        <v>3736</v>
      </c>
      <c r="AD2184" s="2" t="s">
        <v>2099</v>
      </c>
      <c r="AE2184">
        <v>2026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 s="2" t="s">
        <v>72</v>
      </c>
      <c r="AN2184" s="2" t="s">
        <v>3419</v>
      </c>
    </row>
    <row r="2185" spans="1:40">
      <c r="A2185" s="1">
        <v>46184</v>
      </c>
      <c r="B2185" s="2" t="s">
        <v>26</v>
      </c>
      <c r="C2185" s="2" t="s">
        <v>3433</v>
      </c>
      <c r="D2185" s="2" t="s">
        <v>3415</v>
      </c>
      <c r="E2185" s="11">
        <v>0.56944444444444442</v>
      </c>
      <c r="F2185" s="11">
        <v>0.66666666666666674</v>
      </c>
      <c r="G2185">
        <v>2.33</v>
      </c>
      <c r="H2185">
        <v>1086.6952789699571</v>
      </c>
      <c r="I2185">
        <v>2.3333333333333335</v>
      </c>
      <c r="J2185">
        <v>1085.1428571412036</v>
      </c>
      <c r="K2185" s="2" t="s">
        <v>3416</v>
      </c>
      <c r="L2185" s="2" t="s">
        <v>3417</v>
      </c>
      <c r="M2185">
        <v>888</v>
      </c>
      <c r="N2185" s="2" t="s">
        <v>3179</v>
      </c>
      <c r="O2185" s="2" t="s">
        <v>1918</v>
      </c>
      <c r="P2185" s="2" t="s">
        <v>1917</v>
      </c>
      <c r="Q2185" s="2" t="s">
        <v>744</v>
      </c>
      <c r="R2185" s="2" t="s">
        <v>1916</v>
      </c>
      <c r="S2185" s="2" t="s">
        <v>64</v>
      </c>
      <c r="T2185">
        <v>2532</v>
      </c>
      <c r="U2185">
        <v>0</v>
      </c>
      <c r="V2185">
        <v>2</v>
      </c>
      <c r="W2185">
        <v>1</v>
      </c>
      <c r="X2185">
        <v>2</v>
      </c>
      <c r="Z2185">
        <v>5064</v>
      </c>
      <c r="AA2185">
        <v>5064</v>
      </c>
      <c r="AB2185">
        <v>10000</v>
      </c>
      <c r="AC2185" s="2" t="s">
        <v>3767</v>
      </c>
      <c r="AD2185" s="2" t="s">
        <v>2099</v>
      </c>
      <c r="AE2185">
        <v>2026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 s="2" t="s">
        <v>72</v>
      </c>
      <c r="AN2185" s="2" t="s">
        <v>3419</v>
      </c>
    </row>
    <row r="2186" spans="1:40">
      <c r="A2186" s="1">
        <v>46185</v>
      </c>
      <c r="B2186" s="2" t="s">
        <v>26</v>
      </c>
      <c r="C2186" s="2" t="s">
        <v>3433</v>
      </c>
      <c r="D2186" s="2" t="s">
        <v>3415</v>
      </c>
      <c r="E2186" s="11">
        <v>0.33333333333333326</v>
      </c>
      <c r="F2186" s="11">
        <v>0.39583333333333326</v>
      </c>
      <c r="G2186">
        <v>1.5</v>
      </c>
      <c r="H2186">
        <v>1743.3333333333333</v>
      </c>
      <c r="I2186">
        <v>1.5</v>
      </c>
      <c r="J2186">
        <v>1743.3333333333333</v>
      </c>
      <c r="K2186" s="2" t="s">
        <v>3416</v>
      </c>
      <c r="L2186" s="2" t="s">
        <v>3417</v>
      </c>
      <c r="M2186">
        <v>888</v>
      </c>
      <c r="N2186" s="2" t="s">
        <v>3179</v>
      </c>
      <c r="O2186" s="2" t="s">
        <v>1918</v>
      </c>
      <c r="P2186" s="2" t="s">
        <v>1917</v>
      </c>
      <c r="Q2186" s="2" t="s">
        <v>744</v>
      </c>
      <c r="R2186" s="2" t="s">
        <v>1916</v>
      </c>
      <c r="S2186" s="2" t="s">
        <v>64</v>
      </c>
      <c r="T2186">
        <v>2615</v>
      </c>
      <c r="U2186">
        <v>9</v>
      </c>
      <c r="V2186">
        <v>2</v>
      </c>
      <c r="W2186">
        <v>1</v>
      </c>
      <c r="X2186">
        <v>2</v>
      </c>
      <c r="Z2186">
        <v>5230</v>
      </c>
      <c r="AA2186">
        <v>5230</v>
      </c>
      <c r="AB2186">
        <v>10000</v>
      </c>
      <c r="AC2186" s="2" t="s">
        <v>3768</v>
      </c>
      <c r="AD2186" s="2" t="s">
        <v>2099</v>
      </c>
      <c r="AE2186">
        <v>2026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 s="2" t="s">
        <v>72</v>
      </c>
      <c r="AN2186" s="2" t="s">
        <v>3419</v>
      </c>
    </row>
    <row r="2187" spans="1:40">
      <c r="A2187" s="1">
        <v>46185</v>
      </c>
      <c r="B2187" s="2" t="s">
        <v>26</v>
      </c>
      <c r="C2187" s="2" t="s">
        <v>3433</v>
      </c>
      <c r="D2187" s="2" t="s">
        <v>3415</v>
      </c>
      <c r="E2187" s="11">
        <v>0.43055555555555558</v>
      </c>
      <c r="F2187" s="11">
        <v>0.52083333333333326</v>
      </c>
      <c r="G2187">
        <v>2.17</v>
      </c>
      <c r="H2187">
        <v>1174.1935483870968</v>
      </c>
      <c r="I2187">
        <v>2.1666666666666665</v>
      </c>
      <c r="J2187">
        <v>1176</v>
      </c>
      <c r="K2187" s="2" t="s">
        <v>3416</v>
      </c>
      <c r="L2187" s="2" t="s">
        <v>3417</v>
      </c>
      <c r="M2187">
        <v>943</v>
      </c>
      <c r="N2187" s="2" t="s">
        <v>3266</v>
      </c>
      <c r="O2187" s="2" t="s">
        <v>1666</v>
      </c>
      <c r="P2187" s="2" t="s">
        <v>1125</v>
      </c>
      <c r="Q2187" s="2" t="s">
        <v>59</v>
      </c>
      <c r="R2187" s="2" t="s">
        <v>1665</v>
      </c>
      <c r="S2187" s="2" t="s">
        <v>64</v>
      </c>
      <c r="T2187">
        <v>2548</v>
      </c>
      <c r="U2187">
        <v>7</v>
      </c>
      <c r="V2187">
        <v>2</v>
      </c>
      <c r="W2187">
        <v>1</v>
      </c>
      <c r="X2187">
        <v>2</v>
      </c>
      <c r="Z2187">
        <v>5096</v>
      </c>
      <c r="AA2187">
        <v>5096</v>
      </c>
      <c r="AB2187">
        <v>5000</v>
      </c>
      <c r="AC2187" s="2" t="s">
        <v>3736</v>
      </c>
      <c r="AD2187" s="2" t="s">
        <v>2099</v>
      </c>
      <c r="AE2187">
        <v>2026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 s="2" t="s">
        <v>72</v>
      </c>
      <c r="AN2187" s="2" t="s">
        <v>3419</v>
      </c>
    </row>
    <row r="2188" spans="1:40">
      <c r="A2188" s="1">
        <v>46184</v>
      </c>
      <c r="B2188" s="2" t="s">
        <v>25</v>
      </c>
      <c r="C2188" s="2" t="s">
        <v>3414</v>
      </c>
      <c r="D2188" s="2" t="s">
        <v>3449</v>
      </c>
      <c r="E2188" s="11">
        <v>0.35416666666666674</v>
      </c>
      <c r="F2188" s="11">
        <v>0.38541666666666674</v>
      </c>
      <c r="G2188">
        <v>0.75</v>
      </c>
      <c r="H2188">
        <v>1186.6666666666667</v>
      </c>
      <c r="I2188">
        <v>0.75</v>
      </c>
      <c r="J2188">
        <v>1186.6666666666667</v>
      </c>
      <c r="K2188" s="2" t="s">
        <v>3416</v>
      </c>
      <c r="L2188" s="2" t="s">
        <v>3417</v>
      </c>
      <c r="M2188">
        <v>737</v>
      </c>
      <c r="N2188" s="2" t="s">
        <v>2862</v>
      </c>
      <c r="O2188" s="2" t="s">
        <v>458</v>
      </c>
      <c r="P2188" s="2" t="s">
        <v>456</v>
      </c>
      <c r="Q2188" s="2" t="s">
        <v>457</v>
      </c>
      <c r="R2188" s="2" t="s">
        <v>455</v>
      </c>
      <c r="S2188" s="2" t="s">
        <v>79</v>
      </c>
      <c r="T2188">
        <v>890</v>
      </c>
      <c r="U2188">
        <v>10</v>
      </c>
      <c r="V2188">
        <v>0</v>
      </c>
      <c r="W2188">
        <v>1</v>
      </c>
      <c r="X2188">
        <v>8</v>
      </c>
      <c r="Z2188">
        <v>7120</v>
      </c>
      <c r="AA2188">
        <v>7120</v>
      </c>
      <c r="AB2188">
        <v>7100</v>
      </c>
      <c r="AC2188" s="2"/>
      <c r="AD2188" s="2" t="s">
        <v>2099</v>
      </c>
      <c r="AE2188">
        <v>2026</v>
      </c>
      <c r="AF2188">
        <v>223</v>
      </c>
      <c r="AG2188">
        <v>225</v>
      </c>
      <c r="AH2188">
        <v>-2</v>
      </c>
      <c r="AI2188">
        <v>228</v>
      </c>
      <c r="AJ2188">
        <v>225</v>
      </c>
      <c r="AK2188">
        <v>3</v>
      </c>
      <c r="AL2188" s="2" t="s">
        <v>72</v>
      </c>
      <c r="AN2188" s="2" t="s">
        <v>3419</v>
      </c>
    </row>
    <row r="2189" spans="1:40">
      <c r="A2189" s="1">
        <v>46184</v>
      </c>
      <c r="B2189" s="2" t="s">
        <v>25</v>
      </c>
      <c r="C2189" s="2" t="s">
        <v>3414</v>
      </c>
      <c r="D2189" s="2" t="s">
        <v>3449</v>
      </c>
      <c r="E2189" s="11">
        <v>0.40625</v>
      </c>
      <c r="F2189" s="11">
        <v>0.45763888888888893</v>
      </c>
      <c r="G2189">
        <v>1.23</v>
      </c>
      <c r="H2189">
        <v>1504.0650406504064</v>
      </c>
      <c r="I2189">
        <v>1.2333333333333334</v>
      </c>
      <c r="J2189">
        <v>1500</v>
      </c>
      <c r="K2189" s="2" t="s">
        <v>3416</v>
      </c>
      <c r="L2189" s="2" t="s">
        <v>3417</v>
      </c>
      <c r="M2189">
        <v>704</v>
      </c>
      <c r="N2189" s="2" t="s">
        <v>2801</v>
      </c>
      <c r="O2189" s="2" t="s">
        <v>147</v>
      </c>
      <c r="P2189" s="2" t="s">
        <v>2803</v>
      </c>
      <c r="Q2189" s="2" t="s">
        <v>1466</v>
      </c>
      <c r="R2189" s="2" t="s">
        <v>2802</v>
      </c>
      <c r="S2189" s="2" t="s">
        <v>79</v>
      </c>
      <c r="T2189">
        <v>1850</v>
      </c>
      <c r="U2189">
        <v>10</v>
      </c>
      <c r="V2189">
        <v>0</v>
      </c>
      <c r="W2189">
        <v>1</v>
      </c>
      <c r="X2189">
        <v>8</v>
      </c>
      <c r="Z2189">
        <v>14800</v>
      </c>
      <c r="AA2189">
        <v>14800</v>
      </c>
      <c r="AB2189">
        <v>14500</v>
      </c>
      <c r="AC2189" s="2"/>
      <c r="AD2189" s="2" t="s">
        <v>2099</v>
      </c>
      <c r="AE2189">
        <v>2026</v>
      </c>
      <c r="AF2189">
        <v>463</v>
      </c>
      <c r="AG2189">
        <v>467</v>
      </c>
      <c r="AH2189">
        <v>-4</v>
      </c>
      <c r="AI2189">
        <v>470</v>
      </c>
      <c r="AJ2189">
        <v>467</v>
      </c>
      <c r="AK2189">
        <v>3</v>
      </c>
      <c r="AL2189" s="2" t="s">
        <v>72</v>
      </c>
      <c r="AN2189" s="2" t="s">
        <v>3419</v>
      </c>
    </row>
    <row r="2190" spans="1:40">
      <c r="A2190" s="1">
        <v>46184</v>
      </c>
      <c r="B2190" s="2" t="s">
        <v>25</v>
      </c>
      <c r="C2190" s="2" t="s">
        <v>3414</v>
      </c>
      <c r="D2190" s="2" t="s">
        <v>3449</v>
      </c>
      <c r="E2190" s="11">
        <v>0.5</v>
      </c>
      <c r="F2190" s="11">
        <v>0.52777777777777768</v>
      </c>
      <c r="G2190">
        <v>0.67</v>
      </c>
      <c r="H2190">
        <v>1305.9701492537313</v>
      </c>
      <c r="I2190">
        <v>0.66666666666666674</v>
      </c>
      <c r="J2190">
        <v>1312.5</v>
      </c>
      <c r="K2190" s="2" t="s">
        <v>3416</v>
      </c>
      <c r="L2190" s="2" t="s">
        <v>3417</v>
      </c>
      <c r="M2190">
        <v>834</v>
      </c>
      <c r="N2190" s="2" t="s">
        <v>3143</v>
      </c>
      <c r="O2190" s="2" t="s">
        <v>1205</v>
      </c>
      <c r="P2190" s="2" t="s">
        <v>1199</v>
      </c>
      <c r="Q2190" s="2" t="s">
        <v>86</v>
      </c>
      <c r="R2190" s="2" t="s">
        <v>3144</v>
      </c>
      <c r="S2190" s="2" t="s">
        <v>79</v>
      </c>
      <c r="T2190">
        <v>875</v>
      </c>
      <c r="U2190">
        <v>5</v>
      </c>
      <c r="V2190">
        <v>0</v>
      </c>
      <c r="W2190">
        <v>1</v>
      </c>
      <c r="X2190">
        <v>8</v>
      </c>
      <c r="Z2190">
        <v>7000</v>
      </c>
      <c r="AA2190">
        <v>7000</v>
      </c>
      <c r="AB2190">
        <v>6850</v>
      </c>
      <c r="AC2190" s="2"/>
      <c r="AD2190" s="2" t="s">
        <v>2099</v>
      </c>
      <c r="AE2190">
        <v>2026</v>
      </c>
      <c r="AF2190">
        <v>219</v>
      </c>
      <c r="AG2190">
        <v>221</v>
      </c>
      <c r="AH2190">
        <v>-2</v>
      </c>
      <c r="AI2190">
        <v>224</v>
      </c>
      <c r="AJ2190">
        <v>221</v>
      </c>
      <c r="AK2190">
        <v>3</v>
      </c>
      <c r="AL2190" s="2" t="s">
        <v>72</v>
      </c>
      <c r="AN2190" s="2" t="s">
        <v>3419</v>
      </c>
    </row>
    <row r="2191" spans="1:40">
      <c r="A2191" s="1">
        <v>46184</v>
      </c>
      <c r="B2191" s="2" t="s">
        <v>25</v>
      </c>
      <c r="C2191" s="2" t="s">
        <v>3414</v>
      </c>
      <c r="D2191" s="2" t="s">
        <v>3449</v>
      </c>
      <c r="E2191" s="11">
        <v>0.54166666666666674</v>
      </c>
      <c r="F2191" s="11">
        <v>0.55208333333333326</v>
      </c>
      <c r="G2191">
        <v>0.25</v>
      </c>
      <c r="H2191">
        <v>800</v>
      </c>
      <c r="I2191">
        <v>0.25</v>
      </c>
      <c r="J2191">
        <v>800</v>
      </c>
      <c r="K2191" s="2" t="s">
        <v>3416</v>
      </c>
      <c r="L2191" s="2" t="s">
        <v>3417</v>
      </c>
      <c r="M2191">
        <v>683</v>
      </c>
      <c r="N2191" s="2" t="s">
        <v>2769</v>
      </c>
      <c r="O2191" s="2" t="s">
        <v>2772</v>
      </c>
      <c r="P2191" s="2" t="s">
        <v>2771</v>
      </c>
      <c r="Q2191" s="2" t="s">
        <v>1106</v>
      </c>
      <c r="R2191" s="2" t="s">
        <v>2770</v>
      </c>
      <c r="S2191" s="2" t="s">
        <v>79</v>
      </c>
      <c r="T2191">
        <v>200</v>
      </c>
      <c r="U2191">
        <v>0</v>
      </c>
      <c r="V2191">
        <v>0</v>
      </c>
      <c r="W2191">
        <v>1</v>
      </c>
      <c r="X2191">
        <v>8</v>
      </c>
      <c r="Z2191">
        <v>1600</v>
      </c>
      <c r="AA2191">
        <v>1600</v>
      </c>
      <c r="AB2191">
        <v>1600</v>
      </c>
      <c r="AC2191" s="2"/>
      <c r="AD2191" s="2" t="s">
        <v>2099</v>
      </c>
      <c r="AE2191">
        <v>2026</v>
      </c>
      <c r="AF2191">
        <v>50</v>
      </c>
      <c r="AG2191">
        <v>53</v>
      </c>
      <c r="AH2191">
        <v>-3</v>
      </c>
      <c r="AI2191">
        <v>56</v>
      </c>
      <c r="AJ2191">
        <v>53</v>
      </c>
      <c r="AK2191">
        <v>3</v>
      </c>
      <c r="AL2191" s="2" t="s">
        <v>72</v>
      </c>
      <c r="AN2191" s="2" t="s">
        <v>3419</v>
      </c>
    </row>
    <row r="2192" spans="1:40">
      <c r="A2192" s="1">
        <v>46184</v>
      </c>
      <c r="B2192" s="2" t="s">
        <v>25</v>
      </c>
      <c r="C2192" s="2" t="s">
        <v>3414</v>
      </c>
      <c r="D2192" s="2" t="s">
        <v>3449</v>
      </c>
      <c r="E2192" s="11">
        <v>0.57638888888888884</v>
      </c>
      <c r="F2192" s="11">
        <v>0.70833333333333326</v>
      </c>
      <c r="G2192">
        <v>3.17</v>
      </c>
      <c r="H2192">
        <v>1435.3312302839117</v>
      </c>
      <c r="I2192">
        <v>3.166666666666667</v>
      </c>
      <c r="J2192">
        <v>1436.8421052662038</v>
      </c>
      <c r="K2192" s="2" t="s">
        <v>3416</v>
      </c>
      <c r="L2192" s="2" t="s">
        <v>3417</v>
      </c>
      <c r="M2192">
        <v>537</v>
      </c>
      <c r="N2192" s="2" t="s">
        <v>2241</v>
      </c>
      <c r="O2192" s="2" t="s">
        <v>2249</v>
      </c>
      <c r="P2192" s="2" t="s">
        <v>2243</v>
      </c>
      <c r="Q2192" s="2" t="s">
        <v>2244</v>
      </c>
      <c r="R2192" s="2" t="s">
        <v>2242</v>
      </c>
      <c r="S2192" s="2" t="s">
        <v>79</v>
      </c>
      <c r="T2192">
        <v>4550</v>
      </c>
      <c r="U2192">
        <v>0</v>
      </c>
      <c r="V2192">
        <v>0</v>
      </c>
      <c r="W2192">
        <v>1</v>
      </c>
      <c r="X2192">
        <v>8</v>
      </c>
      <c r="Z2192">
        <v>36400</v>
      </c>
      <c r="AA2192">
        <v>36400</v>
      </c>
      <c r="AB2192">
        <v>36200</v>
      </c>
      <c r="AC2192" s="2"/>
      <c r="AD2192" s="2" t="s">
        <v>2099</v>
      </c>
      <c r="AE2192">
        <v>2026</v>
      </c>
      <c r="AF2192">
        <v>1138</v>
      </c>
      <c r="AL2192" s="2" t="s">
        <v>72</v>
      </c>
      <c r="AN2192" s="2" t="s">
        <v>3419</v>
      </c>
    </row>
    <row r="2193" spans="1:40">
      <c r="A2193" s="1">
        <v>46185</v>
      </c>
      <c r="B2193" s="2" t="s">
        <v>25</v>
      </c>
      <c r="C2193" s="2" t="s">
        <v>3414</v>
      </c>
      <c r="D2193" s="2" t="s">
        <v>3449</v>
      </c>
      <c r="E2193" s="11">
        <v>0.36805555555555558</v>
      </c>
      <c r="F2193" s="11">
        <v>0.41666666666666674</v>
      </c>
      <c r="G2193">
        <v>1.17</v>
      </c>
      <c r="H2193">
        <v>1025.6410256410256</v>
      </c>
      <c r="I2193">
        <v>1.1666666666666665</v>
      </c>
      <c r="J2193">
        <v>1028.5714285763888</v>
      </c>
      <c r="K2193" s="2" t="s">
        <v>3416</v>
      </c>
      <c r="L2193" s="2" t="s">
        <v>3417</v>
      </c>
      <c r="M2193">
        <v>710</v>
      </c>
      <c r="N2193" s="2" t="s">
        <v>2815</v>
      </c>
      <c r="O2193" s="2" t="s">
        <v>1324</v>
      </c>
      <c r="P2193" s="2" t="s">
        <v>1318</v>
      </c>
      <c r="Q2193" s="2" t="s">
        <v>2817</v>
      </c>
      <c r="R2193" s="2" t="s">
        <v>2816</v>
      </c>
      <c r="S2193" s="2" t="s">
        <v>79</v>
      </c>
      <c r="T2193">
        <v>1200</v>
      </c>
      <c r="U2193">
        <v>10</v>
      </c>
      <c r="V2193">
        <v>0</v>
      </c>
      <c r="W2193">
        <v>1</v>
      </c>
      <c r="X2193">
        <v>8</v>
      </c>
      <c r="Z2193">
        <v>9600</v>
      </c>
      <c r="AA2193">
        <v>9600</v>
      </c>
      <c r="AB2193">
        <v>9000</v>
      </c>
      <c r="AC2193" s="2"/>
      <c r="AD2193" s="2" t="s">
        <v>2099</v>
      </c>
      <c r="AE2193">
        <v>2026</v>
      </c>
      <c r="AF2193">
        <v>300</v>
      </c>
      <c r="AL2193" s="2" t="s">
        <v>72</v>
      </c>
      <c r="AN2193" s="2" t="s">
        <v>3419</v>
      </c>
    </row>
    <row r="2194" spans="1:40">
      <c r="A2194" s="1">
        <v>46185</v>
      </c>
      <c r="B2194" s="2" t="s">
        <v>25</v>
      </c>
      <c r="C2194" s="2" t="s">
        <v>3414</v>
      </c>
      <c r="D2194" s="2" t="s">
        <v>3449</v>
      </c>
      <c r="E2194" s="11">
        <v>0.44444444444444442</v>
      </c>
      <c r="F2194" s="11">
        <v>0.50694444444444442</v>
      </c>
      <c r="G2194">
        <v>1.5</v>
      </c>
      <c r="H2194">
        <v>1133.3333333333333</v>
      </c>
      <c r="I2194">
        <v>1.5</v>
      </c>
      <c r="J2194">
        <v>1133.3333333333333</v>
      </c>
      <c r="K2194" s="2" t="s">
        <v>3416</v>
      </c>
      <c r="L2194" s="2" t="s">
        <v>3417</v>
      </c>
      <c r="M2194">
        <v>836</v>
      </c>
      <c r="N2194" s="2" t="s">
        <v>3145</v>
      </c>
      <c r="O2194" s="2" t="s">
        <v>245</v>
      </c>
      <c r="P2194" s="2" t="s">
        <v>238</v>
      </c>
      <c r="Q2194" s="2" t="s">
        <v>240</v>
      </c>
      <c r="R2194" s="2" t="s">
        <v>237</v>
      </c>
      <c r="S2194" s="2" t="s">
        <v>79</v>
      </c>
      <c r="T2194">
        <v>1700</v>
      </c>
      <c r="U2194">
        <v>10</v>
      </c>
      <c r="V2194">
        <v>0</v>
      </c>
      <c r="W2194">
        <v>1</v>
      </c>
      <c r="X2194">
        <v>8</v>
      </c>
      <c r="Z2194">
        <v>13600</v>
      </c>
      <c r="AA2194">
        <v>13600</v>
      </c>
      <c r="AB2194">
        <v>13000</v>
      </c>
      <c r="AC2194" s="2"/>
      <c r="AD2194" s="2" t="s">
        <v>2099</v>
      </c>
      <c r="AE2194">
        <v>2026</v>
      </c>
      <c r="AF2194">
        <v>425</v>
      </c>
      <c r="AL2194" s="2" t="s">
        <v>72</v>
      </c>
      <c r="AN2194" s="2" t="s">
        <v>3419</v>
      </c>
    </row>
    <row r="2195" spans="1:40">
      <c r="A2195" s="1">
        <v>46185</v>
      </c>
      <c r="B2195" s="2" t="s">
        <v>25</v>
      </c>
      <c r="C2195" s="2" t="s">
        <v>3414</v>
      </c>
      <c r="D2195" s="2" t="s">
        <v>3449</v>
      </c>
      <c r="E2195" s="11">
        <v>0.52777777777777768</v>
      </c>
      <c r="F2195" s="11">
        <v>0.53819444444444442</v>
      </c>
      <c r="G2195">
        <v>0.25</v>
      </c>
      <c r="H2195">
        <v>1400</v>
      </c>
      <c r="I2195">
        <v>0.25</v>
      </c>
      <c r="J2195">
        <v>1400</v>
      </c>
      <c r="K2195" s="2" t="s">
        <v>3416</v>
      </c>
      <c r="L2195" s="2" t="s">
        <v>3417</v>
      </c>
      <c r="M2195">
        <v>929</v>
      </c>
      <c r="N2195" s="2" t="s">
        <v>3255</v>
      </c>
      <c r="O2195" s="2" t="s">
        <v>1805</v>
      </c>
      <c r="P2195" s="2" t="s">
        <v>1800</v>
      </c>
      <c r="Q2195" s="2" t="s">
        <v>343</v>
      </c>
      <c r="R2195" s="2" t="s">
        <v>1809</v>
      </c>
      <c r="S2195" s="2" t="s">
        <v>79</v>
      </c>
      <c r="T2195">
        <v>350</v>
      </c>
      <c r="U2195">
        <v>0</v>
      </c>
      <c r="V2195">
        <v>0</v>
      </c>
      <c r="W2195">
        <v>1</v>
      </c>
      <c r="X2195">
        <v>8</v>
      </c>
      <c r="Z2195">
        <v>2800</v>
      </c>
      <c r="AA2195">
        <v>2800</v>
      </c>
      <c r="AB2195">
        <v>2700</v>
      </c>
      <c r="AC2195" s="2"/>
      <c r="AD2195" s="2" t="s">
        <v>2099</v>
      </c>
      <c r="AE2195">
        <v>2026</v>
      </c>
      <c r="AF2195">
        <v>88</v>
      </c>
      <c r="AL2195" s="2" t="s">
        <v>72</v>
      </c>
      <c r="AN2195" s="2" t="s">
        <v>3419</v>
      </c>
    </row>
    <row r="2196" spans="1:40">
      <c r="A2196" s="1">
        <v>46185</v>
      </c>
      <c r="B2196" s="2" t="s">
        <v>25</v>
      </c>
      <c r="C2196" s="2" t="s">
        <v>3414</v>
      </c>
      <c r="D2196" s="2" t="s">
        <v>3449</v>
      </c>
      <c r="E2196" s="11">
        <v>0.55902777777777768</v>
      </c>
      <c r="F2196" s="11">
        <v>0.68055555555555558</v>
      </c>
      <c r="G2196">
        <v>2.92</v>
      </c>
      <c r="H2196">
        <v>1502.3972602739727</v>
      </c>
      <c r="I2196">
        <v>2.9166666666666665</v>
      </c>
      <c r="J2196">
        <v>1504.1142857175926</v>
      </c>
      <c r="K2196" s="2" t="s">
        <v>3416</v>
      </c>
      <c r="L2196" s="2" t="s">
        <v>3417</v>
      </c>
      <c r="M2196">
        <v>632</v>
      </c>
      <c r="N2196" s="2" t="s">
        <v>2602</v>
      </c>
      <c r="O2196" s="2" t="s">
        <v>2609</v>
      </c>
      <c r="P2196" s="2" t="s">
        <v>2604</v>
      </c>
      <c r="Q2196" s="2" t="s">
        <v>943</v>
      </c>
      <c r="R2196" s="2" t="s">
        <v>2603</v>
      </c>
      <c r="S2196" s="2" t="s">
        <v>79</v>
      </c>
      <c r="T2196">
        <v>4387</v>
      </c>
      <c r="U2196">
        <v>0</v>
      </c>
      <c r="V2196">
        <v>0</v>
      </c>
      <c r="W2196">
        <v>1</v>
      </c>
      <c r="X2196">
        <v>8</v>
      </c>
      <c r="Z2196">
        <v>35096</v>
      </c>
      <c r="AA2196">
        <v>35096</v>
      </c>
      <c r="AB2196">
        <v>71000</v>
      </c>
      <c r="AC2196" s="2" t="s">
        <v>3769</v>
      </c>
      <c r="AD2196" s="2" t="s">
        <v>2099</v>
      </c>
      <c r="AE2196">
        <v>2026</v>
      </c>
      <c r="AF2196">
        <v>1097</v>
      </c>
      <c r="AL2196" s="2" t="s">
        <v>72</v>
      </c>
      <c r="AN2196" s="2" t="s">
        <v>3419</v>
      </c>
    </row>
    <row r="2197" spans="1:40">
      <c r="A2197" s="1">
        <v>46185</v>
      </c>
      <c r="B2197" s="2" t="s">
        <v>25</v>
      </c>
      <c r="C2197" s="2" t="s">
        <v>3414</v>
      </c>
      <c r="D2197" s="2" t="s">
        <v>3449</v>
      </c>
      <c r="E2197" s="11">
        <v>0.68055555555555558</v>
      </c>
      <c r="F2197" s="11">
        <v>0.70833333333333326</v>
      </c>
      <c r="G2197">
        <v>0.67</v>
      </c>
      <c r="H2197">
        <v>3026.8656716417909</v>
      </c>
      <c r="I2197">
        <v>0.66666666666666674</v>
      </c>
      <c r="J2197">
        <v>3042</v>
      </c>
      <c r="K2197" s="2" t="s">
        <v>3416</v>
      </c>
      <c r="L2197" s="2" t="s">
        <v>3417</v>
      </c>
      <c r="M2197">
        <v>632</v>
      </c>
      <c r="N2197" s="2" t="s">
        <v>2602</v>
      </c>
      <c r="O2197" s="2" t="s">
        <v>2609</v>
      </c>
      <c r="P2197" s="2" t="s">
        <v>2604</v>
      </c>
      <c r="Q2197" s="2" t="s">
        <v>943</v>
      </c>
      <c r="R2197" s="2" t="s">
        <v>2603</v>
      </c>
      <c r="S2197" s="2" t="s">
        <v>79</v>
      </c>
      <c r="T2197">
        <v>2028</v>
      </c>
      <c r="U2197">
        <v>0</v>
      </c>
      <c r="V2197">
        <v>0</v>
      </c>
      <c r="W2197">
        <v>1</v>
      </c>
      <c r="X2197">
        <v>8</v>
      </c>
      <c r="Z2197">
        <v>16224</v>
      </c>
      <c r="AA2197">
        <v>16224</v>
      </c>
      <c r="AB2197">
        <v>71000</v>
      </c>
      <c r="AC2197" s="2" t="s">
        <v>3459</v>
      </c>
      <c r="AD2197" s="2" t="s">
        <v>2099</v>
      </c>
      <c r="AE2197">
        <v>2026</v>
      </c>
      <c r="AF2197">
        <v>507</v>
      </c>
      <c r="AL2197" s="2" t="s">
        <v>72</v>
      </c>
      <c r="AN2197" s="2" t="s">
        <v>3419</v>
      </c>
    </row>
    <row r="2198" spans="1:40">
      <c r="A2198" s="1">
        <v>46184</v>
      </c>
      <c r="B2198" s="2" t="s">
        <v>25</v>
      </c>
      <c r="C2198" s="2" t="s">
        <v>3445</v>
      </c>
      <c r="D2198" s="2" t="s">
        <v>3426</v>
      </c>
      <c r="E2198" s="11">
        <v>0.33333333333333326</v>
      </c>
      <c r="F2198" s="11">
        <v>0.58333333333333326</v>
      </c>
      <c r="G2198">
        <v>6</v>
      </c>
      <c r="H2198">
        <v>1033.3333333333333</v>
      </c>
      <c r="I2198">
        <v>6</v>
      </c>
      <c r="J2198">
        <v>1033.3333333333333</v>
      </c>
      <c r="K2198" s="2" t="s">
        <v>3416</v>
      </c>
      <c r="L2198" s="2" t="s">
        <v>3417</v>
      </c>
      <c r="M2198">
        <v>829</v>
      </c>
      <c r="N2198" s="2" t="s">
        <v>3139</v>
      </c>
      <c r="O2198" s="2" t="s">
        <v>2385</v>
      </c>
      <c r="P2198" s="2" t="s">
        <v>996</v>
      </c>
      <c r="Q2198" s="2" t="s">
        <v>998</v>
      </c>
      <c r="R2198" s="2" t="s">
        <v>995</v>
      </c>
      <c r="S2198" s="2" t="s">
        <v>64</v>
      </c>
      <c r="T2198">
        <v>6200</v>
      </c>
      <c r="U2198">
        <v>0</v>
      </c>
      <c r="V2198">
        <v>4</v>
      </c>
      <c r="W2198">
        <v>2</v>
      </c>
      <c r="X2198">
        <v>1</v>
      </c>
      <c r="Z2198">
        <v>6200</v>
      </c>
      <c r="AA2198">
        <v>3100</v>
      </c>
      <c r="AB2198">
        <v>400</v>
      </c>
      <c r="AC2198" s="2" t="s">
        <v>3770</v>
      </c>
      <c r="AD2198" s="2" t="s">
        <v>2099</v>
      </c>
      <c r="AE2198">
        <v>2026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 s="2" t="s">
        <v>72</v>
      </c>
      <c r="AN2198" s="2" t="s">
        <v>3419</v>
      </c>
    </row>
    <row r="2199" spans="1:40">
      <c r="A2199" s="1">
        <v>46184</v>
      </c>
      <c r="B2199" s="2" t="s">
        <v>25</v>
      </c>
      <c r="C2199" s="2" t="s">
        <v>3445</v>
      </c>
      <c r="D2199" s="2" t="s">
        <v>3426</v>
      </c>
      <c r="E2199" s="11">
        <v>0.58333333333333326</v>
      </c>
      <c r="F2199" s="11">
        <v>0.72916666666666674</v>
      </c>
      <c r="G2199">
        <v>3.5</v>
      </c>
      <c r="H2199">
        <v>571.42857142857144</v>
      </c>
      <c r="I2199">
        <v>3.5</v>
      </c>
      <c r="J2199">
        <v>571.42857142361106</v>
      </c>
      <c r="K2199" s="2" t="s">
        <v>3416</v>
      </c>
      <c r="L2199" s="2" t="s">
        <v>3417</v>
      </c>
      <c r="M2199">
        <v>829</v>
      </c>
      <c r="N2199" s="2" t="s">
        <v>3139</v>
      </c>
      <c r="O2199" s="2" t="s">
        <v>2385</v>
      </c>
      <c r="P2199" s="2" t="s">
        <v>996</v>
      </c>
      <c r="Q2199" s="2" t="s">
        <v>998</v>
      </c>
      <c r="R2199" s="2" t="s">
        <v>995</v>
      </c>
      <c r="S2199" s="2" t="s">
        <v>64</v>
      </c>
      <c r="T2199">
        <v>2000</v>
      </c>
      <c r="U2199">
        <v>0</v>
      </c>
      <c r="V2199">
        <v>4</v>
      </c>
      <c r="W2199">
        <v>2</v>
      </c>
      <c r="X2199">
        <v>1</v>
      </c>
      <c r="Z2199">
        <v>2000</v>
      </c>
      <c r="AA2199">
        <v>1000</v>
      </c>
      <c r="AB2199">
        <v>400</v>
      </c>
      <c r="AC2199" s="2" t="s">
        <v>3771</v>
      </c>
      <c r="AD2199" s="2" t="s">
        <v>2099</v>
      </c>
      <c r="AE2199">
        <v>2026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 s="2" t="s">
        <v>72</v>
      </c>
      <c r="AN2199" s="2" t="s">
        <v>3419</v>
      </c>
    </row>
    <row r="2200" spans="1:40">
      <c r="A2200" s="1">
        <v>46185</v>
      </c>
      <c r="B2200" s="2" t="s">
        <v>25</v>
      </c>
      <c r="C2200" s="2" t="s">
        <v>3445</v>
      </c>
      <c r="D2200" s="2" t="s">
        <v>3426</v>
      </c>
      <c r="E2200" s="11">
        <v>0.33333333333333326</v>
      </c>
      <c r="F2200" s="11">
        <v>0.45833333333333326</v>
      </c>
      <c r="G2200">
        <v>3</v>
      </c>
      <c r="H2200">
        <v>1400</v>
      </c>
      <c r="I2200">
        <v>3</v>
      </c>
      <c r="J2200">
        <v>1400</v>
      </c>
      <c r="K2200" s="2" t="s">
        <v>3416</v>
      </c>
      <c r="L2200" s="2" t="s">
        <v>3417</v>
      </c>
      <c r="M2200">
        <v>829</v>
      </c>
      <c r="N2200" s="2" t="s">
        <v>3139</v>
      </c>
      <c r="O2200" s="2" t="s">
        <v>2385</v>
      </c>
      <c r="P2200" s="2" t="s">
        <v>996</v>
      </c>
      <c r="Q2200" s="2" t="s">
        <v>998</v>
      </c>
      <c r="R2200" s="2" t="s">
        <v>995</v>
      </c>
      <c r="S2200" s="2" t="s">
        <v>64</v>
      </c>
      <c r="T2200">
        <v>4200</v>
      </c>
      <c r="U2200">
        <v>0</v>
      </c>
      <c r="V2200">
        <v>4</v>
      </c>
      <c r="W2200">
        <v>2</v>
      </c>
      <c r="X2200">
        <v>1</v>
      </c>
      <c r="Z2200">
        <v>4200</v>
      </c>
      <c r="AA2200">
        <v>2100</v>
      </c>
      <c r="AB2200">
        <v>400</v>
      </c>
      <c r="AC2200" s="2" t="s">
        <v>3771</v>
      </c>
      <c r="AD2200" s="2" t="s">
        <v>2099</v>
      </c>
      <c r="AE2200">
        <v>2026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 s="2" t="s">
        <v>72</v>
      </c>
      <c r="AN2200" s="2" t="s">
        <v>3419</v>
      </c>
    </row>
    <row r="2201" spans="1:40">
      <c r="A2201" s="1">
        <v>46185</v>
      </c>
      <c r="B2201" s="2" t="s">
        <v>25</v>
      </c>
      <c r="C2201" s="2" t="s">
        <v>3445</v>
      </c>
      <c r="D2201" s="2" t="s">
        <v>3426</v>
      </c>
      <c r="E2201" s="11">
        <v>0.58333333333333326</v>
      </c>
      <c r="F2201" s="11">
        <v>0.70833333333333326</v>
      </c>
      <c r="G2201">
        <v>3</v>
      </c>
      <c r="H2201">
        <v>1400</v>
      </c>
      <c r="I2201">
        <v>3</v>
      </c>
      <c r="J2201">
        <v>1400</v>
      </c>
      <c r="K2201" s="2" t="s">
        <v>3416</v>
      </c>
      <c r="L2201" s="2" t="s">
        <v>3417</v>
      </c>
      <c r="M2201">
        <v>913</v>
      </c>
      <c r="N2201" s="2" t="s">
        <v>3220</v>
      </c>
      <c r="O2201" s="2" t="s">
        <v>331</v>
      </c>
      <c r="P2201" s="2" t="s">
        <v>329</v>
      </c>
      <c r="Q2201" s="2" t="s">
        <v>330</v>
      </c>
      <c r="R2201" s="2" t="s">
        <v>328</v>
      </c>
      <c r="S2201" s="2" t="s">
        <v>64</v>
      </c>
      <c r="T2201">
        <v>4200</v>
      </c>
      <c r="U2201">
        <v>40</v>
      </c>
      <c r="V2201">
        <v>6</v>
      </c>
      <c r="W2201">
        <v>3</v>
      </c>
      <c r="X2201">
        <v>2</v>
      </c>
      <c r="Z2201">
        <v>8400</v>
      </c>
      <c r="AA2201">
        <v>2800</v>
      </c>
      <c r="AB2201">
        <v>8300</v>
      </c>
      <c r="AC2201" s="2" t="s">
        <v>3772</v>
      </c>
      <c r="AD2201" s="2" t="s">
        <v>2099</v>
      </c>
      <c r="AE2201">
        <v>2026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 s="2" t="s">
        <v>72</v>
      </c>
      <c r="AN2201" s="2" t="s">
        <v>3419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6F57B-2CEA-4F11-9693-0520308ECF9A}">
  <dimension ref="A1:Z435"/>
  <sheetViews>
    <sheetView workbookViewId="0"/>
  </sheetViews>
  <sheetFormatPr baseColWidth="10" defaultRowHeight="13.8"/>
  <cols>
    <col min="1" max="1" width="9.3984375" bestFit="1" customWidth="1"/>
    <col min="2" max="2" width="16.8984375" bestFit="1" customWidth="1"/>
    <col min="3" max="4" width="13.3984375" bestFit="1" customWidth="1"/>
    <col min="5" max="5" width="7.296875" bestFit="1" customWidth="1"/>
    <col min="6" max="6" width="7.8984375" bestFit="1" customWidth="1"/>
    <col min="7" max="7" width="81.09765625" bestFit="1" customWidth="1"/>
    <col min="8" max="8" width="31.8984375" bestFit="1" customWidth="1"/>
    <col min="9" max="9" width="81.09765625" bestFit="1" customWidth="1"/>
    <col min="10" max="10" width="12.296875" bestFit="1" customWidth="1"/>
    <col min="11" max="11" width="31.69921875" bestFit="1" customWidth="1"/>
    <col min="12" max="12" width="22.09765625" bestFit="1" customWidth="1"/>
    <col min="13" max="13" width="28.296875" bestFit="1" customWidth="1"/>
    <col min="14" max="14" width="52.3984375" bestFit="1" customWidth="1"/>
    <col min="15" max="15" width="24.69921875" bestFit="1" customWidth="1"/>
    <col min="16" max="16" width="69.8984375" bestFit="1" customWidth="1"/>
    <col min="17" max="17" width="72.296875" bestFit="1" customWidth="1"/>
    <col min="18" max="18" width="25.8984375" bestFit="1" customWidth="1"/>
    <col min="19" max="19" width="11" bestFit="1" customWidth="1"/>
    <col min="20" max="22" width="9.3984375" bestFit="1" customWidth="1"/>
    <col min="23" max="23" width="22.59765625" bestFit="1" customWidth="1"/>
    <col min="24" max="24" width="14.59765625" bestFit="1" customWidth="1"/>
    <col min="25" max="25" width="18" bestFit="1" customWidth="1"/>
    <col min="26" max="26" width="23" bestFit="1" customWidth="1"/>
  </cols>
  <sheetData>
    <row r="1" spans="1:26">
      <c r="A1" t="s">
        <v>3329</v>
      </c>
      <c r="B1" t="s">
        <v>3387</v>
      </c>
      <c r="C1" t="s">
        <v>3388</v>
      </c>
      <c r="D1" t="s">
        <v>3389</v>
      </c>
      <c r="E1" t="s">
        <v>66</v>
      </c>
      <c r="F1" t="s">
        <v>2</v>
      </c>
      <c r="G1" t="s">
        <v>3333</v>
      </c>
      <c r="H1" t="s">
        <v>6</v>
      </c>
      <c r="I1" t="s">
        <v>3</v>
      </c>
      <c r="J1" t="s">
        <v>3335</v>
      </c>
      <c r="K1" t="s">
        <v>41</v>
      </c>
      <c r="L1" t="s">
        <v>3777</v>
      </c>
      <c r="M1" t="s">
        <v>3778</v>
      </c>
      <c r="N1" t="s">
        <v>3403</v>
      </c>
      <c r="O1" t="s">
        <v>3396</v>
      </c>
      <c r="P1" t="s">
        <v>3779</v>
      </c>
      <c r="Q1" t="s">
        <v>3780</v>
      </c>
      <c r="R1" t="s">
        <v>3781</v>
      </c>
      <c r="S1" t="s">
        <v>3782</v>
      </c>
      <c r="T1" t="s">
        <v>3783</v>
      </c>
      <c r="U1" t="s">
        <v>3784</v>
      </c>
      <c r="V1" t="s">
        <v>3785</v>
      </c>
      <c r="W1" t="s">
        <v>3786</v>
      </c>
      <c r="X1" t="s">
        <v>3787</v>
      </c>
      <c r="Y1" t="s">
        <v>3788</v>
      </c>
      <c r="Z1" t="s">
        <v>3789</v>
      </c>
    </row>
    <row r="2" spans="1:26">
      <c r="A2" s="1">
        <v>46037</v>
      </c>
      <c r="B2" s="2" t="s">
        <v>3790</v>
      </c>
      <c r="C2" s="3">
        <v>0.42708333333333326</v>
      </c>
      <c r="D2" s="3">
        <v>0.44444444444444442</v>
      </c>
      <c r="E2">
        <v>17</v>
      </c>
      <c r="F2" s="2" t="s">
        <v>150</v>
      </c>
      <c r="G2" s="2" t="s">
        <v>152</v>
      </c>
      <c r="H2" s="2" t="s">
        <v>153</v>
      </c>
      <c r="I2" s="2" t="s">
        <v>151</v>
      </c>
      <c r="J2" s="2" t="s">
        <v>64</v>
      </c>
      <c r="K2">
        <v>3300</v>
      </c>
      <c r="L2">
        <v>3600</v>
      </c>
      <c r="M2">
        <v>3594</v>
      </c>
      <c r="N2">
        <v>0</v>
      </c>
      <c r="O2">
        <v>6</v>
      </c>
      <c r="P2" s="2" t="s">
        <v>3791</v>
      </c>
      <c r="Q2" s="2"/>
      <c r="R2">
        <v>0.42</v>
      </c>
      <c r="S2">
        <v>3</v>
      </c>
      <c r="T2" s="2" t="s">
        <v>3419</v>
      </c>
      <c r="U2" s="2" t="s">
        <v>3431</v>
      </c>
      <c r="V2" s="2" t="s">
        <v>3431</v>
      </c>
      <c r="W2">
        <v>1</v>
      </c>
      <c r="X2">
        <v>8557.1428571428569</v>
      </c>
      <c r="Y2">
        <v>2852.3809523809523</v>
      </c>
      <c r="Z2">
        <v>2852.3809523809523</v>
      </c>
    </row>
    <row r="3" spans="1:26">
      <c r="A3" s="1">
        <v>46037</v>
      </c>
      <c r="B3" s="2" t="s">
        <v>3790</v>
      </c>
      <c r="C3" s="3">
        <v>0.47569444444444442</v>
      </c>
      <c r="D3" s="3">
        <v>0.48263888888888884</v>
      </c>
      <c r="E3">
        <v>23</v>
      </c>
      <c r="F3" s="2" t="s">
        <v>180</v>
      </c>
      <c r="G3" s="2" t="s">
        <v>182</v>
      </c>
      <c r="H3" s="2" t="s">
        <v>153</v>
      </c>
      <c r="I3" s="2" t="s">
        <v>181</v>
      </c>
      <c r="J3" s="2" t="s">
        <v>64</v>
      </c>
      <c r="K3">
        <v>1200</v>
      </c>
      <c r="L3">
        <v>1408</v>
      </c>
      <c r="M3">
        <v>1406</v>
      </c>
      <c r="N3">
        <v>0</v>
      </c>
      <c r="O3">
        <v>2</v>
      </c>
      <c r="P3" s="2" t="s">
        <v>3791</v>
      </c>
      <c r="Q3" s="2"/>
      <c r="R3">
        <v>0.17</v>
      </c>
      <c r="S3">
        <v>3</v>
      </c>
      <c r="T3" s="2" t="s">
        <v>3419</v>
      </c>
      <c r="U3" s="2" t="s">
        <v>3431</v>
      </c>
      <c r="V3" s="2" t="s">
        <v>3431</v>
      </c>
      <c r="W3">
        <v>1</v>
      </c>
      <c r="X3">
        <v>8270.5882352941171</v>
      </c>
      <c r="Y3">
        <v>2756.8627450980393</v>
      </c>
      <c r="Z3">
        <v>2756.8627450980393</v>
      </c>
    </row>
    <row r="4" spans="1:26">
      <c r="A4" s="1">
        <v>46041</v>
      </c>
      <c r="B4" s="2" t="s">
        <v>3790</v>
      </c>
      <c r="C4" s="3">
        <v>0.51736111111111116</v>
      </c>
      <c r="D4" s="3">
        <v>0.52777777777777768</v>
      </c>
      <c r="E4">
        <v>117</v>
      </c>
      <c r="F4" s="2" t="s">
        <v>660</v>
      </c>
      <c r="G4" s="2" t="s">
        <v>662</v>
      </c>
      <c r="H4" s="2" t="s">
        <v>663</v>
      </c>
      <c r="I4" s="2" t="s">
        <v>661</v>
      </c>
      <c r="J4" s="2" t="s">
        <v>64</v>
      </c>
      <c r="K4">
        <v>5000</v>
      </c>
      <c r="L4">
        <v>5120</v>
      </c>
      <c r="M4">
        <v>5104</v>
      </c>
      <c r="N4">
        <v>0</v>
      </c>
      <c r="O4">
        <v>16</v>
      </c>
      <c r="P4" s="2" t="s">
        <v>3792</v>
      </c>
      <c r="Q4" s="2"/>
      <c r="R4">
        <v>0.25</v>
      </c>
      <c r="S4">
        <v>4</v>
      </c>
      <c r="T4" s="2" t="s">
        <v>3431</v>
      </c>
      <c r="U4" s="2" t="s">
        <v>3431</v>
      </c>
      <c r="V4" s="2" t="s">
        <v>3419</v>
      </c>
      <c r="W4">
        <v>1</v>
      </c>
      <c r="X4">
        <v>20416</v>
      </c>
      <c r="Y4">
        <v>5104</v>
      </c>
      <c r="Z4">
        <v>5104</v>
      </c>
    </row>
    <row r="5" spans="1:26">
      <c r="A5" s="1">
        <v>46041</v>
      </c>
      <c r="B5" s="2" t="s">
        <v>3790</v>
      </c>
      <c r="C5" s="3">
        <v>0.5625</v>
      </c>
      <c r="D5" s="3">
        <v>0.57638888888888884</v>
      </c>
      <c r="E5">
        <v>19</v>
      </c>
      <c r="F5" s="2" t="s">
        <v>161</v>
      </c>
      <c r="G5" s="2" t="s">
        <v>109</v>
      </c>
      <c r="H5" s="2" t="s">
        <v>122</v>
      </c>
      <c r="I5" s="2" t="s">
        <v>162</v>
      </c>
      <c r="J5" s="2" t="s">
        <v>64</v>
      </c>
      <c r="K5">
        <v>3800</v>
      </c>
      <c r="L5">
        <v>3888</v>
      </c>
      <c r="M5">
        <v>3874</v>
      </c>
      <c r="N5">
        <v>0</v>
      </c>
      <c r="O5">
        <v>14</v>
      </c>
      <c r="P5" s="2" t="s">
        <v>3793</v>
      </c>
      <c r="Q5" s="2"/>
      <c r="R5">
        <v>0.33</v>
      </c>
      <c r="S5">
        <v>3</v>
      </c>
      <c r="T5" s="2" t="s">
        <v>3431</v>
      </c>
      <c r="U5" s="2" t="s">
        <v>3431</v>
      </c>
      <c r="V5" s="2" t="s">
        <v>3419</v>
      </c>
      <c r="W5">
        <v>1</v>
      </c>
      <c r="X5">
        <v>11739.393939393938</v>
      </c>
      <c r="Y5">
        <v>3913.1313131313127</v>
      </c>
      <c r="Z5">
        <v>3913.1313131313127</v>
      </c>
    </row>
    <row r="6" spans="1:26">
      <c r="A6" s="1">
        <v>46042</v>
      </c>
      <c r="B6" s="2" t="s">
        <v>3790</v>
      </c>
      <c r="C6" s="3">
        <v>0.47916666666666674</v>
      </c>
      <c r="D6" s="3">
        <v>0.49305555555555558</v>
      </c>
      <c r="E6">
        <v>15</v>
      </c>
      <c r="F6" s="2" t="s">
        <v>140</v>
      </c>
      <c r="G6" s="2" t="s">
        <v>142</v>
      </c>
      <c r="H6" s="2" t="s">
        <v>59</v>
      </c>
      <c r="I6" s="2" t="s">
        <v>141</v>
      </c>
      <c r="J6" s="2" t="s">
        <v>64</v>
      </c>
      <c r="K6">
        <v>2300</v>
      </c>
      <c r="L6">
        <v>2390</v>
      </c>
      <c r="M6">
        <v>2389</v>
      </c>
      <c r="N6">
        <v>0</v>
      </c>
      <c r="O6">
        <v>1</v>
      </c>
      <c r="P6" s="2" t="s">
        <v>3793</v>
      </c>
      <c r="Q6" s="2"/>
      <c r="R6">
        <v>0.33</v>
      </c>
      <c r="S6">
        <v>3</v>
      </c>
      <c r="T6" s="2" t="s">
        <v>3431</v>
      </c>
      <c r="U6" s="2" t="s">
        <v>3431</v>
      </c>
      <c r="V6" s="2" t="s">
        <v>3419</v>
      </c>
      <c r="W6">
        <v>1</v>
      </c>
      <c r="X6">
        <v>7239.393939393939</v>
      </c>
      <c r="Y6">
        <v>2413.1313131313132</v>
      </c>
      <c r="Z6">
        <v>2413.1313131313132</v>
      </c>
    </row>
    <row r="7" spans="1:26">
      <c r="A7" s="1">
        <v>46044</v>
      </c>
      <c r="B7" s="2" t="s">
        <v>3790</v>
      </c>
      <c r="C7" s="3">
        <v>0.35763888888888884</v>
      </c>
      <c r="D7" s="3">
        <v>0.43402777777777768</v>
      </c>
      <c r="E7">
        <v>62</v>
      </c>
      <c r="F7" s="2" t="s">
        <v>391</v>
      </c>
      <c r="G7" s="2" t="s">
        <v>393</v>
      </c>
      <c r="H7" s="2" t="s">
        <v>383</v>
      </c>
      <c r="I7" s="2" t="s">
        <v>392</v>
      </c>
      <c r="J7" s="2" t="s">
        <v>64</v>
      </c>
      <c r="K7">
        <v>15500</v>
      </c>
      <c r="L7">
        <v>16240</v>
      </c>
      <c r="M7">
        <v>16321</v>
      </c>
      <c r="N7">
        <v>0</v>
      </c>
      <c r="O7">
        <v>9</v>
      </c>
      <c r="P7" s="2" t="s">
        <v>3793</v>
      </c>
      <c r="Q7" s="2"/>
      <c r="R7">
        <v>1.83</v>
      </c>
      <c r="S7">
        <v>3</v>
      </c>
      <c r="T7" s="2" t="s">
        <v>3419</v>
      </c>
      <c r="U7" s="2" t="s">
        <v>3419</v>
      </c>
      <c r="V7" s="2" t="s">
        <v>3419</v>
      </c>
      <c r="W7">
        <v>3</v>
      </c>
      <c r="X7">
        <v>8918.579234972678</v>
      </c>
      <c r="Y7">
        <v>2972.8597449908921</v>
      </c>
      <c r="Z7">
        <v>990.95324833029747</v>
      </c>
    </row>
    <row r="8" spans="1:26">
      <c r="A8" s="1">
        <v>46044</v>
      </c>
      <c r="B8" s="2" t="s">
        <v>3790</v>
      </c>
      <c r="C8" s="3">
        <v>0.38888888888888884</v>
      </c>
      <c r="D8" s="3">
        <v>0.40625</v>
      </c>
      <c r="E8">
        <v>28</v>
      </c>
      <c r="F8" s="2" t="s">
        <v>215</v>
      </c>
      <c r="G8" s="2" t="s">
        <v>217</v>
      </c>
      <c r="H8" s="2" t="s">
        <v>122</v>
      </c>
      <c r="I8" s="2" t="s">
        <v>216</v>
      </c>
      <c r="J8" s="2" t="s">
        <v>64</v>
      </c>
      <c r="K8">
        <v>6000</v>
      </c>
      <c r="L8">
        <v>6300</v>
      </c>
      <c r="M8">
        <v>6297</v>
      </c>
      <c r="N8">
        <v>0</v>
      </c>
      <c r="O8">
        <v>3</v>
      </c>
      <c r="P8" s="2" t="s">
        <v>3793</v>
      </c>
      <c r="Q8" s="2"/>
      <c r="R8">
        <v>0.42</v>
      </c>
      <c r="S8">
        <v>3</v>
      </c>
      <c r="T8" s="2" t="s">
        <v>3419</v>
      </c>
      <c r="U8" s="2" t="s">
        <v>3419</v>
      </c>
      <c r="V8" s="2" t="s">
        <v>3419</v>
      </c>
      <c r="W8">
        <v>3</v>
      </c>
      <c r="X8">
        <v>14992.857142857143</v>
      </c>
      <c r="Y8">
        <v>4997.6190476190477</v>
      </c>
      <c r="Z8">
        <v>1665.8730158730159</v>
      </c>
    </row>
    <row r="9" spans="1:26">
      <c r="A9" s="1">
        <v>46044</v>
      </c>
      <c r="B9" s="2" t="s">
        <v>3790</v>
      </c>
      <c r="C9" s="3">
        <v>0.44444444444444442</v>
      </c>
      <c r="D9" s="3">
        <v>0.49305555555555558</v>
      </c>
      <c r="E9">
        <v>30</v>
      </c>
      <c r="F9" s="2" t="s">
        <v>225</v>
      </c>
      <c r="G9" s="2" t="s">
        <v>227</v>
      </c>
      <c r="H9" s="2" t="s">
        <v>132</v>
      </c>
      <c r="I9" s="2" t="s">
        <v>226</v>
      </c>
      <c r="J9" s="2" t="s">
        <v>64</v>
      </c>
      <c r="K9">
        <v>14500</v>
      </c>
      <c r="L9">
        <v>14550</v>
      </c>
      <c r="M9">
        <v>14443</v>
      </c>
      <c r="N9">
        <v>0</v>
      </c>
      <c r="O9">
        <v>7</v>
      </c>
      <c r="P9" s="2" t="s">
        <v>3793</v>
      </c>
      <c r="Q9" s="2"/>
      <c r="R9">
        <v>1.17</v>
      </c>
      <c r="S9">
        <v>3</v>
      </c>
      <c r="T9" s="2" t="s">
        <v>3419</v>
      </c>
      <c r="U9" s="2" t="s">
        <v>3419</v>
      </c>
      <c r="V9" s="2" t="s">
        <v>3419</v>
      </c>
      <c r="W9">
        <v>3</v>
      </c>
      <c r="X9">
        <v>12344.444444444445</v>
      </c>
      <c r="Y9">
        <v>4114.8148148148148</v>
      </c>
      <c r="Z9">
        <v>1371.6049382716049</v>
      </c>
    </row>
    <row r="10" spans="1:26">
      <c r="A10" s="1">
        <v>46044</v>
      </c>
      <c r="B10" s="2" t="s">
        <v>3790</v>
      </c>
      <c r="C10" s="3">
        <v>0.50347222222222232</v>
      </c>
      <c r="D10" s="3">
        <v>0.51736111111111116</v>
      </c>
      <c r="E10">
        <v>26</v>
      </c>
      <c r="F10" s="2" t="s">
        <v>202</v>
      </c>
      <c r="G10" s="2" t="s">
        <v>204</v>
      </c>
      <c r="H10" s="2" t="s">
        <v>206</v>
      </c>
      <c r="I10" s="2" t="s">
        <v>203</v>
      </c>
      <c r="J10" s="2" t="s">
        <v>64</v>
      </c>
      <c r="K10">
        <v>6500</v>
      </c>
      <c r="L10">
        <v>7004</v>
      </c>
      <c r="M10">
        <v>7003</v>
      </c>
      <c r="N10">
        <v>0</v>
      </c>
      <c r="O10">
        <v>1</v>
      </c>
      <c r="P10" s="2" t="s">
        <v>3794</v>
      </c>
      <c r="Q10" s="2"/>
      <c r="R10">
        <v>0.33</v>
      </c>
      <c r="S10">
        <v>4</v>
      </c>
      <c r="T10" s="2" t="s">
        <v>3419</v>
      </c>
      <c r="U10" s="2" t="s">
        <v>3419</v>
      </c>
      <c r="V10" s="2" t="s">
        <v>3419</v>
      </c>
      <c r="W10">
        <v>3</v>
      </c>
      <c r="X10">
        <v>21221.21212121212</v>
      </c>
      <c r="Y10">
        <v>5305.30303030303</v>
      </c>
      <c r="Z10">
        <v>1768.4343434343434</v>
      </c>
    </row>
    <row r="11" spans="1:26">
      <c r="A11" s="1">
        <v>46044</v>
      </c>
      <c r="B11" s="2" t="s">
        <v>3790</v>
      </c>
      <c r="C11" s="3">
        <v>0.53472222222222232</v>
      </c>
      <c r="D11" s="3">
        <v>0.68055555555555558</v>
      </c>
      <c r="E11">
        <v>60</v>
      </c>
      <c r="F11" s="2" t="s">
        <v>380</v>
      </c>
      <c r="G11" s="2" t="s">
        <v>382</v>
      </c>
      <c r="H11" s="2" t="s">
        <v>383</v>
      </c>
      <c r="I11" s="2" t="s">
        <v>381</v>
      </c>
      <c r="J11" s="2" t="s">
        <v>64</v>
      </c>
      <c r="K11">
        <v>20500</v>
      </c>
      <c r="L11">
        <v>21296</v>
      </c>
      <c r="M11">
        <v>20884</v>
      </c>
      <c r="N11">
        <v>0</v>
      </c>
      <c r="O11">
        <v>412</v>
      </c>
      <c r="P11" s="2" t="s">
        <v>3794</v>
      </c>
      <c r="Q11" s="2" t="s">
        <v>3795</v>
      </c>
      <c r="R11">
        <v>3.5</v>
      </c>
      <c r="S11">
        <v>4</v>
      </c>
      <c r="T11" s="2" t="s">
        <v>3419</v>
      </c>
      <c r="U11" s="2" t="s">
        <v>3419</v>
      </c>
      <c r="V11" s="2" t="s">
        <v>3419</v>
      </c>
      <c r="W11">
        <v>3</v>
      </c>
      <c r="X11">
        <v>5966.8571428571431</v>
      </c>
      <c r="Y11">
        <v>1491.7142857142858</v>
      </c>
      <c r="Z11">
        <v>497.23809523809524</v>
      </c>
    </row>
    <row r="12" spans="1:26">
      <c r="A12" s="1">
        <v>46048</v>
      </c>
      <c r="B12" s="2" t="s">
        <v>3790</v>
      </c>
      <c r="C12" s="3">
        <v>0.45833333333333326</v>
      </c>
      <c r="D12" s="3">
        <v>0.53819444444444442</v>
      </c>
      <c r="E12">
        <v>56</v>
      </c>
      <c r="F12" s="2" t="s">
        <v>359</v>
      </c>
      <c r="G12" s="2" t="s">
        <v>361</v>
      </c>
      <c r="H12" s="2" t="s">
        <v>153</v>
      </c>
      <c r="I12" s="2" t="s">
        <v>360</v>
      </c>
      <c r="J12" s="2" t="s">
        <v>64</v>
      </c>
      <c r="K12">
        <v>20500</v>
      </c>
      <c r="L12">
        <v>20776</v>
      </c>
      <c r="M12">
        <v>20737</v>
      </c>
      <c r="N12">
        <v>0</v>
      </c>
      <c r="O12">
        <v>39</v>
      </c>
      <c r="P12" s="2" t="s">
        <v>3796</v>
      </c>
      <c r="Q12" s="2"/>
      <c r="R12">
        <v>1.92</v>
      </c>
      <c r="S12">
        <v>4</v>
      </c>
      <c r="T12" s="2" t="s">
        <v>3419</v>
      </c>
      <c r="U12" s="2" t="s">
        <v>3419</v>
      </c>
      <c r="V12" s="2" t="s">
        <v>3419</v>
      </c>
      <c r="W12">
        <v>3</v>
      </c>
      <c r="X12">
        <v>10800.520833333334</v>
      </c>
      <c r="Y12">
        <v>2700.1302083333335</v>
      </c>
      <c r="Z12">
        <v>900.04340277777783</v>
      </c>
    </row>
    <row r="13" spans="1:26">
      <c r="A13" s="1">
        <v>46048</v>
      </c>
      <c r="B13" s="2" t="s">
        <v>3790</v>
      </c>
      <c r="C13" s="3">
        <v>0.43055555555555558</v>
      </c>
      <c r="D13" s="3">
        <v>0.44444444444444442</v>
      </c>
      <c r="E13">
        <v>53</v>
      </c>
      <c r="F13" s="2" t="s">
        <v>339</v>
      </c>
      <c r="G13" s="2" t="s">
        <v>341</v>
      </c>
      <c r="H13" s="2" t="s">
        <v>343</v>
      </c>
      <c r="I13" s="2" t="s">
        <v>340</v>
      </c>
      <c r="J13" s="2" t="s">
        <v>64</v>
      </c>
      <c r="K13">
        <v>2500</v>
      </c>
      <c r="L13">
        <v>2800</v>
      </c>
      <c r="M13">
        <v>2798</v>
      </c>
      <c r="N13">
        <v>0</v>
      </c>
      <c r="O13">
        <v>2</v>
      </c>
      <c r="P13" s="2" t="s">
        <v>3796</v>
      </c>
      <c r="Q13" s="2"/>
      <c r="R13">
        <v>0.33</v>
      </c>
      <c r="S13">
        <v>4</v>
      </c>
      <c r="T13" s="2" t="s">
        <v>3419</v>
      </c>
      <c r="U13" s="2" t="s">
        <v>3419</v>
      </c>
      <c r="V13" s="2" t="s">
        <v>3419</v>
      </c>
      <c r="W13">
        <v>3</v>
      </c>
      <c r="X13">
        <v>8478.7878787878781</v>
      </c>
      <c r="Y13">
        <v>2119.6969696969695</v>
      </c>
      <c r="Z13">
        <v>706.56565656565647</v>
      </c>
    </row>
    <row r="14" spans="1:26">
      <c r="A14" s="1">
        <v>46048</v>
      </c>
      <c r="B14" s="2" t="s">
        <v>3790</v>
      </c>
      <c r="C14" s="3">
        <v>0.48611111111111116</v>
      </c>
      <c r="D14" s="3">
        <v>0.51388888888888884</v>
      </c>
      <c r="E14">
        <v>21</v>
      </c>
      <c r="F14" s="2" t="s">
        <v>169</v>
      </c>
      <c r="G14" s="2" t="s">
        <v>171</v>
      </c>
      <c r="H14" s="2" t="s">
        <v>153</v>
      </c>
      <c r="I14" s="2" t="s">
        <v>170</v>
      </c>
      <c r="J14" s="2" t="s">
        <v>64</v>
      </c>
      <c r="K14">
        <v>11000</v>
      </c>
      <c r="L14">
        <v>11288</v>
      </c>
      <c r="M14">
        <v>11286</v>
      </c>
      <c r="N14">
        <v>0</v>
      </c>
      <c r="O14">
        <v>2</v>
      </c>
      <c r="P14" s="2" t="s">
        <v>3797</v>
      </c>
      <c r="Q14" s="2"/>
      <c r="R14">
        <v>0.67</v>
      </c>
      <c r="S14">
        <v>4</v>
      </c>
      <c r="T14" s="2" t="s">
        <v>3419</v>
      </c>
      <c r="U14" s="2" t="s">
        <v>3419</v>
      </c>
      <c r="V14" s="2" t="s">
        <v>3419</v>
      </c>
      <c r="W14">
        <v>3</v>
      </c>
      <c r="X14">
        <v>16844.776119402984</v>
      </c>
      <c r="Y14">
        <v>4211.1940298507461</v>
      </c>
      <c r="Z14">
        <v>1403.731343283582</v>
      </c>
    </row>
    <row r="15" spans="1:26">
      <c r="A15" s="1">
        <v>46048</v>
      </c>
      <c r="B15" s="2" t="s">
        <v>3790</v>
      </c>
      <c r="C15" s="3">
        <v>0.64583333333333326</v>
      </c>
      <c r="D15" s="3">
        <v>0.70833333333333326</v>
      </c>
      <c r="E15">
        <v>91</v>
      </c>
      <c r="F15" s="2" t="s">
        <v>524</v>
      </c>
      <c r="G15" s="2" t="s">
        <v>526</v>
      </c>
      <c r="H15" s="2" t="s">
        <v>528</v>
      </c>
      <c r="I15" s="2" t="s">
        <v>525</v>
      </c>
      <c r="J15" s="2" t="s">
        <v>64</v>
      </c>
      <c r="K15">
        <v>7800</v>
      </c>
      <c r="L15">
        <v>0</v>
      </c>
      <c r="M15">
        <v>2500</v>
      </c>
      <c r="N15" t="s">
        <v>3459</v>
      </c>
      <c r="O15">
        <v>13</v>
      </c>
      <c r="P15" s="2" t="s">
        <v>3798</v>
      </c>
      <c r="Q15" s="2"/>
      <c r="R15">
        <v>1.5</v>
      </c>
      <c r="S15">
        <v>3</v>
      </c>
      <c r="T15" s="2" t="s">
        <v>3419</v>
      </c>
      <c r="U15" s="2" t="s">
        <v>3419</v>
      </c>
      <c r="V15" s="2" t="s">
        <v>3419</v>
      </c>
      <c r="W15">
        <v>3</v>
      </c>
      <c r="X15">
        <v>1666.6666666666667</v>
      </c>
      <c r="Y15">
        <v>555.55555555555554</v>
      </c>
      <c r="Z15">
        <v>185.18518518518519</v>
      </c>
    </row>
    <row r="16" spans="1:26">
      <c r="A16" s="1">
        <v>46049</v>
      </c>
      <c r="B16" s="2" t="s">
        <v>3790</v>
      </c>
      <c r="C16" s="3">
        <v>0.33333333333333326</v>
      </c>
      <c r="D16" s="3">
        <v>0.44097222222222232</v>
      </c>
      <c r="E16">
        <v>68</v>
      </c>
      <c r="F16" s="2" t="s">
        <v>430</v>
      </c>
      <c r="G16" s="2" t="s">
        <v>432</v>
      </c>
      <c r="H16" s="2" t="s">
        <v>434</v>
      </c>
      <c r="I16" s="2" t="s">
        <v>431</v>
      </c>
      <c r="J16" s="2" t="s">
        <v>64</v>
      </c>
      <c r="K16">
        <v>22500</v>
      </c>
      <c r="L16">
        <v>23304</v>
      </c>
      <c r="M16">
        <v>23293</v>
      </c>
      <c r="N16">
        <v>0</v>
      </c>
      <c r="O16">
        <v>11</v>
      </c>
      <c r="P16" s="2" t="s">
        <v>3799</v>
      </c>
      <c r="Q16" s="2"/>
      <c r="R16">
        <v>2.58</v>
      </c>
      <c r="S16">
        <v>4</v>
      </c>
      <c r="T16" s="2" t="s">
        <v>3419</v>
      </c>
      <c r="U16" s="2" t="s">
        <v>3419</v>
      </c>
      <c r="V16" s="2" t="s">
        <v>3419</v>
      </c>
      <c r="W16">
        <v>3</v>
      </c>
      <c r="X16">
        <v>9028.2945736434103</v>
      </c>
      <c r="Y16">
        <v>2257.0736434108526</v>
      </c>
      <c r="Z16">
        <v>752.35788113695082</v>
      </c>
    </row>
    <row r="17" spans="1:26">
      <c r="A17" s="1">
        <v>46049</v>
      </c>
      <c r="B17" s="2" t="s">
        <v>3790</v>
      </c>
      <c r="C17" s="3">
        <v>0.34375</v>
      </c>
      <c r="D17" s="3">
        <v>0.45833333333333326</v>
      </c>
      <c r="E17">
        <v>91</v>
      </c>
      <c r="F17" s="2" t="s">
        <v>524</v>
      </c>
      <c r="G17" s="2" t="s">
        <v>526</v>
      </c>
      <c r="H17" s="2" t="s">
        <v>528</v>
      </c>
      <c r="I17" s="2" t="s">
        <v>525</v>
      </c>
      <c r="J17" s="2" t="s">
        <v>64</v>
      </c>
      <c r="K17">
        <v>7800</v>
      </c>
      <c r="L17">
        <v>7830</v>
      </c>
      <c r="M17">
        <v>5259</v>
      </c>
      <c r="N17" t="s">
        <v>3460</v>
      </c>
      <c r="O17">
        <v>55</v>
      </c>
      <c r="P17" s="2" t="s">
        <v>3799</v>
      </c>
      <c r="Q17" s="2"/>
      <c r="R17">
        <v>2.75</v>
      </c>
      <c r="S17">
        <v>4</v>
      </c>
      <c r="T17" s="2" t="s">
        <v>3419</v>
      </c>
      <c r="U17" s="2" t="s">
        <v>3419</v>
      </c>
      <c r="V17" s="2" t="s">
        <v>3419</v>
      </c>
      <c r="W17">
        <v>3</v>
      </c>
      <c r="X17">
        <v>1912.3636363636363</v>
      </c>
      <c r="Y17">
        <v>478.09090909090907</v>
      </c>
      <c r="Z17">
        <v>159.36363636363637</v>
      </c>
    </row>
    <row r="18" spans="1:26">
      <c r="A18" s="1">
        <v>46049</v>
      </c>
      <c r="B18" s="2" t="s">
        <v>3790</v>
      </c>
      <c r="C18" s="3">
        <v>0.53819444444444442</v>
      </c>
      <c r="D18" s="3">
        <v>0.6875</v>
      </c>
      <c r="E18">
        <v>66</v>
      </c>
      <c r="F18" s="2" t="s">
        <v>418</v>
      </c>
      <c r="G18" s="2" t="s">
        <v>420</v>
      </c>
      <c r="H18" s="2" t="s">
        <v>422</v>
      </c>
      <c r="I18" s="2" t="s">
        <v>419</v>
      </c>
      <c r="J18" s="2" t="s">
        <v>64</v>
      </c>
      <c r="K18">
        <v>22500</v>
      </c>
      <c r="L18" t="s">
        <v>764</v>
      </c>
      <c r="M18">
        <v>13000</v>
      </c>
      <c r="N18" t="s">
        <v>3459</v>
      </c>
      <c r="O18">
        <v>0</v>
      </c>
      <c r="P18" s="2" t="s">
        <v>3799</v>
      </c>
      <c r="Q18" s="2"/>
      <c r="R18">
        <v>3.58</v>
      </c>
      <c r="S18">
        <v>4</v>
      </c>
      <c r="T18" s="2" t="s">
        <v>3419</v>
      </c>
      <c r="U18" s="2" t="s">
        <v>3419</v>
      </c>
      <c r="V18" s="2" t="s">
        <v>3419</v>
      </c>
      <c r="W18">
        <v>3</v>
      </c>
      <c r="X18">
        <v>3631.2849162011171</v>
      </c>
      <c r="Y18">
        <v>907.82122905027927</v>
      </c>
      <c r="Z18">
        <v>302.60707635009311</v>
      </c>
    </row>
    <row r="19" spans="1:26">
      <c r="A19" s="1">
        <v>46049</v>
      </c>
      <c r="B19" s="2" t="s">
        <v>3790</v>
      </c>
      <c r="C19" s="3">
        <v>0.63194444444444442</v>
      </c>
      <c r="D19" s="3">
        <v>0.63541666666666674</v>
      </c>
      <c r="E19">
        <v>83</v>
      </c>
      <c r="F19" s="2" t="s">
        <v>492</v>
      </c>
      <c r="G19" s="2" t="s">
        <v>204</v>
      </c>
      <c r="H19" s="2" t="s">
        <v>488</v>
      </c>
      <c r="I19" s="2" t="s">
        <v>493</v>
      </c>
      <c r="J19" s="2" t="s">
        <v>64</v>
      </c>
      <c r="K19">
        <v>1300</v>
      </c>
      <c r="L19">
        <v>1340</v>
      </c>
      <c r="M19">
        <v>1388</v>
      </c>
      <c r="N19">
        <v>0</v>
      </c>
      <c r="O19">
        <v>2</v>
      </c>
      <c r="P19" s="2" t="s">
        <v>3799</v>
      </c>
      <c r="Q19" s="2"/>
      <c r="R19">
        <v>0.08</v>
      </c>
      <c r="S19">
        <v>4</v>
      </c>
      <c r="T19" s="2" t="s">
        <v>3419</v>
      </c>
      <c r="U19" s="2" t="s">
        <v>3419</v>
      </c>
      <c r="V19" s="2" t="s">
        <v>3419</v>
      </c>
      <c r="W19">
        <v>3</v>
      </c>
      <c r="X19">
        <v>17350</v>
      </c>
      <c r="Y19">
        <v>4337.5</v>
      </c>
      <c r="Z19">
        <v>1445.8333333333333</v>
      </c>
    </row>
    <row r="20" spans="1:26">
      <c r="A20" s="1">
        <v>46049</v>
      </c>
      <c r="B20" s="2" t="s">
        <v>3790</v>
      </c>
      <c r="C20" s="3">
        <v>0.69097222222222232</v>
      </c>
      <c r="D20" s="3">
        <v>0.70833333333333326</v>
      </c>
      <c r="E20">
        <v>63</v>
      </c>
      <c r="F20" s="2" t="s">
        <v>400</v>
      </c>
      <c r="G20" s="2" t="s">
        <v>402</v>
      </c>
      <c r="H20" s="2" t="s">
        <v>403</v>
      </c>
      <c r="I20" s="2" t="s">
        <v>401</v>
      </c>
      <c r="J20" s="2" t="s">
        <v>64</v>
      </c>
      <c r="K20">
        <v>2000</v>
      </c>
      <c r="L20">
        <v>2120</v>
      </c>
      <c r="M20">
        <v>2120</v>
      </c>
      <c r="N20">
        <v>0</v>
      </c>
      <c r="O20">
        <v>0</v>
      </c>
      <c r="P20" s="2" t="s">
        <v>3799</v>
      </c>
      <c r="Q20" s="2"/>
      <c r="R20">
        <v>0.42</v>
      </c>
      <c r="S20">
        <v>4</v>
      </c>
      <c r="T20" s="2" t="s">
        <v>3419</v>
      </c>
      <c r="U20" s="2" t="s">
        <v>3419</v>
      </c>
      <c r="V20" s="2" t="s">
        <v>3419</v>
      </c>
      <c r="W20">
        <v>3</v>
      </c>
      <c r="X20">
        <v>5047.6190476190477</v>
      </c>
      <c r="Y20">
        <v>1261.9047619047619</v>
      </c>
      <c r="Z20">
        <v>420.6349206349206</v>
      </c>
    </row>
    <row r="21" spans="1:26">
      <c r="A21" s="1">
        <v>46050</v>
      </c>
      <c r="B21" s="2" t="s">
        <v>3790</v>
      </c>
      <c r="C21" s="3">
        <v>0.33333333333333326</v>
      </c>
      <c r="D21" s="3">
        <v>0.50694444444444442</v>
      </c>
      <c r="E21">
        <v>11</v>
      </c>
      <c r="F21" s="2" t="s">
        <v>107</v>
      </c>
      <c r="G21" s="2" t="s">
        <v>109</v>
      </c>
      <c r="H21" s="2" t="s">
        <v>111</v>
      </c>
      <c r="I21" s="2" t="s">
        <v>108</v>
      </c>
      <c r="J21" s="2" t="s">
        <v>116</v>
      </c>
      <c r="K21">
        <v>22000</v>
      </c>
      <c r="L21">
        <v>22015</v>
      </c>
      <c r="M21">
        <v>21016</v>
      </c>
      <c r="N21">
        <v>0</v>
      </c>
      <c r="O21">
        <v>999</v>
      </c>
      <c r="P21" s="2" t="s">
        <v>3800</v>
      </c>
      <c r="Q21" s="2" t="s">
        <v>3801</v>
      </c>
      <c r="R21">
        <v>4.17</v>
      </c>
      <c r="S21">
        <v>3</v>
      </c>
      <c r="T21" s="2" t="s">
        <v>3419</v>
      </c>
      <c r="U21" s="2" t="s">
        <v>3419</v>
      </c>
      <c r="V21" s="2" t="s">
        <v>3419</v>
      </c>
      <c r="W21">
        <v>3</v>
      </c>
      <c r="X21">
        <v>5039.8081534772182</v>
      </c>
      <c r="Y21">
        <v>1679.9360511590728</v>
      </c>
      <c r="Z21">
        <v>559.97868371969082</v>
      </c>
    </row>
    <row r="22" spans="1:26">
      <c r="A22" s="1">
        <v>46050</v>
      </c>
      <c r="B22" s="2" t="s">
        <v>3790</v>
      </c>
      <c r="C22" s="3">
        <v>0.35416666666666674</v>
      </c>
      <c r="D22" s="3">
        <v>0.39236111111111116</v>
      </c>
      <c r="E22">
        <v>66</v>
      </c>
      <c r="F22" s="2" t="s">
        <v>418</v>
      </c>
      <c r="G22" s="2" t="s">
        <v>420</v>
      </c>
      <c r="H22" s="2" t="s">
        <v>422</v>
      </c>
      <c r="I22" s="2" t="s">
        <v>419</v>
      </c>
      <c r="J22" s="2" t="s">
        <v>64</v>
      </c>
      <c r="K22">
        <v>22500</v>
      </c>
      <c r="L22">
        <v>22830</v>
      </c>
      <c r="M22">
        <v>9830</v>
      </c>
      <c r="N22" t="s">
        <v>3460</v>
      </c>
      <c r="O22">
        <v>4</v>
      </c>
      <c r="P22" s="2" t="s">
        <v>3800</v>
      </c>
      <c r="Q22" s="2"/>
      <c r="R22">
        <v>0.92</v>
      </c>
      <c r="S22">
        <v>3</v>
      </c>
      <c r="T22" s="2" t="s">
        <v>3419</v>
      </c>
      <c r="U22" s="2" t="s">
        <v>3419</v>
      </c>
      <c r="V22" s="2" t="s">
        <v>3419</v>
      </c>
      <c r="W22">
        <v>3</v>
      </c>
      <c r="X22">
        <v>10684.782608695652</v>
      </c>
      <c r="Y22">
        <v>3561.5942028985505</v>
      </c>
      <c r="Z22">
        <v>1187.1980676328501</v>
      </c>
    </row>
    <row r="23" spans="1:26">
      <c r="A23" s="1">
        <v>46050</v>
      </c>
      <c r="B23" s="2" t="s">
        <v>3790</v>
      </c>
      <c r="C23" s="3">
        <v>0.52430555555555558</v>
      </c>
      <c r="D23" s="3">
        <v>0.54861111111111116</v>
      </c>
      <c r="E23">
        <v>80</v>
      </c>
      <c r="F23" s="2" t="s">
        <v>478</v>
      </c>
      <c r="G23" s="2" t="s">
        <v>480</v>
      </c>
      <c r="H23" s="2" t="s">
        <v>481</v>
      </c>
      <c r="I23" s="2" t="s">
        <v>479</v>
      </c>
      <c r="J23" s="2" t="s">
        <v>64</v>
      </c>
      <c r="K23">
        <v>8000</v>
      </c>
      <c r="L23">
        <v>8520</v>
      </c>
      <c r="M23">
        <v>8479</v>
      </c>
      <c r="N23">
        <v>0</v>
      </c>
      <c r="O23">
        <v>41</v>
      </c>
      <c r="P23" s="2" t="s">
        <v>3800</v>
      </c>
      <c r="Q23" s="2"/>
      <c r="R23">
        <v>0.57999999999999996</v>
      </c>
      <c r="S23">
        <v>3</v>
      </c>
      <c r="T23" s="2" t="s">
        <v>3419</v>
      </c>
      <c r="U23" s="2" t="s">
        <v>3419</v>
      </c>
      <c r="V23" s="2" t="s">
        <v>3419</v>
      </c>
      <c r="W23">
        <v>3</v>
      </c>
      <c r="X23">
        <v>14618.96551724138</v>
      </c>
      <c r="Y23">
        <v>4872.9885057471274</v>
      </c>
      <c r="Z23">
        <v>1624.329501915709</v>
      </c>
    </row>
    <row r="24" spans="1:26">
      <c r="A24" s="1">
        <v>46050</v>
      </c>
      <c r="B24" s="2" t="s">
        <v>3790</v>
      </c>
      <c r="C24" s="3">
        <v>0.55208333333333326</v>
      </c>
      <c r="D24" s="3">
        <v>0.69444444444444442</v>
      </c>
      <c r="E24">
        <v>1</v>
      </c>
      <c r="F24" s="2" t="s">
        <v>55</v>
      </c>
      <c r="G24" s="2" t="s">
        <v>57</v>
      </c>
      <c r="H24" s="2" t="s">
        <v>59</v>
      </c>
      <c r="I24" s="2" t="s">
        <v>56</v>
      </c>
      <c r="J24" s="2" t="s">
        <v>64</v>
      </c>
      <c r="K24">
        <v>18000</v>
      </c>
      <c r="L24" t="s">
        <v>764</v>
      </c>
      <c r="M24">
        <v>5500</v>
      </c>
      <c r="N24" t="s">
        <v>3459</v>
      </c>
      <c r="O24">
        <v>30</v>
      </c>
      <c r="P24" s="2" t="s">
        <v>3800</v>
      </c>
      <c r="Q24" s="2"/>
      <c r="R24">
        <v>3.42</v>
      </c>
      <c r="S24">
        <v>3</v>
      </c>
      <c r="T24" s="2" t="s">
        <v>3419</v>
      </c>
      <c r="U24" s="2" t="s">
        <v>3419</v>
      </c>
      <c r="V24" s="2" t="s">
        <v>3419</v>
      </c>
      <c r="W24">
        <v>3</v>
      </c>
      <c r="X24">
        <v>1608.187134502924</v>
      </c>
      <c r="Y24">
        <v>536.06237816764133</v>
      </c>
      <c r="Z24">
        <v>178.68745938921379</v>
      </c>
    </row>
    <row r="25" spans="1:26">
      <c r="A25" s="1">
        <v>46051</v>
      </c>
      <c r="B25" s="2" t="s">
        <v>3790</v>
      </c>
      <c r="C25" s="3">
        <v>0.33333333333333326</v>
      </c>
      <c r="D25" s="3">
        <v>0.63888888888888884</v>
      </c>
      <c r="E25">
        <v>1</v>
      </c>
      <c r="F25" s="2" t="s">
        <v>55</v>
      </c>
      <c r="G25" s="2" t="s">
        <v>57</v>
      </c>
      <c r="H25" s="2" t="s">
        <v>59</v>
      </c>
      <c r="I25" s="2" t="s">
        <v>56</v>
      </c>
      <c r="J25" s="2" t="s">
        <v>64</v>
      </c>
      <c r="K25">
        <v>18000</v>
      </c>
      <c r="L25">
        <v>18088</v>
      </c>
      <c r="M25">
        <v>12560</v>
      </c>
      <c r="N25" t="s">
        <v>3460</v>
      </c>
      <c r="O25">
        <v>28</v>
      </c>
      <c r="P25" s="2" t="s">
        <v>3799</v>
      </c>
      <c r="Q25" s="2"/>
      <c r="R25">
        <v>7.33</v>
      </c>
      <c r="S25">
        <v>4</v>
      </c>
      <c r="T25" s="2" t="s">
        <v>3431</v>
      </c>
      <c r="U25" s="2" t="s">
        <v>3419</v>
      </c>
      <c r="V25" s="2" t="s">
        <v>3419</v>
      </c>
      <c r="W25">
        <v>2</v>
      </c>
      <c r="X25">
        <v>1713.506139154161</v>
      </c>
      <c r="Y25">
        <v>428.37653478854025</v>
      </c>
      <c r="Z25">
        <v>214.18826739427013</v>
      </c>
    </row>
    <row r="26" spans="1:26">
      <c r="A26" s="1">
        <v>46051</v>
      </c>
      <c r="B26" s="2" t="s">
        <v>3790</v>
      </c>
      <c r="C26" s="3">
        <v>0.36805555555555558</v>
      </c>
      <c r="D26" s="3">
        <v>0.39236111111111116</v>
      </c>
      <c r="E26">
        <v>38</v>
      </c>
      <c r="F26" s="2" t="s">
        <v>269</v>
      </c>
      <c r="G26" s="2" t="s">
        <v>271</v>
      </c>
      <c r="H26" s="2" t="s">
        <v>97</v>
      </c>
      <c r="I26" s="2" t="s">
        <v>270</v>
      </c>
      <c r="J26" s="2" t="s">
        <v>64</v>
      </c>
      <c r="K26">
        <v>10300</v>
      </c>
      <c r="L26">
        <v>10440</v>
      </c>
      <c r="M26">
        <v>10435</v>
      </c>
      <c r="N26">
        <v>0</v>
      </c>
      <c r="O26">
        <v>5</v>
      </c>
      <c r="P26" s="2" t="s">
        <v>3799</v>
      </c>
      <c r="Q26" s="2"/>
      <c r="R26">
        <v>0.57999999999999996</v>
      </c>
      <c r="S26">
        <v>4</v>
      </c>
      <c r="T26" s="2" t="s">
        <v>3431</v>
      </c>
      <c r="U26" s="2" t="s">
        <v>3419</v>
      </c>
      <c r="V26" s="2" t="s">
        <v>3419</v>
      </c>
      <c r="W26">
        <v>2</v>
      </c>
      <c r="X26">
        <v>17991.37931034483</v>
      </c>
      <c r="Y26">
        <v>4497.8448275862074</v>
      </c>
      <c r="Z26">
        <v>2248.9224137931037</v>
      </c>
    </row>
    <row r="27" spans="1:26">
      <c r="A27" s="1">
        <v>46051</v>
      </c>
      <c r="B27" s="2" t="s">
        <v>3790</v>
      </c>
      <c r="C27" s="3">
        <v>0.43055555555555558</v>
      </c>
      <c r="D27" s="3">
        <v>0.46527777777777768</v>
      </c>
      <c r="E27">
        <v>64</v>
      </c>
      <c r="F27" s="2" t="s">
        <v>408</v>
      </c>
      <c r="G27" s="2" t="s">
        <v>410</v>
      </c>
      <c r="H27" s="2" t="s">
        <v>97</v>
      </c>
      <c r="I27" s="2" t="s">
        <v>409</v>
      </c>
      <c r="J27" s="2" t="s">
        <v>64</v>
      </c>
      <c r="K27">
        <v>30500</v>
      </c>
      <c r="L27" t="s">
        <v>764</v>
      </c>
      <c r="M27">
        <v>20000</v>
      </c>
      <c r="N27" t="s">
        <v>3459</v>
      </c>
      <c r="O27">
        <v>0</v>
      </c>
      <c r="P27" s="2" t="s">
        <v>3799</v>
      </c>
      <c r="Q27" s="2"/>
      <c r="R27">
        <v>0.83</v>
      </c>
      <c r="S27">
        <v>4</v>
      </c>
      <c r="T27" s="2" t="s">
        <v>3431</v>
      </c>
      <c r="U27" s="2" t="s">
        <v>3419</v>
      </c>
      <c r="V27" s="2" t="s">
        <v>3419</v>
      </c>
      <c r="W27">
        <v>2</v>
      </c>
      <c r="X27">
        <v>24096.385542168675</v>
      </c>
      <c r="Y27">
        <v>6024.0963855421687</v>
      </c>
      <c r="Z27">
        <v>3012.0481927710844</v>
      </c>
    </row>
    <row r="28" spans="1:26">
      <c r="A28" s="1">
        <v>46052</v>
      </c>
      <c r="B28" s="2" t="s">
        <v>3790</v>
      </c>
      <c r="C28" s="3">
        <v>0.34375</v>
      </c>
      <c r="D28" s="3">
        <v>0.4375</v>
      </c>
      <c r="E28">
        <v>64</v>
      </c>
      <c r="F28" s="2" t="s">
        <v>408</v>
      </c>
      <c r="G28" s="2" t="s">
        <v>410</v>
      </c>
      <c r="H28" s="2" t="s">
        <v>97</v>
      </c>
      <c r="I28" s="2" t="s">
        <v>409</v>
      </c>
      <c r="J28" s="2" t="s">
        <v>64</v>
      </c>
      <c r="K28">
        <v>30500</v>
      </c>
      <c r="L28">
        <v>31120</v>
      </c>
      <c r="M28">
        <v>11083</v>
      </c>
      <c r="N28" t="s">
        <v>3460</v>
      </c>
      <c r="O28">
        <v>37</v>
      </c>
      <c r="P28" s="2" t="s">
        <v>3800</v>
      </c>
      <c r="Q28" s="2"/>
      <c r="R28">
        <v>2.25</v>
      </c>
      <c r="S28">
        <v>3</v>
      </c>
      <c r="T28" s="2" t="s">
        <v>3419</v>
      </c>
      <c r="U28" s="2" t="s">
        <v>3419</v>
      </c>
      <c r="V28" s="2" t="s">
        <v>3431</v>
      </c>
      <c r="W28">
        <v>2</v>
      </c>
      <c r="X28">
        <v>4925.7777777777774</v>
      </c>
      <c r="Y28">
        <v>1641.9259259259261</v>
      </c>
      <c r="Z28">
        <v>820.96296296296305</v>
      </c>
    </row>
    <row r="29" spans="1:26">
      <c r="A29" s="1">
        <v>46055</v>
      </c>
      <c r="B29" s="2" t="s">
        <v>3790</v>
      </c>
      <c r="C29" s="3">
        <v>0.33333333333333326</v>
      </c>
      <c r="D29" s="3">
        <v>0.34375</v>
      </c>
      <c r="E29">
        <v>100</v>
      </c>
      <c r="F29" s="2" t="s">
        <v>573</v>
      </c>
      <c r="G29" s="2" t="s">
        <v>575</v>
      </c>
      <c r="H29" s="2" t="s">
        <v>153</v>
      </c>
      <c r="I29" s="2" t="s">
        <v>574</v>
      </c>
      <c r="J29" s="2" t="s">
        <v>64</v>
      </c>
      <c r="K29">
        <v>1200</v>
      </c>
      <c r="L29">
        <v>1320</v>
      </c>
      <c r="M29">
        <v>1320</v>
      </c>
      <c r="N29">
        <v>0</v>
      </c>
      <c r="O29">
        <v>0</v>
      </c>
      <c r="P29" s="2" t="s">
        <v>3799</v>
      </c>
      <c r="Q29" s="2"/>
      <c r="R29">
        <v>0.25</v>
      </c>
      <c r="S29">
        <v>4</v>
      </c>
      <c r="T29" s="2" t="s">
        <v>3431</v>
      </c>
      <c r="U29" s="2" t="s">
        <v>3419</v>
      </c>
      <c r="V29" s="2" t="s">
        <v>3419</v>
      </c>
      <c r="W29">
        <v>2</v>
      </c>
      <c r="X29">
        <v>5280</v>
      </c>
      <c r="Y29">
        <v>1320</v>
      </c>
      <c r="Z29">
        <v>660</v>
      </c>
    </row>
    <row r="30" spans="1:26">
      <c r="A30" s="1">
        <v>46055</v>
      </c>
      <c r="B30" s="2" t="s">
        <v>3790</v>
      </c>
      <c r="C30" s="3">
        <v>0.34722222222222232</v>
      </c>
      <c r="D30" s="3">
        <v>0.35069444444444442</v>
      </c>
      <c r="E30">
        <v>98</v>
      </c>
      <c r="F30" s="2" t="s">
        <v>563</v>
      </c>
      <c r="G30" s="2" t="s">
        <v>565</v>
      </c>
      <c r="H30" s="2" t="s">
        <v>153</v>
      </c>
      <c r="I30" s="2" t="s">
        <v>564</v>
      </c>
      <c r="J30" s="2" t="s">
        <v>64</v>
      </c>
      <c r="K30">
        <v>270</v>
      </c>
      <c r="L30">
        <v>900</v>
      </c>
      <c r="M30">
        <v>900</v>
      </c>
      <c r="N30">
        <v>0</v>
      </c>
      <c r="O30">
        <v>0</v>
      </c>
      <c r="P30" s="2" t="s">
        <v>3799</v>
      </c>
      <c r="Q30" s="2"/>
      <c r="R30">
        <v>0.08</v>
      </c>
      <c r="S30">
        <v>4</v>
      </c>
      <c r="T30" s="2" t="s">
        <v>3431</v>
      </c>
      <c r="U30" s="2" t="s">
        <v>3419</v>
      </c>
      <c r="V30" s="2" t="s">
        <v>3419</v>
      </c>
      <c r="W30">
        <v>2</v>
      </c>
      <c r="X30">
        <v>11250</v>
      </c>
      <c r="Y30">
        <v>2812.5</v>
      </c>
      <c r="Z30">
        <v>1406.25</v>
      </c>
    </row>
    <row r="31" spans="1:26">
      <c r="A31" s="1">
        <v>46055</v>
      </c>
      <c r="B31" s="2" t="s">
        <v>3790</v>
      </c>
      <c r="C31" s="3">
        <v>0.38888888888888884</v>
      </c>
      <c r="D31" s="3">
        <v>0.62847222222222232</v>
      </c>
      <c r="E31">
        <v>9</v>
      </c>
      <c r="F31" s="2" t="s">
        <v>106</v>
      </c>
      <c r="G31" s="2" t="s">
        <v>95</v>
      </c>
      <c r="H31" s="2" t="s">
        <v>97</v>
      </c>
      <c r="I31" s="2" t="s">
        <v>94</v>
      </c>
      <c r="J31" s="2" t="s">
        <v>64</v>
      </c>
      <c r="K31">
        <v>23000</v>
      </c>
      <c r="L31">
        <v>11400</v>
      </c>
      <c r="M31">
        <v>22385</v>
      </c>
      <c r="N31">
        <v>0</v>
      </c>
      <c r="O31">
        <v>15</v>
      </c>
      <c r="P31" s="2" t="s">
        <v>3799</v>
      </c>
      <c r="Q31" s="2"/>
      <c r="R31">
        <v>5.75</v>
      </c>
      <c r="S31">
        <v>4</v>
      </c>
      <c r="T31" s="2" t="s">
        <v>3431</v>
      </c>
      <c r="U31" s="2" t="s">
        <v>3419</v>
      </c>
      <c r="V31" s="2" t="s">
        <v>3419</v>
      </c>
      <c r="W31">
        <v>2</v>
      </c>
      <c r="X31">
        <v>3893.0434782608695</v>
      </c>
      <c r="Y31">
        <v>973.26086956521738</v>
      </c>
      <c r="Z31">
        <v>486.63043478260869</v>
      </c>
    </row>
    <row r="32" spans="1:26">
      <c r="A32" s="1">
        <v>46055</v>
      </c>
      <c r="B32" s="2" t="s">
        <v>3790</v>
      </c>
      <c r="C32" s="3">
        <v>0.48263888888888884</v>
      </c>
      <c r="D32" s="3">
        <v>0.54861111111111116</v>
      </c>
      <c r="E32">
        <v>13</v>
      </c>
      <c r="F32" s="2" t="s">
        <v>128</v>
      </c>
      <c r="G32" s="2" t="s">
        <v>130</v>
      </c>
      <c r="H32" s="2" t="s">
        <v>132</v>
      </c>
      <c r="I32" s="2" t="s">
        <v>129</v>
      </c>
      <c r="J32" s="2" t="s">
        <v>64</v>
      </c>
      <c r="K32">
        <v>6500</v>
      </c>
      <c r="L32">
        <v>6780</v>
      </c>
      <c r="M32">
        <v>6760</v>
      </c>
      <c r="N32">
        <v>0</v>
      </c>
      <c r="O32">
        <v>20</v>
      </c>
      <c r="P32" s="2" t="s">
        <v>3799</v>
      </c>
      <c r="Q32" s="2"/>
      <c r="R32">
        <v>1.58</v>
      </c>
      <c r="S32">
        <v>4</v>
      </c>
      <c r="T32" s="2" t="s">
        <v>3431</v>
      </c>
      <c r="U32" s="2" t="s">
        <v>3419</v>
      </c>
      <c r="V32" s="2" t="s">
        <v>3419</v>
      </c>
      <c r="W32">
        <v>2</v>
      </c>
      <c r="X32">
        <v>4278.4810126582279</v>
      </c>
      <c r="Y32">
        <v>1069.620253164557</v>
      </c>
      <c r="Z32">
        <v>534.81012658227849</v>
      </c>
    </row>
    <row r="33" spans="1:26">
      <c r="A33" s="1">
        <v>46056</v>
      </c>
      <c r="B33" s="2" t="s">
        <v>3790</v>
      </c>
      <c r="C33" s="3">
        <v>0.38888888888888884</v>
      </c>
      <c r="D33" s="3">
        <v>0.625</v>
      </c>
      <c r="E33">
        <v>7</v>
      </c>
      <c r="F33" s="2" t="s">
        <v>105</v>
      </c>
      <c r="G33" s="2" t="s">
        <v>95</v>
      </c>
      <c r="H33" s="2" t="s">
        <v>97</v>
      </c>
      <c r="I33" s="2" t="s">
        <v>94</v>
      </c>
      <c r="J33" s="2" t="s">
        <v>64</v>
      </c>
      <c r="K33">
        <v>23000</v>
      </c>
      <c r="L33">
        <v>23240</v>
      </c>
      <c r="M33">
        <v>23271</v>
      </c>
      <c r="N33">
        <v>0</v>
      </c>
      <c r="O33">
        <v>19</v>
      </c>
      <c r="P33" s="2" t="s">
        <v>3802</v>
      </c>
      <c r="Q33" s="2"/>
      <c r="R33">
        <v>5.67</v>
      </c>
      <c r="S33">
        <v>6</v>
      </c>
      <c r="T33" s="2" t="s">
        <v>3431</v>
      </c>
      <c r="U33" s="2" t="s">
        <v>3419</v>
      </c>
      <c r="V33" s="2" t="s">
        <v>3419</v>
      </c>
      <c r="W33">
        <v>2</v>
      </c>
      <c r="X33">
        <v>4104.2328042328045</v>
      </c>
      <c r="Y33">
        <v>684.03880070546734</v>
      </c>
      <c r="Z33">
        <v>342.01940035273367</v>
      </c>
    </row>
    <row r="34" spans="1:26">
      <c r="A34" s="1">
        <v>46056</v>
      </c>
      <c r="B34" s="2" t="s">
        <v>3790</v>
      </c>
      <c r="C34" s="3">
        <v>0.41319444444444442</v>
      </c>
      <c r="D34" s="3">
        <v>0.70833333333333326</v>
      </c>
      <c r="E34">
        <v>96</v>
      </c>
      <c r="F34" s="2" t="s">
        <v>553</v>
      </c>
      <c r="G34" s="2" t="s">
        <v>555</v>
      </c>
      <c r="H34" s="2" t="s">
        <v>153</v>
      </c>
      <c r="I34" s="2" t="s">
        <v>554</v>
      </c>
      <c r="J34" s="2" t="s">
        <v>64</v>
      </c>
      <c r="K34">
        <v>10500</v>
      </c>
      <c r="L34">
        <v>11100</v>
      </c>
      <c r="M34">
        <v>11056</v>
      </c>
      <c r="N34">
        <v>0</v>
      </c>
      <c r="O34">
        <v>44</v>
      </c>
      <c r="P34" s="2" t="s">
        <v>3803</v>
      </c>
      <c r="Q34" s="2"/>
      <c r="R34">
        <v>7.08</v>
      </c>
      <c r="S34">
        <v>5</v>
      </c>
      <c r="T34" s="2" t="s">
        <v>3431</v>
      </c>
      <c r="U34" s="2" t="s">
        <v>3419</v>
      </c>
      <c r="V34" s="2" t="s">
        <v>3419</v>
      </c>
      <c r="W34">
        <v>2</v>
      </c>
      <c r="X34">
        <v>1561.5819209039548</v>
      </c>
      <c r="Y34">
        <v>312.31638418079092</v>
      </c>
      <c r="Z34">
        <v>156.15819209039546</v>
      </c>
    </row>
    <row r="35" spans="1:26">
      <c r="A35" s="1">
        <v>46056</v>
      </c>
      <c r="B35" s="2" t="s">
        <v>3790</v>
      </c>
      <c r="C35" s="3">
        <v>0.4375</v>
      </c>
      <c r="D35" s="3">
        <v>0.60763888888888884</v>
      </c>
      <c r="E35">
        <v>119</v>
      </c>
      <c r="F35" s="2" t="s">
        <v>671</v>
      </c>
      <c r="G35" s="2" t="s">
        <v>673</v>
      </c>
      <c r="H35" s="2" t="s">
        <v>675</v>
      </c>
      <c r="I35" s="2" t="s">
        <v>672</v>
      </c>
      <c r="J35" s="2" t="s">
        <v>64</v>
      </c>
      <c r="K35">
        <v>6000</v>
      </c>
      <c r="L35">
        <v>6260</v>
      </c>
      <c r="M35">
        <v>6210</v>
      </c>
      <c r="N35">
        <v>0</v>
      </c>
      <c r="O35">
        <v>50</v>
      </c>
      <c r="P35" s="2" t="s">
        <v>3804</v>
      </c>
      <c r="Q35" s="2"/>
      <c r="R35">
        <v>4.08</v>
      </c>
      <c r="S35">
        <v>5</v>
      </c>
      <c r="T35" s="2" t="s">
        <v>3431</v>
      </c>
      <c r="U35" s="2" t="s">
        <v>3419</v>
      </c>
      <c r="V35" s="2" t="s">
        <v>3419</v>
      </c>
      <c r="W35">
        <v>2</v>
      </c>
      <c r="X35">
        <v>1522.0588235294117</v>
      </c>
      <c r="Y35">
        <v>304.41176470588232</v>
      </c>
      <c r="Z35">
        <v>152.20588235294116</v>
      </c>
    </row>
    <row r="36" spans="1:26">
      <c r="A36" s="1">
        <v>46059</v>
      </c>
      <c r="B36" s="2" t="s">
        <v>3790</v>
      </c>
      <c r="C36" s="3">
        <v>0.33333333333333326</v>
      </c>
      <c r="D36" s="3">
        <v>0.60763888888888884</v>
      </c>
      <c r="E36">
        <v>5</v>
      </c>
      <c r="F36" s="2" t="s">
        <v>93</v>
      </c>
      <c r="G36" s="2" t="s">
        <v>95</v>
      </c>
      <c r="H36" s="2" t="s">
        <v>97</v>
      </c>
      <c r="I36" s="2" t="s">
        <v>94</v>
      </c>
      <c r="J36" s="2" t="s">
        <v>64</v>
      </c>
      <c r="K36">
        <v>26000</v>
      </c>
      <c r="L36">
        <v>26660</v>
      </c>
      <c r="M36">
        <v>26640</v>
      </c>
      <c r="N36">
        <v>0</v>
      </c>
      <c r="O36">
        <v>20</v>
      </c>
      <c r="P36" s="2" t="s">
        <v>3803</v>
      </c>
      <c r="Q36" s="2"/>
      <c r="R36">
        <v>6.58</v>
      </c>
      <c r="S36">
        <v>5</v>
      </c>
      <c r="T36" s="2" t="s">
        <v>3431</v>
      </c>
      <c r="U36" s="2" t="s">
        <v>3419</v>
      </c>
      <c r="V36" s="2" t="s">
        <v>3419</v>
      </c>
      <c r="W36">
        <v>2</v>
      </c>
      <c r="X36">
        <v>4048.6322188449849</v>
      </c>
      <c r="Y36">
        <v>809.726443768997</v>
      </c>
      <c r="Z36">
        <v>404.8632218844985</v>
      </c>
    </row>
    <row r="37" spans="1:26">
      <c r="A37" s="1">
        <v>46059</v>
      </c>
      <c r="B37" s="2" t="s">
        <v>3790</v>
      </c>
      <c r="C37" s="3">
        <v>0.65277777777777768</v>
      </c>
      <c r="D37" s="3">
        <v>0.67013888888888884</v>
      </c>
      <c r="E37">
        <v>107</v>
      </c>
      <c r="F37" s="2" t="s">
        <v>610</v>
      </c>
      <c r="G37" s="2" t="s">
        <v>612</v>
      </c>
      <c r="H37" s="2" t="s">
        <v>153</v>
      </c>
      <c r="I37" s="2" t="s">
        <v>611</v>
      </c>
      <c r="J37" s="2" t="s">
        <v>64</v>
      </c>
      <c r="K37">
        <v>2500</v>
      </c>
      <c r="L37">
        <v>2730</v>
      </c>
      <c r="M37">
        <v>2728</v>
      </c>
      <c r="N37">
        <v>0</v>
      </c>
      <c r="O37">
        <v>2</v>
      </c>
      <c r="P37" s="2" t="s">
        <v>3805</v>
      </c>
      <c r="Q37" s="2"/>
      <c r="R37">
        <v>0.42</v>
      </c>
      <c r="S37">
        <v>5</v>
      </c>
      <c r="T37" s="2" t="s">
        <v>3431</v>
      </c>
      <c r="U37" s="2" t="s">
        <v>3419</v>
      </c>
      <c r="V37" s="2" t="s">
        <v>3419</v>
      </c>
      <c r="W37">
        <v>2</v>
      </c>
      <c r="X37">
        <v>6495.2380952380954</v>
      </c>
      <c r="Y37">
        <v>1299.047619047619</v>
      </c>
      <c r="Z37">
        <v>649.52380952380952</v>
      </c>
    </row>
    <row r="38" spans="1:26">
      <c r="A38" s="1">
        <v>46062</v>
      </c>
      <c r="B38" s="2" t="s">
        <v>3790</v>
      </c>
      <c r="C38" s="3">
        <v>0.33333333333333326</v>
      </c>
      <c r="D38" s="3">
        <v>0.50694444444444442</v>
      </c>
      <c r="E38">
        <v>34</v>
      </c>
      <c r="F38" s="2" t="s">
        <v>248</v>
      </c>
      <c r="G38" s="2" t="s">
        <v>250</v>
      </c>
      <c r="H38" s="2" t="s">
        <v>240</v>
      </c>
      <c r="I38" s="2" t="s">
        <v>249</v>
      </c>
      <c r="J38" s="2" t="s">
        <v>64</v>
      </c>
      <c r="K38">
        <v>20000</v>
      </c>
      <c r="L38">
        <v>20360</v>
      </c>
      <c r="M38">
        <v>20320</v>
      </c>
      <c r="N38">
        <v>0</v>
      </c>
      <c r="O38">
        <v>40</v>
      </c>
      <c r="P38" s="2" t="s">
        <v>3806</v>
      </c>
      <c r="Q38" s="2"/>
      <c r="R38">
        <v>4.17</v>
      </c>
      <c r="S38">
        <v>5</v>
      </c>
      <c r="T38" s="2" t="s">
        <v>3431</v>
      </c>
      <c r="U38" s="2" t="s">
        <v>3419</v>
      </c>
      <c r="V38" s="2" t="s">
        <v>3419</v>
      </c>
      <c r="W38">
        <v>2</v>
      </c>
      <c r="X38">
        <v>4872.9016786570746</v>
      </c>
      <c r="Y38">
        <v>974.58033573141483</v>
      </c>
      <c r="Z38">
        <v>487.29016786570742</v>
      </c>
    </row>
    <row r="39" spans="1:26">
      <c r="A39" s="1">
        <v>46062</v>
      </c>
      <c r="B39" s="2" t="s">
        <v>3790</v>
      </c>
      <c r="C39" s="3">
        <v>0.51388888888888884</v>
      </c>
      <c r="D39" s="3">
        <v>0.52083333333333326</v>
      </c>
      <c r="E39">
        <v>109</v>
      </c>
      <c r="F39" s="2" t="s">
        <v>622</v>
      </c>
      <c r="G39" s="2" t="s">
        <v>624</v>
      </c>
      <c r="H39" s="2" t="s">
        <v>192</v>
      </c>
      <c r="I39" s="2" t="s">
        <v>623</v>
      </c>
      <c r="J39" s="2" t="s">
        <v>64</v>
      </c>
      <c r="K39">
        <v>3500</v>
      </c>
      <c r="L39">
        <v>3946</v>
      </c>
      <c r="M39">
        <v>3945</v>
      </c>
      <c r="N39">
        <v>0</v>
      </c>
      <c r="O39">
        <v>1</v>
      </c>
      <c r="P39" s="2" t="s">
        <v>3807</v>
      </c>
      <c r="Q39" s="2"/>
      <c r="R39">
        <v>0.17</v>
      </c>
      <c r="S39">
        <v>6</v>
      </c>
      <c r="T39" s="2" t="s">
        <v>3431</v>
      </c>
      <c r="U39" s="2" t="s">
        <v>3419</v>
      </c>
      <c r="V39" s="2" t="s">
        <v>3419</v>
      </c>
      <c r="W39">
        <v>2</v>
      </c>
      <c r="X39">
        <v>23205.882352941175</v>
      </c>
      <c r="Y39">
        <v>3867.6470588235293</v>
      </c>
      <c r="Z39">
        <v>1933.8235294117646</v>
      </c>
    </row>
    <row r="40" spans="1:26">
      <c r="A40" s="1">
        <v>46062</v>
      </c>
      <c r="B40" s="2" t="s">
        <v>3790</v>
      </c>
      <c r="C40" s="3">
        <v>0.51041666666666674</v>
      </c>
      <c r="D40" s="3">
        <v>0.70833333333333326</v>
      </c>
      <c r="E40">
        <v>3</v>
      </c>
      <c r="F40" s="2" t="s">
        <v>82</v>
      </c>
      <c r="G40" s="2" t="s">
        <v>84</v>
      </c>
      <c r="H40" s="2" t="s">
        <v>86</v>
      </c>
      <c r="I40" s="2" t="s">
        <v>83</v>
      </c>
      <c r="J40" s="2" t="s">
        <v>64</v>
      </c>
      <c r="K40">
        <v>57000</v>
      </c>
      <c r="L40" t="s">
        <v>764</v>
      </c>
      <c r="M40">
        <v>36000</v>
      </c>
      <c r="N40" t="s">
        <v>3459</v>
      </c>
      <c r="O40">
        <v>0</v>
      </c>
      <c r="P40" s="2" t="s">
        <v>3807</v>
      </c>
      <c r="Q40" s="2"/>
      <c r="R40">
        <v>4.75</v>
      </c>
      <c r="S40">
        <v>6</v>
      </c>
      <c r="T40" s="2" t="s">
        <v>3431</v>
      </c>
      <c r="U40" s="2" t="s">
        <v>3419</v>
      </c>
      <c r="V40" s="2" t="s">
        <v>3419</v>
      </c>
      <c r="W40">
        <v>2</v>
      </c>
      <c r="X40">
        <v>7578.9473684210525</v>
      </c>
      <c r="Y40">
        <v>1263.1578947368421</v>
      </c>
      <c r="Z40">
        <v>631.57894736842104</v>
      </c>
    </row>
    <row r="41" spans="1:26">
      <c r="A41" s="1">
        <v>46062</v>
      </c>
      <c r="B41" s="2" t="s">
        <v>3790</v>
      </c>
      <c r="C41" s="3">
        <v>0.56944444444444442</v>
      </c>
      <c r="D41" s="3">
        <v>0.69791666666666674</v>
      </c>
      <c r="E41">
        <v>32</v>
      </c>
      <c r="F41" s="2" t="s">
        <v>236</v>
      </c>
      <c r="G41" s="2" t="s">
        <v>238</v>
      </c>
      <c r="H41" s="2" t="s">
        <v>240</v>
      </c>
      <c r="I41" s="2" t="s">
        <v>237</v>
      </c>
      <c r="J41" s="2" t="s">
        <v>64</v>
      </c>
      <c r="K41">
        <v>18500</v>
      </c>
      <c r="L41" t="s">
        <v>764</v>
      </c>
      <c r="M41">
        <v>13000</v>
      </c>
      <c r="N41" t="s">
        <v>3459</v>
      </c>
      <c r="O41">
        <v>19</v>
      </c>
      <c r="P41" s="2" t="s">
        <v>3807</v>
      </c>
      <c r="Q41" s="2"/>
      <c r="R41">
        <v>3.08</v>
      </c>
      <c r="S41">
        <v>6</v>
      </c>
      <c r="T41" s="2" t="s">
        <v>3431</v>
      </c>
      <c r="U41" s="2" t="s">
        <v>3419</v>
      </c>
      <c r="V41" s="2" t="s">
        <v>3419</v>
      </c>
      <c r="W41">
        <v>2</v>
      </c>
      <c r="X41">
        <v>4220.7792207792209</v>
      </c>
      <c r="Y41">
        <v>703.4632034632034</v>
      </c>
      <c r="Z41">
        <v>351.7316017316017</v>
      </c>
    </row>
    <row r="42" spans="1:26">
      <c r="A42" s="1">
        <v>46063</v>
      </c>
      <c r="B42" s="2" t="s">
        <v>3790</v>
      </c>
      <c r="C42" s="3">
        <v>0.33333333333333326</v>
      </c>
      <c r="D42" s="3">
        <v>0.46875</v>
      </c>
      <c r="E42">
        <v>32</v>
      </c>
      <c r="F42" s="2" t="s">
        <v>236</v>
      </c>
      <c r="G42" s="2" t="s">
        <v>238</v>
      </c>
      <c r="H42" s="2" t="s">
        <v>240</v>
      </c>
      <c r="I42" s="2" t="s">
        <v>237</v>
      </c>
      <c r="J42" s="2" t="s">
        <v>64</v>
      </c>
      <c r="K42">
        <v>18500</v>
      </c>
      <c r="L42">
        <v>20484</v>
      </c>
      <c r="M42">
        <v>7453</v>
      </c>
      <c r="N42" t="s">
        <v>3460</v>
      </c>
      <c r="O42">
        <v>12</v>
      </c>
      <c r="P42" s="2" t="s">
        <v>3807</v>
      </c>
      <c r="Q42" s="2"/>
      <c r="R42">
        <v>3.25</v>
      </c>
      <c r="S42">
        <v>6</v>
      </c>
      <c r="T42" s="2" t="s">
        <v>3431</v>
      </c>
      <c r="U42" s="2" t="s">
        <v>3419</v>
      </c>
      <c r="V42" s="2" t="s">
        <v>3419</v>
      </c>
      <c r="W42">
        <v>2</v>
      </c>
      <c r="X42">
        <v>2293.2307692307691</v>
      </c>
      <c r="Y42">
        <v>382.20512820512823</v>
      </c>
      <c r="Z42">
        <v>191.10256410256412</v>
      </c>
    </row>
    <row r="43" spans="1:26">
      <c r="A43" s="1">
        <v>46063</v>
      </c>
      <c r="B43" s="2" t="s">
        <v>3790</v>
      </c>
      <c r="C43" s="3">
        <v>0.375</v>
      </c>
      <c r="D43" s="3">
        <v>0.48263888888888884</v>
      </c>
      <c r="E43">
        <v>3</v>
      </c>
      <c r="F43" s="2" t="s">
        <v>82</v>
      </c>
      <c r="G43" s="2" t="s">
        <v>84</v>
      </c>
      <c r="H43" s="2" t="s">
        <v>86</v>
      </c>
      <c r="I43" s="2" t="s">
        <v>83</v>
      </c>
      <c r="J43" s="2" t="s">
        <v>64</v>
      </c>
      <c r="K43">
        <v>57000</v>
      </c>
      <c r="L43">
        <v>57684</v>
      </c>
      <c r="M43">
        <v>21420</v>
      </c>
      <c r="N43" t="s">
        <v>3460</v>
      </c>
      <c r="O43">
        <v>264</v>
      </c>
      <c r="P43" s="2" t="s">
        <v>3807</v>
      </c>
      <c r="Q43" s="2" t="s">
        <v>3808</v>
      </c>
      <c r="R43">
        <v>2.58</v>
      </c>
      <c r="S43">
        <v>6</v>
      </c>
      <c r="T43" s="2" t="s">
        <v>3431</v>
      </c>
      <c r="U43" s="2" t="s">
        <v>3419</v>
      </c>
      <c r="V43" s="2" t="s">
        <v>3419</v>
      </c>
      <c r="W43">
        <v>2</v>
      </c>
      <c r="X43">
        <v>8302.3255813953492</v>
      </c>
      <c r="Y43">
        <v>1383.7209302325582</v>
      </c>
      <c r="Z43">
        <v>691.8604651162791</v>
      </c>
    </row>
    <row r="44" spans="1:26">
      <c r="A44" s="1">
        <v>46063</v>
      </c>
      <c r="B44" s="2" t="s">
        <v>3790</v>
      </c>
      <c r="C44" s="3">
        <v>0.5</v>
      </c>
      <c r="D44" s="3">
        <v>0.54166666666666674</v>
      </c>
      <c r="E44">
        <v>164</v>
      </c>
      <c r="F44" s="2" t="s">
        <v>877</v>
      </c>
      <c r="G44" s="2" t="s">
        <v>879</v>
      </c>
      <c r="H44" s="2" t="s">
        <v>153</v>
      </c>
      <c r="I44" s="2" t="s">
        <v>878</v>
      </c>
      <c r="J44" s="2" t="s">
        <v>64</v>
      </c>
      <c r="K44">
        <v>5000</v>
      </c>
      <c r="L44">
        <v>5120</v>
      </c>
      <c r="M44">
        <v>5090</v>
      </c>
      <c r="N44">
        <v>0</v>
      </c>
      <c r="O44">
        <v>30</v>
      </c>
      <c r="P44" s="2" t="s">
        <v>3807</v>
      </c>
      <c r="Q44" s="2"/>
      <c r="R44">
        <v>1</v>
      </c>
      <c r="S44">
        <v>6</v>
      </c>
      <c r="T44" s="2" t="s">
        <v>3431</v>
      </c>
      <c r="U44" s="2" t="s">
        <v>3419</v>
      </c>
      <c r="V44" s="2" t="s">
        <v>3419</v>
      </c>
      <c r="W44">
        <v>2</v>
      </c>
      <c r="X44">
        <v>5090</v>
      </c>
      <c r="Y44">
        <v>848.33333333333337</v>
      </c>
      <c r="Z44">
        <v>424.16666666666669</v>
      </c>
    </row>
    <row r="45" spans="1:26">
      <c r="A45" s="1">
        <v>46063</v>
      </c>
      <c r="B45" s="2" t="s">
        <v>3790</v>
      </c>
      <c r="C45" s="3">
        <v>0.54513888888888884</v>
      </c>
      <c r="D45" s="3">
        <v>0.64236111111111116</v>
      </c>
      <c r="E45">
        <v>24</v>
      </c>
      <c r="F45" s="2" t="s">
        <v>189</v>
      </c>
      <c r="G45" s="2" t="s">
        <v>191</v>
      </c>
      <c r="H45" s="2" t="s">
        <v>192</v>
      </c>
      <c r="I45" s="2" t="s">
        <v>190</v>
      </c>
      <c r="J45" s="2" t="s">
        <v>64</v>
      </c>
      <c r="K45">
        <v>8000</v>
      </c>
      <c r="L45">
        <v>8444</v>
      </c>
      <c r="M45">
        <v>8438</v>
      </c>
      <c r="N45">
        <v>0</v>
      </c>
      <c r="O45">
        <v>6</v>
      </c>
      <c r="P45" s="2" t="s">
        <v>3807</v>
      </c>
      <c r="Q45" s="2"/>
      <c r="R45">
        <v>2.33</v>
      </c>
      <c r="S45">
        <v>6</v>
      </c>
      <c r="T45" s="2" t="s">
        <v>3431</v>
      </c>
      <c r="U45" s="2" t="s">
        <v>3419</v>
      </c>
      <c r="V45" s="2" t="s">
        <v>3419</v>
      </c>
      <c r="W45">
        <v>2</v>
      </c>
      <c r="X45">
        <v>3621.4592274678112</v>
      </c>
      <c r="Y45">
        <v>603.57653791130178</v>
      </c>
      <c r="Z45">
        <v>301.78826895565089</v>
      </c>
    </row>
    <row r="46" spans="1:26">
      <c r="A46" s="1">
        <v>46063</v>
      </c>
      <c r="B46" s="2" t="s">
        <v>3790</v>
      </c>
      <c r="C46" s="3">
        <v>0.55555555555555558</v>
      </c>
      <c r="D46" s="3">
        <v>0.58333333333333326</v>
      </c>
      <c r="E46">
        <v>94</v>
      </c>
      <c r="F46" s="2" t="s">
        <v>543</v>
      </c>
      <c r="G46" s="2" t="s">
        <v>545</v>
      </c>
      <c r="H46" s="2" t="s">
        <v>153</v>
      </c>
      <c r="I46" s="2" t="s">
        <v>544</v>
      </c>
      <c r="J46" s="2" t="s">
        <v>64</v>
      </c>
      <c r="K46">
        <v>4500</v>
      </c>
      <c r="L46">
        <v>5000</v>
      </c>
      <c r="M46">
        <v>4994</v>
      </c>
      <c r="N46">
        <v>0</v>
      </c>
      <c r="O46">
        <v>6</v>
      </c>
      <c r="P46" s="2" t="s">
        <v>3809</v>
      </c>
      <c r="Q46" s="2"/>
      <c r="R46">
        <v>0.67</v>
      </c>
      <c r="S46">
        <v>4</v>
      </c>
      <c r="T46" s="2" t="s">
        <v>3431</v>
      </c>
      <c r="U46" s="2" t="s">
        <v>3419</v>
      </c>
      <c r="V46" s="2" t="s">
        <v>3419</v>
      </c>
      <c r="W46">
        <v>2</v>
      </c>
      <c r="X46">
        <v>7453.7313432835817</v>
      </c>
      <c r="Y46">
        <v>1863.4328358208954</v>
      </c>
      <c r="Z46">
        <v>931.71641791044772</v>
      </c>
    </row>
    <row r="47" spans="1:26">
      <c r="A47" s="1">
        <v>46064</v>
      </c>
      <c r="B47" s="2" t="s">
        <v>3790</v>
      </c>
      <c r="C47" s="3">
        <v>0.33333333333333326</v>
      </c>
      <c r="D47" s="3">
        <v>0.51041666666666674</v>
      </c>
      <c r="E47">
        <v>36</v>
      </c>
      <c r="F47" s="2" t="s">
        <v>258</v>
      </c>
      <c r="G47" s="2" t="s">
        <v>260</v>
      </c>
      <c r="H47" s="2" t="s">
        <v>261</v>
      </c>
      <c r="I47" s="2" t="s">
        <v>259</v>
      </c>
      <c r="J47" s="2" t="s">
        <v>64</v>
      </c>
      <c r="K47">
        <v>17500</v>
      </c>
      <c r="L47">
        <v>18028</v>
      </c>
      <c r="M47">
        <v>18019</v>
      </c>
      <c r="N47">
        <v>0</v>
      </c>
      <c r="O47">
        <v>9</v>
      </c>
      <c r="P47" s="2" t="s">
        <v>3809</v>
      </c>
      <c r="Q47" s="2"/>
      <c r="R47">
        <v>4.25</v>
      </c>
      <c r="S47">
        <v>4</v>
      </c>
      <c r="T47" s="2" t="s">
        <v>3431</v>
      </c>
      <c r="U47" s="2" t="s">
        <v>3419</v>
      </c>
      <c r="V47" s="2" t="s">
        <v>3419</v>
      </c>
      <c r="W47">
        <v>2</v>
      </c>
      <c r="X47">
        <v>4239.7647058823532</v>
      </c>
      <c r="Y47">
        <v>1059.9411764705883</v>
      </c>
      <c r="Z47">
        <v>529.97058823529414</v>
      </c>
    </row>
    <row r="48" spans="1:26">
      <c r="A48" s="1">
        <v>46064</v>
      </c>
      <c r="B48" s="2" t="s">
        <v>3790</v>
      </c>
      <c r="C48" s="3">
        <v>0.39930555555555558</v>
      </c>
      <c r="D48" s="3">
        <v>0.40972222222222232</v>
      </c>
      <c r="E48">
        <v>114</v>
      </c>
      <c r="F48" s="2" t="s">
        <v>644</v>
      </c>
      <c r="G48" s="2" t="s">
        <v>646</v>
      </c>
      <c r="H48" s="2" t="s">
        <v>153</v>
      </c>
      <c r="I48" s="2" t="s">
        <v>645</v>
      </c>
      <c r="J48" s="2" t="s">
        <v>64</v>
      </c>
      <c r="K48">
        <v>1600</v>
      </c>
      <c r="L48">
        <v>1732</v>
      </c>
      <c r="M48">
        <v>1732</v>
      </c>
      <c r="N48">
        <v>0</v>
      </c>
      <c r="O48">
        <v>0</v>
      </c>
      <c r="P48" s="2" t="s">
        <v>3809</v>
      </c>
      <c r="Q48" s="2"/>
      <c r="R48">
        <v>0.25</v>
      </c>
      <c r="S48">
        <v>4</v>
      </c>
      <c r="T48" s="2" t="s">
        <v>3431</v>
      </c>
      <c r="U48" s="2" t="s">
        <v>3419</v>
      </c>
      <c r="V48" s="2" t="s">
        <v>3419</v>
      </c>
      <c r="W48">
        <v>2</v>
      </c>
      <c r="X48">
        <v>6928</v>
      </c>
      <c r="Y48">
        <v>1732</v>
      </c>
      <c r="Z48">
        <v>866</v>
      </c>
    </row>
    <row r="49" spans="1:26">
      <c r="A49" s="1">
        <v>46064</v>
      </c>
      <c r="B49" s="2" t="s">
        <v>3790</v>
      </c>
      <c r="C49" s="3">
        <v>0.52083333333333326</v>
      </c>
      <c r="D49" s="3">
        <v>0.54861111111111116</v>
      </c>
      <c r="E49">
        <v>126</v>
      </c>
      <c r="F49" s="2" t="s">
        <v>712</v>
      </c>
      <c r="G49" s="2" t="s">
        <v>714</v>
      </c>
      <c r="H49" s="2" t="s">
        <v>422</v>
      </c>
      <c r="I49" s="2" t="s">
        <v>713</v>
      </c>
      <c r="J49" s="2" t="s">
        <v>64</v>
      </c>
      <c r="K49">
        <v>5000</v>
      </c>
      <c r="L49">
        <v>5160</v>
      </c>
      <c r="M49">
        <v>5158</v>
      </c>
      <c r="N49">
        <v>0</v>
      </c>
      <c r="O49">
        <v>2</v>
      </c>
      <c r="P49" s="2" t="s">
        <v>3810</v>
      </c>
      <c r="Q49" s="2"/>
      <c r="R49">
        <v>0.67</v>
      </c>
      <c r="S49">
        <v>4</v>
      </c>
      <c r="T49" s="2" t="s">
        <v>3431</v>
      </c>
      <c r="U49" s="2" t="s">
        <v>3419</v>
      </c>
      <c r="V49" s="2" t="s">
        <v>3419</v>
      </c>
      <c r="W49">
        <v>2</v>
      </c>
      <c r="X49">
        <v>7698.5074626865671</v>
      </c>
      <c r="Y49">
        <v>1924.6268656716418</v>
      </c>
      <c r="Z49">
        <v>962.31343283582089</v>
      </c>
    </row>
    <row r="50" spans="1:26">
      <c r="A50" s="1">
        <v>46065</v>
      </c>
      <c r="B50" s="2" t="s">
        <v>3790</v>
      </c>
      <c r="C50" s="3">
        <v>0.33333333333333326</v>
      </c>
      <c r="D50" s="3">
        <v>0.38541666666666674</v>
      </c>
      <c r="E50">
        <v>129</v>
      </c>
      <c r="F50" s="2" t="s">
        <v>731</v>
      </c>
      <c r="G50" s="2" t="s">
        <v>733</v>
      </c>
      <c r="H50" s="2" t="s">
        <v>97</v>
      </c>
      <c r="I50" s="2" t="s">
        <v>732</v>
      </c>
      <c r="J50" s="2" t="s">
        <v>64</v>
      </c>
      <c r="K50">
        <v>9500</v>
      </c>
      <c r="L50">
        <v>9700</v>
      </c>
      <c r="M50">
        <v>9674</v>
      </c>
      <c r="N50">
        <v>0</v>
      </c>
      <c r="O50">
        <v>26</v>
      </c>
      <c r="P50" s="2" t="s">
        <v>3810</v>
      </c>
      <c r="Q50" s="2"/>
      <c r="R50">
        <v>1.25</v>
      </c>
      <c r="S50">
        <v>4</v>
      </c>
      <c r="T50" s="2" t="s">
        <v>3431</v>
      </c>
      <c r="U50" s="2" t="s">
        <v>3419</v>
      </c>
      <c r="V50" s="2" t="s">
        <v>3419</v>
      </c>
      <c r="W50">
        <v>2</v>
      </c>
      <c r="X50">
        <v>7739.2</v>
      </c>
      <c r="Y50">
        <v>1934.8</v>
      </c>
      <c r="Z50">
        <v>967.4</v>
      </c>
    </row>
    <row r="51" spans="1:26">
      <c r="A51" s="1">
        <v>46065</v>
      </c>
      <c r="B51" s="2" t="s">
        <v>3790</v>
      </c>
      <c r="C51" s="3">
        <v>0.34722222222222232</v>
      </c>
      <c r="D51" s="3">
        <v>0.64236111111111116</v>
      </c>
      <c r="E51">
        <v>51</v>
      </c>
      <c r="F51" s="2" t="s">
        <v>338</v>
      </c>
      <c r="G51" s="2" t="s">
        <v>329</v>
      </c>
      <c r="H51" s="2" t="s">
        <v>330</v>
      </c>
      <c r="I51" s="2" t="s">
        <v>328</v>
      </c>
      <c r="J51" s="2" t="s">
        <v>64</v>
      </c>
      <c r="K51">
        <v>29600</v>
      </c>
      <c r="L51">
        <v>29564</v>
      </c>
      <c r="M51">
        <v>29499</v>
      </c>
      <c r="N51">
        <v>0</v>
      </c>
      <c r="O51">
        <v>65</v>
      </c>
      <c r="P51" s="2" t="s">
        <v>3810</v>
      </c>
      <c r="Q51" s="2"/>
      <c r="R51">
        <v>7.08</v>
      </c>
      <c r="S51">
        <v>4</v>
      </c>
      <c r="T51" s="2" t="s">
        <v>3431</v>
      </c>
      <c r="U51" s="2" t="s">
        <v>3419</v>
      </c>
      <c r="V51" s="2" t="s">
        <v>3419</v>
      </c>
      <c r="W51">
        <v>2</v>
      </c>
      <c r="X51">
        <v>4166.5254237288136</v>
      </c>
      <c r="Y51">
        <v>1041.6313559322034</v>
      </c>
      <c r="Z51">
        <v>520.8156779661017</v>
      </c>
    </row>
    <row r="52" spans="1:26">
      <c r="A52" s="1">
        <v>46065</v>
      </c>
      <c r="B52" s="2" t="s">
        <v>3790</v>
      </c>
      <c r="C52" s="3">
        <v>0.41666666666666674</v>
      </c>
      <c r="D52" s="3">
        <v>0.68055555555555558</v>
      </c>
      <c r="E52">
        <v>75</v>
      </c>
      <c r="F52" s="2" t="s">
        <v>464</v>
      </c>
      <c r="G52" s="2" t="s">
        <v>466</v>
      </c>
      <c r="H52" s="2" t="s">
        <v>97</v>
      </c>
      <c r="I52" s="2" t="s">
        <v>465</v>
      </c>
      <c r="J52" s="2" t="s">
        <v>64</v>
      </c>
      <c r="K52">
        <v>12500</v>
      </c>
      <c r="L52">
        <v>12580</v>
      </c>
      <c r="M52">
        <v>12535</v>
      </c>
      <c r="N52">
        <v>0</v>
      </c>
      <c r="O52">
        <v>45</v>
      </c>
      <c r="P52" s="2" t="s">
        <v>3810</v>
      </c>
      <c r="Q52" s="2"/>
      <c r="R52">
        <v>6.33</v>
      </c>
      <c r="S52">
        <v>4</v>
      </c>
      <c r="T52" s="2" t="s">
        <v>3431</v>
      </c>
      <c r="U52" s="2" t="s">
        <v>3419</v>
      </c>
      <c r="V52" s="2" t="s">
        <v>3419</v>
      </c>
      <c r="W52">
        <v>2</v>
      </c>
      <c r="X52">
        <v>1980.2527646129543</v>
      </c>
      <c r="Y52">
        <v>495.06319115323856</v>
      </c>
      <c r="Z52">
        <v>247.53159557661928</v>
      </c>
    </row>
    <row r="53" spans="1:26">
      <c r="A53" s="1">
        <v>46066</v>
      </c>
      <c r="B53" s="2" t="s">
        <v>3790</v>
      </c>
      <c r="C53" s="3">
        <v>0.33333333333333326</v>
      </c>
      <c r="D53" s="3">
        <v>0.4375</v>
      </c>
      <c r="E53">
        <v>45</v>
      </c>
      <c r="F53" s="2" t="s">
        <v>316</v>
      </c>
      <c r="G53" s="2" t="s">
        <v>318</v>
      </c>
      <c r="H53" s="2" t="s">
        <v>240</v>
      </c>
      <c r="I53" s="2" t="s">
        <v>317</v>
      </c>
      <c r="J53" s="2" t="s">
        <v>64</v>
      </c>
      <c r="K53">
        <v>14800</v>
      </c>
      <c r="L53">
        <v>14700</v>
      </c>
      <c r="M53">
        <v>14535</v>
      </c>
      <c r="N53">
        <v>0</v>
      </c>
      <c r="O53">
        <v>165</v>
      </c>
      <c r="P53" s="2" t="s">
        <v>3811</v>
      </c>
      <c r="Q53" s="2" t="s">
        <v>3812</v>
      </c>
      <c r="R53">
        <v>2.5</v>
      </c>
      <c r="S53">
        <v>4</v>
      </c>
      <c r="T53" s="2" t="s">
        <v>3431</v>
      </c>
      <c r="U53" s="2" t="s">
        <v>3419</v>
      </c>
      <c r="V53" s="2" t="s">
        <v>3419</v>
      </c>
      <c r="W53">
        <v>2</v>
      </c>
      <c r="X53">
        <v>5814</v>
      </c>
      <c r="Y53">
        <v>1453.5</v>
      </c>
      <c r="Z53">
        <v>726.75</v>
      </c>
    </row>
    <row r="54" spans="1:26">
      <c r="A54" s="1">
        <v>46066</v>
      </c>
      <c r="B54" s="2" t="s">
        <v>3790</v>
      </c>
      <c r="C54" s="3">
        <v>0.44444444444444442</v>
      </c>
      <c r="D54" s="3">
        <v>0.61805555555555558</v>
      </c>
      <c r="E54">
        <v>49</v>
      </c>
      <c r="F54" s="2" t="s">
        <v>327</v>
      </c>
      <c r="G54" s="2" t="s">
        <v>329</v>
      </c>
      <c r="H54" s="2" t="s">
        <v>330</v>
      </c>
      <c r="I54" s="2" t="s">
        <v>328</v>
      </c>
      <c r="J54" s="2" t="s">
        <v>64</v>
      </c>
      <c r="K54">
        <v>30500</v>
      </c>
      <c r="L54" t="s">
        <v>764</v>
      </c>
      <c r="M54">
        <v>20000</v>
      </c>
      <c r="N54" t="s">
        <v>3459</v>
      </c>
      <c r="O54">
        <v>7</v>
      </c>
      <c r="P54" s="2" t="s">
        <v>3811</v>
      </c>
      <c r="Q54" s="2"/>
      <c r="R54">
        <v>4.17</v>
      </c>
      <c r="S54">
        <v>4</v>
      </c>
      <c r="T54" s="2" t="s">
        <v>3431</v>
      </c>
      <c r="U54" s="2" t="s">
        <v>3419</v>
      </c>
      <c r="V54" s="2" t="s">
        <v>3419</v>
      </c>
      <c r="W54">
        <v>2</v>
      </c>
      <c r="X54">
        <v>4796.1630695443646</v>
      </c>
      <c r="Y54">
        <v>1199.0407673860911</v>
      </c>
      <c r="Z54">
        <v>599.52038369304557</v>
      </c>
    </row>
    <row r="55" spans="1:26">
      <c r="A55" s="1">
        <v>46066</v>
      </c>
      <c r="B55" s="2" t="s">
        <v>3790</v>
      </c>
      <c r="C55" s="3">
        <v>0.46875</v>
      </c>
      <c r="D55" s="3">
        <v>0.52430555555555558</v>
      </c>
      <c r="E55">
        <v>47</v>
      </c>
      <c r="F55" s="2" t="s">
        <v>326</v>
      </c>
      <c r="G55" s="2" t="s">
        <v>318</v>
      </c>
      <c r="H55" s="2" t="s">
        <v>240</v>
      </c>
      <c r="I55" s="2" t="s">
        <v>317</v>
      </c>
      <c r="J55" s="2" t="s">
        <v>64</v>
      </c>
      <c r="K55">
        <v>14800</v>
      </c>
      <c r="L55">
        <v>15300</v>
      </c>
      <c r="M55">
        <v>15226</v>
      </c>
      <c r="N55">
        <v>0</v>
      </c>
      <c r="O55">
        <v>74</v>
      </c>
      <c r="P55" s="2" t="s">
        <v>3813</v>
      </c>
      <c r="Q55" s="2"/>
      <c r="R55">
        <v>1.33</v>
      </c>
      <c r="S55">
        <v>4</v>
      </c>
      <c r="T55" s="2" t="s">
        <v>3431</v>
      </c>
      <c r="U55" s="2" t="s">
        <v>3419</v>
      </c>
      <c r="V55" s="2" t="s">
        <v>3419</v>
      </c>
      <c r="W55">
        <v>2</v>
      </c>
      <c r="X55">
        <v>11448.12030075188</v>
      </c>
      <c r="Y55">
        <v>2862.0300751879699</v>
      </c>
      <c r="Z55">
        <v>1431.015037593985</v>
      </c>
    </row>
    <row r="56" spans="1:26">
      <c r="A56" s="1">
        <v>46066</v>
      </c>
      <c r="B56" s="2" t="s">
        <v>3790</v>
      </c>
      <c r="C56" s="3">
        <v>0.54166666666666674</v>
      </c>
      <c r="D56" s="3">
        <v>0.61805555555555558</v>
      </c>
      <c r="E56">
        <v>137</v>
      </c>
      <c r="F56" s="2" t="s">
        <v>775</v>
      </c>
      <c r="G56" s="2" t="s">
        <v>768</v>
      </c>
      <c r="H56" s="2" t="s">
        <v>770</v>
      </c>
      <c r="I56" s="2" t="s">
        <v>767</v>
      </c>
      <c r="J56" s="2" t="s">
        <v>79</v>
      </c>
      <c r="K56">
        <v>21000</v>
      </c>
      <c r="L56" t="s">
        <v>764</v>
      </c>
      <c r="M56">
        <v>10000</v>
      </c>
      <c r="N56" t="s">
        <v>3459</v>
      </c>
      <c r="O56">
        <v>37</v>
      </c>
      <c r="P56" s="2" t="s">
        <v>3814</v>
      </c>
      <c r="Q56" s="2"/>
      <c r="R56">
        <v>1.83</v>
      </c>
      <c r="S56">
        <v>5</v>
      </c>
      <c r="T56" s="2" t="s">
        <v>3431</v>
      </c>
      <c r="U56" s="2" t="s">
        <v>3419</v>
      </c>
      <c r="V56" s="2" t="s">
        <v>3419</v>
      </c>
      <c r="W56">
        <v>2</v>
      </c>
      <c r="X56">
        <v>5464.4808743169397</v>
      </c>
      <c r="Y56">
        <v>1092.8961748633878</v>
      </c>
      <c r="Z56">
        <v>546.44808743169392</v>
      </c>
    </row>
    <row r="57" spans="1:26">
      <c r="A57" s="1">
        <v>46071</v>
      </c>
      <c r="B57" s="2" t="s">
        <v>3790</v>
      </c>
      <c r="C57" s="3">
        <v>0.33333333333333326</v>
      </c>
      <c r="D57" s="3">
        <v>0.48263888888888884</v>
      </c>
      <c r="E57">
        <v>49</v>
      </c>
      <c r="F57" s="2" t="s">
        <v>327</v>
      </c>
      <c r="G57" s="2" t="s">
        <v>329</v>
      </c>
      <c r="H57" s="2" t="s">
        <v>330</v>
      </c>
      <c r="I57" s="2" t="s">
        <v>328</v>
      </c>
      <c r="J57" s="2" t="s">
        <v>64</v>
      </c>
      <c r="K57">
        <v>30500</v>
      </c>
      <c r="L57">
        <v>30860</v>
      </c>
      <c r="M57">
        <v>10810</v>
      </c>
      <c r="N57" t="s">
        <v>3460</v>
      </c>
      <c r="O57">
        <v>43</v>
      </c>
      <c r="P57" s="2" t="s">
        <v>3815</v>
      </c>
      <c r="Q57" s="2"/>
      <c r="R57">
        <v>3.58</v>
      </c>
      <c r="S57">
        <v>5</v>
      </c>
      <c r="T57" s="2" t="s">
        <v>3431</v>
      </c>
      <c r="U57" s="2" t="s">
        <v>3419</v>
      </c>
      <c r="V57" s="2" t="s">
        <v>3419</v>
      </c>
      <c r="W57">
        <v>2</v>
      </c>
      <c r="X57">
        <v>3019.5530726256984</v>
      </c>
      <c r="Y57">
        <v>603.91061452513964</v>
      </c>
      <c r="Z57">
        <v>301.95530726256982</v>
      </c>
    </row>
    <row r="58" spans="1:26">
      <c r="A58" s="1">
        <v>46071</v>
      </c>
      <c r="B58" s="2" t="s">
        <v>3790</v>
      </c>
      <c r="C58" s="3">
        <v>0.35416666666666674</v>
      </c>
      <c r="D58" s="3">
        <v>0.47569444444444442</v>
      </c>
      <c r="E58">
        <v>137</v>
      </c>
      <c r="F58" s="2" t="s">
        <v>775</v>
      </c>
      <c r="G58" s="2" t="s">
        <v>768</v>
      </c>
      <c r="H58" s="2" t="s">
        <v>770</v>
      </c>
      <c r="I58" s="2" t="s">
        <v>767</v>
      </c>
      <c r="J58" s="2" t="s">
        <v>79</v>
      </c>
      <c r="K58">
        <v>21000</v>
      </c>
      <c r="L58">
        <v>21260</v>
      </c>
      <c r="M58">
        <v>11203</v>
      </c>
      <c r="N58" t="s">
        <v>3460</v>
      </c>
      <c r="O58">
        <v>20</v>
      </c>
      <c r="P58" s="2" t="s">
        <v>3814</v>
      </c>
      <c r="Q58" s="2"/>
      <c r="R58">
        <v>2.92</v>
      </c>
      <c r="S58">
        <v>5</v>
      </c>
      <c r="T58" s="2" t="s">
        <v>3431</v>
      </c>
      <c r="U58" s="2" t="s">
        <v>3419</v>
      </c>
      <c r="V58" s="2" t="s">
        <v>3419</v>
      </c>
      <c r="W58">
        <v>2</v>
      </c>
      <c r="X58">
        <v>3836.6438356164385</v>
      </c>
      <c r="Y58">
        <v>767.32876712328766</v>
      </c>
      <c r="Z58">
        <v>383.66438356164383</v>
      </c>
    </row>
    <row r="59" spans="1:26">
      <c r="A59" s="1">
        <v>46071</v>
      </c>
      <c r="B59" s="2" t="s">
        <v>3790</v>
      </c>
      <c r="C59" s="3">
        <v>0.57291666666666674</v>
      </c>
      <c r="D59" s="3">
        <v>0.625</v>
      </c>
      <c r="E59">
        <v>132</v>
      </c>
      <c r="F59" s="2" t="s">
        <v>747</v>
      </c>
      <c r="G59" s="2" t="s">
        <v>749</v>
      </c>
      <c r="H59" s="2" t="s">
        <v>744</v>
      </c>
      <c r="I59" s="2" t="s">
        <v>748</v>
      </c>
      <c r="J59" s="2" t="s">
        <v>64</v>
      </c>
      <c r="K59">
        <v>3500</v>
      </c>
      <c r="L59">
        <v>3700</v>
      </c>
      <c r="M59">
        <v>3685</v>
      </c>
      <c r="N59">
        <v>0</v>
      </c>
      <c r="O59">
        <v>15</v>
      </c>
      <c r="P59" s="2" t="s">
        <v>3809</v>
      </c>
      <c r="Q59" s="2"/>
      <c r="R59">
        <v>1.25</v>
      </c>
      <c r="S59">
        <v>4</v>
      </c>
      <c r="T59" s="2" t="s">
        <v>3431</v>
      </c>
      <c r="U59" s="2" t="s">
        <v>3419</v>
      </c>
      <c r="V59" s="2" t="s">
        <v>3419</v>
      </c>
      <c r="W59">
        <v>2</v>
      </c>
      <c r="X59">
        <v>2948</v>
      </c>
      <c r="Y59">
        <v>737</v>
      </c>
      <c r="Z59">
        <v>368.5</v>
      </c>
    </row>
    <row r="60" spans="1:26">
      <c r="A60" s="1">
        <v>46071</v>
      </c>
      <c r="B60" s="2" t="s">
        <v>3790</v>
      </c>
      <c r="C60" s="3">
        <v>0.63194444444444442</v>
      </c>
      <c r="D60" s="3">
        <v>0.70833333333333326</v>
      </c>
      <c r="E60">
        <v>147</v>
      </c>
      <c r="F60" s="2" t="s">
        <v>801</v>
      </c>
      <c r="G60" s="2" t="s">
        <v>803</v>
      </c>
      <c r="H60" s="2" t="s">
        <v>805</v>
      </c>
      <c r="I60" s="2" t="s">
        <v>802</v>
      </c>
      <c r="J60" s="2" t="s">
        <v>64</v>
      </c>
      <c r="K60">
        <v>16800</v>
      </c>
      <c r="L60" t="s">
        <v>764</v>
      </c>
      <c r="M60">
        <v>14500</v>
      </c>
      <c r="N60" t="s">
        <v>3459</v>
      </c>
      <c r="O60">
        <v>0</v>
      </c>
      <c r="P60" s="2" t="s">
        <v>3809</v>
      </c>
      <c r="Q60" s="2"/>
      <c r="R60">
        <v>1.83</v>
      </c>
      <c r="S60">
        <v>4</v>
      </c>
      <c r="T60" s="2" t="s">
        <v>3431</v>
      </c>
      <c r="U60" s="2" t="s">
        <v>3419</v>
      </c>
      <c r="V60" s="2" t="s">
        <v>3419</v>
      </c>
      <c r="W60">
        <v>2</v>
      </c>
      <c r="X60">
        <v>7923.4972677595624</v>
      </c>
      <c r="Y60">
        <v>1980.8743169398906</v>
      </c>
      <c r="Z60">
        <v>990.4371584699453</v>
      </c>
    </row>
    <row r="61" spans="1:26">
      <c r="A61" s="1">
        <v>46072</v>
      </c>
      <c r="B61" s="2" t="s">
        <v>3790</v>
      </c>
      <c r="C61" s="3">
        <v>0.33333333333333326</v>
      </c>
      <c r="D61" s="3">
        <v>0.34722222222222232</v>
      </c>
      <c r="E61">
        <v>147</v>
      </c>
      <c r="F61" s="2" t="s">
        <v>801</v>
      </c>
      <c r="G61" s="2" t="s">
        <v>803</v>
      </c>
      <c r="H61" s="2" t="s">
        <v>805</v>
      </c>
      <c r="I61" s="2" t="s">
        <v>802</v>
      </c>
      <c r="J61" s="2" t="s">
        <v>64</v>
      </c>
      <c r="K61">
        <v>16800</v>
      </c>
      <c r="L61">
        <v>17100</v>
      </c>
      <c r="M61">
        <v>2594</v>
      </c>
      <c r="N61" t="s">
        <v>3460</v>
      </c>
      <c r="O61">
        <v>6</v>
      </c>
      <c r="P61" s="2" t="s">
        <v>3816</v>
      </c>
      <c r="Q61" s="2"/>
      <c r="R61">
        <v>0.33</v>
      </c>
      <c r="S61">
        <v>4</v>
      </c>
      <c r="T61" s="2" t="s">
        <v>3431</v>
      </c>
      <c r="U61" s="2" t="s">
        <v>3419</v>
      </c>
      <c r="V61" s="2" t="s">
        <v>3419</v>
      </c>
      <c r="W61">
        <v>2</v>
      </c>
      <c r="X61">
        <v>7860.6060606060601</v>
      </c>
      <c r="Y61">
        <v>1965.151515151515</v>
      </c>
      <c r="Z61">
        <v>982.57575757575751</v>
      </c>
    </row>
    <row r="62" spans="1:26">
      <c r="A62" s="1">
        <v>46072</v>
      </c>
      <c r="B62" s="2" t="s">
        <v>3790</v>
      </c>
      <c r="C62" s="3">
        <v>0.33333333333333326</v>
      </c>
      <c r="D62" s="3">
        <v>0.41319444444444442</v>
      </c>
      <c r="E62">
        <v>123</v>
      </c>
      <c r="F62" s="2" t="s">
        <v>701</v>
      </c>
      <c r="G62" s="2" t="s">
        <v>695</v>
      </c>
      <c r="H62" s="2" t="s">
        <v>687</v>
      </c>
      <c r="I62" s="2" t="s">
        <v>694</v>
      </c>
      <c r="J62" s="2" t="s">
        <v>64</v>
      </c>
      <c r="K62">
        <v>6000</v>
      </c>
      <c r="L62">
        <v>6200</v>
      </c>
      <c r="M62">
        <v>6160</v>
      </c>
      <c r="N62">
        <v>0</v>
      </c>
      <c r="O62">
        <v>40</v>
      </c>
      <c r="P62" s="2" t="s">
        <v>3817</v>
      </c>
      <c r="Q62" s="2"/>
      <c r="R62">
        <v>1.92</v>
      </c>
      <c r="S62">
        <v>3</v>
      </c>
      <c r="T62" s="2" t="s">
        <v>3431</v>
      </c>
      <c r="U62" s="2" t="s">
        <v>3419</v>
      </c>
      <c r="V62" s="2" t="s">
        <v>3419</v>
      </c>
      <c r="W62">
        <v>2</v>
      </c>
      <c r="X62">
        <v>3208.3333333333335</v>
      </c>
      <c r="Y62">
        <v>1069.4444444444446</v>
      </c>
      <c r="Z62">
        <v>534.72222222222229</v>
      </c>
    </row>
    <row r="63" spans="1:26">
      <c r="A63" s="1">
        <v>46072</v>
      </c>
      <c r="B63" s="2" t="s">
        <v>3790</v>
      </c>
      <c r="C63" s="3">
        <v>0.41666666666666674</v>
      </c>
      <c r="D63" s="3">
        <v>0.53125</v>
      </c>
      <c r="E63">
        <v>55</v>
      </c>
      <c r="F63" s="2" t="s">
        <v>351</v>
      </c>
      <c r="G63" s="2" t="s">
        <v>353</v>
      </c>
      <c r="H63" s="2" t="s">
        <v>354</v>
      </c>
      <c r="I63" s="2" t="s">
        <v>352</v>
      </c>
      <c r="J63" s="2" t="s">
        <v>64</v>
      </c>
      <c r="K63">
        <v>24000</v>
      </c>
      <c r="L63">
        <v>24660</v>
      </c>
      <c r="M63">
        <v>24619</v>
      </c>
      <c r="N63">
        <v>0</v>
      </c>
      <c r="O63">
        <v>41</v>
      </c>
      <c r="P63" s="2" t="s">
        <v>3816</v>
      </c>
      <c r="Q63" s="2"/>
      <c r="R63">
        <v>2.75</v>
      </c>
      <c r="S63">
        <v>4</v>
      </c>
      <c r="T63" s="2" t="s">
        <v>3431</v>
      </c>
      <c r="U63" s="2" t="s">
        <v>3419</v>
      </c>
      <c r="V63" s="2" t="s">
        <v>3419</v>
      </c>
      <c r="W63">
        <v>2</v>
      </c>
      <c r="X63">
        <v>8952.363636363636</v>
      </c>
      <c r="Y63">
        <v>2238.090909090909</v>
      </c>
      <c r="Z63">
        <v>1119.0454545454545</v>
      </c>
    </row>
    <row r="64" spans="1:26">
      <c r="A64" s="1">
        <v>46072</v>
      </c>
      <c r="B64" s="2" t="s">
        <v>3790</v>
      </c>
      <c r="C64" s="3">
        <v>0.44444444444444442</v>
      </c>
      <c r="D64" s="3">
        <v>0.6875</v>
      </c>
      <c r="E64">
        <v>41</v>
      </c>
      <c r="F64" s="2" t="s">
        <v>289</v>
      </c>
      <c r="G64" s="2" t="s">
        <v>282</v>
      </c>
      <c r="H64" s="2" t="s">
        <v>97</v>
      </c>
      <c r="I64" s="2" t="s">
        <v>281</v>
      </c>
      <c r="J64" s="2" t="s">
        <v>64</v>
      </c>
      <c r="K64">
        <v>19500</v>
      </c>
      <c r="L64">
        <v>14760</v>
      </c>
      <c r="M64">
        <v>19758</v>
      </c>
      <c r="N64">
        <v>0</v>
      </c>
      <c r="O64">
        <v>2</v>
      </c>
      <c r="P64" s="2" t="s">
        <v>3818</v>
      </c>
      <c r="Q64" s="2"/>
      <c r="R64">
        <v>5.83</v>
      </c>
      <c r="S64">
        <v>2</v>
      </c>
      <c r="T64" s="2" t="s">
        <v>3431</v>
      </c>
      <c r="U64" s="2" t="s">
        <v>3419</v>
      </c>
      <c r="V64" s="2" t="s">
        <v>3419</v>
      </c>
      <c r="W64">
        <v>2</v>
      </c>
      <c r="X64">
        <v>3389.0222984562606</v>
      </c>
      <c r="Y64">
        <v>1694.5111492281303</v>
      </c>
      <c r="Z64">
        <v>847.25557461406515</v>
      </c>
    </row>
    <row r="65" spans="1:26">
      <c r="A65" s="1">
        <v>46072</v>
      </c>
      <c r="B65" s="2" t="s">
        <v>3790</v>
      </c>
      <c r="C65" s="3">
        <v>0.60763888888888884</v>
      </c>
      <c r="D65" s="3">
        <v>0.62152777777777768</v>
      </c>
      <c r="E65">
        <v>105</v>
      </c>
      <c r="F65" s="2" t="s">
        <v>600</v>
      </c>
      <c r="G65" s="2" t="s">
        <v>602</v>
      </c>
      <c r="H65" s="2" t="s">
        <v>343</v>
      </c>
      <c r="I65" s="2" t="s">
        <v>601</v>
      </c>
      <c r="J65" s="2" t="s">
        <v>64</v>
      </c>
      <c r="K65">
        <v>1900</v>
      </c>
      <c r="L65">
        <v>2391</v>
      </c>
      <c r="M65">
        <v>2389</v>
      </c>
      <c r="N65">
        <v>0</v>
      </c>
      <c r="O65">
        <v>2</v>
      </c>
      <c r="P65" s="2" t="s">
        <v>3816</v>
      </c>
      <c r="Q65" s="2"/>
      <c r="R65">
        <v>0.33</v>
      </c>
      <c r="S65">
        <v>4</v>
      </c>
      <c r="T65" s="2" t="s">
        <v>3431</v>
      </c>
      <c r="U65" s="2" t="s">
        <v>3419</v>
      </c>
      <c r="V65" s="2" t="s">
        <v>3419</v>
      </c>
      <c r="W65">
        <v>2</v>
      </c>
      <c r="X65">
        <v>7239.393939393939</v>
      </c>
      <c r="Y65">
        <v>1809.8484848484848</v>
      </c>
      <c r="Z65">
        <v>904.92424242424238</v>
      </c>
    </row>
    <row r="66" spans="1:26">
      <c r="A66" s="1">
        <v>46072</v>
      </c>
      <c r="B66" s="2" t="s">
        <v>3790</v>
      </c>
      <c r="C66" s="3">
        <v>0.65277777777777768</v>
      </c>
      <c r="D66" s="3">
        <v>0.67361111111111116</v>
      </c>
      <c r="E66">
        <v>103</v>
      </c>
      <c r="F66" s="2" t="s">
        <v>590</v>
      </c>
      <c r="G66" s="2" t="s">
        <v>592</v>
      </c>
      <c r="H66" s="2" t="s">
        <v>343</v>
      </c>
      <c r="I66" s="2" t="s">
        <v>591</v>
      </c>
      <c r="J66" s="2" t="s">
        <v>64</v>
      </c>
      <c r="K66">
        <v>5300</v>
      </c>
      <c r="L66">
        <v>5751</v>
      </c>
      <c r="M66">
        <v>5714</v>
      </c>
      <c r="N66">
        <v>0</v>
      </c>
      <c r="O66">
        <v>37</v>
      </c>
      <c r="P66" s="2" t="s">
        <v>3816</v>
      </c>
      <c r="Q66" s="2"/>
      <c r="R66">
        <v>0.5</v>
      </c>
      <c r="S66">
        <v>4</v>
      </c>
      <c r="T66" s="2" t="s">
        <v>3431</v>
      </c>
      <c r="U66" s="2" t="s">
        <v>3419</v>
      </c>
      <c r="V66" s="2" t="s">
        <v>3419</v>
      </c>
      <c r="W66">
        <v>2</v>
      </c>
      <c r="X66">
        <v>11428</v>
      </c>
      <c r="Y66">
        <v>2857</v>
      </c>
      <c r="Z66">
        <v>1428.5</v>
      </c>
    </row>
    <row r="67" spans="1:26">
      <c r="A67" s="1">
        <v>46073</v>
      </c>
      <c r="B67" s="2" t="s">
        <v>3790</v>
      </c>
      <c r="C67" s="3">
        <v>0.33333333333333326</v>
      </c>
      <c r="D67" s="3">
        <v>0.63888888888888884</v>
      </c>
      <c r="E67">
        <v>92</v>
      </c>
      <c r="F67" s="2" t="s">
        <v>524</v>
      </c>
      <c r="G67" s="2" t="s">
        <v>526</v>
      </c>
      <c r="H67" s="2" t="s">
        <v>528</v>
      </c>
      <c r="I67" s="2" t="s">
        <v>525</v>
      </c>
      <c r="J67" s="2" t="s">
        <v>116</v>
      </c>
      <c r="K67">
        <v>41000</v>
      </c>
      <c r="L67">
        <v>40170</v>
      </c>
      <c r="M67">
        <v>39932</v>
      </c>
      <c r="N67">
        <v>0</v>
      </c>
      <c r="O67">
        <v>238</v>
      </c>
      <c r="P67" s="2" t="s">
        <v>3816</v>
      </c>
      <c r="Q67" s="2"/>
      <c r="R67">
        <v>7.33</v>
      </c>
      <c r="S67">
        <v>4</v>
      </c>
      <c r="T67" s="2" t="s">
        <v>3419</v>
      </c>
      <c r="U67" s="2" t="s">
        <v>3419</v>
      </c>
      <c r="V67" s="2" t="s">
        <v>3419</v>
      </c>
      <c r="W67">
        <v>3</v>
      </c>
      <c r="X67">
        <v>5447.7489768076393</v>
      </c>
      <c r="Y67">
        <v>1361.9372442019098</v>
      </c>
      <c r="Z67">
        <v>453.97908140063663</v>
      </c>
    </row>
    <row r="68" spans="1:26">
      <c r="A68" s="1">
        <v>46073</v>
      </c>
      <c r="B68" s="2" t="s">
        <v>3790</v>
      </c>
      <c r="C68" s="3">
        <v>0.33333333333333326</v>
      </c>
      <c r="D68" s="3">
        <v>0.48611111111111116</v>
      </c>
      <c r="E68">
        <v>184</v>
      </c>
      <c r="F68" s="2" t="s">
        <v>973</v>
      </c>
      <c r="G68" s="2" t="s">
        <v>975</v>
      </c>
      <c r="H68" s="2" t="s">
        <v>97</v>
      </c>
      <c r="I68" s="2" t="s">
        <v>974</v>
      </c>
      <c r="J68" s="2" t="s">
        <v>64</v>
      </c>
      <c r="K68">
        <v>11000</v>
      </c>
      <c r="L68">
        <v>11262</v>
      </c>
      <c r="M68">
        <v>11258</v>
      </c>
      <c r="N68">
        <v>0</v>
      </c>
      <c r="O68">
        <v>4</v>
      </c>
      <c r="P68" s="2" t="s">
        <v>3816</v>
      </c>
      <c r="Q68" s="2"/>
      <c r="R68">
        <v>3.67</v>
      </c>
      <c r="S68">
        <v>4</v>
      </c>
      <c r="T68" s="2" t="s">
        <v>3419</v>
      </c>
      <c r="U68" s="2" t="s">
        <v>3419</v>
      </c>
      <c r="V68" s="2" t="s">
        <v>3419</v>
      </c>
      <c r="W68">
        <v>3</v>
      </c>
      <c r="X68">
        <v>3067.574931880109</v>
      </c>
      <c r="Y68">
        <v>766.89373297002726</v>
      </c>
      <c r="Z68">
        <v>255.6312443233424</v>
      </c>
    </row>
    <row r="69" spans="1:26">
      <c r="A69" s="1">
        <v>46073</v>
      </c>
      <c r="B69" s="2" t="s">
        <v>3790</v>
      </c>
      <c r="C69" s="3">
        <v>0.36805555555555558</v>
      </c>
      <c r="D69" s="3">
        <v>0.58333333333333326</v>
      </c>
      <c r="E69">
        <v>43</v>
      </c>
      <c r="F69" s="2" t="s">
        <v>304</v>
      </c>
      <c r="G69" s="2" t="s">
        <v>306</v>
      </c>
      <c r="H69" s="2" t="s">
        <v>59</v>
      </c>
      <c r="I69" s="2" t="s">
        <v>305</v>
      </c>
      <c r="J69" s="2" t="s">
        <v>64</v>
      </c>
      <c r="K69">
        <v>6500</v>
      </c>
      <c r="L69">
        <v>6940</v>
      </c>
      <c r="M69">
        <v>6859</v>
      </c>
      <c r="N69">
        <v>0</v>
      </c>
      <c r="O69">
        <v>86</v>
      </c>
      <c r="P69" s="2" t="s">
        <v>3819</v>
      </c>
      <c r="Q69" s="2"/>
      <c r="R69">
        <v>5.17</v>
      </c>
      <c r="S69">
        <v>4</v>
      </c>
      <c r="T69" s="2" t="s">
        <v>3419</v>
      </c>
      <c r="U69" s="2" t="s">
        <v>3419</v>
      </c>
      <c r="V69" s="2" t="s">
        <v>3419</v>
      </c>
      <c r="W69">
        <v>3</v>
      </c>
      <c r="X69">
        <v>1326.6924564796905</v>
      </c>
      <c r="Y69">
        <v>331.67311411992262</v>
      </c>
      <c r="Z69">
        <v>110.55770470664089</v>
      </c>
    </row>
    <row r="70" spans="1:26">
      <c r="A70" s="1">
        <v>46073</v>
      </c>
      <c r="B70" s="2" t="s">
        <v>3790</v>
      </c>
      <c r="C70" s="3">
        <v>0.67013888888888884</v>
      </c>
      <c r="D70" s="3">
        <v>0.70833333333333326</v>
      </c>
      <c r="E70">
        <v>173</v>
      </c>
      <c r="F70" s="2" t="s">
        <v>925</v>
      </c>
      <c r="G70" s="2" t="s">
        <v>927</v>
      </c>
      <c r="H70" s="2" t="s">
        <v>929</v>
      </c>
      <c r="I70" s="2" t="s">
        <v>926</v>
      </c>
      <c r="J70" s="2" t="s">
        <v>64</v>
      </c>
      <c r="K70">
        <v>12300</v>
      </c>
      <c r="L70" t="s">
        <v>764</v>
      </c>
      <c r="M70">
        <v>2000</v>
      </c>
      <c r="N70" t="s">
        <v>3459</v>
      </c>
      <c r="O70">
        <v>1</v>
      </c>
      <c r="P70" s="2" t="s">
        <v>3816</v>
      </c>
      <c r="Q70" s="2"/>
      <c r="R70">
        <v>0.92</v>
      </c>
      <c r="S70">
        <v>4</v>
      </c>
      <c r="T70" s="2" t="s">
        <v>3419</v>
      </c>
      <c r="U70" s="2" t="s">
        <v>3419</v>
      </c>
      <c r="V70" s="2" t="s">
        <v>3419</v>
      </c>
      <c r="W70">
        <v>3</v>
      </c>
      <c r="X70">
        <v>2173.913043478261</v>
      </c>
      <c r="Y70">
        <v>543.47826086956525</v>
      </c>
      <c r="Z70">
        <v>181.15942028985506</v>
      </c>
    </row>
    <row r="71" spans="1:26">
      <c r="A71" s="1">
        <v>46076</v>
      </c>
      <c r="B71" s="2" t="s">
        <v>3790</v>
      </c>
      <c r="C71" s="3">
        <v>0.33333333333333326</v>
      </c>
      <c r="D71" s="3">
        <v>0.40972222222222232</v>
      </c>
      <c r="E71">
        <v>167</v>
      </c>
      <c r="F71" s="2" t="s">
        <v>894</v>
      </c>
      <c r="G71" s="2" t="s">
        <v>896</v>
      </c>
      <c r="H71" s="2" t="s">
        <v>153</v>
      </c>
      <c r="I71" s="2" t="s">
        <v>895</v>
      </c>
      <c r="J71" s="2" t="s">
        <v>64</v>
      </c>
      <c r="K71">
        <v>15500</v>
      </c>
      <c r="L71">
        <v>16412</v>
      </c>
      <c r="M71">
        <v>16401</v>
      </c>
      <c r="N71">
        <v>0</v>
      </c>
      <c r="O71">
        <v>1</v>
      </c>
      <c r="P71" s="2" t="s">
        <v>3820</v>
      </c>
      <c r="Q71" s="2"/>
      <c r="R71">
        <v>1.83</v>
      </c>
      <c r="S71">
        <v>4</v>
      </c>
      <c r="T71" s="2" t="s">
        <v>3419</v>
      </c>
      <c r="U71" s="2" t="s">
        <v>3419</v>
      </c>
      <c r="V71" s="2" t="s">
        <v>3419</v>
      </c>
      <c r="W71">
        <v>3</v>
      </c>
      <c r="X71">
        <v>8962.2950819672133</v>
      </c>
      <c r="Y71">
        <v>2240.5737704918033</v>
      </c>
      <c r="Z71">
        <v>746.85792349726773</v>
      </c>
    </row>
    <row r="72" spans="1:26">
      <c r="A72" s="1">
        <v>46076</v>
      </c>
      <c r="B72" s="2" t="s">
        <v>3790</v>
      </c>
      <c r="C72" s="3">
        <v>0.37847222222222232</v>
      </c>
      <c r="D72" s="3">
        <v>0.48263888888888884</v>
      </c>
      <c r="E72">
        <v>173</v>
      </c>
      <c r="F72" s="2" t="s">
        <v>925</v>
      </c>
      <c r="G72" s="2" t="s">
        <v>927</v>
      </c>
      <c r="H72" s="2" t="s">
        <v>929</v>
      </c>
      <c r="I72" s="2" t="s">
        <v>926</v>
      </c>
      <c r="J72" s="2" t="s">
        <v>64</v>
      </c>
      <c r="K72">
        <v>12300</v>
      </c>
      <c r="L72">
        <v>12342</v>
      </c>
      <c r="M72">
        <v>10319</v>
      </c>
      <c r="N72" t="s">
        <v>3460</v>
      </c>
      <c r="O72">
        <v>22</v>
      </c>
      <c r="P72" s="2" t="s">
        <v>3821</v>
      </c>
      <c r="Q72" s="2"/>
      <c r="R72">
        <v>2.5</v>
      </c>
      <c r="S72">
        <v>4</v>
      </c>
      <c r="T72" s="2" t="s">
        <v>3419</v>
      </c>
      <c r="U72" s="2" t="s">
        <v>3419</v>
      </c>
      <c r="V72" s="2" t="s">
        <v>3419</v>
      </c>
      <c r="W72">
        <v>3</v>
      </c>
      <c r="X72">
        <v>4127.6000000000004</v>
      </c>
      <c r="Y72">
        <v>1031.9000000000001</v>
      </c>
      <c r="Z72">
        <v>343.96666666666664</v>
      </c>
    </row>
    <row r="73" spans="1:26">
      <c r="A73" s="1">
        <v>46076</v>
      </c>
      <c r="B73" s="2" t="s">
        <v>3790</v>
      </c>
      <c r="C73" s="3">
        <v>0.48958333333333326</v>
      </c>
      <c r="D73" s="3">
        <v>0.66666666666666674</v>
      </c>
      <c r="E73">
        <v>160</v>
      </c>
      <c r="F73" s="2" t="s">
        <v>866</v>
      </c>
      <c r="G73" s="2" t="s">
        <v>526</v>
      </c>
      <c r="H73" s="2" t="s">
        <v>868</v>
      </c>
      <c r="I73" s="2" t="s">
        <v>867</v>
      </c>
      <c r="J73" s="2" t="s">
        <v>116</v>
      </c>
      <c r="K73">
        <v>41500</v>
      </c>
      <c r="L73" t="s">
        <v>764</v>
      </c>
      <c r="M73">
        <v>30000</v>
      </c>
      <c r="N73" t="s">
        <v>3459</v>
      </c>
      <c r="O73">
        <v>12</v>
      </c>
      <c r="P73" s="2" t="s">
        <v>3822</v>
      </c>
      <c r="Q73" s="2"/>
      <c r="R73">
        <v>4.25</v>
      </c>
      <c r="S73">
        <v>3</v>
      </c>
      <c r="T73" s="2" t="s">
        <v>3419</v>
      </c>
      <c r="U73" s="2" t="s">
        <v>3419</v>
      </c>
      <c r="V73" s="2" t="s">
        <v>3419</v>
      </c>
      <c r="W73">
        <v>3</v>
      </c>
      <c r="X73">
        <v>7058.8235294117649</v>
      </c>
      <c r="Y73">
        <v>2352.9411764705883</v>
      </c>
      <c r="Z73">
        <v>784.31372549019613</v>
      </c>
    </row>
    <row r="74" spans="1:26">
      <c r="A74" s="1">
        <v>46076</v>
      </c>
      <c r="B74" s="2" t="s">
        <v>3790</v>
      </c>
      <c r="C74" s="3">
        <v>0.50347222222222232</v>
      </c>
      <c r="D74" s="3">
        <v>0.56597222222222232</v>
      </c>
      <c r="E74">
        <v>128</v>
      </c>
      <c r="F74" s="2" t="s">
        <v>722</v>
      </c>
      <c r="G74" s="2" t="s">
        <v>724</v>
      </c>
      <c r="H74" s="2" t="s">
        <v>725</v>
      </c>
      <c r="I74" s="2" t="s">
        <v>723</v>
      </c>
      <c r="J74" s="2" t="s">
        <v>64</v>
      </c>
      <c r="K74">
        <v>4500</v>
      </c>
      <c r="L74">
        <v>4802</v>
      </c>
      <c r="M74">
        <v>4801</v>
      </c>
      <c r="N74">
        <v>0</v>
      </c>
      <c r="O74">
        <v>1</v>
      </c>
      <c r="P74" s="2" t="s">
        <v>3822</v>
      </c>
      <c r="Q74" s="2"/>
      <c r="R74">
        <v>1.5</v>
      </c>
      <c r="S74">
        <v>3</v>
      </c>
      <c r="T74" s="2" t="s">
        <v>3419</v>
      </c>
      <c r="U74" s="2" t="s">
        <v>3419</v>
      </c>
      <c r="V74" s="2" t="s">
        <v>3419</v>
      </c>
      <c r="W74">
        <v>3</v>
      </c>
      <c r="X74">
        <v>3200.6666666666665</v>
      </c>
      <c r="Y74">
        <v>1066.8888888888889</v>
      </c>
      <c r="Z74">
        <v>355.62962962962962</v>
      </c>
    </row>
    <row r="75" spans="1:26">
      <c r="A75" s="1">
        <v>46076</v>
      </c>
      <c r="B75" s="2" t="s">
        <v>3790</v>
      </c>
      <c r="C75" s="3">
        <v>0.61805555555555558</v>
      </c>
      <c r="D75" s="3">
        <v>0.66319444444444442</v>
      </c>
      <c r="E75">
        <v>248</v>
      </c>
      <c r="F75" s="2" t="s">
        <v>1226</v>
      </c>
      <c r="G75" s="2" t="s">
        <v>1228</v>
      </c>
      <c r="H75" s="2" t="s">
        <v>153</v>
      </c>
      <c r="I75" s="2" t="s">
        <v>1227</v>
      </c>
      <c r="J75" s="2" t="s">
        <v>64</v>
      </c>
      <c r="K75">
        <v>8000</v>
      </c>
      <c r="L75">
        <v>8260</v>
      </c>
      <c r="M75">
        <v>8249</v>
      </c>
      <c r="N75">
        <v>0</v>
      </c>
      <c r="O75">
        <v>11</v>
      </c>
      <c r="P75" s="2" t="s">
        <v>3822</v>
      </c>
      <c r="Q75" s="2"/>
      <c r="R75">
        <v>1.08</v>
      </c>
      <c r="S75">
        <v>3</v>
      </c>
      <c r="T75" s="2" t="s">
        <v>3419</v>
      </c>
      <c r="U75" s="2" t="s">
        <v>3419</v>
      </c>
      <c r="V75" s="2" t="s">
        <v>3419</v>
      </c>
      <c r="W75">
        <v>3</v>
      </c>
      <c r="X75">
        <v>7637.9629629629626</v>
      </c>
      <c r="Y75">
        <v>2545.9876543209875</v>
      </c>
      <c r="Z75">
        <v>848.66255144032914</v>
      </c>
    </row>
    <row r="76" spans="1:26">
      <c r="A76" s="1">
        <v>46077</v>
      </c>
      <c r="B76" s="2" t="s">
        <v>3790</v>
      </c>
      <c r="C76" s="3">
        <v>0.33333333333333326</v>
      </c>
      <c r="D76" s="3">
        <v>0.47916666666666674</v>
      </c>
      <c r="E76">
        <v>160</v>
      </c>
      <c r="F76" s="2" t="s">
        <v>866</v>
      </c>
      <c r="G76" s="2" t="s">
        <v>526</v>
      </c>
      <c r="H76" s="2" t="s">
        <v>868</v>
      </c>
      <c r="I76" s="2" t="s">
        <v>867</v>
      </c>
      <c r="J76" s="2" t="s">
        <v>116</v>
      </c>
      <c r="K76">
        <v>41500</v>
      </c>
      <c r="L76">
        <v>41850</v>
      </c>
      <c r="M76">
        <v>11634</v>
      </c>
      <c r="N76" t="s">
        <v>3460</v>
      </c>
      <c r="O76">
        <v>199</v>
      </c>
      <c r="P76" s="2" t="s">
        <v>3816</v>
      </c>
      <c r="Q76" s="2"/>
      <c r="R76">
        <v>3.5</v>
      </c>
      <c r="S76">
        <v>4</v>
      </c>
      <c r="T76" s="2" t="s">
        <v>3419</v>
      </c>
      <c r="U76" s="2" t="s">
        <v>3419</v>
      </c>
      <c r="V76" s="2" t="s">
        <v>3419</v>
      </c>
      <c r="W76">
        <v>3</v>
      </c>
      <c r="X76">
        <v>3324</v>
      </c>
      <c r="Y76">
        <v>831</v>
      </c>
      <c r="Z76">
        <v>277</v>
      </c>
    </row>
    <row r="77" spans="1:26">
      <c r="A77" s="1">
        <v>46077</v>
      </c>
      <c r="B77" s="2" t="s">
        <v>3790</v>
      </c>
      <c r="C77" s="3">
        <v>0.36805555555555558</v>
      </c>
      <c r="D77" s="3">
        <v>0.44097222222222232</v>
      </c>
      <c r="E77">
        <v>170</v>
      </c>
      <c r="F77" s="2" t="s">
        <v>911</v>
      </c>
      <c r="G77" s="2" t="s">
        <v>913</v>
      </c>
      <c r="H77" s="2" t="s">
        <v>914</v>
      </c>
      <c r="I77" s="2" t="s">
        <v>912</v>
      </c>
      <c r="J77" s="2" t="s">
        <v>64</v>
      </c>
      <c r="K77">
        <v>9000</v>
      </c>
      <c r="L77">
        <v>9170</v>
      </c>
      <c r="M77">
        <v>9108</v>
      </c>
      <c r="N77">
        <v>0</v>
      </c>
      <c r="O77">
        <v>62</v>
      </c>
      <c r="P77" s="2" t="s">
        <v>3816</v>
      </c>
      <c r="Q77" s="2"/>
      <c r="R77">
        <v>1.75</v>
      </c>
      <c r="S77">
        <v>4</v>
      </c>
      <c r="T77" s="2" t="s">
        <v>3419</v>
      </c>
      <c r="U77" s="2" t="s">
        <v>3419</v>
      </c>
      <c r="V77" s="2" t="s">
        <v>3419</v>
      </c>
      <c r="W77">
        <v>3</v>
      </c>
      <c r="X77">
        <v>5204.5714285714284</v>
      </c>
      <c r="Y77">
        <v>1301.1428571428571</v>
      </c>
      <c r="Z77">
        <v>433.71428571428572</v>
      </c>
    </row>
    <row r="78" spans="1:26">
      <c r="A78" s="1">
        <v>46077</v>
      </c>
      <c r="B78" s="2" t="s">
        <v>3790</v>
      </c>
      <c r="C78" s="3">
        <v>0.56944444444444442</v>
      </c>
      <c r="D78" s="3">
        <v>0.58333333333333326</v>
      </c>
      <c r="E78">
        <v>217</v>
      </c>
      <c r="F78" s="2" t="s">
        <v>1112</v>
      </c>
      <c r="G78" s="2" t="s">
        <v>1104</v>
      </c>
      <c r="H78" s="2" t="s">
        <v>1106</v>
      </c>
      <c r="I78" s="2" t="s">
        <v>1103</v>
      </c>
      <c r="J78" s="2" t="s">
        <v>64</v>
      </c>
      <c r="K78">
        <v>10000</v>
      </c>
      <c r="L78">
        <v>10208</v>
      </c>
      <c r="M78">
        <v>10207</v>
      </c>
      <c r="N78">
        <v>0</v>
      </c>
      <c r="O78">
        <v>1</v>
      </c>
      <c r="P78" s="2" t="s">
        <v>3823</v>
      </c>
      <c r="Q78" s="2"/>
      <c r="R78">
        <v>0.33</v>
      </c>
      <c r="S78">
        <v>8</v>
      </c>
      <c r="T78" s="2" t="s">
        <v>3419</v>
      </c>
      <c r="U78" s="2" t="s">
        <v>3419</v>
      </c>
      <c r="V78" s="2" t="s">
        <v>3419</v>
      </c>
      <c r="W78">
        <v>3</v>
      </c>
      <c r="X78">
        <v>30930.303030303028</v>
      </c>
      <c r="Y78">
        <v>3866.2878787878785</v>
      </c>
      <c r="Z78">
        <v>1288.7626262626263</v>
      </c>
    </row>
    <row r="79" spans="1:26">
      <c r="A79" s="1">
        <v>46077</v>
      </c>
      <c r="B79" s="2" t="s">
        <v>3790</v>
      </c>
      <c r="C79" s="3">
        <v>0.60416666666666674</v>
      </c>
      <c r="D79" s="3">
        <v>0.625</v>
      </c>
      <c r="E79">
        <v>215</v>
      </c>
      <c r="F79" s="2" t="s">
        <v>1111</v>
      </c>
      <c r="G79" s="2" t="s">
        <v>1104</v>
      </c>
      <c r="H79" s="2" t="s">
        <v>1106</v>
      </c>
      <c r="I79" s="2" t="s">
        <v>1103</v>
      </c>
      <c r="J79" s="2" t="s">
        <v>64</v>
      </c>
      <c r="K79">
        <v>15000</v>
      </c>
      <c r="L79">
        <v>15424</v>
      </c>
      <c r="M79">
        <v>15419</v>
      </c>
      <c r="N79">
        <v>0</v>
      </c>
      <c r="O79">
        <v>5</v>
      </c>
      <c r="P79" s="2" t="s">
        <v>3824</v>
      </c>
      <c r="Q79" s="2"/>
      <c r="R79">
        <v>0.5</v>
      </c>
      <c r="S79">
        <v>7</v>
      </c>
      <c r="T79" s="2" t="s">
        <v>3419</v>
      </c>
      <c r="U79" s="2" t="s">
        <v>3419</v>
      </c>
      <c r="V79" s="2" t="s">
        <v>3419</v>
      </c>
      <c r="W79">
        <v>3</v>
      </c>
      <c r="X79">
        <v>30838</v>
      </c>
      <c r="Y79">
        <v>4405.4285714285716</v>
      </c>
      <c r="Z79">
        <v>1468.4761904761906</v>
      </c>
    </row>
    <row r="80" spans="1:26">
      <c r="A80" s="1">
        <v>46077</v>
      </c>
      <c r="B80" s="2" t="s">
        <v>3790</v>
      </c>
      <c r="C80" s="3">
        <v>0.62847222222222232</v>
      </c>
      <c r="D80" s="3">
        <v>0.64583333333333326</v>
      </c>
      <c r="E80">
        <v>213</v>
      </c>
      <c r="F80" s="2" t="s">
        <v>1102</v>
      </c>
      <c r="G80" s="2" t="s">
        <v>1104</v>
      </c>
      <c r="H80" s="2" t="s">
        <v>1106</v>
      </c>
      <c r="I80" s="2" t="s">
        <v>1103</v>
      </c>
      <c r="J80" s="2" t="s">
        <v>64</v>
      </c>
      <c r="K80">
        <v>15000</v>
      </c>
      <c r="L80">
        <v>15392</v>
      </c>
      <c r="M80">
        <v>15386</v>
      </c>
      <c r="N80">
        <v>0</v>
      </c>
      <c r="O80">
        <v>6</v>
      </c>
      <c r="P80" s="2" t="s">
        <v>3825</v>
      </c>
      <c r="Q80" s="2"/>
      <c r="R80">
        <v>0.42</v>
      </c>
      <c r="S80">
        <v>8</v>
      </c>
      <c r="T80" s="2" t="s">
        <v>3419</v>
      </c>
      <c r="U80" s="2" t="s">
        <v>3419</v>
      </c>
      <c r="V80" s="2" t="s">
        <v>3419</v>
      </c>
      <c r="W80">
        <v>3</v>
      </c>
      <c r="X80">
        <v>36633.333333333336</v>
      </c>
      <c r="Y80">
        <v>4579.166666666667</v>
      </c>
      <c r="Z80">
        <v>1526.3888888888891</v>
      </c>
    </row>
    <row r="81" spans="1:26">
      <c r="A81" s="1">
        <v>46077</v>
      </c>
      <c r="B81" s="2" t="s">
        <v>3790</v>
      </c>
      <c r="C81" s="3">
        <v>0.64930555555555558</v>
      </c>
      <c r="D81" s="3">
        <v>0.66666666666666674</v>
      </c>
      <c r="E81">
        <v>254</v>
      </c>
      <c r="F81" s="2" t="s">
        <v>1252</v>
      </c>
      <c r="G81" s="2" t="s">
        <v>1254</v>
      </c>
      <c r="H81" s="2" t="s">
        <v>192</v>
      </c>
      <c r="I81" s="2" t="s">
        <v>1253</v>
      </c>
      <c r="J81" s="2" t="s">
        <v>64</v>
      </c>
      <c r="K81">
        <v>3500</v>
      </c>
      <c r="L81">
        <v>3960</v>
      </c>
      <c r="M81">
        <v>3451</v>
      </c>
      <c r="N81">
        <v>0</v>
      </c>
      <c r="O81">
        <v>9</v>
      </c>
      <c r="P81" s="2" t="s">
        <v>3826</v>
      </c>
      <c r="Q81" s="2"/>
      <c r="R81">
        <v>0.42</v>
      </c>
      <c r="S81">
        <v>3</v>
      </c>
      <c r="T81" s="2" t="s">
        <v>3419</v>
      </c>
      <c r="U81" s="2" t="s">
        <v>3419</v>
      </c>
      <c r="V81" s="2" t="s">
        <v>3419</v>
      </c>
      <c r="W81">
        <v>3</v>
      </c>
      <c r="X81">
        <v>8216.6666666666679</v>
      </c>
      <c r="Y81">
        <v>2738.8888888888887</v>
      </c>
      <c r="Z81">
        <v>912.96296296296293</v>
      </c>
    </row>
    <row r="82" spans="1:26">
      <c r="A82" s="1">
        <v>46077</v>
      </c>
      <c r="B82" s="2" t="s">
        <v>3790</v>
      </c>
      <c r="C82" s="3">
        <v>0.65277777777777768</v>
      </c>
      <c r="D82" s="3">
        <v>0.70833333333333326</v>
      </c>
      <c r="E82">
        <v>58</v>
      </c>
      <c r="F82" s="2" t="s">
        <v>369</v>
      </c>
      <c r="G82" s="2" t="s">
        <v>371</v>
      </c>
      <c r="H82" s="2" t="s">
        <v>343</v>
      </c>
      <c r="I82" s="2" t="s">
        <v>370</v>
      </c>
      <c r="J82" s="2" t="s">
        <v>64</v>
      </c>
      <c r="K82">
        <v>17000</v>
      </c>
      <c r="L82" t="s">
        <v>764</v>
      </c>
      <c r="M82">
        <v>12700</v>
      </c>
      <c r="N82" t="s">
        <v>3459</v>
      </c>
      <c r="O82">
        <v>0</v>
      </c>
      <c r="P82" s="2" t="s">
        <v>3827</v>
      </c>
      <c r="Q82" s="2"/>
      <c r="R82">
        <v>1.33</v>
      </c>
      <c r="S82">
        <v>4</v>
      </c>
      <c r="T82" s="2" t="s">
        <v>3419</v>
      </c>
      <c r="U82" s="2" t="s">
        <v>3419</v>
      </c>
      <c r="V82" s="2" t="s">
        <v>3419</v>
      </c>
      <c r="W82">
        <v>3</v>
      </c>
      <c r="X82">
        <v>9548.8721804511279</v>
      </c>
      <c r="Y82">
        <v>2387.218045112782</v>
      </c>
      <c r="Z82">
        <v>795.73934837092725</v>
      </c>
    </row>
    <row r="83" spans="1:26">
      <c r="A83" s="1">
        <v>46077</v>
      </c>
      <c r="B83" s="2" t="s">
        <v>3790</v>
      </c>
      <c r="C83" s="3">
        <v>0.67013888888888884</v>
      </c>
      <c r="D83" s="3">
        <v>0.69791666666666674</v>
      </c>
      <c r="E83">
        <v>189</v>
      </c>
      <c r="F83" s="2" t="s">
        <v>994</v>
      </c>
      <c r="G83" s="2" t="s">
        <v>996</v>
      </c>
      <c r="H83" s="2" t="s">
        <v>998</v>
      </c>
      <c r="I83" s="2" t="s">
        <v>995</v>
      </c>
      <c r="J83" s="2" t="s">
        <v>64</v>
      </c>
      <c r="K83">
        <v>1750</v>
      </c>
      <c r="L83">
        <v>1930</v>
      </c>
      <c r="M83">
        <v>1924</v>
      </c>
      <c r="N83">
        <v>0</v>
      </c>
      <c r="O83">
        <v>6</v>
      </c>
      <c r="P83" s="2" t="s">
        <v>3828</v>
      </c>
      <c r="Q83" s="2"/>
      <c r="R83">
        <v>0.67</v>
      </c>
      <c r="S83">
        <v>2</v>
      </c>
      <c r="T83" s="2" t="s">
        <v>3419</v>
      </c>
      <c r="U83" s="2" t="s">
        <v>3419</v>
      </c>
      <c r="V83" s="2" t="s">
        <v>3419</v>
      </c>
      <c r="W83">
        <v>3</v>
      </c>
      <c r="X83">
        <v>2871.6417910447758</v>
      </c>
      <c r="Y83">
        <v>1435.8208955223879</v>
      </c>
      <c r="Z83">
        <v>478.60696517412936</v>
      </c>
    </row>
    <row r="84" spans="1:26">
      <c r="A84" s="1">
        <v>46078</v>
      </c>
      <c r="B84" s="2" t="s">
        <v>3790</v>
      </c>
      <c r="C84" s="3">
        <v>0.33333333333333326</v>
      </c>
      <c r="D84" s="3">
        <v>0.40277777777777768</v>
      </c>
      <c r="E84">
        <v>58</v>
      </c>
      <c r="F84" s="2" t="s">
        <v>369</v>
      </c>
      <c r="G84" s="2" t="s">
        <v>371</v>
      </c>
      <c r="H84" s="2" t="s">
        <v>343</v>
      </c>
      <c r="I84" s="2" t="s">
        <v>370</v>
      </c>
      <c r="J84" s="2" t="s">
        <v>64</v>
      </c>
      <c r="K84">
        <v>17000</v>
      </c>
      <c r="L84">
        <v>17232</v>
      </c>
      <c r="M84">
        <v>4470</v>
      </c>
      <c r="N84" t="s">
        <v>3460</v>
      </c>
      <c r="O84">
        <v>62</v>
      </c>
      <c r="P84" s="2" t="s">
        <v>3829</v>
      </c>
      <c r="Q84" s="2"/>
      <c r="R84">
        <v>1.67</v>
      </c>
      <c r="S84">
        <v>5</v>
      </c>
      <c r="T84" s="2" t="s">
        <v>3419</v>
      </c>
      <c r="U84" s="2" t="s">
        <v>3419</v>
      </c>
      <c r="V84" s="2" t="s">
        <v>3419</v>
      </c>
      <c r="W84">
        <v>3</v>
      </c>
      <c r="X84">
        <v>2676.6467065868264</v>
      </c>
      <c r="Y84">
        <v>535.32934131736533</v>
      </c>
      <c r="Z84">
        <v>178.44311377245509</v>
      </c>
    </row>
    <row r="85" spans="1:26">
      <c r="A85" s="1">
        <v>46078</v>
      </c>
      <c r="B85" s="2" t="s">
        <v>3790</v>
      </c>
      <c r="C85" s="3">
        <v>0.40972222222222232</v>
      </c>
      <c r="D85" s="3">
        <v>0.42013888888888884</v>
      </c>
      <c r="E85">
        <v>186</v>
      </c>
      <c r="F85" s="2" t="s">
        <v>983</v>
      </c>
      <c r="G85" s="2" t="s">
        <v>985</v>
      </c>
      <c r="H85" s="2" t="s">
        <v>986</v>
      </c>
      <c r="I85" s="2" t="s">
        <v>984</v>
      </c>
      <c r="J85" s="2" t="s">
        <v>64</v>
      </c>
      <c r="K85">
        <v>3800</v>
      </c>
      <c r="L85">
        <v>4074</v>
      </c>
      <c r="M85">
        <v>4068</v>
      </c>
      <c r="N85">
        <v>0</v>
      </c>
      <c r="O85">
        <v>6</v>
      </c>
      <c r="P85" s="2" t="s">
        <v>3830</v>
      </c>
      <c r="Q85" s="2"/>
      <c r="R85">
        <v>0.25</v>
      </c>
      <c r="S85">
        <v>4</v>
      </c>
      <c r="T85" s="2" t="s">
        <v>3419</v>
      </c>
      <c r="U85" s="2" t="s">
        <v>3419</v>
      </c>
      <c r="V85" s="2" t="s">
        <v>3419</v>
      </c>
      <c r="W85">
        <v>3</v>
      </c>
      <c r="X85">
        <v>16272</v>
      </c>
      <c r="Y85">
        <v>4068</v>
      </c>
      <c r="Z85">
        <v>1356</v>
      </c>
    </row>
    <row r="86" spans="1:26">
      <c r="A86" s="1">
        <v>46078</v>
      </c>
      <c r="B86" s="2" t="s">
        <v>3790</v>
      </c>
      <c r="C86" s="3">
        <v>0.42361111111111116</v>
      </c>
      <c r="D86" s="3">
        <v>0.44444444444444442</v>
      </c>
      <c r="E86">
        <v>252</v>
      </c>
      <c r="F86" s="2" t="s">
        <v>1242</v>
      </c>
      <c r="G86" s="2" t="s">
        <v>1244</v>
      </c>
      <c r="H86" s="2" t="s">
        <v>153</v>
      </c>
      <c r="I86" s="2" t="s">
        <v>1243</v>
      </c>
      <c r="J86" s="2" t="s">
        <v>64</v>
      </c>
      <c r="K86">
        <v>4000</v>
      </c>
      <c r="L86">
        <v>4300</v>
      </c>
      <c r="M86">
        <v>4292</v>
      </c>
      <c r="N86">
        <v>0</v>
      </c>
      <c r="O86">
        <v>8</v>
      </c>
      <c r="P86" s="2" t="s">
        <v>3830</v>
      </c>
      <c r="Q86" s="2"/>
      <c r="R86">
        <v>0.5</v>
      </c>
      <c r="S86">
        <v>4</v>
      </c>
      <c r="T86" s="2" t="s">
        <v>3419</v>
      </c>
      <c r="U86" s="2" t="s">
        <v>3419</v>
      </c>
      <c r="V86" s="2" t="s">
        <v>3419</v>
      </c>
      <c r="W86">
        <v>3</v>
      </c>
      <c r="X86">
        <v>8584</v>
      </c>
      <c r="Y86">
        <v>2146</v>
      </c>
      <c r="Z86">
        <v>715.33333333333337</v>
      </c>
    </row>
    <row r="87" spans="1:26">
      <c r="A87" s="1">
        <v>46078</v>
      </c>
      <c r="B87" s="2" t="s">
        <v>3790</v>
      </c>
      <c r="C87" s="3">
        <v>0.45138888888888884</v>
      </c>
      <c r="D87" s="3">
        <v>0.63888888888888884</v>
      </c>
      <c r="E87">
        <v>210</v>
      </c>
      <c r="F87" s="2" t="s">
        <v>1092</v>
      </c>
      <c r="G87" s="2" t="s">
        <v>1094</v>
      </c>
      <c r="H87" s="2" t="s">
        <v>192</v>
      </c>
      <c r="I87" s="2" t="s">
        <v>1093</v>
      </c>
      <c r="J87" s="2" t="s">
        <v>64</v>
      </c>
      <c r="K87">
        <v>15000</v>
      </c>
      <c r="L87">
        <v>16248</v>
      </c>
      <c r="M87">
        <v>16180</v>
      </c>
      <c r="N87">
        <v>0</v>
      </c>
      <c r="O87">
        <v>68</v>
      </c>
      <c r="P87" s="2" t="s">
        <v>3830</v>
      </c>
      <c r="Q87" s="2"/>
      <c r="R87">
        <v>4.5</v>
      </c>
      <c r="S87">
        <v>4</v>
      </c>
      <c r="T87" s="2" t="s">
        <v>3419</v>
      </c>
      <c r="U87" s="2" t="s">
        <v>3419</v>
      </c>
      <c r="V87" s="2" t="s">
        <v>3419</v>
      </c>
      <c r="W87">
        <v>3</v>
      </c>
      <c r="X87">
        <v>3595.5555555555557</v>
      </c>
      <c r="Y87">
        <v>898.88888888888891</v>
      </c>
      <c r="Z87">
        <v>299.62962962962962</v>
      </c>
    </row>
    <row r="88" spans="1:26">
      <c r="A88" s="1">
        <v>46078</v>
      </c>
      <c r="B88" s="2" t="s">
        <v>3790</v>
      </c>
      <c r="C88" s="3">
        <v>0.46875</v>
      </c>
      <c r="D88" s="3">
        <v>0.51388888888888884</v>
      </c>
      <c r="E88">
        <v>221</v>
      </c>
      <c r="F88" s="2" t="s">
        <v>1123</v>
      </c>
      <c r="G88" s="2" t="s">
        <v>1125</v>
      </c>
      <c r="H88" s="2" t="s">
        <v>343</v>
      </c>
      <c r="I88" s="2" t="s">
        <v>1124</v>
      </c>
      <c r="J88" s="2" t="s">
        <v>64</v>
      </c>
      <c r="K88">
        <v>16500</v>
      </c>
      <c r="L88">
        <v>16680</v>
      </c>
      <c r="M88">
        <v>16587</v>
      </c>
      <c r="N88">
        <v>0</v>
      </c>
      <c r="O88">
        <v>102</v>
      </c>
      <c r="P88" s="2" t="s">
        <v>3830</v>
      </c>
      <c r="Q88" s="2"/>
      <c r="R88">
        <v>1.08</v>
      </c>
      <c r="S88">
        <v>4</v>
      </c>
      <c r="T88" s="2" t="s">
        <v>3419</v>
      </c>
      <c r="U88" s="2" t="s">
        <v>3419</v>
      </c>
      <c r="V88" s="2" t="s">
        <v>3419</v>
      </c>
      <c r="W88">
        <v>3</v>
      </c>
      <c r="X88">
        <v>15358.333333333332</v>
      </c>
      <c r="Y88">
        <v>3839.583333333333</v>
      </c>
      <c r="Z88">
        <v>1279.8611111111111</v>
      </c>
    </row>
    <row r="89" spans="1:26">
      <c r="A89" s="1">
        <v>46078</v>
      </c>
      <c r="B89" s="2" t="s">
        <v>3790</v>
      </c>
      <c r="C89" s="3">
        <v>0.51805555555555549</v>
      </c>
      <c r="D89" s="3">
        <v>0.52777777777777768</v>
      </c>
      <c r="E89">
        <v>275</v>
      </c>
      <c r="F89" s="2" t="s">
        <v>1349</v>
      </c>
      <c r="G89" s="2" t="s">
        <v>1351</v>
      </c>
      <c r="H89" s="2" t="s">
        <v>153</v>
      </c>
      <c r="I89" s="2" t="s">
        <v>1350</v>
      </c>
      <c r="J89" s="2" t="s">
        <v>64</v>
      </c>
      <c r="K89">
        <v>2300</v>
      </c>
      <c r="L89">
        <v>2320</v>
      </c>
      <c r="M89">
        <v>2314</v>
      </c>
      <c r="N89">
        <v>0</v>
      </c>
      <c r="O89">
        <v>6</v>
      </c>
      <c r="P89" s="2" t="s">
        <v>3830</v>
      </c>
      <c r="Q89" s="2"/>
      <c r="R89">
        <v>0.23</v>
      </c>
      <c r="S89">
        <v>4</v>
      </c>
      <c r="T89" s="2" t="s">
        <v>3419</v>
      </c>
      <c r="U89" s="2" t="s">
        <v>3419</v>
      </c>
      <c r="V89" s="2" t="s">
        <v>3419</v>
      </c>
      <c r="W89">
        <v>3</v>
      </c>
      <c r="X89">
        <v>10060.86956521739</v>
      </c>
      <c r="Y89">
        <v>2515.2173913043475</v>
      </c>
      <c r="Z89">
        <v>838.40579710144925</v>
      </c>
    </row>
    <row r="90" spans="1:26">
      <c r="A90" s="1">
        <v>46078</v>
      </c>
      <c r="B90" s="2" t="s">
        <v>3790</v>
      </c>
      <c r="C90" s="3">
        <v>0.64236111111111116</v>
      </c>
      <c r="D90" s="3">
        <v>0.70833333333333326</v>
      </c>
      <c r="E90">
        <v>161</v>
      </c>
      <c r="F90" s="2" t="s">
        <v>872</v>
      </c>
      <c r="G90" s="2" t="s">
        <v>191</v>
      </c>
      <c r="H90" s="2" t="s">
        <v>473</v>
      </c>
      <c r="I90" s="2" t="s">
        <v>873</v>
      </c>
      <c r="J90" s="2" t="s">
        <v>64</v>
      </c>
      <c r="K90">
        <v>12000</v>
      </c>
      <c r="L90" t="s">
        <v>764</v>
      </c>
      <c r="M90">
        <v>3000</v>
      </c>
      <c r="N90" t="s">
        <v>3459</v>
      </c>
      <c r="O90">
        <v>3</v>
      </c>
      <c r="P90" s="2" t="s">
        <v>3830</v>
      </c>
      <c r="Q90" s="2"/>
      <c r="R90">
        <v>1.58</v>
      </c>
      <c r="S90">
        <v>4</v>
      </c>
      <c r="T90" s="2" t="s">
        <v>3419</v>
      </c>
      <c r="U90" s="2" t="s">
        <v>3419</v>
      </c>
      <c r="V90" s="2" t="s">
        <v>3419</v>
      </c>
      <c r="W90">
        <v>3</v>
      </c>
      <c r="X90">
        <v>1898.7341772151897</v>
      </c>
      <c r="Y90">
        <v>474.68354430379742</v>
      </c>
      <c r="Z90">
        <v>158.22784810126581</v>
      </c>
    </row>
    <row r="91" spans="1:26">
      <c r="A91" s="1">
        <v>46079</v>
      </c>
      <c r="B91" s="2" t="s">
        <v>3790</v>
      </c>
      <c r="C91" s="3">
        <v>0.33333333333333326</v>
      </c>
      <c r="D91" s="3">
        <v>0.42361111111111116</v>
      </c>
      <c r="E91">
        <v>182</v>
      </c>
      <c r="F91" s="2" t="s">
        <v>969</v>
      </c>
      <c r="G91" s="2" t="s">
        <v>964</v>
      </c>
      <c r="H91" s="2" t="s">
        <v>929</v>
      </c>
      <c r="I91" s="2" t="s">
        <v>963</v>
      </c>
      <c r="J91" s="2" t="s">
        <v>64</v>
      </c>
      <c r="K91">
        <v>4200</v>
      </c>
      <c r="L91">
        <v>4380</v>
      </c>
      <c r="M91">
        <v>4373</v>
      </c>
      <c r="N91">
        <v>0</v>
      </c>
      <c r="O91">
        <v>7</v>
      </c>
      <c r="P91" s="2" t="s">
        <v>3830</v>
      </c>
      <c r="Q91" s="2"/>
      <c r="R91">
        <v>2.17</v>
      </c>
      <c r="S91">
        <v>4</v>
      </c>
      <c r="T91" s="2" t="s">
        <v>3419</v>
      </c>
      <c r="U91" s="2" t="s">
        <v>3419</v>
      </c>
      <c r="V91" s="2" t="s">
        <v>3419</v>
      </c>
      <c r="W91">
        <v>3</v>
      </c>
      <c r="X91">
        <v>2015.2073732718895</v>
      </c>
      <c r="Y91">
        <v>503.80184331797238</v>
      </c>
      <c r="Z91">
        <v>167.93394777265746</v>
      </c>
    </row>
    <row r="92" spans="1:26">
      <c r="A92" s="1">
        <v>46079</v>
      </c>
      <c r="B92" s="2" t="s">
        <v>3790</v>
      </c>
      <c r="C92" s="3">
        <v>0.36111111111111116</v>
      </c>
      <c r="D92" s="3">
        <v>0.48263888888888884</v>
      </c>
      <c r="E92">
        <v>161</v>
      </c>
      <c r="F92" s="2" t="s">
        <v>872</v>
      </c>
      <c r="G92" s="2" t="s">
        <v>191</v>
      </c>
      <c r="H92" s="2" t="s">
        <v>473</v>
      </c>
      <c r="I92" s="2" t="s">
        <v>873</v>
      </c>
      <c r="J92" s="2" t="s">
        <v>64</v>
      </c>
      <c r="K92">
        <v>12000</v>
      </c>
      <c r="L92">
        <v>12306</v>
      </c>
      <c r="M92">
        <v>9258</v>
      </c>
      <c r="N92" t="s">
        <v>3460</v>
      </c>
      <c r="O92">
        <v>45</v>
      </c>
      <c r="P92" s="2" t="s">
        <v>3830</v>
      </c>
      <c r="Q92" s="2"/>
      <c r="R92">
        <v>2.92</v>
      </c>
      <c r="S92">
        <v>4</v>
      </c>
      <c r="T92" s="2" t="s">
        <v>3419</v>
      </c>
      <c r="U92" s="2" t="s">
        <v>3419</v>
      </c>
      <c r="V92" s="2" t="s">
        <v>3419</v>
      </c>
      <c r="W92">
        <v>3</v>
      </c>
      <c r="X92">
        <v>3170.5479452054797</v>
      </c>
      <c r="Y92">
        <v>792.63698630136992</v>
      </c>
      <c r="Z92">
        <v>264.21232876712327</v>
      </c>
    </row>
    <row r="93" spans="1:26">
      <c r="A93" s="1">
        <v>46079</v>
      </c>
      <c r="B93" s="2" t="s">
        <v>3790</v>
      </c>
      <c r="C93" s="3">
        <v>0.42708333333333326</v>
      </c>
      <c r="D93" s="3">
        <v>0.4375</v>
      </c>
      <c r="E93">
        <v>195</v>
      </c>
      <c r="F93" s="2" t="s">
        <v>1030</v>
      </c>
      <c r="G93" s="2" t="s">
        <v>964</v>
      </c>
      <c r="H93" s="2" t="s">
        <v>1032</v>
      </c>
      <c r="I93" s="2" t="s">
        <v>1031</v>
      </c>
      <c r="J93" s="2" t="s">
        <v>64</v>
      </c>
      <c r="K93">
        <v>1500</v>
      </c>
      <c r="L93">
        <v>1602</v>
      </c>
      <c r="M93">
        <v>1602</v>
      </c>
      <c r="N93">
        <v>0</v>
      </c>
      <c r="O93">
        <v>0</v>
      </c>
      <c r="P93" s="2" t="s">
        <v>3831</v>
      </c>
      <c r="Q93" s="2"/>
      <c r="R93">
        <v>0.25</v>
      </c>
      <c r="S93">
        <v>3</v>
      </c>
      <c r="T93" s="2" t="s">
        <v>3419</v>
      </c>
      <c r="U93" s="2" t="s">
        <v>3419</v>
      </c>
      <c r="V93" s="2" t="s">
        <v>3419</v>
      </c>
      <c r="W93">
        <v>3</v>
      </c>
      <c r="X93">
        <v>6408</v>
      </c>
      <c r="Y93">
        <v>2136</v>
      </c>
      <c r="Z93">
        <v>712</v>
      </c>
    </row>
    <row r="94" spans="1:26">
      <c r="A94" s="1">
        <v>46079</v>
      </c>
      <c r="B94" s="2" t="s">
        <v>3790</v>
      </c>
      <c r="C94" s="3">
        <v>0.48611111111111116</v>
      </c>
      <c r="D94" s="3">
        <v>0.51736111111111116</v>
      </c>
      <c r="E94">
        <v>287</v>
      </c>
      <c r="F94" s="2" t="s">
        <v>1399</v>
      </c>
      <c r="G94" s="2" t="s">
        <v>1401</v>
      </c>
      <c r="H94" s="2" t="s">
        <v>153</v>
      </c>
      <c r="I94" s="2" t="s">
        <v>1400</v>
      </c>
      <c r="J94" s="2" t="s">
        <v>64</v>
      </c>
      <c r="K94">
        <v>6100</v>
      </c>
      <c r="L94">
        <v>6440</v>
      </c>
      <c r="M94">
        <v>6435</v>
      </c>
      <c r="N94">
        <v>0</v>
      </c>
      <c r="O94">
        <v>5</v>
      </c>
      <c r="P94" s="2" t="s">
        <v>3831</v>
      </c>
      <c r="Q94" s="2"/>
      <c r="R94">
        <v>0.75</v>
      </c>
      <c r="S94">
        <v>3</v>
      </c>
      <c r="T94" s="2" t="s">
        <v>3419</v>
      </c>
      <c r="U94" s="2" t="s">
        <v>3419</v>
      </c>
      <c r="V94" s="2" t="s">
        <v>3419</v>
      </c>
      <c r="W94">
        <v>3</v>
      </c>
      <c r="X94">
        <v>8580</v>
      </c>
      <c r="Y94">
        <v>2860</v>
      </c>
      <c r="Z94">
        <v>953.33333333333337</v>
      </c>
    </row>
    <row r="95" spans="1:26">
      <c r="A95" s="1">
        <v>46079</v>
      </c>
      <c r="B95" s="2" t="s">
        <v>3790</v>
      </c>
      <c r="C95" s="3">
        <v>0.54166666666666674</v>
      </c>
      <c r="D95" s="3">
        <v>0.60416666666666674</v>
      </c>
      <c r="E95">
        <v>177</v>
      </c>
      <c r="F95" s="2" t="s">
        <v>941</v>
      </c>
      <c r="G95" s="2" t="s">
        <v>341</v>
      </c>
      <c r="H95" s="2" t="s">
        <v>943</v>
      </c>
      <c r="I95" s="2" t="s">
        <v>942</v>
      </c>
      <c r="J95" s="2" t="s">
        <v>64</v>
      </c>
      <c r="K95">
        <v>20500</v>
      </c>
      <c r="M95">
        <v>10000</v>
      </c>
      <c r="N95" t="s">
        <v>3459</v>
      </c>
      <c r="O95">
        <v>11</v>
      </c>
      <c r="P95" s="2" t="s">
        <v>3832</v>
      </c>
      <c r="Q95" s="2"/>
      <c r="R95">
        <v>1.5</v>
      </c>
      <c r="S95">
        <v>5</v>
      </c>
      <c r="T95" s="2" t="s">
        <v>3419</v>
      </c>
      <c r="U95" s="2" t="s">
        <v>3419</v>
      </c>
      <c r="V95" s="2" t="s">
        <v>3419</v>
      </c>
      <c r="W95">
        <v>3</v>
      </c>
      <c r="X95">
        <v>6666.666666666667</v>
      </c>
      <c r="Y95">
        <v>1333.3333333333333</v>
      </c>
      <c r="Z95">
        <v>444.4444444444444</v>
      </c>
    </row>
    <row r="96" spans="1:26">
      <c r="A96" s="1">
        <v>46079</v>
      </c>
      <c r="B96" s="2" t="s">
        <v>3790</v>
      </c>
      <c r="C96" s="3">
        <v>0.60763888888888884</v>
      </c>
      <c r="D96" s="3">
        <v>0.70486111111111116</v>
      </c>
      <c r="E96">
        <v>235</v>
      </c>
      <c r="F96" s="2" t="s">
        <v>1177</v>
      </c>
      <c r="G96" s="2" t="s">
        <v>1083</v>
      </c>
      <c r="H96" s="2" t="s">
        <v>240</v>
      </c>
      <c r="I96" s="2" t="s">
        <v>1178</v>
      </c>
      <c r="J96" s="2" t="s">
        <v>64</v>
      </c>
      <c r="K96">
        <v>15000</v>
      </c>
      <c r="L96">
        <v>15336</v>
      </c>
      <c r="M96">
        <v>15320</v>
      </c>
      <c r="N96">
        <v>0</v>
      </c>
      <c r="O96">
        <v>16</v>
      </c>
      <c r="P96" s="2" t="s">
        <v>3832</v>
      </c>
      <c r="Q96" s="2"/>
      <c r="R96">
        <v>2.33</v>
      </c>
      <c r="S96">
        <v>5</v>
      </c>
      <c r="T96" s="2" t="s">
        <v>3419</v>
      </c>
      <c r="U96" s="2" t="s">
        <v>3419</v>
      </c>
      <c r="V96" s="2" t="s">
        <v>3419</v>
      </c>
      <c r="W96">
        <v>3</v>
      </c>
      <c r="X96">
        <v>6575.1072961373393</v>
      </c>
      <c r="Y96">
        <v>1315.0214592274679</v>
      </c>
      <c r="Z96">
        <v>438.34048640915591</v>
      </c>
    </row>
    <row r="97" spans="1:26">
      <c r="A97" s="1">
        <v>46080</v>
      </c>
      <c r="B97" s="2" t="s">
        <v>3790</v>
      </c>
      <c r="C97" s="3">
        <v>0.33333333333333326</v>
      </c>
      <c r="D97" s="3">
        <v>0.5</v>
      </c>
      <c r="E97">
        <v>207</v>
      </c>
      <c r="F97" s="2" t="s">
        <v>1081</v>
      </c>
      <c r="G97" s="2" t="s">
        <v>1083</v>
      </c>
      <c r="H97" s="2" t="s">
        <v>97</v>
      </c>
      <c r="I97" s="2" t="s">
        <v>1082</v>
      </c>
      <c r="J97" s="2" t="s">
        <v>64</v>
      </c>
      <c r="K97">
        <v>23500</v>
      </c>
      <c r="L97">
        <v>23764</v>
      </c>
      <c r="M97">
        <v>23743</v>
      </c>
      <c r="N97">
        <v>0</v>
      </c>
      <c r="O97">
        <v>21</v>
      </c>
      <c r="P97" s="2" t="s">
        <v>3830</v>
      </c>
      <c r="Q97" s="2"/>
      <c r="R97">
        <v>4</v>
      </c>
      <c r="S97">
        <v>4</v>
      </c>
      <c r="T97" s="2" t="s">
        <v>3419</v>
      </c>
      <c r="U97" s="2" t="s">
        <v>3419</v>
      </c>
      <c r="V97" s="2" t="s">
        <v>3419</v>
      </c>
      <c r="W97">
        <v>3</v>
      </c>
      <c r="X97">
        <v>5935.75</v>
      </c>
      <c r="Y97">
        <v>1483.9375</v>
      </c>
      <c r="Z97">
        <v>494.64583333333331</v>
      </c>
    </row>
    <row r="98" spans="1:26">
      <c r="A98" s="1">
        <v>46080</v>
      </c>
      <c r="B98" s="2" t="s">
        <v>3790</v>
      </c>
      <c r="C98" s="3">
        <v>0.51736111111111116</v>
      </c>
      <c r="D98" s="3">
        <v>0.55902777777777768</v>
      </c>
      <c r="E98">
        <v>177</v>
      </c>
      <c r="F98" s="2" t="s">
        <v>941</v>
      </c>
      <c r="G98" s="2" t="s">
        <v>341</v>
      </c>
      <c r="H98" s="2" t="s">
        <v>943</v>
      </c>
      <c r="I98" s="2" t="s">
        <v>942</v>
      </c>
      <c r="J98" s="2" t="s">
        <v>64</v>
      </c>
      <c r="K98">
        <v>20500</v>
      </c>
      <c r="L98">
        <v>21360</v>
      </c>
      <c r="M98">
        <v>11338</v>
      </c>
      <c r="N98" t="s">
        <v>3460</v>
      </c>
      <c r="O98">
        <v>11</v>
      </c>
      <c r="P98" s="2" t="s">
        <v>3833</v>
      </c>
      <c r="Q98" s="2"/>
      <c r="R98">
        <v>1</v>
      </c>
      <c r="S98">
        <v>4</v>
      </c>
      <c r="T98" s="2" t="s">
        <v>3419</v>
      </c>
      <c r="U98" s="2" t="s">
        <v>3419</v>
      </c>
      <c r="V98" s="2" t="s">
        <v>3419</v>
      </c>
      <c r="W98">
        <v>3</v>
      </c>
      <c r="X98">
        <v>11338</v>
      </c>
      <c r="Y98">
        <v>2834.5</v>
      </c>
      <c r="Z98">
        <v>944.83333333333337</v>
      </c>
    </row>
    <row r="99" spans="1:26">
      <c r="A99" s="1">
        <v>46080</v>
      </c>
      <c r="B99" s="2" t="s">
        <v>3790</v>
      </c>
      <c r="C99" s="3">
        <v>0.56597222222222232</v>
      </c>
      <c r="D99" s="3">
        <v>0.70833333333333326</v>
      </c>
      <c r="E99">
        <v>77</v>
      </c>
      <c r="F99" s="2" t="s">
        <v>471</v>
      </c>
      <c r="G99" s="2" t="s">
        <v>217</v>
      </c>
      <c r="H99" s="2" t="s">
        <v>473</v>
      </c>
      <c r="I99" s="2" t="s">
        <v>472</v>
      </c>
      <c r="J99" s="2" t="s">
        <v>64</v>
      </c>
      <c r="K99">
        <v>23000</v>
      </c>
      <c r="L99" t="s">
        <v>764</v>
      </c>
      <c r="M99">
        <v>8000</v>
      </c>
      <c r="N99" t="s">
        <v>3459</v>
      </c>
      <c r="O99">
        <v>12</v>
      </c>
      <c r="P99" s="2" t="s">
        <v>3833</v>
      </c>
      <c r="Q99" s="2"/>
      <c r="R99">
        <v>3.42</v>
      </c>
      <c r="S99">
        <v>4</v>
      </c>
      <c r="T99" s="2" t="s">
        <v>3419</v>
      </c>
      <c r="U99" s="2" t="s">
        <v>3419</v>
      </c>
      <c r="V99" s="2" t="s">
        <v>3419</v>
      </c>
      <c r="W99">
        <v>3</v>
      </c>
      <c r="X99">
        <v>2339.1812865497077</v>
      </c>
      <c r="Y99">
        <v>584.79532163742692</v>
      </c>
      <c r="Z99">
        <v>194.9317738791423</v>
      </c>
    </row>
    <row r="100" spans="1:26">
      <c r="A100" s="1">
        <v>46080</v>
      </c>
      <c r="B100" s="2" t="s">
        <v>3790</v>
      </c>
      <c r="C100" s="3">
        <v>0.64583333333333326</v>
      </c>
      <c r="D100" s="3">
        <v>0.70138888888888884</v>
      </c>
      <c r="E100">
        <v>158</v>
      </c>
      <c r="F100" s="2" t="s">
        <v>855</v>
      </c>
      <c r="G100" s="2" t="s">
        <v>857</v>
      </c>
      <c r="H100" s="2" t="s">
        <v>858</v>
      </c>
      <c r="I100" s="2" t="s">
        <v>856</v>
      </c>
      <c r="J100" s="2" t="s">
        <v>64</v>
      </c>
      <c r="K100">
        <v>24950</v>
      </c>
      <c r="L100" t="s">
        <v>764</v>
      </c>
      <c r="M100">
        <v>4000</v>
      </c>
      <c r="N100" t="s">
        <v>3459</v>
      </c>
      <c r="O100">
        <v>6</v>
      </c>
      <c r="P100" s="2" t="s">
        <v>3832</v>
      </c>
      <c r="Q100" s="2"/>
      <c r="R100">
        <v>1.33</v>
      </c>
      <c r="S100">
        <v>5</v>
      </c>
      <c r="T100" s="2" t="s">
        <v>3419</v>
      </c>
      <c r="U100" s="2" t="s">
        <v>3419</v>
      </c>
      <c r="V100" s="2" t="s">
        <v>3419</v>
      </c>
      <c r="W100">
        <v>3</v>
      </c>
      <c r="X100">
        <v>3007.5187969924809</v>
      </c>
      <c r="Y100">
        <v>601.50375939849619</v>
      </c>
      <c r="Z100">
        <v>200.50125313283209</v>
      </c>
    </row>
    <row r="101" spans="1:26">
      <c r="A101" s="1">
        <v>46083</v>
      </c>
      <c r="B101" s="2" t="s">
        <v>3790</v>
      </c>
      <c r="C101" s="3">
        <v>0.33333333333333326</v>
      </c>
      <c r="D101" s="3">
        <v>0.58333333333333326</v>
      </c>
      <c r="E101">
        <v>158</v>
      </c>
      <c r="F101" s="2" t="s">
        <v>855</v>
      </c>
      <c r="G101" s="2" t="s">
        <v>857</v>
      </c>
      <c r="H101" s="2" t="s">
        <v>858</v>
      </c>
      <c r="I101" s="2" t="s">
        <v>856</v>
      </c>
      <c r="J101" s="2" t="s">
        <v>64</v>
      </c>
      <c r="K101">
        <v>24950</v>
      </c>
      <c r="L101">
        <v>25500</v>
      </c>
      <c r="M101">
        <v>21438</v>
      </c>
      <c r="N101" t="s">
        <v>3460</v>
      </c>
      <c r="O101">
        <v>56</v>
      </c>
      <c r="P101" s="2" t="s">
        <v>3834</v>
      </c>
      <c r="Q101" s="2"/>
      <c r="R101">
        <v>6</v>
      </c>
      <c r="S101">
        <v>4</v>
      </c>
      <c r="T101" s="2" t="s">
        <v>3419</v>
      </c>
      <c r="U101" s="2" t="s">
        <v>3431</v>
      </c>
      <c r="V101" s="2" t="s">
        <v>3419</v>
      </c>
      <c r="W101">
        <v>2</v>
      </c>
      <c r="X101">
        <v>3573</v>
      </c>
      <c r="Y101">
        <v>893.25</v>
      </c>
      <c r="Z101">
        <v>446.625</v>
      </c>
    </row>
    <row r="102" spans="1:26">
      <c r="A102" s="1">
        <v>46083</v>
      </c>
      <c r="B102" s="2" t="s">
        <v>3790</v>
      </c>
      <c r="C102" s="3">
        <v>0.36805555555555558</v>
      </c>
      <c r="D102" s="3">
        <v>0.44791666666666674</v>
      </c>
      <c r="E102">
        <v>77</v>
      </c>
      <c r="F102" s="2" t="s">
        <v>471</v>
      </c>
      <c r="G102" s="2" t="s">
        <v>217</v>
      </c>
      <c r="H102" s="2" t="s">
        <v>473</v>
      </c>
      <c r="I102" s="2" t="s">
        <v>472</v>
      </c>
      <c r="J102" s="2" t="s">
        <v>64</v>
      </c>
      <c r="K102">
        <v>23000</v>
      </c>
      <c r="L102">
        <v>23800</v>
      </c>
      <c r="M102">
        <v>15782</v>
      </c>
      <c r="N102" t="s">
        <v>3460</v>
      </c>
      <c r="O102">
        <v>6</v>
      </c>
      <c r="P102" s="2" t="s">
        <v>3834</v>
      </c>
      <c r="Q102" s="2"/>
      <c r="R102">
        <v>1.92</v>
      </c>
      <c r="S102">
        <v>4</v>
      </c>
      <c r="T102" s="2" t="s">
        <v>3419</v>
      </c>
      <c r="U102" s="2" t="s">
        <v>3431</v>
      </c>
      <c r="V102" s="2" t="s">
        <v>3419</v>
      </c>
      <c r="W102">
        <v>2</v>
      </c>
      <c r="X102">
        <v>8219.7916666666679</v>
      </c>
      <c r="Y102">
        <v>2054.947916666667</v>
      </c>
      <c r="Z102">
        <v>1027.4739583333335</v>
      </c>
    </row>
    <row r="103" spans="1:26">
      <c r="A103" s="1">
        <v>46083</v>
      </c>
      <c r="B103" s="2" t="s">
        <v>3790</v>
      </c>
      <c r="C103" s="3">
        <v>0.61458333333333326</v>
      </c>
      <c r="D103" s="3">
        <v>0.70833333333333326</v>
      </c>
      <c r="E103">
        <v>205</v>
      </c>
      <c r="F103" s="2" t="s">
        <v>1080</v>
      </c>
      <c r="G103" s="2" t="s">
        <v>1075</v>
      </c>
      <c r="H103" s="2" t="s">
        <v>97</v>
      </c>
      <c r="I103" s="2" t="s">
        <v>1074</v>
      </c>
      <c r="J103" s="2" t="s">
        <v>64</v>
      </c>
      <c r="K103">
        <v>20000</v>
      </c>
      <c r="L103" t="s">
        <v>764</v>
      </c>
      <c r="M103">
        <v>10000</v>
      </c>
      <c r="N103" t="s">
        <v>3459</v>
      </c>
      <c r="O103">
        <v>24</v>
      </c>
      <c r="P103" s="2" t="s">
        <v>3832</v>
      </c>
      <c r="Q103" s="2"/>
      <c r="R103">
        <v>2.25</v>
      </c>
      <c r="S103">
        <v>5</v>
      </c>
      <c r="T103" s="2" t="s">
        <v>3419</v>
      </c>
      <c r="U103" s="2" t="s">
        <v>3431</v>
      </c>
      <c r="V103" s="2" t="s">
        <v>3419</v>
      </c>
      <c r="W103">
        <v>2</v>
      </c>
      <c r="X103">
        <v>4444.4444444444443</v>
      </c>
      <c r="Y103">
        <v>888.88888888888891</v>
      </c>
      <c r="Z103">
        <v>444.44444444444446</v>
      </c>
    </row>
    <row r="104" spans="1:26">
      <c r="A104" s="1">
        <v>46083</v>
      </c>
      <c r="B104" s="2" t="s">
        <v>3790</v>
      </c>
      <c r="C104" s="3">
        <v>0.63541666666666674</v>
      </c>
      <c r="D104" s="3">
        <v>0.6875</v>
      </c>
      <c r="E104">
        <v>154</v>
      </c>
      <c r="F104" s="2" t="s">
        <v>830</v>
      </c>
      <c r="G104" s="2" t="s">
        <v>480</v>
      </c>
      <c r="H104" s="2" t="s">
        <v>832</v>
      </c>
      <c r="I104" s="2" t="s">
        <v>831</v>
      </c>
      <c r="J104" s="2" t="s">
        <v>64</v>
      </c>
      <c r="K104">
        <v>24950</v>
      </c>
      <c r="L104" t="s">
        <v>764</v>
      </c>
      <c r="M104">
        <v>6200</v>
      </c>
      <c r="N104" t="s">
        <v>3459</v>
      </c>
      <c r="O104">
        <v>4</v>
      </c>
      <c r="P104" s="2" t="s">
        <v>3832</v>
      </c>
      <c r="Q104" s="2"/>
      <c r="R104">
        <v>1.25</v>
      </c>
      <c r="S104">
        <v>5</v>
      </c>
      <c r="T104" s="2" t="s">
        <v>3419</v>
      </c>
      <c r="U104" s="2" t="s">
        <v>3431</v>
      </c>
      <c r="V104" s="2" t="s">
        <v>3419</v>
      </c>
      <c r="W104">
        <v>2</v>
      </c>
      <c r="X104">
        <v>4960</v>
      </c>
      <c r="Y104">
        <v>992</v>
      </c>
      <c r="Z104">
        <v>496</v>
      </c>
    </row>
    <row r="105" spans="1:26">
      <c r="A105" s="1">
        <v>46084</v>
      </c>
      <c r="B105" s="2" t="s">
        <v>3790</v>
      </c>
      <c r="C105" s="3">
        <v>0.33333333333333326</v>
      </c>
      <c r="D105" s="3">
        <v>0.54166666666666674</v>
      </c>
      <c r="E105">
        <v>154</v>
      </c>
      <c r="F105" s="2" t="s">
        <v>830</v>
      </c>
      <c r="G105" s="2" t="s">
        <v>480</v>
      </c>
      <c r="H105" s="2" t="s">
        <v>832</v>
      </c>
      <c r="I105" s="2" t="s">
        <v>831</v>
      </c>
      <c r="J105" s="2" t="s">
        <v>64</v>
      </c>
      <c r="K105">
        <v>24950</v>
      </c>
      <c r="L105">
        <v>25284</v>
      </c>
      <c r="M105">
        <v>19055</v>
      </c>
      <c r="N105" t="s">
        <v>3460</v>
      </c>
      <c r="O105">
        <v>25</v>
      </c>
      <c r="P105" s="2" t="s">
        <v>3835</v>
      </c>
      <c r="Q105" s="2"/>
      <c r="R105">
        <v>5</v>
      </c>
      <c r="S105">
        <v>4</v>
      </c>
      <c r="T105" s="2" t="s">
        <v>3419</v>
      </c>
      <c r="U105" s="2" t="s">
        <v>3431</v>
      </c>
      <c r="V105" s="2" t="s">
        <v>3419</v>
      </c>
      <c r="W105">
        <v>2</v>
      </c>
      <c r="X105">
        <v>3811</v>
      </c>
      <c r="Y105">
        <v>952.75</v>
      </c>
      <c r="Z105">
        <v>476.375</v>
      </c>
    </row>
    <row r="106" spans="1:26">
      <c r="A106" s="1">
        <v>46084</v>
      </c>
      <c r="B106" s="2" t="s">
        <v>3790</v>
      </c>
      <c r="C106" s="3">
        <v>0.35069444444444442</v>
      </c>
      <c r="D106" s="3">
        <v>0.46527777777777768</v>
      </c>
      <c r="E106">
        <v>205</v>
      </c>
      <c r="F106" s="2" t="s">
        <v>1080</v>
      </c>
      <c r="G106" s="2" t="s">
        <v>1075</v>
      </c>
      <c r="H106" s="2" t="s">
        <v>97</v>
      </c>
      <c r="I106" s="2" t="s">
        <v>1074</v>
      </c>
      <c r="J106" s="2" t="s">
        <v>64</v>
      </c>
      <c r="K106">
        <v>20000</v>
      </c>
      <c r="L106">
        <v>20400</v>
      </c>
      <c r="M106">
        <v>10368</v>
      </c>
      <c r="N106" t="s">
        <v>3460</v>
      </c>
      <c r="O106">
        <v>8</v>
      </c>
      <c r="P106" s="2" t="s">
        <v>3835</v>
      </c>
      <c r="Q106" s="2"/>
      <c r="R106">
        <v>2.75</v>
      </c>
      <c r="S106">
        <v>4</v>
      </c>
      <c r="T106" s="2" t="s">
        <v>3419</v>
      </c>
      <c r="U106" s="2" t="s">
        <v>3431</v>
      </c>
      <c r="V106" s="2" t="s">
        <v>3419</v>
      </c>
      <c r="W106">
        <v>2</v>
      </c>
      <c r="X106">
        <v>3770.181818181818</v>
      </c>
      <c r="Y106">
        <v>942.5454545454545</v>
      </c>
      <c r="Z106">
        <v>471.27272727272725</v>
      </c>
    </row>
    <row r="107" spans="1:26">
      <c r="A107" s="1">
        <v>46084</v>
      </c>
      <c r="B107" s="2" t="s">
        <v>3790</v>
      </c>
      <c r="C107" s="3">
        <v>0.54513888888888884</v>
      </c>
      <c r="D107" s="3">
        <v>0.46527777777777768</v>
      </c>
      <c r="E107">
        <v>203</v>
      </c>
      <c r="F107" s="2" t="s">
        <v>1073</v>
      </c>
      <c r="G107" s="2" t="s">
        <v>1075</v>
      </c>
      <c r="H107" s="2" t="s">
        <v>97</v>
      </c>
      <c r="I107" s="2" t="s">
        <v>1074</v>
      </c>
      <c r="J107" s="2" t="s">
        <v>64</v>
      </c>
      <c r="K107">
        <v>10000</v>
      </c>
      <c r="L107">
        <v>10200</v>
      </c>
      <c r="M107">
        <v>10170</v>
      </c>
      <c r="N107">
        <v>0</v>
      </c>
      <c r="O107">
        <v>30</v>
      </c>
      <c r="P107" s="2" t="s">
        <v>3832</v>
      </c>
      <c r="Q107" s="2"/>
      <c r="R107">
        <v>22.08</v>
      </c>
      <c r="S107">
        <v>5</v>
      </c>
      <c r="T107" s="2" t="s">
        <v>3419</v>
      </c>
      <c r="U107" s="2" t="s">
        <v>3431</v>
      </c>
      <c r="V107" s="2" t="s">
        <v>3419</v>
      </c>
      <c r="W107">
        <v>2</v>
      </c>
      <c r="X107">
        <v>460.59782608695656</v>
      </c>
      <c r="Y107">
        <v>92.119565217391312</v>
      </c>
      <c r="Z107">
        <v>46.059782608695656</v>
      </c>
    </row>
    <row r="108" spans="1:26">
      <c r="A108" s="1">
        <v>46084</v>
      </c>
      <c r="B108" s="2" t="s">
        <v>3790</v>
      </c>
      <c r="C108" s="3">
        <v>0.61458333333333326</v>
      </c>
      <c r="D108" s="3">
        <v>0.70833333333333326</v>
      </c>
      <c r="E108">
        <v>219</v>
      </c>
      <c r="F108" s="2" t="s">
        <v>1113</v>
      </c>
      <c r="G108" s="2" t="s">
        <v>1115</v>
      </c>
      <c r="H108" s="2" t="s">
        <v>97</v>
      </c>
      <c r="I108" s="2" t="s">
        <v>1114</v>
      </c>
      <c r="J108" s="2" t="s">
        <v>64</v>
      </c>
      <c r="K108">
        <v>18000</v>
      </c>
      <c r="L108" t="s">
        <v>764</v>
      </c>
      <c r="M108">
        <v>8000</v>
      </c>
      <c r="N108" t="s">
        <v>3459</v>
      </c>
      <c r="O108">
        <v>28</v>
      </c>
      <c r="P108" s="2" t="s">
        <v>3832</v>
      </c>
      <c r="Q108" s="2"/>
      <c r="R108">
        <v>2.25</v>
      </c>
      <c r="S108">
        <v>5</v>
      </c>
      <c r="T108" s="2" t="s">
        <v>3419</v>
      </c>
      <c r="U108" s="2" t="s">
        <v>3431</v>
      </c>
      <c r="V108" s="2" t="s">
        <v>3419</v>
      </c>
      <c r="W108">
        <v>2</v>
      </c>
      <c r="X108">
        <v>3555.5555555555557</v>
      </c>
      <c r="Y108">
        <v>711.11111111111109</v>
      </c>
      <c r="Z108">
        <v>355.55555555555554</v>
      </c>
    </row>
    <row r="109" spans="1:26">
      <c r="A109" s="1">
        <v>46084</v>
      </c>
      <c r="B109" s="2" t="s">
        <v>3790</v>
      </c>
      <c r="C109" s="3">
        <v>0.64583333333333326</v>
      </c>
      <c r="D109" s="3">
        <v>0.69444444444444442</v>
      </c>
      <c r="E109">
        <v>315</v>
      </c>
      <c r="F109" s="2" t="s">
        <v>1520</v>
      </c>
      <c r="G109" s="2" t="s">
        <v>1522</v>
      </c>
      <c r="H109" s="2" t="s">
        <v>1523</v>
      </c>
      <c r="I109" s="2" t="s">
        <v>1521</v>
      </c>
      <c r="J109" s="2" t="s">
        <v>64</v>
      </c>
      <c r="K109">
        <v>8500</v>
      </c>
      <c r="L109" t="s">
        <v>764</v>
      </c>
      <c r="M109">
        <v>7000</v>
      </c>
      <c r="N109" t="s">
        <v>3459</v>
      </c>
      <c r="O109">
        <v>6</v>
      </c>
      <c r="P109" s="2" t="s">
        <v>3836</v>
      </c>
      <c r="Q109" s="2"/>
      <c r="R109">
        <v>1.17</v>
      </c>
      <c r="S109">
        <v>1</v>
      </c>
      <c r="T109" s="2" t="s">
        <v>3419</v>
      </c>
      <c r="U109" s="2" t="s">
        <v>3431</v>
      </c>
      <c r="V109" s="2" t="s">
        <v>3419</v>
      </c>
      <c r="W109">
        <v>2</v>
      </c>
      <c r="X109">
        <v>5982.9059829059834</v>
      </c>
      <c r="Y109">
        <v>5982.9059829059834</v>
      </c>
      <c r="Z109">
        <v>2991.4529914529917</v>
      </c>
    </row>
    <row r="110" spans="1:26">
      <c r="A110" s="1">
        <v>46085</v>
      </c>
      <c r="B110" s="2" t="s">
        <v>3790</v>
      </c>
      <c r="C110" s="3">
        <v>0.33333333333333326</v>
      </c>
      <c r="D110" s="3">
        <v>0.38888888888888884</v>
      </c>
      <c r="E110">
        <v>315</v>
      </c>
      <c r="F110" s="2" t="s">
        <v>1520</v>
      </c>
      <c r="G110" s="2" t="s">
        <v>1522</v>
      </c>
      <c r="H110" s="2" t="s">
        <v>1523</v>
      </c>
      <c r="I110" s="2" t="s">
        <v>1521</v>
      </c>
      <c r="J110" s="2" t="s">
        <v>64</v>
      </c>
      <c r="K110">
        <v>8500</v>
      </c>
      <c r="L110">
        <v>8674</v>
      </c>
      <c r="M110">
        <v>1658</v>
      </c>
      <c r="N110" t="s">
        <v>3460</v>
      </c>
      <c r="O110">
        <v>10</v>
      </c>
      <c r="P110" s="2" t="s">
        <v>3832</v>
      </c>
      <c r="Q110" s="2"/>
      <c r="R110">
        <v>1.33</v>
      </c>
      <c r="S110">
        <v>5</v>
      </c>
      <c r="T110" s="2" t="s">
        <v>3419</v>
      </c>
      <c r="U110" s="2" t="s">
        <v>3431</v>
      </c>
      <c r="V110" s="2" t="s">
        <v>3431</v>
      </c>
      <c r="W110">
        <v>1</v>
      </c>
      <c r="X110">
        <v>1246.6165413533834</v>
      </c>
      <c r="Y110">
        <v>249.3233082706767</v>
      </c>
      <c r="Z110">
        <v>249.3233082706767</v>
      </c>
    </row>
    <row r="111" spans="1:26">
      <c r="A111" s="1">
        <v>46085</v>
      </c>
      <c r="B111" s="2" t="s">
        <v>3790</v>
      </c>
      <c r="C111" s="3">
        <v>0.39236111111111116</v>
      </c>
      <c r="D111" s="3">
        <v>0.44444444444444442</v>
      </c>
      <c r="E111">
        <v>219</v>
      </c>
      <c r="F111" s="2" t="s">
        <v>1113</v>
      </c>
      <c r="G111" s="2" t="s">
        <v>1115</v>
      </c>
      <c r="H111" s="2" t="s">
        <v>97</v>
      </c>
      <c r="I111" s="2" t="s">
        <v>1114</v>
      </c>
      <c r="J111" s="2" t="s">
        <v>64</v>
      </c>
      <c r="K111">
        <v>18000</v>
      </c>
      <c r="L111">
        <v>18200</v>
      </c>
      <c r="M111">
        <v>10170</v>
      </c>
      <c r="N111" t="s">
        <v>3460</v>
      </c>
      <c r="O111">
        <v>2</v>
      </c>
      <c r="P111" s="2" t="s">
        <v>3832</v>
      </c>
      <c r="Q111" s="2"/>
      <c r="R111">
        <v>1.25</v>
      </c>
      <c r="S111">
        <v>5</v>
      </c>
      <c r="T111" s="2" t="s">
        <v>3419</v>
      </c>
      <c r="U111" s="2" t="s">
        <v>3431</v>
      </c>
      <c r="V111" s="2" t="s">
        <v>3431</v>
      </c>
      <c r="W111">
        <v>1</v>
      </c>
      <c r="X111">
        <v>8136</v>
      </c>
      <c r="Y111">
        <v>1627.2</v>
      </c>
      <c r="Z111">
        <v>1627.2</v>
      </c>
    </row>
    <row r="112" spans="1:26">
      <c r="A112" s="1">
        <v>46085</v>
      </c>
      <c r="B112" s="2" t="s">
        <v>3790</v>
      </c>
      <c r="C112" s="3">
        <v>0.49305555555555558</v>
      </c>
      <c r="D112" s="3">
        <v>0.56597222222222232</v>
      </c>
      <c r="E112">
        <v>258</v>
      </c>
      <c r="F112" s="2" t="s">
        <v>1272</v>
      </c>
      <c r="G112" s="2" t="s">
        <v>1274</v>
      </c>
      <c r="H112" s="2" t="s">
        <v>153</v>
      </c>
      <c r="I112" s="2" t="s">
        <v>1273</v>
      </c>
      <c r="J112" s="2" t="s">
        <v>64</v>
      </c>
      <c r="K112">
        <v>3500</v>
      </c>
      <c r="L112">
        <v>3670</v>
      </c>
      <c r="M112">
        <v>3663</v>
      </c>
      <c r="N112">
        <v>0</v>
      </c>
      <c r="O112">
        <v>7</v>
      </c>
      <c r="P112" s="2" t="s">
        <v>3836</v>
      </c>
      <c r="Q112" s="2"/>
      <c r="R112">
        <v>1.75</v>
      </c>
      <c r="S112">
        <v>1</v>
      </c>
      <c r="T112" s="2" t="s">
        <v>3419</v>
      </c>
      <c r="U112" s="2" t="s">
        <v>3431</v>
      </c>
      <c r="V112" s="2" t="s">
        <v>3431</v>
      </c>
      <c r="W112">
        <v>1</v>
      </c>
      <c r="X112">
        <v>2093.1428571428573</v>
      </c>
      <c r="Y112">
        <v>2093.1428571428573</v>
      </c>
      <c r="Z112">
        <v>2093.1428571428573</v>
      </c>
    </row>
    <row r="113" spans="1:26">
      <c r="A113" s="1">
        <v>46085</v>
      </c>
      <c r="B113" s="2" t="s">
        <v>3790</v>
      </c>
      <c r="C113" s="3">
        <v>0.56944444444444442</v>
      </c>
      <c r="D113" s="3">
        <v>0.66666666666666674</v>
      </c>
      <c r="E113">
        <v>190</v>
      </c>
      <c r="F113" s="2" t="s">
        <v>1005</v>
      </c>
      <c r="G113" s="2" t="s">
        <v>480</v>
      </c>
      <c r="H113" s="2" t="s">
        <v>422</v>
      </c>
      <c r="I113" s="2" t="s">
        <v>1006</v>
      </c>
      <c r="J113" s="2" t="s">
        <v>64</v>
      </c>
      <c r="K113">
        <v>9500</v>
      </c>
      <c r="L113">
        <v>9885</v>
      </c>
      <c r="M113">
        <v>9861</v>
      </c>
      <c r="N113">
        <v>0</v>
      </c>
      <c r="O113">
        <v>24</v>
      </c>
      <c r="P113" s="2" t="s">
        <v>3834</v>
      </c>
      <c r="Q113" s="2"/>
      <c r="R113">
        <v>2.33</v>
      </c>
      <c r="S113">
        <v>4</v>
      </c>
      <c r="T113" s="2" t="s">
        <v>3419</v>
      </c>
      <c r="U113" s="2" t="s">
        <v>3431</v>
      </c>
      <c r="V113" s="2" t="s">
        <v>3431</v>
      </c>
      <c r="W113">
        <v>1</v>
      </c>
      <c r="X113">
        <v>4232.188841201717</v>
      </c>
      <c r="Y113">
        <v>1058.0472103004292</v>
      </c>
      <c r="Z113">
        <v>1058.0472103004292</v>
      </c>
    </row>
    <row r="114" spans="1:26">
      <c r="A114" s="1">
        <v>46085</v>
      </c>
      <c r="B114" s="2" t="s">
        <v>3790</v>
      </c>
      <c r="C114" s="3">
        <v>0.33333333333333326</v>
      </c>
      <c r="D114" s="3">
        <v>0.36111111111111116</v>
      </c>
      <c r="E114">
        <v>273</v>
      </c>
      <c r="F114" s="2" t="s">
        <v>1339</v>
      </c>
      <c r="G114" s="2" t="s">
        <v>1341</v>
      </c>
      <c r="H114" s="2" t="s">
        <v>744</v>
      </c>
      <c r="I114" s="2" t="s">
        <v>1340</v>
      </c>
      <c r="J114" s="2" t="s">
        <v>64</v>
      </c>
      <c r="K114">
        <v>3200</v>
      </c>
      <c r="L114">
        <v>3400</v>
      </c>
      <c r="M114">
        <v>3400</v>
      </c>
      <c r="N114">
        <v>0</v>
      </c>
      <c r="O114">
        <v>0</v>
      </c>
      <c r="P114" s="2" t="s">
        <v>3837</v>
      </c>
      <c r="Q114" s="2"/>
      <c r="R114">
        <v>0.67</v>
      </c>
      <c r="S114">
        <v>5</v>
      </c>
      <c r="T114" s="2" t="s">
        <v>3419</v>
      </c>
      <c r="U114" s="2" t="s">
        <v>3431</v>
      </c>
      <c r="V114" s="2" t="s">
        <v>3431</v>
      </c>
      <c r="W114">
        <v>1</v>
      </c>
      <c r="X114">
        <v>5074.6268656716411</v>
      </c>
      <c r="Y114">
        <v>1014.9253731343283</v>
      </c>
      <c r="Z114">
        <v>1014.9253731343283</v>
      </c>
    </row>
    <row r="115" spans="1:26">
      <c r="A115" s="1">
        <v>46086</v>
      </c>
      <c r="B115" s="2" t="s">
        <v>3790</v>
      </c>
      <c r="C115" s="3">
        <v>0.40277777777777768</v>
      </c>
      <c r="D115" s="3">
        <v>0.45833333333333326</v>
      </c>
      <c r="E115">
        <v>271</v>
      </c>
      <c r="F115" s="2" t="s">
        <v>1334</v>
      </c>
      <c r="G115" s="2" t="s">
        <v>1298</v>
      </c>
      <c r="H115" s="2" t="s">
        <v>744</v>
      </c>
      <c r="I115" s="2" t="s">
        <v>1297</v>
      </c>
      <c r="J115" s="2" t="s">
        <v>64</v>
      </c>
      <c r="K115">
        <v>6000</v>
      </c>
      <c r="L115">
        <v>6170</v>
      </c>
      <c r="M115">
        <v>6161</v>
      </c>
      <c r="N115">
        <v>0</v>
      </c>
      <c r="O115">
        <v>9</v>
      </c>
      <c r="P115" s="2" t="s">
        <v>3834</v>
      </c>
      <c r="Q115" s="2"/>
      <c r="R115">
        <v>1.33</v>
      </c>
      <c r="S115">
        <v>4</v>
      </c>
      <c r="T115" s="2" t="s">
        <v>3419</v>
      </c>
      <c r="U115" s="2" t="s">
        <v>3419</v>
      </c>
      <c r="V115" s="2" t="s">
        <v>3431</v>
      </c>
      <c r="W115">
        <v>2</v>
      </c>
      <c r="X115">
        <v>4632.3308270676689</v>
      </c>
      <c r="Y115">
        <v>1158.0827067669172</v>
      </c>
      <c r="Z115">
        <v>579.04135338345861</v>
      </c>
    </row>
    <row r="116" spans="1:26">
      <c r="A116" s="1">
        <v>46086</v>
      </c>
      <c r="B116" s="2" t="s">
        <v>3790</v>
      </c>
      <c r="C116" s="3">
        <v>0.60763888888888884</v>
      </c>
      <c r="D116" s="3">
        <v>0.70833333333333326</v>
      </c>
      <c r="E116">
        <v>244</v>
      </c>
      <c r="F116" s="2" t="s">
        <v>1208</v>
      </c>
      <c r="G116" s="2" t="s">
        <v>1210</v>
      </c>
      <c r="H116" s="2" t="s">
        <v>1211</v>
      </c>
      <c r="I116" s="2" t="s">
        <v>1209</v>
      </c>
      <c r="J116" s="2" t="s">
        <v>64</v>
      </c>
      <c r="K116">
        <v>9000</v>
      </c>
      <c r="L116">
        <v>9420</v>
      </c>
      <c r="M116">
        <v>9325</v>
      </c>
      <c r="N116">
        <v>0</v>
      </c>
      <c r="O116">
        <v>95</v>
      </c>
      <c r="P116" s="2" t="s">
        <v>3834</v>
      </c>
      <c r="Q116" s="2"/>
      <c r="R116">
        <v>2.42</v>
      </c>
      <c r="S116">
        <v>4</v>
      </c>
      <c r="T116" s="2" t="s">
        <v>3419</v>
      </c>
      <c r="U116" s="2" t="s">
        <v>3419</v>
      </c>
      <c r="V116" s="2" t="s">
        <v>3431</v>
      </c>
      <c r="W116">
        <v>2</v>
      </c>
      <c r="X116">
        <v>3853.3057851239669</v>
      </c>
      <c r="Y116">
        <v>963.32644628099172</v>
      </c>
      <c r="Z116">
        <v>481.66322314049586</v>
      </c>
    </row>
    <row r="117" spans="1:26">
      <c r="A117" s="1">
        <v>46087</v>
      </c>
      <c r="B117" s="2" t="s">
        <v>3790</v>
      </c>
      <c r="C117" s="3">
        <v>0.33333333333333326</v>
      </c>
      <c r="D117" s="3">
        <v>0.69791666666666674</v>
      </c>
      <c r="E117">
        <v>152</v>
      </c>
      <c r="F117" s="2" t="s">
        <v>823</v>
      </c>
      <c r="G117" s="2" t="s">
        <v>825</v>
      </c>
      <c r="H117" s="2" t="s">
        <v>192</v>
      </c>
      <c r="I117" s="2" t="s">
        <v>824</v>
      </c>
      <c r="J117" s="2" t="s">
        <v>64</v>
      </c>
      <c r="K117">
        <v>44000</v>
      </c>
      <c r="L117">
        <v>44000</v>
      </c>
      <c r="M117">
        <v>43959</v>
      </c>
      <c r="N117">
        <v>0</v>
      </c>
      <c r="O117">
        <v>41</v>
      </c>
      <c r="P117" s="2" t="s">
        <v>3834</v>
      </c>
      <c r="Q117" s="2"/>
      <c r="R117">
        <v>8.75</v>
      </c>
      <c r="S117">
        <v>4</v>
      </c>
      <c r="T117" s="2" t="s">
        <v>3431</v>
      </c>
      <c r="U117" s="2" t="s">
        <v>3419</v>
      </c>
      <c r="V117" s="2" t="s">
        <v>3419</v>
      </c>
      <c r="W117">
        <v>2</v>
      </c>
      <c r="X117">
        <v>5023.8857142857141</v>
      </c>
      <c r="Y117">
        <v>1255.9714285714285</v>
      </c>
      <c r="Z117">
        <v>627.98571428571427</v>
      </c>
    </row>
    <row r="118" spans="1:26">
      <c r="A118" s="1">
        <v>46087</v>
      </c>
      <c r="B118" s="2" t="s">
        <v>3790</v>
      </c>
      <c r="C118" s="3">
        <v>0.4375</v>
      </c>
      <c r="D118" s="3">
        <v>0.70138888888888884</v>
      </c>
      <c r="E118">
        <v>142</v>
      </c>
      <c r="F118" s="2" t="s">
        <v>788</v>
      </c>
      <c r="G118" s="2" t="s">
        <v>790</v>
      </c>
      <c r="H118" s="2" t="s">
        <v>791</v>
      </c>
      <c r="I118" s="2" t="s">
        <v>789</v>
      </c>
      <c r="J118" s="2" t="s">
        <v>64</v>
      </c>
      <c r="K118">
        <v>21300</v>
      </c>
      <c r="L118">
        <v>22018</v>
      </c>
      <c r="M118">
        <v>91895</v>
      </c>
      <c r="N118">
        <v>0</v>
      </c>
      <c r="O118">
        <v>123</v>
      </c>
      <c r="P118" s="2" t="s">
        <v>3834</v>
      </c>
      <c r="Q118" s="2"/>
      <c r="R118">
        <v>6.33</v>
      </c>
      <c r="S118">
        <v>4</v>
      </c>
      <c r="T118" s="2" t="s">
        <v>3431</v>
      </c>
      <c r="U118" s="2" t="s">
        <v>3419</v>
      </c>
      <c r="V118" s="2" t="s">
        <v>3419</v>
      </c>
      <c r="W118">
        <v>2</v>
      </c>
      <c r="X118">
        <v>14517.3775671406</v>
      </c>
      <c r="Y118">
        <v>3629.34439178515</v>
      </c>
      <c r="Z118">
        <v>1814.672195892575</v>
      </c>
    </row>
    <row r="119" spans="1:26">
      <c r="A119" s="1">
        <v>46087</v>
      </c>
      <c r="B119" s="2" t="s">
        <v>3790</v>
      </c>
      <c r="C119" s="3">
        <v>0.43055555555555558</v>
      </c>
      <c r="D119" s="3">
        <v>0.70833333333333326</v>
      </c>
      <c r="E119">
        <v>280</v>
      </c>
      <c r="F119" s="2" t="s">
        <v>1368</v>
      </c>
      <c r="G119" s="2" t="s">
        <v>1370</v>
      </c>
      <c r="H119" s="2" t="s">
        <v>192</v>
      </c>
      <c r="I119" s="2" t="s">
        <v>1369</v>
      </c>
      <c r="J119" s="2" t="s">
        <v>64</v>
      </c>
      <c r="K119">
        <v>28500</v>
      </c>
      <c r="L119" t="s">
        <v>764</v>
      </c>
      <c r="M119">
        <v>16000</v>
      </c>
      <c r="N119" t="s">
        <v>3459</v>
      </c>
      <c r="O119">
        <v>0</v>
      </c>
      <c r="P119" s="2" t="s">
        <v>3838</v>
      </c>
      <c r="Q119" s="2"/>
      <c r="R119">
        <v>6.67</v>
      </c>
      <c r="S119">
        <v>5</v>
      </c>
      <c r="T119" s="2" t="s">
        <v>3431</v>
      </c>
      <c r="U119" s="2" t="s">
        <v>3419</v>
      </c>
      <c r="V119" s="2" t="s">
        <v>3419</v>
      </c>
      <c r="W119">
        <v>2</v>
      </c>
      <c r="X119">
        <v>2398.8005997001501</v>
      </c>
      <c r="Y119">
        <v>479.76011994002999</v>
      </c>
      <c r="Z119">
        <v>239.880059970015</v>
      </c>
    </row>
    <row r="120" spans="1:26">
      <c r="A120" s="1">
        <v>46090</v>
      </c>
      <c r="B120" s="2" t="s">
        <v>3790</v>
      </c>
      <c r="C120" s="3">
        <v>0.44444444444444442</v>
      </c>
      <c r="D120" s="3">
        <v>0.45138888888888884</v>
      </c>
      <c r="E120">
        <v>250</v>
      </c>
      <c r="F120" s="2" t="s">
        <v>1236</v>
      </c>
      <c r="G120" s="2" t="s">
        <v>1155</v>
      </c>
      <c r="H120" s="2" t="s">
        <v>1238</v>
      </c>
      <c r="I120" s="2" t="s">
        <v>1237</v>
      </c>
      <c r="J120" s="2" t="s">
        <v>64</v>
      </c>
      <c r="K120">
        <v>2500</v>
      </c>
      <c r="L120">
        <v>2768</v>
      </c>
      <c r="M120">
        <v>2768</v>
      </c>
      <c r="N120">
        <v>0</v>
      </c>
      <c r="O120">
        <v>0</v>
      </c>
      <c r="P120" s="2" t="s">
        <v>3839</v>
      </c>
      <c r="Q120" s="2"/>
      <c r="R120">
        <v>0.17</v>
      </c>
      <c r="S120">
        <v>4</v>
      </c>
      <c r="T120" s="2" t="s">
        <v>3419</v>
      </c>
      <c r="U120" s="2" t="s">
        <v>3431</v>
      </c>
      <c r="V120" s="2" t="s">
        <v>3419</v>
      </c>
      <c r="W120">
        <v>2</v>
      </c>
      <c r="X120">
        <v>16282.35294117647</v>
      </c>
      <c r="Y120">
        <v>4070.5882352941176</v>
      </c>
      <c r="Z120">
        <v>2035.2941176470588</v>
      </c>
    </row>
    <row r="121" spans="1:26">
      <c r="A121" s="1">
        <v>46090</v>
      </c>
      <c r="B121" s="2" t="s">
        <v>3790</v>
      </c>
      <c r="C121" s="3">
        <v>0.60416666666666674</v>
      </c>
      <c r="D121" s="3">
        <v>0.63194444444444442</v>
      </c>
      <c r="E121">
        <v>246</v>
      </c>
      <c r="F121" s="2" t="s">
        <v>1219</v>
      </c>
      <c r="G121" s="2" t="s">
        <v>1221</v>
      </c>
      <c r="H121" s="2" t="s">
        <v>354</v>
      </c>
      <c r="I121" s="2" t="s">
        <v>1220</v>
      </c>
      <c r="J121" s="2" t="s">
        <v>64</v>
      </c>
      <c r="K121">
        <v>13500</v>
      </c>
      <c r="L121">
        <v>14244</v>
      </c>
      <c r="M121">
        <v>14220</v>
      </c>
      <c r="N121">
        <v>0</v>
      </c>
      <c r="O121">
        <v>24</v>
      </c>
      <c r="P121" s="2" t="s">
        <v>3839</v>
      </c>
      <c r="Q121" s="2"/>
      <c r="R121">
        <v>0.67</v>
      </c>
      <c r="S121">
        <v>4</v>
      </c>
      <c r="T121" s="2" t="s">
        <v>3419</v>
      </c>
      <c r="U121" s="2" t="s">
        <v>3431</v>
      </c>
      <c r="V121" s="2" t="s">
        <v>3419</v>
      </c>
      <c r="W121">
        <v>2</v>
      </c>
      <c r="X121">
        <v>21223.880597014922</v>
      </c>
      <c r="Y121">
        <v>5305.9701492537306</v>
      </c>
      <c r="Z121">
        <v>2652.9850746268653</v>
      </c>
    </row>
    <row r="122" spans="1:26">
      <c r="A122" s="1">
        <v>46090</v>
      </c>
      <c r="B122" s="2" t="s">
        <v>3790</v>
      </c>
      <c r="C122" s="3">
        <v>0.64583333333333326</v>
      </c>
      <c r="D122" s="3">
        <v>0.65972222222222232</v>
      </c>
      <c r="E122">
        <v>227</v>
      </c>
      <c r="F122" s="2" t="s">
        <v>1153</v>
      </c>
      <c r="G122" s="2" t="s">
        <v>1155</v>
      </c>
      <c r="H122" s="2" t="s">
        <v>354</v>
      </c>
      <c r="I122" s="2" t="s">
        <v>1154</v>
      </c>
      <c r="J122" s="2" t="s">
        <v>64</v>
      </c>
      <c r="K122">
        <v>4500</v>
      </c>
      <c r="L122">
        <v>5202</v>
      </c>
      <c r="M122">
        <v>5196</v>
      </c>
      <c r="N122">
        <v>0</v>
      </c>
      <c r="O122">
        <v>6</v>
      </c>
      <c r="P122" s="2" t="s">
        <v>3840</v>
      </c>
      <c r="Q122" s="2"/>
      <c r="R122">
        <v>0.33</v>
      </c>
      <c r="S122">
        <v>4</v>
      </c>
      <c r="T122" s="2" t="s">
        <v>3419</v>
      </c>
      <c r="U122" s="2" t="s">
        <v>3431</v>
      </c>
      <c r="V122" s="2" t="s">
        <v>3419</v>
      </c>
      <c r="W122">
        <v>2</v>
      </c>
      <c r="X122">
        <v>15745.454545454544</v>
      </c>
      <c r="Y122">
        <v>3936.363636363636</v>
      </c>
      <c r="Z122">
        <v>1968.181818181818</v>
      </c>
    </row>
    <row r="123" spans="1:26">
      <c r="A123" s="1">
        <v>46091</v>
      </c>
      <c r="B123" s="2" t="s">
        <v>3790</v>
      </c>
      <c r="C123" s="3">
        <v>0.33333333333333326</v>
      </c>
      <c r="D123" s="3">
        <v>0.47916666666666674</v>
      </c>
      <c r="E123">
        <v>280</v>
      </c>
      <c r="F123" s="2" t="s">
        <v>1368</v>
      </c>
      <c r="G123" s="2" t="s">
        <v>1370</v>
      </c>
      <c r="H123" s="2" t="s">
        <v>192</v>
      </c>
      <c r="I123" s="2" t="s">
        <v>1369</v>
      </c>
      <c r="J123" s="2" t="s">
        <v>64</v>
      </c>
      <c r="K123">
        <v>28500</v>
      </c>
      <c r="L123">
        <v>28760</v>
      </c>
      <c r="M123">
        <v>12434</v>
      </c>
      <c r="N123" t="s">
        <v>3460</v>
      </c>
      <c r="O123">
        <v>320</v>
      </c>
      <c r="P123" s="2" t="s">
        <v>3841</v>
      </c>
      <c r="Q123" s="2" t="s">
        <v>3842</v>
      </c>
      <c r="R123">
        <v>3.5</v>
      </c>
      <c r="S123">
        <v>3</v>
      </c>
      <c r="T123" s="2" t="s">
        <v>3419</v>
      </c>
      <c r="U123" s="2" t="s">
        <v>3419</v>
      </c>
      <c r="V123" s="2" t="s">
        <v>3419</v>
      </c>
      <c r="W123">
        <v>3</v>
      </c>
      <c r="X123">
        <v>3552.5714285714284</v>
      </c>
      <c r="Y123">
        <v>1184.1904761904764</v>
      </c>
      <c r="Z123">
        <v>394.73015873015873</v>
      </c>
    </row>
    <row r="124" spans="1:26">
      <c r="A124" s="1">
        <v>46091</v>
      </c>
      <c r="B124" s="2" t="s">
        <v>3790</v>
      </c>
      <c r="C124" s="3">
        <v>0.38194444444444442</v>
      </c>
      <c r="D124" s="3">
        <v>0.42361111111111116</v>
      </c>
      <c r="E124">
        <v>230</v>
      </c>
      <c r="F124" s="2" t="s">
        <v>1170</v>
      </c>
      <c r="G124" s="2" t="s">
        <v>217</v>
      </c>
      <c r="H124" s="2" t="s">
        <v>330</v>
      </c>
      <c r="I124" s="2" t="s">
        <v>1171</v>
      </c>
      <c r="J124" s="2" t="s">
        <v>64</v>
      </c>
      <c r="K124">
        <v>3200</v>
      </c>
      <c r="L124">
        <v>4040</v>
      </c>
      <c r="M124">
        <v>4037</v>
      </c>
      <c r="N124">
        <v>0</v>
      </c>
      <c r="O124">
        <v>3</v>
      </c>
      <c r="P124" s="2" t="s">
        <v>3841</v>
      </c>
      <c r="Q124" s="2"/>
      <c r="R124">
        <v>1</v>
      </c>
      <c r="S124">
        <v>3</v>
      </c>
      <c r="T124" s="2" t="s">
        <v>3419</v>
      </c>
      <c r="U124" s="2" t="s">
        <v>3419</v>
      </c>
      <c r="V124" s="2" t="s">
        <v>3419</v>
      </c>
      <c r="W124">
        <v>3</v>
      </c>
      <c r="X124">
        <v>4037</v>
      </c>
      <c r="Y124">
        <v>1345.6666666666667</v>
      </c>
      <c r="Z124">
        <v>448.5555555555556</v>
      </c>
    </row>
    <row r="125" spans="1:26">
      <c r="A125" s="1">
        <v>46091</v>
      </c>
      <c r="B125" s="2" t="s">
        <v>3790</v>
      </c>
      <c r="C125" s="3">
        <v>0.625</v>
      </c>
      <c r="D125" s="3">
        <v>0.63194444444444442</v>
      </c>
      <c r="E125">
        <v>240</v>
      </c>
      <c r="F125" s="2" t="s">
        <v>1190</v>
      </c>
      <c r="G125" s="2" t="s">
        <v>204</v>
      </c>
      <c r="H125" s="2" t="s">
        <v>1192</v>
      </c>
      <c r="I125" s="2" t="s">
        <v>1191</v>
      </c>
      <c r="J125" s="2" t="s">
        <v>64</v>
      </c>
      <c r="K125">
        <v>3000</v>
      </c>
      <c r="L125">
        <v>3360</v>
      </c>
      <c r="M125">
        <v>3357</v>
      </c>
      <c r="N125">
        <v>0</v>
      </c>
      <c r="O125">
        <v>3</v>
      </c>
      <c r="P125" s="2" t="s">
        <v>3843</v>
      </c>
      <c r="Q125" s="2"/>
      <c r="R125">
        <v>0.17</v>
      </c>
      <c r="S125">
        <v>4</v>
      </c>
      <c r="T125" s="2" t="s">
        <v>3419</v>
      </c>
      <c r="U125" s="2" t="s">
        <v>3419</v>
      </c>
      <c r="V125" s="2" t="s">
        <v>3419</v>
      </c>
      <c r="W125">
        <v>3</v>
      </c>
      <c r="X125">
        <v>19747.058823529409</v>
      </c>
      <c r="Y125">
        <v>4936.7647058823522</v>
      </c>
      <c r="Z125">
        <v>1645.5882352941176</v>
      </c>
    </row>
    <row r="126" spans="1:26">
      <c r="A126" s="1">
        <v>46091</v>
      </c>
      <c r="B126" s="2" t="s">
        <v>3790</v>
      </c>
      <c r="C126" s="3">
        <v>0.63541666666666674</v>
      </c>
      <c r="D126" s="3">
        <v>0.70833333333333326</v>
      </c>
      <c r="E126">
        <v>144</v>
      </c>
      <c r="F126" s="2" t="s">
        <v>797</v>
      </c>
      <c r="G126" s="2" t="s">
        <v>790</v>
      </c>
      <c r="H126" s="2" t="s">
        <v>791</v>
      </c>
      <c r="I126" s="2" t="s">
        <v>789</v>
      </c>
      <c r="J126" s="2" t="s">
        <v>64</v>
      </c>
      <c r="K126">
        <v>17000</v>
      </c>
      <c r="L126" t="s">
        <v>764</v>
      </c>
      <c r="M126">
        <v>5000</v>
      </c>
      <c r="N126" t="s">
        <v>3459</v>
      </c>
      <c r="O126">
        <v>0</v>
      </c>
      <c r="P126" s="2" t="s">
        <v>3841</v>
      </c>
      <c r="Q126" s="2"/>
      <c r="R126">
        <v>1.75</v>
      </c>
      <c r="S126">
        <v>3</v>
      </c>
      <c r="T126" s="2" t="s">
        <v>3419</v>
      </c>
      <c r="U126" s="2" t="s">
        <v>3419</v>
      </c>
      <c r="V126" s="2" t="s">
        <v>3419</v>
      </c>
      <c r="W126">
        <v>3</v>
      </c>
      <c r="X126">
        <v>2857.1428571428573</v>
      </c>
      <c r="Y126">
        <v>952.38095238095241</v>
      </c>
      <c r="Z126">
        <v>317.46031746031747</v>
      </c>
    </row>
    <row r="127" spans="1:26">
      <c r="A127" s="1">
        <v>46092</v>
      </c>
      <c r="B127" s="2" t="s">
        <v>3790</v>
      </c>
      <c r="C127" s="3">
        <v>0.33333333333333326</v>
      </c>
      <c r="D127" s="3">
        <v>0.44791666666666674</v>
      </c>
      <c r="E127">
        <v>144</v>
      </c>
      <c r="F127" s="2" t="s">
        <v>797</v>
      </c>
      <c r="G127" s="2" t="s">
        <v>790</v>
      </c>
      <c r="H127" s="2" t="s">
        <v>791</v>
      </c>
      <c r="I127" s="2" t="s">
        <v>789</v>
      </c>
      <c r="J127" s="2" t="s">
        <v>64</v>
      </c>
      <c r="K127">
        <v>17000</v>
      </c>
      <c r="L127">
        <v>17120</v>
      </c>
      <c r="M127">
        <v>11998</v>
      </c>
      <c r="N127" t="s">
        <v>3460</v>
      </c>
      <c r="O127">
        <v>122</v>
      </c>
      <c r="P127" s="2" t="s">
        <v>3841</v>
      </c>
      <c r="Q127" s="2" t="s">
        <v>3844</v>
      </c>
      <c r="R127">
        <v>2.75</v>
      </c>
      <c r="S127">
        <v>3</v>
      </c>
      <c r="T127" s="2" t="s">
        <v>3419</v>
      </c>
      <c r="U127" s="2" t="s">
        <v>3419</v>
      </c>
      <c r="V127" s="2" t="s">
        <v>3419</v>
      </c>
      <c r="W127">
        <v>3</v>
      </c>
      <c r="X127">
        <v>4362.909090909091</v>
      </c>
      <c r="Y127">
        <v>1454.3030303030303</v>
      </c>
      <c r="Z127">
        <v>484.76767676767673</v>
      </c>
    </row>
    <row r="128" spans="1:26">
      <c r="A128" s="1">
        <v>46092</v>
      </c>
      <c r="B128" s="2" t="s">
        <v>3790</v>
      </c>
      <c r="C128" s="3">
        <v>0.33333333333333326</v>
      </c>
      <c r="D128" s="3">
        <v>0.40277777777777768</v>
      </c>
      <c r="E128">
        <v>302</v>
      </c>
      <c r="F128" s="2" t="s">
        <v>1475</v>
      </c>
      <c r="G128" s="2" t="s">
        <v>1465</v>
      </c>
      <c r="H128" s="2" t="s">
        <v>1477</v>
      </c>
      <c r="I128" s="2" t="s">
        <v>1476</v>
      </c>
      <c r="J128" s="2" t="s">
        <v>64</v>
      </c>
      <c r="K128">
        <v>8000</v>
      </c>
      <c r="L128">
        <v>8000</v>
      </c>
      <c r="M128">
        <v>7897</v>
      </c>
      <c r="N128">
        <v>0</v>
      </c>
      <c r="O128">
        <v>103</v>
      </c>
      <c r="P128" s="2" t="s">
        <v>3845</v>
      </c>
      <c r="Q128" s="2"/>
      <c r="R128">
        <v>1.67</v>
      </c>
      <c r="S128">
        <v>5</v>
      </c>
      <c r="T128" s="2" t="s">
        <v>3419</v>
      </c>
      <c r="U128" s="2" t="s">
        <v>3419</v>
      </c>
      <c r="V128" s="2" t="s">
        <v>3419</v>
      </c>
      <c r="W128">
        <v>3</v>
      </c>
      <c r="X128">
        <v>4728.7425149700603</v>
      </c>
      <c r="Y128">
        <v>945.74850299401203</v>
      </c>
      <c r="Z128">
        <v>315.24950099800401</v>
      </c>
    </row>
    <row r="129" spans="1:26">
      <c r="A129" s="1">
        <v>46092</v>
      </c>
      <c r="B129" s="2" t="s">
        <v>3790</v>
      </c>
      <c r="C129" s="3">
        <v>0.40625</v>
      </c>
      <c r="D129" s="3">
        <v>0.65625</v>
      </c>
      <c r="E129">
        <v>149</v>
      </c>
      <c r="F129" s="2" t="s">
        <v>813</v>
      </c>
      <c r="G129" s="2" t="s">
        <v>815</v>
      </c>
      <c r="H129" s="2" t="s">
        <v>330</v>
      </c>
      <c r="I129" s="2" t="s">
        <v>814</v>
      </c>
      <c r="J129" s="2" t="s">
        <v>64</v>
      </c>
      <c r="K129">
        <v>30100</v>
      </c>
      <c r="L129">
        <v>30560</v>
      </c>
      <c r="M129">
        <v>30430</v>
      </c>
      <c r="N129">
        <v>0</v>
      </c>
      <c r="O129">
        <v>130</v>
      </c>
      <c r="P129" s="2" t="s">
        <v>3845</v>
      </c>
      <c r="Q129" s="2"/>
      <c r="R129">
        <v>6</v>
      </c>
      <c r="S129">
        <v>5</v>
      </c>
      <c r="T129" s="2" t="s">
        <v>3419</v>
      </c>
      <c r="U129" s="2" t="s">
        <v>3419</v>
      </c>
      <c r="V129" s="2" t="s">
        <v>3419</v>
      </c>
      <c r="W129">
        <v>3</v>
      </c>
      <c r="X129">
        <v>5071.666666666667</v>
      </c>
      <c r="Y129">
        <v>1014.3333333333334</v>
      </c>
      <c r="Z129">
        <v>338.11111111111114</v>
      </c>
    </row>
    <row r="130" spans="1:26">
      <c r="A130" s="1">
        <v>46092</v>
      </c>
      <c r="B130" s="2" t="s">
        <v>3790</v>
      </c>
      <c r="C130" s="3">
        <v>0.51388888888888884</v>
      </c>
      <c r="D130" s="3">
        <v>0.5625</v>
      </c>
      <c r="E130">
        <v>268</v>
      </c>
      <c r="F130" s="2" t="s">
        <v>1316</v>
      </c>
      <c r="G130" s="2" t="s">
        <v>1318</v>
      </c>
      <c r="H130" s="2" t="s">
        <v>1319</v>
      </c>
      <c r="I130" s="2" t="s">
        <v>1317</v>
      </c>
      <c r="J130" s="2" t="s">
        <v>64</v>
      </c>
      <c r="K130">
        <v>7000</v>
      </c>
      <c r="L130">
        <v>7480</v>
      </c>
      <c r="M130">
        <v>7470</v>
      </c>
      <c r="N130">
        <v>0</v>
      </c>
      <c r="O130">
        <v>10</v>
      </c>
      <c r="P130" s="2" t="s">
        <v>3841</v>
      </c>
      <c r="Q130" s="2"/>
      <c r="R130">
        <v>1.17</v>
      </c>
      <c r="S130">
        <v>3</v>
      </c>
      <c r="T130" s="2" t="s">
        <v>3419</v>
      </c>
      <c r="U130" s="2" t="s">
        <v>3419</v>
      </c>
      <c r="V130" s="2" t="s">
        <v>3419</v>
      </c>
      <c r="W130">
        <v>3</v>
      </c>
      <c r="X130">
        <v>6384.6153846153848</v>
      </c>
      <c r="Y130">
        <v>2128.2051282051284</v>
      </c>
      <c r="Z130">
        <v>709.40170940170947</v>
      </c>
    </row>
    <row r="131" spans="1:26">
      <c r="A131" s="1">
        <v>46092</v>
      </c>
      <c r="B131" s="2" t="s">
        <v>3790</v>
      </c>
      <c r="C131" s="3">
        <v>0.56597222222222232</v>
      </c>
      <c r="D131" s="3">
        <v>0.65277777777777768</v>
      </c>
      <c r="E131">
        <v>313</v>
      </c>
      <c r="F131" s="2" t="s">
        <v>1512</v>
      </c>
      <c r="G131" s="2" t="s">
        <v>1506</v>
      </c>
      <c r="H131" s="2" t="s">
        <v>663</v>
      </c>
      <c r="I131" s="2" t="s">
        <v>1513</v>
      </c>
      <c r="J131" s="2" t="s">
        <v>64</v>
      </c>
      <c r="K131">
        <v>1550</v>
      </c>
      <c r="L131">
        <v>1960</v>
      </c>
      <c r="M131">
        <v>1951</v>
      </c>
      <c r="N131">
        <v>0</v>
      </c>
      <c r="O131">
        <v>9</v>
      </c>
      <c r="P131" s="2" t="s">
        <v>3841</v>
      </c>
      <c r="Q131" s="2"/>
      <c r="R131">
        <v>2.08</v>
      </c>
      <c r="S131">
        <v>3</v>
      </c>
      <c r="T131" s="2" t="s">
        <v>3419</v>
      </c>
      <c r="U131" s="2" t="s">
        <v>3419</v>
      </c>
      <c r="V131" s="2" t="s">
        <v>3419</v>
      </c>
      <c r="W131">
        <v>3</v>
      </c>
      <c r="X131">
        <v>937.98076923076917</v>
      </c>
      <c r="Y131">
        <v>312.66025641025641</v>
      </c>
      <c r="Z131">
        <v>104.22008547008548</v>
      </c>
    </row>
    <row r="132" spans="1:26">
      <c r="A132" s="1">
        <v>46092</v>
      </c>
      <c r="B132" s="2" t="s">
        <v>3790</v>
      </c>
      <c r="C132" s="3">
        <v>0.64236111111111116</v>
      </c>
      <c r="D132" s="3">
        <v>0.65277777777777768</v>
      </c>
      <c r="E132">
        <v>312</v>
      </c>
      <c r="F132" s="2" t="s">
        <v>1504</v>
      </c>
      <c r="G132" s="2" t="s">
        <v>1506</v>
      </c>
      <c r="H132" s="2" t="s">
        <v>153</v>
      </c>
      <c r="I132" s="2" t="s">
        <v>1505</v>
      </c>
      <c r="J132" s="2" t="s">
        <v>64</v>
      </c>
      <c r="K132">
        <v>1700</v>
      </c>
      <c r="L132">
        <v>1960</v>
      </c>
      <c r="M132">
        <v>1954</v>
      </c>
      <c r="N132">
        <v>0</v>
      </c>
      <c r="O132">
        <v>6</v>
      </c>
      <c r="P132" s="2" t="s">
        <v>3841</v>
      </c>
      <c r="Q132" s="2"/>
      <c r="R132">
        <v>0.25</v>
      </c>
      <c r="S132">
        <v>3</v>
      </c>
      <c r="T132" s="2" t="s">
        <v>3419</v>
      </c>
      <c r="U132" s="2" t="s">
        <v>3419</v>
      </c>
      <c r="V132" s="2" t="s">
        <v>3419</v>
      </c>
      <c r="W132">
        <v>3</v>
      </c>
      <c r="X132">
        <v>7816</v>
      </c>
      <c r="Y132">
        <v>2605.3333333333335</v>
      </c>
      <c r="Z132">
        <v>868.44444444444446</v>
      </c>
    </row>
    <row r="133" spans="1:26">
      <c r="A133" s="1">
        <v>46092</v>
      </c>
      <c r="B133" s="2" t="s">
        <v>3790</v>
      </c>
      <c r="C133" s="3">
        <v>0.65625</v>
      </c>
      <c r="D133" s="3">
        <v>0.65972222222222232</v>
      </c>
      <c r="E133">
        <v>260</v>
      </c>
      <c r="F133" s="2" t="s">
        <v>1279</v>
      </c>
      <c r="G133" s="2" t="s">
        <v>1281</v>
      </c>
      <c r="H133" s="2" t="s">
        <v>153</v>
      </c>
      <c r="I133" s="2" t="s">
        <v>1280</v>
      </c>
      <c r="J133" s="2" t="s">
        <v>64</v>
      </c>
      <c r="K133">
        <v>350</v>
      </c>
      <c r="L133">
        <v>490</v>
      </c>
      <c r="M133">
        <v>472</v>
      </c>
      <c r="N133">
        <v>0</v>
      </c>
      <c r="O133">
        <v>18</v>
      </c>
      <c r="P133" s="2" t="s">
        <v>3846</v>
      </c>
      <c r="Q133" s="2"/>
      <c r="R133">
        <v>0.08</v>
      </c>
      <c r="S133">
        <v>2</v>
      </c>
      <c r="T133" s="2" t="s">
        <v>3419</v>
      </c>
      <c r="U133" s="2" t="s">
        <v>3419</v>
      </c>
      <c r="V133" s="2" t="s">
        <v>3419</v>
      </c>
      <c r="W133">
        <v>3</v>
      </c>
      <c r="X133">
        <v>5900</v>
      </c>
      <c r="Y133">
        <v>2950</v>
      </c>
      <c r="Z133">
        <v>983.33333333333337</v>
      </c>
    </row>
    <row r="134" spans="1:26">
      <c r="A134" s="1">
        <v>46092</v>
      </c>
      <c r="B134" s="2" t="s">
        <v>3790</v>
      </c>
      <c r="C134" s="3">
        <v>0.69097222222222232</v>
      </c>
      <c r="D134" s="3">
        <v>0.69791666666666674</v>
      </c>
      <c r="E134">
        <v>270</v>
      </c>
      <c r="F134" s="2" t="s">
        <v>1327</v>
      </c>
      <c r="G134" s="2" t="s">
        <v>1329</v>
      </c>
      <c r="H134" s="2" t="s">
        <v>153</v>
      </c>
      <c r="I134" s="2" t="s">
        <v>1328</v>
      </c>
      <c r="J134" s="2" t="s">
        <v>64</v>
      </c>
      <c r="K134">
        <v>1050</v>
      </c>
      <c r="L134">
        <v>1180</v>
      </c>
      <c r="M134">
        <v>1155</v>
      </c>
      <c r="N134">
        <v>0</v>
      </c>
      <c r="O134">
        <v>25</v>
      </c>
      <c r="P134" s="2" t="s">
        <v>3847</v>
      </c>
      <c r="Q134" s="2"/>
      <c r="R134">
        <v>0.17</v>
      </c>
      <c r="S134">
        <v>1</v>
      </c>
      <c r="T134" s="2" t="s">
        <v>3419</v>
      </c>
      <c r="U134" s="2" t="s">
        <v>3419</v>
      </c>
      <c r="V134" s="2" t="s">
        <v>3419</v>
      </c>
      <c r="W134">
        <v>3</v>
      </c>
      <c r="X134">
        <v>6794.1176470588234</v>
      </c>
      <c r="Y134">
        <v>6794.1176470588234</v>
      </c>
      <c r="Z134">
        <v>2264.705882352941</v>
      </c>
    </row>
    <row r="135" spans="1:26">
      <c r="A135" s="1">
        <v>46093</v>
      </c>
      <c r="B135" s="2" t="s">
        <v>3790</v>
      </c>
      <c r="C135" s="3">
        <v>0.34027777777777768</v>
      </c>
      <c r="D135" s="3">
        <v>0.34375</v>
      </c>
      <c r="E135">
        <v>325</v>
      </c>
      <c r="F135" s="2" t="s">
        <v>1567</v>
      </c>
      <c r="G135" s="2" t="s">
        <v>1569</v>
      </c>
      <c r="H135" s="2" t="s">
        <v>97</v>
      </c>
      <c r="I135" s="2" t="s">
        <v>1568</v>
      </c>
      <c r="J135" s="2" t="s">
        <v>64</v>
      </c>
      <c r="K135">
        <v>300</v>
      </c>
      <c r="L135">
        <v>630</v>
      </c>
      <c r="M135">
        <v>630</v>
      </c>
      <c r="N135">
        <v>0</v>
      </c>
      <c r="O135">
        <v>0</v>
      </c>
      <c r="P135" s="2" t="s">
        <v>3841</v>
      </c>
      <c r="Q135" s="2"/>
      <c r="R135">
        <v>0.08</v>
      </c>
      <c r="S135">
        <v>3</v>
      </c>
      <c r="T135" s="2" t="s">
        <v>3419</v>
      </c>
      <c r="U135" s="2" t="s">
        <v>3419</v>
      </c>
      <c r="V135" s="2" t="s">
        <v>3419</v>
      </c>
      <c r="W135">
        <v>3</v>
      </c>
      <c r="X135">
        <v>7875</v>
      </c>
      <c r="Y135">
        <v>2625</v>
      </c>
      <c r="Z135">
        <v>875</v>
      </c>
    </row>
    <row r="136" spans="1:26">
      <c r="A136" s="1">
        <v>46093</v>
      </c>
      <c r="B136" s="2" t="s">
        <v>3790</v>
      </c>
      <c r="C136" s="3">
        <v>0.35069444444444442</v>
      </c>
      <c r="D136" s="3">
        <v>0.40972222222222232</v>
      </c>
      <c r="E136">
        <v>179</v>
      </c>
      <c r="F136" s="2" t="s">
        <v>947</v>
      </c>
      <c r="G136" s="2" t="s">
        <v>949</v>
      </c>
      <c r="H136" s="2" t="s">
        <v>950</v>
      </c>
      <c r="I136" s="2" t="s">
        <v>948</v>
      </c>
      <c r="J136" s="2" t="s">
        <v>116</v>
      </c>
      <c r="K136">
        <v>18500</v>
      </c>
      <c r="L136">
        <v>19082</v>
      </c>
      <c r="M136">
        <v>18480</v>
      </c>
      <c r="N136">
        <v>0</v>
      </c>
      <c r="O136">
        <v>602</v>
      </c>
      <c r="P136" s="2" t="s">
        <v>3845</v>
      </c>
      <c r="Q136" s="2" t="s">
        <v>3848</v>
      </c>
      <c r="R136">
        <v>1.42</v>
      </c>
      <c r="S136">
        <v>5</v>
      </c>
      <c r="T136" s="2" t="s">
        <v>3419</v>
      </c>
      <c r="U136" s="2" t="s">
        <v>3419</v>
      </c>
      <c r="V136" s="2" t="s">
        <v>3419</v>
      </c>
      <c r="W136">
        <v>3</v>
      </c>
      <c r="X136">
        <v>13014.084507042255</v>
      </c>
      <c r="Y136">
        <v>2602.816901408451</v>
      </c>
      <c r="Z136">
        <v>867.6056338028169</v>
      </c>
    </row>
    <row r="137" spans="1:26">
      <c r="A137" s="1">
        <v>46093</v>
      </c>
      <c r="B137" s="2" t="s">
        <v>3790</v>
      </c>
      <c r="C137" s="3">
        <v>0.38888888888888884</v>
      </c>
      <c r="D137" s="3">
        <v>0.5</v>
      </c>
      <c r="E137">
        <v>299</v>
      </c>
      <c r="F137" s="2" t="s">
        <v>1463</v>
      </c>
      <c r="G137" s="2" t="s">
        <v>1465</v>
      </c>
      <c r="H137" s="2" t="s">
        <v>1466</v>
      </c>
      <c r="I137" s="2" t="s">
        <v>1464</v>
      </c>
      <c r="J137" s="2" t="s">
        <v>64</v>
      </c>
      <c r="K137">
        <v>11800</v>
      </c>
      <c r="L137">
        <v>11880</v>
      </c>
      <c r="M137">
        <v>11871</v>
      </c>
      <c r="N137">
        <v>0</v>
      </c>
      <c r="O137">
        <v>9</v>
      </c>
      <c r="P137" s="2" t="s">
        <v>3841</v>
      </c>
      <c r="Q137" s="2"/>
      <c r="R137">
        <v>2.67</v>
      </c>
      <c r="S137">
        <v>3</v>
      </c>
      <c r="T137" s="2" t="s">
        <v>3419</v>
      </c>
      <c r="U137" s="2" t="s">
        <v>3419</v>
      </c>
      <c r="V137" s="2" t="s">
        <v>3419</v>
      </c>
      <c r="W137">
        <v>3</v>
      </c>
      <c r="X137">
        <v>4446.0674157303374</v>
      </c>
      <c r="Y137">
        <v>1482.0224719101125</v>
      </c>
      <c r="Z137">
        <v>494.00749063670412</v>
      </c>
    </row>
    <row r="138" spans="1:26">
      <c r="A138" s="1">
        <v>46093</v>
      </c>
      <c r="B138" s="2" t="s">
        <v>3790</v>
      </c>
      <c r="C138" s="3">
        <v>0.52083333333333326</v>
      </c>
      <c r="D138" s="3">
        <v>0.63888888888888884</v>
      </c>
      <c r="E138">
        <v>223</v>
      </c>
      <c r="F138" s="2" t="s">
        <v>1133</v>
      </c>
      <c r="G138" s="2" t="s">
        <v>1135</v>
      </c>
      <c r="H138" s="2" t="s">
        <v>519</v>
      </c>
      <c r="I138" s="2" t="s">
        <v>1134</v>
      </c>
      <c r="J138" s="2" t="s">
        <v>64</v>
      </c>
      <c r="K138">
        <v>15500</v>
      </c>
      <c r="L138">
        <v>16500</v>
      </c>
      <c r="M138">
        <v>16468</v>
      </c>
      <c r="N138">
        <v>0</v>
      </c>
      <c r="O138">
        <v>32</v>
      </c>
      <c r="P138" s="2" t="s">
        <v>3841</v>
      </c>
      <c r="Q138" s="2"/>
      <c r="R138">
        <v>2.83</v>
      </c>
      <c r="S138">
        <v>3</v>
      </c>
      <c r="T138" s="2" t="s">
        <v>3419</v>
      </c>
      <c r="U138" s="2" t="s">
        <v>3419</v>
      </c>
      <c r="V138" s="2" t="s">
        <v>3419</v>
      </c>
      <c r="W138">
        <v>3</v>
      </c>
      <c r="X138">
        <v>5819.0812720848053</v>
      </c>
      <c r="Y138">
        <v>1939.6937573616017</v>
      </c>
      <c r="Z138">
        <v>646.5645857872006</v>
      </c>
    </row>
    <row r="139" spans="1:26">
      <c r="A139" s="1">
        <v>46093</v>
      </c>
      <c r="B139" s="2" t="s">
        <v>3790</v>
      </c>
      <c r="C139" s="3">
        <v>0.60416666666666674</v>
      </c>
      <c r="D139" s="3">
        <v>0.625</v>
      </c>
      <c r="E139">
        <v>242</v>
      </c>
      <c r="F139" s="2" t="s">
        <v>1197</v>
      </c>
      <c r="G139" s="2" t="s">
        <v>1199</v>
      </c>
      <c r="H139" s="2" t="s">
        <v>1200</v>
      </c>
      <c r="I139" s="2" t="s">
        <v>1198</v>
      </c>
      <c r="J139" s="2" t="s">
        <v>64</v>
      </c>
      <c r="K139">
        <v>4000</v>
      </c>
      <c r="L139">
        <v>5010</v>
      </c>
      <c r="M139">
        <v>4968</v>
      </c>
      <c r="N139">
        <v>0</v>
      </c>
      <c r="O139">
        <v>42</v>
      </c>
      <c r="P139" s="2" t="s">
        <v>3849</v>
      </c>
      <c r="Q139" s="2"/>
      <c r="R139">
        <v>0.5</v>
      </c>
      <c r="S139">
        <v>3</v>
      </c>
      <c r="T139" s="2" t="s">
        <v>3419</v>
      </c>
      <c r="U139" s="2" t="s">
        <v>3419</v>
      </c>
      <c r="V139" s="2" t="s">
        <v>3419</v>
      </c>
      <c r="W139">
        <v>3</v>
      </c>
      <c r="X139">
        <v>9936</v>
      </c>
      <c r="Y139">
        <v>3312</v>
      </c>
      <c r="Z139">
        <v>1104</v>
      </c>
    </row>
    <row r="140" spans="1:26">
      <c r="A140" s="1">
        <v>46094</v>
      </c>
      <c r="B140" s="2" t="s">
        <v>3790</v>
      </c>
      <c r="C140" s="3">
        <v>0.33333333333333326</v>
      </c>
      <c r="D140" s="3">
        <v>0.36805555555555558</v>
      </c>
      <c r="E140">
        <v>237</v>
      </c>
      <c r="F140" s="2" t="s">
        <v>1183</v>
      </c>
      <c r="G140" s="2" t="s">
        <v>1185</v>
      </c>
      <c r="H140" s="2" t="s">
        <v>240</v>
      </c>
      <c r="I140" s="2" t="s">
        <v>1184</v>
      </c>
      <c r="J140" s="2" t="s">
        <v>64</v>
      </c>
      <c r="K140">
        <v>8000</v>
      </c>
      <c r="L140">
        <v>8250</v>
      </c>
      <c r="M140">
        <v>8244</v>
      </c>
      <c r="N140">
        <v>0</v>
      </c>
      <c r="O140">
        <v>6</v>
      </c>
      <c r="P140" s="2" t="s">
        <v>3841</v>
      </c>
      <c r="Q140" s="2"/>
      <c r="R140">
        <v>0.83</v>
      </c>
      <c r="S140">
        <v>3</v>
      </c>
      <c r="T140" s="2" t="s">
        <v>3419</v>
      </c>
      <c r="U140" s="2" t="s">
        <v>3419</v>
      </c>
      <c r="V140" s="2" t="s">
        <v>3419</v>
      </c>
      <c r="W140">
        <v>3</v>
      </c>
      <c r="X140">
        <v>9932.530120481928</v>
      </c>
      <c r="Y140">
        <v>3310.8433734939763</v>
      </c>
      <c r="Z140">
        <v>1103.6144578313254</v>
      </c>
    </row>
    <row r="141" spans="1:26">
      <c r="A141" s="1">
        <v>46094</v>
      </c>
      <c r="B141" s="2" t="s">
        <v>3790</v>
      </c>
      <c r="C141" s="3">
        <v>0.33333333333333326</v>
      </c>
      <c r="D141" s="3">
        <v>0.47569444444444442</v>
      </c>
      <c r="E141">
        <v>143</v>
      </c>
      <c r="F141" s="2" t="s">
        <v>796</v>
      </c>
      <c r="G141" s="2" t="s">
        <v>790</v>
      </c>
      <c r="H141" s="2" t="s">
        <v>791</v>
      </c>
      <c r="I141" s="2" t="s">
        <v>789</v>
      </c>
      <c r="J141" s="2" t="s">
        <v>64</v>
      </c>
      <c r="K141">
        <v>21300</v>
      </c>
      <c r="L141">
        <v>21600</v>
      </c>
      <c r="M141">
        <v>21480</v>
      </c>
      <c r="N141">
        <v>0</v>
      </c>
      <c r="O141">
        <v>120</v>
      </c>
      <c r="P141" s="2" t="s">
        <v>3850</v>
      </c>
      <c r="Q141" s="2"/>
      <c r="R141">
        <v>3.42</v>
      </c>
      <c r="S141">
        <v>5</v>
      </c>
      <c r="T141" s="2" t="s">
        <v>3419</v>
      </c>
      <c r="U141" s="2" t="s">
        <v>3419</v>
      </c>
      <c r="V141" s="2" t="s">
        <v>3419</v>
      </c>
      <c r="W141">
        <v>3</v>
      </c>
      <c r="X141">
        <v>6280.7017543859647</v>
      </c>
      <c r="Y141">
        <v>1256.140350877193</v>
      </c>
      <c r="Z141">
        <v>418.71345029239768</v>
      </c>
    </row>
    <row r="142" spans="1:26">
      <c r="A142" s="1">
        <v>46094</v>
      </c>
      <c r="B142" s="2" t="s">
        <v>3790</v>
      </c>
      <c r="C142" s="3">
        <v>0.37847222222222232</v>
      </c>
      <c r="D142" s="3">
        <v>0.47916666666666674</v>
      </c>
      <c r="E142">
        <v>306</v>
      </c>
      <c r="F142" s="2" t="s">
        <v>1482</v>
      </c>
      <c r="G142" s="2" t="s">
        <v>1484</v>
      </c>
      <c r="H142" s="2" t="s">
        <v>519</v>
      </c>
      <c r="I142" s="2" t="s">
        <v>1483</v>
      </c>
      <c r="J142" s="2" t="s">
        <v>64</v>
      </c>
      <c r="K142">
        <v>28000</v>
      </c>
      <c r="L142">
        <v>28692</v>
      </c>
      <c r="M142">
        <v>28630</v>
      </c>
      <c r="N142">
        <v>0</v>
      </c>
      <c r="O142">
        <v>62</v>
      </c>
      <c r="P142" s="2" t="s">
        <v>3851</v>
      </c>
      <c r="Q142" s="2"/>
      <c r="R142">
        <v>2.42</v>
      </c>
      <c r="S142">
        <v>4</v>
      </c>
      <c r="T142" s="2" t="s">
        <v>3419</v>
      </c>
      <c r="U142" s="2" t="s">
        <v>3419</v>
      </c>
      <c r="V142" s="2" t="s">
        <v>3419</v>
      </c>
      <c r="W142">
        <v>3</v>
      </c>
      <c r="X142">
        <v>11830.578512396694</v>
      </c>
      <c r="Y142">
        <v>2957.6446280991736</v>
      </c>
      <c r="Z142">
        <v>985.8815426997246</v>
      </c>
    </row>
    <row r="143" spans="1:26">
      <c r="A143" s="1">
        <v>46094</v>
      </c>
      <c r="B143" s="2" t="s">
        <v>3790</v>
      </c>
      <c r="C143" s="3">
        <v>0.47916666666666674</v>
      </c>
      <c r="D143" s="3">
        <v>0.68055555555555558</v>
      </c>
      <c r="E143">
        <v>278</v>
      </c>
      <c r="F143" s="2" t="s">
        <v>1365</v>
      </c>
      <c r="G143" s="2" t="s">
        <v>790</v>
      </c>
      <c r="H143" s="2" t="s">
        <v>1367</v>
      </c>
      <c r="I143" s="2" t="s">
        <v>1366</v>
      </c>
      <c r="J143" s="2" t="s">
        <v>64</v>
      </c>
      <c r="K143">
        <v>22500</v>
      </c>
      <c r="L143">
        <v>22790</v>
      </c>
      <c r="M143">
        <v>22723</v>
      </c>
      <c r="N143">
        <v>0</v>
      </c>
      <c r="O143">
        <v>67</v>
      </c>
      <c r="P143" s="2" t="s">
        <v>3852</v>
      </c>
      <c r="Q143" s="2"/>
      <c r="R143">
        <v>4.83</v>
      </c>
      <c r="S143">
        <v>4</v>
      </c>
      <c r="T143" s="2" t="s">
        <v>3419</v>
      </c>
      <c r="U143" s="2" t="s">
        <v>3419</v>
      </c>
      <c r="V143" s="2" t="s">
        <v>3419</v>
      </c>
      <c r="W143">
        <v>3</v>
      </c>
      <c r="X143">
        <v>4704.5548654244303</v>
      </c>
      <c r="Y143">
        <v>1176.1387163561076</v>
      </c>
      <c r="Z143">
        <v>392.04623878536921</v>
      </c>
    </row>
    <row r="144" spans="1:26">
      <c r="A144" s="1">
        <v>46094</v>
      </c>
      <c r="B144" s="2" t="s">
        <v>3790</v>
      </c>
      <c r="C144" s="3">
        <v>0.48263888888888884</v>
      </c>
      <c r="D144" s="3">
        <v>0.50347222222222232</v>
      </c>
      <c r="E144">
        <v>289</v>
      </c>
      <c r="F144" s="2" t="s">
        <v>1406</v>
      </c>
      <c r="G144" s="2" t="s">
        <v>1408</v>
      </c>
      <c r="H144" s="2" t="s">
        <v>240</v>
      </c>
      <c r="I144" s="2" t="s">
        <v>1407</v>
      </c>
      <c r="J144" s="2" t="s">
        <v>64</v>
      </c>
      <c r="K144">
        <v>2300</v>
      </c>
      <c r="L144">
        <v>7236</v>
      </c>
      <c r="M144">
        <v>7220</v>
      </c>
      <c r="N144">
        <v>0</v>
      </c>
      <c r="O144">
        <v>16</v>
      </c>
      <c r="P144" s="2" t="s">
        <v>3851</v>
      </c>
      <c r="Q144" s="2"/>
      <c r="R144">
        <v>0.5</v>
      </c>
      <c r="S144">
        <v>4</v>
      </c>
      <c r="T144" s="2" t="s">
        <v>3419</v>
      </c>
      <c r="U144" s="2" t="s">
        <v>3419</v>
      </c>
      <c r="V144" s="2" t="s">
        <v>3419</v>
      </c>
      <c r="W144">
        <v>3</v>
      </c>
      <c r="X144">
        <v>14440</v>
      </c>
      <c r="Y144">
        <v>3610</v>
      </c>
      <c r="Z144">
        <v>1203.3333333333333</v>
      </c>
    </row>
    <row r="145" spans="1:26">
      <c r="A145" s="1">
        <v>46094</v>
      </c>
      <c r="B145" s="2" t="s">
        <v>3790</v>
      </c>
      <c r="C145" s="3">
        <v>0.50694444444444442</v>
      </c>
      <c r="D145" s="3">
        <v>0.70833333333333326</v>
      </c>
      <c r="E145">
        <v>138</v>
      </c>
      <c r="F145" s="2" t="s">
        <v>776</v>
      </c>
      <c r="G145" s="2" t="s">
        <v>778</v>
      </c>
      <c r="H145" s="2" t="s">
        <v>779</v>
      </c>
      <c r="I145" s="2" t="s">
        <v>777</v>
      </c>
      <c r="J145" s="2" t="s">
        <v>64</v>
      </c>
      <c r="K145">
        <v>27800</v>
      </c>
      <c r="L145">
        <v>28200</v>
      </c>
      <c r="M145">
        <v>28054</v>
      </c>
      <c r="N145">
        <v>0</v>
      </c>
      <c r="O145">
        <v>146</v>
      </c>
      <c r="P145" s="2" t="s">
        <v>3853</v>
      </c>
      <c r="Q145" s="2"/>
      <c r="R145">
        <v>4.83</v>
      </c>
      <c r="S145">
        <v>3</v>
      </c>
      <c r="T145" s="2" t="s">
        <v>3419</v>
      </c>
      <c r="U145" s="2" t="s">
        <v>3419</v>
      </c>
      <c r="V145" s="2" t="s">
        <v>3419</v>
      </c>
      <c r="W145">
        <v>3</v>
      </c>
      <c r="X145">
        <v>5808.2815734989645</v>
      </c>
      <c r="Y145">
        <v>1936.0938578329883</v>
      </c>
      <c r="Z145">
        <v>645.36461927766277</v>
      </c>
    </row>
    <row r="146" spans="1:26">
      <c r="A146" s="1">
        <v>46094</v>
      </c>
      <c r="B146" s="2" t="s">
        <v>3790</v>
      </c>
      <c r="C146" s="3">
        <v>0.60416666666666674</v>
      </c>
      <c r="D146" s="3">
        <v>0.6875</v>
      </c>
      <c r="E146">
        <v>157</v>
      </c>
      <c r="F146" s="2" t="s">
        <v>848</v>
      </c>
      <c r="G146" s="2" t="s">
        <v>402</v>
      </c>
      <c r="H146" s="2" t="s">
        <v>850</v>
      </c>
      <c r="I146" s="2" t="s">
        <v>849</v>
      </c>
      <c r="J146" s="2" t="s">
        <v>116</v>
      </c>
      <c r="K146">
        <v>24950</v>
      </c>
      <c r="L146" t="s">
        <v>764</v>
      </c>
      <c r="M146">
        <v>18700</v>
      </c>
      <c r="N146" t="s">
        <v>3459</v>
      </c>
      <c r="O146">
        <v>133</v>
      </c>
      <c r="P146" s="2" t="s">
        <v>3850</v>
      </c>
      <c r="Q146" s="2"/>
      <c r="R146">
        <v>2</v>
      </c>
      <c r="S146">
        <v>5</v>
      </c>
      <c r="T146" s="2" t="s">
        <v>3419</v>
      </c>
      <c r="U146" s="2" t="s">
        <v>3419</v>
      </c>
      <c r="V146" s="2" t="s">
        <v>3419</v>
      </c>
      <c r="W146">
        <v>3</v>
      </c>
      <c r="X146">
        <v>9350</v>
      </c>
      <c r="Y146">
        <v>1870</v>
      </c>
      <c r="Z146">
        <v>623.33333333333337</v>
      </c>
    </row>
    <row r="147" spans="1:26">
      <c r="A147" s="1">
        <v>46097</v>
      </c>
      <c r="B147" s="2" t="s">
        <v>3790</v>
      </c>
      <c r="C147" s="3">
        <v>0.33333333333333326</v>
      </c>
      <c r="D147" s="3">
        <v>0.37152777777777768</v>
      </c>
      <c r="E147">
        <v>157</v>
      </c>
      <c r="F147" s="2" t="s">
        <v>848</v>
      </c>
      <c r="G147" s="2" t="s">
        <v>402</v>
      </c>
      <c r="H147" s="2" t="s">
        <v>850</v>
      </c>
      <c r="I147" s="2" t="s">
        <v>849</v>
      </c>
      <c r="J147" s="2" t="s">
        <v>116</v>
      </c>
      <c r="K147">
        <v>24950</v>
      </c>
      <c r="L147">
        <v>25960</v>
      </c>
      <c r="M147">
        <v>6974</v>
      </c>
      <c r="N147" t="s">
        <v>3460</v>
      </c>
      <c r="O147">
        <v>153</v>
      </c>
      <c r="P147" s="2" t="s">
        <v>3854</v>
      </c>
      <c r="Q147" s="2"/>
      <c r="R147">
        <v>0.92</v>
      </c>
      <c r="S147">
        <v>4</v>
      </c>
      <c r="T147" s="2" t="s">
        <v>3419</v>
      </c>
      <c r="U147" s="2" t="s">
        <v>3419</v>
      </c>
      <c r="V147" s="2" t="s">
        <v>3419</v>
      </c>
      <c r="W147">
        <v>3</v>
      </c>
      <c r="X147">
        <v>7580.4347826086951</v>
      </c>
      <c r="Y147">
        <v>1895.1086956521738</v>
      </c>
      <c r="Z147">
        <v>631.70289855072451</v>
      </c>
    </row>
    <row r="148" spans="1:26">
      <c r="A148" s="1">
        <v>46097</v>
      </c>
      <c r="B148" s="2" t="s">
        <v>3790</v>
      </c>
      <c r="C148" s="3">
        <v>0.33333333333333326</v>
      </c>
      <c r="D148" s="3">
        <v>0.4375</v>
      </c>
      <c r="E148">
        <v>139</v>
      </c>
      <c r="F148" s="2" t="s">
        <v>776</v>
      </c>
      <c r="G148" s="2" t="s">
        <v>778</v>
      </c>
      <c r="H148" s="2" t="s">
        <v>779</v>
      </c>
      <c r="I148" s="2" t="s">
        <v>777</v>
      </c>
      <c r="J148" s="2" t="s">
        <v>79</v>
      </c>
      <c r="K148">
        <v>27800</v>
      </c>
      <c r="L148">
        <v>28380</v>
      </c>
      <c r="M148">
        <v>28210</v>
      </c>
      <c r="N148">
        <v>0</v>
      </c>
      <c r="O148">
        <v>170</v>
      </c>
      <c r="P148" s="2" t="s">
        <v>3855</v>
      </c>
      <c r="Q148" s="2"/>
      <c r="R148">
        <v>2.5</v>
      </c>
      <c r="S148">
        <v>5</v>
      </c>
      <c r="T148" s="2" t="s">
        <v>3419</v>
      </c>
      <c r="U148" s="2" t="s">
        <v>3419</v>
      </c>
      <c r="V148" s="2" t="s">
        <v>3419</v>
      </c>
      <c r="W148">
        <v>3</v>
      </c>
      <c r="X148">
        <v>11284</v>
      </c>
      <c r="Y148">
        <v>2256.8000000000002</v>
      </c>
      <c r="Z148">
        <v>752.26666666666665</v>
      </c>
    </row>
    <row r="149" spans="1:26">
      <c r="A149" s="1">
        <v>46097</v>
      </c>
      <c r="B149" s="2" t="s">
        <v>3790</v>
      </c>
      <c r="C149" s="3">
        <v>0.44097222222222232</v>
      </c>
      <c r="D149" s="3">
        <v>0.45833333333333326</v>
      </c>
      <c r="E149">
        <v>262</v>
      </c>
      <c r="F149" s="2" t="s">
        <v>1289</v>
      </c>
      <c r="G149" s="2" t="s">
        <v>1281</v>
      </c>
      <c r="H149" s="2" t="s">
        <v>59</v>
      </c>
      <c r="I149" s="2" t="s">
        <v>1290</v>
      </c>
      <c r="J149" s="2" t="s">
        <v>79</v>
      </c>
      <c r="K149">
        <v>360</v>
      </c>
      <c r="L149">
        <v>450</v>
      </c>
      <c r="M149">
        <v>450</v>
      </c>
      <c r="N149">
        <v>0</v>
      </c>
      <c r="O149">
        <v>0</v>
      </c>
      <c r="P149" s="2" t="s">
        <v>3856</v>
      </c>
      <c r="Q149" s="2"/>
      <c r="R149">
        <v>0.42</v>
      </c>
      <c r="S149">
        <v>2</v>
      </c>
      <c r="T149" s="2" t="s">
        <v>3419</v>
      </c>
      <c r="U149" s="2" t="s">
        <v>3419</v>
      </c>
      <c r="V149" s="2" t="s">
        <v>3419</v>
      </c>
      <c r="W149">
        <v>3</v>
      </c>
      <c r="X149">
        <v>1071.4285714285716</v>
      </c>
      <c r="Y149">
        <v>535.71428571428578</v>
      </c>
      <c r="Z149">
        <v>178.57142857142858</v>
      </c>
    </row>
    <row r="150" spans="1:26">
      <c r="A150" s="1">
        <v>46097</v>
      </c>
      <c r="B150" s="2" t="s">
        <v>3790</v>
      </c>
      <c r="C150" s="3">
        <v>0.44444444444444442</v>
      </c>
      <c r="D150" s="3">
        <v>0.52083333333333326</v>
      </c>
      <c r="E150">
        <v>140</v>
      </c>
      <c r="F150" s="2" t="s">
        <v>787</v>
      </c>
      <c r="G150" s="2" t="s">
        <v>778</v>
      </c>
      <c r="H150" s="2" t="s">
        <v>779</v>
      </c>
      <c r="I150" s="2" t="s">
        <v>777</v>
      </c>
      <c r="J150" s="2" t="s">
        <v>64</v>
      </c>
      <c r="K150">
        <v>27800</v>
      </c>
      <c r="L150">
        <v>28200</v>
      </c>
      <c r="M150">
        <v>28076</v>
      </c>
      <c r="N150">
        <v>0</v>
      </c>
      <c r="O150">
        <v>124</v>
      </c>
      <c r="P150" s="2" t="s">
        <v>3857</v>
      </c>
      <c r="Q150" s="2"/>
      <c r="R150">
        <v>1.83</v>
      </c>
      <c r="S150">
        <v>8</v>
      </c>
      <c r="T150" s="2" t="s">
        <v>3419</v>
      </c>
      <c r="U150" s="2" t="s">
        <v>3419</v>
      </c>
      <c r="V150" s="2" t="s">
        <v>3419</v>
      </c>
      <c r="W150">
        <v>3</v>
      </c>
      <c r="X150">
        <v>15342.07650273224</v>
      </c>
      <c r="Y150">
        <v>1917.7595628415299</v>
      </c>
      <c r="Z150">
        <v>639.25318761384324</v>
      </c>
    </row>
    <row r="151" spans="1:26">
      <c r="A151" s="1">
        <v>46097</v>
      </c>
      <c r="B151" s="2" t="s">
        <v>3790</v>
      </c>
      <c r="C151" s="3">
        <v>0.5625</v>
      </c>
      <c r="D151" s="3">
        <v>0.70833333333333326</v>
      </c>
      <c r="E151">
        <v>193</v>
      </c>
      <c r="F151" s="2" t="s">
        <v>1019</v>
      </c>
      <c r="G151" s="2" t="s">
        <v>1021</v>
      </c>
      <c r="H151" s="2" t="s">
        <v>687</v>
      </c>
      <c r="I151" s="2" t="s">
        <v>1020</v>
      </c>
      <c r="J151" s="2" t="s">
        <v>64</v>
      </c>
      <c r="K151">
        <v>7000</v>
      </c>
      <c r="L151" t="s">
        <v>764</v>
      </c>
      <c r="M151">
        <v>5000</v>
      </c>
      <c r="N151" t="s">
        <v>3459</v>
      </c>
      <c r="O151">
        <v>22</v>
      </c>
      <c r="P151" s="2" t="s">
        <v>3858</v>
      </c>
      <c r="Q151" s="2"/>
      <c r="R151">
        <v>3.5</v>
      </c>
      <c r="S151">
        <v>5</v>
      </c>
      <c r="T151" s="2" t="s">
        <v>3419</v>
      </c>
      <c r="U151" s="2" t="s">
        <v>3419</v>
      </c>
      <c r="V151" s="2" t="s">
        <v>3419</v>
      </c>
      <c r="W151">
        <v>3</v>
      </c>
      <c r="X151">
        <v>1428.5714285714287</v>
      </c>
      <c r="Y151">
        <v>285.71428571428572</v>
      </c>
      <c r="Z151">
        <v>95.238095238095227</v>
      </c>
    </row>
    <row r="152" spans="1:26">
      <c r="A152" s="1">
        <v>46097</v>
      </c>
      <c r="B152" s="2" t="s">
        <v>3790</v>
      </c>
      <c r="C152" s="3">
        <v>0.66666666666666674</v>
      </c>
      <c r="D152" s="3">
        <v>0.70833333333333326</v>
      </c>
      <c r="E152">
        <v>370</v>
      </c>
      <c r="F152" s="2" t="s">
        <v>1731</v>
      </c>
      <c r="G152" s="2" t="s">
        <v>1733</v>
      </c>
      <c r="H152" s="2" t="s">
        <v>1734</v>
      </c>
      <c r="I152" s="2" t="s">
        <v>1732</v>
      </c>
      <c r="J152" s="2" t="s">
        <v>64</v>
      </c>
      <c r="K152">
        <v>15000</v>
      </c>
      <c r="L152">
        <v>15600</v>
      </c>
      <c r="M152">
        <v>15591</v>
      </c>
      <c r="N152">
        <v>0</v>
      </c>
      <c r="O152">
        <v>9</v>
      </c>
      <c r="P152" s="2" t="s">
        <v>3859</v>
      </c>
      <c r="Q152" s="2"/>
      <c r="R152">
        <v>1</v>
      </c>
      <c r="S152">
        <v>3</v>
      </c>
      <c r="T152" s="2" t="s">
        <v>3419</v>
      </c>
      <c r="U152" s="2" t="s">
        <v>3419</v>
      </c>
      <c r="V152" s="2" t="s">
        <v>3419</v>
      </c>
      <c r="W152">
        <v>3</v>
      </c>
      <c r="X152">
        <v>15591</v>
      </c>
      <c r="Y152">
        <v>5197</v>
      </c>
      <c r="Z152">
        <v>1732.3333333333333</v>
      </c>
    </row>
    <row r="153" spans="1:26">
      <c r="A153" s="1">
        <v>46098</v>
      </c>
      <c r="B153" s="2" t="s">
        <v>3790</v>
      </c>
      <c r="C153" s="3">
        <v>0.33333333333333326</v>
      </c>
      <c r="D153" s="3">
        <v>0.37847222222222232</v>
      </c>
      <c r="E153">
        <v>193</v>
      </c>
      <c r="F153" s="2" t="s">
        <v>1019</v>
      </c>
      <c r="G153" s="2" t="s">
        <v>1021</v>
      </c>
      <c r="H153" s="2" t="s">
        <v>687</v>
      </c>
      <c r="I153" s="2" t="s">
        <v>1020</v>
      </c>
      <c r="J153" s="2" t="s">
        <v>64</v>
      </c>
      <c r="K153">
        <v>7000</v>
      </c>
      <c r="L153">
        <v>7060</v>
      </c>
      <c r="M153">
        <v>2035</v>
      </c>
      <c r="N153" t="s">
        <v>3460</v>
      </c>
      <c r="O153">
        <v>3</v>
      </c>
      <c r="P153" s="2" t="s">
        <v>3841</v>
      </c>
      <c r="Q153" s="2"/>
      <c r="R153">
        <v>1.08</v>
      </c>
      <c r="S153">
        <v>3</v>
      </c>
      <c r="T153" s="2" t="s">
        <v>3419</v>
      </c>
      <c r="U153" s="2" t="s">
        <v>3419</v>
      </c>
      <c r="V153" s="2" t="s">
        <v>3419</v>
      </c>
      <c r="W153">
        <v>3</v>
      </c>
      <c r="X153">
        <v>1884.2592592592591</v>
      </c>
      <c r="Y153">
        <v>628.08641975308637</v>
      </c>
      <c r="Z153">
        <v>209.36213991769546</v>
      </c>
    </row>
    <row r="154" spans="1:26">
      <c r="A154" s="1">
        <v>46098</v>
      </c>
      <c r="B154" s="2" t="s">
        <v>3790</v>
      </c>
      <c r="C154" s="3">
        <v>0.33333333333333326</v>
      </c>
      <c r="D154" s="3">
        <v>0.47569444444444442</v>
      </c>
      <c r="E154">
        <v>124</v>
      </c>
      <c r="F154" s="2" t="s">
        <v>706</v>
      </c>
      <c r="G154" s="2" t="s">
        <v>695</v>
      </c>
      <c r="H154" s="2" t="s">
        <v>708</v>
      </c>
      <c r="I154" s="2" t="s">
        <v>707</v>
      </c>
      <c r="J154" s="2" t="s">
        <v>64</v>
      </c>
      <c r="K154">
        <v>24000</v>
      </c>
      <c r="L154">
        <v>24435</v>
      </c>
      <c r="M154">
        <v>24323</v>
      </c>
      <c r="N154" t="s">
        <v>3459</v>
      </c>
      <c r="O154">
        <v>112</v>
      </c>
      <c r="P154" s="2" t="s">
        <v>3860</v>
      </c>
      <c r="Q154" s="2"/>
      <c r="R154">
        <v>3.42</v>
      </c>
      <c r="S154">
        <v>4</v>
      </c>
      <c r="T154" s="2" t="s">
        <v>3419</v>
      </c>
      <c r="U154" s="2" t="s">
        <v>3419</v>
      </c>
      <c r="V154" s="2" t="s">
        <v>3419</v>
      </c>
      <c r="W154">
        <v>3</v>
      </c>
      <c r="X154">
        <v>7111.9883040935674</v>
      </c>
      <c r="Y154">
        <v>1777.9970760233919</v>
      </c>
      <c r="Z154">
        <v>592.66569200779736</v>
      </c>
    </row>
    <row r="155" spans="1:26">
      <c r="A155" s="1">
        <v>46098</v>
      </c>
      <c r="B155" s="2" t="s">
        <v>3790</v>
      </c>
      <c r="C155" s="3">
        <v>0.33333333333333326</v>
      </c>
      <c r="D155" s="3">
        <v>0.47569444444444442</v>
      </c>
      <c r="E155">
        <v>124</v>
      </c>
      <c r="F155" s="2" t="s">
        <v>706</v>
      </c>
      <c r="G155" s="2" t="s">
        <v>695</v>
      </c>
      <c r="H155" s="2" t="s">
        <v>708</v>
      </c>
      <c r="I155" s="2" t="s">
        <v>707</v>
      </c>
      <c r="J155" s="2" t="s">
        <v>64</v>
      </c>
      <c r="K155">
        <v>24000</v>
      </c>
      <c r="L155">
        <v>24435</v>
      </c>
      <c r="M155">
        <v>24323</v>
      </c>
      <c r="N155" t="s">
        <v>3460</v>
      </c>
      <c r="O155">
        <v>112</v>
      </c>
      <c r="P155" s="2" t="s">
        <v>3860</v>
      </c>
      <c r="Q155" s="2"/>
      <c r="R155">
        <v>3.42</v>
      </c>
      <c r="S155">
        <v>4</v>
      </c>
      <c r="T155" s="2" t="s">
        <v>3419</v>
      </c>
      <c r="U155" s="2" t="s">
        <v>3419</v>
      </c>
      <c r="V155" s="2" t="s">
        <v>3419</v>
      </c>
      <c r="W155">
        <v>3</v>
      </c>
      <c r="X155">
        <v>7111.9883040935674</v>
      </c>
      <c r="Y155">
        <v>1777.9970760233919</v>
      </c>
      <c r="Z155">
        <v>592.66569200779736</v>
      </c>
    </row>
    <row r="156" spans="1:26">
      <c r="A156" s="1">
        <v>46098</v>
      </c>
      <c r="B156" s="2" t="s">
        <v>3790</v>
      </c>
      <c r="C156" s="3">
        <v>0.42361111111111116</v>
      </c>
      <c r="D156" s="3">
        <v>0.5625</v>
      </c>
      <c r="E156">
        <v>403</v>
      </c>
      <c r="F156" s="2" t="s">
        <v>1848</v>
      </c>
      <c r="G156" s="2" t="s">
        <v>1850</v>
      </c>
      <c r="H156" s="2" t="s">
        <v>1051</v>
      </c>
      <c r="I156" s="2" t="s">
        <v>1849</v>
      </c>
      <c r="J156" s="2" t="s">
        <v>64</v>
      </c>
      <c r="K156">
        <v>16000</v>
      </c>
      <c r="L156">
        <v>17271</v>
      </c>
      <c r="M156">
        <v>17263</v>
      </c>
      <c r="N156">
        <v>0</v>
      </c>
      <c r="O156">
        <v>8</v>
      </c>
      <c r="P156" s="2" t="s">
        <v>3841</v>
      </c>
      <c r="Q156" s="2"/>
      <c r="R156">
        <v>3.33</v>
      </c>
      <c r="S156">
        <v>3</v>
      </c>
      <c r="T156" s="2" t="s">
        <v>3419</v>
      </c>
      <c r="U156" s="2" t="s">
        <v>3419</v>
      </c>
      <c r="V156" s="2" t="s">
        <v>3419</v>
      </c>
      <c r="W156">
        <v>3</v>
      </c>
      <c r="X156">
        <v>5184.0840840840838</v>
      </c>
      <c r="Y156">
        <v>1728.0280280280278</v>
      </c>
      <c r="Z156">
        <v>576.00934267600928</v>
      </c>
    </row>
    <row r="157" spans="1:26">
      <c r="A157" s="1">
        <v>46098</v>
      </c>
      <c r="B157" s="2" t="s">
        <v>3790</v>
      </c>
      <c r="C157" s="3">
        <v>0.47916666666666674</v>
      </c>
      <c r="D157" s="3">
        <v>0.48611111111111116</v>
      </c>
      <c r="E157">
        <v>296</v>
      </c>
      <c r="F157" s="2" t="s">
        <v>1447</v>
      </c>
      <c r="G157" s="2" t="s">
        <v>1449</v>
      </c>
      <c r="H157" s="2" t="s">
        <v>1450</v>
      </c>
      <c r="I157" s="2" t="s">
        <v>1448</v>
      </c>
      <c r="J157" s="2" t="s">
        <v>64</v>
      </c>
      <c r="K157">
        <v>1300</v>
      </c>
      <c r="L157">
        <v>850</v>
      </c>
      <c r="M157">
        <v>849</v>
      </c>
      <c r="N157">
        <v>0</v>
      </c>
      <c r="O157">
        <v>1</v>
      </c>
      <c r="P157" s="2" t="s">
        <v>3859</v>
      </c>
      <c r="Q157" s="2"/>
      <c r="R157">
        <v>0.17</v>
      </c>
      <c r="S157">
        <v>3</v>
      </c>
      <c r="T157" s="2" t="s">
        <v>3419</v>
      </c>
      <c r="U157" s="2" t="s">
        <v>3419</v>
      </c>
      <c r="V157" s="2" t="s">
        <v>3419</v>
      </c>
      <c r="W157">
        <v>3</v>
      </c>
      <c r="X157">
        <v>4994.1176470588234</v>
      </c>
      <c r="Y157">
        <v>1664.705882352941</v>
      </c>
      <c r="Z157">
        <v>554.9019607843137</v>
      </c>
    </row>
    <row r="158" spans="1:26">
      <c r="A158" s="1">
        <v>46098</v>
      </c>
      <c r="B158" s="2" t="s">
        <v>3790</v>
      </c>
      <c r="C158" s="3">
        <v>0.60763888888888884</v>
      </c>
      <c r="D158" s="3">
        <v>0.67361111111111116</v>
      </c>
      <c r="E158">
        <v>225</v>
      </c>
      <c r="F158" s="2" t="s">
        <v>1143</v>
      </c>
      <c r="G158" s="2" t="s">
        <v>1145</v>
      </c>
      <c r="H158" s="2" t="s">
        <v>122</v>
      </c>
      <c r="I158" s="2" t="s">
        <v>1144</v>
      </c>
      <c r="J158" s="2" t="s">
        <v>64</v>
      </c>
      <c r="K158">
        <v>20500</v>
      </c>
      <c r="L158" t="s">
        <v>764</v>
      </c>
      <c r="M158">
        <v>10000</v>
      </c>
      <c r="N158" t="s">
        <v>3459</v>
      </c>
      <c r="O158">
        <v>11</v>
      </c>
      <c r="P158" s="2" t="s">
        <v>3841</v>
      </c>
      <c r="Q158" s="2"/>
      <c r="R158">
        <v>1.58</v>
      </c>
      <c r="S158">
        <v>3</v>
      </c>
      <c r="T158" s="2" t="s">
        <v>3419</v>
      </c>
      <c r="U158" s="2" t="s">
        <v>3419</v>
      </c>
      <c r="V158" s="2" t="s">
        <v>3419</v>
      </c>
      <c r="W158">
        <v>3</v>
      </c>
      <c r="X158">
        <v>6329.1139240506327</v>
      </c>
      <c r="Y158">
        <v>2109.7046413502107</v>
      </c>
      <c r="Z158">
        <v>703.23488045007025</v>
      </c>
    </row>
    <row r="159" spans="1:26">
      <c r="A159" s="1">
        <v>46098</v>
      </c>
      <c r="B159" s="2" t="s">
        <v>3790</v>
      </c>
      <c r="C159" s="3">
        <v>0.60416666666666674</v>
      </c>
      <c r="D159" s="3">
        <v>0.64236111111111116</v>
      </c>
      <c r="E159">
        <v>285</v>
      </c>
      <c r="F159" s="2" t="s">
        <v>1389</v>
      </c>
      <c r="G159" s="2" t="s">
        <v>1391</v>
      </c>
      <c r="H159" s="2" t="s">
        <v>153</v>
      </c>
      <c r="I159" s="2" t="s">
        <v>1390</v>
      </c>
      <c r="J159" s="2" t="s">
        <v>64</v>
      </c>
      <c r="K159">
        <v>500</v>
      </c>
      <c r="L159">
        <v>5160</v>
      </c>
      <c r="M159">
        <v>5140</v>
      </c>
      <c r="N159">
        <v>0</v>
      </c>
      <c r="O159">
        <v>20</v>
      </c>
      <c r="P159" s="2" t="s">
        <v>3859</v>
      </c>
      <c r="Q159" s="2"/>
      <c r="R159">
        <v>0.92</v>
      </c>
      <c r="S159">
        <v>3</v>
      </c>
      <c r="T159" s="2" t="s">
        <v>3419</v>
      </c>
      <c r="U159" s="2" t="s">
        <v>3419</v>
      </c>
      <c r="V159" s="2" t="s">
        <v>3419</v>
      </c>
      <c r="W159">
        <v>3</v>
      </c>
      <c r="X159">
        <v>5586.95652173913</v>
      </c>
      <c r="Y159">
        <v>1862.31884057971</v>
      </c>
      <c r="Z159">
        <v>620.7729468599033</v>
      </c>
    </row>
    <row r="160" spans="1:26">
      <c r="A160" s="1">
        <v>46099</v>
      </c>
      <c r="B160" s="2" t="s">
        <v>3790</v>
      </c>
      <c r="C160" s="3">
        <v>0.33333333333333326</v>
      </c>
      <c r="D160" s="3">
        <v>0.40277777777777768</v>
      </c>
      <c r="E160">
        <v>225</v>
      </c>
      <c r="F160" s="2" t="s">
        <v>1143</v>
      </c>
      <c r="G160" s="2" t="s">
        <v>1145</v>
      </c>
      <c r="H160" s="2" t="s">
        <v>122</v>
      </c>
      <c r="I160" s="2" t="s">
        <v>1144</v>
      </c>
      <c r="J160" s="2" t="s">
        <v>64</v>
      </c>
      <c r="K160">
        <v>20500</v>
      </c>
      <c r="L160">
        <v>23142</v>
      </c>
      <c r="M160">
        <v>13123</v>
      </c>
      <c r="N160" t="s">
        <v>3460</v>
      </c>
      <c r="O160">
        <v>8</v>
      </c>
      <c r="P160" s="2" t="s">
        <v>3841</v>
      </c>
      <c r="Q160" s="2"/>
      <c r="R160">
        <v>1.67</v>
      </c>
      <c r="S160">
        <v>3</v>
      </c>
      <c r="T160" s="2" t="s">
        <v>3419</v>
      </c>
      <c r="U160" s="2" t="s">
        <v>3419</v>
      </c>
      <c r="V160" s="2" t="s">
        <v>3419</v>
      </c>
      <c r="W160">
        <v>3</v>
      </c>
      <c r="X160">
        <v>7858.08383233533</v>
      </c>
      <c r="Y160">
        <v>2619.3612774451099</v>
      </c>
      <c r="Z160">
        <v>873.12042581503658</v>
      </c>
    </row>
    <row r="161" spans="1:26">
      <c r="A161" s="1">
        <v>46099</v>
      </c>
      <c r="B161" s="2" t="s">
        <v>3790</v>
      </c>
      <c r="C161" s="3">
        <v>0.33333333333333326</v>
      </c>
      <c r="D161" s="3">
        <v>0.375</v>
      </c>
      <c r="E161">
        <v>414</v>
      </c>
      <c r="F161" s="2" t="s">
        <v>1708</v>
      </c>
      <c r="G161" s="2" t="s">
        <v>662</v>
      </c>
      <c r="H161" s="2" t="s">
        <v>663</v>
      </c>
      <c r="I161" s="2" t="s">
        <v>661</v>
      </c>
      <c r="J161" s="2" t="s">
        <v>64</v>
      </c>
      <c r="K161">
        <v>11000</v>
      </c>
      <c r="L161">
        <v>11612</v>
      </c>
      <c r="M161">
        <v>11553</v>
      </c>
      <c r="N161">
        <v>0</v>
      </c>
      <c r="O161">
        <v>54</v>
      </c>
      <c r="P161" s="2" t="s">
        <v>3861</v>
      </c>
      <c r="Q161" s="2"/>
      <c r="R161">
        <v>1</v>
      </c>
      <c r="S161">
        <v>4</v>
      </c>
      <c r="T161" s="2" t="s">
        <v>3419</v>
      </c>
      <c r="U161" s="2" t="s">
        <v>3419</v>
      </c>
      <c r="V161" s="2" t="s">
        <v>3419</v>
      </c>
      <c r="W161">
        <v>3</v>
      </c>
      <c r="X161">
        <v>11553</v>
      </c>
      <c r="Y161">
        <v>2888.25</v>
      </c>
      <c r="Z161">
        <v>962.75</v>
      </c>
    </row>
    <row r="162" spans="1:26">
      <c r="A162" s="1">
        <v>46099</v>
      </c>
      <c r="B162" s="2" t="s">
        <v>3790</v>
      </c>
      <c r="C162" s="3">
        <v>0.37847222222222232</v>
      </c>
      <c r="D162" s="3">
        <v>0.40277777777777768</v>
      </c>
      <c r="E162">
        <v>291</v>
      </c>
      <c r="F162" s="2" t="s">
        <v>1415</v>
      </c>
      <c r="G162" s="2" t="s">
        <v>1417</v>
      </c>
      <c r="H162" s="2" t="s">
        <v>122</v>
      </c>
      <c r="I162" s="2" t="s">
        <v>1416</v>
      </c>
      <c r="J162" s="2" t="s">
        <v>64</v>
      </c>
      <c r="K162">
        <v>6000</v>
      </c>
      <c r="L162">
        <v>5124</v>
      </c>
      <c r="M162">
        <v>5124</v>
      </c>
      <c r="N162">
        <v>0</v>
      </c>
      <c r="O162">
        <v>0</v>
      </c>
      <c r="P162" s="2" t="s">
        <v>3860</v>
      </c>
      <c r="Q162" s="2"/>
      <c r="R162">
        <v>0.57999999999999996</v>
      </c>
      <c r="S162">
        <v>4</v>
      </c>
      <c r="T162" s="2" t="s">
        <v>3419</v>
      </c>
      <c r="U162" s="2" t="s">
        <v>3419</v>
      </c>
      <c r="V162" s="2" t="s">
        <v>3419</v>
      </c>
      <c r="W162">
        <v>3</v>
      </c>
      <c r="X162">
        <v>8834.4827586206902</v>
      </c>
      <c r="Y162">
        <v>2208.6206896551726</v>
      </c>
      <c r="Z162">
        <v>736.20689655172418</v>
      </c>
    </row>
    <row r="163" spans="1:26">
      <c r="A163" s="1">
        <v>46099</v>
      </c>
      <c r="B163" s="2" t="s">
        <v>3790</v>
      </c>
      <c r="C163" s="3">
        <v>0.36805555555555558</v>
      </c>
      <c r="D163" s="3">
        <v>0.44097222222222232</v>
      </c>
      <c r="E163">
        <v>256</v>
      </c>
      <c r="F163" s="2" t="s">
        <v>1261</v>
      </c>
      <c r="G163" s="2" t="s">
        <v>1263</v>
      </c>
      <c r="H163" s="2" t="s">
        <v>97</v>
      </c>
      <c r="I163" s="2" t="s">
        <v>1262</v>
      </c>
      <c r="J163" s="2" t="s">
        <v>64</v>
      </c>
      <c r="K163">
        <v>4500</v>
      </c>
      <c r="L163">
        <v>4850</v>
      </c>
      <c r="M163">
        <v>4845</v>
      </c>
      <c r="N163">
        <v>0</v>
      </c>
      <c r="O163">
        <v>5</v>
      </c>
      <c r="P163" s="2" t="s">
        <v>3841</v>
      </c>
      <c r="Q163" s="2"/>
      <c r="R163">
        <v>1.75</v>
      </c>
      <c r="S163">
        <v>3</v>
      </c>
      <c r="T163" s="2" t="s">
        <v>3419</v>
      </c>
      <c r="U163" s="2" t="s">
        <v>3419</v>
      </c>
      <c r="V163" s="2" t="s">
        <v>3419</v>
      </c>
      <c r="W163">
        <v>3</v>
      </c>
      <c r="X163">
        <v>2768.5714285714284</v>
      </c>
      <c r="Y163">
        <v>922.85714285714289</v>
      </c>
      <c r="Z163">
        <v>307.61904761904765</v>
      </c>
    </row>
    <row r="164" spans="1:26">
      <c r="A164" s="1">
        <v>46099</v>
      </c>
      <c r="B164" s="2" t="s">
        <v>3790</v>
      </c>
      <c r="C164" s="3">
        <v>0.44791666666666674</v>
      </c>
      <c r="D164" s="3">
        <v>0.69444444444444442</v>
      </c>
      <c r="E164">
        <v>308</v>
      </c>
      <c r="F164" s="2" t="s">
        <v>1492</v>
      </c>
      <c r="G164" s="2" t="s">
        <v>1494</v>
      </c>
      <c r="H164" s="2" t="s">
        <v>97</v>
      </c>
      <c r="I164" s="2" t="s">
        <v>1493</v>
      </c>
      <c r="J164" s="2" t="s">
        <v>64</v>
      </c>
      <c r="K164">
        <v>19000</v>
      </c>
      <c r="L164">
        <v>14266</v>
      </c>
      <c r="M164">
        <v>19218</v>
      </c>
      <c r="N164">
        <v>0</v>
      </c>
      <c r="O164">
        <v>48</v>
      </c>
      <c r="P164" s="2" t="s">
        <v>3861</v>
      </c>
      <c r="Q164" s="2"/>
      <c r="R164">
        <v>5.92</v>
      </c>
      <c r="S164">
        <v>4</v>
      </c>
      <c r="T164" s="2" t="s">
        <v>3419</v>
      </c>
      <c r="U164" s="2" t="s">
        <v>3419</v>
      </c>
      <c r="V164" s="2" t="s">
        <v>3419</v>
      </c>
      <c r="W164">
        <v>3</v>
      </c>
      <c r="X164">
        <v>3246.2837837837837</v>
      </c>
      <c r="Y164">
        <v>811.57094594594594</v>
      </c>
      <c r="Z164">
        <v>270.52364864864865</v>
      </c>
    </row>
    <row r="165" spans="1:26">
      <c r="A165" s="1">
        <v>46099</v>
      </c>
      <c r="B165" s="2" t="s">
        <v>3790</v>
      </c>
      <c r="C165" s="3">
        <v>0.52083333333333326</v>
      </c>
      <c r="D165" s="3">
        <v>0.54166666666666674</v>
      </c>
      <c r="E165">
        <v>297</v>
      </c>
      <c r="F165" s="2" t="s">
        <v>1455</v>
      </c>
      <c r="G165" s="2" t="s">
        <v>1457</v>
      </c>
      <c r="H165" s="2" t="s">
        <v>1458</v>
      </c>
      <c r="I165" s="2" t="s">
        <v>1456</v>
      </c>
      <c r="J165" s="2" t="s">
        <v>64</v>
      </c>
      <c r="K165">
        <v>2500</v>
      </c>
      <c r="L165">
        <v>3100</v>
      </c>
      <c r="M165">
        <v>3096</v>
      </c>
      <c r="N165">
        <v>0</v>
      </c>
      <c r="O165">
        <v>4</v>
      </c>
      <c r="P165" s="2" t="s">
        <v>3862</v>
      </c>
      <c r="Q165" s="2"/>
      <c r="R165">
        <v>0.5</v>
      </c>
      <c r="S165">
        <v>4</v>
      </c>
      <c r="T165" s="2" t="s">
        <v>3419</v>
      </c>
      <c r="U165" s="2" t="s">
        <v>3419</v>
      </c>
      <c r="V165" s="2" t="s">
        <v>3419</v>
      </c>
      <c r="W165">
        <v>3</v>
      </c>
      <c r="X165">
        <v>6192</v>
      </c>
      <c r="Y165">
        <v>1548</v>
      </c>
      <c r="Z165">
        <v>516</v>
      </c>
    </row>
    <row r="166" spans="1:26">
      <c r="A166" s="1">
        <v>46099</v>
      </c>
      <c r="B166" s="2" t="s">
        <v>3790</v>
      </c>
      <c r="C166" s="3">
        <v>0.52777777777777768</v>
      </c>
      <c r="D166" s="3">
        <v>0.625</v>
      </c>
      <c r="E166">
        <v>413</v>
      </c>
      <c r="F166" s="2" t="s">
        <v>1603</v>
      </c>
      <c r="G166" s="2" t="s">
        <v>662</v>
      </c>
      <c r="H166" s="2" t="s">
        <v>354</v>
      </c>
      <c r="I166" s="2" t="s">
        <v>1881</v>
      </c>
      <c r="J166" s="2" t="s">
        <v>64</v>
      </c>
      <c r="K166">
        <v>19500</v>
      </c>
      <c r="L166">
        <v>23940</v>
      </c>
      <c r="M166">
        <v>23931</v>
      </c>
      <c r="N166">
        <v>0</v>
      </c>
      <c r="O166">
        <v>9</v>
      </c>
      <c r="P166" s="2" t="s">
        <v>3863</v>
      </c>
      <c r="Q166" s="2"/>
      <c r="R166">
        <v>2.33</v>
      </c>
      <c r="S166">
        <v>4</v>
      </c>
      <c r="T166" s="2" t="s">
        <v>3419</v>
      </c>
      <c r="U166" s="2" t="s">
        <v>3419</v>
      </c>
      <c r="V166" s="2" t="s">
        <v>3419</v>
      </c>
      <c r="W166">
        <v>3</v>
      </c>
      <c r="X166">
        <v>10270.815450643777</v>
      </c>
      <c r="Y166">
        <v>2567.7038626609442</v>
      </c>
      <c r="Z166">
        <v>855.90128755364799</v>
      </c>
    </row>
    <row r="167" spans="1:26">
      <c r="A167" s="1">
        <v>46099</v>
      </c>
      <c r="B167" s="2" t="s">
        <v>3790</v>
      </c>
      <c r="C167" s="3">
        <v>0.63194444444444442</v>
      </c>
      <c r="D167" s="3">
        <v>0.70833333333333326</v>
      </c>
      <c r="E167">
        <v>395</v>
      </c>
      <c r="F167" s="2" t="s">
        <v>1821</v>
      </c>
      <c r="G167" s="2" t="s">
        <v>1823</v>
      </c>
      <c r="H167" s="2" t="s">
        <v>354</v>
      </c>
      <c r="I167" s="2" t="s">
        <v>1822</v>
      </c>
      <c r="J167" s="2" t="s">
        <v>64</v>
      </c>
      <c r="K167">
        <v>20000</v>
      </c>
      <c r="L167" t="s">
        <v>764</v>
      </c>
      <c r="M167">
        <v>6000</v>
      </c>
      <c r="N167" t="s">
        <v>3459</v>
      </c>
      <c r="O167">
        <v>3</v>
      </c>
      <c r="P167" s="2" t="s">
        <v>3841</v>
      </c>
      <c r="Q167" s="2"/>
      <c r="R167">
        <v>1.83</v>
      </c>
      <c r="S167">
        <v>3</v>
      </c>
      <c r="T167" s="2" t="s">
        <v>3419</v>
      </c>
      <c r="U167" s="2" t="s">
        <v>3419</v>
      </c>
      <c r="V167" s="2" t="s">
        <v>3419</v>
      </c>
      <c r="W167">
        <v>3</v>
      </c>
      <c r="X167">
        <v>3278.688524590164</v>
      </c>
      <c r="Y167">
        <v>1092.8961748633878</v>
      </c>
      <c r="Z167">
        <v>364.29872495446261</v>
      </c>
    </row>
    <row r="168" spans="1:26">
      <c r="A168" s="1">
        <v>46100</v>
      </c>
      <c r="B168" s="2" t="s">
        <v>3790</v>
      </c>
      <c r="C168" s="3">
        <v>0.33333333333333326</v>
      </c>
      <c r="D168" s="3">
        <v>0.39583333333333326</v>
      </c>
      <c r="E168">
        <v>408</v>
      </c>
      <c r="F168" s="2" t="s">
        <v>1870</v>
      </c>
      <c r="G168" s="2" t="s">
        <v>1850</v>
      </c>
      <c r="H168" s="2" t="s">
        <v>1872</v>
      </c>
      <c r="I168" s="2" t="s">
        <v>1871</v>
      </c>
      <c r="J168" s="2" t="s">
        <v>64</v>
      </c>
      <c r="K168">
        <v>15500</v>
      </c>
      <c r="L168">
        <v>16280</v>
      </c>
      <c r="M168">
        <v>16278</v>
      </c>
      <c r="N168">
        <v>0</v>
      </c>
      <c r="O168">
        <v>2</v>
      </c>
      <c r="P168" s="2" t="s">
        <v>3864</v>
      </c>
      <c r="Q168" s="2"/>
      <c r="R168">
        <v>1.5</v>
      </c>
      <c r="S168">
        <v>6</v>
      </c>
      <c r="T168" s="2" t="s">
        <v>3419</v>
      </c>
      <c r="U168" s="2" t="s">
        <v>3419</v>
      </c>
      <c r="V168" s="2" t="s">
        <v>3419</v>
      </c>
      <c r="W168">
        <v>3</v>
      </c>
      <c r="X168">
        <v>10852</v>
      </c>
      <c r="Y168">
        <v>1808.6666666666667</v>
      </c>
      <c r="Z168">
        <v>602.88888888888891</v>
      </c>
    </row>
    <row r="169" spans="1:26">
      <c r="A169" s="1">
        <v>46100</v>
      </c>
      <c r="B169" s="2" t="s">
        <v>3790</v>
      </c>
      <c r="C169" s="3">
        <v>0.39930555555555558</v>
      </c>
      <c r="D169" s="3">
        <v>0.42708333333333326</v>
      </c>
      <c r="E169">
        <v>395</v>
      </c>
      <c r="F169" s="2" t="s">
        <v>1821</v>
      </c>
      <c r="G169" s="2" t="s">
        <v>1823</v>
      </c>
      <c r="H169" s="2" t="s">
        <v>354</v>
      </c>
      <c r="I169" s="2" t="s">
        <v>1822</v>
      </c>
      <c r="J169" s="2" t="s">
        <v>64</v>
      </c>
      <c r="K169">
        <v>20000</v>
      </c>
      <c r="L169">
        <v>20400</v>
      </c>
      <c r="M169">
        <v>14393</v>
      </c>
      <c r="N169" t="s">
        <v>3460</v>
      </c>
      <c r="O169">
        <v>7</v>
      </c>
      <c r="P169" s="2" t="s">
        <v>3863</v>
      </c>
      <c r="Q169" s="2"/>
      <c r="R169">
        <v>0.67</v>
      </c>
      <c r="S169">
        <v>4</v>
      </c>
      <c r="T169" s="2" t="s">
        <v>3419</v>
      </c>
      <c r="U169" s="2" t="s">
        <v>3419</v>
      </c>
      <c r="V169" s="2" t="s">
        <v>3419</v>
      </c>
      <c r="W169">
        <v>3</v>
      </c>
      <c r="X169">
        <v>21482.089552238805</v>
      </c>
      <c r="Y169">
        <v>5370.5223880597014</v>
      </c>
      <c r="Z169">
        <v>1790.1741293532339</v>
      </c>
    </row>
    <row r="170" spans="1:26">
      <c r="A170" s="1">
        <v>46100</v>
      </c>
      <c r="B170" s="2" t="s">
        <v>3790</v>
      </c>
      <c r="C170" s="3">
        <v>0.52777777777777768</v>
      </c>
      <c r="D170" s="3">
        <v>0.54861111111111116</v>
      </c>
      <c r="E170">
        <v>375</v>
      </c>
      <c r="F170" s="2" t="s">
        <v>1754</v>
      </c>
      <c r="G170" s="2" t="s">
        <v>1756</v>
      </c>
      <c r="H170" s="2" t="s">
        <v>1727</v>
      </c>
      <c r="I170" s="2" t="s">
        <v>1755</v>
      </c>
      <c r="J170" s="2" t="s">
        <v>64</v>
      </c>
      <c r="K170">
        <v>6000</v>
      </c>
      <c r="L170">
        <v>6165</v>
      </c>
      <c r="M170">
        <v>6111</v>
      </c>
      <c r="N170">
        <v>0</v>
      </c>
      <c r="O170">
        <v>54</v>
      </c>
      <c r="P170" s="2" t="s">
        <v>3841</v>
      </c>
      <c r="Q170" s="2"/>
      <c r="R170">
        <v>0.5</v>
      </c>
      <c r="S170">
        <v>3</v>
      </c>
      <c r="T170" s="2" t="s">
        <v>3419</v>
      </c>
      <c r="U170" s="2" t="s">
        <v>3419</v>
      </c>
      <c r="V170" s="2" t="s">
        <v>3419</v>
      </c>
      <c r="W170">
        <v>3</v>
      </c>
      <c r="X170">
        <v>12222</v>
      </c>
      <c r="Y170">
        <v>4074</v>
      </c>
      <c r="Z170">
        <v>1358</v>
      </c>
    </row>
    <row r="171" spans="1:26">
      <c r="A171" s="1">
        <v>46100</v>
      </c>
      <c r="B171" s="2" t="s">
        <v>3790</v>
      </c>
      <c r="C171" s="3">
        <v>0.5625</v>
      </c>
      <c r="D171" s="3">
        <v>0.625</v>
      </c>
      <c r="E171">
        <v>169</v>
      </c>
      <c r="F171" s="2" t="s">
        <v>904</v>
      </c>
      <c r="G171" s="2" t="s">
        <v>906</v>
      </c>
      <c r="H171" s="2" t="s">
        <v>111</v>
      </c>
      <c r="I171" s="2" t="s">
        <v>905</v>
      </c>
      <c r="J171" s="2" t="s">
        <v>116</v>
      </c>
      <c r="K171">
        <v>20000</v>
      </c>
      <c r="L171">
        <v>20650</v>
      </c>
      <c r="M171">
        <v>20609</v>
      </c>
      <c r="N171">
        <v>0</v>
      </c>
      <c r="O171">
        <v>42</v>
      </c>
      <c r="P171" s="2" t="s">
        <v>3841</v>
      </c>
      <c r="Q171" s="2"/>
      <c r="R171">
        <v>1.5</v>
      </c>
      <c r="S171">
        <v>3</v>
      </c>
      <c r="T171" s="2" t="s">
        <v>3419</v>
      </c>
      <c r="U171" s="2" t="s">
        <v>3419</v>
      </c>
      <c r="V171" s="2" t="s">
        <v>3419</v>
      </c>
      <c r="W171">
        <v>3</v>
      </c>
      <c r="X171">
        <v>13739.333333333334</v>
      </c>
      <c r="Y171">
        <v>4579.7777777777783</v>
      </c>
      <c r="Z171">
        <v>1526.5925925925928</v>
      </c>
    </row>
    <row r="172" spans="1:26">
      <c r="A172" s="1">
        <v>46101</v>
      </c>
      <c r="B172" s="2" t="s">
        <v>3790</v>
      </c>
      <c r="C172" s="3">
        <v>0.33333333333333326</v>
      </c>
      <c r="D172" s="3">
        <v>0.57986111111111116</v>
      </c>
      <c r="E172">
        <v>332</v>
      </c>
      <c r="F172" s="2" t="s">
        <v>1590</v>
      </c>
      <c r="G172" s="2" t="s">
        <v>1281</v>
      </c>
      <c r="H172" s="2" t="s">
        <v>97</v>
      </c>
      <c r="I172" s="2" t="s">
        <v>1591</v>
      </c>
      <c r="J172" s="2" t="s">
        <v>64</v>
      </c>
      <c r="K172">
        <v>17000</v>
      </c>
      <c r="L172">
        <v>17176</v>
      </c>
      <c r="M172">
        <v>17145</v>
      </c>
      <c r="N172">
        <v>0</v>
      </c>
      <c r="O172">
        <v>31</v>
      </c>
      <c r="P172" s="2" t="s">
        <v>3865</v>
      </c>
      <c r="Q172" s="2"/>
      <c r="R172">
        <v>5.92</v>
      </c>
      <c r="S172">
        <v>4</v>
      </c>
      <c r="T172" s="2" t="s">
        <v>3419</v>
      </c>
      <c r="U172" s="2" t="s">
        <v>3431</v>
      </c>
      <c r="V172" s="2" t="s">
        <v>3419</v>
      </c>
      <c r="W172">
        <v>2</v>
      </c>
      <c r="X172">
        <v>2896.114864864865</v>
      </c>
      <c r="Y172">
        <v>724.02871621621625</v>
      </c>
      <c r="Z172">
        <v>362.01435810810813</v>
      </c>
    </row>
    <row r="173" spans="1:26">
      <c r="A173" s="1">
        <v>46101</v>
      </c>
      <c r="B173" s="2" t="s">
        <v>3790</v>
      </c>
      <c r="C173" s="3">
        <v>0.36805555555555558</v>
      </c>
      <c r="D173" s="3">
        <v>0.42361111111111116</v>
      </c>
      <c r="E173">
        <v>377</v>
      </c>
      <c r="F173" s="2" t="s">
        <v>1764</v>
      </c>
      <c r="G173" s="2" t="s">
        <v>1756</v>
      </c>
      <c r="H173" s="2" t="s">
        <v>950</v>
      </c>
      <c r="I173" s="2" t="s">
        <v>1765</v>
      </c>
      <c r="J173" s="2" t="s">
        <v>116</v>
      </c>
      <c r="K173">
        <v>6000</v>
      </c>
      <c r="L173">
        <v>7980</v>
      </c>
      <c r="M173">
        <v>5630</v>
      </c>
      <c r="N173">
        <v>0</v>
      </c>
      <c r="O173">
        <v>2350</v>
      </c>
      <c r="P173" s="2" t="s">
        <v>3866</v>
      </c>
      <c r="Q173" s="2" t="s">
        <v>3867</v>
      </c>
      <c r="R173">
        <v>1.33</v>
      </c>
      <c r="S173">
        <v>6</v>
      </c>
      <c r="T173" s="2" t="s">
        <v>3419</v>
      </c>
      <c r="U173" s="2" t="s">
        <v>3431</v>
      </c>
      <c r="V173" s="2" t="s">
        <v>3419</v>
      </c>
      <c r="W173">
        <v>2</v>
      </c>
      <c r="X173">
        <v>4233.082706766917</v>
      </c>
      <c r="Y173">
        <v>705.51378446115291</v>
      </c>
      <c r="Z173">
        <v>352.75689223057645</v>
      </c>
    </row>
    <row r="174" spans="1:26">
      <c r="A174" s="1">
        <v>46101</v>
      </c>
      <c r="B174" s="2" t="s">
        <v>3790</v>
      </c>
      <c r="C174" s="3">
        <v>0.47222222222222232</v>
      </c>
      <c r="D174" s="3">
        <v>0.54166666666666674</v>
      </c>
      <c r="E174">
        <v>341</v>
      </c>
      <c r="F174" s="2" t="s">
        <v>1607</v>
      </c>
      <c r="G174" s="2" t="s">
        <v>1609</v>
      </c>
      <c r="H174" s="2" t="s">
        <v>805</v>
      </c>
      <c r="I174" s="2" t="s">
        <v>1608</v>
      </c>
      <c r="J174" s="2" t="s">
        <v>64</v>
      </c>
      <c r="K174">
        <v>21500</v>
      </c>
      <c r="L174">
        <v>21840</v>
      </c>
      <c r="M174">
        <v>21838</v>
      </c>
      <c r="N174">
        <v>0</v>
      </c>
      <c r="O174">
        <v>2</v>
      </c>
      <c r="P174" s="2" t="s">
        <v>3868</v>
      </c>
      <c r="Q174" s="2"/>
      <c r="R174">
        <v>1.67</v>
      </c>
      <c r="S174">
        <v>4</v>
      </c>
      <c r="T174" s="2" t="s">
        <v>3419</v>
      </c>
      <c r="U174" s="2" t="s">
        <v>3431</v>
      </c>
      <c r="V174" s="2" t="s">
        <v>3419</v>
      </c>
      <c r="W174">
        <v>2</v>
      </c>
      <c r="X174">
        <v>13076.646706586827</v>
      </c>
      <c r="Y174">
        <v>3269.1616766467068</v>
      </c>
      <c r="Z174">
        <v>1634.5808383233534</v>
      </c>
    </row>
    <row r="175" spans="1:26">
      <c r="A175" s="1">
        <v>46104</v>
      </c>
      <c r="B175" s="2" t="s">
        <v>3790</v>
      </c>
      <c r="C175" s="3">
        <v>0.39236111111111116</v>
      </c>
      <c r="D175" s="3">
        <v>0.70138888888888884</v>
      </c>
      <c r="E175">
        <v>334</v>
      </c>
      <c r="F175" s="2" t="s">
        <v>1596</v>
      </c>
      <c r="G175" s="2" t="s">
        <v>1598</v>
      </c>
      <c r="H175" s="2" t="s">
        <v>97</v>
      </c>
      <c r="I175" s="2" t="s">
        <v>1597</v>
      </c>
      <c r="J175" s="2" t="s">
        <v>64</v>
      </c>
      <c r="K175">
        <v>15500</v>
      </c>
      <c r="L175">
        <v>15690</v>
      </c>
      <c r="M175">
        <v>15678</v>
      </c>
      <c r="N175">
        <v>0</v>
      </c>
      <c r="O175">
        <v>12</v>
      </c>
      <c r="P175" s="2" t="s">
        <v>3869</v>
      </c>
      <c r="Q175" s="2"/>
      <c r="R175">
        <v>7.42</v>
      </c>
      <c r="S175">
        <v>4</v>
      </c>
      <c r="T175" s="2" t="s">
        <v>3419</v>
      </c>
      <c r="U175" s="2" t="s">
        <v>3431</v>
      </c>
      <c r="V175" s="2" t="s">
        <v>3419</v>
      </c>
      <c r="W175">
        <v>2</v>
      </c>
      <c r="X175">
        <v>2112.9380053908358</v>
      </c>
      <c r="Y175">
        <v>528.23450134770894</v>
      </c>
      <c r="Z175">
        <v>264.11725067385447</v>
      </c>
    </row>
    <row r="176" spans="1:26">
      <c r="A176" s="1">
        <v>46104</v>
      </c>
      <c r="B176" s="2" t="s">
        <v>3790</v>
      </c>
      <c r="C176" s="3">
        <v>0.49305555555555558</v>
      </c>
      <c r="D176" s="3">
        <v>0.66319444444444442</v>
      </c>
      <c r="E176">
        <v>368</v>
      </c>
      <c r="F176" s="2" t="s">
        <v>1725</v>
      </c>
      <c r="G176" s="2" t="s">
        <v>1713</v>
      </c>
      <c r="H176" s="2" t="s">
        <v>1727</v>
      </c>
      <c r="I176" s="2" t="s">
        <v>1726</v>
      </c>
      <c r="J176" s="2" t="s">
        <v>64</v>
      </c>
      <c r="K176">
        <v>14000</v>
      </c>
      <c r="L176">
        <v>13935</v>
      </c>
      <c r="M176">
        <v>13923</v>
      </c>
      <c r="N176">
        <v>0</v>
      </c>
      <c r="O176">
        <v>12</v>
      </c>
      <c r="P176" s="2" t="s">
        <v>3841</v>
      </c>
      <c r="Q176" s="2"/>
      <c r="R176">
        <v>4.08</v>
      </c>
      <c r="S176">
        <v>3</v>
      </c>
      <c r="T176" s="2" t="s">
        <v>3419</v>
      </c>
      <c r="U176" s="2" t="s">
        <v>3431</v>
      </c>
      <c r="V176" s="2" t="s">
        <v>3419</v>
      </c>
      <c r="W176">
        <v>2</v>
      </c>
      <c r="X176">
        <v>3412.5</v>
      </c>
      <c r="Y176">
        <v>1137.5</v>
      </c>
      <c r="Z176">
        <v>568.75</v>
      </c>
    </row>
    <row r="177" spans="1:26">
      <c r="A177" s="1">
        <v>46105</v>
      </c>
      <c r="B177" s="2" t="s">
        <v>3790</v>
      </c>
      <c r="C177" s="3">
        <v>0.33333333333333326</v>
      </c>
      <c r="D177" s="3">
        <v>0.41666666666666674</v>
      </c>
      <c r="E177">
        <v>180</v>
      </c>
      <c r="F177" s="2" t="s">
        <v>955</v>
      </c>
      <c r="G177" s="2" t="s">
        <v>957</v>
      </c>
      <c r="H177" s="2" t="s">
        <v>950</v>
      </c>
      <c r="I177" s="2" t="s">
        <v>956</v>
      </c>
      <c r="J177" s="2" t="s">
        <v>116</v>
      </c>
      <c r="K177">
        <v>15700</v>
      </c>
      <c r="L177">
        <v>16340</v>
      </c>
      <c r="M177">
        <v>15733</v>
      </c>
      <c r="N177">
        <v>0</v>
      </c>
      <c r="O177">
        <v>607</v>
      </c>
      <c r="P177" s="2" t="s">
        <v>3841</v>
      </c>
      <c r="Q177" s="2" t="s">
        <v>3870</v>
      </c>
      <c r="R177">
        <v>2</v>
      </c>
      <c r="S177">
        <v>3</v>
      </c>
      <c r="T177" s="2" t="s">
        <v>3419</v>
      </c>
      <c r="U177" s="2" t="s">
        <v>3431</v>
      </c>
      <c r="V177" s="2" t="s">
        <v>3431</v>
      </c>
      <c r="W177">
        <v>1</v>
      </c>
      <c r="X177">
        <v>7866.5</v>
      </c>
      <c r="Y177">
        <v>2622.1666666666665</v>
      </c>
      <c r="Z177">
        <v>2622.1666666666665</v>
      </c>
    </row>
    <row r="178" spans="1:26">
      <c r="A178" s="1">
        <v>46105</v>
      </c>
      <c r="B178" s="2" t="s">
        <v>3790</v>
      </c>
      <c r="C178" s="3">
        <v>0.40972222222222232</v>
      </c>
      <c r="D178" s="3">
        <v>0.50694444444444442</v>
      </c>
      <c r="E178">
        <v>166</v>
      </c>
      <c r="F178" s="2" t="s">
        <v>887</v>
      </c>
      <c r="G178" s="2" t="s">
        <v>889</v>
      </c>
      <c r="H178" s="2" t="s">
        <v>111</v>
      </c>
      <c r="I178" s="2" t="s">
        <v>888</v>
      </c>
      <c r="J178" s="2" t="s">
        <v>116</v>
      </c>
      <c r="K178">
        <v>18000</v>
      </c>
      <c r="L178">
        <v>19000</v>
      </c>
      <c r="M178">
        <v>18814</v>
      </c>
      <c r="N178">
        <v>0</v>
      </c>
      <c r="O178">
        <v>186</v>
      </c>
      <c r="P178" s="2" t="s">
        <v>3871</v>
      </c>
      <c r="Q178" s="2" t="s">
        <v>3867</v>
      </c>
      <c r="R178">
        <v>2.33</v>
      </c>
      <c r="S178">
        <v>3</v>
      </c>
      <c r="T178" s="2" t="s">
        <v>3419</v>
      </c>
      <c r="U178" s="2" t="s">
        <v>3431</v>
      </c>
      <c r="V178" s="2" t="s">
        <v>3431</v>
      </c>
      <c r="W178">
        <v>1</v>
      </c>
      <c r="X178">
        <v>8074.678111587983</v>
      </c>
      <c r="Y178">
        <v>2691.5593705293272</v>
      </c>
      <c r="Z178">
        <v>2691.5593705293272</v>
      </c>
    </row>
    <row r="179" spans="1:26">
      <c r="A179" s="1">
        <v>46106</v>
      </c>
      <c r="B179" s="2" t="s">
        <v>3790</v>
      </c>
      <c r="C179" s="3">
        <v>0.40972222222222232</v>
      </c>
      <c r="D179" s="3">
        <v>0.50694444444444442</v>
      </c>
      <c r="E179">
        <v>366</v>
      </c>
      <c r="F179" s="2" t="s">
        <v>1711</v>
      </c>
      <c r="G179" s="2" t="s">
        <v>1713</v>
      </c>
      <c r="H179" s="2" t="s">
        <v>1714</v>
      </c>
      <c r="I179" s="2" t="s">
        <v>1712</v>
      </c>
      <c r="J179" s="2" t="s">
        <v>64</v>
      </c>
      <c r="K179">
        <v>3500</v>
      </c>
      <c r="L179">
        <v>3592</v>
      </c>
      <c r="M179">
        <v>3560</v>
      </c>
      <c r="N179">
        <v>0</v>
      </c>
      <c r="O179">
        <v>31</v>
      </c>
      <c r="P179" s="2" t="s">
        <v>3871</v>
      </c>
      <c r="Q179" s="2"/>
      <c r="R179">
        <v>2.33</v>
      </c>
      <c r="S179">
        <v>3</v>
      </c>
      <c r="T179" s="2" t="s">
        <v>3419</v>
      </c>
      <c r="U179" s="2" t="s">
        <v>3419</v>
      </c>
      <c r="V179" s="2" t="s">
        <v>3431</v>
      </c>
      <c r="W179">
        <v>2</v>
      </c>
      <c r="X179">
        <v>1527.8969957081545</v>
      </c>
      <c r="Y179">
        <v>509.29899856938488</v>
      </c>
      <c r="Z179">
        <v>254.64949928469244</v>
      </c>
    </row>
    <row r="180" spans="1:26">
      <c r="A180" s="1">
        <v>46106</v>
      </c>
      <c r="B180" s="2" t="s">
        <v>3790</v>
      </c>
      <c r="C180" s="3">
        <v>0.43055555555555558</v>
      </c>
      <c r="D180" s="3">
        <v>0.65277777777777768</v>
      </c>
      <c r="E180">
        <v>406</v>
      </c>
      <c r="F180" s="2" t="s">
        <v>1863</v>
      </c>
      <c r="G180" s="2" t="s">
        <v>1860</v>
      </c>
      <c r="H180" s="2" t="s">
        <v>1051</v>
      </c>
      <c r="I180" s="2" t="s">
        <v>1859</v>
      </c>
      <c r="J180" s="2" t="s">
        <v>64</v>
      </c>
      <c r="K180">
        <v>31000</v>
      </c>
      <c r="L180">
        <v>31785</v>
      </c>
      <c r="M180">
        <v>31745</v>
      </c>
      <c r="N180">
        <v>0</v>
      </c>
      <c r="O180">
        <v>40</v>
      </c>
      <c r="P180" s="2" t="s">
        <v>3872</v>
      </c>
      <c r="Q180" s="2"/>
      <c r="R180">
        <v>5.33</v>
      </c>
      <c r="S180">
        <v>4</v>
      </c>
      <c r="T180" s="2" t="s">
        <v>3419</v>
      </c>
      <c r="U180" s="2" t="s">
        <v>3419</v>
      </c>
      <c r="V180" s="2" t="s">
        <v>3431</v>
      </c>
      <c r="W180">
        <v>2</v>
      </c>
      <c r="X180">
        <v>5955.9099437148216</v>
      </c>
      <c r="Y180">
        <v>1488.9774859287054</v>
      </c>
      <c r="Z180">
        <v>744.4887429643527</v>
      </c>
    </row>
    <row r="181" spans="1:26">
      <c r="A181" s="1">
        <v>46106</v>
      </c>
      <c r="B181" s="2" t="s">
        <v>3790</v>
      </c>
      <c r="C181" s="3">
        <v>0.66666666666666674</v>
      </c>
      <c r="D181" s="3">
        <v>0.70833333333333326</v>
      </c>
      <c r="E181">
        <v>436</v>
      </c>
      <c r="F181" s="2" t="s">
        <v>1938</v>
      </c>
      <c r="G181" s="2" t="s">
        <v>1940</v>
      </c>
      <c r="H181" s="2" t="s">
        <v>1941</v>
      </c>
      <c r="I181" s="2" t="s">
        <v>1939</v>
      </c>
      <c r="J181" s="2" t="s">
        <v>64</v>
      </c>
      <c r="K181">
        <v>17000</v>
      </c>
      <c r="L181">
        <v>17660</v>
      </c>
      <c r="M181">
        <v>12000</v>
      </c>
      <c r="N181" t="s">
        <v>3459</v>
      </c>
      <c r="O181">
        <v>12</v>
      </c>
      <c r="P181" s="2" t="s">
        <v>3872</v>
      </c>
      <c r="Q181" s="2"/>
      <c r="R181">
        <v>1</v>
      </c>
      <c r="S181">
        <v>4</v>
      </c>
      <c r="T181" s="2" t="s">
        <v>3419</v>
      </c>
      <c r="U181" s="2" t="s">
        <v>3419</v>
      </c>
      <c r="V181" s="2" t="s">
        <v>3431</v>
      </c>
      <c r="W181">
        <v>2</v>
      </c>
      <c r="X181">
        <v>12000</v>
      </c>
      <c r="Y181">
        <v>3000</v>
      </c>
      <c r="Z181">
        <v>1500</v>
      </c>
    </row>
    <row r="182" spans="1:26">
      <c r="A182" s="1">
        <v>46107</v>
      </c>
      <c r="B182" s="2" t="s">
        <v>3790</v>
      </c>
      <c r="C182" s="3">
        <v>0.33333333333333326</v>
      </c>
      <c r="D182" s="3">
        <v>0.35416666666666674</v>
      </c>
      <c r="E182">
        <v>436</v>
      </c>
      <c r="F182" s="2" t="s">
        <v>1938</v>
      </c>
      <c r="G182" s="2" t="s">
        <v>1940</v>
      </c>
      <c r="H182" s="2" t="s">
        <v>1941</v>
      </c>
      <c r="I182" s="2" t="s">
        <v>1939</v>
      </c>
      <c r="J182" s="2" t="s">
        <v>64</v>
      </c>
      <c r="K182">
        <v>17000</v>
      </c>
      <c r="L182">
        <v>17660</v>
      </c>
      <c r="M182">
        <v>5648</v>
      </c>
      <c r="N182" t="s">
        <v>3460</v>
      </c>
      <c r="O182">
        <v>0</v>
      </c>
      <c r="P182" s="2" t="s">
        <v>3873</v>
      </c>
      <c r="Q182" s="2"/>
      <c r="R182">
        <v>0.5</v>
      </c>
      <c r="S182">
        <v>3</v>
      </c>
      <c r="T182" s="2" t="s">
        <v>3419</v>
      </c>
      <c r="U182" s="2" t="s">
        <v>3419</v>
      </c>
      <c r="V182" s="2" t="s">
        <v>3419</v>
      </c>
      <c r="W182">
        <v>3</v>
      </c>
      <c r="X182">
        <v>11296</v>
      </c>
      <c r="Y182">
        <v>3765.3333333333335</v>
      </c>
      <c r="Z182">
        <v>1255.1111111111111</v>
      </c>
    </row>
    <row r="183" spans="1:26">
      <c r="A183" s="1">
        <v>46107</v>
      </c>
      <c r="B183" s="2" t="s">
        <v>3790</v>
      </c>
      <c r="C183" s="3">
        <v>0.40277777777777768</v>
      </c>
      <c r="D183" s="3">
        <v>0.46527777777777768</v>
      </c>
      <c r="E183">
        <v>449</v>
      </c>
      <c r="F183" s="2" t="s">
        <v>1985</v>
      </c>
      <c r="G183" s="2" t="s">
        <v>1987</v>
      </c>
      <c r="H183" s="2" t="s">
        <v>122</v>
      </c>
      <c r="I183" s="2" t="s">
        <v>1986</v>
      </c>
      <c r="J183" s="2" t="s">
        <v>64</v>
      </c>
      <c r="K183">
        <v>13500</v>
      </c>
      <c r="L183">
        <v>14025</v>
      </c>
      <c r="M183">
        <v>14000</v>
      </c>
      <c r="N183">
        <v>0</v>
      </c>
      <c r="O183">
        <v>25</v>
      </c>
      <c r="P183" s="2" t="s">
        <v>3873</v>
      </c>
      <c r="Q183" s="2"/>
      <c r="R183">
        <v>1.5</v>
      </c>
      <c r="S183">
        <v>3</v>
      </c>
      <c r="T183" s="2" t="s">
        <v>3419</v>
      </c>
      <c r="U183" s="2" t="s">
        <v>3419</v>
      </c>
      <c r="V183" s="2" t="s">
        <v>3419</v>
      </c>
      <c r="W183">
        <v>3</v>
      </c>
      <c r="X183">
        <v>9333.3333333333339</v>
      </c>
      <c r="Y183">
        <v>3111.1111111111113</v>
      </c>
      <c r="Z183">
        <v>1037.0370370370372</v>
      </c>
    </row>
    <row r="184" spans="1:26">
      <c r="A184" s="1">
        <v>46107</v>
      </c>
      <c r="B184" s="2" t="s">
        <v>3790</v>
      </c>
      <c r="C184" s="3">
        <v>0.53125</v>
      </c>
      <c r="D184" s="3">
        <v>0.53472222222222232</v>
      </c>
      <c r="E184">
        <v>398</v>
      </c>
      <c r="F184" s="2" t="s">
        <v>1833</v>
      </c>
      <c r="G184" s="2" t="s">
        <v>1627</v>
      </c>
      <c r="H184" s="2" t="s">
        <v>1835</v>
      </c>
      <c r="I184" s="2" t="s">
        <v>1834</v>
      </c>
      <c r="J184" s="2" t="s">
        <v>64</v>
      </c>
      <c r="K184">
        <v>600</v>
      </c>
      <c r="L184">
        <v>1590</v>
      </c>
      <c r="M184">
        <v>1590</v>
      </c>
      <c r="N184">
        <v>0</v>
      </c>
      <c r="O184">
        <v>0</v>
      </c>
      <c r="P184" s="2" t="s">
        <v>3874</v>
      </c>
      <c r="Q184" s="2"/>
      <c r="R184">
        <v>0.08</v>
      </c>
      <c r="S184">
        <v>4</v>
      </c>
      <c r="T184" s="2" t="s">
        <v>3419</v>
      </c>
      <c r="U184" s="2" t="s">
        <v>3419</v>
      </c>
      <c r="V184" s="2" t="s">
        <v>3419</v>
      </c>
      <c r="W184">
        <v>3</v>
      </c>
      <c r="X184">
        <v>19875</v>
      </c>
      <c r="Y184">
        <v>4968.75</v>
      </c>
      <c r="Z184">
        <v>1656.25</v>
      </c>
    </row>
    <row r="185" spans="1:26">
      <c r="A185" s="1">
        <v>46107</v>
      </c>
      <c r="B185" s="2" t="s">
        <v>3790</v>
      </c>
      <c r="C185" s="3">
        <v>0.65277777777777768</v>
      </c>
      <c r="D185" s="3">
        <v>0.6875</v>
      </c>
      <c r="E185">
        <v>346</v>
      </c>
      <c r="F185" s="2" t="s">
        <v>1625</v>
      </c>
      <c r="G185" s="2" t="s">
        <v>1627</v>
      </c>
      <c r="H185" s="2" t="s">
        <v>1628</v>
      </c>
      <c r="I185" s="2" t="s">
        <v>1626</v>
      </c>
      <c r="J185" s="2" t="s">
        <v>116</v>
      </c>
      <c r="K185">
        <v>12600</v>
      </c>
      <c r="L185">
        <v>13125</v>
      </c>
      <c r="M185">
        <v>13125</v>
      </c>
      <c r="N185">
        <v>0</v>
      </c>
      <c r="O185">
        <v>0</v>
      </c>
      <c r="P185" s="2" t="s">
        <v>3875</v>
      </c>
      <c r="Q185" s="2"/>
      <c r="R185">
        <v>0.83</v>
      </c>
      <c r="S185">
        <v>4</v>
      </c>
      <c r="T185" s="2" t="s">
        <v>3419</v>
      </c>
      <c r="U185" s="2" t="s">
        <v>3419</v>
      </c>
      <c r="V185" s="2" t="s">
        <v>3419</v>
      </c>
      <c r="W185">
        <v>3</v>
      </c>
      <c r="X185">
        <v>15813.253012048193</v>
      </c>
      <c r="Y185">
        <v>3953.3132530120483</v>
      </c>
      <c r="Z185">
        <v>1317.7710843373495</v>
      </c>
    </row>
    <row r="186" spans="1:26">
      <c r="A186" s="1">
        <v>46108</v>
      </c>
      <c r="B186" s="2" t="s">
        <v>3790</v>
      </c>
      <c r="C186" s="3">
        <v>0.33333333333333326</v>
      </c>
      <c r="D186" s="3">
        <v>0.70833333333333326</v>
      </c>
      <c r="E186">
        <v>428</v>
      </c>
      <c r="F186" s="2" t="s">
        <v>1915</v>
      </c>
      <c r="G186" s="2" t="s">
        <v>1917</v>
      </c>
      <c r="H186" s="2" t="s">
        <v>744</v>
      </c>
      <c r="I186" s="2" t="s">
        <v>1916</v>
      </c>
      <c r="J186" s="2" t="s">
        <v>64</v>
      </c>
      <c r="K186">
        <v>25500</v>
      </c>
      <c r="L186">
        <v>25834</v>
      </c>
      <c r="M186">
        <v>25819</v>
      </c>
      <c r="N186">
        <v>0</v>
      </c>
      <c r="O186">
        <v>15</v>
      </c>
      <c r="P186" s="2" t="s">
        <v>3875</v>
      </c>
      <c r="Q186" s="2"/>
      <c r="R186">
        <v>9</v>
      </c>
      <c r="S186">
        <v>4</v>
      </c>
      <c r="T186" s="2" t="s">
        <v>3431</v>
      </c>
      <c r="U186" s="2" t="s">
        <v>3431</v>
      </c>
      <c r="V186" s="2" t="s">
        <v>3419</v>
      </c>
      <c r="W186">
        <v>1</v>
      </c>
      <c r="X186">
        <v>2868.7777777777778</v>
      </c>
      <c r="Y186">
        <v>717.19444444444446</v>
      </c>
      <c r="Z186">
        <v>717.19444444444446</v>
      </c>
    </row>
    <row r="187" spans="1:26">
      <c r="A187" s="1">
        <v>46108</v>
      </c>
      <c r="B187" s="2" t="s">
        <v>3790</v>
      </c>
      <c r="C187" s="3">
        <v>0.39583333333333326</v>
      </c>
      <c r="D187" s="3">
        <v>0.45138888888888884</v>
      </c>
      <c r="E187">
        <v>282</v>
      </c>
      <c r="F187" s="2" t="s">
        <v>1378</v>
      </c>
      <c r="G187" s="2" t="s">
        <v>602</v>
      </c>
      <c r="H187" s="2" t="s">
        <v>111</v>
      </c>
      <c r="I187" s="2" t="s">
        <v>1379</v>
      </c>
      <c r="J187" s="2" t="s">
        <v>116</v>
      </c>
      <c r="K187">
        <v>12200</v>
      </c>
      <c r="L187">
        <v>12460</v>
      </c>
      <c r="M187">
        <v>12396</v>
      </c>
      <c r="N187">
        <v>0</v>
      </c>
      <c r="O187">
        <v>64</v>
      </c>
      <c r="P187" s="2" t="s">
        <v>3875</v>
      </c>
      <c r="Q187" s="2"/>
      <c r="R187">
        <v>1.33</v>
      </c>
      <c r="S187">
        <v>4</v>
      </c>
      <c r="T187" s="2" t="s">
        <v>3431</v>
      </c>
      <c r="U187" s="2" t="s">
        <v>3431</v>
      </c>
      <c r="V187" s="2" t="s">
        <v>3419</v>
      </c>
      <c r="W187">
        <v>1</v>
      </c>
      <c r="X187">
        <v>9320.3007518796985</v>
      </c>
      <c r="Y187">
        <v>2330.0751879699246</v>
      </c>
      <c r="Z187">
        <v>2330.0751879699246</v>
      </c>
    </row>
    <row r="188" spans="1:26">
      <c r="A188" s="1">
        <v>46108</v>
      </c>
      <c r="B188" s="2" t="s">
        <v>3790</v>
      </c>
      <c r="C188" s="3">
        <v>0.63888888888888884</v>
      </c>
      <c r="D188" s="3">
        <v>0.67708333333333326</v>
      </c>
      <c r="E188">
        <v>328</v>
      </c>
      <c r="F188" s="2" t="s">
        <v>1574</v>
      </c>
      <c r="G188" s="2" t="s">
        <v>511</v>
      </c>
      <c r="H188" s="2" t="s">
        <v>240</v>
      </c>
      <c r="I188" s="2" t="s">
        <v>1575</v>
      </c>
      <c r="J188" s="2" t="s">
        <v>64</v>
      </c>
      <c r="K188">
        <v>7000</v>
      </c>
      <c r="L188">
        <v>7280</v>
      </c>
      <c r="M188">
        <v>7262</v>
      </c>
      <c r="N188">
        <v>0</v>
      </c>
      <c r="O188">
        <v>18</v>
      </c>
      <c r="P188" s="2" t="s">
        <v>3875</v>
      </c>
      <c r="Q188" s="2"/>
      <c r="R188">
        <v>0.92</v>
      </c>
      <c r="S188">
        <v>4</v>
      </c>
      <c r="T188" s="2" t="s">
        <v>3431</v>
      </c>
      <c r="U188" s="2" t="s">
        <v>3431</v>
      </c>
      <c r="V188" s="2" t="s">
        <v>3419</v>
      </c>
      <c r="W188">
        <v>1</v>
      </c>
      <c r="X188">
        <v>7893.478260869565</v>
      </c>
      <c r="Y188">
        <v>1973.3695652173913</v>
      </c>
      <c r="Z188">
        <v>1973.3695652173913</v>
      </c>
    </row>
    <row r="189" spans="1:26">
      <c r="A189" s="1">
        <v>46111</v>
      </c>
      <c r="B189" s="2" t="s">
        <v>3790</v>
      </c>
      <c r="C189" s="3">
        <v>0.39930555555555558</v>
      </c>
      <c r="D189" s="3">
        <v>0.44097222222222232</v>
      </c>
      <c r="E189">
        <v>423</v>
      </c>
      <c r="F189" s="2" t="s">
        <v>1898</v>
      </c>
      <c r="G189" s="2" t="s">
        <v>1892</v>
      </c>
      <c r="H189" s="2" t="s">
        <v>1900</v>
      </c>
      <c r="I189" s="2" t="s">
        <v>1899</v>
      </c>
      <c r="J189" s="2" t="s">
        <v>64</v>
      </c>
      <c r="K189">
        <v>4000</v>
      </c>
      <c r="L189">
        <v>4350</v>
      </c>
      <c r="M189">
        <v>4323</v>
      </c>
      <c r="N189">
        <v>0</v>
      </c>
      <c r="O189">
        <v>27</v>
      </c>
      <c r="P189" s="2" t="s">
        <v>3875</v>
      </c>
      <c r="Q189" s="2"/>
      <c r="R189">
        <v>1</v>
      </c>
      <c r="S189">
        <v>4</v>
      </c>
      <c r="T189" s="2" t="s">
        <v>3431</v>
      </c>
      <c r="U189" s="2" t="s">
        <v>3431</v>
      </c>
      <c r="V189" s="2" t="s">
        <v>3419</v>
      </c>
      <c r="W189">
        <v>1</v>
      </c>
      <c r="X189">
        <v>4323</v>
      </c>
      <c r="Y189">
        <v>1080.75</v>
      </c>
      <c r="Z189">
        <v>1080.75</v>
      </c>
    </row>
    <row r="190" spans="1:26">
      <c r="A190" s="1">
        <v>46111</v>
      </c>
      <c r="B190" s="2" t="s">
        <v>3790</v>
      </c>
      <c r="C190" s="3">
        <v>0.55902777777777768</v>
      </c>
      <c r="D190" s="3">
        <v>0.625</v>
      </c>
      <c r="E190">
        <v>384</v>
      </c>
      <c r="F190" s="2" t="s">
        <v>1791</v>
      </c>
      <c r="G190" s="2" t="s">
        <v>1793</v>
      </c>
      <c r="H190" s="2" t="s">
        <v>97</v>
      </c>
      <c r="I190" s="2" t="s">
        <v>1792</v>
      </c>
      <c r="J190" s="2" t="s">
        <v>64</v>
      </c>
      <c r="K190">
        <v>3500</v>
      </c>
      <c r="L190">
        <v>3840</v>
      </c>
      <c r="M190">
        <v>3838</v>
      </c>
      <c r="N190">
        <v>0</v>
      </c>
      <c r="O190">
        <v>2</v>
      </c>
      <c r="P190" s="2" t="s">
        <v>3875</v>
      </c>
      <c r="Q190" s="2"/>
      <c r="R190">
        <v>1.58</v>
      </c>
      <c r="S190">
        <v>4</v>
      </c>
      <c r="T190" s="2" t="s">
        <v>3431</v>
      </c>
      <c r="U190" s="2" t="s">
        <v>3431</v>
      </c>
      <c r="V190" s="2" t="s">
        <v>3419</v>
      </c>
      <c r="W190">
        <v>1</v>
      </c>
      <c r="X190">
        <v>2429.1139240506327</v>
      </c>
      <c r="Y190">
        <v>607.27848101265818</v>
      </c>
      <c r="Z190">
        <v>607.27848101265818</v>
      </c>
    </row>
    <row r="191" spans="1:26">
      <c r="A191" s="1">
        <v>46111</v>
      </c>
      <c r="B191" s="2" t="s">
        <v>3790</v>
      </c>
      <c r="C191" s="3">
        <v>0.62847222222222232</v>
      </c>
      <c r="D191" s="3">
        <v>0.70833333333333326</v>
      </c>
      <c r="E191">
        <v>422</v>
      </c>
      <c r="F191" s="2" t="s">
        <v>1890</v>
      </c>
      <c r="G191" s="2" t="s">
        <v>1892</v>
      </c>
      <c r="H191" s="2" t="s">
        <v>1893</v>
      </c>
      <c r="I191" s="2" t="s">
        <v>1891</v>
      </c>
      <c r="J191" s="2" t="s">
        <v>64</v>
      </c>
      <c r="K191">
        <v>29500</v>
      </c>
      <c r="L191">
        <v>15060</v>
      </c>
      <c r="M191">
        <v>15020</v>
      </c>
      <c r="N191">
        <v>0</v>
      </c>
      <c r="O191">
        <v>40</v>
      </c>
      <c r="P191" s="2" t="s">
        <v>3875</v>
      </c>
      <c r="Q191" s="2"/>
      <c r="R191">
        <v>1.92</v>
      </c>
      <c r="S191">
        <v>4</v>
      </c>
      <c r="T191" s="2" t="s">
        <v>3431</v>
      </c>
      <c r="U191" s="2" t="s">
        <v>3431</v>
      </c>
      <c r="V191" s="2" t="s">
        <v>3419</v>
      </c>
      <c r="W191">
        <v>1</v>
      </c>
      <c r="X191">
        <v>7822.916666666667</v>
      </c>
      <c r="Y191">
        <v>1955.7291666666667</v>
      </c>
      <c r="Z191">
        <v>1955.7291666666667</v>
      </c>
    </row>
    <row r="192" spans="1:26">
      <c r="A192" s="1">
        <v>46112</v>
      </c>
      <c r="B192" s="2" t="s">
        <v>3790</v>
      </c>
      <c r="C192" s="3">
        <v>0.33333333333333326</v>
      </c>
      <c r="D192" s="3">
        <v>0.36111111111111116</v>
      </c>
      <c r="E192">
        <v>322</v>
      </c>
      <c r="F192" s="2" t="s">
        <v>1557</v>
      </c>
      <c r="G192" s="2" t="s">
        <v>1559</v>
      </c>
      <c r="H192" s="2" t="s">
        <v>97</v>
      </c>
      <c r="I192" s="2" t="s">
        <v>1558</v>
      </c>
      <c r="J192" s="2" t="s">
        <v>64</v>
      </c>
      <c r="K192">
        <v>4500</v>
      </c>
      <c r="L192">
        <v>4832</v>
      </c>
      <c r="M192">
        <v>4828</v>
      </c>
      <c r="N192">
        <v>0</v>
      </c>
      <c r="O192">
        <v>4</v>
      </c>
      <c r="P192" s="2" t="s">
        <v>3875</v>
      </c>
      <c r="Q192" s="2"/>
      <c r="R192">
        <v>0.67</v>
      </c>
      <c r="S192">
        <v>4</v>
      </c>
      <c r="T192" s="2" t="s">
        <v>3419</v>
      </c>
      <c r="U192" s="2" t="s">
        <v>3431</v>
      </c>
      <c r="V192" s="2" t="s">
        <v>3419</v>
      </c>
      <c r="W192">
        <v>2</v>
      </c>
      <c r="X192">
        <v>7205.9701492537306</v>
      </c>
      <c r="Y192">
        <v>1801.4925373134326</v>
      </c>
      <c r="Z192">
        <v>900.74626865671632</v>
      </c>
    </row>
    <row r="193" spans="1:26">
      <c r="A193" s="1">
        <v>46112</v>
      </c>
      <c r="B193" s="2" t="s">
        <v>3790</v>
      </c>
      <c r="C193" s="3">
        <v>0.4375</v>
      </c>
      <c r="D193" s="3">
        <v>0.47569444444444442</v>
      </c>
      <c r="E193">
        <v>438</v>
      </c>
      <c r="F193" s="2" t="s">
        <v>1947</v>
      </c>
      <c r="G193" s="2" t="s">
        <v>724</v>
      </c>
      <c r="H193" s="2" t="s">
        <v>1949</v>
      </c>
      <c r="I193" s="2" t="s">
        <v>1948</v>
      </c>
      <c r="J193" s="2" t="s">
        <v>64</v>
      </c>
      <c r="K193">
        <v>10500</v>
      </c>
      <c r="L193">
        <v>11000</v>
      </c>
      <c r="M193">
        <v>10990</v>
      </c>
      <c r="N193">
        <v>0</v>
      </c>
      <c r="O193">
        <v>10</v>
      </c>
      <c r="P193" s="2" t="s">
        <v>3876</v>
      </c>
      <c r="Q193" s="2"/>
      <c r="R193">
        <v>0.92</v>
      </c>
      <c r="S193">
        <v>4</v>
      </c>
      <c r="T193" s="2" t="s">
        <v>3419</v>
      </c>
      <c r="U193" s="2" t="s">
        <v>3431</v>
      </c>
      <c r="V193" s="2" t="s">
        <v>3419</v>
      </c>
      <c r="W193">
        <v>2</v>
      </c>
      <c r="X193">
        <v>11945.652173913042</v>
      </c>
      <c r="Y193">
        <v>2986.4130434782605</v>
      </c>
      <c r="Z193">
        <v>1493.2065217391303</v>
      </c>
    </row>
    <row r="194" spans="1:26">
      <c r="A194" s="1">
        <v>46112</v>
      </c>
      <c r="B194" s="2" t="s">
        <v>3790</v>
      </c>
      <c r="C194" s="3">
        <v>0.47916666666666674</v>
      </c>
      <c r="D194" s="3">
        <v>0.61805555555555558</v>
      </c>
      <c r="E194">
        <v>310</v>
      </c>
      <c r="F194" s="2" t="s">
        <v>1499</v>
      </c>
      <c r="G194" s="2" t="s">
        <v>975</v>
      </c>
      <c r="H194" s="2" t="s">
        <v>240</v>
      </c>
      <c r="I194" s="2" t="s">
        <v>1500</v>
      </c>
      <c r="J194" s="2" t="s">
        <v>64</v>
      </c>
      <c r="K194">
        <v>14500</v>
      </c>
      <c r="L194">
        <v>14640</v>
      </c>
      <c r="M194">
        <v>14562</v>
      </c>
      <c r="N194">
        <v>0</v>
      </c>
      <c r="O194">
        <v>78</v>
      </c>
      <c r="P194" s="2" t="s">
        <v>3876</v>
      </c>
      <c r="Q194" s="2"/>
      <c r="R194">
        <v>3.33</v>
      </c>
      <c r="S194">
        <v>4</v>
      </c>
      <c r="T194" s="2" t="s">
        <v>3419</v>
      </c>
      <c r="U194" s="2" t="s">
        <v>3431</v>
      </c>
      <c r="V194" s="2" t="s">
        <v>3419</v>
      </c>
      <c r="W194">
        <v>2</v>
      </c>
      <c r="X194">
        <v>4372.9729729729725</v>
      </c>
      <c r="Y194">
        <v>1093.2432432432431</v>
      </c>
      <c r="Z194">
        <v>546.62162162162156</v>
      </c>
    </row>
    <row r="195" spans="1:26">
      <c r="A195" s="1">
        <v>46112</v>
      </c>
      <c r="B195" s="2" t="s">
        <v>3790</v>
      </c>
      <c r="C195" s="3">
        <v>0.55208333333333326</v>
      </c>
      <c r="D195" s="3">
        <v>0.62847222222222232</v>
      </c>
      <c r="E195">
        <v>452</v>
      </c>
      <c r="F195" s="2" t="s">
        <v>2004</v>
      </c>
      <c r="G195" s="2" t="s">
        <v>1910</v>
      </c>
      <c r="H195" s="2" t="s">
        <v>725</v>
      </c>
      <c r="I195" s="2" t="s">
        <v>2005</v>
      </c>
      <c r="J195" s="2" t="s">
        <v>64</v>
      </c>
      <c r="K195">
        <v>4600</v>
      </c>
      <c r="L195">
        <v>4748</v>
      </c>
      <c r="M195">
        <v>4746</v>
      </c>
      <c r="N195">
        <v>0</v>
      </c>
      <c r="O195">
        <v>2</v>
      </c>
      <c r="P195" s="2" t="s">
        <v>3876</v>
      </c>
      <c r="Q195" s="2"/>
      <c r="R195">
        <v>1.83</v>
      </c>
      <c r="S195">
        <v>4</v>
      </c>
      <c r="T195" s="2" t="s">
        <v>3419</v>
      </c>
      <c r="U195" s="2" t="s">
        <v>3431</v>
      </c>
      <c r="V195" s="2" t="s">
        <v>3419</v>
      </c>
      <c r="W195">
        <v>2</v>
      </c>
      <c r="X195">
        <v>2593.4426229508194</v>
      </c>
      <c r="Y195">
        <v>648.36065573770486</v>
      </c>
      <c r="Z195">
        <v>324.18032786885243</v>
      </c>
    </row>
    <row r="196" spans="1:26">
      <c r="A196" s="1">
        <v>46113</v>
      </c>
      <c r="B196" s="2" t="s">
        <v>3790</v>
      </c>
      <c r="C196" s="3">
        <v>0.33333333333333326</v>
      </c>
      <c r="D196" s="3">
        <v>0.38888888888888884</v>
      </c>
      <c r="E196">
        <v>349</v>
      </c>
      <c r="F196" s="2" t="s">
        <v>1645</v>
      </c>
      <c r="G196" s="2" t="s">
        <v>1636</v>
      </c>
      <c r="H196" s="2" t="s">
        <v>1647</v>
      </c>
      <c r="I196" s="2" t="s">
        <v>1646</v>
      </c>
      <c r="J196" s="2" t="s">
        <v>116</v>
      </c>
      <c r="K196">
        <v>13500</v>
      </c>
      <c r="L196">
        <v>14005</v>
      </c>
      <c r="M196">
        <v>13265</v>
      </c>
      <c r="N196">
        <v>0</v>
      </c>
      <c r="O196">
        <v>740</v>
      </c>
      <c r="P196" s="2" t="s">
        <v>3876</v>
      </c>
      <c r="Q196" s="2" t="s">
        <v>3877</v>
      </c>
      <c r="R196">
        <v>1.33</v>
      </c>
      <c r="S196">
        <v>4</v>
      </c>
      <c r="T196" s="2" t="s">
        <v>3419</v>
      </c>
      <c r="U196" s="2" t="s">
        <v>3419</v>
      </c>
      <c r="V196" s="2" t="s">
        <v>3419</v>
      </c>
      <c r="W196">
        <v>3</v>
      </c>
      <c r="X196">
        <v>9973.6842105263149</v>
      </c>
      <c r="Y196">
        <v>2493.4210526315787</v>
      </c>
      <c r="Z196">
        <v>831.14035087719299</v>
      </c>
    </row>
    <row r="197" spans="1:26">
      <c r="A197" s="1">
        <v>46113</v>
      </c>
      <c r="B197" s="2" t="s">
        <v>3790</v>
      </c>
      <c r="C197" s="3">
        <v>0.41666666666666674</v>
      </c>
      <c r="D197" s="3">
        <v>0.5</v>
      </c>
      <c r="E197">
        <v>427</v>
      </c>
      <c r="F197" s="2" t="s">
        <v>1908</v>
      </c>
      <c r="G197" s="2" t="s">
        <v>1910</v>
      </c>
      <c r="H197" s="2" t="s">
        <v>950</v>
      </c>
      <c r="I197" s="2" t="s">
        <v>1909</v>
      </c>
      <c r="J197" s="2" t="s">
        <v>116</v>
      </c>
      <c r="K197">
        <v>20250</v>
      </c>
      <c r="L197">
        <v>21021</v>
      </c>
      <c r="M197">
        <v>20905</v>
      </c>
      <c r="N197">
        <v>0</v>
      </c>
      <c r="O197">
        <v>116</v>
      </c>
      <c r="P197" s="2" t="s">
        <v>3878</v>
      </c>
      <c r="Q197" s="2"/>
      <c r="R197">
        <v>2</v>
      </c>
      <c r="S197">
        <v>4</v>
      </c>
      <c r="T197" s="2" t="s">
        <v>3419</v>
      </c>
      <c r="U197" s="2" t="s">
        <v>3419</v>
      </c>
      <c r="V197" s="2" t="s">
        <v>3419</v>
      </c>
      <c r="W197">
        <v>3</v>
      </c>
      <c r="X197">
        <v>10452.5</v>
      </c>
      <c r="Y197">
        <v>2613.125</v>
      </c>
      <c r="Z197">
        <v>871.04166666666663</v>
      </c>
    </row>
    <row r="198" spans="1:26">
      <c r="A198" s="1">
        <v>46113</v>
      </c>
      <c r="B198" s="2" t="s">
        <v>3790</v>
      </c>
      <c r="C198" s="3">
        <v>0.52430555555555558</v>
      </c>
      <c r="D198" s="3">
        <v>0.625</v>
      </c>
      <c r="E198">
        <v>347</v>
      </c>
      <c r="F198" s="2" t="s">
        <v>1634</v>
      </c>
      <c r="G198" s="2" t="s">
        <v>1636</v>
      </c>
      <c r="H198" s="2" t="s">
        <v>1637</v>
      </c>
      <c r="I198" s="2" t="s">
        <v>1635</v>
      </c>
      <c r="J198" s="2" t="s">
        <v>64</v>
      </c>
      <c r="K198">
        <v>24000</v>
      </c>
      <c r="L198">
        <v>24588</v>
      </c>
      <c r="M198">
        <v>24570</v>
      </c>
      <c r="N198">
        <v>0</v>
      </c>
      <c r="O198">
        <v>18</v>
      </c>
      <c r="P198" s="2" t="s">
        <v>3879</v>
      </c>
      <c r="Q198" s="2"/>
      <c r="R198">
        <v>2.42</v>
      </c>
      <c r="S198">
        <v>4</v>
      </c>
      <c r="T198" s="2" t="s">
        <v>3419</v>
      </c>
      <c r="U198" s="2" t="s">
        <v>3419</v>
      </c>
      <c r="V198" s="2" t="s">
        <v>3419</v>
      </c>
      <c r="W198">
        <v>3</v>
      </c>
      <c r="X198">
        <v>10152.892561983472</v>
      </c>
      <c r="Y198">
        <v>2538.2231404958679</v>
      </c>
      <c r="Z198">
        <v>846.07438016528931</v>
      </c>
    </row>
    <row r="199" spans="1:26">
      <c r="A199" s="1">
        <v>46114</v>
      </c>
      <c r="B199" s="2" t="s">
        <v>3790</v>
      </c>
      <c r="C199" s="3">
        <v>0.47916666666666674</v>
      </c>
      <c r="D199" s="3">
        <v>0.52083333333333326</v>
      </c>
      <c r="E199">
        <v>477</v>
      </c>
      <c r="F199" s="2" t="s">
        <v>2072</v>
      </c>
      <c r="G199" s="2" t="s">
        <v>2074</v>
      </c>
      <c r="H199" s="2" t="s">
        <v>2075</v>
      </c>
      <c r="I199" s="2" t="s">
        <v>2073</v>
      </c>
      <c r="J199" s="2" t="s">
        <v>64</v>
      </c>
      <c r="K199">
        <v>5000</v>
      </c>
      <c r="L199">
        <v>5320</v>
      </c>
      <c r="M199">
        <v>5293</v>
      </c>
      <c r="N199">
        <v>0</v>
      </c>
      <c r="O199">
        <v>27</v>
      </c>
      <c r="P199" s="2" t="s">
        <v>3879</v>
      </c>
      <c r="Q199" s="2"/>
      <c r="R199">
        <v>1</v>
      </c>
      <c r="S199">
        <v>4</v>
      </c>
      <c r="T199" s="2" t="s">
        <v>3419</v>
      </c>
      <c r="U199" s="2" t="s">
        <v>3431</v>
      </c>
      <c r="V199" s="2" t="s">
        <v>3419</v>
      </c>
      <c r="W199">
        <v>2</v>
      </c>
      <c r="X199">
        <v>5293</v>
      </c>
      <c r="Y199">
        <v>1323.25</v>
      </c>
      <c r="Z199">
        <v>661.625</v>
      </c>
    </row>
    <row r="200" spans="1:26">
      <c r="A200" s="1">
        <v>46118</v>
      </c>
      <c r="B200" s="2" t="s">
        <v>3790</v>
      </c>
      <c r="C200" s="3">
        <v>0.33333333333333326</v>
      </c>
      <c r="D200" s="3">
        <v>0.34722222222222232</v>
      </c>
      <c r="E200">
        <v>378</v>
      </c>
      <c r="F200" s="2" t="s">
        <v>1769</v>
      </c>
      <c r="G200" s="2" t="s">
        <v>204</v>
      </c>
      <c r="H200" s="2" t="s">
        <v>383</v>
      </c>
      <c r="I200" s="2" t="s">
        <v>1770</v>
      </c>
      <c r="J200" s="2" t="s">
        <v>64</v>
      </c>
      <c r="K200">
        <v>3600</v>
      </c>
      <c r="L200">
        <v>3935</v>
      </c>
      <c r="M200">
        <v>3935</v>
      </c>
      <c r="N200">
        <v>0</v>
      </c>
      <c r="O200">
        <v>0</v>
      </c>
      <c r="P200" s="2" t="s">
        <v>3880</v>
      </c>
      <c r="Q200" s="2"/>
      <c r="R200">
        <v>0.33</v>
      </c>
      <c r="S200">
        <v>2</v>
      </c>
      <c r="T200" s="2" t="s">
        <v>3431</v>
      </c>
      <c r="U200" s="2" t="s">
        <v>3431</v>
      </c>
      <c r="V200" s="2" t="s">
        <v>3419</v>
      </c>
      <c r="W200">
        <v>1</v>
      </c>
      <c r="X200">
        <v>11924.242424242424</v>
      </c>
      <c r="Y200">
        <v>5962.121212121212</v>
      </c>
      <c r="Z200">
        <v>5962.121212121212</v>
      </c>
    </row>
    <row r="201" spans="1:26">
      <c r="A201" s="1">
        <v>46118</v>
      </c>
      <c r="B201" s="2" t="s">
        <v>3790</v>
      </c>
      <c r="C201" s="3">
        <v>0.40972222222222232</v>
      </c>
      <c r="D201" s="3">
        <v>0.54166666666666674</v>
      </c>
      <c r="E201">
        <v>539</v>
      </c>
      <c r="F201" s="2" t="s">
        <v>2259</v>
      </c>
      <c r="G201" s="2" t="s">
        <v>456</v>
      </c>
      <c r="H201" s="2" t="s">
        <v>2261</v>
      </c>
      <c r="I201" s="2" t="s">
        <v>2260</v>
      </c>
      <c r="J201" s="2" t="s">
        <v>64</v>
      </c>
      <c r="K201">
        <v>21000</v>
      </c>
      <c r="L201">
        <v>21320</v>
      </c>
      <c r="M201">
        <v>21316</v>
      </c>
      <c r="N201">
        <v>0</v>
      </c>
      <c r="O201">
        <v>4</v>
      </c>
      <c r="P201" s="2" t="s">
        <v>3881</v>
      </c>
      <c r="Q201" s="2"/>
      <c r="R201">
        <v>3.17</v>
      </c>
      <c r="S201">
        <v>3</v>
      </c>
      <c r="T201" s="2" t="s">
        <v>3431</v>
      </c>
      <c r="U201" s="2" t="s">
        <v>3431</v>
      </c>
      <c r="V201" s="2" t="s">
        <v>3419</v>
      </c>
      <c r="W201">
        <v>1</v>
      </c>
      <c r="X201">
        <v>6724.2902208201895</v>
      </c>
      <c r="Y201">
        <v>2241.4300736067298</v>
      </c>
      <c r="Z201">
        <v>2241.4300736067298</v>
      </c>
    </row>
    <row r="202" spans="1:26">
      <c r="A202" s="1">
        <v>46120</v>
      </c>
      <c r="B202" s="2" t="s">
        <v>3790</v>
      </c>
      <c r="C202" s="3">
        <v>0.39583333333333326</v>
      </c>
      <c r="D202" s="3">
        <v>0.44097222222222232</v>
      </c>
      <c r="E202">
        <v>541</v>
      </c>
      <c r="F202" s="2" t="s">
        <v>2265</v>
      </c>
      <c r="G202" s="2" t="s">
        <v>480</v>
      </c>
      <c r="H202" s="2" t="s">
        <v>481</v>
      </c>
      <c r="I202" s="2" t="s">
        <v>479</v>
      </c>
      <c r="J202" s="2" t="s">
        <v>64</v>
      </c>
      <c r="K202">
        <v>11500</v>
      </c>
      <c r="L202">
        <v>12080</v>
      </c>
      <c r="M202">
        <v>12064</v>
      </c>
      <c r="N202">
        <v>0</v>
      </c>
      <c r="O202">
        <v>16</v>
      </c>
      <c r="P202" s="2" t="s">
        <v>3881</v>
      </c>
      <c r="Q202" s="2"/>
      <c r="R202">
        <v>1.08</v>
      </c>
      <c r="S202">
        <v>3</v>
      </c>
      <c r="T202" s="2" t="s">
        <v>3431</v>
      </c>
      <c r="U202" s="2" t="s">
        <v>3419</v>
      </c>
      <c r="V202" s="2" t="s">
        <v>3419</v>
      </c>
      <c r="W202">
        <v>2</v>
      </c>
      <c r="X202">
        <v>11170.37037037037</v>
      </c>
      <c r="Y202">
        <v>3723.4567901234568</v>
      </c>
      <c r="Z202">
        <v>1861.7283950617284</v>
      </c>
    </row>
    <row r="203" spans="1:26">
      <c r="A203" s="1">
        <v>46120</v>
      </c>
      <c r="B203" s="2" t="s">
        <v>3790</v>
      </c>
      <c r="C203" s="3">
        <v>0.44444444444444442</v>
      </c>
      <c r="D203" s="3">
        <v>0.53819444444444442</v>
      </c>
      <c r="E203">
        <v>402</v>
      </c>
      <c r="F203" s="2" t="s">
        <v>1847</v>
      </c>
      <c r="G203" s="2" t="s">
        <v>1125</v>
      </c>
      <c r="H203" s="2" t="s">
        <v>59</v>
      </c>
      <c r="I203" s="2" t="s">
        <v>1665</v>
      </c>
      <c r="J203" s="2" t="s">
        <v>64</v>
      </c>
      <c r="K203">
        <v>7500</v>
      </c>
      <c r="L203">
        <v>7650</v>
      </c>
      <c r="M203">
        <v>7642</v>
      </c>
      <c r="N203">
        <v>0</v>
      </c>
      <c r="O203">
        <v>8</v>
      </c>
      <c r="P203" s="2" t="s">
        <v>3881</v>
      </c>
      <c r="Q203" s="2"/>
      <c r="R203">
        <v>2.25</v>
      </c>
      <c r="S203">
        <v>3</v>
      </c>
      <c r="T203" s="2" t="s">
        <v>3431</v>
      </c>
      <c r="U203" s="2" t="s">
        <v>3419</v>
      </c>
      <c r="V203" s="2" t="s">
        <v>3419</v>
      </c>
      <c r="W203">
        <v>2</v>
      </c>
      <c r="X203">
        <v>3396.4444444444443</v>
      </c>
      <c r="Y203">
        <v>1132.1481481481483</v>
      </c>
      <c r="Z203">
        <v>566.07407407407413</v>
      </c>
    </row>
    <row r="204" spans="1:26">
      <c r="A204" s="1">
        <v>46120</v>
      </c>
      <c r="B204" s="2" t="s">
        <v>3790</v>
      </c>
      <c r="C204" s="3">
        <v>0.56597222222222232</v>
      </c>
      <c r="D204" s="3">
        <v>0.70138888888888884</v>
      </c>
      <c r="E204">
        <v>362</v>
      </c>
      <c r="F204" s="2" t="s">
        <v>1695</v>
      </c>
      <c r="G204" s="2" t="s">
        <v>1244</v>
      </c>
      <c r="H204" s="2" t="s">
        <v>59</v>
      </c>
      <c r="I204" s="2" t="s">
        <v>1696</v>
      </c>
      <c r="J204" s="2" t="s">
        <v>64</v>
      </c>
      <c r="K204">
        <v>2100</v>
      </c>
      <c r="L204">
        <v>10160</v>
      </c>
      <c r="M204">
        <v>10153</v>
      </c>
      <c r="N204">
        <v>0</v>
      </c>
      <c r="O204">
        <v>7</v>
      </c>
      <c r="P204" s="2" t="s">
        <v>3881</v>
      </c>
      <c r="Q204" s="2"/>
      <c r="R204">
        <v>3.25</v>
      </c>
      <c r="S204">
        <v>3</v>
      </c>
      <c r="T204" s="2" t="s">
        <v>3431</v>
      </c>
      <c r="U204" s="2" t="s">
        <v>3419</v>
      </c>
      <c r="V204" s="2" t="s">
        <v>3419</v>
      </c>
      <c r="W204">
        <v>2</v>
      </c>
      <c r="X204">
        <v>3124</v>
      </c>
      <c r="Y204">
        <v>1041.3333333333335</v>
      </c>
      <c r="Z204">
        <v>520.66666666666674</v>
      </c>
    </row>
    <row r="205" spans="1:26">
      <c r="A205" s="1">
        <v>46120</v>
      </c>
      <c r="B205" s="2" t="s">
        <v>3790</v>
      </c>
      <c r="C205" s="3">
        <v>0.60416666666666674</v>
      </c>
      <c r="D205" s="3">
        <v>0.65625</v>
      </c>
      <c r="E205">
        <v>317</v>
      </c>
      <c r="F205" s="2" t="s">
        <v>1532</v>
      </c>
      <c r="G205" s="2" t="s">
        <v>1534</v>
      </c>
      <c r="H205" s="2" t="s">
        <v>240</v>
      </c>
      <c r="I205" s="2" t="s">
        <v>1533</v>
      </c>
      <c r="J205" s="2" t="s">
        <v>64</v>
      </c>
      <c r="K205">
        <v>9000</v>
      </c>
      <c r="L205">
        <v>9780</v>
      </c>
      <c r="M205">
        <v>9742</v>
      </c>
      <c r="N205">
        <v>0</v>
      </c>
      <c r="O205">
        <v>38</v>
      </c>
      <c r="P205" s="2" t="s">
        <v>3882</v>
      </c>
      <c r="Q205" s="2"/>
      <c r="R205">
        <v>1.25</v>
      </c>
      <c r="S205">
        <v>5</v>
      </c>
      <c r="T205" s="2" t="s">
        <v>3431</v>
      </c>
      <c r="U205" s="2" t="s">
        <v>3419</v>
      </c>
      <c r="V205" s="2" t="s">
        <v>3419</v>
      </c>
      <c r="W205">
        <v>2</v>
      </c>
      <c r="X205">
        <v>7793.6</v>
      </c>
      <c r="Y205">
        <v>1558.72</v>
      </c>
      <c r="Z205">
        <v>779.36</v>
      </c>
    </row>
    <row r="206" spans="1:26">
      <c r="A206" s="1">
        <v>46121</v>
      </c>
      <c r="B206" s="2" t="s">
        <v>3790</v>
      </c>
      <c r="C206" s="3">
        <v>0.33333333333333326</v>
      </c>
      <c r="D206" s="3">
        <v>0.38541666666666674</v>
      </c>
      <c r="E206">
        <v>319</v>
      </c>
      <c r="F206" s="2" t="s">
        <v>1542</v>
      </c>
      <c r="G206" s="2" t="s">
        <v>1544</v>
      </c>
      <c r="H206" s="2" t="s">
        <v>1546</v>
      </c>
      <c r="I206" s="2" t="s">
        <v>1543</v>
      </c>
      <c r="J206" s="2" t="s">
        <v>64</v>
      </c>
      <c r="K206">
        <v>5500</v>
      </c>
      <c r="L206">
        <v>5870</v>
      </c>
      <c r="M206">
        <v>5870</v>
      </c>
      <c r="N206">
        <v>0</v>
      </c>
      <c r="O206">
        <v>0</v>
      </c>
      <c r="P206" s="2" t="s">
        <v>3881</v>
      </c>
      <c r="Q206" s="2"/>
      <c r="R206">
        <v>1.25</v>
      </c>
      <c r="S206">
        <v>3</v>
      </c>
      <c r="T206" s="2" t="s">
        <v>3431</v>
      </c>
      <c r="U206" s="2" t="s">
        <v>3419</v>
      </c>
      <c r="V206" s="2" t="s">
        <v>3419</v>
      </c>
      <c r="W206">
        <v>2</v>
      </c>
      <c r="X206">
        <v>4696</v>
      </c>
      <c r="Y206">
        <v>1565.3333333333335</v>
      </c>
      <c r="Z206">
        <v>782.66666666666674</v>
      </c>
    </row>
    <row r="207" spans="1:26">
      <c r="A207" s="1">
        <v>46121</v>
      </c>
      <c r="B207" s="2" t="s">
        <v>3790</v>
      </c>
      <c r="C207" s="3">
        <v>0.38888888888888884</v>
      </c>
      <c r="D207" s="3">
        <v>0.50347222222222232</v>
      </c>
      <c r="E207">
        <v>545</v>
      </c>
      <c r="F207" s="2" t="s">
        <v>2274</v>
      </c>
      <c r="G207" s="2" t="s">
        <v>382</v>
      </c>
      <c r="H207" s="2" t="s">
        <v>2268</v>
      </c>
      <c r="I207" s="2" t="s">
        <v>2267</v>
      </c>
      <c r="J207" s="2" t="s">
        <v>64</v>
      </c>
      <c r="K207">
        <v>9000</v>
      </c>
      <c r="L207">
        <v>9392</v>
      </c>
      <c r="M207">
        <v>9237</v>
      </c>
      <c r="N207">
        <v>0</v>
      </c>
      <c r="O207">
        <v>155</v>
      </c>
      <c r="P207" s="2" t="s">
        <v>3881</v>
      </c>
      <c r="Q207" s="2"/>
      <c r="R207">
        <v>2.75</v>
      </c>
      <c r="S207">
        <v>3</v>
      </c>
      <c r="T207" s="2" t="s">
        <v>3431</v>
      </c>
      <c r="U207" s="2" t="s">
        <v>3419</v>
      </c>
      <c r="V207" s="2" t="s">
        <v>3419</v>
      </c>
      <c r="W207">
        <v>2</v>
      </c>
      <c r="X207">
        <v>3358.909090909091</v>
      </c>
      <c r="Y207">
        <v>1119.6363636363637</v>
      </c>
      <c r="Z207">
        <v>559.81818181818187</v>
      </c>
    </row>
    <row r="208" spans="1:26">
      <c r="A208" s="1">
        <v>46121</v>
      </c>
      <c r="B208" s="2" t="s">
        <v>3790</v>
      </c>
      <c r="C208" s="3">
        <v>0.55208333333333326</v>
      </c>
      <c r="D208" s="3">
        <v>0.64583333333333326</v>
      </c>
      <c r="E208">
        <v>425</v>
      </c>
      <c r="F208" s="2" t="s">
        <v>1743</v>
      </c>
      <c r="G208" s="2" t="s">
        <v>714</v>
      </c>
      <c r="H208" s="2" t="s">
        <v>422</v>
      </c>
      <c r="I208" s="2" t="s">
        <v>713</v>
      </c>
      <c r="J208" s="2" t="s">
        <v>64</v>
      </c>
      <c r="K208">
        <v>23500</v>
      </c>
      <c r="L208">
        <v>23940</v>
      </c>
      <c r="M208">
        <v>23935</v>
      </c>
      <c r="N208">
        <v>0</v>
      </c>
      <c r="O208">
        <v>5</v>
      </c>
      <c r="P208" s="2" t="s">
        <v>3881</v>
      </c>
      <c r="Q208" s="2"/>
      <c r="R208">
        <v>2.25</v>
      </c>
      <c r="S208">
        <v>3</v>
      </c>
      <c r="T208" s="2" t="s">
        <v>3431</v>
      </c>
      <c r="U208" s="2" t="s">
        <v>3419</v>
      </c>
      <c r="V208" s="2" t="s">
        <v>3419</v>
      </c>
      <c r="W208">
        <v>2</v>
      </c>
      <c r="X208">
        <v>10637.777777777777</v>
      </c>
      <c r="Y208">
        <v>3545.9259259259256</v>
      </c>
      <c r="Z208">
        <v>1772.9629629629628</v>
      </c>
    </row>
    <row r="209" spans="1:26">
      <c r="A209" s="1">
        <v>46121</v>
      </c>
      <c r="B209" s="2" t="s">
        <v>3790</v>
      </c>
      <c r="C209" s="3">
        <v>0.60416666666666674</v>
      </c>
      <c r="D209" s="3">
        <v>0.64583333333333326</v>
      </c>
      <c r="E209">
        <v>544</v>
      </c>
      <c r="F209" s="2" t="s">
        <v>2270</v>
      </c>
      <c r="G209" s="2" t="s">
        <v>382</v>
      </c>
      <c r="H209" s="2" t="s">
        <v>2268</v>
      </c>
      <c r="I209" s="2" t="s">
        <v>2267</v>
      </c>
      <c r="J209" s="2" t="s">
        <v>64</v>
      </c>
      <c r="K209">
        <v>7000</v>
      </c>
      <c r="L209">
        <v>7200</v>
      </c>
      <c r="M209">
        <v>7189</v>
      </c>
      <c r="N209">
        <v>0</v>
      </c>
      <c r="O209">
        <v>11</v>
      </c>
      <c r="P209" s="2" t="s">
        <v>3883</v>
      </c>
      <c r="Q209" s="2"/>
      <c r="R209">
        <v>1</v>
      </c>
      <c r="S209">
        <v>3</v>
      </c>
      <c r="T209" s="2" t="s">
        <v>3431</v>
      </c>
      <c r="U209" s="2" t="s">
        <v>3419</v>
      </c>
      <c r="V209" s="2" t="s">
        <v>3419</v>
      </c>
      <c r="W209">
        <v>2</v>
      </c>
      <c r="X209">
        <v>7189</v>
      </c>
      <c r="Y209">
        <v>2396.3333333333335</v>
      </c>
      <c r="Z209">
        <v>1198.1666666666667</v>
      </c>
    </row>
    <row r="210" spans="1:26">
      <c r="A210" s="1">
        <v>46122</v>
      </c>
      <c r="B210" s="2" t="s">
        <v>3790</v>
      </c>
      <c r="C210" s="3">
        <v>0.33333333333333326</v>
      </c>
      <c r="D210" s="3">
        <v>0.34722222222222232</v>
      </c>
      <c r="E210">
        <v>440</v>
      </c>
      <c r="F210" s="2" t="s">
        <v>1955</v>
      </c>
      <c r="G210" s="2" t="s">
        <v>1690</v>
      </c>
      <c r="H210" s="2" t="s">
        <v>59</v>
      </c>
      <c r="I210" s="2" t="s">
        <v>1689</v>
      </c>
      <c r="J210" s="2" t="s">
        <v>64</v>
      </c>
      <c r="K210">
        <v>2600</v>
      </c>
      <c r="L210">
        <v>2768</v>
      </c>
      <c r="M210">
        <v>2767</v>
      </c>
      <c r="N210">
        <v>0</v>
      </c>
      <c r="O210">
        <v>1</v>
      </c>
      <c r="P210" s="2" t="s">
        <v>3881</v>
      </c>
      <c r="Q210" s="2"/>
      <c r="R210">
        <v>0.33</v>
      </c>
      <c r="S210">
        <v>3</v>
      </c>
      <c r="T210" s="2" t="s">
        <v>3419</v>
      </c>
      <c r="U210" s="2" t="s">
        <v>3419</v>
      </c>
      <c r="V210" s="2" t="s">
        <v>3419</v>
      </c>
      <c r="W210">
        <v>3</v>
      </c>
      <c r="X210">
        <v>8384.8484848484841</v>
      </c>
      <c r="Y210">
        <v>2794.9494949494951</v>
      </c>
      <c r="Z210">
        <v>931.64983164983164</v>
      </c>
    </row>
    <row r="211" spans="1:26">
      <c r="A211" s="1">
        <v>46122</v>
      </c>
      <c r="B211" s="2" t="s">
        <v>3790</v>
      </c>
      <c r="C211" s="3">
        <v>0.55208333333333326</v>
      </c>
      <c r="D211" s="3">
        <v>0.61458333333333326</v>
      </c>
      <c r="E211">
        <v>434</v>
      </c>
      <c r="F211" s="2" t="s">
        <v>1677</v>
      </c>
      <c r="G211" s="2" t="s">
        <v>1932</v>
      </c>
      <c r="H211" s="2" t="s">
        <v>1933</v>
      </c>
      <c r="I211" s="2" t="s">
        <v>1931</v>
      </c>
      <c r="J211" s="2" t="s">
        <v>64</v>
      </c>
      <c r="K211">
        <v>10000</v>
      </c>
      <c r="L211">
        <v>11268</v>
      </c>
      <c r="M211">
        <v>11242</v>
      </c>
      <c r="N211">
        <v>0</v>
      </c>
      <c r="O211">
        <v>26</v>
      </c>
      <c r="P211" s="2" t="s">
        <v>3881</v>
      </c>
      <c r="Q211" s="2"/>
      <c r="R211">
        <v>1.5</v>
      </c>
      <c r="S211">
        <v>3</v>
      </c>
      <c r="T211" s="2" t="s">
        <v>3419</v>
      </c>
      <c r="U211" s="2" t="s">
        <v>3419</v>
      </c>
      <c r="V211" s="2" t="s">
        <v>3419</v>
      </c>
      <c r="W211">
        <v>3</v>
      </c>
      <c r="X211">
        <v>7494.666666666667</v>
      </c>
      <c r="Y211">
        <v>2498.2222222222222</v>
      </c>
      <c r="Z211">
        <v>832.74074074074076</v>
      </c>
    </row>
    <row r="212" spans="1:26">
      <c r="A212" s="1">
        <v>46122</v>
      </c>
      <c r="B212" s="2" t="s">
        <v>3790</v>
      </c>
      <c r="C212" s="3">
        <v>0.58333333333333326</v>
      </c>
      <c r="D212" s="3">
        <v>0.60416666666666674</v>
      </c>
      <c r="E212">
        <v>382</v>
      </c>
      <c r="F212" s="2" t="s">
        <v>1781</v>
      </c>
      <c r="G212" s="2" t="s">
        <v>1783</v>
      </c>
      <c r="H212" s="2" t="s">
        <v>943</v>
      </c>
      <c r="I212" s="2" t="s">
        <v>1782</v>
      </c>
      <c r="J212" s="2" t="s">
        <v>64</v>
      </c>
      <c r="K212">
        <v>12500</v>
      </c>
      <c r="L212">
        <v>13140</v>
      </c>
      <c r="M212">
        <v>13126</v>
      </c>
      <c r="N212">
        <v>0</v>
      </c>
      <c r="O212">
        <v>14</v>
      </c>
      <c r="P212" s="2" t="s">
        <v>3884</v>
      </c>
      <c r="Q212" s="2"/>
      <c r="R212">
        <v>0.5</v>
      </c>
      <c r="S212">
        <v>5</v>
      </c>
      <c r="T212" s="2" t="s">
        <v>3419</v>
      </c>
      <c r="U212" s="2" t="s">
        <v>3419</v>
      </c>
      <c r="V212" s="2" t="s">
        <v>3419</v>
      </c>
      <c r="W212">
        <v>3</v>
      </c>
      <c r="X212">
        <v>26252</v>
      </c>
      <c r="Y212">
        <v>5250.4</v>
      </c>
      <c r="Z212">
        <v>1750.1333333333332</v>
      </c>
    </row>
    <row r="213" spans="1:26">
      <c r="A213" s="1">
        <v>46122</v>
      </c>
      <c r="B213" s="2" t="s">
        <v>3790</v>
      </c>
      <c r="C213" s="3">
        <v>0.63541666666666674</v>
      </c>
      <c r="D213" s="3">
        <v>0.64930555555555558</v>
      </c>
      <c r="E213">
        <v>361</v>
      </c>
      <c r="F213" s="2" t="s">
        <v>1688</v>
      </c>
      <c r="G213" s="2" t="s">
        <v>1690</v>
      </c>
      <c r="H213" s="2" t="s">
        <v>59</v>
      </c>
      <c r="I213" s="2" t="s">
        <v>1689</v>
      </c>
      <c r="J213" s="2" t="s">
        <v>64</v>
      </c>
      <c r="K213">
        <v>2150</v>
      </c>
      <c r="L213">
        <v>2282</v>
      </c>
      <c r="M213">
        <v>2280</v>
      </c>
      <c r="N213">
        <v>0</v>
      </c>
      <c r="O213">
        <v>2</v>
      </c>
      <c r="P213" s="2" t="s">
        <v>3881</v>
      </c>
      <c r="Q213" s="2"/>
      <c r="R213">
        <v>0.33</v>
      </c>
      <c r="S213">
        <v>3</v>
      </c>
      <c r="T213" s="2" t="s">
        <v>3419</v>
      </c>
      <c r="U213" s="2" t="s">
        <v>3419</v>
      </c>
      <c r="V213" s="2" t="s">
        <v>3419</v>
      </c>
      <c r="W213">
        <v>3</v>
      </c>
      <c r="X213">
        <v>6909.090909090909</v>
      </c>
      <c r="Y213">
        <v>2303.030303030303</v>
      </c>
      <c r="Z213">
        <v>767.67676767676767</v>
      </c>
    </row>
    <row r="214" spans="1:26">
      <c r="A214" s="1">
        <v>46125</v>
      </c>
      <c r="B214" s="2" t="s">
        <v>3790</v>
      </c>
      <c r="C214" s="3">
        <v>0.34722222222222232</v>
      </c>
      <c r="D214" s="3">
        <v>0.375</v>
      </c>
      <c r="E214">
        <v>445</v>
      </c>
      <c r="F214" s="2" t="s">
        <v>1972</v>
      </c>
      <c r="G214" s="2" t="s">
        <v>1800</v>
      </c>
      <c r="H214" s="2" t="s">
        <v>343</v>
      </c>
      <c r="I214" s="2" t="s">
        <v>1809</v>
      </c>
      <c r="J214" s="2" t="s">
        <v>64</v>
      </c>
      <c r="K214">
        <v>3300</v>
      </c>
      <c r="L214">
        <v>3972</v>
      </c>
      <c r="M214">
        <v>3971</v>
      </c>
      <c r="N214">
        <v>0</v>
      </c>
      <c r="O214">
        <v>1</v>
      </c>
      <c r="P214" s="2" t="s">
        <v>3885</v>
      </c>
      <c r="Q214" s="2"/>
      <c r="R214">
        <v>0.67</v>
      </c>
      <c r="S214">
        <v>2</v>
      </c>
      <c r="T214" s="2" t="s">
        <v>3431</v>
      </c>
      <c r="U214" s="2" t="s">
        <v>3419</v>
      </c>
      <c r="V214" s="2" t="s">
        <v>3419</v>
      </c>
      <c r="W214">
        <v>2</v>
      </c>
      <c r="X214">
        <v>5926.8656716417909</v>
      </c>
      <c r="Y214">
        <v>2963.4328358208954</v>
      </c>
      <c r="Z214">
        <v>1481.7164179104477</v>
      </c>
    </row>
    <row r="215" spans="1:26">
      <c r="A215" s="1">
        <v>46125</v>
      </c>
      <c r="B215" s="2" t="s">
        <v>3790</v>
      </c>
      <c r="C215" s="3">
        <v>0.41666666666666674</v>
      </c>
      <c r="D215" s="3">
        <v>0.58333333333333326</v>
      </c>
      <c r="E215">
        <v>416</v>
      </c>
      <c r="F215" s="2" t="s">
        <v>1886</v>
      </c>
      <c r="G215" s="2" t="s">
        <v>95</v>
      </c>
      <c r="H215" s="2" t="s">
        <v>97</v>
      </c>
      <c r="I215" s="2" t="s">
        <v>94</v>
      </c>
      <c r="J215" s="2" t="s">
        <v>64</v>
      </c>
      <c r="K215">
        <v>23000</v>
      </c>
      <c r="L215">
        <v>23120</v>
      </c>
      <c r="M215">
        <v>8000</v>
      </c>
      <c r="N215" t="s">
        <v>3459</v>
      </c>
      <c r="O215">
        <v>0</v>
      </c>
      <c r="P215" s="2" t="s">
        <v>3886</v>
      </c>
      <c r="Q215" s="2"/>
      <c r="R215">
        <v>4</v>
      </c>
      <c r="S215">
        <v>4</v>
      </c>
      <c r="T215" s="2" t="s">
        <v>3431</v>
      </c>
      <c r="U215" s="2" t="s">
        <v>3419</v>
      </c>
      <c r="V215" s="2" t="s">
        <v>3419</v>
      </c>
      <c r="W215">
        <v>2</v>
      </c>
      <c r="X215">
        <v>2000</v>
      </c>
      <c r="Y215">
        <v>500</v>
      </c>
      <c r="Z215">
        <v>250</v>
      </c>
    </row>
    <row r="216" spans="1:26">
      <c r="A216" s="1">
        <v>46125</v>
      </c>
      <c r="B216" s="2" t="s">
        <v>3790</v>
      </c>
      <c r="C216" s="3">
        <v>0.54166666666666674</v>
      </c>
      <c r="D216" s="3">
        <v>0.69097222222222232</v>
      </c>
      <c r="E216">
        <v>432</v>
      </c>
      <c r="F216" s="2" t="s">
        <v>1927</v>
      </c>
      <c r="G216" s="2" t="s">
        <v>121</v>
      </c>
      <c r="H216" s="2" t="s">
        <v>122</v>
      </c>
      <c r="I216" s="2" t="s">
        <v>120</v>
      </c>
      <c r="J216" s="2" t="s">
        <v>64</v>
      </c>
      <c r="K216">
        <v>17500</v>
      </c>
      <c r="L216">
        <v>17988</v>
      </c>
      <c r="M216">
        <v>17988</v>
      </c>
      <c r="N216">
        <v>0</v>
      </c>
      <c r="O216">
        <v>313</v>
      </c>
      <c r="P216" s="2" t="s">
        <v>3887</v>
      </c>
      <c r="Q216" s="2"/>
      <c r="R216">
        <v>3.58</v>
      </c>
      <c r="S216">
        <v>3</v>
      </c>
      <c r="T216" s="2" t="s">
        <v>3431</v>
      </c>
      <c r="U216" s="2" t="s">
        <v>3419</v>
      </c>
      <c r="V216" s="2" t="s">
        <v>3419</v>
      </c>
      <c r="W216">
        <v>2</v>
      </c>
      <c r="X216">
        <v>5024.5810055865923</v>
      </c>
      <c r="Y216">
        <v>1674.8603351955308</v>
      </c>
      <c r="Z216">
        <v>837.43016759776538</v>
      </c>
    </row>
    <row r="217" spans="1:26">
      <c r="A217" s="1">
        <v>46126</v>
      </c>
      <c r="B217" s="2" t="s">
        <v>3790</v>
      </c>
      <c r="C217" s="3">
        <v>0.33333333333333326</v>
      </c>
      <c r="D217" s="3">
        <v>0.42013888888888884</v>
      </c>
      <c r="E217">
        <v>416</v>
      </c>
      <c r="F217" s="2" t="s">
        <v>1886</v>
      </c>
      <c r="G217" s="2" t="s">
        <v>95</v>
      </c>
      <c r="H217" s="2" t="s">
        <v>97</v>
      </c>
      <c r="I217" s="2" t="s">
        <v>94</v>
      </c>
      <c r="J217" s="2" t="s">
        <v>64</v>
      </c>
      <c r="K217">
        <v>23000</v>
      </c>
      <c r="L217">
        <v>23120</v>
      </c>
      <c r="M217">
        <v>15101</v>
      </c>
      <c r="N217" t="s">
        <v>3460</v>
      </c>
      <c r="O217">
        <v>19</v>
      </c>
      <c r="P217" s="2" t="s">
        <v>3888</v>
      </c>
      <c r="Q217" s="2"/>
      <c r="R217">
        <v>2.08</v>
      </c>
      <c r="S217">
        <v>3</v>
      </c>
      <c r="T217" s="2" t="s">
        <v>3419</v>
      </c>
      <c r="U217" s="2" t="s">
        <v>3419</v>
      </c>
      <c r="V217" s="2" t="s">
        <v>3419</v>
      </c>
      <c r="W217">
        <v>3</v>
      </c>
      <c r="X217">
        <v>7260.0961538461534</v>
      </c>
      <c r="Y217">
        <v>2420.0320512820513</v>
      </c>
      <c r="Z217">
        <v>806.67735042735046</v>
      </c>
    </row>
    <row r="218" spans="1:26">
      <c r="A218" s="1">
        <v>46126</v>
      </c>
      <c r="B218" s="2" t="s">
        <v>3790</v>
      </c>
      <c r="C218" s="3">
        <v>0.42361111111111116</v>
      </c>
      <c r="D218" s="3">
        <v>0.55902777777777768</v>
      </c>
      <c r="E218">
        <v>380</v>
      </c>
      <c r="F218" s="2" t="s">
        <v>1771</v>
      </c>
      <c r="G218" s="2" t="s">
        <v>1773</v>
      </c>
      <c r="H218" s="2" t="s">
        <v>663</v>
      </c>
      <c r="I218" s="2" t="s">
        <v>1772</v>
      </c>
      <c r="J218" s="2" t="s">
        <v>64</v>
      </c>
      <c r="K218">
        <v>12000</v>
      </c>
      <c r="L218">
        <v>12440</v>
      </c>
      <c r="M218">
        <v>12372</v>
      </c>
      <c r="N218">
        <v>0</v>
      </c>
      <c r="O218">
        <v>68</v>
      </c>
      <c r="P218" s="2" t="s">
        <v>3888</v>
      </c>
      <c r="Q218" s="2"/>
      <c r="R218">
        <v>3.25</v>
      </c>
      <c r="S218">
        <v>3</v>
      </c>
      <c r="T218" s="2" t="s">
        <v>3419</v>
      </c>
      <c r="U218" s="2" t="s">
        <v>3419</v>
      </c>
      <c r="V218" s="2" t="s">
        <v>3419</v>
      </c>
      <c r="W218">
        <v>3</v>
      </c>
      <c r="X218">
        <v>3806.7692307692309</v>
      </c>
      <c r="Y218">
        <v>1268.9230769230769</v>
      </c>
      <c r="Z218">
        <v>422.97435897435901</v>
      </c>
    </row>
    <row r="219" spans="1:26">
      <c r="A219" s="1">
        <v>46126</v>
      </c>
      <c r="B219" s="2" t="s">
        <v>3790</v>
      </c>
      <c r="C219" s="3">
        <v>0.56944444444444442</v>
      </c>
      <c r="D219" s="3">
        <v>0.65277777777777768</v>
      </c>
      <c r="E219">
        <v>463</v>
      </c>
      <c r="F219" s="2" t="s">
        <v>2053</v>
      </c>
      <c r="G219" s="2" t="s">
        <v>996</v>
      </c>
      <c r="H219" s="2" t="s">
        <v>97</v>
      </c>
      <c r="I219" s="2" t="s">
        <v>2054</v>
      </c>
      <c r="J219" s="2" t="s">
        <v>64</v>
      </c>
      <c r="K219">
        <v>8500</v>
      </c>
      <c r="L219">
        <v>8400</v>
      </c>
      <c r="M219">
        <v>8340</v>
      </c>
      <c r="N219">
        <v>0</v>
      </c>
      <c r="O219">
        <v>10</v>
      </c>
      <c r="P219" s="2" t="s">
        <v>3888</v>
      </c>
      <c r="Q219" s="2"/>
      <c r="R219">
        <v>2</v>
      </c>
      <c r="S219">
        <v>3</v>
      </c>
      <c r="T219" s="2" t="s">
        <v>3419</v>
      </c>
      <c r="U219" s="2" t="s">
        <v>3419</v>
      </c>
      <c r="V219" s="2" t="s">
        <v>3419</v>
      </c>
      <c r="W219">
        <v>3</v>
      </c>
      <c r="X219">
        <v>4170</v>
      </c>
      <c r="Y219">
        <v>1390</v>
      </c>
      <c r="Z219">
        <v>463.33333333333331</v>
      </c>
    </row>
    <row r="220" spans="1:26">
      <c r="A220" s="1">
        <v>46126</v>
      </c>
      <c r="B220" s="2" t="s">
        <v>3790</v>
      </c>
      <c r="C220" s="3">
        <v>0.65972222222222232</v>
      </c>
      <c r="D220" s="3">
        <v>0.68055555555555558</v>
      </c>
      <c r="E220">
        <v>510</v>
      </c>
      <c r="F220" s="2" t="s">
        <v>2174</v>
      </c>
      <c r="G220" s="2" t="s">
        <v>1135</v>
      </c>
      <c r="H220" s="2" t="s">
        <v>2176</v>
      </c>
      <c r="I220" s="2" t="s">
        <v>2175</v>
      </c>
      <c r="J220" s="2" t="s">
        <v>64</v>
      </c>
      <c r="K220">
        <v>14000</v>
      </c>
      <c r="L220">
        <v>14700</v>
      </c>
      <c r="M220">
        <v>14663</v>
      </c>
      <c r="N220">
        <v>0</v>
      </c>
      <c r="O220">
        <v>37</v>
      </c>
      <c r="P220" s="2" t="s">
        <v>3888</v>
      </c>
      <c r="Q220" s="2"/>
      <c r="R220">
        <v>0.5</v>
      </c>
      <c r="S220">
        <v>3</v>
      </c>
      <c r="T220" s="2" t="s">
        <v>3419</v>
      </c>
      <c r="U220" s="2" t="s">
        <v>3419</v>
      </c>
      <c r="V220" s="2" t="s">
        <v>3419</v>
      </c>
      <c r="W220">
        <v>3</v>
      </c>
      <c r="X220">
        <v>29326</v>
      </c>
      <c r="Y220">
        <v>9775.3333333333339</v>
      </c>
      <c r="Z220">
        <v>3258.4444444444448</v>
      </c>
    </row>
    <row r="221" spans="1:26">
      <c r="A221" s="1">
        <v>46126</v>
      </c>
      <c r="B221" s="2" t="s">
        <v>3790</v>
      </c>
      <c r="C221" s="3">
        <v>0.6875</v>
      </c>
      <c r="D221" s="3">
        <v>0.75</v>
      </c>
      <c r="E221">
        <v>420</v>
      </c>
      <c r="F221" s="2" t="s">
        <v>1888</v>
      </c>
      <c r="G221" s="2" t="s">
        <v>95</v>
      </c>
      <c r="H221" s="2" t="s">
        <v>97</v>
      </c>
      <c r="I221" s="2" t="s">
        <v>94</v>
      </c>
      <c r="J221" s="2" t="s">
        <v>64</v>
      </c>
      <c r="K221">
        <v>23000</v>
      </c>
      <c r="L221">
        <v>23160</v>
      </c>
      <c r="M221">
        <v>23160</v>
      </c>
      <c r="N221">
        <v>0</v>
      </c>
      <c r="O221">
        <v>0</v>
      </c>
      <c r="P221" s="2" t="s">
        <v>3889</v>
      </c>
      <c r="Q221" s="2"/>
      <c r="R221">
        <v>1.5</v>
      </c>
      <c r="S221">
        <v>4</v>
      </c>
      <c r="T221" s="2" t="s">
        <v>3419</v>
      </c>
      <c r="U221" s="2" t="s">
        <v>3419</v>
      </c>
      <c r="V221" s="2" t="s">
        <v>3419</v>
      </c>
      <c r="W221">
        <v>3</v>
      </c>
      <c r="X221">
        <v>15440</v>
      </c>
      <c r="Y221">
        <v>3860</v>
      </c>
      <c r="Z221">
        <v>1286.6666666666667</v>
      </c>
    </row>
    <row r="222" spans="1:26">
      <c r="A222" s="1">
        <v>46127</v>
      </c>
      <c r="B222" s="2" t="s">
        <v>3790</v>
      </c>
      <c r="C222" s="3">
        <v>0.39930555555555558</v>
      </c>
      <c r="D222" s="3">
        <v>0.60416666666666674</v>
      </c>
      <c r="E222">
        <v>283</v>
      </c>
      <c r="F222" s="2" t="s">
        <v>1383</v>
      </c>
      <c r="G222" s="2" t="s">
        <v>499</v>
      </c>
      <c r="H222" s="2" t="s">
        <v>240</v>
      </c>
      <c r="I222" s="2" t="s">
        <v>1384</v>
      </c>
      <c r="J222" s="2" t="s">
        <v>64</v>
      </c>
      <c r="K222">
        <v>16800</v>
      </c>
      <c r="L222">
        <v>15942</v>
      </c>
      <c r="M222">
        <v>15860</v>
      </c>
      <c r="N222">
        <v>0</v>
      </c>
      <c r="O222">
        <v>82</v>
      </c>
      <c r="P222" s="2" t="s">
        <v>3890</v>
      </c>
      <c r="Q222" s="2"/>
      <c r="R222">
        <v>4.92</v>
      </c>
      <c r="S222">
        <v>3</v>
      </c>
      <c r="T222" s="2" t="s">
        <v>3419</v>
      </c>
      <c r="U222" s="2" t="s">
        <v>3431</v>
      </c>
      <c r="V222" s="2" t="s">
        <v>3419</v>
      </c>
      <c r="W222">
        <v>2</v>
      </c>
      <c r="X222">
        <v>3223.5772357723577</v>
      </c>
      <c r="Y222">
        <v>1074.5257452574526</v>
      </c>
      <c r="Z222">
        <v>537.26287262872631</v>
      </c>
    </row>
    <row r="223" spans="1:26">
      <c r="A223" s="1">
        <v>46127</v>
      </c>
      <c r="B223" s="2" t="s">
        <v>3790</v>
      </c>
      <c r="C223" s="3">
        <v>0.47916666666666674</v>
      </c>
      <c r="D223" s="3">
        <v>0.5</v>
      </c>
      <c r="E223">
        <v>411</v>
      </c>
      <c r="F223" s="2" t="s">
        <v>1831</v>
      </c>
      <c r="G223" s="2" t="s">
        <v>1281</v>
      </c>
      <c r="H223" s="2" t="s">
        <v>192</v>
      </c>
      <c r="I223" s="2" t="s">
        <v>1832</v>
      </c>
      <c r="J223" s="2" t="s">
        <v>64</v>
      </c>
      <c r="K223">
        <v>3200</v>
      </c>
      <c r="L223">
        <v>3520</v>
      </c>
      <c r="M223">
        <v>3517</v>
      </c>
      <c r="N223">
        <v>0</v>
      </c>
      <c r="O223">
        <v>3</v>
      </c>
      <c r="P223" s="2" t="s">
        <v>3891</v>
      </c>
      <c r="Q223" s="2"/>
      <c r="R223">
        <v>0.5</v>
      </c>
      <c r="S223">
        <v>5</v>
      </c>
      <c r="T223" s="2" t="s">
        <v>3419</v>
      </c>
      <c r="U223" s="2" t="s">
        <v>3431</v>
      </c>
      <c r="V223" s="2" t="s">
        <v>3419</v>
      </c>
      <c r="W223">
        <v>2</v>
      </c>
      <c r="X223">
        <v>7034</v>
      </c>
      <c r="Y223">
        <v>1406.8</v>
      </c>
      <c r="Z223">
        <v>703.4</v>
      </c>
    </row>
    <row r="224" spans="1:26">
      <c r="A224" s="1">
        <v>46127</v>
      </c>
      <c r="B224" s="2" t="s">
        <v>3790</v>
      </c>
      <c r="C224" s="3">
        <v>0.52083333333333326</v>
      </c>
      <c r="D224" s="3">
        <v>0.5625</v>
      </c>
      <c r="E224">
        <v>559</v>
      </c>
      <c r="F224" s="2" t="s">
        <v>2329</v>
      </c>
      <c r="G224" s="2" t="s">
        <v>2331</v>
      </c>
      <c r="H224" s="2" t="s">
        <v>2332</v>
      </c>
      <c r="I224" s="2" t="s">
        <v>2330</v>
      </c>
      <c r="J224" s="2" t="s">
        <v>64</v>
      </c>
      <c r="K224">
        <v>6600</v>
      </c>
      <c r="L224">
        <v>6960</v>
      </c>
      <c r="M224">
        <v>6950</v>
      </c>
      <c r="N224">
        <v>0</v>
      </c>
      <c r="O224">
        <v>10</v>
      </c>
      <c r="P224" s="2" t="s">
        <v>3892</v>
      </c>
      <c r="Q224" s="2"/>
      <c r="R224">
        <v>1</v>
      </c>
      <c r="S224">
        <v>1</v>
      </c>
      <c r="T224" s="2" t="s">
        <v>3419</v>
      </c>
      <c r="U224" s="2" t="s">
        <v>3431</v>
      </c>
      <c r="V224" s="2" t="s">
        <v>3419</v>
      </c>
      <c r="W224">
        <v>2</v>
      </c>
      <c r="X224">
        <v>6950</v>
      </c>
      <c r="Y224">
        <v>6950</v>
      </c>
      <c r="Z224">
        <v>3475</v>
      </c>
    </row>
    <row r="225" spans="1:26">
      <c r="A225" s="1">
        <v>46127</v>
      </c>
      <c r="B225" s="2" t="s">
        <v>3790</v>
      </c>
      <c r="C225" s="3">
        <v>0.60069444444444442</v>
      </c>
      <c r="D225" s="3">
        <v>0.70138888888888884</v>
      </c>
      <c r="E225">
        <v>344</v>
      </c>
      <c r="F225" s="2" t="s">
        <v>1615</v>
      </c>
      <c r="G225" s="2" t="s">
        <v>1617</v>
      </c>
      <c r="H225" s="2" t="s">
        <v>343</v>
      </c>
      <c r="I225" s="2" t="s">
        <v>1616</v>
      </c>
      <c r="J225" s="2" t="s">
        <v>64</v>
      </c>
      <c r="K225">
        <v>11000</v>
      </c>
      <c r="L225">
        <v>11640</v>
      </c>
      <c r="M225">
        <v>11635</v>
      </c>
      <c r="N225">
        <v>0</v>
      </c>
      <c r="O225">
        <v>5</v>
      </c>
      <c r="P225" s="2" t="s">
        <v>3893</v>
      </c>
      <c r="Q225" s="2"/>
      <c r="R225">
        <v>2.42</v>
      </c>
      <c r="S225">
        <v>4</v>
      </c>
      <c r="T225" s="2" t="s">
        <v>3419</v>
      </c>
      <c r="U225" s="2" t="s">
        <v>3431</v>
      </c>
      <c r="V225" s="2" t="s">
        <v>3419</v>
      </c>
      <c r="W225">
        <v>2</v>
      </c>
      <c r="X225">
        <v>4807.8512396694214</v>
      </c>
      <c r="Y225">
        <v>1201.9628099173553</v>
      </c>
      <c r="Z225">
        <v>600.98140495867767</v>
      </c>
    </row>
    <row r="226" spans="1:26">
      <c r="A226" s="1">
        <v>46128</v>
      </c>
      <c r="B226" s="2" t="s">
        <v>3790</v>
      </c>
      <c r="C226" s="3">
        <v>0.33333333333333326</v>
      </c>
      <c r="D226" s="3">
        <v>0.35069444444444442</v>
      </c>
      <c r="E226">
        <v>354</v>
      </c>
      <c r="F226" s="2" t="s">
        <v>1654</v>
      </c>
      <c r="G226" s="2" t="s">
        <v>1656</v>
      </c>
      <c r="H226" s="2" t="s">
        <v>779</v>
      </c>
      <c r="I226" s="2" t="s">
        <v>1655</v>
      </c>
      <c r="J226" s="2" t="s">
        <v>64</v>
      </c>
      <c r="K226">
        <v>2000</v>
      </c>
      <c r="L226">
        <v>2220</v>
      </c>
      <c r="M226">
        <v>2201</v>
      </c>
      <c r="N226">
        <v>0</v>
      </c>
      <c r="O226">
        <v>11</v>
      </c>
      <c r="P226" s="2" t="s">
        <v>3893</v>
      </c>
      <c r="Q226" s="2"/>
      <c r="R226">
        <v>0.42</v>
      </c>
      <c r="S226">
        <v>4</v>
      </c>
      <c r="T226" s="2" t="s">
        <v>3431</v>
      </c>
      <c r="U226" s="2" t="s">
        <v>3419</v>
      </c>
      <c r="V226" s="2" t="s">
        <v>3419</v>
      </c>
      <c r="W226">
        <v>2</v>
      </c>
      <c r="X226">
        <v>5240.4761904761908</v>
      </c>
      <c r="Y226">
        <v>1310.1190476190477</v>
      </c>
      <c r="Z226">
        <v>655.05952380952385</v>
      </c>
    </row>
    <row r="227" spans="1:26">
      <c r="A227" s="1">
        <v>46128</v>
      </c>
      <c r="B227" s="2" t="s">
        <v>3790</v>
      </c>
      <c r="C227" s="3">
        <v>0.35416666666666674</v>
      </c>
      <c r="D227" s="3">
        <v>0.59027777777777768</v>
      </c>
      <c r="E227">
        <v>512</v>
      </c>
      <c r="F227" s="2" t="s">
        <v>2180</v>
      </c>
      <c r="G227" s="2" t="s">
        <v>815</v>
      </c>
      <c r="H227" s="2" t="s">
        <v>473</v>
      </c>
      <c r="I227" s="2" t="s">
        <v>2181</v>
      </c>
      <c r="J227" s="2" t="s">
        <v>64</v>
      </c>
      <c r="K227">
        <v>17800</v>
      </c>
      <c r="L227">
        <v>18100</v>
      </c>
      <c r="M227">
        <v>18089</v>
      </c>
      <c r="N227">
        <v>0</v>
      </c>
      <c r="O227">
        <v>11</v>
      </c>
      <c r="P227" s="2" t="s">
        <v>3894</v>
      </c>
      <c r="Q227" s="2"/>
      <c r="R227">
        <v>5.67</v>
      </c>
      <c r="S227">
        <v>4</v>
      </c>
      <c r="T227" s="2" t="s">
        <v>3431</v>
      </c>
      <c r="U227" s="2" t="s">
        <v>3419</v>
      </c>
      <c r="V227" s="2" t="s">
        <v>3419</v>
      </c>
      <c r="W227">
        <v>2</v>
      </c>
      <c r="X227">
        <v>3190.2998236331568</v>
      </c>
      <c r="Y227">
        <v>797.57495590828921</v>
      </c>
      <c r="Z227">
        <v>398.78747795414461</v>
      </c>
    </row>
    <row r="228" spans="1:26">
      <c r="A228" s="1">
        <v>46128</v>
      </c>
      <c r="B228" s="2" t="s">
        <v>3790</v>
      </c>
      <c r="C228" s="3">
        <v>0.37152777777777768</v>
      </c>
      <c r="D228" s="3">
        <v>0.45833333333333326</v>
      </c>
      <c r="E228">
        <v>555</v>
      </c>
      <c r="F228" s="2" t="s">
        <v>2311</v>
      </c>
      <c r="G228" s="2" t="s">
        <v>2313</v>
      </c>
      <c r="H228" s="2" t="s">
        <v>2314</v>
      </c>
      <c r="I228" s="2" t="s">
        <v>2312</v>
      </c>
      <c r="J228" s="2" t="s">
        <v>64</v>
      </c>
      <c r="K228">
        <v>7000</v>
      </c>
      <c r="L228">
        <v>7200</v>
      </c>
      <c r="M228">
        <v>7191</v>
      </c>
      <c r="N228">
        <v>0</v>
      </c>
      <c r="O228">
        <v>9</v>
      </c>
      <c r="P228" s="2" t="s">
        <v>3894</v>
      </c>
      <c r="Q228" s="2"/>
      <c r="R228">
        <v>2.08</v>
      </c>
      <c r="S228">
        <v>4</v>
      </c>
      <c r="T228" s="2" t="s">
        <v>3431</v>
      </c>
      <c r="U228" s="2" t="s">
        <v>3419</v>
      </c>
      <c r="V228" s="2" t="s">
        <v>3419</v>
      </c>
      <c r="W228">
        <v>2</v>
      </c>
      <c r="X228">
        <v>3457.2115384615386</v>
      </c>
      <c r="Y228">
        <v>864.30288461538464</v>
      </c>
      <c r="Z228">
        <v>432.15144230769232</v>
      </c>
    </row>
    <row r="229" spans="1:26">
      <c r="A229" s="1">
        <v>46128</v>
      </c>
      <c r="B229" s="2" t="s">
        <v>3790</v>
      </c>
      <c r="C229" s="3">
        <v>0.60763888888888884</v>
      </c>
      <c r="D229" s="3">
        <v>0.70833333333333326</v>
      </c>
      <c r="E229">
        <v>338</v>
      </c>
      <c r="F229" s="2" t="s">
        <v>1605</v>
      </c>
      <c r="G229" s="2" t="s">
        <v>329</v>
      </c>
      <c r="H229" s="2" t="s">
        <v>473</v>
      </c>
      <c r="I229" s="2" t="s">
        <v>1606</v>
      </c>
      <c r="J229" s="2" t="s">
        <v>64</v>
      </c>
      <c r="K229">
        <v>18000</v>
      </c>
      <c r="L229">
        <v>18020</v>
      </c>
      <c r="M229">
        <v>9004</v>
      </c>
      <c r="N229" t="s">
        <v>3459</v>
      </c>
      <c r="O229">
        <v>0</v>
      </c>
      <c r="P229" s="2" t="s">
        <v>3895</v>
      </c>
      <c r="Q229" s="2"/>
      <c r="R229">
        <v>2.42</v>
      </c>
      <c r="S229">
        <v>5</v>
      </c>
      <c r="T229" s="2" t="s">
        <v>3431</v>
      </c>
      <c r="U229" s="2" t="s">
        <v>3419</v>
      </c>
      <c r="V229" s="2" t="s">
        <v>3419</v>
      </c>
      <c r="W229">
        <v>2</v>
      </c>
      <c r="X229">
        <v>3720.6611570247933</v>
      </c>
      <c r="Y229">
        <v>744.1322314049587</v>
      </c>
      <c r="Z229">
        <v>372.06611570247935</v>
      </c>
    </row>
    <row r="230" spans="1:26">
      <c r="A230" s="1">
        <v>46128</v>
      </c>
      <c r="B230" s="2" t="s">
        <v>3790</v>
      </c>
      <c r="C230" s="3">
        <v>0.625</v>
      </c>
      <c r="D230" s="3">
        <v>0.64236111111111116</v>
      </c>
      <c r="E230">
        <v>400</v>
      </c>
      <c r="F230" s="2" t="s">
        <v>1842</v>
      </c>
      <c r="G230" s="2" t="s">
        <v>1773</v>
      </c>
      <c r="H230" s="2" t="s">
        <v>153</v>
      </c>
      <c r="I230" s="2" t="s">
        <v>1843</v>
      </c>
      <c r="J230" s="2" t="s">
        <v>64</v>
      </c>
      <c r="K230">
        <v>3500</v>
      </c>
      <c r="L230">
        <v>3640</v>
      </c>
      <c r="M230">
        <v>3611</v>
      </c>
      <c r="N230">
        <v>0</v>
      </c>
      <c r="O230">
        <v>29</v>
      </c>
      <c r="P230" s="2" t="s">
        <v>3896</v>
      </c>
      <c r="Q230" s="2"/>
      <c r="R230">
        <v>0.42</v>
      </c>
      <c r="S230">
        <v>2</v>
      </c>
      <c r="T230" s="2" t="s">
        <v>3431</v>
      </c>
      <c r="U230" s="2" t="s">
        <v>3419</v>
      </c>
      <c r="V230" s="2" t="s">
        <v>3419</v>
      </c>
      <c r="W230">
        <v>2</v>
      </c>
      <c r="X230">
        <v>8597.6190476190477</v>
      </c>
      <c r="Y230">
        <v>4298.8095238095239</v>
      </c>
      <c r="Z230">
        <v>2149.4047619047619</v>
      </c>
    </row>
    <row r="231" spans="1:26">
      <c r="A231" s="1">
        <v>46128</v>
      </c>
      <c r="B231" s="2" t="s">
        <v>3790</v>
      </c>
      <c r="C231" s="3">
        <v>0.65625</v>
      </c>
      <c r="D231" s="3">
        <v>0.69861111111111107</v>
      </c>
      <c r="E231">
        <v>579</v>
      </c>
      <c r="F231" s="2" t="s">
        <v>2403</v>
      </c>
      <c r="G231" s="2" t="s">
        <v>545</v>
      </c>
      <c r="H231" s="2" t="s">
        <v>153</v>
      </c>
      <c r="I231" s="2" t="s">
        <v>544</v>
      </c>
      <c r="J231" s="2" t="s">
        <v>64</v>
      </c>
      <c r="K231">
        <v>4350</v>
      </c>
      <c r="L231">
        <v>4492</v>
      </c>
      <c r="M231">
        <v>4492</v>
      </c>
      <c r="N231">
        <v>0</v>
      </c>
      <c r="O231">
        <v>0</v>
      </c>
      <c r="P231" s="2" t="s">
        <v>3897</v>
      </c>
      <c r="Q231" s="2"/>
      <c r="R231">
        <v>1.02</v>
      </c>
      <c r="S231">
        <v>3</v>
      </c>
      <c r="T231" s="2" t="s">
        <v>3431</v>
      </c>
      <c r="U231" s="2" t="s">
        <v>3419</v>
      </c>
      <c r="V231" s="2" t="s">
        <v>3419</v>
      </c>
      <c r="W231">
        <v>2</v>
      </c>
      <c r="X231">
        <v>4403.9215686274511</v>
      </c>
      <c r="Y231">
        <v>1467.9738562091502</v>
      </c>
      <c r="Z231">
        <v>733.9869281045751</v>
      </c>
    </row>
    <row r="232" spans="1:26">
      <c r="A232" s="1">
        <v>46129</v>
      </c>
      <c r="B232" s="2" t="s">
        <v>3790</v>
      </c>
      <c r="C232" s="3">
        <v>0.33333333333333326</v>
      </c>
      <c r="D232" s="3">
        <v>0.41388888888888897</v>
      </c>
      <c r="E232">
        <v>587</v>
      </c>
      <c r="F232" s="2" t="s">
        <v>2419</v>
      </c>
      <c r="G232" s="2" t="s">
        <v>538</v>
      </c>
      <c r="H232" s="2" t="s">
        <v>153</v>
      </c>
      <c r="I232" s="2" t="s">
        <v>537</v>
      </c>
      <c r="J232" s="2" t="s">
        <v>64</v>
      </c>
      <c r="K232">
        <v>6000</v>
      </c>
      <c r="L232">
        <v>6284</v>
      </c>
      <c r="M232">
        <v>6257</v>
      </c>
      <c r="N232">
        <v>0</v>
      </c>
      <c r="O232">
        <v>27</v>
      </c>
      <c r="P232" s="2" t="s">
        <v>3898</v>
      </c>
      <c r="Q232" s="2"/>
      <c r="R232">
        <v>1.93</v>
      </c>
      <c r="S232">
        <v>4</v>
      </c>
      <c r="T232" s="2" t="s">
        <v>3419</v>
      </c>
      <c r="U232" s="2" t="s">
        <v>3419</v>
      </c>
      <c r="V232" s="2" t="s">
        <v>3419</v>
      </c>
      <c r="W232">
        <v>3</v>
      </c>
      <c r="X232">
        <v>3241.9689119170985</v>
      </c>
      <c r="Y232">
        <v>810.49222797927462</v>
      </c>
      <c r="Z232">
        <v>270.1640759930915</v>
      </c>
    </row>
    <row r="233" spans="1:26">
      <c r="A233" s="1">
        <v>46129</v>
      </c>
      <c r="B233" s="2" t="s">
        <v>3790</v>
      </c>
      <c r="C233" s="3">
        <v>0.41666666666666674</v>
      </c>
      <c r="D233" s="3">
        <v>0.43194444444444446</v>
      </c>
      <c r="E233">
        <v>608</v>
      </c>
      <c r="F233" s="2" t="s">
        <v>2503</v>
      </c>
      <c r="G233" s="2" t="s">
        <v>1690</v>
      </c>
      <c r="H233" s="2" t="s">
        <v>153</v>
      </c>
      <c r="I233" s="2" t="s">
        <v>2504</v>
      </c>
      <c r="J233" s="2" t="s">
        <v>64</v>
      </c>
      <c r="K233">
        <v>250</v>
      </c>
      <c r="L233">
        <v>720</v>
      </c>
      <c r="M233">
        <v>366</v>
      </c>
      <c r="N233">
        <v>0</v>
      </c>
      <c r="O233">
        <v>354</v>
      </c>
      <c r="P233" s="2" t="s">
        <v>3899</v>
      </c>
      <c r="Q233" s="2"/>
      <c r="R233">
        <v>0.37</v>
      </c>
      <c r="S233">
        <v>2</v>
      </c>
      <c r="T233" s="2" t="s">
        <v>3419</v>
      </c>
      <c r="U233" s="2" t="s">
        <v>3419</v>
      </c>
      <c r="V233" s="2" t="s">
        <v>3419</v>
      </c>
      <c r="W233">
        <v>3</v>
      </c>
      <c r="X233">
        <v>989.18918918918916</v>
      </c>
      <c r="Y233">
        <v>494.59459459459458</v>
      </c>
      <c r="Z233">
        <v>164.86486486486487</v>
      </c>
    </row>
    <row r="234" spans="1:26">
      <c r="A234" s="1">
        <v>46129</v>
      </c>
      <c r="B234" s="2" t="s">
        <v>3790</v>
      </c>
      <c r="C234" s="3">
        <v>0.4375</v>
      </c>
      <c r="D234" s="3">
        <v>0.52083333333333326</v>
      </c>
      <c r="E234">
        <v>456</v>
      </c>
      <c r="F234" s="2" t="s">
        <v>2023</v>
      </c>
      <c r="G234" s="2" t="s">
        <v>2025</v>
      </c>
      <c r="H234" s="2" t="s">
        <v>153</v>
      </c>
      <c r="I234" s="2" t="s">
        <v>2024</v>
      </c>
      <c r="J234" s="2" t="s">
        <v>64</v>
      </c>
      <c r="K234">
        <v>5500</v>
      </c>
      <c r="L234">
        <v>5960</v>
      </c>
      <c r="M234">
        <v>5959</v>
      </c>
      <c r="N234">
        <v>0</v>
      </c>
      <c r="O234">
        <v>1</v>
      </c>
      <c r="P234" s="2" t="s">
        <v>3900</v>
      </c>
      <c r="Q234" s="2"/>
      <c r="R234">
        <v>2</v>
      </c>
      <c r="S234">
        <v>3</v>
      </c>
      <c r="T234" s="2" t="s">
        <v>3419</v>
      </c>
      <c r="U234" s="2" t="s">
        <v>3419</v>
      </c>
      <c r="V234" s="2" t="s">
        <v>3419</v>
      </c>
      <c r="W234">
        <v>3</v>
      </c>
      <c r="X234">
        <v>2979.5</v>
      </c>
      <c r="Y234">
        <v>993.16666666666663</v>
      </c>
      <c r="Z234">
        <v>331.05555555555554</v>
      </c>
    </row>
    <row r="235" spans="1:26">
      <c r="A235" s="1">
        <v>46129</v>
      </c>
      <c r="B235" s="2" t="s">
        <v>3790</v>
      </c>
      <c r="C235" s="3">
        <v>0.33333333333333326</v>
      </c>
      <c r="D235" s="3">
        <v>0.5263888888888888</v>
      </c>
      <c r="E235">
        <v>338</v>
      </c>
      <c r="F235" s="2" t="s">
        <v>1605</v>
      </c>
      <c r="G235" s="2" t="s">
        <v>329</v>
      </c>
      <c r="H235" s="2" t="s">
        <v>473</v>
      </c>
      <c r="I235" s="2" t="s">
        <v>1606</v>
      </c>
      <c r="J235" s="2" t="s">
        <v>64</v>
      </c>
      <c r="K235">
        <v>18000</v>
      </c>
      <c r="L235">
        <v>18020</v>
      </c>
      <c r="M235">
        <v>9004</v>
      </c>
      <c r="N235" t="s">
        <v>3460</v>
      </c>
      <c r="O235">
        <v>12</v>
      </c>
      <c r="P235" s="2" t="s">
        <v>3901</v>
      </c>
      <c r="Q235" s="2"/>
      <c r="R235">
        <v>4.63</v>
      </c>
      <c r="S235">
        <v>4</v>
      </c>
      <c r="T235" s="2" t="s">
        <v>3419</v>
      </c>
      <c r="U235" s="2" t="s">
        <v>3419</v>
      </c>
      <c r="V235" s="2" t="s">
        <v>3419</v>
      </c>
      <c r="W235">
        <v>3</v>
      </c>
      <c r="X235">
        <v>1944.7084233261339</v>
      </c>
      <c r="Y235">
        <v>486.17710583153348</v>
      </c>
      <c r="Z235">
        <v>162.05903527717783</v>
      </c>
    </row>
    <row r="236" spans="1:26">
      <c r="A236" s="1">
        <v>46129</v>
      </c>
      <c r="B236" s="2" t="s">
        <v>3790</v>
      </c>
      <c r="C236" s="3">
        <v>0.53125</v>
      </c>
      <c r="D236" s="3">
        <v>0.5673611111111112</v>
      </c>
      <c r="E236">
        <v>443</v>
      </c>
      <c r="F236" s="2" t="s">
        <v>1664</v>
      </c>
      <c r="G236" s="2" t="s">
        <v>1964</v>
      </c>
      <c r="H236" s="2" t="s">
        <v>1064</v>
      </c>
      <c r="I236" s="2" t="s">
        <v>1963</v>
      </c>
      <c r="J236" s="2" t="s">
        <v>64</v>
      </c>
      <c r="K236">
        <v>4600</v>
      </c>
      <c r="L236">
        <v>4790</v>
      </c>
      <c r="M236">
        <v>4793</v>
      </c>
      <c r="N236">
        <v>0</v>
      </c>
      <c r="O236">
        <v>7</v>
      </c>
      <c r="P236" s="2" t="s">
        <v>3902</v>
      </c>
      <c r="Q236" s="2"/>
      <c r="R236">
        <v>0.87</v>
      </c>
      <c r="S236">
        <v>4</v>
      </c>
      <c r="T236" s="2" t="s">
        <v>3419</v>
      </c>
      <c r="U236" s="2" t="s">
        <v>3419</v>
      </c>
      <c r="V236" s="2" t="s">
        <v>3419</v>
      </c>
      <c r="W236">
        <v>3</v>
      </c>
      <c r="X236">
        <v>5509.1954022988502</v>
      </c>
      <c r="Y236">
        <v>1377.2988505747126</v>
      </c>
      <c r="Z236">
        <v>459.0996168582376</v>
      </c>
    </row>
    <row r="237" spans="1:26">
      <c r="A237" s="1">
        <v>46129</v>
      </c>
      <c r="B237" s="2" t="s">
        <v>3790</v>
      </c>
      <c r="C237" s="3">
        <v>0.65277777777777768</v>
      </c>
      <c r="D237" s="3">
        <v>0.68472222222222223</v>
      </c>
      <c r="E237">
        <v>575</v>
      </c>
      <c r="F237" s="2" t="s">
        <v>2384</v>
      </c>
      <c r="G237" s="2" t="s">
        <v>996</v>
      </c>
      <c r="H237" s="2" t="s">
        <v>998</v>
      </c>
      <c r="I237" s="2" t="s">
        <v>995</v>
      </c>
      <c r="J237" s="2" t="s">
        <v>64</v>
      </c>
      <c r="K237">
        <v>1700</v>
      </c>
      <c r="L237">
        <v>2016</v>
      </c>
      <c r="M237">
        <v>2006</v>
      </c>
      <c r="N237">
        <v>0</v>
      </c>
      <c r="O237">
        <v>10</v>
      </c>
      <c r="P237" s="2" t="s">
        <v>3890</v>
      </c>
      <c r="Q237" s="2"/>
      <c r="R237">
        <v>0.77</v>
      </c>
      <c r="S237">
        <v>3</v>
      </c>
      <c r="T237" s="2" t="s">
        <v>3419</v>
      </c>
      <c r="U237" s="2" t="s">
        <v>3419</v>
      </c>
      <c r="V237" s="2" t="s">
        <v>3419</v>
      </c>
      <c r="W237">
        <v>3</v>
      </c>
      <c r="X237">
        <v>2605.1948051948052</v>
      </c>
      <c r="Y237">
        <v>868.39826839826833</v>
      </c>
      <c r="Z237">
        <v>289.46608946608944</v>
      </c>
    </row>
    <row r="238" spans="1:26">
      <c r="A238" s="1">
        <v>46132</v>
      </c>
      <c r="B238" s="2" t="s">
        <v>3790</v>
      </c>
      <c r="C238" s="3">
        <v>0.33333333333333326</v>
      </c>
      <c r="D238" s="3">
        <v>0.54166666666666674</v>
      </c>
      <c r="E238">
        <v>417</v>
      </c>
      <c r="F238" s="2" t="s">
        <v>1887</v>
      </c>
      <c r="G238" s="2" t="s">
        <v>95</v>
      </c>
      <c r="H238" s="2" t="s">
        <v>97</v>
      </c>
      <c r="I238" s="2" t="s">
        <v>94</v>
      </c>
      <c r="J238" s="2" t="s">
        <v>64</v>
      </c>
      <c r="K238">
        <v>23000</v>
      </c>
      <c r="L238">
        <v>23124</v>
      </c>
      <c r="M238">
        <v>23094</v>
      </c>
      <c r="N238">
        <v>0</v>
      </c>
      <c r="O238">
        <v>30</v>
      </c>
      <c r="P238" s="2" t="s">
        <v>3903</v>
      </c>
      <c r="Q238" s="2"/>
      <c r="R238">
        <v>5</v>
      </c>
      <c r="S238">
        <v>5</v>
      </c>
      <c r="T238" s="2" t="s">
        <v>3431</v>
      </c>
      <c r="U238" s="2" t="s">
        <v>3419</v>
      </c>
      <c r="V238" s="2" t="s">
        <v>3419</v>
      </c>
      <c r="W238">
        <v>2</v>
      </c>
      <c r="X238">
        <v>4618.8</v>
      </c>
      <c r="Y238">
        <v>923.76</v>
      </c>
      <c r="Z238">
        <v>461.88</v>
      </c>
    </row>
    <row r="239" spans="1:26">
      <c r="A239" s="1">
        <v>46132</v>
      </c>
      <c r="B239" s="2" t="s">
        <v>3790</v>
      </c>
      <c r="C239" s="3">
        <v>0.36805555555555558</v>
      </c>
      <c r="D239" s="3">
        <v>0.66319444444444442</v>
      </c>
      <c r="E239">
        <v>352</v>
      </c>
      <c r="F239" s="2" t="s">
        <v>1653</v>
      </c>
      <c r="G239" s="2" t="s">
        <v>84</v>
      </c>
      <c r="H239" s="2" t="s">
        <v>1200</v>
      </c>
      <c r="I239" s="2" t="s">
        <v>1652</v>
      </c>
      <c r="J239" s="2" t="s">
        <v>64</v>
      </c>
      <c r="K239">
        <v>37400</v>
      </c>
      <c r="L239">
        <v>37440</v>
      </c>
      <c r="M239">
        <v>37437</v>
      </c>
      <c r="N239">
        <v>0</v>
      </c>
      <c r="O239">
        <v>93</v>
      </c>
      <c r="P239" s="2" t="s">
        <v>3904</v>
      </c>
      <c r="Q239" s="2"/>
      <c r="R239">
        <v>7.08</v>
      </c>
      <c r="S239">
        <v>4</v>
      </c>
      <c r="T239" s="2" t="s">
        <v>3431</v>
      </c>
      <c r="U239" s="2" t="s">
        <v>3419</v>
      </c>
      <c r="V239" s="2" t="s">
        <v>3419</v>
      </c>
      <c r="W239">
        <v>2</v>
      </c>
      <c r="X239">
        <v>5287.7118644067796</v>
      </c>
      <c r="Y239">
        <v>1321.9279661016949</v>
      </c>
      <c r="Z239">
        <v>660.96398305084745</v>
      </c>
    </row>
    <row r="240" spans="1:26">
      <c r="A240" s="1">
        <v>46133</v>
      </c>
      <c r="B240" s="2" t="s">
        <v>3790</v>
      </c>
      <c r="C240" s="3">
        <v>0.33333333333333326</v>
      </c>
      <c r="D240" s="3">
        <v>0.65972222222222232</v>
      </c>
      <c r="E240">
        <v>418</v>
      </c>
      <c r="F240" s="2" t="s">
        <v>1798</v>
      </c>
      <c r="G240" s="2" t="s">
        <v>95</v>
      </c>
      <c r="H240" s="2" t="s">
        <v>97</v>
      </c>
      <c r="I240" s="2" t="s">
        <v>94</v>
      </c>
      <c r="J240" s="2" t="s">
        <v>64</v>
      </c>
      <c r="K240">
        <v>23000</v>
      </c>
      <c r="L240">
        <v>23140</v>
      </c>
      <c r="M240">
        <v>23128</v>
      </c>
      <c r="N240">
        <v>0</v>
      </c>
      <c r="O240">
        <v>12</v>
      </c>
      <c r="P240" s="2" t="s">
        <v>3905</v>
      </c>
      <c r="Q240" s="2"/>
      <c r="R240">
        <v>7.83</v>
      </c>
      <c r="S240">
        <v>6</v>
      </c>
      <c r="T240" s="2" t="s">
        <v>3431</v>
      </c>
      <c r="U240" s="2" t="s">
        <v>3419</v>
      </c>
      <c r="V240" s="2" t="s">
        <v>3419</v>
      </c>
      <c r="W240">
        <v>2</v>
      </c>
      <c r="X240">
        <v>2953.7675606641124</v>
      </c>
      <c r="Y240">
        <v>492.29459344401869</v>
      </c>
      <c r="Z240">
        <v>246.14729672200934</v>
      </c>
    </row>
    <row r="241" spans="1:26">
      <c r="A241" s="1">
        <v>46133</v>
      </c>
      <c r="B241" s="2" t="s">
        <v>3790</v>
      </c>
      <c r="C241" s="3">
        <v>0.36458333333333326</v>
      </c>
      <c r="D241" s="3">
        <v>0.63541666666666674</v>
      </c>
      <c r="E241">
        <v>350</v>
      </c>
      <c r="F241" s="2" t="s">
        <v>1651</v>
      </c>
      <c r="G241" s="2" t="s">
        <v>84</v>
      </c>
      <c r="H241" s="2" t="s">
        <v>1200</v>
      </c>
      <c r="I241" s="2" t="s">
        <v>1652</v>
      </c>
      <c r="J241" s="2" t="s">
        <v>64</v>
      </c>
      <c r="K241">
        <v>58000</v>
      </c>
      <c r="L241">
        <v>58650</v>
      </c>
      <c r="M241">
        <v>58550</v>
      </c>
      <c r="N241">
        <v>0</v>
      </c>
      <c r="O241">
        <v>100</v>
      </c>
      <c r="P241" s="2" t="s">
        <v>3905</v>
      </c>
      <c r="Q241" s="2"/>
      <c r="R241">
        <v>6.5</v>
      </c>
      <c r="S241">
        <v>6</v>
      </c>
      <c r="T241" s="2" t="s">
        <v>3431</v>
      </c>
      <c r="U241" s="2" t="s">
        <v>3419</v>
      </c>
      <c r="V241" s="2" t="s">
        <v>3419</v>
      </c>
      <c r="W241">
        <v>2</v>
      </c>
      <c r="X241">
        <v>9007.6923076923085</v>
      </c>
      <c r="Y241">
        <v>1501.2820512820513</v>
      </c>
      <c r="Z241">
        <v>750.64102564102564</v>
      </c>
    </row>
    <row r="242" spans="1:26">
      <c r="A242" s="1">
        <v>46134</v>
      </c>
      <c r="B242" s="2" t="s">
        <v>3790</v>
      </c>
      <c r="C242" s="3">
        <v>0.33333333333333326</v>
      </c>
      <c r="D242" s="3">
        <v>0.68055555555555558</v>
      </c>
      <c r="E242">
        <v>492</v>
      </c>
      <c r="F242" s="2" t="s">
        <v>2104</v>
      </c>
      <c r="G242" s="2" t="s">
        <v>555</v>
      </c>
      <c r="H242" s="2" t="s">
        <v>97</v>
      </c>
      <c r="I242" s="2" t="s">
        <v>2105</v>
      </c>
      <c r="J242" s="2" t="s">
        <v>64</v>
      </c>
      <c r="K242">
        <v>29000</v>
      </c>
      <c r="L242">
        <v>29160</v>
      </c>
      <c r="M242">
        <v>29116</v>
      </c>
      <c r="N242">
        <v>0</v>
      </c>
      <c r="O242">
        <v>44</v>
      </c>
      <c r="P242" s="2" t="s">
        <v>3906</v>
      </c>
      <c r="Q242" s="2"/>
      <c r="R242">
        <v>8.33</v>
      </c>
      <c r="S242">
        <v>5</v>
      </c>
      <c r="T242" s="2" t="s">
        <v>3419</v>
      </c>
      <c r="U242" s="2" t="s">
        <v>3419</v>
      </c>
      <c r="V242" s="2" t="s">
        <v>3419</v>
      </c>
      <c r="W242">
        <v>3</v>
      </c>
      <c r="X242">
        <v>3495.3181272509005</v>
      </c>
      <c r="Y242">
        <v>699.0636254501801</v>
      </c>
      <c r="Z242">
        <v>233.02120848339334</v>
      </c>
    </row>
    <row r="243" spans="1:26">
      <c r="A243" s="1">
        <v>46134</v>
      </c>
      <c r="B243" s="2" t="s">
        <v>3790</v>
      </c>
      <c r="C243" s="3">
        <v>0.34722222222222232</v>
      </c>
      <c r="D243" s="3">
        <v>0.40277777777777768</v>
      </c>
      <c r="E243">
        <v>462</v>
      </c>
      <c r="F243" s="2" t="s">
        <v>2049</v>
      </c>
      <c r="G243" s="2" t="s">
        <v>2045</v>
      </c>
      <c r="H243" s="2" t="s">
        <v>2046</v>
      </c>
      <c r="I243" s="2" t="s">
        <v>2044</v>
      </c>
      <c r="J243" s="2" t="s">
        <v>64</v>
      </c>
      <c r="K243">
        <v>3200</v>
      </c>
      <c r="L243">
        <v>3260</v>
      </c>
      <c r="M243">
        <v>3246</v>
      </c>
      <c r="N243">
        <v>0</v>
      </c>
      <c r="O243">
        <v>14</v>
      </c>
      <c r="P243" s="2" t="s">
        <v>3907</v>
      </c>
      <c r="Q243" s="2"/>
      <c r="R243">
        <v>1.33</v>
      </c>
      <c r="S243">
        <v>5</v>
      </c>
      <c r="T243" s="2" t="s">
        <v>3419</v>
      </c>
      <c r="U243" s="2" t="s">
        <v>3419</v>
      </c>
      <c r="V243" s="2" t="s">
        <v>3419</v>
      </c>
      <c r="W243">
        <v>3</v>
      </c>
      <c r="X243">
        <v>2440.6015037593984</v>
      </c>
      <c r="Y243">
        <v>488.12030075187971</v>
      </c>
      <c r="Z243">
        <v>162.70676691729324</v>
      </c>
    </row>
    <row r="244" spans="1:26">
      <c r="A244" s="1">
        <v>46134</v>
      </c>
      <c r="B244" s="2" t="s">
        <v>3790</v>
      </c>
      <c r="C244" s="3">
        <v>0.5</v>
      </c>
      <c r="D244" s="3">
        <v>0.66666666666666674</v>
      </c>
      <c r="E244">
        <v>454</v>
      </c>
      <c r="F244" s="2" t="s">
        <v>2012</v>
      </c>
      <c r="G244" s="2" t="s">
        <v>2014</v>
      </c>
      <c r="H244" s="2" t="s">
        <v>779</v>
      </c>
      <c r="I244" s="2" t="s">
        <v>2013</v>
      </c>
      <c r="J244" s="2" t="s">
        <v>64</v>
      </c>
      <c r="K244">
        <v>18000</v>
      </c>
      <c r="L244">
        <v>18720</v>
      </c>
      <c r="M244">
        <v>8000</v>
      </c>
      <c r="N244" t="s">
        <v>3459</v>
      </c>
      <c r="O244">
        <v>33</v>
      </c>
      <c r="P244" s="2" t="s">
        <v>3908</v>
      </c>
      <c r="Q244" s="2"/>
      <c r="R244">
        <v>4</v>
      </c>
      <c r="S244">
        <v>3</v>
      </c>
      <c r="T244" s="2" t="s">
        <v>3419</v>
      </c>
      <c r="U244" s="2" t="s">
        <v>3419</v>
      </c>
      <c r="V244" s="2" t="s">
        <v>3419</v>
      </c>
      <c r="W244">
        <v>3</v>
      </c>
      <c r="X244">
        <v>2000</v>
      </c>
      <c r="Y244">
        <v>666.66666666666663</v>
      </c>
      <c r="Z244">
        <v>222.2222222222222</v>
      </c>
    </row>
    <row r="245" spans="1:26">
      <c r="A245" s="1">
        <v>46135</v>
      </c>
      <c r="B245" s="2" t="s">
        <v>3790</v>
      </c>
      <c r="C245" s="3">
        <v>0.33333333333333326</v>
      </c>
      <c r="D245" s="3">
        <v>0.375</v>
      </c>
      <c r="E245">
        <v>454</v>
      </c>
      <c r="F245" s="2" t="s">
        <v>2012</v>
      </c>
      <c r="G245" s="2" t="s">
        <v>2014</v>
      </c>
      <c r="H245" s="2" t="s">
        <v>779</v>
      </c>
      <c r="I245" s="2" t="s">
        <v>2013</v>
      </c>
      <c r="J245" s="2" t="s">
        <v>64</v>
      </c>
      <c r="K245">
        <v>18000</v>
      </c>
      <c r="L245">
        <v>18720</v>
      </c>
      <c r="M245">
        <v>10654</v>
      </c>
      <c r="N245" t="s">
        <v>3460</v>
      </c>
      <c r="O245">
        <v>33</v>
      </c>
      <c r="P245" s="2" t="s">
        <v>3909</v>
      </c>
      <c r="Q245" s="2"/>
      <c r="R245">
        <v>1</v>
      </c>
      <c r="S245">
        <v>8</v>
      </c>
      <c r="T245" s="2" t="s">
        <v>3431</v>
      </c>
      <c r="U245" s="2" t="s">
        <v>3419</v>
      </c>
      <c r="V245" s="2" t="s">
        <v>3419</v>
      </c>
      <c r="W245">
        <v>2</v>
      </c>
      <c r="X245">
        <v>10654</v>
      </c>
      <c r="Y245">
        <v>1331.75</v>
      </c>
      <c r="Z245">
        <v>665.875</v>
      </c>
    </row>
    <row r="246" spans="1:26">
      <c r="A246" s="1">
        <v>46135</v>
      </c>
      <c r="B246" s="2" t="s">
        <v>3790</v>
      </c>
      <c r="C246" s="3">
        <v>0.37847222222222232</v>
      </c>
      <c r="D246" s="3">
        <v>0.44444444444444442</v>
      </c>
      <c r="E246">
        <v>466</v>
      </c>
      <c r="F246" s="2" t="s">
        <v>2062</v>
      </c>
      <c r="G246" s="2" t="s">
        <v>2014</v>
      </c>
      <c r="H246" s="2" t="s">
        <v>779</v>
      </c>
      <c r="I246" s="2" t="s">
        <v>2013</v>
      </c>
      <c r="J246" s="2" t="s">
        <v>64</v>
      </c>
      <c r="K246">
        <v>8000</v>
      </c>
      <c r="L246">
        <v>8460</v>
      </c>
      <c r="M246">
        <v>8454</v>
      </c>
      <c r="N246">
        <v>0</v>
      </c>
      <c r="O246">
        <v>6</v>
      </c>
      <c r="P246" s="2" t="s">
        <v>3910</v>
      </c>
      <c r="Q246" s="2"/>
      <c r="R246">
        <v>1.58</v>
      </c>
      <c r="S246">
        <v>7</v>
      </c>
      <c r="T246" s="2" t="s">
        <v>3431</v>
      </c>
      <c r="U246" s="2" t="s">
        <v>3419</v>
      </c>
      <c r="V246" s="2" t="s">
        <v>3419</v>
      </c>
      <c r="W246">
        <v>2</v>
      </c>
      <c r="X246">
        <v>5350.6329113924048</v>
      </c>
      <c r="Y246">
        <v>764.37613019891501</v>
      </c>
      <c r="Z246">
        <v>382.1880650994575</v>
      </c>
    </row>
    <row r="247" spans="1:26">
      <c r="A247" s="1">
        <v>46135</v>
      </c>
      <c r="B247" s="2" t="s">
        <v>3790</v>
      </c>
      <c r="C247" s="3">
        <v>0.45138888888888884</v>
      </c>
      <c r="D247" s="3">
        <v>0.51388888888888884</v>
      </c>
      <c r="E247">
        <v>467</v>
      </c>
      <c r="F247" s="2" t="s">
        <v>2063</v>
      </c>
      <c r="G247" s="2" t="s">
        <v>2014</v>
      </c>
      <c r="H247" s="2" t="s">
        <v>779</v>
      </c>
      <c r="I247" s="2" t="s">
        <v>2013</v>
      </c>
      <c r="J247" s="2" t="s">
        <v>64</v>
      </c>
      <c r="K247">
        <v>8000</v>
      </c>
      <c r="L247">
        <v>8412</v>
      </c>
      <c r="M247">
        <v>8401</v>
      </c>
      <c r="N247">
        <v>0</v>
      </c>
      <c r="O247">
        <v>11</v>
      </c>
      <c r="P247" s="2" t="s">
        <v>3911</v>
      </c>
      <c r="Q247" s="2"/>
      <c r="R247">
        <v>1.5</v>
      </c>
      <c r="S247">
        <v>6</v>
      </c>
      <c r="T247" s="2" t="s">
        <v>3431</v>
      </c>
      <c r="U247" s="2" t="s">
        <v>3419</v>
      </c>
      <c r="V247" s="2" t="s">
        <v>3419</v>
      </c>
      <c r="W247">
        <v>2</v>
      </c>
      <c r="X247">
        <v>5600.666666666667</v>
      </c>
      <c r="Y247">
        <v>933.44444444444446</v>
      </c>
      <c r="Z247">
        <v>466.72222222222223</v>
      </c>
    </row>
    <row r="248" spans="1:26">
      <c r="A248" s="1">
        <v>46135</v>
      </c>
      <c r="B248" s="2" t="s">
        <v>3790</v>
      </c>
      <c r="C248" s="3">
        <v>0.52083333333333326</v>
      </c>
      <c r="D248" s="3">
        <v>0.55902777777777768</v>
      </c>
      <c r="E248">
        <v>468</v>
      </c>
      <c r="F248" s="2" t="s">
        <v>2064</v>
      </c>
      <c r="G248" s="2" t="s">
        <v>2014</v>
      </c>
      <c r="H248" s="2" t="s">
        <v>779</v>
      </c>
      <c r="I248" s="2" t="s">
        <v>2013</v>
      </c>
      <c r="J248" s="2" t="s">
        <v>64</v>
      </c>
      <c r="K248">
        <v>8000</v>
      </c>
      <c r="L248">
        <v>8448</v>
      </c>
      <c r="M248">
        <v>8448</v>
      </c>
      <c r="N248">
        <v>0</v>
      </c>
      <c r="O248">
        <v>29</v>
      </c>
      <c r="P248" s="2" t="s">
        <v>3912</v>
      </c>
      <c r="Q248" s="2"/>
      <c r="R248">
        <v>0.92</v>
      </c>
      <c r="S248">
        <v>6</v>
      </c>
      <c r="T248" s="2" t="s">
        <v>3431</v>
      </c>
      <c r="U248" s="2" t="s">
        <v>3419</v>
      </c>
      <c r="V248" s="2" t="s">
        <v>3419</v>
      </c>
      <c r="W248">
        <v>2</v>
      </c>
      <c r="X248">
        <v>9182.608695652174</v>
      </c>
      <c r="Y248">
        <v>1530.4347826086955</v>
      </c>
      <c r="Z248">
        <v>765.21739130434776</v>
      </c>
    </row>
    <row r="249" spans="1:26">
      <c r="A249" s="1">
        <v>46135</v>
      </c>
      <c r="B249" s="2" t="s">
        <v>3790</v>
      </c>
      <c r="C249" s="3">
        <v>0.5625</v>
      </c>
      <c r="D249" s="3">
        <v>0.63541666666666674</v>
      </c>
      <c r="E249">
        <v>447</v>
      </c>
      <c r="F249" s="2" t="s">
        <v>1973</v>
      </c>
      <c r="G249" s="2" t="s">
        <v>1975</v>
      </c>
      <c r="H249" s="2" t="s">
        <v>1976</v>
      </c>
      <c r="I249" s="2" t="s">
        <v>1974</v>
      </c>
      <c r="J249" s="2" t="s">
        <v>64</v>
      </c>
      <c r="K249">
        <v>18000</v>
      </c>
      <c r="L249">
        <v>18480</v>
      </c>
      <c r="M249">
        <v>18250</v>
      </c>
      <c r="N249">
        <v>0</v>
      </c>
      <c r="O249">
        <v>230</v>
      </c>
      <c r="P249" s="2" t="s">
        <v>3913</v>
      </c>
      <c r="Q249" s="2" t="s">
        <v>3914</v>
      </c>
      <c r="R249">
        <v>1.75</v>
      </c>
      <c r="S249">
        <v>8</v>
      </c>
      <c r="T249" s="2" t="s">
        <v>3431</v>
      </c>
      <c r="U249" s="2" t="s">
        <v>3419</v>
      </c>
      <c r="V249" s="2" t="s">
        <v>3419</v>
      </c>
      <c r="W249">
        <v>2</v>
      </c>
      <c r="X249">
        <v>10428.571428571429</v>
      </c>
      <c r="Y249">
        <v>1303.5714285714287</v>
      </c>
      <c r="Z249">
        <v>651.78571428571433</v>
      </c>
    </row>
    <row r="250" spans="1:26">
      <c r="A250" s="1">
        <v>46135</v>
      </c>
      <c r="B250" s="2" t="s">
        <v>3790</v>
      </c>
      <c r="C250" s="3">
        <v>0.64583333333333326</v>
      </c>
      <c r="D250" s="3">
        <v>0.68055555555555558</v>
      </c>
      <c r="E250">
        <v>469</v>
      </c>
      <c r="F250" s="2" t="s">
        <v>2065</v>
      </c>
      <c r="G250" s="2" t="s">
        <v>2014</v>
      </c>
      <c r="H250" s="2" t="s">
        <v>779</v>
      </c>
      <c r="I250" s="2" t="s">
        <v>2013</v>
      </c>
      <c r="J250" s="2" t="s">
        <v>64</v>
      </c>
      <c r="K250">
        <v>8000</v>
      </c>
      <c r="L250">
        <v>8484</v>
      </c>
      <c r="M250">
        <v>8460</v>
      </c>
      <c r="N250">
        <v>0</v>
      </c>
      <c r="O250">
        <v>24</v>
      </c>
      <c r="P250" s="2" t="s">
        <v>3913</v>
      </c>
      <c r="Q250" s="2"/>
      <c r="R250">
        <v>0.83</v>
      </c>
      <c r="S250">
        <v>8</v>
      </c>
      <c r="T250" s="2" t="s">
        <v>3431</v>
      </c>
      <c r="U250" s="2" t="s">
        <v>3419</v>
      </c>
      <c r="V250" s="2" t="s">
        <v>3419</v>
      </c>
      <c r="W250">
        <v>2</v>
      </c>
      <c r="X250">
        <v>10192.77108433735</v>
      </c>
      <c r="Y250">
        <v>1274.0963855421687</v>
      </c>
      <c r="Z250">
        <v>637.04819277108436</v>
      </c>
    </row>
    <row r="251" spans="1:26">
      <c r="A251" s="1">
        <v>46135</v>
      </c>
      <c r="B251" s="2" t="s">
        <v>3790</v>
      </c>
      <c r="C251" s="3">
        <v>0.6875</v>
      </c>
      <c r="D251" s="3">
        <v>0.70486111111111116</v>
      </c>
      <c r="E251">
        <v>593</v>
      </c>
      <c r="F251" s="2" t="s">
        <v>2439</v>
      </c>
      <c r="G251" s="2" t="s">
        <v>353</v>
      </c>
      <c r="H251" s="2" t="s">
        <v>122</v>
      </c>
      <c r="I251" s="2" t="s">
        <v>2440</v>
      </c>
      <c r="J251" s="2" t="s">
        <v>64</v>
      </c>
      <c r="K251">
        <v>4500</v>
      </c>
      <c r="L251">
        <v>4692</v>
      </c>
      <c r="M251">
        <v>4667</v>
      </c>
      <c r="N251">
        <v>0</v>
      </c>
      <c r="O251">
        <v>25</v>
      </c>
      <c r="P251" s="2" t="s">
        <v>3913</v>
      </c>
      <c r="Q251" s="2"/>
      <c r="R251">
        <v>0.42</v>
      </c>
      <c r="S251">
        <v>8</v>
      </c>
      <c r="T251" s="2" t="s">
        <v>3431</v>
      </c>
      <c r="U251" s="2" t="s">
        <v>3419</v>
      </c>
      <c r="V251" s="2" t="s">
        <v>3419</v>
      </c>
      <c r="W251">
        <v>2</v>
      </c>
      <c r="X251">
        <v>11111.904761904761</v>
      </c>
      <c r="Y251">
        <v>1388.9880952380952</v>
      </c>
      <c r="Z251">
        <v>694.49404761904759</v>
      </c>
    </row>
    <row r="252" spans="1:26">
      <c r="A252" s="1">
        <v>46136</v>
      </c>
      <c r="B252" s="2" t="s">
        <v>3790</v>
      </c>
      <c r="C252" s="3">
        <v>0.33333333333333326</v>
      </c>
      <c r="D252" s="3">
        <v>0.37847222222222232</v>
      </c>
      <c r="E252">
        <v>470</v>
      </c>
      <c r="F252" s="2" t="s">
        <v>2066</v>
      </c>
      <c r="G252" s="2" t="s">
        <v>2014</v>
      </c>
      <c r="H252" s="2" t="s">
        <v>779</v>
      </c>
      <c r="I252" s="2" t="s">
        <v>2013</v>
      </c>
      <c r="J252" s="2" t="s">
        <v>64</v>
      </c>
      <c r="K252">
        <v>8000</v>
      </c>
      <c r="L252">
        <v>8460</v>
      </c>
      <c r="M252">
        <v>8442</v>
      </c>
      <c r="N252">
        <v>0</v>
      </c>
      <c r="O252">
        <v>18</v>
      </c>
      <c r="P252" s="2" t="s">
        <v>3915</v>
      </c>
      <c r="Q252" s="2"/>
      <c r="R252">
        <v>1.08</v>
      </c>
      <c r="S252">
        <v>8</v>
      </c>
      <c r="T252" s="2" t="s">
        <v>3419</v>
      </c>
      <c r="U252" s="2" t="s">
        <v>3431</v>
      </c>
      <c r="V252" s="2" t="s">
        <v>3419</v>
      </c>
      <c r="W252">
        <v>2</v>
      </c>
      <c r="X252">
        <v>7816.6666666666661</v>
      </c>
      <c r="Y252">
        <v>977.08333333333326</v>
      </c>
      <c r="Z252">
        <v>488.54166666666663</v>
      </c>
    </row>
    <row r="253" spans="1:26">
      <c r="A253" s="1">
        <v>46136</v>
      </c>
      <c r="B253" s="2" t="s">
        <v>3790</v>
      </c>
      <c r="C253" s="3">
        <v>0.38541666666666674</v>
      </c>
      <c r="D253" s="3">
        <v>0.4375</v>
      </c>
      <c r="E253">
        <v>471</v>
      </c>
      <c r="F253" s="2" t="s">
        <v>2067</v>
      </c>
      <c r="G253" s="2" t="s">
        <v>2014</v>
      </c>
      <c r="H253" s="2" t="s">
        <v>779</v>
      </c>
      <c r="I253" s="2" t="s">
        <v>2013</v>
      </c>
      <c r="J253" s="2" t="s">
        <v>64</v>
      </c>
      <c r="K253">
        <v>8000</v>
      </c>
      <c r="L253">
        <v>8496</v>
      </c>
      <c r="M253">
        <v>8491</v>
      </c>
      <c r="N253">
        <v>0</v>
      </c>
      <c r="O253">
        <v>5</v>
      </c>
      <c r="P253" s="2" t="s">
        <v>3916</v>
      </c>
      <c r="Q253" s="2"/>
      <c r="R253">
        <v>1.25</v>
      </c>
      <c r="S253">
        <v>6</v>
      </c>
      <c r="T253" s="2" t="s">
        <v>3419</v>
      </c>
      <c r="U253" s="2" t="s">
        <v>3431</v>
      </c>
      <c r="V253" s="2" t="s">
        <v>3419</v>
      </c>
      <c r="W253">
        <v>2</v>
      </c>
      <c r="X253">
        <v>6792.8</v>
      </c>
      <c r="Y253">
        <v>1132.1333333333334</v>
      </c>
      <c r="Z253">
        <v>566.06666666666672</v>
      </c>
    </row>
    <row r="254" spans="1:26">
      <c r="A254" s="1">
        <v>46136</v>
      </c>
      <c r="B254" s="2" t="s">
        <v>3790</v>
      </c>
      <c r="C254" s="3">
        <v>0.44791666666666674</v>
      </c>
      <c r="D254" s="3">
        <v>0.52430555555555558</v>
      </c>
      <c r="E254">
        <v>473</v>
      </c>
      <c r="F254" s="2" t="s">
        <v>2069</v>
      </c>
      <c r="G254" s="2" t="s">
        <v>2014</v>
      </c>
      <c r="H254" s="2" t="s">
        <v>779</v>
      </c>
      <c r="I254" s="2" t="s">
        <v>2013</v>
      </c>
      <c r="J254" s="2" t="s">
        <v>64</v>
      </c>
      <c r="K254">
        <v>8000</v>
      </c>
      <c r="L254">
        <v>8440</v>
      </c>
      <c r="M254">
        <v>8473</v>
      </c>
      <c r="N254">
        <v>0</v>
      </c>
      <c r="O254">
        <v>17</v>
      </c>
      <c r="P254" s="2" t="s">
        <v>3916</v>
      </c>
      <c r="Q254" s="2"/>
      <c r="R254">
        <v>1.83</v>
      </c>
      <c r="S254">
        <v>6</v>
      </c>
      <c r="T254" s="2" t="s">
        <v>3419</v>
      </c>
      <c r="U254" s="2" t="s">
        <v>3431</v>
      </c>
      <c r="V254" s="2" t="s">
        <v>3419</v>
      </c>
      <c r="W254">
        <v>2</v>
      </c>
      <c r="X254">
        <v>4630.0546448087434</v>
      </c>
      <c r="Y254">
        <v>771.67577413479057</v>
      </c>
      <c r="Z254">
        <v>385.83788706739529</v>
      </c>
    </row>
    <row r="255" spans="1:26">
      <c r="A255" s="1">
        <v>46136</v>
      </c>
      <c r="B255" s="2" t="s">
        <v>3790</v>
      </c>
      <c r="C255" s="3">
        <v>0.52777777777777768</v>
      </c>
      <c r="D255" s="3">
        <v>0.53819444444444442</v>
      </c>
      <c r="E255">
        <v>583</v>
      </c>
      <c r="F255" s="2" t="s">
        <v>2411</v>
      </c>
      <c r="G255" s="2" t="s">
        <v>2413</v>
      </c>
      <c r="H255" s="2" t="s">
        <v>122</v>
      </c>
      <c r="I255" s="2" t="s">
        <v>2412</v>
      </c>
      <c r="J255" s="2" t="s">
        <v>64</v>
      </c>
      <c r="K255">
        <v>6000</v>
      </c>
      <c r="L255">
        <v>6048</v>
      </c>
      <c r="M255">
        <v>6035</v>
      </c>
      <c r="N255">
        <v>0</v>
      </c>
      <c r="O255">
        <v>13</v>
      </c>
      <c r="P255" s="2" t="s">
        <v>3917</v>
      </c>
      <c r="Q255" s="2"/>
      <c r="R255">
        <v>0.25</v>
      </c>
      <c r="S255">
        <v>9</v>
      </c>
      <c r="T255" s="2" t="s">
        <v>3419</v>
      </c>
      <c r="U255" s="2" t="s">
        <v>3431</v>
      </c>
      <c r="V255" s="2" t="s">
        <v>3419</v>
      </c>
      <c r="W255">
        <v>2</v>
      </c>
      <c r="X255">
        <v>24140</v>
      </c>
      <c r="Y255">
        <v>2682.2222222222222</v>
      </c>
      <c r="Z255">
        <v>1341.1111111111111</v>
      </c>
    </row>
    <row r="256" spans="1:26">
      <c r="A256" s="1">
        <v>46136</v>
      </c>
      <c r="B256" s="2" t="s">
        <v>3790</v>
      </c>
      <c r="C256" s="3">
        <v>0.54513888888888884</v>
      </c>
      <c r="D256" s="3">
        <v>0.58333333333333326</v>
      </c>
      <c r="E256">
        <v>472</v>
      </c>
      <c r="F256" s="2" t="s">
        <v>2068</v>
      </c>
      <c r="G256" s="2" t="s">
        <v>2014</v>
      </c>
      <c r="H256" s="2" t="s">
        <v>779</v>
      </c>
      <c r="I256" s="2" t="s">
        <v>2013</v>
      </c>
      <c r="J256" s="2" t="s">
        <v>64</v>
      </c>
      <c r="K256">
        <v>8000</v>
      </c>
      <c r="L256">
        <v>8436</v>
      </c>
      <c r="M256">
        <v>8418</v>
      </c>
      <c r="N256">
        <v>0</v>
      </c>
      <c r="O256">
        <v>18</v>
      </c>
      <c r="P256" s="2" t="s">
        <v>3918</v>
      </c>
      <c r="Q256" s="2"/>
      <c r="R256">
        <v>0.92</v>
      </c>
      <c r="S256">
        <v>7</v>
      </c>
      <c r="T256" s="2" t="s">
        <v>3419</v>
      </c>
      <c r="U256" s="2" t="s">
        <v>3431</v>
      </c>
      <c r="V256" s="2" t="s">
        <v>3419</v>
      </c>
      <c r="W256">
        <v>2</v>
      </c>
      <c r="X256">
        <v>9150</v>
      </c>
      <c r="Y256">
        <v>1307.1428571428571</v>
      </c>
      <c r="Z256">
        <v>653.57142857142856</v>
      </c>
    </row>
    <row r="257" spans="1:26">
      <c r="A257" s="1">
        <v>46136</v>
      </c>
      <c r="B257" s="2" t="s">
        <v>3790</v>
      </c>
      <c r="C257" s="3">
        <v>0.56944444444444442</v>
      </c>
      <c r="D257" s="3">
        <v>0.57986111111111116</v>
      </c>
      <c r="E257">
        <v>600</v>
      </c>
      <c r="F257" s="2" t="s">
        <v>2472</v>
      </c>
      <c r="G257" s="2" t="s">
        <v>2474</v>
      </c>
      <c r="H257" s="2" t="s">
        <v>153</v>
      </c>
      <c r="I257" s="2" t="s">
        <v>2473</v>
      </c>
      <c r="J257" s="2" t="s">
        <v>64</v>
      </c>
      <c r="K257">
        <v>2150</v>
      </c>
      <c r="L257">
        <v>2258</v>
      </c>
      <c r="M257">
        <v>2256</v>
      </c>
      <c r="N257">
        <v>0</v>
      </c>
      <c r="O257">
        <v>2</v>
      </c>
      <c r="P257" s="2" t="s">
        <v>3919</v>
      </c>
      <c r="Q257" s="2"/>
      <c r="R257">
        <v>0.25</v>
      </c>
      <c r="S257">
        <v>3</v>
      </c>
      <c r="T257" s="2" t="s">
        <v>3419</v>
      </c>
      <c r="U257" s="2" t="s">
        <v>3431</v>
      </c>
      <c r="V257" s="2" t="s">
        <v>3419</v>
      </c>
      <c r="W257">
        <v>2</v>
      </c>
      <c r="X257">
        <v>9024</v>
      </c>
      <c r="Y257">
        <v>3008</v>
      </c>
      <c r="Z257">
        <v>1504</v>
      </c>
    </row>
    <row r="258" spans="1:26">
      <c r="A258" s="1">
        <v>46136</v>
      </c>
      <c r="B258" s="2" t="s">
        <v>3790</v>
      </c>
      <c r="C258" s="3">
        <v>0.59027777777777768</v>
      </c>
      <c r="D258" s="3">
        <v>0.625</v>
      </c>
      <c r="E258">
        <v>474</v>
      </c>
      <c r="F258" s="2" t="s">
        <v>2070</v>
      </c>
      <c r="G258" s="2" t="s">
        <v>2014</v>
      </c>
      <c r="H258" s="2" t="s">
        <v>779</v>
      </c>
      <c r="I258" s="2" t="s">
        <v>2013</v>
      </c>
      <c r="J258" s="2" t="s">
        <v>64</v>
      </c>
      <c r="K258">
        <v>8000</v>
      </c>
      <c r="L258">
        <v>8400</v>
      </c>
      <c r="M258">
        <v>8333</v>
      </c>
      <c r="N258">
        <v>0</v>
      </c>
      <c r="O258">
        <v>17</v>
      </c>
      <c r="P258" s="2" t="s">
        <v>3920</v>
      </c>
      <c r="Q258" s="2"/>
      <c r="R258">
        <v>0.83</v>
      </c>
      <c r="S258">
        <v>7</v>
      </c>
      <c r="T258" s="2" t="s">
        <v>3419</v>
      </c>
      <c r="U258" s="2" t="s">
        <v>3431</v>
      </c>
      <c r="V258" s="2" t="s">
        <v>3419</v>
      </c>
      <c r="W258">
        <v>2</v>
      </c>
      <c r="X258">
        <v>10039.759036144578</v>
      </c>
      <c r="Y258">
        <v>1434.2512908777969</v>
      </c>
      <c r="Z258">
        <v>717.12564543889846</v>
      </c>
    </row>
    <row r="259" spans="1:26">
      <c r="A259" s="1">
        <v>46136</v>
      </c>
      <c r="B259" s="2" t="s">
        <v>3790</v>
      </c>
      <c r="C259" s="3">
        <v>0.62847222222222232</v>
      </c>
      <c r="D259" s="3">
        <v>0.65277777777777768</v>
      </c>
      <c r="E259">
        <v>496</v>
      </c>
      <c r="F259" s="2" t="s">
        <v>2124</v>
      </c>
      <c r="G259" s="2" t="s">
        <v>2115</v>
      </c>
      <c r="H259" s="2" t="s">
        <v>122</v>
      </c>
      <c r="I259" s="2" t="s">
        <v>2125</v>
      </c>
      <c r="J259" s="2" t="s">
        <v>64</v>
      </c>
      <c r="K259">
        <v>12500</v>
      </c>
      <c r="L259">
        <v>12840</v>
      </c>
      <c r="M259">
        <v>12793</v>
      </c>
      <c r="N259">
        <v>0</v>
      </c>
      <c r="O259">
        <v>47</v>
      </c>
      <c r="P259" s="2" t="s">
        <v>3920</v>
      </c>
      <c r="Q259" s="2"/>
      <c r="R259">
        <v>0.57999999999999996</v>
      </c>
      <c r="S259">
        <v>7</v>
      </c>
      <c r="T259" s="2" t="s">
        <v>3419</v>
      </c>
      <c r="U259" s="2" t="s">
        <v>3431</v>
      </c>
      <c r="V259" s="2" t="s">
        <v>3419</v>
      </c>
      <c r="W259">
        <v>2</v>
      </c>
      <c r="X259">
        <v>22056.896551724138</v>
      </c>
      <c r="Y259">
        <v>3150.9852216748773</v>
      </c>
      <c r="Z259">
        <v>1575.4926108374386</v>
      </c>
    </row>
    <row r="260" spans="1:26">
      <c r="A260" s="1">
        <v>46136</v>
      </c>
      <c r="B260" s="2" t="s">
        <v>3790</v>
      </c>
      <c r="C260" s="3">
        <v>0.63194444444444442</v>
      </c>
      <c r="D260" s="3">
        <v>0.64583333333333326</v>
      </c>
      <c r="E260">
        <v>581</v>
      </c>
      <c r="F260" s="2" t="s">
        <v>2404</v>
      </c>
      <c r="G260" s="2" t="s">
        <v>2406</v>
      </c>
      <c r="H260" s="2" t="s">
        <v>153</v>
      </c>
      <c r="I260" s="2" t="s">
        <v>2405</v>
      </c>
      <c r="J260" s="2" t="s">
        <v>64</v>
      </c>
      <c r="K260">
        <v>2300</v>
      </c>
      <c r="L260">
        <v>2372</v>
      </c>
      <c r="M260">
        <v>2372</v>
      </c>
      <c r="N260">
        <v>0</v>
      </c>
      <c r="O260">
        <v>0</v>
      </c>
      <c r="P260" s="2" t="s">
        <v>3921</v>
      </c>
      <c r="Q260" s="2"/>
      <c r="R260">
        <v>0.33</v>
      </c>
      <c r="S260">
        <v>3</v>
      </c>
      <c r="T260" s="2" t="s">
        <v>3419</v>
      </c>
      <c r="U260" s="2" t="s">
        <v>3431</v>
      </c>
      <c r="V260" s="2" t="s">
        <v>3419</v>
      </c>
      <c r="W260">
        <v>2</v>
      </c>
      <c r="X260">
        <v>7187.878787878788</v>
      </c>
      <c r="Y260">
        <v>2395.9595959595958</v>
      </c>
      <c r="Z260">
        <v>1197.9797979797979</v>
      </c>
    </row>
    <row r="261" spans="1:26">
      <c r="A261" s="1">
        <v>46136</v>
      </c>
      <c r="B261" s="2" t="s">
        <v>3790</v>
      </c>
      <c r="C261" s="3">
        <v>0.65972222222222232</v>
      </c>
      <c r="D261" s="3">
        <v>0.70833333333333326</v>
      </c>
      <c r="E261">
        <v>522</v>
      </c>
      <c r="F261" s="2" t="s">
        <v>2206</v>
      </c>
      <c r="G261" s="2" t="s">
        <v>2208</v>
      </c>
      <c r="H261" s="2" t="s">
        <v>805</v>
      </c>
      <c r="I261" s="2" t="s">
        <v>2207</v>
      </c>
      <c r="J261" s="2" t="s">
        <v>64</v>
      </c>
      <c r="K261">
        <v>11200</v>
      </c>
      <c r="L261">
        <v>11436</v>
      </c>
      <c r="M261">
        <v>11420</v>
      </c>
      <c r="N261">
        <v>0</v>
      </c>
      <c r="O261">
        <v>16</v>
      </c>
      <c r="P261" s="2" t="s">
        <v>3922</v>
      </c>
      <c r="Q261" s="2"/>
      <c r="R261">
        <v>1.17</v>
      </c>
      <c r="S261">
        <v>5</v>
      </c>
      <c r="T261" s="2" t="s">
        <v>3419</v>
      </c>
      <c r="U261" s="2" t="s">
        <v>3431</v>
      </c>
      <c r="V261" s="2" t="s">
        <v>3419</v>
      </c>
      <c r="W261">
        <v>2</v>
      </c>
      <c r="X261">
        <v>9760.6837606837616</v>
      </c>
      <c r="Y261">
        <v>1952.1367521367522</v>
      </c>
      <c r="Z261">
        <v>976.0683760683761</v>
      </c>
    </row>
    <row r="262" spans="1:26">
      <c r="A262" s="1">
        <v>46139</v>
      </c>
      <c r="B262" s="2" t="s">
        <v>3790</v>
      </c>
      <c r="C262" s="3">
        <v>0.33333333333333326</v>
      </c>
      <c r="D262" s="3">
        <v>0.42708333333333326</v>
      </c>
      <c r="E262">
        <v>523</v>
      </c>
      <c r="F262" s="2" t="s">
        <v>2217</v>
      </c>
      <c r="G262" s="2" t="s">
        <v>2208</v>
      </c>
      <c r="H262" s="2" t="s">
        <v>805</v>
      </c>
      <c r="I262" s="2" t="s">
        <v>2207</v>
      </c>
      <c r="J262" s="2" t="s">
        <v>64</v>
      </c>
      <c r="K262">
        <v>11200</v>
      </c>
      <c r="L262">
        <v>11524</v>
      </c>
      <c r="M262">
        <v>11523</v>
      </c>
      <c r="N262">
        <v>0</v>
      </c>
      <c r="O262">
        <v>1</v>
      </c>
      <c r="P262" s="2" t="s">
        <v>3923</v>
      </c>
      <c r="Q262" s="2"/>
      <c r="R262">
        <v>2.25</v>
      </c>
      <c r="S262">
        <v>3</v>
      </c>
      <c r="T262" s="2" t="s">
        <v>3419</v>
      </c>
      <c r="U262" s="2" t="s">
        <v>3431</v>
      </c>
      <c r="V262" s="2" t="s">
        <v>3419</v>
      </c>
      <c r="W262">
        <v>2</v>
      </c>
      <c r="X262">
        <v>5121.333333333333</v>
      </c>
      <c r="Y262">
        <v>1707.1111111111111</v>
      </c>
      <c r="Z262">
        <v>853.55555555555554</v>
      </c>
    </row>
    <row r="263" spans="1:26">
      <c r="A263" s="1">
        <v>46139</v>
      </c>
      <c r="B263" s="2" t="s">
        <v>3790</v>
      </c>
      <c r="C263" s="3">
        <v>0.44097222222222232</v>
      </c>
      <c r="D263" s="3">
        <v>0.57986111111111116</v>
      </c>
      <c r="E263">
        <v>524</v>
      </c>
      <c r="F263" s="2" t="s">
        <v>2218</v>
      </c>
      <c r="G263" s="2" t="s">
        <v>2208</v>
      </c>
      <c r="H263" s="2" t="s">
        <v>805</v>
      </c>
      <c r="I263" s="2" t="s">
        <v>2207</v>
      </c>
      <c r="J263" s="2" t="s">
        <v>64</v>
      </c>
      <c r="K263">
        <v>17000</v>
      </c>
      <c r="L263">
        <v>17316</v>
      </c>
      <c r="M263">
        <v>17277</v>
      </c>
      <c r="N263">
        <v>0</v>
      </c>
      <c r="O263">
        <v>39</v>
      </c>
      <c r="P263" s="2" t="s">
        <v>3924</v>
      </c>
      <c r="Q263" s="2"/>
      <c r="R263">
        <v>3.33</v>
      </c>
      <c r="S263">
        <v>3</v>
      </c>
      <c r="T263" s="2" t="s">
        <v>3419</v>
      </c>
      <c r="U263" s="2" t="s">
        <v>3431</v>
      </c>
      <c r="V263" s="2" t="s">
        <v>3419</v>
      </c>
      <c r="W263">
        <v>2</v>
      </c>
      <c r="X263">
        <v>5188.2882882882877</v>
      </c>
      <c r="Y263">
        <v>1729.4294294294293</v>
      </c>
      <c r="Z263">
        <v>864.71471471471466</v>
      </c>
    </row>
    <row r="264" spans="1:26">
      <c r="A264" s="1">
        <v>46139</v>
      </c>
      <c r="B264" s="2" t="s">
        <v>3790</v>
      </c>
      <c r="C264" s="3">
        <v>0.58680555555555558</v>
      </c>
      <c r="D264" s="3">
        <v>0.6875</v>
      </c>
      <c r="E264">
        <v>498</v>
      </c>
      <c r="F264" s="2" t="s">
        <v>2129</v>
      </c>
      <c r="G264" s="2" t="s">
        <v>2131</v>
      </c>
      <c r="H264" s="2" t="s">
        <v>2132</v>
      </c>
      <c r="I264" s="2" t="s">
        <v>2130</v>
      </c>
      <c r="J264" s="2" t="s">
        <v>64</v>
      </c>
      <c r="K264">
        <v>16800</v>
      </c>
      <c r="L264">
        <v>17160</v>
      </c>
      <c r="M264">
        <v>17157</v>
      </c>
      <c r="N264">
        <v>0</v>
      </c>
      <c r="O264">
        <v>3</v>
      </c>
      <c r="P264" s="2" t="s">
        <v>3925</v>
      </c>
      <c r="Q264" s="2"/>
      <c r="R264">
        <v>2.42</v>
      </c>
      <c r="S264">
        <v>4</v>
      </c>
      <c r="T264" s="2" t="s">
        <v>3419</v>
      </c>
      <c r="U264" s="2" t="s">
        <v>3431</v>
      </c>
      <c r="V264" s="2" t="s">
        <v>3419</v>
      </c>
      <c r="W264">
        <v>2</v>
      </c>
      <c r="X264">
        <v>7089.6694214876034</v>
      </c>
      <c r="Y264">
        <v>1772.4173553719008</v>
      </c>
      <c r="Z264">
        <v>886.20867768595042</v>
      </c>
    </row>
    <row r="265" spans="1:26">
      <c r="A265" s="1">
        <v>46139</v>
      </c>
      <c r="B265" s="2" t="s">
        <v>3790</v>
      </c>
      <c r="C265" s="3">
        <v>0.63888888888888884</v>
      </c>
      <c r="D265" s="3">
        <v>0.65625</v>
      </c>
      <c r="E265">
        <v>458</v>
      </c>
      <c r="F265" s="2" t="s">
        <v>2030</v>
      </c>
      <c r="G265" s="2" t="s">
        <v>142</v>
      </c>
      <c r="H265" s="2" t="s">
        <v>153</v>
      </c>
      <c r="I265" s="2" t="s">
        <v>2031</v>
      </c>
      <c r="J265" s="2" t="s">
        <v>64</v>
      </c>
      <c r="K265">
        <v>3500</v>
      </c>
      <c r="L265">
        <v>3868</v>
      </c>
      <c r="M265">
        <v>3842</v>
      </c>
      <c r="N265">
        <v>0</v>
      </c>
      <c r="O265">
        <v>26</v>
      </c>
      <c r="P265" s="2" t="s">
        <v>3926</v>
      </c>
      <c r="Q265" s="2"/>
      <c r="R265">
        <v>0.42</v>
      </c>
      <c r="S265">
        <v>4</v>
      </c>
      <c r="T265" s="2" t="s">
        <v>3419</v>
      </c>
      <c r="U265" s="2" t="s">
        <v>3431</v>
      </c>
      <c r="V265" s="2" t="s">
        <v>3419</v>
      </c>
      <c r="W265">
        <v>2</v>
      </c>
      <c r="X265">
        <v>9147.6190476190477</v>
      </c>
      <c r="Y265">
        <v>2286.9047619047619</v>
      </c>
      <c r="Z265">
        <v>1143.452380952381</v>
      </c>
    </row>
    <row r="266" spans="1:26">
      <c r="A266" s="1">
        <v>46140</v>
      </c>
      <c r="B266" s="2" t="s">
        <v>3790</v>
      </c>
      <c r="C266" s="3">
        <v>0.33333333333333326</v>
      </c>
      <c r="D266" s="3">
        <v>0.41319444444444442</v>
      </c>
      <c r="E266">
        <v>525</v>
      </c>
      <c r="F266" s="2" t="s">
        <v>2219</v>
      </c>
      <c r="G266" s="2" t="s">
        <v>2208</v>
      </c>
      <c r="H266" s="2" t="s">
        <v>805</v>
      </c>
      <c r="I266" s="2" t="s">
        <v>2207</v>
      </c>
      <c r="J266" s="2" t="s">
        <v>64</v>
      </c>
      <c r="K266">
        <v>17000</v>
      </c>
      <c r="L266">
        <v>17320</v>
      </c>
      <c r="M266">
        <v>17310</v>
      </c>
      <c r="N266">
        <v>0</v>
      </c>
      <c r="O266">
        <v>10</v>
      </c>
      <c r="P266" s="2" t="s">
        <v>3927</v>
      </c>
      <c r="Q266" s="2"/>
      <c r="R266">
        <v>1.92</v>
      </c>
      <c r="S266">
        <v>4</v>
      </c>
      <c r="T266" s="2" t="s">
        <v>3431</v>
      </c>
      <c r="U266" s="2" t="s">
        <v>3419</v>
      </c>
      <c r="V266" s="2" t="s">
        <v>3419</v>
      </c>
      <c r="W266">
        <v>2</v>
      </c>
      <c r="X266">
        <v>9015.625</v>
      </c>
      <c r="Y266">
        <v>2253.90625</v>
      </c>
      <c r="Z266">
        <v>1126.953125</v>
      </c>
    </row>
    <row r="267" spans="1:26">
      <c r="A267" s="1">
        <v>46140</v>
      </c>
      <c r="B267" s="2" t="s">
        <v>3790</v>
      </c>
      <c r="C267" s="3">
        <v>0.42013888888888884</v>
      </c>
      <c r="D267" s="3">
        <v>0.44444444444444442</v>
      </c>
      <c r="E267">
        <v>569</v>
      </c>
      <c r="F267" s="2" t="s">
        <v>2361</v>
      </c>
      <c r="G267" s="2" t="s">
        <v>2363</v>
      </c>
      <c r="H267" s="2" t="s">
        <v>805</v>
      </c>
      <c r="I267" s="2" t="s">
        <v>2362</v>
      </c>
      <c r="J267" s="2" t="s">
        <v>64</v>
      </c>
      <c r="K267">
        <v>5200</v>
      </c>
      <c r="L267">
        <v>5536</v>
      </c>
      <c r="M267">
        <v>5536</v>
      </c>
      <c r="N267">
        <v>0</v>
      </c>
      <c r="O267">
        <v>0</v>
      </c>
      <c r="P267" s="2" t="s">
        <v>3927</v>
      </c>
      <c r="Q267" s="2"/>
      <c r="R267">
        <v>0.57999999999999996</v>
      </c>
      <c r="S267">
        <v>4</v>
      </c>
      <c r="T267" s="2" t="s">
        <v>3431</v>
      </c>
      <c r="U267" s="2" t="s">
        <v>3419</v>
      </c>
      <c r="V267" s="2" t="s">
        <v>3419</v>
      </c>
      <c r="W267">
        <v>2</v>
      </c>
      <c r="X267">
        <v>9544.8275862068967</v>
      </c>
      <c r="Y267">
        <v>2386.2068965517242</v>
      </c>
      <c r="Z267">
        <v>1193.1034482758621</v>
      </c>
    </row>
    <row r="268" spans="1:26">
      <c r="A268" s="1">
        <v>46140</v>
      </c>
      <c r="B268" s="2" t="s">
        <v>3790</v>
      </c>
      <c r="C268" s="3">
        <v>0.44791666666666674</v>
      </c>
      <c r="D268" s="3">
        <v>0.65625</v>
      </c>
      <c r="E268">
        <v>430</v>
      </c>
      <c r="F268" s="2" t="s">
        <v>1926</v>
      </c>
      <c r="G268" s="2" t="s">
        <v>271</v>
      </c>
      <c r="H268" s="2" t="s">
        <v>97</v>
      </c>
      <c r="I268" s="2" t="s">
        <v>270</v>
      </c>
      <c r="J268" s="2" t="s">
        <v>64</v>
      </c>
      <c r="K268">
        <v>19500</v>
      </c>
      <c r="L268">
        <v>19900</v>
      </c>
      <c r="M268">
        <v>19881</v>
      </c>
      <c r="N268">
        <v>0</v>
      </c>
      <c r="O268">
        <v>19</v>
      </c>
      <c r="P268" s="2" t="s">
        <v>3923</v>
      </c>
      <c r="Q268" s="2"/>
      <c r="R268">
        <v>5</v>
      </c>
      <c r="S268">
        <v>3</v>
      </c>
      <c r="T268" s="2" t="s">
        <v>3431</v>
      </c>
      <c r="U268" s="2" t="s">
        <v>3419</v>
      </c>
      <c r="V268" s="2" t="s">
        <v>3419</v>
      </c>
      <c r="W268">
        <v>2</v>
      </c>
      <c r="X268">
        <v>3976.2</v>
      </c>
      <c r="Y268">
        <v>1325.4</v>
      </c>
      <c r="Z268">
        <v>662.7</v>
      </c>
    </row>
    <row r="269" spans="1:26">
      <c r="A269" s="1">
        <v>46140</v>
      </c>
      <c r="B269" s="2" t="s">
        <v>3790</v>
      </c>
      <c r="C269" s="3">
        <v>0.65972222222222232</v>
      </c>
      <c r="D269" s="3">
        <v>0.70833333333333326</v>
      </c>
      <c r="E269">
        <v>623</v>
      </c>
      <c r="F269" s="2" t="s">
        <v>2570</v>
      </c>
      <c r="G269" s="2" t="s">
        <v>2572</v>
      </c>
      <c r="H269" s="2" t="s">
        <v>1466</v>
      </c>
      <c r="I269" s="2" t="s">
        <v>2571</v>
      </c>
      <c r="J269" s="2" t="s">
        <v>64</v>
      </c>
      <c r="K269">
        <v>4500</v>
      </c>
      <c r="L269">
        <v>4800</v>
      </c>
      <c r="M269">
        <v>4770</v>
      </c>
      <c r="N269">
        <v>0</v>
      </c>
      <c r="O269">
        <v>30</v>
      </c>
      <c r="P269" s="2" t="s">
        <v>3923</v>
      </c>
      <c r="Q269" s="2"/>
      <c r="R269">
        <v>1.17</v>
      </c>
      <c r="S269">
        <v>3</v>
      </c>
      <c r="T269" s="2" t="s">
        <v>3431</v>
      </c>
      <c r="U269" s="2" t="s">
        <v>3419</v>
      </c>
      <c r="V269" s="2" t="s">
        <v>3419</v>
      </c>
      <c r="W269">
        <v>2</v>
      </c>
      <c r="X269">
        <v>4076.9230769230771</v>
      </c>
      <c r="Y269">
        <v>1358.9743589743591</v>
      </c>
      <c r="Z269">
        <v>679.48717948717956</v>
      </c>
    </row>
    <row r="270" spans="1:26">
      <c r="A270" s="1">
        <v>46141</v>
      </c>
      <c r="B270" s="2" t="s">
        <v>3790</v>
      </c>
      <c r="C270" s="3">
        <v>0.375</v>
      </c>
      <c r="D270" s="3">
        <v>0.70833333333333326</v>
      </c>
      <c r="E270">
        <v>479</v>
      </c>
      <c r="F270" s="2" t="s">
        <v>2080</v>
      </c>
      <c r="G270" s="2" t="s">
        <v>2082</v>
      </c>
      <c r="H270" s="2" t="s">
        <v>97</v>
      </c>
      <c r="I270" s="2" t="s">
        <v>2081</v>
      </c>
      <c r="J270" s="2" t="s">
        <v>64</v>
      </c>
      <c r="K270">
        <v>34500</v>
      </c>
      <c r="L270">
        <v>36744</v>
      </c>
      <c r="M270">
        <v>25000</v>
      </c>
      <c r="N270" t="s">
        <v>3459</v>
      </c>
      <c r="O270">
        <v>24</v>
      </c>
      <c r="P270" s="2" t="s">
        <v>3928</v>
      </c>
      <c r="Q270" s="2"/>
      <c r="R270">
        <v>8</v>
      </c>
      <c r="S270">
        <v>3</v>
      </c>
      <c r="T270" s="2" t="s">
        <v>3419</v>
      </c>
      <c r="U270" s="2" t="s">
        <v>3431</v>
      </c>
      <c r="V270" s="2" t="s">
        <v>3419</v>
      </c>
      <c r="W270">
        <v>2</v>
      </c>
      <c r="X270">
        <v>3125</v>
      </c>
      <c r="Y270">
        <v>1041.6666666666667</v>
      </c>
      <c r="Z270">
        <v>520.83333333333337</v>
      </c>
    </row>
    <row r="271" spans="1:26">
      <c r="A271" s="1">
        <v>46141</v>
      </c>
      <c r="B271" s="2" t="s">
        <v>3790</v>
      </c>
      <c r="C271" s="3">
        <v>0.47916666666666674</v>
      </c>
      <c r="D271" s="3">
        <v>0.54861111111111116</v>
      </c>
      <c r="E271">
        <v>621</v>
      </c>
      <c r="F271" s="2" t="s">
        <v>2560</v>
      </c>
      <c r="G271" s="2" t="s">
        <v>2562</v>
      </c>
      <c r="H271" s="2" t="s">
        <v>1200</v>
      </c>
      <c r="I271" s="2" t="s">
        <v>2561</v>
      </c>
      <c r="J271" s="2" t="s">
        <v>64</v>
      </c>
      <c r="K271">
        <v>15000</v>
      </c>
      <c r="L271">
        <v>15900</v>
      </c>
      <c r="M271">
        <v>15882</v>
      </c>
      <c r="N271">
        <v>0</v>
      </c>
      <c r="O271">
        <v>18</v>
      </c>
      <c r="P271" s="2" t="s">
        <v>3929</v>
      </c>
      <c r="Q271" s="2"/>
      <c r="R271">
        <v>1.67</v>
      </c>
      <c r="S271">
        <v>2</v>
      </c>
      <c r="T271" s="2" t="s">
        <v>3419</v>
      </c>
      <c r="U271" s="2" t="s">
        <v>3431</v>
      </c>
      <c r="V271" s="2" t="s">
        <v>3419</v>
      </c>
      <c r="W271">
        <v>2</v>
      </c>
      <c r="X271">
        <v>9510.179640718563</v>
      </c>
      <c r="Y271">
        <v>4755.0898203592815</v>
      </c>
      <c r="Z271">
        <v>2377.5449101796407</v>
      </c>
    </row>
    <row r="272" spans="1:26">
      <c r="A272" s="1">
        <v>46141</v>
      </c>
      <c r="B272" s="2" t="s">
        <v>3790</v>
      </c>
      <c r="C272" s="3">
        <v>0.76041666666666674</v>
      </c>
      <c r="D272" s="3">
        <v>0.625</v>
      </c>
      <c r="E272">
        <v>391</v>
      </c>
      <c r="F272" s="2" t="s">
        <v>1813</v>
      </c>
      <c r="G272" s="2" t="s">
        <v>1815</v>
      </c>
      <c r="H272" s="2" t="s">
        <v>153</v>
      </c>
      <c r="I272" s="2" t="s">
        <v>1814</v>
      </c>
      <c r="J272" s="2" t="s">
        <v>64</v>
      </c>
      <c r="K272">
        <v>3000</v>
      </c>
      <c r="L272">
        <v>3160</v>
      </c>
      <c r="M272">
        <v>3136</v>
      </c>
      <c r="N272">
        <v>0</v>
      </c>
      <c r="O272">
        <v>24</v>
      </c>
      <c r="P272" s="2" t="s">
        <v>3930</v>
      </c>
      <c r="Q272" s="2"/>
      <c r="R272">
        <v>20.75</v>
      </c>
      <c r="S272">
        <v>3</v>
      </c>
      <c r="T272" s="2" t="s">
        <v>3419</v>
      </c>
      <c r="U272" s="2" t="s">
        <v>3431</v>
      </c>
      <c r="V272" s="2" t="s">
        <v>3419</v>
      </c>
      <c r="W272">
        <v>2</v>
      </c>
      <c r="X272">
        <v>151.13253012048193</v>
      </c>
      <c r="Y272">
        <v>50.377510040160637</v>
      </c>
      <c r="Z272">
        <v>25.188755020080318</v>
      </c>
    </row>
    <row r="273" spans="1:26">
      <c r="A273" s="1">
        <v>46141</v>
      </c>
      <c r="B273" s="2" t="s">
        <v>3790</v>
      </c>
      <c r="C273" s="3">
        <v>0.625</v>
      </c>
      <c r="D273" s="3">
        <v>0.69791666666666674</v>
      </c>
      <c r="E273">
        <v>393</v>
      </c>
      <c r="F273" s="2" t="s">
        <v>1820</v>
      </c>
      <c r="G273" s="2" t="s">
        <v>1815</v>
      </c>
      <c r="H273" s="2" t="s">
        <v>153</v>
      </c>
      <c r="I273" s="2" t="s">
        <v>1814</v>
      </c>
      <c r="J273" s="2" t="s">
        <v>64</v>
      </c>
      <c r="K273">
        <v>4600</v>
      </c>
      <c r="L273">
        <v>4760</v>
      </c>
      <c r="M273">
        <v>4735</v>
      </c>
      <c r="N273">
        <v>0</v>
      </c>
      <c r="O273">
        <v>25</v>
      </c>
      <c r="P273" s="2" t="s">
        <v>3930</v>
      </c>
      <c r="Q273" s="2"/>
      <c r="R273">
        <v>1.75</v>
      </c>
      <c r="S273">
        <v>3</v>
      </c>
      <c r="T273" s="2" t="s">
        <v>3419</v>
      </c>
      <c r="U273" s="2" t="s">
        <v>3431</v>
      </c>
      <c r="V273" s="2" t="s">
        <v>3419</v>
      </c>
      <c r="W273">
        <v>2</v>
      </c>
      <c r="X273">
        <v>2705.7142857142858</v>
      </c>
      <c r="Y273">
        <v>901.90476190476181</v>
      </c>
      <c r="Z273">
        <v>450.95238095238091</v>
      </c>
    </row>
    <row r="274" spans="1:26">
      <c r="A274" s="1">
        <v>46141</v>
      </c>
      <c r="B274" s="2" t="s">
        <v>3790</v>
      </c>
      <c r="C274" s="3">
        <v>0.64236111111111116</v>
      </c>
      <c r="D274" s="3">
        <v>0.65277777777777768</v>
      </c>
      <c r="E274">
        <v>585</v>
      </c>
      <c r="F274" s="2" t="s">
        <v>2418</v>
      </c>
      <c r="G274" s="2" t="s">
        <v>646</v>
      </c>
      <c r="H274" s="2" t="s">
        <v>153</v>
      </c>
      <c r="I274" s="2" t="s">
        <v>645</v>
      </c>
      <c r="J274" s="2" t="s">
        <v>64</v>
      </c>
      <c r="K274">
        <v>2900</v>
      </c>
      <c r="L274">
        <v>3000</v>
      </c>
      <c r="M274">
        <v>2987</v>
      </c>
      <c r="N274">
        <v>0</v>
      </c>
      <c r="O274">
        <v>13</v>
      </c>
      <c r="P274" s="2" t="s">
        <v>3931</v>
      </c>
      <c r="Q274" s="2"/>
      <c r="R274">
        <v>0.25</v>
      </c>
      <c r="S274">
        <v>3</v>
      </c>
      <c r="T274" s="2" t="s">
        <v>3419</v>
      </c>
      <c r="U274" s="2" t="s">
        <v>3431</v>
      </c>
      <c r="V274" s="2" t="s">
        <v>3419</v>
      </c>
      <c r="W274">
        <v>2</v>
      </c>
      <c r="X274">
        <v>11948</v>
      </c>
      <c r="Y274">
        <v>3982.6666666666665</v>
      </c>
      <c r="Z274">
        <v>1991.3333333333333</v>
      </c>
    </row>
    <row r="275" spans="1:26">
      <c r="A275" s="1">
        <v>46142</v>
      </c>
      <c r="B275" s="2" t="s">
        <v>3790</v>
      </c>
      <c r="C275" s="3">
        <v>0.33333333333333326</v>
      </c>
      <c r="D275" s="3">
        <v>0.42708333333333326</v>
      </c>
      <c r="E275">
        <v>479</v>
      </c>
      <c r="F275" s="2" t="s">
        <v>2080</v>
      </c>
      <c r="G275" s="2" t="s">
        <v>2082</v>
      </c>
      <c r="H275" s="2" t="s">
        <v>97</v>
      </c>
      <c r="I275" s="2" t="s">
        <v>2081</v>
      </c>
      <c r="J275" s="2" t="s">
        <v>64</v>
      </c>
      <c r="K275">
        <v>34500</v>
      </c>
      <c r="L275">
        <v>36744</v>
      </c>
      <c r="M275">
        <v>11713</v>
      </c>
      <c r="N275" t="s">
        <v>3460</v>
      </c>
      <c r="O275">
        <v>7</v>
      </c>
      <c r="P275" s="2" t="s">
        <v>3932</v>
      </c>
      <c r="Q275" s="2"/>
      <c r="R275">
        <v>2.25</v>
      </c>
      <c r="S275">
        <v>3</v>
      </c>
      <c r="T275" s="2" t="s">
        <v>3419</v>
      </c>
      <c r="U275" s="2" t="s">
        <v>3419</v>
      </c>
      <c r="V275" s="2" t="s">
        <v>3419</v>
      </c>
      <c r="W275">
        <v>3</v>
      </c>
      <c r="X275">
        <v>5205.7777777777774</v>
      </c>
      <c r="Y275">
        <v>1735.2592592592594</v>
      </c>
      <c r="Z275">
        <v>578.41975308641986</v>
      </c>
    </row>
    <row r="276" spans="1:26">
      <c r="A276" s="1">
        <v>46142</v>
      </c>
      <c r="B276" s="2" t="s">
        <v>3790</v>
      </c>
      <c r="C276" s="3">
        <v>0.39583333333333326</v>
      </c>
      <c r="D276" s="3">
        <v>0.44791666666666674</v>
      </c>
      <c r="E276">
        <v>561</v>
      </c>
      <c r="F276" s="2" t="s">
        <v>2340</v>
      </c>
      <c r="G276" s="2" t="s">
        <v>2342</v>
      </c>
      <c r="H276" s="2" t="s">
        <v>97</v>
      </c>
      <c r="I276" s="2" t="s">
        <v>2341</v>
      </c>
      <c r="J276" s="2" t="s">
        <v>64</v>
      </c>
      <c r="K276">
        <v>5000</v>
      </c>
      <c r="L276">
        <v>4920</v>
      </c>
      <c r="M276">
        <v>4911</v>
      </c>
      <c r="N276">
        <v>0</v>
      </c>
      <c r="O276">
        <v>9</v>
      </c>
      <c r="P276" s="2" t="s">
        <v>3929</v>
      </c>
      <c r="Q276" s="2"/>
      <c r="R276">
        <v>1.25</v>
      </c>
      <c r="S276">
        <v>2</v>
      </c>
      <c r="T276" s="2" t="s">
        <v>3419</v>
      </c>
      <c r="U276" s="2" t="s">
        <v>3419</v>
      </c>
      <c r="V276" s="2" t="s">
        <v>3419</v>
      </c>
      <c r="W276">
        <v>3</v>
      </c>
      <c r="X276">
        <v>3928.8</v>
      </c>
      <c r="Y276">
        <v>1964.4</v>
      </c>
      <c r="Z276">
        <v>654.79999999999995</v>
      </c>
    </row>
    <row r="277" spans="1:26">
      <c r="A277" s="1">
        <v>46142</v>
      </c>
      <c r="B277" s="2" t="s">
        <v>3790</v>
      </c>
      <c r="C277" s="3">
        <v>0.40972222222222232</v>
      </c>
      <c r="D277" s="3">
        <v>0.42708333333333326</v>
      </c>
      <c r="E277">
        <v>638</v>
      </c>
      <c r="F277" s="2" t="s">
        <v>2626</v>
      </c>
      <c r="G277" s="2" t="s">
        <v>152</v>
      </c>
      <c r="H277" s="2" t="s">
        <v>153</v>
      </c>
      <c r="I277" s="2" t="s">
        <v>151</v>
      </c>
      <c r="J277" s="2" t="s">
        <v>64</v>
      </c>
      <c r="K277">
        <v>4000</v>
      </c>
      <c r="L277">
        <v>4200</v>
      </c>
      <c r="M277">
        <v>4179</v>
      </c>
      <c r="N277">
        <v>0</v>
      </c>
      <c r="O277">
        <v>21</v>
      </c>
      <c r="P277" s="2" t="s">
        <v>3932</v>
      </c>
      <c r="Q277" s="2"/>
      <c r="R277">
        <v>0.42</v>
      </c>
      <c r="S277">
        <v>3</v>
      </c>
      <c r="T277" s="2" t="s">
        <v>3419</v>
      </c>
      <c r="U277" s="2" t="s">
        <v>3419</v>
      </c>
      <c r="V277" s="2" t="s">
        <v>3419</v>
      </c>
      <c r="W277">
        <v>3</v>
      </c>
      <c r="X277">
        <v>9950</v>
      </c>
      <c r="Y277">
        <v>3316.666666666667</v>
      </c>
      <c r="Z277">
        <v>1105.5555555555557</v>
      </c>
    </row>
    <row r="278" spans="1:26">
      <c r="A278" s="1">
        <v>46142</v>
      </c>
      <c r="B278" s="2" t="s">
        <v>3790</v>
      </c>
      <c r="C278" s="3">
        <v>0.48263888888888884</v>
      </c>
      <c r="D278" s="3">
        <v>0.5</v>
      </c>
      <c r="E278">
        <v>598</v>
      </c>
      <c r="F278" s="2" t="s">
        <v>2461</v>
      </c>
      <c r="G278" s="2" t="s">
        <v>2463</v>
      </c>
      <c r="H278" s="2" t="s">
        <v>153</v>
      </c>
      <c r="I278" s="2" t="s">
        <v>2462</v>
      </c>
      <c r="J278" s="2" t="s">
        <v>64</v>
      </c>
      <c r="K278">
        <v>2000</v>
      </c>
      <c r="L278">
        <v>2200</v>
      </c>
      <c r="M278">
        <v>2190</v>
      </c>
      <c r="N278">
        <v>0</v>
      </c>
      <c r="O278">
        <v>10</v>
      </c>
      <c r="P278" s="2" t="s">
        <v>3923</v>
      </c>
      <c r="Q278" s="2"/>
      <c r="R278">
        <v>0.42</v>
      </c>
      <c r="S278">
        <v>3</v>
      </c>
      <c r="T278" s="2" t="s">
        <v>3419</v>
      </c>
      <c r="U278" s="2" t="s">
        <v>3419</v>
      </c>
      <c r="V278" s="2" t="s">
        <v>3419</v>
      </c>
      <c r="W278">
        <v>3</v>
      </c>
      <c r="X278">
        <v>5214.2857142857147</v>
      </c>
      <c r="Y278">
        <v>1738.0952380952381</v>
      </c>
      <c r="Z278">
        <v>579.3650793650794</v>
      </c>
    </row>
    <row r="279" spans="1:26">
      <c r="A279" s="1">
        <v>46142</v>
      </c>
      <c r="B279" s="2" t="s">
        <v>3790</v>
      </c>
      <c r="C279" s="3">
        <v>0.54861111111111116</v>
      </c>
      <c r="D279" s="3">
        <v>0.65972222222222232</v>
      </c>
      <c r="E279">
        <v>640</v>
      </c>
      <c r="F279" s="2" t="s">
        <v>2627</v>
      </c>
      <c r="G279" s="2" t="s">
        <v>1442</v>
      </c>
      <c r="H279" s="2" t="s">
        <v>153</v>
      </c>
      <c r="I279" s="2" t="s">
        <v>1441</v>
      </c>
      <c r="J279" s="2" t="s">
        <v>64</v>
      </c>
      <c r="K279">
        <v>6500</v>
      </c>
      <c r="L279">
        <v>6600</v>
      </c>
      <c r="M279">
        <v>6586</v>
      </c>
      <c r="O279">
        <v>14</v>
      </c>
      <c r="P279" s="2" t="s">
        <v>3933</v>
      </c>
      <c r="Q279" s="2"/>
      <c r="R279">
        <v>2.67</v>
      </c>
      <c r="S279">
        <v>5</v>
      </c>
      <c r="T279" s="2" t="s">
        <v>3419</v>
      </c>
      <c r="U279" s="2" t="s">
        <v>3419</v>
      </c>
      <c r="V279" s="2" t="s">
        <v>3419</v>
      </c>
      <c r="W279">
        <v>3</v>
      </c>
      <c r="X279">
        <v>2466.6666666666665</v>
      </c>
      <c r="Y279">
        <v>493.33333333333337</v>
      </c>
      <c r="Z279">
        <v>164.44444444444446</v>
      </c>
    </row>
    <row r="280" spans="1:26">
      <c r="A280" s="1">
        <v>46142</v>
      </c>
      <c r="B280" s="2" t="s">
        <v>3790</v>
      </c>
      <c r="C280" s="3">
        <v>0.55208333333333326</v>
      </c>
      <c r="D280" s="3">
        <v>0.64583333333333326</v>
      </c>
      <c r="E280">
        <v>571</v>
      </c>
      <c r="F280" s="2" t="s">
        <v>2368</v>
      </c>
      <c r="G280" s="2" t="s">
        <v>825</v>
      </c>
      <c r="H280" s="2" t="s">
        <v>97</v>
      </c>
      <c r="I280" s="2" t="s">
        <v>2369</v>
      </c>
      <c r="J280" s="2" t="s">
        <v>64</v>
      </c>
      <c r="K280">
        <v>9100</v>
      </c>
      <c r="L280">
        <v>9248</v>
      </c>
      <c r="M280">
        <v>9247</v>
      </c>
      <c r="O280">
        <v>1</v>
      </c>
      <c r="P280" s="2" t="s">
        <v>3933</v>
      </c>
      <c r="Q280" s="2"/>
      <c r="R280">
        <v>2.25</v>
      </c>
      <c r="S280">
        <v>5</v>
      </c>
      <c r="T280" s="2" t="s">
        <v>3419</v>
      </c>
      <c r="U280" s="2" t="s">
        <v>3419</v>
      </c>
      <c r="V280" s="2" t="s">
        <v>3419</v>
      </c>
      <c r="W280">
        <v>3</v>
      </c>
      <c r="X280">
        <v>4109.7777777777774</v>
      </c>
      <c r="Y280">
        <v>821.95555555555563</v>
      </c>
      <c r="Z280">
        <v>273.98518518518517</v>
      </c>
    </row>
    <row r="281" spans="1:26">
      <c r="A281" s="1">
        <v>46146</v>
      </c>
      <c r="B281" s="2" t="s">
        <v>3790</v>
      </c>
      <c r="C281" s="3">
        <v>0.33333333333333326</v>
      </c>
      <c r="D281" s="3">
        <v>0.5625</v>
      </c>
      <c r="E281">
        <v>419</v>
      </c>
      <c r="F281" s="2" t="s">
        <v>1808</v>
      </c>
      <c r="G281" s="2" t="s">
        <v>95</v>
      </c>
      <c r="H281" s="2" t="s">
        <v>97</v>
      </c>
      <c r="I281" s="2" t="s">
        <v>94</v>
      </c>
      <c r="J281" s="2" t="s">
        <v>64</v>
      </c>
      <c r="K281">
        <v>23000</v>
      </c>
      <c r="L281">
        <v>23120</v>
      </c>
      <c r="M281">
        <v>23104</v>
      </c>
      <c r="O281">
        <v>16</v>
      </c>
      <c r="P281" s="2" t="s">
        <v>3932</v>
      </c>
      <c r="Q281" s="2"/>
      <c r="R281">
        <v>5.5</v>
      </c>
      <c r="S281">
        <v>3</v>
      </c>
      <c r="T281" s="2" t="s">
        <v>3431</v>
      </c>
      <c r="U281" s="2" t="s">
        <v>3419</v>
      </c>
      <c r="V281" s="2" t="s">
        <v>3419</v>
      </c>
      <c r="W281">
        <v>2</v>
      </c>
      <c r="X281">
        <v>4200.727272727273</v>
      </c>
      <c r="Y281">
        <v>1400.2424242424242</v>
      </c>
      <c r="Z281">
        <v>700.12121212121212</v>
      </c>
    </row>
    <row r="282" spans="1:26">
      <c r="A282" s="1">
        <v>46146</v>
      </c>
      <c r="B282" s="2" t="s">
        <v>3790</v>
      </c>
      <c r="C282" s="3">
        <v>0.43402777777777768</v>
      </c>
      <c r="D282" s="3">
        <v>0.44097222222222232</v>
      </c>
      <c r="E282">
        <v>625</v>
      </c>
      <c r="F282" s="2" t="s">
        <v>2580</v>
      </c>
      <c r="G282" s="2" t="s">
        <v>2582</v>
      </c>
      <c r="H282" s="2" t="s">
        <v>153</v>
      </c>
      <c r="I282" s="2" t="s">
        <v>2581</v>
      </c>
      <c r="J282" s="2" t="s">
        <v>64</v>
      </c>
      <c r="K282">
        <v>100</v>
      </c>
      <c r="L282">
        <v>480</v>
      </c>
      <c r="M282">
        <v>478</v>
      </c>
      <c r="O282">
        <v>2</v>
      </c>
      <c r="P282" s="2" t="s">
        <v>3932</v>
      </c>
      <c r="Q282" s="2"/>
      <c r="R282">
        <v>0.17</v>
      </c>
      <c r="S282">
        <v>3</v>
      </c>
      <c r="T282" s="2" t="s">
        <v>3431</v>
      </c>
      <c r="U282" s="2" t="s">
        <v>3419</v>
      </c>
      <c r="V282" s="2" t="s">
        <v>3419</v>
      </c>
      <c r="W282">
        <v>2</v>
      </c>
      <c r="X282">
        <v>2811.7647058823527</v>
      </c>
      <c r="Y282">
        <v>937.25490196078431</v>
      </c>
      <c r="Z282">
        <v>468.62745098039215</v>
      </c>
    </row>
    <row r="283" spans="1:26">
      <c r="A283" s="1">
        <v>46146</v>
      </c>
      <c r="B283" s="2" t="s">
        <v>3790</v>
      </c>
      <c r="C283" s="3">
        <v>0.58680555555555558</v>
      </c>
      <c r="D283" s="3">
        <v>0.6875</v>
      </c>
      <c r="E283">
        <v>649</v>
      </c>
      <c r="F283" s="2" t="s">
        <v>2652</v>
      </c>
      <c r="G283" s="2" t="s">
        <v>2654</v>
      </c>
      <c r="H283" s="2" t="s">
        <v>2655</v>
      </c>
      <c r="I283" s="2" t="s">
        <v>2653</v>
      </c>
      <c r="J283" s="2" t="s">
        <v>64</v>
      </c>
      <c r="K283">
        <v>2500</v>
      </c>
      <c r="L283">
        <v>3550</v>
      </c>
      <c r="M283">
        <v>3530</v>
      </c>
      <c r="O283">
        <v>20</v>
      </c>
      <c r="P283" s="2" t="s">
        <v>3932</v>
      </c>
      <c r="Q283" s="2"/>
      <c r="R283">
        <v>2.42</v>
      </c>
      <c r="S283">
        <v>3</v>
      </c>
      <c r="T283" s="2" t="s">
        <v>3431</v>
      </c>
      <c r="U283" s="2" t="s">
        <v>3419</v>
      </c>
      <c r="V283" s="2" t="s">
        <v>3419</v>
      </c>
      <c r="W283">
        <v>2</v>
      </c>
      <c r="X283">
        <v>1458.6776859504132</v>
      </c>
      <c r="Y283">
        <v>486.22589531680444</v>
      </c>
      <c r="Z283">
        <v>243.11294765840222</v>
      </c>
    </row>
    <row r="284" spans="1:26">
      <c r="A284" s="1">
        <v>46146</v>
      </c>
      <c r="B284" s="2" t="s">
        <v>3790</v>
      </c>
      <c r="C284" s="3">
        <v>0.60416666666666674</v>
      </c>
      <c r="D284" s="3">
        <v>0.70833333333333326</v>
      </c>
      <c r="E284">
        <v>481</v>
      </c>
      <c r="F284" s="2" t="s">
        <v>2091</v>
      </c>
      <c r="G284" s="2" t="s">
        <v>2082</v>
      </c>
      <c r="H284" s="2" t="s">
        <v>97</v>
      </c>
      <c r="I284" s="2" t="s">
        <v>2081</v>
      </c>
      <c r="J284" s="2" t="s">
        <v>64</v>
      </c>
      <c r="K284">
        <v>29500</v>
      </c>
      <c r="L284">
        <v>29656</v>
      </c>
      <c r="M284">
        <v>12000</v>
      </c>
      <c r="N284" t="s">
        <v>3459</v>
      </c>
      <c r="O284">
        <v>0</v>
      </c>
      <c r="P284" s="2" t="s">
        <v>3932</v>
      </c>
      <c r="Q284" s="2"/>
      <c r="R284">
        <v>2.5</v>
      </c>
      <c r="S284">
        <v>3</v>
      </c>
      <c r="T284" s="2" t="s">
        <v>3431</v>
      </c>
      <c r="U284" s="2" t="s">
        <v>3419</v>
      </c>
      <c r="V284" s="2" t="s">
        <v>3419</v>
      </c>
      <c r="W284">
        <v>2</v>
      </c>
      <c r="X284">
        <v>4800</v>
      </c>
      <c r="Y284">
        <v>1600</v>
      </c>
      <c r="Z284">
        <v>800</v>
      </c>
    </row>
    <row r="285" spans="1:26">
      <c r="A285" s="1">
        <v>46147</v>
      </c>
      <c r="B285" s="2" t="s">
        <v>3790</v>
      </c>
      <c r="C285" s="3">
        <v>0.33333333333333326</v>
      </c>
      <c r="D285" s="3">
        <v>0.59027777777777768</v>
      </c>
      <c r="E285">
        <v>481</v>
      </c>
      <c r="F285" s="2" t="s">
        <v>2091</v>
      </c>
      <c r="G285" s="2" t="s">
        <v>2082</v>
      </c>
      <c r="H285" s="2" t="s">
        <v>97</v>
      </c>
      <c r="I285" s="2" t="s">
        <v>2081</v>
      </c>
      <c r="J285" s="2" t="s">
        <v>64</v>
      </c>
      <c r="K285">
        <v>29500</v>
      </c>
      <c r="L285">
        <v>29656</v>
      </c>
      <c r="M285">
        <v>17641</v>
      </c>
      <c r="N285" t="s">
        <v>3460</v>
      </c>
      <c r="O285">
        <v>15</v>
      </c>
      <c r="P285" s="2" t="s">
        <v>3934</v>
      </c>
      <c r="Q285" s="2"/>
      <c r="R285">
        <v>6.17</v>
      </c>
      <c r="S285">
        <v>3</v>
      </c>
      <c r="T285" s="2" t="s">
        <v>3419</v>
      </c>
      <c r="U285" s="2" t="s">
        <v>3419</v>
      </c>
      <c r="V285" s="2" t="s">
        <v>3419</v>
      </c>
      <c r="W285">
        <v>3</v>
      </c>
      <c r="X285">
        <v>2859.1572123176661</v>
      </c>
      <c r="Y285">
        <v>953.05240410588863</v>
      </c>
      <c r="Z285">
        <v>317.68413470196288</v>
      </c>
    </row>
    <row r="286" spans="1:26">
      <c r="A286" s="1">
        <v>46147</v>
      </c>
      <c r="B286" s="2" t="s">
        <v>3790</v>
      </c>
      <c r="C286" s="3">
        <v>0.4375</v>
      </c>
      <c r="D286" s="3">
        <v>0.44444444444444442</v>
      </c>
      <c r="E286">
        <v>460</v>
      </c>
      <c r="F286" s="2" t="s">
        <v>2035</v>
      </c>
      <c r="G286" s="2" t="s">
        <v>2037</v>
      </c>
      <c r="H286" s="2" t="s">
        <v>153</v>
      </c>
      <c r="I286" s="2" t="s">
        <v>2036</v>
      </c>
      <c r="J286" s="2" t="s">
        <v>64</v>
      </c>
      <c r="K286">
        <v>700</v>
      </c>
      <c r="L286">
        <v>824</v>
      </c>
      <c r="M286">
        <v>817</v>
      </c>
      <c r="O286">
        <v>7</v>
      </c>
      <c r="P286" s="2" t="s">
        <v>3935</v>
      </c>
      <c r="Q286" s="2"/>
      <c r="R286">
        <v>0.17</v>
      </c>
      <c r="S286">
        <v>3</v>
      </c>
      <c r="T286" s="2" t="s">
        <v>3419</v>
      </c>
      <c r="U286" s="2" t="s">
        <v>3419</v>
      </c>
      <c r="V286" s="2" t="s">
        <v>3419</v>
      </c>
      <c r="W286">
        <v>3</v>
      </c>
      <c r="X286">
        <v>4805.8823529411766</v>
      </c>
      <c r="Y286">
        <v>1601.9607843137253</v>
      </c>
      <c r="Z286">
        <v>533.9869281045751</v>
      </c>
    </row>
    <row r="287" spans="1:26">
      <c r="A287" s="1">
        <v>46147</v>
      </c>
      <c r="B287" s="2" t="s">
        <v>3790</v>
      </c>
      <c r="C287" s="3">
        <v>0.47916666666666674</v>
      </c>
      <c r="D287" s="3">
        <v>0.49305555555555558</v>
      </c>
      <c r="E287">
        <v>627</v>
      </c>
      <c r="F287" s="2" t="s">
        <v>2590</v>
      </c>
      <c r="G287" s="2" t="s">
        <v>1351</v>
      </c>
      <c r="H287" s="2" t="s">
        <v>153</v>
      </c>
      <c r="I287" s="2" t="s">
        <v>1350</v>
      </c>
      <c r="J287" s="2" t="s">
        <v>64</v>
      </c>
      <c r="K287">
        <v>1500</v>
      </c>
      <c r="L287">
        <v>1340</v>
      </c>
      <c r="M287">
        <v>1834</v>
      </c>
      <c r="O287">
        <v>6</v>
      </c>
      <c r="P287" s="2" t="s">
        <v>3936</v>
      </c>
      <c r="Q287" s="2"/>
      <c r="R287">
        <v>0.33</v>
      </c>
      <c r="S287">
        <v>2</v>
      </c>
      <c r="T287" s="2" t="s">
        <v>3419</v>
      </c>
      <c r="U287" s="2" t="s">
        <v>3419</v>
      </c>
      <c r="V287" s="2" t="s">
        <v>3419</v>
      </c>
      <c r="W287">
        <v>3</v>
      </c>
      <c r="X287">
        <v>5557.5757575757571</v>
      </c>
      <c r="Y287">
        <v>2778.7878787878785</v>
      </c>
      <c r="Z287">
        <v>926.26262626262633</v>
      </c>
    </row>
    <row r="288" spans="1:26">
      <c r="A288" s="1">
        <v>46147</v>
      </c>
      <c r="B288" s="2" t="s">
        <v>3790</v>
      </c>
      <c r="C288" s="3">
        <v>0.61111111111111116</v>
      </c>
      <c r="D288" s="3">
        <v>0.64236111111111116</v>
      </c>
      <c r="E288">
        <v>602</v>
      </c>
      <c r="F288" s="2" t="s">
        <v>2482</v>
      </c>
      <c r="G288" s="2" t="s">
        <v>2484</v>
      </c>
      <c r="H288" s="2" t="s">
        <v>153</v>
      </c>
      <c r="I288" s="2" t="s">
        <v>2483</v>
      </c>
      <c r="J288" s="2" t="s">
        <v>64</v>
      </c>
      <c r="K288">
        <v>3000</v>
      </c>
      <c r="L288">
        <v>3110</v>
      </c>
      <c r="M288">
        <v>3087</v>
      </c>
      <c r="O288">
        <v>23</v>
      </c>
      <c r="P288" s="2" t="s">
        <v>3932</v>
      </c>
      <c r="Q288" s="2"/>
      <c r="R288">
        <v>0.75</v>
      </c>
      <c r="S288">
        <v>3</v>
      </c>
      <c r="T288" s="2" t="s">
        <v>3419</v>
      </c>
      <c r="U288" s="2" t="s">
        <v>3419</v>
      </c>
      <c r="V288" s="2" t="s">
        <v>3419</v>
      </c>
      <c r="W288">
        <v>3</v>
      </c>
      <c r="X288">
        <v>4116</v>
      </c>
      <c r="Y288">
        <v>1372</v>
      </c>
      <c r="Z288">
        <v>457.33333333333331</v>
      </c>
    </row>
    <row r="289" spans="1:26">
      <c r="A289" s="1">
        <v>46147</v>
      </c>
      <c r="B289" s="2" t="s">
        <v>3790</v>
      </c>
      <c r="C289" s="3">
        <v>0.63194444444444442</v>
      </c>
      <c r="D289" s="3">
        <v>0.70833333333333326</v>
      </c>
      <c r="E289">
        <v>532</v>
      </c>
      <c r="F289" s="2" t="s">
        <v>2226</v>
      </c>
      <c r="G289" s="2" t="s">
        <v>2228</v>
      </c>
      <c r="H289" s="2" t="s">
        <v>2229</v>
      </c>
      <c r="I289" s="2" t="s">
        <v>2227</v>
      </c>
      <c r="J289" s="2" t="s">
        <v>64</v>
      </c>
      <c r="K289">
        <v>62000</v>
      </c>
      <c r="L289">
        <v>63104</v>
      </c>
      <c r="M289">
        <v>20000</v>
      </c>
      <c r="N289" t="s">
        <v>3459</v>
      </c>
      <c r="O289">
        <v>20</v>
      </c>
      <c r="P289" s="2" t="s">
        <v>3937</v>
      </c>
      <c r="Q289" s="2"/>
      <c r="R289">
        <v>1.83</v>
      </c>
      <c r="S289">
        <v>4</v>
      </c>
      <c r="T289" s="2" t="s">
        <v>3419</v>
      </c>
      <c r="U289" s="2" t="s">
        <v>3419</v>
      </c>
      <c r="V289" s="2" t="s">
        <v>3419</v>
      </c>
      <c r="W289">
        <v>3</v>
      </c>
      <c r="X289">
        <v>10928.961748633879</v>
      </c>
      <c r="Y289">
        <v>2732.2404371584698</v>
      </c>
      <c r="Z289">
        <v>910.74681238615665</v>
      </c>
    </row>
    <row r="290" spans="1:26">
      <c r="A290" s="1">
        <v>46148</v>
      </c>
      <c r="B290" s="2" t="s">
        <v>3790</v>
      </c>
      <c r="C290" s="3">
        <v>0.33333333333333326</v>
      </c>
      <c r="D290" s="3">
        <v>0.4375</v>
      </c>
      <c r="E290">
        <v>532</v>
      </c>
      <c r="F290" s="2" t="s">
        <v>2226</v>
      </c>
      <c r="G290" s="2" t="s">
        <v>2228</v>
      </c>
      <c r="H290" s="2" t="s">
        <v>2229</v>
      </c>
      <c r="I290" s="2" t="s">
        <v>2227</v>
      </c>
      <c r="J290" s="2" t="s">
        <v>64</v>
      </c>
      <c r="K290">
        <v>62000</v>
      </c>
      <c r="L290">
        <v>63104</v>
      </c>
      <c r="M290">
        <v>43045</v>
      </c>
      <c r="N290" t="s">
        <v>3460</v>
      </c>
      <c r="O290">
        <v>39</v>
      </c>
      <c r="P290" s="2" t="s">
        <v>3937</v>
      </c>
      <c r="Q290" s="2"/>
      <c r="R290">
        <v>2.5</v>
      </c>
      <c r="S290">
        <v>4</v>
      </c>
      <c r="T290" s="2" t="s">
        <v>3431</v>
      </c>
      <c r="U290" s="2" t="s">
        <v>3419</v>
      </c>
      <c r="V290" s="2" t="s">
        <v>3419</v>
      </c>
      <c r="W290">
        <v>2</v>
      </c>
      <c r="X290">
        <v>17218</v>
      </c>
      <c r="Y290">
        <v>4304.5</v>
      </c>
      <c r="Z290">
        <v>2152.25</v>
      </c>
    </row>
    <row r="291" spans="1:26">
      <c r="A291" s="1">
        <v>46148</v>
      </c>
      <c r="B291" s="2" t="s">
        <v>3790</v>
      </c>
      <c r="C291" s="3">
        <v>0.375</v>
      </c>
      <c r="D291" s="3">
        <v>0.67708333333333326</v>
      </c>
      <c r="E291">
        <v>482</v>
      </c>
      <c r="F291" s="2" t="s">
        <v>2092</v>
      </c>
      <c r="G291" s="2" t="s">
        <v>2082</v>
      </c>
      <c r="H291" s="2" t="s">
        <v>97</v>
      </c>
      <c r="I291" s="2" t="s">
        <v>2081</v>
      </c>
      <c r="J291" s="2" t="s">
        <v>64</v>
      </c>
      <c r="K291">
        <v>29500</v>
      </c>
      <c r="L291">
        <v>29640</v>
      </c>
      <c r="M291">
        <v>29618</v>
      </c>
      <c r="O291">
        <v>22</v>
      </c>
      <c r="P291" s="2" t="s">
        <v>3938</v>
      </c>
      <c r="Q291" s="2"/>
      <c r="R291">
        <v>7.25</v>
      </c>
      <c r="S291">
        <v>5</v>
      </c>
      <c r="T291" s="2" t="s">
        <v>3431</v>
      </c>
      <c r="U291" s="2" t="s">
        <v>3419</v>
      </c>
      <c r="V291" s="2" t="s">
        <v>3419</v>
      </c>
      <c r="W291">
        <v>2</v>
      </c>
      <c r="X291">
        <v>4085.2413793103447</v>
      </c>
      <c r="Y291">
        <v>817.04827586206898</v>
      </c>
      <c r="Z291">
        <v>408.52413793103449</v>
      </c>
    </row>
    <row r="292" spans="1:26">
      <c r="A292" s="1">
        <v>46148</v>
      </c>
      <c r="B292" s="2" t="s">
        <v>3790</v>
      </c>
      <c r="C292" s="3">
        <v>0.37847222222222232</v>
      </c>
      <c r="D292" s="3">
        <v>0.39583333333333326</v>
      </c>
      <c r="E292">
        <v>606</v>
      </c>
      <c r="F292" s="2" t="s">
        <v>2498</v>
      </c>
      <c r="G292" s="2" t="s">
        <v>2037</v>
      </c>
      <c r="H292" s="2" t="s">
        <v>59</v>
      </c>
      <c r="I292" s="2" t="s">
        <v>2499</v>
      </c>
      <c r="J292" s="2" t="s">
        <v>64</v>
      </c>
      <c r="K292">
        <v>1500</v>
      </c>
      <c r="L292">
        <v>1610</v>
      </c>
      <c r="M292">
        <v>1587</v>
      </c>
      <c r="O292">
        <v>23</v>
      </c>
      <c r="P292" s="2" t="s">
        <v>3939</v>
      </c>
      <c r="Q292" s="2"/>
      <c r="R292">
        <v>0.42</v>
      </c>
      <c r="S292">
        <v>5</v>
      </c>
      <c r="T292" s="2" t="s">
        <v>3431</v>
      </c>
      <c r="U292" s="2" t="s">
        <v>3419</v>
      </c>
      <c r="V292" s="2" t="s">
        <v>3419</v>
      </c>
      <c r="W292">
        <v>2</v>
      </c>
      <c r="X292">
        <v>3778.5714285714289</v>
      </c>
      <c r="Y292">
        <v>755.71428571428567</v>
      </c>
      <c r="Z292">
        <v>377.85714285714283</v>
      </c>
    </row>
    <row r="293" spans="1:26">
      <c r="A293" s="1">
        <v>46148</v>
      </c>
      <c r="B293" s="2" t="s">
        <v>3790</v>
      </c>
      <c r="C293" s="3">
        <v>0.50694444444444442</v>
      </c>
      <c r="D293" s="3">
        <v>0.61111111111111116</v>
      </c>
      <c r="E293">
        <v>533</v>
      </c>
      <c r="F293" s="2" t="s">
        <v>2238</v>
      </c>
      <c r="G293" s="2" t="s">
        <v>2228</v>
      </c>
      <c r="H293" s="2" t="s">
        <v>2229</v>
      </c>
      <c r="I293" s="2" t="s">
        <v>2227</v>
      </c>
      <c r="J293" s="2" t="s">
        <v>64</v>
      </c>
      <c r="K293">
        <v>42000</v>
      </c>
      <c r="L293">
        <v>42664</v>
      </c>
      <c r="M293">
        <v>42627</v>
      </c>
      <c r="O293">
        <v>37</v>
      </c>
      <c r="P293" s="2" t="s">
        <v>3938</v>
      </c>
      <c r="Q293" s="2"/>
      <c r="R293">
        <v>2.5</v>
      </c>
      <c r="S293">
        <v>5</v>
      </c>
      <c r="T293" s="2" t="s">
        <v>3431</v>
      </c>
      <c r="U293" s="2" t="s">
        <v>3419</v>
      </c>
      <c r="V293" s="2" t="s">
        <v>3419</v>
      </c>
      <c r="W293">
        <v>2</v>
      </c>
      <c r="X293">
        <v>17050.8</v>
      </c>
      <c r="Y293">
        <v>3410.16</v>
      </c>
      <c r="Z293">
        <v>1705.08</v>
      </c>
    </row>
    <row r="294" spans="1:26">
      <c r="A294" s="1">
        <v>46148</v>
      </c>
      <c r="B294" s="2" t="s">
        <v>3790</v>
      </c>
      <c r="C294" s="3">
        <v>0.63194444444444442</v>
      </c>
      <c r="D294" s="3">
        <v>0.70833333333333326</v>
      </c>
      <c r="E294">
        <v>534</v>
      </c>
      <c r="F294" s="2" t="s">
        <v>2239</v>
      </c>
      <c r="G294" s="2" t="s">
        <v>2228</v>
      </c>
      <c r="H294" s="2" t="s">
        <v>2229</v>
      </c>
      <c r="I294" s="2" t="s">
        <v>2227</v>
      </c>
      <c r="J294" s="2" t="s">
        <v>64</v>
      </c>
      <c r="K294">
        <v>42000</v>
      </c>
      <c r="L294">
        <v>42600</v>
      </c>
      <c r="M294">
        <v>30000</v>
      </c>
      <c r="N294" t="s">
        <v>3459</v>
      </c>
      <c r="O294">
        <v>13</v>
      </c>
      <c r="P294" s="2" t="s">
        <v>3938</v>
      </c>
      <c r="Q294" s="2"/>
      <c r="R294">
        <v>1.83</v>
      </c>
      <c r="S294">
        <v>5</v>
      </c>
      <c r="T294" s="2" t="s">
        <v>3431</v>
      </c>
      <c r="U294" s="2" t="s">
        <v>3419</v>
      </c>
      <c r="V294" s="2" t="s">
        <v>3419</v>
      </c>
      <c r="W294">
        <v>2</v>
      </c>
      <c r="X294">
        <v>16393.442622950821</v>
      </c>
      <c r="Y294">
        <v>3278.688524590164</v>
      </c>
      <c r="Z294">
        <v>1639.344262295082</v>
      </c>
    </row>
    <row r="295" spans="1:26">
      <c r="A295" s="1">
        <v>46149</v>
      </c>
      <c r="B295" s="2" t="s">
        <v>3790</v>
      </c>
      <c r="C295" s="3">
        <v>0.33333333333333326</v>
      </c>
      <c r="D295" s="3">
        <v>0.36111111111111116</v>
      </c>
      <c r="E295">
        <v>534</v>
      </c>
      <c r="F295" s="2" t="s">
        <v>2239</v>
      </c>
      <c r="G295" s="2" t="s">
        <v>2228</v>
      </c>
      <c r="H295" s="2" t="s">
        <v>2229</v>
      </c>
      <c r="I295" s="2" t="s">
        <v>2227</v>
      </c>
      <c r="J295" s="2" t="s">
        <v>64</v>
      </c>
      <c r="K295">
        <v>42000</v>
      </c>
      <c r="L295">
        <v>42600</v>
      </c>
      <c r="M295">
        <v>12582</v>
      </c>
      <c r="N295" t="s">
        <v>3460</v>
      </c>
      <c r="O295">
        <v>5</v>
      </c>
      <c r="P295" s="2" t="s">
        <v>3940</v>
      </c>
      <c r="Q295" s="2"/>
      <c r="R295">
        <v>0.67</v>
      </c>
      <c r="S295">
        <v>5</v>
      </c>
      <c r="T295" s="2" t="s">
        <v>3419</v>
      </c>
      <c r="U295" s="2" t="s">
        <v>3419</v>
      </c>
      <c r="V295" s="2" t="s">
        <v>3431</v>
      </c>
      <c r="W295">
        <v>2</v>
      </c>
      <c r="X295">
        <v>18779.104477611938</v>
      </c>
      <c r="Y295">
        <v>3755.8208955223881</v>
      </c>
      <c r="Z295">
        <v>1877.9104477611941</v>
      </c>
    </row>
    <row r="296" spans="1:26">
      <c r="A296" s="1">
        <v>46149</v>
      </c>
      <c r="B296" s="2" t="s">
        <v>3790</v>
      </c>
      <c r="C296" s="3">
        <v>0.36805555555555558</v>
      </c>
      <c r="D296" s="3">
        <v>0.69444444444444442</v>
      </c>
      <c r="E296">
        <v>483</v>
      </c>
      <c r="F296" s="2" t="s">
        <v>2093</v>
      </c>
      <c r="G296" s="2" t="s">
        <v>2082</v>
      </c>
      <c r="H296" s="2" t="s">
        <v>97</v>
      </c>
      <c r="I296" s="2" t="s">
        <v>2081</v>
      </c>
      <c r="J296" s="2" t="s">
        <v>64</v>
      </c>
      <c r="K296">
        <v>29500</v>
      </c>
      <c r="L296">
        <v>29654</v>
      </c>
      <c r="M296">
        <v>29634</v>
      </c>
      <c r="O296">
        <v>20</v>
      </c>
      <c r="P296" s="2" t="s">
        <v>3941</v>
      </c>
      <c r="Q296" s="2"/>
      <c r="R296">
        <v>7.83</v>
      </c>
      <c r="S296">
        <v>5</v>
      </c>
      <c r="T296" s="2" t="s">
        <v>3419</v>
      </c>
      <c r="U296" s="2" t="s">
        <v>3419</v>
      </c>
      <c r="V296" s="2" t="s">
        <v>3431</v>
      </c>
      <c r="W296">
        <v>2</v>
      </c>
      <c r="X296">
        <v>3784.6743295019155</v>
      </c>
      <c r="Y296">
        <v>756.9348659003831</v>
      </c>
      <c r="Z296">
        <v>378.46743295019155</v>
      </c>
    </row>
    <row r="297" spans="1:26">
      <c r="A297" s="1">
        <v>46149</v>
      </c>
      <c r="B297" s="2" t="s">
        <v>3790</v>
      </c>
      <c r="C297" s="3">
        <v>0.375</v>
      </c>
      <c r="D297" s="3">
        <v>0.54166666666666674</v>
      </c>
      <c r="E297">
        <v>535</v>
      </c>
      <c r="F297" s="2" t="s">
        <v>2240</v>
      </c>
      <c r="G297" s="2" t="s">
        <v>2228</v>
      </c>
      <c r="H297" s="2" t="s">
        <v>2229</v>
      </c>
      <c r="I297" s="2" t="s">
        <v>2227</v>
      </c>
      <c r="J297" s="2" t="s">
        <v>64</v>
      </c>
      <c r="K297">
        <v>42000</v>
      </c>
      <c r="L297">
        <v>42672</v>
      </c>
      <c r="M297">
        <v>42577</v>
      </c>
      <c r="O297">
        <v>95</v>
      </c>
      <c r="P297" s="2" t="s">
        <v>3942</v>
      </c>
      <c r="Q297" s="2"/>
      <c r="R297">
        <v>4</v>
      </c>
      <c r="S297">
        <v>4</v>
      </c>
      <c r="T297" s="2" t="s">
        <v>3419</v>
      </c>
      <c r="U297" s="2" t="s">
        <v>3419</v>
      </c>
      <c r="V297" s="2" t="s">
        <v>3431</v>
      </c>
      <c r="W297">
        <v>2</v>
      </c>
      <c r="X297">
        <v>10644.25</v>
      </c>
      <c r="Y297">
        <v>2661.0625</v>
      </c>
      <c r="Z297">
        <v>1330.53125</v>
      </c>
    </row>
    <row r="298" spans="1:26">
      <c r="A298" s="1">
        <v>46149</v>
      </c>
      <c r="B298" s="2" t="s">
        <v>3790</v>
      </c>
      <c r="C298" s="3">
        <v>0.54861111111111116</v>
      </c>
      <c r="D298" s="3">
        <v>0.55208333333333326</v>
      </c>
      <c r="E298">
        <v>616</v>
      </c>
      <c r="F298" s="2" t="s">
        <v>2539</v>
      </c>
      <c r="G298" s="2" t="s">
        <v>2541</v>
      </c>
      <c r="H298" s="2" t="s">
        <v>122</v>
      </c>
      <c r="I298" s="2" t="s">
        <v>2540</v>
      </c>
      <c r="J298" s="2" t="s">
        <v>64</v>
      </c>
      <c r="K298">
        <v>1100</v>
      </c>
      <c r="L298">
        <v>1600</v>
      </c>
      <c r="M298">
        <v>1596</v>
      </c>
      <c r="O298">
        <v>4</v>
      </c>
      <c r="P298" s="2" t="s">
        <v>3943</v>
      </c>
      <c r="Q298" s="2"/>
      <c r="R298">
        <v>0.08</v>
      </c>
      <c r="S298">
        <v>3</v>
      </c>
      <c r="T298" s="2" t="s">
        <v>3419</v>
      </c>
      <c r="U298" s="2" t="s">
        <v>3419</v>
      </c>
      <c r="V298" s="2" t="s">
        <v>3431</v>
      </c>
      <c r="W298">
        <v>2</v>
      </c>
      <c r="X298">
        <v>19950</v>
      </c>
      <c r="Y298">
        <v>6650</v>
      </c>
      <c r="Z298">
        <v>3325</v>
      </c>
    </row>
    <row r="299" spans="1:26">
      <c r="A299" s="1">
        <v>46149</v>
      </c>
      <c r="B299" s="2" t="s">
        <v>3790</v>
      </c>
      <c r="C299" s="3">
        <v>0.65625</v>
      </c>
      <c r="D299" s="3">
        <v>0.70833333333333326</v>
      </c>
      <c r="E299">
        <v>546</v>
      </c>
      <c r="F299" s="2" t="s">
        <v>2276</v>
      </c>
      <c r="G299" s="2" t="s">
        <v>2278</v>
      </c>
      <c r="H299" s="2" t="s">
        <v>2132</v>
      </c>
      <c r="I299" s="2" t="s">
        <v>2277</v>
      </c>
      <c r="J299" s="2" t="s">
        <v>64</v>
      </c>
      <c r="K299">
        <v>10800</v>
      </c>
      <c r="L299">
        <v>11560</v>
      </c>
      <c r="M299">
        <v>4000</v>
      </c>
      <c r="N299" t="s">
        <v>3459</v>
      </c>
      <c r="O299">
        <v>0</v>
      </c>
      <c r="P299" s="2" t="s">
        <v>3944</v>
      </c>
      <c r="Q299" s="2"/>
      <c r="R299">
        <v>1.25</v>
      </c>
      <c r="S299">
        <v>3</v>
      </c>
      <c r="T299" s="2" t="s">
        <v>3419</v>
      </c>
      <c r="U299" s="2" t="s">
        <v>3419</v>
      </c>
      <c r="V299" s="2" t="s">
        <v>3431</v>
      </c>
      <c r="W299">
        <v>2</v>
      </c>
      <c r="X299">
        <v>3200</v>
      </c>
      <c r="Y299">
        <v>1066.6666666666665</v>
      </c>
      <c r="Z299">
        <v>533.33333333333326</v>
      </c>
    </row>
    <row r="300" spans="1:26">
      <c r="A300" s="1">
        <v>46150</v>
      </c>
      <c r="B300" s="2" t="s">
        <v>3790</v>
      </c>
      <c r="C300" s="3">
        <v>0.33333333333333326</v>
      </c>
      <c r="D300" s="3">
        <v>0.35763888888888884</v>
      </c>
      <c r="E300">
        <v>546</v>
      </c>
      <c r="F300" s="2" t="s">
        <v>2276</v>
      </c>
      <c r="G300" s="2" t="s">
        <v>2278</v>
      </c>
      <c r="H300" s="2" t="s">
        <v>2132</v>
      </c>
      <c r="I300" s="2" t="s">
        <v>2277</v>
      </c>
      <c r="J300" s="2" t="s">
        <v>64</v>
      </c>
      <c r="K300">
        <v>10800</v>
      </c>
      <c r="L300">
        <v>11560</v>
      </c>
      <c r="M300">
        <v>7524</v>
      </c>
      <c r="N300" t="s">
        <v>3460</v>
      </c>
      <c r="O300">
        <v>36</v>
      </c>
      <c r="P300" s="2" t="s">
        <v>3944</v>
      </c>
      <c r="Q300" s="2"/>
      <c r="R300">
        <v>0.57999999999999996</v>
      </c>
      <c r="S300">
        <v>3</v>
      </c>
      <c r="T300" s="2" t="s">
        <v>3419</v>
      </c>
      <c r="U300" s="2" t="s">
        <v>3431</v>
      </c>
      <c r="V300" s="2" t="s">
        <v>3431</v>
      </c>
      <c r="W300">
        <v>1</v>
      </c>
      <c r="X300">
        <v>12972.413793103449</v>
      </c>
      <c r="Y300">
        <v>4324.1379310344828</v>
      </c>
      <c r="Z300">
        <v>4324.1379310344828</v>
      </c>
    </row>
    <row r="301" spans="1:26">
      <c r="A301" s="1">
        <v>46150</v>
      </c>
      <c r="B301" s="2" t="s">
        <v>3790</v>
      </c>
      <c r="C301" s="3">
        <v>0.36111111111111116</v>
      </c>
      <c r="D301" s="3">
        <v>0.375</v>
      </c>
      <c r="E301">
        <v>636</v>
      </c>
      <c r="F301" s="2" t="s">
        <v>2621</v>
      </c>
      <c r="G301" s="2" t="s">
        <v>1987</v>
      </c>
      <c r="H301" s="2" t="s">
        <v>354</v>
      </c>
      <c r="I301" s="2" t="s">
        <v>2622</v>
      </c>
      <c r="J301" s="2" t="s">
        <v>64</v>
      </c>
      <c r="K301">
        <v>37000</v>
      </c>
      <c r="L301">
        <v>37560</v>
      </c>
      <c r="M301">
        <v>16500</v>
      </c>
      <c r="N301" t="s">
        <v>3459</v>
      </c>
      <c r="O301">
        <v>14</v>
      </c>
      <c r="P301" s="2" t="s">
        <v>3945</v>
      </c>
      <c r="Q301" s="2"/>
      <c r="R301">
        <v>0.33</v>
      </c>
      <c r="S301">
        <v>5</v>
      </c>
      <c r="T301" s="2" t="s">
        <v>3419</v>
      </c>
      <c r="U301" s="2" t="s">
        <v>3431</v>
      </c>
      <c r="V301" s="2" t="s">
        <v>3431</v>
      </c>
      <c r="W301">
        <v>1</v>
      </c>
      <c r="X301">
        <v>50000</v>
      </c>
      <c r="Y301">
        <v>10000</v>
      </c>
      <c r="Z301">
        <v>10000</v>
      </c>
    </row>
    <row r="302" spans="1:26">
      <c r="A302" s="1">
        <v>46150</v>
      </c>
      <c r="B302" s="2" t="s">
        <v>3790</v>
      </c>
      <c r="C302" s="3">
        <v>0.48263888888888884</v>
      </c>
      <c r="D302" s="3">
        <v>0.61458333333333326</v>
      </c>
      <c r="E302">
        <v>685</v>
      </c>
      <c r="F302" s="2" t="s">
        <v>2777</v>
      </c>
      <c r="G302" s="2" t="s">
        <v>1940</v>
      </c>
      <c r="H302" s="2" t="s">
        <v>1941</v>
      </c>
      <c r="I302" s="2" t="s">
        <v>1939</v>
      </c>
      <c r="J302" s="2" t="s">
        <v>64</v>
      </c>
      <c r="K302">
        <v>14000</v>
      </c>
      <c r="L302">
        <v>14120</v>
      </c>
      <c r="M302">
        <v>14099</v>
      </c>
      <c r="O302">
        <v>21</v>
      </c>
      <c r="P302" s="2" t="s">
        <v>3946</v>
      </c>
      <c r="Q302" s="2"/>
      <c r="R302">
        <v>3.17</v>
      </c>
      <c r="S302">
        <v>3</v>
      </c>
      <c r="T302" s="2" t="s">
        <v>3419</v>
      </c>
      <c r="U302" s="2" t="s">
        <v>3431</v>
      </c>
      <c r="V302" s="2" t="s">
        <v>3431</v>
      </c>
      <c r="W302">
        <v>1</v>
      </c>
      <c r="X302">
        <v>4447.6340694006312</v>
      </c>
      <c r="Y302">
        <v>1482.5446898002103</v>
      </c>
      <c r="Z302">
        <v>1482.5446898002103</v>
      </c>
    </row>
    <row r="303" spans="1:26">
      <c r="A303" s="1">
        <v>46150</v>
      </c>
      <c r="B303" s="2" t="s">
        <v>3790</v>
      </c>
      <c r="C303" s="3">
        <v>0.61805555555555558</v>
      </c>
      <c r="D303" s="3">
        <v>0.70138888888888884</v>
      </c>
      <c r="E303">
        <v>687</v>
      </c>
      <c r="F303" s="2" t="s">
        <v>2781</v>
      </c>
      <c r="G303" s="2" t="s">
        <v>1733</v>
      </c>
      <c r="H303" s="2" t="s">
        <v>1734</v>
      </c>
      <c r="I303" s="2" t="s">
        <v>1732</v>
      </c>
      <c r="J303" s="2" t="s">
        <v>64</v>
      </c>
      <c r="K303">
        <v>13000</v>
      </c>
      <c r="L303">
        <v>13640</v>
      </c>
      <c r="M303">
        <v>13542</v>
      </c>
      <c r="O303">
        <v>98</v>
      </c>
      <c r="P303" s="2" t="s">
        <v>3947</v>
      </c>
      <c r="Q303" s="2"/>
      <c r="R303">
        <v>2</v>
      </c>
      <c r="S303">
        <v>4</v>
      </c>
      <c r="T303" s="2" t="s">
        <v>3419</v>
      </c>
      <c r="U303" s="2" t="s">
        <v>3431</v>
      </c>
      <c r="V303" s="2" t="s">
        <v>3431</v>
      </c>
      <c r="W303">
        <v>1</v>
      </c>
      <c r="X303">
        <v>6771</v>
      </c>
      <c r="Y303">
        <v>1692.75</v>
      </c>
      <c r="Z303">
        <v>1692.75</v>
      </c>
    </row>
    <row r="304" spans="1:26">
      <c r="A304" s="1">
        <v>46153</v>
      </c>
      <c r="B304" s="2" t="s">
        <v>3790</v>
      </c>
      <c r="C304" s="3">
        <v>0.375</v>
      </c>
      <c r="D304" s="3">
        <v>0.49305555555555558</v>
      </c>
      <c r="E304">
        <v>636</v>
      </c>
      <c r="F304" s="2" t="s">
        <v>2621</v>
      </c>
      <c r="G304" s="2" t="s">
        <v>1987</v>
      </c>
      <c r="H304" s="2" t="s">
        <v>354</v>
      </c>
      <c r="I304" s="2" t="s">
        <v>2622</v>
      </c>
      <c r="J304" s="2" t="s">
        <v>64</v>
      </c>
      <c r="K304">
        <v>37000</v>
      </c>
      <c r="L304">
        <v>37560</v>
      </c>
      <c r="M304">
        <v>20842</v>
      </c>
      <c r="N304" t="s">
        <v>3460</v>
      </c>
      <c r="O304">
        <v>204</v>
      </c>
      <c r="P304" s="2" t="s">
        <v>3948</v>
      </c>
      <c r="Q304" s="2" t="s">
        <v>3949</v>
      </c>
      <c r="R304">
        <v>2.83</v>
      </c>
      <c r="S304">
        <v>3</v>
      </c>
      <c r="T304" s="2" t="s">
        <v>3431</v>
      </c>
      <c r="U304" s="2" t="s">
        <v>3419</v>
      </c>
      <c r="V304" s="2" t="s">
        <v>3419</v>
      </c>
      <c r="W304">
        <v>2</v>
      </c>
      <c r="X304">
        <v>7364.6643109540637</v>
      </c>
      <c r="Y304">
        <v>2454.8881036513544</v>
      </c>
      <c r="Z304">
        <v>1227.4440518256772</v>
      </c>
    </row>
    <row r="305" spans="1:26">
      <c r="A305" s="1">
        <v>46153</v>
      </c>
      <c r="B305" s="2" t="s">
        <v>3790</v>
      </c>
      <c r="C305" s="3">
        <v>0.37847222222222232</v>
      </c>
      <c r="D305" s="3">
        <v>0.38888888888888884</v>
      </c>
      <c r="E305">
        <v>589</v>
      </c>
      <c r="F305" s="2" t="s">
        <v>2426</v>
      </c>
      <c r="G305" s="2" t="s">
        <v>2331</v>
      </c>
      <c r="H305" s="2" t="s">
        <v>2428</v>
      </c>
      <c r="I305" s="2" t="s">
        <v>2427</v>
      </c>
      <c r="J305" s="2" t="s">
        <v>64</v>
      </c>
      <c r="K305">
        <v>5500</v>
      </c>
      <c r="L305">
        <v>5600</v>
      </c>
      <c r="M305">
        <v>5547</v>
      </c>
      <c r="O305">
        <v>3</v>
      </c>
      <c r="P305" s="2" t="s">
        <v>3950</v>
      </c>
      <c r="Q305" s="2"/>
      <c r="R305">
        <v>0.25</v>
      </c>
      <c r="S305">
        <v>3</v>
      </c>
      <c r="T305" s="2" t="s">
        <v>3431</v>
      </c>
      <c r="U305" s="2" t="s">
        <v>3419</v>
      </c>
      <c r="V305" s="2" t="s">
        <v>3419</v>
      </c>
      <c r="W305">
        <v>2</v>
      </c>
      <c r="X305">
        <v>22188</v>
      </c>
      <c r="Y305">
        <v>7396</v>
      </c>
      <c r="Z305">
        <v>3698</v>
      </c>
    </row>
    <row r="306" spans="1:26">
      <c r="A306" s="1">
        <v>46153</v>
      </c>
      <c r="B306" s="2" t="s">
        <v>3790</v>
      </c>
      <c r="C306" s="3">
        <v>0.5</v>
      </c>
      <c r="D306" s="3">
        <v>0.70833333333333326</v>
      </c>
      <c r="E306">
        <v>484</v>
      </c>
      <c r="F306" s="2" t="s">
        <v>2094</v>
      </c>
      <c r="G306" s="2" t="s">
        <v>2082</v>
      </c>
      <c r="H306" s="2" t="s">
        <v>97</v>
      </c>
      <c r="I306" s="2" t="s">
        <v>2081</v>
      </c>
      <c r="J306" s="2" t="s">
        <v>64</v>
      </c>
      <c r="K306">
        <v>29500</v>
      </c>
      <c r="L306">
        <v>29860</v>
      </c>
      <c r="M306">
        <v>20000</v>
      </c>
      <c r="N306" t="s">
        <v>3459</v>
      </c>
      <c r="P306" s="2" t="s">
        <v>3951</v>
      </c>
      <c r="Q306" s="2"/>
      <c r="R306">
        <v>5</v>
      </c>
      <c r="S306">
        <v>5</v>
      </c>
      <c r="T306" s="2" t="s">
        <v>3431</v>
      </c>
      <c r="U306" s="2" t="s">
        <v>3419</v>
      </c>
      <c r="V306" s="2" t="s">
        <v>3419</v>
      </c>
      <c r="W306">
        <v>2</v>
      </c>
      <c r="X306">
        <v>4000</v>
      </c>
      <c r="Y306">
        <v>800</v>
      </c>
      <c r="Z306">
        <v>400</v>
      </c>
    </row>
    <row r="307" spans="1:26">
      <c r="A307" s="1">
        <v>46153</v>
      </c>
      <c r="B307" s="2" t="s">
        <v>3790</v>
      </c>
      <c r="C307" s="3">
        <v>0.52083333333333326</v>
      </c>
      <c r="D307" s="3">
        <v>0.70138888888888884</v>
      </c>
      <c r="E307">
        <v>494</v>
      </c>
      <c r="F307" s="2" t="s">
        <v>2113</v>
      </c>
      <c r="G307" s="2" t="s">
        <v>2115</v>
      </c>
      <c r="H307" s="2" t="s">
        <v>354</v>
      </c>
      <c r="I307" s="2" t="s">
        <v>2114</v>
      </c>
      <c r="J307" s="2" t="s">
        <v>64</v>
      </c>
      <c r="K307">
        <v>47500</v>
      </c>
      <c r="L307">
        <v>48000</v>
      </c>
      <c r="M307">
        <v>47971</v>
      </c>
      <c r="O307">
        <v>29</v>
      </c>
      <c r="P307" s="2" t="s">
        <v>3951</v>
      </c>
      <c r="Q307" s="2"/>
      <c r="R307">
        <v>4.33</v>
      </c>
      <c r="S307">
        <v>5</v>
      </c>
      <c r="T307" s="2" t="s">
        <v>3431</v>
      </c>
      <c r="U307" s="2" t="s">
        <v>3419</v>
      </c>
      <c r="V307" s="2" t="s">
        <v>3419</v>
      </c>
      <c r="W307">
        <v>2</v>
      </c>
      <c r="X307">
        <v>11078.752886836028</v>
      </c>
      <c r="Y307">
        <v>2215.7505773672056</v>
      </c>
      <c r="Z307">
        <v>1107.8752886836028</v>
      </c>
    </row>
    <row r="308" spans="1:26">
      <c r="A308" s="1">
        <v>46153</v>
      </c>
      <c r="B308" s="2" t="s">
        <v>3790</v>
      </c>
      <c r="C308" s="3">
        <v>0.57638888888888884</v>
      </c>
      <c r="D308" s="3">
        <v>0.65277777777777768</v>
      </c>
      <c r="E308">
        <v>502</v>
      </c>
      <c r="F308" s="2" t="s">
        <v>2149</v>
      </c>
      <c r="G308" s="2" t="s">
        <v>217</v>
      </c>
      <c r="H308" s="2" t="s">
        <v>111</v>
      </c>
      <c r="I308" s="2" t="s">
        <v>2150</v>
      </c>
      <c r="J308" s="2" t="s">
        <v>116</v>
      </c>
      <c r="K308">
        <v>15800</v>
      </c>
      <c r="L308">
        <v>16600</v>
      </c>
      <c r="M308">
        <v>16459</v>
      </c>
      <c r="O308">
        <v>141</v>
      </c>
      <c r="P308" s="2" t="s">
        <v>3952</v>
      </c>
      <c r="Q308" s="2"/>
      <c r="R308">
        <v>1.83</v>
      </c>
      <c r="S308">
        <v>6</v>
      </c>
      <c r="T308" s="2" t="s">
        <v>3431</v>
      </c>
      <c r="U308" s="2" t="s">
        <v>3419</v>
      </c>
      <c r="V308" s="2" t="s">
        <v>3419</v>
      </c>
      <c r="W308">
        <v>2</v>
      </c>
      <c r="X308">
        <v>8993.9890710382515</v>
      </c>
      <c r="Y308">
        <v>1498.9981785063751</v>
      </c>
      <c r="Z308">
        <v>749.49908925318755</v>
      </c>
    </row>
    <row r="309" spans="1:26">
      <c r="A309" s="1">
        <v>46154</v>
      </c>
      <c r="B309" s="2" t="s">
        <v>3790</v>
      </c>
      <c r="C309" s="3">
        <v>0.33333333333333326</v>
      </c>
      <c r="D309" s="3">
        <v>0.44097222222222232</v>
      </c>
      <c r="E309">
        <v>484</v>
      </c>
      <c r="F309" s="2" t="s">
        <v>2094</v>
      </c>
      <c r="G309" s="2" t="s">
        <v>2082</v>
      </c>
      <c r="H309" s="2" t="s">
        <v>97</v>
      </c>
      <c r="I309" s="2" t="s">
        <v>2081</v>
      </c>
      <c r="J309" s="2" t="s">
        <v>64</v>
      </c>
      <c r="K309">
        <v>29500</v>
      </c>
      <c r="L309">
        <v>29860</v>
      </c>
      <c r="M309">
        <v>9572</v>
      </c>
      <c r="N309" t="s">
        <v>3460</v>
      </c>
      <c r="O309">
        <v>288</v>
      </c>
      <c r="P309" s="2" t="s">
        <v>3953</v>
      </c>
      <c r="Q309" s="2"/>
      <c r="R309">
        <v>2.58</v>
      </c>
      <c r="S309">
        <v>5</v>
      </c>
      <c r="T309" s="2" t="s">
        <v>3419</v>
      </c>
      <c r="U309" s="2" t="s">
        <v>3419</v>
      </c>
      <c r="V309" s="2" t="s">
        <v>3419</v>
      </c>
      <c r="W309">
        <v>3</v>
      </c>
      <c r="X309">
        <v>3710.0775193798449</v>
      </c>
      <c r="Y309">
        <v>742.01550387596899</v>
      </c>
      <c r="Z309">
        <v>247.33850129198964</v>
      </c>
    </row>
    <row r="310" spans="1:26">
      <c r="A310" s="1">
        <v>46154</v>
      </c>
      <c r="B310" s="2" t="s">
        <v>3790</v>
      </c>
      <c r="C310" s="3">
        <v>0.36111111111111116</v>
      </c>
      <c r="D310" s="3">
        <v>0.46527777777777768</v>
      </c>
      <c r="E310">
        <v>650</v>
      </c>
      <c r="F310" s="2" t="s">
        <v>2660</v>
      </c>
      <c r="G310" s="2" t="s">
        <v>2156</v>
      </c>
      <c r="H310" s="2" t="s">
        <v>354</v>
      </c>
      <c r="I310" s="2" t="s">
        <v>2661</v>
      </c>
      <c r="J310" s="2" t="s">
        <v>64</v>
      </c>
      <c r="K310">
        <v>21000</v>
      </c>
      <c r="L310">
        <v>21228</v>
      </c>
      <c r="M310">
        <v>20875</v>
      </c>
      <c r="O310">
        <v>352</v>
      </c>
      <c r="P310" s="2" t="s">
        <v>3954</v>
      </c>
      <c r="Q310" s="2" t="s">
        <v>3955</v>
      </c>
      <c r="R310">
        <v>2.5</v>
      </c>
      <c r="S310">
        <v>5</v>
      </c>
      <c r="T310" s="2" t="s">
        <v>3419</v>
      </c>
      <c r="U310" s="2" t="s">
        <v>3419</v>
      </c>
      <c r="V310" s="2" t="s">
        <v>3419</v>
      </c>
      <c r="W310">
        <v>3</v>
      </c>
      <c r="X310">
        <v>8350</v>
      </c>
      <c r="Y310">
        <v>1670</v>
      </c>
      <c r="Z310">
        <v>556.66666666666674</v>
      </c>
    </row>
    <row r="311" spans="1:26">
      <c r="A311" s="1">
        <v>46154</v>
      </c>
      <c r="B311" s="2" t="s">
        <v>3790</v>
      </c>
      <c r="C311" s="3">
        <v>0.5</v>
      </c>
      <c r="D311" s="3">
        <v>0.65277777777777768</v>
      </c>
      <c r="E311">
        <v>644</v>
      </c>
      <c r="F311" s="2" t="s">
        <v>2633</v>
      </c>
      <c r="G311" s="2" t="s">
        <v>686</v>
      </c>
      <c r="H311" s="2" t="s">
        <v>687</v>
      </c>
      <c r="I311" s="2" t="s">
        <v>685</v>
      </c>
      <c r="J311" s="2" t="s">
        <v>64</v>
      </c>
      <c r="K311">
        <v>6500</v>
      </c>
      <c r="L311">
        <v>6600</v>
      </c>
      <c r="M311">
        <v>6477</v>
      </c>
      <c r="O311">
        <v>123</v>
      </c>
      <c r="P311" s="2" t="s">
        <v>3956</v>
      </c>
      <c r="Q311" s="2"/>
      <c r="R311">
        <v>3.67</v>
      </c>
      <c r="S311">
        <v>4</v>
      </c>
      <c r="T311" s="2" t="s">
        <v>3419</v>
      </c>
      <c r="U311" s="2" t="s">
        <v>3419</v>
      </c>
      <c r="V311" s="2" t="s">
        <v>3419</v>
      </c>
      <c r="W311">
        <v>3</v>
      </c>
      <c r="X311">
        <v>1764.8501362397822</v>
      </c>
      <c r="Y311">
        <v>441.21253405994554</v>
      </c>
      <c r="Z311">
        <v>147.07084468664851</v>
      </c>
    </row>
    <row r="312" spans="1:26">
      <c r="A312" s="1">
        <v>46154</v>
      </c>
      <c r="B312" s="2" t="s">
        <v>3790</v>
      </c>
      <c r="C312" s="3">
        <v>0.50347222222222232</v>
      </c>
      <c r="D312" s="3">
        <v>0.58333333333333326</v>
      </c>
      <c r="E312">
        <v>507</v>
      </c>
      <c r="F312" s="2" t="s">
        <v>2165</v>
      </c>
      <c r="G312" s="2" t="s">
        <v>2167</v>
      </c>
      <c r="H312" s="2" t="s">
        <v>943</v>
      </c>
      <c r="I312" s="2" t="s">
        <v>2166</v>
      </c>
      <c r="J312" s="2" t="s">
        <v>64</v>
      </c>
      <c r="K312">
        <v>13850</v>
      </c>
      <c r="L312">
        <v>14646</v>
      </c>
      <c r="M312">
        <v>14621</v>
      </c>
      <c r="O312">
        <v>25</v>
      </c>
      <c r="P312" s="2" t="s">
        <v>3957</v>
      </c>
      <c r="Q312" s="2"/>
      <c r="R312">
        <v>1.92</v>
      </c>
      <c r="S312">
        <v>3</v>
      </c>
      <c r="T312" s="2" t="s">
        <v>3419</v>
      </c>
      <c r="U312" s="2" t="s">
        <v>3419</v>
      </c>
      <c r="V312" s="2" t="s">
        <v>3419</v>
      </c>
      <c r="W312">
        <v>3</v>
      </c>
      <c r="X312">
        <v>7615.104166666667</v>
      </c>
      <c r="Y312">
        <v>2538.3680555555557</v>
      </c>
      <c r="Z312">
        <v>846.12268518518522</v>
      </c>
    </row>
    <row r="313" spans="1:26">
      <c r="A313" s="1">
        <v>46154</v>
      </c>
      <c r="B313" s="2" t="s">
        <v>3790</v>
      </c>
      <c r="C313" s="3">
        <v>0.50694444444444442</v>
      </c>
      <c r="D313" s="3">
        <v>0.625</v>
      </c>
      <c r="E313">
        <v>557</v>
      </c>
      <c r="F313" s="2" t="s">
        <v>2322</v>
      </c>
      <c r="G313" s="2" t="s">
        <v>1312</v>
      </c>
      <c r="H313" s="2" t="s">
        <v>2324</v>
      </c>
      <c r="I313" s="2" t="s">
        <v>2323</v>
      </c>
      <c r="J313" s="2" t="s">
        <v>64</v>
      </c>
      <c r="K313">
        <v>10500</v>
      </c>
      <c r="L313">
        <v>10600</v>
      </c>
      <c r="M313">
        <v>10598</v>
      </c>
      <c r="O313">
        <v>2</v>
      </c>
      <c r="P313" s="2" t="s">
        <v>3958</v>
      </c>
      <c r="Q313" s="2"/>
      <c r="R313">
        <v>2.83</v>
      </c>
      <c r="S313">
        <v>3</v>
      </c>
      <c r="T313" s="2" t="s">
        <v>3419</v>
      </c>
      <c r="U313" s="2" t="s">
        <v>3419</v>
      </c>
      <c r="V313" s="2" t="s">
        <v>3419</v>
      </c>
      <c r="W313">
        <v>3</v>
      </c>
      <c r="X313">
        <v>3744.8763250883389</v>
      </c>
      <c r="Y313">
        <v>1248.2921083627796</v>
      </c>
      <c r="Z313">
        <v>416.09736945425988</v>
      </c>
    </row>
    <row r="314" spans="1:26">
      <c r="A314" s="1">
        <v>46154</v>
      </c>
      <c r="B314" s="2" t="s">
        <v>3790</v>
      </c>
      <c r="C314" s="3">
        <v>0.65972222222222232</v>
      </c>
      <c r="D314" s="3">
        <v>0.70833333333333326</v>
      </c>
      <c r="E314">
        <v>485</v>
      </c>
      <c r="F314" s="2" t="s">
        <v>2095</v>
      </c>
      <c r="G314" s="2" t="s">
        <v>2082</v>
      </c>
      <c r="H314" s="2" t="s">
        <v>97</v>
      </c>
      <c r="I314" s="2" t="s">
        <v>2081</v>
      </c>
      <c r="J314" s="2" t="s">
        <v>64</v>
      </c>
      <c r="K314">
        <v>29500</v>
      </c>
      <c r="L314">
        <v>29660</v>
      </c>
      <c r="M314">
        <v>2000</v>
      </c>
      <c r="N314" t="s">
        <v>3459</v>
      </c>
      <c r="O314">
        <v>0</v>
      </c>
      <c r="P314" s="2" t="s">
        <v>3959</v>
      </c>
      <c r="Q314" s="2"/>
      <c r="R314">
        <v>1.17</v>
      </c>
      <c r="S314">
        <v>3</v>
      </c>
      <c r="T314" s="2" t="s">
        <v>3419</v>
      </c>
      <c r="U314" s="2" t="s">
        <v>3419</v>
      </c>
      <c r="V314" s="2" t="s">
        <v>3419</v>
      </c>
      <c r="W314">
        <v>3</v>
      </c>
      <c r="X314">
        <v>1709.4017094017095</v>
      </c>
      <c r="Y314">
        <v>569.80056980056975</v>
      </c>
      <c r="Z314">
        <v>189.93352326685658</v>
      </c>
    </row>
    <row r="315" spans="1:26">
      <c r="A315" s="1">
        <v>46155</v>
      </c>
      <c r="B315" s="2" t="s">
        <v>3790</v>
      </c>
      <c r="C315" s="3">
        <v>0.33333333333333326</v>
      </c>
      <c r="D315" s="3">
        <v>0.65972222222222232</v>
      </c>
      <c r="E315">
        <v>485</v>
      </c>
      <c r="F315" s="2" t="s">
        <v>2095</v>
      </c>
      <c r="G315" s="2" t="s">
        <v>2082</v>
      </c>
      <c r="H315" s="2" t="s">
        <v>97</v>
      </c>
      <c r="I315" s="2" t="s">
        <v>2081</v>
      </c>
      <c r="J315" s="2" t="s">
        <v>64</v>
      </c>
      <c r="K315">
        <v>29500</v>
      </c>
      <c r="L315">
        <v>29660</v>
      </c>
      <c r="M315">
        <v>27630</v>
      </c>
      <c r="N315" t="s">
        <v>3460</v>
      </c>
      <c r="O315">
        <v>21</v>
      </c>
      <c r="P315" s="2" t="s">
        <v>3960</v>
      </c>
      <c r="Q315" s="2"/>
      <c r="R315">
        <v>7.83</v>
      </c>
      <c r="S315">
        <v>4</v>
      </c>
      <c r="T315" s="2" t="s">
        <v>3419</v>
      </c>
      <c r="U315" s="2" t="s">
        <v>3419</v>
      </c>
      <c r="V315" s="2" t="s">
        <v>3419</v>
      </c>
      <c r="W315">
        <v>3</v>
      </c>
      <c r="X315">
        <v>3528.7356321839079</v>
      </c>
      <c r="Y315">
        <v>882.18390804597698</v>
      </c>
      <c r="Z315">
        <v>294.06130268199234</v>
      </c>
    </row>
    <row r="316" spans="1:26">
      <c r="A316" s="1">
        <v>46155</v>
      </c>
      <c r="B316" s="2" t="s">
        <v>3790</v>
      </c>
      <c r="C316" s="3">
        <v>0.35416666666666674</v>
      </c>
      <c r="D316" s="3">
        <v>0.63194444444444442</v>
      </c>
      <c r="E316">
        <v>631</v>
      </c>
      <c r="F316" s="2" t="s">
        <v>2602</v>
      </c>
      <c r="G316" s="2" t="s">
        <v>2604</v>
      </c>
      <c r="H316" s="2" t="s">
        <v>943</v>
      </c>
      <c r="I316" s="2" t="s">
        <v>2603</v>
      </c>
      <c r="J316" s="2" t="s">
        <v>64</v>
      </c>
      <c r="K316">
        <v>69500</v>
      </c>
      <c r="L316">
        <v>70080</v>
      </c>
      <c r="M316">
        <v>69977</v>
      </c>
      <c r="O316">
        <v>145</v>
      </c>
      <c r="P316" s="2" t="s">
        <v>3960</v>
      </c>
      <c r="Q316" s="2"/>
      <c r="R316">
        <v>6.67</v>
      </c>
      <c r="S316">
        <v>4</v>
      </c>
      <c r="T316" s="2" t="s">
        <v>3419</v>
      </c>
      <c r="U316" s="2" t="s">
        <v>3419</v>
      </c>
      <c r="V316" s="2" t="s">
        <v>3419</v>
      </c>
      <c r="W316">
        <v>3</v>
      </c>
      <c r="X316">
        <v>10491.304347826088</v>
      </c>
      <c r="Y316">
        <v>2622.826086956522</v>
      </c>
      <c r="Z316">
        <v>874.27536231884062</v>
      </c>
    </row>
    <row r="317" spans="1:26">
      <c r="A317" s="1">
        <v>46155</v>
      </c>
      <c r="B317" s="2" t="s">
        <v>3790</v>
      </c>
      <c r="C317" s="3">
        <v>0.47916666666666674</v>
      </c>
      <c r="D317" s="3">
        <v>0.625</v>
      </c>
      <c r="E317">
        <v>573</v>
      </c>
      <c r="F317" s="2" t="s">
        <v>2373</v>
      </c>
      <c r="G317" s="2" t="s">
        <v>2375</v>
      </c>
      <c r="H317" s="2" t="s">
        <v>343</v>
      </c>
      <c r="I317" s="2" t="s">
        <v>2374</v>
      </c>
      <c r="J317" s="2" t="s">
        <v>64</v>
      </c>
      <c r="K317">
        <v>16500</v>
      </c>
      <c r="L317">
        <v>16800</v>
      </c>
      <c r="M317">
        <v>16709</v>
      </c>
      <c r="O317">
        <v>91</v>
      </c>
      <c r="P317" s="2" t="s">
        <v>3961</v>
      </c>
      <c r="Q317" s="2"/>
      <c r="R317">
        <v>3.5</v>
      </c>
      <c r="S317">
        <v>3</v>
      </c>
      <c r="T317" s="2" t="s">
        <v>3419</v>
      </c>
      <c r="U317" s="2" t="s">
        <v>3419</v>
      </c>
      <c r="V317" s="2" t="s">
        <v>3419</v>
      </c>
      <c r="W317">
        <v>3</v>
      </c>
      <c r="X317">
        <v>4774</v>
      </c>
      <c r="Y317">
        <v>1591.3333333333335</v>
      </c>
      <c r="Z317">
        <v>530.44444444444446</v>
      </c>
    </row>
    <row r="318" spans="1:26">
      <c r="A318" s="1">
        <v>46156</v>
      </c>
      <c r="B318" s="2" t="s">
        <v>3790</v>
      </c>
      <c r="C318" s="3">
        <v>0.33333333333333326</v>
      </c>
      <c r="D318" s="3">
        <v>0.36805555555555558</v>
      </c>
      <c r="E318">
        <v>646</v>
      </c>
      <c r="F318" s="2" t="s">
        <v>2638</v>
      </c>
      <c r="G318" s="2" t="s">
        <v>2640</v>
      </c>
      <c r="H318" s="2" t="s">
        <v>770</v>
      </c>
      <c r="I318" s="2" t="s">
        <v>2639</v>
      </c>
      <c r="J318" s="2" t="s">
        <v>64</v>
      </c>
      <c r="K318">
        <v>9000</v>
      </c>
      <c r="L318">
        <v>9600</v>
      </c>
      <c r="M318">
        <v>9519</v>
      </c>
      <c r="O318">
        <v>81</v>
      </c>
      <c r="P318" s="2" t="s">
        <v>3962</v>
      </c>
      <c r="Q318" s="2"/>
      <c r="R318">
        <v>0.83</v>
      </c>
      <c r="S318">
        <v>3</v>
      </c>
      <c r="T318" s="2" t="s">
        <v>3419</v>
      </c>
      <c r="U318" s="2" t="s">
        <v>3419</v>
      </c>
      <c r="V318" s="2" t="s">
        <v>3419</v>
      </c>
      <c r="W318">
        <v>3</v>
      </c>
      <c r="X318">
        <v>11468.674698795181</v>
      </c>
      <c r="Y318">
        <v>3822.8915662650606</v>
      </c>
      <c r="Z318">
        <v>1274.2971887550202</v>
      </c>
    </row>
    <row r="319" spans="1:26">
      <c r="A319" s="1">
        <v>46156</v>
      </c>
      <c r="B319" s="2" t="s">
        <v>3790</v>
      </c>
      <c r="C319" s="3">
        <v>0.36458333333333326</v>
      </c>
      <c r="D319" s="3">
        <v>0.51736111111111116</v>
      </c>
      <c r="E319">
        <v>567</v>
      </c>
      <c r="F319" s="2" t="s">
        <v>2357</v>
      </c>
      <c r="G319" s="2" t="s">
        <v>1244</v>
      </c>
      <c r="H319" s="2" t="s">
        <v>97</v>
      </c>
      <c r="I319" s="2" t="s">
        <v>1435</v>
      </c>
      <c r="J319" s="2" t="s">
        <v>64</v>
      </c>
      <c r="K319">
        <v>21000</v>
      </c>
      <c r="L319">
        <v>21204</v>
      </c>
      <c r="M319">
        <v>21194</v>
      </c>
      <c r="O319">
        <v>10</v>
      </c>
      <c r="P319" s="2" t="s">
        <v>3963</v>
      </c>
      <c r="Q319" s="2"/>
      <c r="R319">
        <v>3.67</v>
      </c>
      <c r="S319">
        <v>5</v>
      </c>
      <c r="T319" s="2" t="s">
        <v>3419</v>
      </c>
      <c r="U319" s="2" t="s">
        <v>3419</v>
      </c>
      <c r="V319" s="2" t="s">
        <v>3419</v>
      </c>
      <c r="W319">
        <v>3</v>
      </c>
      <c r="X319">
        <v>5774.9318801089921</v>
      </c>
      <c r="Y319">
        <v>1154.9863760217984</v>
      </c>
      <c r="Z319">
        <v>384.99545867393283</v>
      </c>
    </row>
    <row r="320" spans="1:26">
      <c r="A320" s="1">
        <v>46156</v>
      </c>
      <c r="B320" s="2" t="s">
        <v>3790</v>
      </c>
      <c r="C320" s="3">
        <v>0.38194444444444442</v>
      </c>
      <c r="D320" s="3">
        <v>0.54513888888888884</v>
      </c>
      <c r="E320">
        <v>519</v>
      </c>
      <c r="F320" s="2" t="s">
        <v>2203</v>
      </c>
      <c r="G320" s="2" t="s">
        <v>250</v>
      </c>
      <c r="H320" s="2" t="s">
        <v>2205</v>
      </c>
      <c r="I320" s="2" t="s">
        <v>2204</v>
      </c>
      <c r="J320" s="2" t="s">
        <v>64</v>
      </c>
      <c r="K320">
        <v>19000</v>
      </c>
      <c r="L320">
        <v>19320</v>
      </c>
      <c r="M320">
        <v>19245</v>
      </c>
      <c r="O320">
        <v>75</v>
      </c>
      <c r="P320" s="2" t="s">
        <v>3963</v>
      </c>
      <c r="Q320" s="2"/>
      <c r="R320">
        <v>3.92</v>
      </c>
      <c r="S320">
        <v>5</v>
      </c>
      <c r="T320" s="2" t="s">
        <v>3419</v>
      </c>
      <c r="U320" s="2" t="s">
        <v>3419</v>
      </c>
      <c r="V320" s="2" t="s">
        <v>3419</v>
      </c>
      <c r="W320">
        <v>3</v>
      </c>
      <c r="X320">
        <v>4909.4387755102043</v>
      </c>
      <c r="Y320">
        <v>981.88775510204084</v>
      </c>
      <c r="Z320">
        <v>327.29591836734693</v>
      </c>
    </row>
    <row r="321" spans="1:26">
      <c r="A321" s="1">
        <v>46156</v>
      </c>
      <c r="B321" s="2" t="s">
        <v>3790</v>
      </c>
      <c r="C321" s="3">
        <v>0.49652777777777768</v>
      </c>
      <c r="D321" s="3">
        <v>0.64236111111111116</v>
      </c>
      <c r="E321">
        <v>503</v>
      </c>
      <c r="F321" s="2" t="s">
        <v>2154</v>
      </c>
      <c r="G321" s="2" t="s">
        <v>2156</v>
      </c>
      <c r="H321" s="2" t="s">
        <v>2075</v>
      </c>
      <c r="I321" s="2" t="s">
        <v>2155</v>
      </c>
      <c r="J321" s="2" t="s">
        <v>64</v>
      </c>
      <c r="K321">
        <v>20500</v>
      </c>
      <c r="L321">
        <v>20820</v>
      </c>
      <c r="M321">
        <v>20450</v>
      </c>
      <c r="O321">
        <v>370</v>
      </c>
      <c r="P321" s="2" t="s">
        <v>3964</v>
      </c>
      <c r="Q321" s="2" t="s">
        <v>3965</v>
      </c>
      <c r="R321">
        <v>3.5</v>
      </c>
      <c r="S321">
        <v>5</v>
      </c>
      <c r="T321" s="2" t="s">
        <v>3419</v>
      </c>
      <c r="U321" s="2" t="s">
        <v>3419</v>
      </c>
      <c r="V321" s="2" t="s">
        <v>3419</v>
      </c>
      <c r="W321">
        <v>3</v>
      </c>
      <c r="X321">
        <v>5842.8571428571431</v>
      </c>
      <c r="Y321">
        <v>1168.5714285714287</v>
      </c>
      <c r="Z321">
        <v>389.52380952380952</v>
      </c>
    </row>
    <row r="322" spans="1:26">
      <c r="A322" s="1">
        <v>46156</v>
      </c>
      <c r="B322" s="2" t="s">
        <v>3790</v>
      </c>
      <c r="C322" s="3">
        <v>0.64583333333333326</v>
      </c>
      <c r="D322" s="3">
        <v>0.68402777777777768</v>
      </c>
      <c r="E322">
        <v>671</v>
      </c>
      <c r="F322" s="2" t="s">
        <v>2733</v>
      </c>
      <c r="G322" s="2" t="s">
        <v>1104</v>
      </c>
      <c r="H322" s="2" t="s">
        <v>2735</v>
      </c>
      <c r="I322" s="2" t="s">
        <v>2734</v>
      </c>
      <c r="J322" s="2" t="s">
        <v>64</v>
      </c>
      <c r="K322">
        <v>15000</v>
      </c>
      <c r="L322">
        <v>15160</v>
      </c>
      <c r="M322">
        <v>15160</v>
      </c>
      <c r="O322">
        <v>0</v>
      </c>
      <c r="P322" s="2" t="s">
        <v>3966</v>
      </c>
      <c r="Q322" s="2"/>
      <c r="R322">
        <v>0.92</v>
      </c>
      <c r="S322">
        <v>4</v>
      </c>
      <c r="T322" s="2" t="s">
        <v>3419</v>
      </c>
      <c r="U322" s="2" t="s">
        <v>3419</v>
      </c>
      <c r="V322" s="2" t="s">
        <v>3419</v>
      </c>
      <c r="W322">
        <v>3</v>
      </c>
      <c r="X322">
        <v>16478.260869565216</v>
      </c>
      <c r="Y322">
        <v>4119.565217391304</v>
      </c>
      <c r="Z322">
        <v>1373.1884057971013</v>
      </c>
    </row>
    <row r="323" spans="1:26">
      <c r="A323" s="1">
        <v>46156</v>
      </c>
      <c r="B323" s="2" t="s">
        <v>3790</v>
      </c>
      <c r="C323" s="3">
        <v>0.64930555555555558</v>
      </c>
      <c r="D323" s="3">
        <v>0.67708333333333326</v>
      </c>
      <c r="E323">
        <v>553</v>
      </c>
      <c r="F323" s="2" t="s">
        <v>2306</v>
      </c>
      <c r="G323" s="2" t="s">
        <v>2243</v>
      </c>
      <c r="H323" s="2" t="s">
        <v>2229</v>
      </c>
      <c r="I323" s="2" t="s">
        <v>2307</v>
      </c>
      <c r="J323" s="2" t="s">
        <v>64</v>
      </c>
      <c r="K323">
        <v>6000</v>
      </c>
      <c r="L323">
        <v>6330</v>
      </c>
      <c r="M323">
        <v>6096</v>
      </c>
      <c r="O323">
        <v>234</v>
      </c>
      <c r="P323" s="2" t="s">
        <v>3967</v>
      </c>
      <c r="Q323" s="2" t="s">
        <v>3968</v>
      </c>
      <c r="R323">
        <v>0.67</v>
      </c>
      <c r="S323">
        <v>2</v>
      </c>
      <c r="T323" s="2" t="s">
        <v>3419</v>
      </c>
      <c r="U323" s="2" t="s">
        <v>3419</v>
      </c>
      <c r="V323" s="2" t="s">
        <v>3419</v>
      </c>
      <c r="W323">
        <v>3</v>
      </c>
      <c r="X323">
        <v>9098.5074626865662</v>
      </c>
      <c r="Y323">
        <v>4549.2537313432831</v>
      </c>
      <c r="Z323">
        <v>1516.4179104477612</v>
      </c>
    </row>
    <row r="324" spans="1:26">
      <c r="A324" s="1">
        <v>46156</v>
      </c>
      <c r="B324" s="2" t="s">
        <v>3790</v>
      </c>
      <c r="C324" s="3">
        <v>0.6875</v>
      </c>
      <c r="D324" s="3">
        <v>0.69444444444444442</v>
      </c>
      <c r="E324">
        <v>812</v>
      </c>
      <c r="F324" s="2" t="s">
        <v>3085</v>
      </c>
      <c r="G324" s="2" t="s">
        <v>1312</v>
      </c>
      <c r="H324" s="2" t="s">
        <v>2324</v>
      </c>
      <c r="I324" s="2" t="s">
        <v>2323</v>
      </c>
      <c r="J324" s="2" t="s">
        <v>64</v>
      </c>
      <c r="K324">
        <v>1700</v>
      </c>
      <c r="L324">
        <v>1900</v>
      </c>
      <c r="M324">
        <v>1900</v>
      </c>
      <c r="O324">
        <v>0</v>
      </c>
      <c r="P324" s="2" t="s">
        <v>3969</v>
      </c>
      <c r="Q324" s="2"/>
      <c r="R324">
        <v>0.17</v>
      </c>
      <c r="S324">
        <v>3</v>
      </c>
      <c r="T324" s="2" t="s">
        <v>3419</v>
      </c>
      <c r="U324" s="2" t="s">
        <v>3419</v>
      </c>
      <c r="V324" s="2" t="s">
        <v>3419</v>
      </c>
      <c r="W324">
        <v>3</v>
      </c>
      <c r="X324">
        <v>11176.470588235294</v>
      </c>
      <c r="Y324">
        <v>3725.4901960784314</v>
      </c>
      <c r="Z324">
        <v>1241.830065359477</v>
      </c>
    </row>
    <row r="325" spans="1:26">
      <c r="A325" s="1">
        <v>46157</v>
      </c>
      <c r="B325" s="2" t="s">
        <v>3790</v>
      </c>
      <c r="C325" s="3">
        <v>0.33333333333333326</v>
      </c>
      <c r="D325" s="3">
        <v>0.33680555555555558</v>
      </c>
      <c r="E325">
        <v>768</v>
      </c>
      <c r="F325" s="2" t="s">
        <v>2952</v>
      </c>
      <c r="G325" s="2" t="s">
        <v>182</v>
      </c>
      <c r="H325" s="2" t="s">
        <v>153</v>
      </c>
      <c r="I325" s="2" t="s">
        <v>181</v>
      </c>
      <c r="J325" s="2" t="s">
        <v>64</v>
      </c>
      <c r="K325">
        <v>500</v>
      </c>
      <c r="L325">
        <v>600</v>
      </c>
      <c r="M325">
        <v>599</v>
      </c>
      <c r="O325">
        <v>1</v>
      </c>
      <c r="P325" s="2" t="s">
        <v>3970</v>
      </c>
      <c r="Q325" s="2"/>
      <c r="R325">
        <v>0.08</v>
      </c>
      <c r="S325">
        <v>2</v>
      </c>
      <c r="T325" s="2" t="s">
        <v>3419</v>
      </c>
      <c r="U325" s="2" t="s">
        <v>3419</v>
      </c>
      <c r="V325" s="2" t="s">
        <v>3419</v>
      </c>
      <c r="W325">
        <v>3</v>
      </c>
      <c r="X325">
        <v>7487.5</v>
      </c>
      <c r="Y325">
        <v>3743.75</v>
      </c>
      <c r="Z325">
        <v>1247.9166666666665</v>
      </c>
    </row>
    <row r="326" spans="1:26">
      <c r="A326" s="1">
        <v>46157</v>
      </c>
      <c r="B326" s="2" t="s">
        <v>3790</v>
      </c>
      <c r="C326" s="3">
        <v>0.33333333333333326</v>
      </c>
      <c r="D326" s="3">
        <v>0.39930555555555558</v>
      </c>
      <c r="E326">
        <v>673</v>
      </c>
      <c r="F326" s="2" t="s">
        <v>2737</v>
      </c>
      <c r="G326" s="2" t="s">
        <v>1104</v>
      </c>
      <c r="H326" s="2" t="s">
        <v>2735</v>
      </c>
      <c r="I326" s="2" t="s">
        <v>2734</v>
      </c>
      <c r="J326" s="2" t="s">
        <v>64</v>
      </c>
      <c r="K326">
        <v>15000</v>
      </c>
      <c r="L326">
        <v>15200</v>
      </c>
      <c r="M326">
        <v>15196</v>
      </c>
      <c r="O326">
        <v>4</v>
      </c>
      <c r="P326" s="2" t="s">
        <v>3971</v>
      </c>
      <c r="Q326" s="2"/>
      <c r="R326">
        <v>1.58</v>
      </c>
      <c r="S326">
        <v>4</v>
      </c>
      <c r="T326" s="2" t="s">
        <v>3419</v>
      </c>
      <c r="U326" s="2" t="s">
        <v>3419</v>
      </c>
      <c r="V326" s="2" t="s">
        <v>3419</v>
      </c>
      <c r="W326">
        <v>3</v>
      </c>
      <c r="X326">
        <v>9617.7215189873405</v>
      </c>
      <c r="Y326">
        <v>2404.4303797468351</v>
      </c>
      <c r="Z326">
        <v>801.47679324894511</v>
      </c>
    </row>
    <row r="327" spans="1:26">
      <c r="A327" s="1">
        <v>46157</v>
      </c>
      <c r="B327" s="2" t="s">
        <v>3790</v>
      </c>
      <c r="C327" s="3">
        <v>0.42013888888888884</v>
      </c>
      <c r="D327" s="3">
        <v>0.52430555555555558</v>
      </c>
      <c r="E327">
        <v>674</v>
      </c>
      <c r="F327" s="2" t="s">
        <v>2738</v>
      </c>
      <c r="G327" s="2" t="s">
        <v>1104</v>
      </c>
      <c r="H327" s="2" t="s">
        <v>2735</v>
      </c>
      <c r="I327" s="2" t="s">
        <v>2734</v>
      </c>
      <c r="J327" s="2" t="s">
        <v>64</v>
      </c>
      <c r="K327">
        <v>15000</v>
      </c>
      <c r="L327">
        <v>15312</v>
      </c>
      <c r="M327">
        <v>15302</v>
      </c>
      <c r="O327">
        <v>10</v>
      </c>
      <c r="P327" s="2" t="s">
        <v>3971</v>
      </c>
      <c r="Q327" s="2"/>
      <c r="R327">
        <v>2.5</v>
      </c>
      <c r="S327">
        <v>4</v>
      </c>
      <c r="T327" s="2" t="s">
        <v>3419</v>
      </c>
      <c r="U327" s="2" t="s">
        <v>3419</v>
      </c>
      <c r="V327" s="2" t="s">
        <v>3419</v>
      </c>
      <c r="W327">
        <v>3</v>
      </c>
      <c r="X327">
        <v>6120.8</v>
      </c>
      <c r="Y327">
        <v>1530.2</v>
      </c>
      <c r="Z327">
        <v>510.06666666666672</v>
      </c>
    </row>
    <row r="328" spans="1:26">
      <c r="A328" s="1">
        <v>46157</v>
      </c>
      <c r="B328" s="2" t="s">
        <v>3790</v>
      </c>
      <c r="C328" s="3">
        <v>0.51041666666666674</v>
      </c>
      <c r="D328" s="3">
        <v>0.60416666666666674</v>
      </c>
      <c r="E328">
        <v>526</v>
      </c>
      <c r="F328" s="2" t="s">
        <v>2220</v>
      </c>
      <c r="G328" s="2" t="s">
        <v>282</v>
      </c>
      <c r="H328" s="2" t="s">
        <v>97</v>
      </c>
      <c r="I328" s="2" t="s">
        <v>281</v>
      </c>
      <c r="J328" s="2" t="s">
        <v>64</v>
      </c>
      <c r="K328">
        <v>13500</v>
      </c>
      <c r="L328">
        <v>13780</v>
      </c>
      <c r="M328">
        <v>13777</v>
      </c>
      <c r="O328">
        <v>3</v>
      </c>
      <c r="P328" s="2" t="s">
        <v>3971</v>
      </c>
      <c r="Q328" s="2"/>
      <c r="R328">
        <v>2.25</v>
      </c>
      <c r="S328">
        <v>4</v>
      </c>
      <c r="T328" s="2" t="s">
        <v>3419</v>
      </c>
      <c r="U328" s="2" t="s">
        <v>3419</v>
      </c>
      <c r="V328" s="2" t="s">
        <v>3419</v>
      </c>
      <c r="W328">
        <v>3</v>
      </c>
      <c r="X328">
        <v>6123.1111111111113</v>
      </c>
      <c r="Y328">
        <v>1530.7777777777778</v>
      </c>
      <c r="Z328">
        <v>510.25925925925924</v>
      </c>
    </row>
    <row r="329" spans="1:26">
      <c r="A329" s="1">
        <v>46157</v>
      </c>
      <c r="B329" s="2" t="s">
        <v>3790</v>
      </c>
      <c r="C329" s="3">
        <v>0.52777777777777768</v>
      </c>
      <c r="D329" s="3">
        <v>0.54166666666666674</v>
      </c>
      <c r="E329">
        <v>500</v>
      </c>
      <c r="F329" s="2" t="s">
        <v>2140</v>
      </c>
      <c r="G329" s="2" t="s">
        <v>2142</v>
      </c>
      <c r="H329" s="2" t="s">
        <v>354</v>
      </c>
      <c r="I329" s="2" t="s">
        <v>2141</v>
      </c>
      <c r="J329" s="2" t="s">
        <v>64</v>
      </c>
      <c r="K329">
        <v>9500</v>
      </c>
      <c r="L329">
        <v>9640</v>
      </c>
      <c r="M329">
        <v>9584</v>
      </c>
      <c r="O329">
        <v>56</v>
      </c>
      <c r="P329" s="2" t="s">
        <v>3971</v>
      </c>
      <c r="Q329" s="2"/>
      <c r="R329">
        <v>0.33</v>
      </c>
      <c r="S329">
        <v>4</v>
      </c>
      <c r="T329" s="2" t="s">
        <v>3419</v>
      </c>
      <c r="U329" s="2" t="s">
        <v>3419</v>
      </c>
      <c r="V329" s="2" t="s">
        <v>3419</v>
      </c>
      <c r="W329">
        <v>3</v>
      </c>
      <c r="X329">
        <v>29042.42424242424</v>
      </c>
      <c r="Y329">
        <v>7260.6060606060601</v>
      </c>
      <c r="Z329">
        <v>2420.2020202020199</v>
      </c>
    </row>
    <row r="330" spans="1:26">
      <c r="A330" s="1">
        <v>46157</v>
      </c>
      <c r="B330" s="2" t="s">
        <v>3790</v>
      </c>
      <c r="C330" s="3">
        <v>0.5625</v>
      </c>
      <c r="D330" s="3">
        <v>0.58680555555555558</v>
      </c>
      <c r="E330">
        <v>675</v>
      </c>
      <c r="F330" s="2" t="s">
        <v>2739</v>
      </c>
      <c r="G330" s="2" t="s">
        <v>1104</v>
      </c>
      <c r="H330" s="2" t="s">
        <v>2735</v>
      </c>
      <c r="I330" s="2" t="s">
        <v>2734</v>
      </c>
      <c r="J330" s="2" t="s">
        <v>64</v>
      </c>
      <c r="K330">
        <v>10000</v>
      </c>
      <c r="L330">
        <v>10256</v>
      </c>
      <c r="M330">
        <v>10256</v>
      </c>
      <c r="O330">
        <v>0</v>
      </c>
      <c r="P330" s="2" t="s">
        <v>3972</v>
      </c>
      <c r="Q330" s="2"/>
      <c r="R330">
        <v>0.57999999999999996</v>
      </c>
      <c r="S330">
        <v>5</v>
      </c>
      <c r="T330" s="2" t="s">
        <v>3419</v>
      </c>
      <c r="U330" s="2" t="s">
        <v>3419</v>
      </c>
      <c r="V330" s="2" t="s">
        <v>3419</v>
      </c>
      <c r="W330">
        <v>3</v>
      </c>
      <c r="X330">
        <v>17682.758620689656</v>
      </c>
      <c r="Y330">
        <v>3536.5517241379312</v>
      </c>
      <c r="Z330">
        <v>1178.8505747126435</v>
      </c>
    </row>
    <row r="331" spans="1:26">
      <c r="A331" s="1">
        <v>46157</v>
      </c>
      <c r="B331" s="2" t="s">
        <v>3790</v>
      </c>
      <c r="C331" s="3">
        <v>0.61805555555555558</v>
      </c>
      <c r="D331" s="3">
        <v>0.68055555555555558</v>
      </c>
      <c r="E331">
        <v>676</v>
      </c>
      <c r="F331" s="2" t="s">
        <v>2740</v>
      </c>
      <c r="G331" s="2" t="s">
        <v>2742</v>
      </c>
      <c r="H331" s="2" t="s">
        <v>1734</v>
      </c>
      <c r="I331" s="2" t="s">
        <v>2741</v>
      </c>
      <c r="J331" s="2" t="s">
        <v>64</v>
      </c>
      <c r="K331">
        <v>12000</v>
      </c>
      <c r="L331">
        <v>12678</v>
      </c>
      <c r="M331">
        <v>12675</v>
      </c>
      <c r="O331">
        <v>3</v>
      </c>
      <c r="P331" s="2" t="s">
        <v>3973</v>
      </c>
      <c r="Q331" s="2"/>
      <c r="R331">
        <v>1.5</v>
      </c>
      <c r="S331">
        <v>3</v>
      </c>
      <c r="T331" s="2" t="s">
        <v>3419</v>
      </c>
      <c r="U331" s="2" t="s">
        <v>3419</v>
      </c>
      <c r="V331" s="2" t="s">
        <v>3419</v>
      </c>
      <c r="W331">
        <v>3</v>
      </c>
      <c r="X331">
        <v>8450</v>
      </c>
      <c r="Y331">
        <v>2816.6666666666665</v>
      </c>
      <c r="Z331">
        <v>938.8888888888888</v>
      </c>
    </row>
    <row r="332" spans="1:26">
      <c r="A332" s="1">
        <v>46157</v>
      </c>
      <c r="B332" s="2" t="s">
        <v>3790</v>
      </c>
      <c r="C332" s="3">
        <v>0.625</v>
      </c>
      <c r="D332" s="3">
        <v>0.70833333333333326</v>
      </c>
      <c r="E332">
        <v>528</v>
      </c>
      <c r="F332" s="2" t="s">
        <v>2223</v>
      </c>
      <c r="G332" s="2" t="s">
        <v>282</v>
      </c>
      <c r="H332" s="2" t="s">
        <v>97</v>
      </c>
      <c r="I332" s="2" t="s">
        <v>281</v>
      </c>
      <c r="J332" s="2" t="s">
        <v>64</v>
      </c>
      <c r="K332">
        <v>6000</v>
      </c>
      <c r="L332">
        <v>6000</v>
      </c>
      <c r="M332">
        <v>5996</v>
      </c>
      <c r="O332">
        <v>4</v>
      </c>
      <c r="P332" s="2" t="s">
        <v>3974</v>
      </c>
      <c r="Q332" s="2"/>
      <c r="R332">
        <v>2</v>
      </c>
      <c r="S332">
        <v>4</v>
      </c>
      <c r="T332" s="2" t="s">
        <v>3419</v>
      </c>
      <c r="U332" s="2" t="s">
        <v>3419</v>
      </c>
      <c r="V332" s="2" t="s">
        <v>3419</v>
      </c>
      <c r="W332">
        <v>3</v>
      </c>
      <c r="X332">
        <v>2998</v>
      </c>
      <c r="Y332">
        <v>749.5</v>
      </c>
      <c r="Z332">
        <v>249.83333333333334</v>
      </c>
    </row>
    <row r="333" spans="1:26">
      <c r="A333" s="1">
        <v>46160</v>
      </c>
      <c r="B333" s="2" t="s">
        <v>3790</v>
      </c>
      <c r="C333" s="3">
        <v>0.33333333333333326</v>
      </c>
      <c r="D333" s="3">
        <v>0.44097222222222232</v>
      </c>
      <c r="E333">
        <v>517</v>
      </c>
      <c r="F333" s="2" t="s">
        <v>2196</v>
      </c>
      <c r="G333" s="2" t="s">
        <v>2198</v>
      </c>
      <c r="H333" s="2" t="s">
        <v>192</v>
      </c>
      <c r="I333" s="2" t="s">
        <v>2197</v>
      </c>
      <c r="J333" s="2" t="s">
        <v>64</v>
      </c>
      <c r="K333">
        <v>19300</v>
      </c>
      <c r="L333">
        <v>19600</v>
      </c>
      <c r="M333">
        <v>19482</v>
      </c>
      <c r="O333">
        <v>118</v>
      </c>
      <c r="P333" s="2" t="s">
        <v>3975</v>
      </c>
      <c r="Q333" s="2"/>
      <c r="R333">
        <v>2.58</v>
      </c>
      <c r="S333">
        <v>6</v>
      </c>
      <c r="T333" s="2" t="s">
        <v>3419</v>
      </c>
      <c r="U333" s="2" t="s">
        <v>3419</v>
      </c>
      <c r="V333" s="2" t="s">
        <v>3419</v>
      </c>
      <c r="W333">
        <v>3</v>
      </c>
      <c r="X333">
        <v>7551.1627906976746</v>
      </c>
      <c r="Y333">
        <v>1258.5271317829456</v>
      </c>
      <c r="Z333">
        <v>419.50904392764852</v>
      </c>
    </row>
    <row r="334" spans="1:26">
      <c r="A334" s="1">
        <v>46160</v>
      </c>
      <c r="B334" s="2" t="s">
        <v>3790</v>
      </c>
      <c r="C334" s="3">
        <v>0.375</v>
      </c>
      <c r="D334" s="3">
        <v>0.44444444444444442</v>
      </c>
      <c r="E334">
        <v>529</v>
      </c>
      <c r="F334" s="2" t="s">
        <v>2224</v>
      </c>
      <c r="G334" s="2" t="s">
        <v>282</v>
      </c>
      <c r="H334" s="2" t="s">
        <v>97</v>
      </c>
      <c r="I334" s="2" t="s">
        <v>281</v>
      </c>
      <c r="J334" s="2" t="s">
        <v>64</v>
      </c>
      <c r="K334">
        <v>6000</v>
      </c>
      <c r="L334">
        <v>6120</v>
      </c>
      <c r="M334">
        <v>6114</v>
      </c>
      <c r="O334">
        <v>6</v>
      </c>
      <c r="P334" s="2" t="s">
        <v>3976</v>
      </c>
      <c r="Q334" s="2"/>
      <c r="R334">
        <v>1.67</v>
      </c>
      <c r="S334">
        <v>3</v>
      </c>
      <c r="T334" s="2" t="s">
        <v>3419</v>
      </c>
      <c r="U334" s="2" t="s">
        <v>3419</v>
      </c>
      <c r="V334" s="2" t="s">
        <v>3419</v>
      </c>
      <c r="W334">
        <v>3</v>
      </c>
      <c r="X334">
        <v>3661.0778443113772</v>
      </c>
      <c r="Y334">
        <v>1220.3592814371259</v>
      </c>
      <c r="Z334">
        <v>406.78642714570861</v>
      </c>
    </row>
    <row r="335" spans="1:26">
      <c r="A335" s="1">
        <v>46160</v>
      </c>
      <c r="B335" s="2" t="s">
        <v>3790</v>
      </c>
      <c r="C335" s="3">
        <v>0.44791666666666674</v>
      </c>
      <c r="D335" s="3">
        <v>0.59722222222222232</v>
      </c>
      <c r="E335">
        <v>642</v>
      </c>
      <c r="F335" s="2" t="s">
        <v>2631</v>
      </c>
      <c r="G335" s="2" t="s">
        <v>1679</v>
      </c>
      <c r="H335" s="2" t="s">
        <v>59</v>
      </c>
      <c r="I335" s="2" t="s">
        <v>1678</v>
      </c>
      <c r="J335" s="2" t="s">
        <v>64</v>
      </c>
      <c r="K335">
        <v>7000</v>
      </c>
      <c r="L335">
        <v>7661</v>
      </c>
      <c r="M335">
        <v>7630</v>
      </c>
      <c r="O335">
        <v>31</v>
      </c>
      <c r="P335" s="2" t="s">
        <v>3977</v>
      </c>
      <c r="Q335" s="2"/>
      <c r="R335">
        <v>3.58</v>
      </c>
      <c r="S335">
        <v>4</v>
      </c>
      <c r="T335" s="2" t="s">
        <v>3419</v>
      </c>
      <c r="U335" s="2" t="s">
        <v>3419</v>
      </c>
      <c r="V335" s="2" t="s">
        <v>3419</v>
      </c>
      <c r="W335">
        <v>3</v>
      </c>
      <c r="X335">
        <v>2131.2849162011171</v>
      </c>
      <c r="Y335">
        <v>532.82122905027927</v>
      </c>
      <c r="Z335">
        <v>177.60707635009311</v>
      </c>
    </row>
    <row r="336" spans="1:26">
      <c r="A336" s="1">
        <v>46160</v>
      </c>
      <c r="B336" s="2" t="s">
        <v>3790</v>
      </c>
      <c r="C336" s="3">
        <v>0.47916666666666674</v>
      </c>
      <c r="D336" s="3">
        <v>0.50694444444444442</v>
      </c>
      <c r="E336">
        <v>530</v>
      </c>
      <c r="F336" s="2" t="s">
        <v>2225</v>
      </c>
      <c r="G336" s="2" t="s">
        <v>282</v>
      </c>
      <c r="H336" s="2" t="s">
        <v>97</v>
      </c>
      <c r="I336" s="2" t="s">
        <v>281</v>
      </c>
      <c r="J336" s="2" t="s">
        <v>64</v>
      </c>
      <c r="K336">
        <v>6000</v>
      </c>
      <c r="L336">
        <v>6470</v>
      </c>
      <c r="M336">
        <v>6470</v>
      </c>
      <c r="O336">
        <v>0</v>
      </c>
      <c r="P336" s="2" t="s">
        <v>3978</v>
      </c>
      <c r="Q336" s="2"/>
      <c r="R336">
        <v>0.67</v>
      </c>
      <c r="S336">
        <v>3</v>
      </c>
      <c r="T336" s="2" t="s">
        <v>3419</v>
      </c>
      <c r="U336" s="2" t="s">
        <v>3419</v>
      </c>
      <c r="V336" s="2" t="s">
        <v>3419</v>
      </c>
      <c r="W336">
        <v>3</v>
      </c>
      <c r="X336">
        <v>9656.7164179104475</v>
      </c>
      <c r="Y336">
        <v>3218.9054726368154</v>
      </c>
      <c r="Z336">
        <v>1072.9684908789384</v>
      </c>
    </row>
    <row r="337" spans="1:26">
      <c r="A337" s="1">
        <v>46160</v>
      </c>
      <c r="B337" s="2" t="s">
        <v>3790</v>
      </c>
      <c r="C337" s="3">
        <v>0.51388888888888884</v>
      </c>
      <c r="D337" s="3">
        <v>0.70833333333333326</v>
      </c>
      <c r="E337">
        <v>655</v>
      </c>
      <c r="F337" s="2" t="s">
        <v>2670</v>
      </c>
      <c r="G337" s="2" t="s">
        <v>2672</v>
      </c>
      <c r="H337" s="2" t="s">
        <v>192</v>
      </c>
      <c r="I337" s="2" t="s">
        <v>2671</v>
      </c>
      <c r="J337" s="2" t="s">
        <v>64</v>
      </c>
      <c r="K337">
        <v>26500</v>
      </c>
      <c r="L337">
        <v>26800</v>
      </c>
      <c r="M337">
        <v>23500</v>
      </c>
      <c r="N337" t="s">
        <v>3459</v>
      </c>
      <c r="O337">
        <v>92</v>
      </c>
      <c r="P337" s="2" t="s">
        <v>3979</v>
      </c>
      <c r="Q337" s="2"/>
      <c r="R337">
        <v>4.67</v>
      </c>
      <c r="S337">
        <v>4</v>
      </c>
      <c r="T337" s="2" t="s">
        <v>3419</v>
      </c>
      <c r="U337" s="2" t="s">
        <v>3419</v>
      </c>
      <c r="V337" s="2" t="s">
        <v>3419</v>
      </c>
      <c r="W337">
        <v>3</v>
      </c>
      <c r="X337">
        <v>5032.1199143468948</v>
      </c>
      <c r="Y337">
        <v>1258.0299785867237</v>
      </c>
      <c r="Z337">
        <v>419.3433261955746</v>
      </c>
    </row>
    <row r="338" spans="1:26">
      <c r="A338" s="1">
        <v>46161</v>
      </c>
      <c r="B338" s="2" t="s">
        <v>3790</v>
      </c>
      <c r="C338" s="3">
        <v>0.34722222222222232</v>
      </c>
      <c r="D338" s="3">
        <v>0.37847222222222232</v>
      </c>
      <c r="E338">
        <v>655</v>
      </c>
      <c r="F338" s="2" t="s">
        <v>2670</v>
      </c>
      <c r="G338" s="2" t="s">
        <v>2672</v>
      </c>
      <c r="H338" s="2" t="s">
        <v>192</v>
      </c>
      <c r="I338" s="2" t="s">
        <v>2671</v>
      </c>
      <c r="J338" s="2" t="s">
        <v>64</v>
      </c>
      <c r="K338">
        <v>26500</v>
      </c>
      <c r="L338">
        <v>26800</v>
      </c>
      <c r="M338">
        <v>3198</v>
      </c>
      <c r="N338" t="s">
        <v>3460</v>
      </c>
      <c r="O338">
        <v>10</v>
      </c>
      <c r="P338" s="2" t="s">
        <v>3980</v>
      </c>
      <c r="Q338" s="2"/>
      <c r="R338">
        <v>0.75</v>
      </c>
      <c r="S338">
        <v>3</v>
      </c>
      <c r="T338" s="2" t="s">
        <v>3419</v>
      </c>
      <c r="U338" s="2" t="s">
        <v>3419</v>
      </c>
      <c r="V338" s="2" t="s">
        <v>3419</v>
      </c>
      <c r="W338">
        <v>3</v>
      </c>
      <c r="X338">
        <v>4264</v>
      </c>
      <c r="Y338">
        <v>1421.3333333333333</v>
      </c>
      <c r="Z338">
        <v>473.77777777777777</v>
      </c>
    </row>
    <row r="339" spans="1:26">
      <c r="A339" s="1">
        <v>46161</v>
      </c>
      <c r="B339" s="2" t="s">
        <v>3790</v>
      </c>
      <c r="C339" s="3">
        <v>0.35069444444444442</v>
      </c>
      <c r="D339" s="3">
        <v>0.51041666666666674</v>
      </c>
      <c r="E339">
        <v>610</v>
      </c>
      <c r="F339" s="2" t="s">
        <v>2517</v>
      </c>
      <c r="G339" s="2" t="s">
        <v>2519</v>
      </c>
      <c r="H339" s="2" t="s">
        <v>2520</v>
      </c>
      <c r="I339" s="2" t="s">
        <v>2518</v>
      </c>
      <c r="J339" s="2" t="s">
        <v>64</v>
      </c>
      <c r="K339">
        <v>20500</v>
      </c>
      <c r="L339">
        <v>20760</v>
      </c>
      <c r="M339">
        <v>20744</v>
      </c>
      <c r="O339">
        <v>16</v>
      </c>
      <c r="P339" s="2" t="s">
        <v>3969</v>
      </c>
      <c r="Q339" s="2"/>
      <c r="R339">
        <v>3.83</v>
      </c>
      <c r="S339">
        <v>3</v>
      </c>
      <c r="T339" s="2" t="s">
        <v>3419</v>
      </c>
      <c r="U339" s="2" t="s">
        <v>3419</v>
      </c>
      <c r="V339" s="2" t="s">
        <v>3419</v>
      </c>
      <c r="W339">
        <v>3</v>
      </c>
      <c r="X339">
        <v>5416.187989556136</v>
      </c>
      <c r="Y339">
        <v>1805.3959965187121</v>
      </c>
      <c r="Z339">
        <v>601.7986655062374</v>
      </c>
    </row>
    <row r="340" spans="1:26">
      <c r="A340" s="1">
        <v>46161</v>
      </c>
      <c r="B340" s="2" t="s">
        <v>3790</v>
      </c>
      <c r="C340" s="3">
        <v>0.38194444444444442</v>
      </c>
      <c r="D340" s="3">
        <v>0.40277777777777768</v>
      </c>
      <c r="E340">
        <v>690</v>
      </c>
      <c r="F340" s="2" t="s">
        <v>2786</v>
      </c>
      <c r="G340" s="2" t="s">
        <v>1391</v>
      </c>
      <c r="H340" s="2" t="s">
        <v>153</v>
      </c>
      <c r="I340" s="2" t="s">
        <v>1390</v>
      </c>
      <c r="J340" s="2" t="s">
        <v>64</v>
      </c>
      <c r="K340">
        <v>9400</v>
      </c>
      <c r="L340">
        <v>9700</v>
      </c>
      <c r="M340">
        <v>9683</v>
      </c>
      <c r="O340">
        <v>17</v>
      </c>
      <c r="P340" s="2" t="s">
        <v>3981</v>
      </c>
      <c r="Q340" s="2"/>
      <c r="R340">
        <v>0.5</v>
      </c>
      <c r="S340">
        <v>4</v>
      </c>
      <c r="T340" s="2" t="s">
        <v>3419</v>
      </c>
      <c r="U340" s="2" t="s">
        <v>3419</v>
      </c>
      <c r="V340" s="2" t="s">
        <v>3419</v>
      </c>
      <c r="W340">
        <v>3</v>
      </c>
      <c r="X340">
        <v>19366</v>
      </c>
      <c r="Y340">
        <v>4841.5</v>
      </c>
      <c r="Z340">
        <v>1613.8333333333333</v>
      </c>
    </row>
    <row r="341" spans="1:26">
      <c r="A341" s="1">
        <v>46161</v>
      </c>
      <c r="B341" s="2" t="s">
        <v>3790</v>
      </c>
      <c r="C341" s="3">
        <v>0.40972222222222232</v>
      </c>
      <c r="D341" s="3">
        <v>0.48611111111111116</v>
      </c>
      <c r="E341">
        <v>747</v>
      </c>
      <c r="F341" s="2" t="s">
        <v>2897</v>
      </c>
      <c r="G341" s="2" t="s">
        <v>1068</v>
      </c>
      <c r="H341" s="2" t="s">
        <v>153</v>
      </c>
      <c r="I341" s="2" t="s">
        <v>1067</v>
      </c>
      <c r="J341" s="2" t="s">
        <v>64</v>
      </c>
      <c r="K341">
        <v>9500</v>
      </c>
      <c r="L341">
        <v>9664</v>
      </c>
      <c r="M341">
        <v>9660</v>
      </c>
      <c r="O341">
        <v>4</v>
      </c>
      <c r="P341" s="2" t="s">
        <v>3982</v>
      </c>
      <c r="Q341" s="2"/>
      <c r="R341">
        <v>1.83</v>
      </c>
      <c r="S341">
        <v>3</v>
      </c>
      <c r="T341" s="2" t="s">
        <v>3419</v>
      </c>
      <c r="U341" s="2" t="s">
        <v>3419</v>
      </c>
      <c r="V341" s="2" t="s">
        <v>3419</v>
      </c>
      <c r="W341">
        <v>3</v>
      </c>
      <c r="X341">
        <v>5278.688524590164</v>
      </c>
      <c r="Y341">
        <v>1759.5628415300546</v>
      </c>
      <c r="Z341">
        <v>586.52094717668479</v>
      </c>
    </row>
    <row r="342" spans="1:26">
      <c r="A342" s="1">
        <v>46161</v>
      </c>
      <c r="B342" s="2" t="s">
        <v>3790</v>
      </c>
      <c r="C342" s="3">
        <v>0.48958333333333326</v>
      </c>
      <c r="D342" s="3">
        <v>0.51736111111111116</v>
      </c>
      <c r="E342">
        <v>742</v>
      </c>
      <c r="F342" s="2" t="s">
        <v>2880</v>
      </c>
      <c r="G342" s="2" t="s">
        <v>2882</v>
      </c>
      <c r="H342" s="2" t="s">
        <v>153</v>
      </c>
      <c r="I342" s="2" t="s">
        <v>2881</v>
      </c>
      <c r="J342" s="2" t="s">
        <v>64</v>
      </c>
      <c r="K342">
        <v>5500</v>
      </c>
      <c r="L342">
        <v>6040</v>
      </c>
      <c r="M342">
        <v>6038</v>
      </c>
      <c r="O342">
        <v>2</v>
      </c>
      <c r="P342" s="2" t="s">
        <v>3983</v>
      </c>
      <c r="Q342" s="2"/>
      <c r="R342">
        <v>0.67</v>
      </c>
      <c r="S342">
        <v>3</v>
      </c>
      <c r="T342" s="2" t="s">
        <v>3419</v>
      </c>
      <c r="U342" s="2" t="s">
        <v>3419</v>
      </c>
      <c r="V342" s="2" t="s">
        <v>3419</v>
      </c>
      <c r="W342">
        <v>3</v>
      </c>
      <c r="X342">
        <v>9011.940298507463</v>
      </c>
      <c r="Y342">
        <v>3003.9800995024875</v>
      </c>
      <c r="Z342">
        <v>1001.3266998341625</v>
      </c>
    </row>
    <row r="343" spans="1:26">
      <c r="A343" s="1">
        <v>46161</v>
      </c>
      <c r="B343" s="2" t="s">
        <v>3790</v>
      </c>
      <c r="C343" s="3">
        <v>0.52430555555555558</v>
      </c>
      <c r="D343" s="3">
        <v>0.68055555555555558</v>
      </c>
      <c r="E343">
        <v>656</v>
      </c>
      <c r="F343" s="2" t="s">
        <v>2678</v>
      </c>
      <c r="G343" s="2" t="s">
        <v>2672</v>
      </c>
      <c r="H343" s="2" t="s">
        <v>192</v>
      </c>
      <c r="I343" s="2" t="s">
        <v>2671</v>
      </c>
      <c r="J343" s="2" t="s">
        <v>64</v>
      </c>
      <c r="K343">
        <v>23500</v>
      </c>
      <c r="L343">
        <v>23780</v>
      </c>
      <c r="M343">
        <v>23709</v>
      </c>
      <c r="O343">
        <v>71</v>
      </c>
      <c r="P343" s="2" t="s">
        <v>3984</v>
      </c>
      <c r="Q343" s="2"/>
      <c r="R343">
        <v>3.75</v>
      </c>
      <c r="S343">
        <v>4</v>
      </c>
      <c r="T343" s="2" t="s">
        <v>3419</v>
      </c>
      <c r="U343" s="2" t="s">
        <v>3419</v>
      </c>
      <c r="V343" s="2" t="s">
        <v>3419</v>
      </c>
      <c r="W343">
        <v>3</v>
      </c>
      <c r="X343">
        <v>6322.4</v>
      </c>
      <c r="Y343">
        <v>1580.6</v>
      </c>
      <c r="Z343">
        <v>526.86666666666667</v>
      </c>
    </row>
    <row r="344" spans="1:26">
      <c r="A344" s="1">
        <v>46162</v>
      </c>
      <c r="B344" s="2" t="s">
        <v>3790</v>
      </c>
      <c r="C344" s="3">
        <v>0.33333333333333326</v>
      </c>
      <c r="D344" s="3">
        <v>0.55208333333333326</v>
      </c>
      <c r="E344">
        <v>633</v>
      </c>
      <c r="F344" s="2" t="s">
        <v>2612</v>
      </c>
      <c r="G344" s="2" t="s">
        <v>2614</v>
      </c>
      <c r="H344" s="2" t="s">
        <v>2615</v>
      </c>
      <c r="I344" s="2" t="s">
        <v>2613</v>
      </c>
      <c r="J344" s="2" t="s">
        <v>116</v>
      </c>
      <c r="K344">
        <v>54000</v>
      </c>
      <c r="L344">
        <v>54500</v>
      </c>
      <c r="M344">
        <v>54425</v>
      </c>
      <c r="O344">
        <v>75</v>
      </c>
      <c r="P344" s="2" t="s">
        <v>3985</v>
      </c>
      <c r="Q344" s="2"/>
      <c r="R344">
        <v>5.25</v>
      </c>
      <c r="S344">
        <v>3</v>
      </c>
      <c r="T344" s="2" t="s">
        <v>3419</v>
      </c>
      <c r="U344" s="2" t="s">
        <v>3419</v>
      </c>
      <c r="V344" s="2" t="s">
        <v>3419</v>
      </c>
      <c r="W344">
        <v>3</v>
      </c>
      <c r="X344">
        <v>10366.666666666666</v>
      </c>
      <c r="Y344">
        <v>3455.5555555555557</v>
      </c>
      <c r="Z344">
        <v>1151.851851851852</v>
      </c>
    </row>
    <row r="345" spans="1:26">
      <c r="A345" s="1">
        <v>46162</v>
      </c>
      <c r="B345" s="2" t="s">
        <v>3790</v>
      </c>
      <c r="C345" s="3">
        <v>0.375</v>
      </c>
      <c r="D345" s="3">
        <v>0.55902777777777768</v>
      </c>
      <c r="E345">
        <v>618</v>
      </c>
      <c r="F345" s="2" t="s">
        <v>2549</v>
      </c>
      <c r="G345" s="2" t="s">
        <v>2551</v>
      </c>
      <c r="H345" s="2" t="s">
        <v>97</v>
      </c>
      <c r="I345" s="2" t="s">
        <v>2550</v>
      </c>
      <c r="J345" s="2" t="s">
        <v>64</v>
      </c>
      <c r="K345">
        <v>20000</v>
      </c>
      <c r="L345">
        <v>20480</v>
      </c>
      <c r="M345">
        <v>20458</v>
      </c>
      <c r="N345" t="s">
        <v>3986</v>
      </c>
      <c r="O345">
        <v>22</v>
      </c>
      <c r="P345" s="2" t="s">
        <v>3985</v>
      </c>
      <c r="Q345" s="2"/>
      <c r="R345">
        <v>4.42</v>
      </c>
      <c r="S345">
        <v>3</v>
      </c>
      <c r="T345" s="2" t="s">
        <v>3419</v>
      </c>
      <c r="U345" s="2" t="s">
        <v>3419</v>
      </c>
      <c r="V345" s="2" t="s">
        <v>3419</v>
      </c>
      <c r="W345">
        <v>3</v>
      </c>
      <c r="X345">
        <v>4628.5067873303169</v>
      </c>
      <c r="Y345">
        <v>1542.8355957767722</v>
      </c>
      <c r="Z345">
        <v>514.27853192559076</v>
      </c>
    </row>
    <row r="346" spans="1:26">
      <c r="A346" s="1">
        <v>46163</v>
      </c>
      <c r="B346" s="2" t="s">
        <v>3790</v>
      </c>
      <c r="C346" s="3">
        <v>0.33333333333333326</v>
      </c>
      <c r="D346" s="3">
        <v>0.45138888888888884</v>
      </c>
      <c r="E346">
        <v>657</v>
      </c>
      <c r="F346" s="2" t="s">
        <v>2679</v>
      </c>
      <c r="G346" s="2" t="s">
        <v>2672</v>
      </c>
      <c r="H346" s="2" t="s">
        <v>192</v>
      </c>
      <c r="I346" s="2" t="s">
        <v>2671</v>
      </c>
      <c r="J346" s="2" t="s">
        <v>64</v>
      </c>
      <c r="K346">
        <v>23500</v>
      </c>
      <c r="L346">
        <v>23760</v>
      </c>
      <c r="M346">
        <v>23605</v>
      </c>
      <c r="O346">
        <v>155</v>
      </c>
      <c r="P346" s="2" t="s">
        <v>3984</v>
      </c>
      <c r="Q346" s="2"/>
      <c r="R346">
        <v>2.83</v>
      </c>
      <c r="S346">
        <v>4</v>
      </c>
      <c r="T346" s="2" t="s">
        <v>3419</v>
      </c>
      <c r="U346" s="2" t="s">
        <v>3419</v>
      </c>
      <c r="V346" s="2" t="s">
        <v>3419</v>
      </c>
      <c r="W346">
        <v>3</v>
      </c>
      <c r="X346">
        <v>8340.9893992932866</v>
      </c>
      <c r="Y346">
        <v>2085.2473498233217</v>
      </c>
      <c r="Z346">
        <v>695.08244994110714</v>
      </c>
    </row>
    <row r="347" spans="1:26">
      <c r="A347" s="1">
        <v>46163</v>
      </c>
      <c r="B347" s="2" t="s">
        <v>3790</v>
      </c>
      <c r="C347" s="3">
        <v>0.35416666666666674</v>
      </c>
      <c r="D347" s="3">
        <v>0.63541666666666674</v>
      </c>
      <c r="E347">
        <v>814</v>
      </c>
      <c r="F347" s="2" t="s">
        <v>3086</v>
      </c>
      <c r="G347" s="2" t="s">
        <v>1298</v>
      </c>
      <c r="H347" s="2" t="s">
        <v>2288</v>
      </c>
      <c r="I347" s="2" t="s">
        <v>2915</v>
      </c>
      <c r="J347" s="2" t="s">
        <v>64</v>
      </c>
      <c r="K347">
        <v>6000</v>
      </c>
      <c r="L347">
        <v>18600</v>
      </c>
      <c r="M347">
        <v>18478</v>
      </c>
      <c r="O347">
        <v>122</v>
      </c>
      <c r="P347" s="2" t="s">
        <v>3987</v>
      </c>
      <c r="Q347" s="2"/>
      <c r="R347">
        <v>6.75</v>
      </c>
      <c r="S347">
        <v>2</v>
      </c>
      <c r="T347" s="2" t="s">
        <v>3419</v>
      </c>
      <c r="U347" s="2" t="s">
        <v>3419</v>
      </c>
      <c r="V347" s="2" t="s">
        <v>3419</v>
      </c>
      <c r="W347">
        <v>3</v>
      </c>
      <c r="X347">
        <v>2737.4814814814813</v>
      </c>
      <c r="Y347">
        <v>1368.7407407407406</v>
      </c>
      <c r="Z347">
        <v>456.24691358024688</v>
      </c>
    </row>
    <row r="348" spans="1:26">
      <c r="A348" s="1">
        <v>46163</v>
      </c>
      <c r="B348" s="2" t="s">
        <v>3790</v>
      </c>
      <c r="C348" s="3">
        <v>0.47916666666666674</v>
      </c>
      <c r="D348" s="3">
        <v>0.60069444444444442</v>
      </c>
      <c r="E348">
        <v>689</v>
      </c>
      <c r="F348" s="2" t="s">
        <v>2785</v>
      </c>
      <c r="G348" s="2" t="s">
        <v>526</v>
      </c>
      <c r="H348" s="2" t="s">
        <v>528</v>
      </c>
      <c r="I348" s="2" t="s">
        <v>525</v>
      </c>
      <c r="J348" s="2" t="s">
        <v>116</v>
      </c>
      <c r="K348">
        <v>24000</v>
      </c>
      <c r="L348">
        <v>24525</v>
      </c>
      <c r="M348">
        <v>24525</v>
      </c>
      <c r="O348">
        <v>0</v>
      </c>
      <c r="P348" s="2" t="s">
        <v>3988</v>
      </c>
      <c r="Q348" s="2"/>
      <c r="R348">
        <v>2.92</v>
      </c>
      <c r="S348">
        <v>2</v>
      </c>
      <c r="T348" s="2" t="s">
        <v>3419</v>
      </c>
      <c r="U348" s="2" t="s">
        <v>3419</v>
      </c>
      <c r="V348" s="2" t="s">
        <v>3419</v>
      </c>
      <c r="W348">
        <v>3</v>
      </c>
      <c r="X348">
        <v>8398.9726027397264</v>
      </c>
      <c r="Y348">
        <v>4199.4863013698632</v>
      </c>
      <c r="Z348">
        <v>1399.8287671232877</v>
      </c>
    </row>
    <row r="349" spans="1:26">
      <c r="A349" s="1">
        <v>46163</v>
      </c>
      <c r="B349" s="2" t="s">
        <v>3790</v>
      </c>
      <c r="C349" s="3">
        <v>0.63541666666666674</v>
      </c>
      <c r="D349" s="3">
        <v>0.70833333333333326</v>
      </c>
      <c r="E349">
        <v>810</v>
      </c>
      <c r="F349" s="2" t="s">
        <v>3073</v>
      </c>
      <c r="G349" s="2" t="s">
        <v>3075</v>
      </c>
      <c r="H349" s="2" t="s">
        <v>3077</v>
      </c>
      <c r="I349" s="2" t="s">
        <v>3074</v>
      </c>
      <c r="J349" s="2" t="s">
        <v>64</v>
      </c>
      <c r="K349">
        <v>28500</v>
      </c>
      <c r="L349">
        <v>29960</v>
      </c>
      <c r="M349">
        <v>3000</v>
      </c>
      <c r="N349" t="s">
        <v>3459</v>
      </c>
      <c r="O349">
        <v>0</v>
      </c>
      <c r="P349" s="2" t="s">
        <v>3988</v>
      </c>
      <c r="Q349" s="2"/>
      <c r="R349">
        <v>1.75</v>
      </c>
      <c r="S349">
        <v>2</v>
      </c>
      <c r="T349" s="2" t="s">
        <v>3419</v>
      </c>
      <c r="U349" s="2" t="s">
        <v>3419</v>
      </c>
      <c r="V349" s="2" t="s">
        <v>3419</v>
      </c>
      <c r="W349">
        <v>3</v>
      </c>
      <c r="X349">
        <v>1714.2857142857142</v>
      </c>
      <c r="Y349">
        <v>857.14285714285711</v>
      </c>
      <c r="Z349">
        <v>285.71428571428572</v>
      </c>
    </row>
    <row r="350" spans="1:26">
      <c r="A350" s="1">
        <v>46163</v>
      </c>
      <c r="B350" s="2" t="s">
        <v>3790</v>
      </c>
      <c r="C350" s="3">
        <v>0.63888888888888884</v>
      </c>
      <c r="D350" s="3">
        <v>0.69444444444444442</v>
      </c>
      <c r="E350">
        <v>760</v>
      </c>
      <c r="F350" s="2" t="s">
        <v>2929</v>
      </c>
      <c r="G350" s="2" t="s">
        <v>1341</v>
      </c>
      <c r="H350" s="2" t="s">
        <v>2288</v>
      </c>
      <c r="I350" s="2" t="s">
        <v>2930</v>
      </c>
      <c r="J350" s="2" t="s">
        <v>64</v>
      </c>
      <c r="K350">
        <v>3600</v>
      </c>
      <c r="L350">
        <v>3700</v>
      </c>
      <c r="M350">
        <v>3678</v>
      </c>
      <c r="O350">
        <v>22</v>
      </c>
      <c r="P350" s="2" t="s">
        <v>3989</v>
      </c>
      <c r="Q350" s="2"/>
      <c r="R350">
        <v>1.33</v>
      </c>
      <c r="S350">
        <v>2</v>
      </c>
      <c r="T350" s="2" t="s">
        <v>3419</v>
      </c>
      <c r="U350" s="2" t="s">
        <v>3419</v>
      </c>
      <c r="V350" s="2" t="s">
        <v>3419</v>
      </c>
      <c r="W350">
        <v>3</v>
      </c>
      <c r="X350">
        <v>2765.4135338345864</v>
      </c>
      <c r="Y350">
        <v>1382.7067669172932</v>
      </c>
      <c r="Z350">
        <v>460.90225563909775</v>
      </c>
    </row>
    <row r="351" spans="1:26">
      <c r="A351" s="1">
        <v>46164</v>
      </c>
      <c r="B351" s="2" t="s">
        <v>3790</v>
      </c>
      <c r="C351" s="3">
        <v>0.33333333333333326</v>
      </c>
      <c r="D351" s="3">
        <v>0.62152777777777768</v>
      </c>
      <c r="E351">
        <v>810</v>
      </c>
      <c r="F351" s="2" t="s">
        <v>3073</v>
      </c>
      <c r="G351" s="2" t="s">
        <v>3075</v>
      </c>
      <c r="H351" s="2" t="s">
        <v>3077</v>
      </c>
      <c r="I351" s="2" t="s">
        <v>3074</v>
      </c>
      <c r="J351" s="2" t="s">
        <v>64</v>
      </c>
      <c r="K351">
        <v>28500</v>
      </c>
      <c r="L351">
        <v>29960</v>
      </c>
      <c r="N351" t="s">
        <v>3990</v>
      </c>
      <c r="O351">
        <v>4</v>
      </c>
      <c r="P351" s="2" t="s">
        <v>3988</v>
      </c>
      <c r="Q351" s="2"/>
      <c r="R351">
        <v>6.92</v>
      </c>
      <c r="S351">
        <v>2</v>
      </c>
      <c r="T351" s="2" t="s">
        <v>3419</v>
      </c>
      <c r="U351" s="2" t="s">
        <v>3419</v>
      </c>
      <c r="V351" s="2" t="s">
        <v>3419</v>
      </c>
      <c r="W351">
        <v>3</v>
      </c>
    </row>
    <row r="352" spans="1:26">
      <c r="A352" s="1">
        <v>46164</v>
      </c>
      <c r="B352" s="2" t="s">
        <v>3790</v>
      </c>
      <c r="C352" s="3">
        <v>0.33333333333333326</v>
      </c>
      <c r="D352" s="3">
        <v>0.625</v>
      </c>
      <c r="E352">
        <v>550</v>
      </c>
      <c r="F352" s="2" t="s">
        <v>2294</v>
      </c>
      <c r="G352" s="2" t="s">
        <v>142</v>
      </c>
      <c r="H352" s="2" t="s">
        <v>2288</v>
      </c>
      <c r="I352" s="2" t="s">
        <v>2295</v>
      </c>
      <c r="J352" s="2" t="s">
        <v>64</v>
      </c>
      <c r="K352">
        <v>15000</v>
      </c>
      <c r="L352">
        <v>15200</v>
      </c>
      <c r="M352">
        <v>15121</v>
      </c>
      <c r="O352">
        <v>79</v>
      </c>
      <c r="P352" s="2" t="s">
        <v>3989</v>
      </c>
      <c r="Q352" s="2"/>
      <c r="R352">
        <v>7</v>
      </c>
      <c r="S352">
        <v>2</v>
      </c>
      <c r="T352" s="2" t="s">
        <v>3419</v>
      </c>
      <c r="U352" s="2" t="s">
        <v>3419</v>
      </c>
      <c r="V352" s="2" t="s">
        <v>3419</v>
      </c>
      <c r="W352">
        <v>3</v>
      </c>
      <c r="X352">
        <v>2160.1428571428573</v>
      </c>
      <c r="Y352">
        <v>1080.0714285714287</v>
      </c>
      <c r="Z352">
        <v>360.02380952380952</v>
      </c>
    </row>
    <row r="353" spans="1:26">
      <c r="A353" s="1">
        <v>46164</v>
      </c>
      <c r="B353" s="2" t="s">
        <v>3790</v>
      </c>
      <c r="C353" s="3">
        <v>0.54861111111111116</v>
      </c>
      <c r="D353" s="3">
        <v>0.56944444444444442</v>
      </c>
      <c r="E353">
        <v>797</v>
      </c>
      <c r="F353" s="2" t="s">
        <v>3030</v>
      </c>
      <c r="G353" s="2" t="s">
        <v>3032</v>
      </c>
      <c r="H353" s="2" t="s">
        <v>687</v>
      </c>
      <c r="I353" s="2" t="s">
        <v>3031</v>
      </c>
      <c r="J353" s="2" t="s">
        <v>64</v>
      </c>
      <c r="K353">
        <v>400</v>
      </c>
      <c r="L353">
        <v>433</v>
      </c>
      <c r="M353">
        <v>428</v>
      </c>
      <c r="O353">
        <v>5</v>
      </c>
      <c r="P353" s="2" t="s">
        <v>3991</v>
      </c>
      <c r="Q353" s="2"/>
      <c r="R353">
        <v>0.5</v>
      </c>
      <c r="S353">
        <v>1</v>
      </c>
      <c r="T353" s="2" t="s">
        <v>3419</v>
      </c>
      <c r="U353" s="2" t="s">
        <v>3419</v>
      </c>
      <c r="V353" s="2" t="s">
        <v>3419</v>
      </c>
      <c r="W353">
        <v>3</v>
      </c>
      <c r="X353">
        <v>856</v>
      </c>
      <c r="Y353">
        <v>856</v>
      </c>
      <c r="Z353">
        <v>285.33333333333331</v>
      </c>
    </row>
    <row r="354" spans="1:26">
      <c r="A354" s="1">
        <v>46164</v>
      </c>
      <c r="B354" s="2" t="s">
        <v>3790</v>
      </c>
      <c r="C354" s="3">
        <v>0.63194444444444442</v>
      </c>
      <c r="D354" s="3">
        <v>0.70833333333333326</v>
      </c>
      <c r="E354">
        <v>486</v>
      </c>
      <c r="F354" s="2" t="s">
        <v>2096</v>
      </c>
      <c r="G354" s="2" t="s">
        <v>2082</v>
      </c>
      <c r="H354" s="2" t="s">
        <v>97</v>
      </c>
      <c r="I354" s="2" t="s">
        <v>2081</v>
      </c>
      <c r="J354" s="2" t="s">
        <v>64</v>
      </c>
      <c r="K354">
        <v>29500</v>
      </c>
      <c r="L354">
        <v>29920</v>
      </c>
      <c r="M354">
        <v>13000</v>
      </c>
      <c r="N354" t="s">
        <v>3459</v>
      </c>
      <c r="O354">
        <v>2</v>
      </c>
      <c r="P354" s="2" t="s">
        <v>3992</v>
      </c>
      <c r="Q354" s="2"/>
      <c r="R354">
        <v>1.83</v>
      </c>
      <c r="S354">
        <v>2</v>
      </c>
      <c r="T354" s="2" t="s">
        <v>3419</v>
      </c>
      <c r="U354" s="2" t="s">
        <v>3419</v>
      </c>
      <c r="V354" s="2" t="s">
        <v>3419</v>
      </c>
      <c r="W354">
        <v>3</v>
      </c>
      <c r="X354">
        <v>7103.8251366120212</v>
      </c>
      <c r="Y354">
        <v>3551.9125683060106</v>
      </c>
      <c r="Z354">
        <v>1183.9708561020036</v>
      </c>
    </row>
    <row r="355" spans="1:26">
      <c r="A355" s="1">
        <v>46164</v>
      </c>
      <c r="B355" s="2" t="s">
        <v>3790</v>
      </c>
      <c r="C355" s="3">
        <v>0.63194444444444442</v>
      </c>
      <c r="D355" s="3">
        <v>0.70833333333333326</v>
      </c>
      <c r="E355">
        <v>658</v>
      </c>
      <c r="F355" s="2" t="s">
        <v>2680</v>
      </c>
      <c r="G355" s="2" t="s">
        <v>2672</v>
      </c>
      <c r="H355" s="2" t="s">
        <v>192</v>
      </c>
      <c r="I355" s="2" t="s">
        <v>2671</v>
      </c>
      <c r="J355" s="2" t="s">
        <v>64</v>
      </c>
      <c r="K355">
        <v>23500</v>
      </c>
      <c r="L355">
        <v>23744</v>
      </c>
      <c r="M355">
        <v>6000</v>
      </c>
      <c r="N355" t="s">
        <v>3459</v>
      </c>
      <c r="O355">
        <v>21</v>
      </c>
      <c r="P355" s="2" t="s">
        <v>3988</v>
      </c>
      <c r="Q355" s="2"/>
      <c r="S355">
        <v>2</v>
      </c>
      <c r="T355" s="2" t="s">
        <v>3419</v>
      </c>
      <c r="U355" s="2" t="s">
        <v>3419</v>
      </c>
      <c r="V355" s="2" t="s">
        <v>3419</v>
      </c>
      <c r="W355">
        <v>3</v>
      </c>
    </row>
    <row r="356" spans="1:26">
      <c r="A356" s="1">
        <v>46167</v>
      </c>
      <c r="B356" s="2" t="s">
        <v>3790</v>
      </c>
      <c r="C356" s="3">
        <v>0.33333333333333326</v>
      </c>
      <c r="D356" s="3">
        <v>0.39236111111111116</v>
      </c>
      <c r="E356">
        <v>658</v>
      </c>
      <c r="F356" s="2" t="s">
        <v>2680</v>
      </c>
      <c r="G356" s="2" t="s">
        <v>2672</v>
      </c>
      <c r="H356" s="2" t="s">
        <v>192</v>
      </c>
      <c r="I356" s="2" t="s">
        <v>2671</v>
      </c>
      <c r="J356" s="2" t="s">
        <v>64</v>
      </c>
      <c r="K356">
        <v>23500</v>
      </c>
      <c r="L356">
        <v>23744</v>
      </c>
      <c r="M356">
        <v>17713</v>
      </c>
      <c r="N356" t="s">
        <v>3460</v>
      </c>
      <c r="O356">
        <v>10</v>
      </c>
      <c r="P356" s="2" t="s">
        <v>3993</v>
      </c>
      <c r="Q356" s="2"/>
      <c r="R356">
        <v>1.83</v>
      </c>
      <c r="S356">
        <v>5</v>
      </c>
      <c r="T356" s="2" t="s">
        <v>3419</v>
      </c>
      <c r="U356" s="2" t="s">
        <v>3419</v>
      </c>
      <c r="V356" s="2" t="s">
        <v>3419</v>
      </c>
      <c r="W356">
        <v>3</v>
      </c>
      <c r="X356">
        <v>9679.2349726775956</v>
      </c>
      <c r="Y356">
        <v>1935.8469945355189</v>
      </c>
      <c r="Z356">
        <v>645.28233151183963</v>
      </c>
    </row>
    <row r="357" spans="1:26">
      <c r="A357" s="1">
        <v>46167</v>
      </c>
      <c r="B357" s="2" t="s">
        <v>3790</v>
      </c>
      <c r="C357" s="3">
        <v>0.33333333333333326</v>
      </c>
      <c r="D357" s="3">
        <v>0.61458333333333326</v>
      </c>
      <c r="E357">
        <v>486</v>
      </c>
      <c r="F357" s="2" t="s">
        <v>2096</v>
      </c>
      <c r="G357" s="2" t="s">
        <v>2082</v>
      </c>
      <c r="H357" s="2" t="s">
        <v>97</v>
      </c>
      <c r="I357" s="2" t="s">
        <v>2081</v>
      </c>
      <c r="J357" s="2" t="s">
        <v>64</v>
      </c>
      <c r="K357">
        <v>29500</v>
      </c>
      <c r="L357">
        <v>29920</v>
      </c>
      <c r="M357">
        <v>16818</v>
      </c>
      <c r="N357" t="s">
        <v>3460</v>
      </c>
      <c r="O357">
        <v>100</v>
      </c>
      <c r="P357" s="2" t="s">
        <v>3994</v>
      </c>
      <c r="Q357" s="2"/>
      <c r="R357">
        <v>1.42</v>
      </c>
      <c r="S357">
        <v>4</v>
      </c>
      <c r="T357" s="2" t="s">
        <v>3419</v>
      </c>
      <c r="U357" s="2" t="s">
        <v>3419</v>
      </c>
      <c r="V357" s="2" t="s">
        <v>3419</v>
      </c>
      <c r="W357">
        <v>3</v>
      </c>
      <c r="X357">
        <v>11843.661971830987</v>
      </c>
      <c r="Y357">
        <v>2960.9154929577467</v>
      </c>
      <c r="Z357">
        <v>986.97183098591552</v>
      </c>
    </row>
    <row r="358" spans="1:26">
      <c r="A358" s="1">
        <v>46167</v>
      </c>
      <c r="B358" s="2" t="s">
        <v>3790</v>
      </c>
      <c r="C358" s="3">
        <v>0.39583333333333326</v>
      </c>
      <c r="D358" s="3">
        <v>0.70833333333333326</v>
      </c>
      <c r="E358">
        <v>549</v>
      </c>
      <c r="F358" s="2" t="s">
        <v>2286</v>
      </c>
      <c r="G358" s="2" t="s">
        <v>639</v>
      </c>
      <c r="H358" s="2" t="s">
        <v>2288</v>
      </c>
      <c r="I358" s="2" t="s">
        <v>2287</v>
      </c>
      <c r="J358" s="2" t="s">
        <v>64</v>
      </c>
      <c r="K358">
        <v>16000</v>
      </c>
      <c r="L358">
        <v>16230</v>
      </c>
      <c r="M358">
        <v>14000</v>
      </c>
      <c r="O358">
        <v>50</v>
      </c>
      <c r="P358" s="2" t="s">
        <v>3995</v>
      </c>
      <c r="Q358" s="2"/>
      <c r="R358">
        <v>6.75</v>
      </c>
      <c r="S358">
        <v>2</v>
      </c>
      <c r="T358" s="2" t="s">
        <v>3419</v>
      </c>
      <c r="U358" s="2" t="s">
        <v>3419</v>
      </c>
      <c r="V358" s="2" t="s">
        <v>3419</v>
      </c>
      <c r="W358">
        <v>3</v>
      </c>
      <c r="X358">
        <v>2074.0740740740739</v>
      </c>
      <c r="Y358">
        <v>1037.037037037037</v>
      </c>
      <c r="Z358">
        <v>345.67901234567904</v>
      </c>
    </row>
    <row r="359" spans="1:26">
      <c r="A359" s="1">
        <v>46167</v>
      </c>
      <c r="B359" s="2" t="s">
        <v>3790</v>
      </c>
      <c r="C359" s="3">
        <v>0.42708333333333326</v>
      </c>
      <c r="D359" s="3">
        <v>0.70833333333333326</v>
      </c>
      <c r="E359">
        <v>536</v>
      </c>
      <c r="F359" s="2" t="s">
        <v>2241</v>
      </c>
      <c r="G359" s="2" t="s">
        <v>2243</v>
      </c>
      <c r="H359" s="2" t="s">
        <v>2244</v>
      </c>
      <c r="I359" s="2" t="s">
        <v>2242</v>
      </c>
      <c r="J359" s="2" t="s">
        <v>64</v>
      </c>
      <c r="K359">
        <v>37400</v>
      </c>
      <c r="L359">
        <v>37736</v>
      </c>
      <c r="M359">
        <v>32000</v>
      </c>
      <c r="N359" t="s">
        <v>3459</v>
      </c>
      <c r="O359">
        <v>0</v>
      </c>
      <c r="P359" s="2" t="s">
        <v>3985</v>
      </c>
      <c r="Q359" s="2"/>
      <c r="R359">
        <v>7.5</v>
      </c>
      <c r="S359">
        <v>3</v>
      </c>
      <c r="T359" s="2" t="s">
        <v>3419</v>
      </c>
      <c r="U359" s="2" t="s">
        <v>3419</v>
      </c>
      <c r="V359" s="2" t="s">
        <v>3419</v>
      </c>
      <c r="W359">
        <v>3</v>
      </c>
      <c r="X359">
        <v>4266.666666666667</v>
      </c>
      <c r="Y359">
        <v>1422.2222222222222</v>
      </c>
      <c r="Z359">
        <v>474.07407407407402</v>
      </c>
    </row>
    <row r="360" spans="1:26">
      <c r="A360" s="1">
        <v>46167</v>
      </c>
      <c r="B360" s="2" t="s">
        <v>3790</v>
      </c>
      <c r="C360" s="3">
        <v>0.625</v>
      </c>
      <c r="D360" s="3">
        <v>0.70833333333333326</v>
      </c>
      <c r="E360">
        <v>487</v>
      </c>
      <c r="F360" s="2" t="s">
        <v>2097</v>
      </c>
      <c r="G360" s="2" t="s">
        <v>2082</v>
      </c>
      <c r="H360" s="2" t="s">
        <v>97</v>
      </c>
      <c r="I360" s="2" t="s">
        <v>2081</v>
      </c>
      <c r="J360" s="2" t="s">
        <v>64</v>
      </c>
      <c r="K360">
        <v>29500</v>
      </c>
      <c r="L360">
        <v>29660</v>
      </c>
      <c r="M360">
        <v>3500</v>
      </c>
      <c r="N360" t="s">
        <v>3459</v>
      </c>
      <c r="O360">
        <v>0</v>
      </c>
      <c r="P360" s="2" t="s">
        <v>3996</v>
      </c>
      <c r="Q360" s="2"/>
      <c r="R360">
        <v>6.75</v>
      </c>
      <c r="S360">
        <v>2</v>
      </c>
      <c r="T360" s="2" t="s">
        <v>3419</v>
      </c>
      <c r="U360" s="2" t="s">
        <v>3419</v>
      </c>
      <c r="V360" s="2" t="s">
        <v>3419</v>
      </c>
      <c r="W360">
        <v>3</v>
      </c>
      <c r="X360">
        <v>518.51851851851848</v>
      </c>
      <c r="Y360">
        <v>259.25925925925924</v>
      </c>
      <c r="Z360">
        <v>86.41975308641976</v>
      </c>
    </row>
    <row r="361" spans="1:26">
      <c r="A361" s="1">
        <v>46168</v>
      </c>
      <c r="B361" s="2" t="s">
        <v>3790</v>
      </c>
      <c r="C361" s="3">
        <v>0.33333333333333326</v>
      </c>
      <c r="D361" s="3">
        <v>0.375</v>
      </c>
      <c r="E361">
        <v>536</v>
      </c>
      <c r="F361" s="2" t="s">
        <v>2241</v>
      </c>
      <c r="G361" s="2" t="s">
        <v>2243</v>
      </c>
      <c r="H361" s="2" t="s">
        <v>2244</v>
      </c>
      <c r="I361" s="2" t="s">
        <v>2242</v>
      </c>
      <c r="J361" s="2" t="s">
        <v>64</v>
      </c>
      <c r="K361">
        <v>37400</v>
      </c>
      <c r="L361">
        <v>37736</v>
      </c>
      <c r="M361">
        <v>5240</v>
      </c>
      <c r="N361" t="s">
        <v>3460</v>
      </c>
      <c r="O361">
        <v>46</v>
      </c>
      <c r="P361" s="2" t="s">
        <v>3997</v>
      </c>
      <c r="Q361" s="2" t="s">
        <v>3949</v>
      </c>
      <c r="R361">
        <v>1</v>
      </c>
      <c r="S361">
        <v>4</v>
      </c>
      <c r="T361" s="2" t="s">
        <v>3419</v>
      </c>
      <c r="U361" s="2" t="s">
        <v>3419</v>
      </c>
      <c r="V361" s="2" t="s">
        <v>3419</v>
      </c>
      <c r="W361">
        <v>3</v>
      </c>
      <c r="X361">
        <v>5240</v>
      </c>
      <c r="Y361">
        <v>1310</v>
      </c>
      <c r="Z361">
        <v>436.66666666666669</v>
      </c>
    </row>
    <row r="362" spans="1:26">
      <c r="A362" s="1">
        <v>46168</v>
      </c>
      <c r="B362" s="2" t="s">
        <v>3790</v>
      </c>
      <c r="C362" s="3">
        <v>0.33333333333333326</v>
      </c>
      <c r="D362" s="3">
        <v>0.66666666666666674</v>
      </c>
      <c r="E362">
        <v>487</v>
      </c>
      <c r="F362" s="2" t="s">
        <v>2097</v>
      </c>
      <c r="G362" s="2" t="s">
        <v>2082</v>
      </c>
      <c r="H362" s="2" t="s">
        <v>97</v>
      </c>
      <c r="I362" s="2" t="s">
        <v>2081</v>
      </c>
      <c r="J362" s="2" t="s">
        <v>64</v>
      </c>
      <c r="K362">
        <v>29500</v>
      </c>
      <c r="L362">
        <v>29660</v>
      </c>
      <c r="M362">
        <v>26128</v>
      </c>
      <c r="N362" t="s">
        <v>3460</v>
      </c>
      <c r="O362">
        <v>32</v>
      </c>
      <c r="P362" s="2" t="s">
        <v>3998</v>
      </c>
      <c r="Q362" s="2"/>
      <c r="R362">
        <v>8</v>
      </c>
      <c r="S362">
        <v>1</v>
      </c>
      <c r="T362" s="2" t="s">
        <v>3419</v>
      </c>
      <c r="U362" s="2" t="s">
        <v>3419</v>
      </c>
      <c r="V362" s="2" t="s">
        <v>3419</v>
      </c>
      <c r="W362">
        <v>3</v>
      </c>
      <c r="X362">
        <v>3266</v>
      </c>
      <c r="Y362">
        <v>3266</v>
      </c>
      <c r="Z362">
        <v>1088.6666666666667</v>
      </c>
    </row>
    <row r="363" spans="1:26">
      <c r="A363" s="1">
        <v>46168</v>
      </c>
      <c r="B363" s="2" t="s">
        <v>3790</v>
      </c>
      <c r="C363" s="3">
        <v>0.33333333333333326</v>
      </c>
      <c r="D363" s="3">
        <v>0.38541666666666674</v>
      </c>
      <c r="E363">
        <v>549</v>
      </c>
      <c r="F363" s="2" t="s">
        <v>2286</v>
      </c>
      <c r="G363" s="2" t="s">
        <v>639</v>
      </c>
      <c r="H363" s="2" t="s">
        <v>2288</v>
      </c>
      <c r="I363" s="2" t="s">
        <v>2287</v>
      </c>
      <c r="J363" s="2" t="s">
        <v>64</v>
      </c>
      <c r="K363">
        <v>16000</v>
      </c>
      <c r="L363">
        <v>16230</v>
      </c>
      <c r="M363">
        <v>2171</v>
      </c>
      <c r="N363" t="s">
        <v>3460</v>
      </c>
      <c r="O363">
        <v>9</v>
      </c>
      <c r="P363" s="2" t="s">
        <v>3999</v>
      </c>
      <c r="Q363" s="2"/>
      <c r="R363">
        <v>1.25</v>
      </c>
      <c r="S363">
        <v>2</v>
      </c>
      <c r="T363" s="2" t="s">
        <v>3419</v>
      </c>
      <c r="U363" s="2" t="s">
        <v>3419</v>
      </c>
      <c r="V363" s="2" t="s">
        <v>3419</v>
      </c>
      <c r="W363">
        <v>3</v>
      </c>
      <c r="X363">
        <v>1736.8</v>
      </c>
      <c r="Y363">
        <v>868.4</v>
      </c>
      <c r="Z363">
        <v>289.46666666666664</v>
      </c>
    </row>
    <row r="364" spans="1:26">
      <c r="A364" s="1">
        <v>46168</v>
      </c>
      <c r="B364" s="2" t="s">
        <v>3790</v>
      </c>
      <c r="C364" s="3">
        <v>0.38194444444444442</v>
      </c>
      <c r="D364" s="3">
        <v>0.52083333333333326</v>
      </c>
      <c r="E364">
        <v>659</v>
      </c>
      <c r="F364" s="2" t="s">
        <v>2681</v>
      </c>
      <c r="G364" s="2" t="s">
        <v>2672</v>
      </c>
      <c r="H364" s="2" t="s">
        <v>192</v>
      </c>
      <c r="I364" s="2" t="s">
        <v>2671</v>
      </c>
      <c r="J364" s="2" t="s">
        <v>64</v>
      </c>
      <c r="K364">
        <v>23500</v>
      </c>
      <c r="L364">
        <v>23760</v>
      </c>
      <c r="M364">
        <v>23678</v>
      </c>
      <c r="O364">
        <v>82</v>
      </c>
      <c r="P364" s="2" t="s">
        <v>4000</v>
      </c>
      <c r="Q364" s="2"/>
      <c r="R364">
        <v>3.33</v>
      </c>
      <c r="S364">
        <v>5</v>
      </c>
      <c r="T364" s="2" t="s">
        <v>3419</v>
      </c>
      <c r="U364" s="2" t="s">
        <v>3419</v>
      </c>
      <c r="V364" s="2" t="s">
        <v>3419</v>
      </c>
      <c r="W364">
        <v>3</v>
      </c>
      <c r="X364">
        <v>7110.5105105105104</v>
      </c>
      <c r="Y364">
        <v>1422.1021021021022</v>
      </c>
      <c r="Z364">
        <v>474.03403403403411</v>
      </c>
    </row>
    <row r="365" spans="1:26">
      <c r="A365" s="1">
        <v>46168</v>
      </c>
      <c r="B365" s="2" t="s">
        <v>3790</v>
      </c>
      <c r="C365" s="3">
        <v>0.5</v>
      </c>
      <c r="D365" s="3">
        <v>0.50694444444444442</v>
      </c>
      <c r="E365">
        <v>819</v>
      </c>
      <c r="F365" s="2" t="s">
        <v>3101</v>
      </c>
      <c r="G365" s="2" t="s">
        <v>996</v>
      </c>
      <c r="H365" s="2" t="s">
        <v>998</v>
      </c>
      <c r="I365" s="2" t="s">
        <v>995</v>
      </c>
      <c r="J365" s="2" t="s">
        <v>64</v>
      </c>
      <c r="K365">
        <v>500</v>
      </c>
      <c r="L365">
        <v>527</v>
      </c>
      <c r="M365">
        <v>524</v>
      </c>
      <c r="O365">
        <v>3</v>
      </c>
      <c r="P365" s="2" t="s">
        <v>4001</v>
      </c>
      <c r="Q365" s="2"/>
      <c r="R365">
        <v>0.17</v>
      </c>
      <c r="S365">
        <v>3</v>
      </c>
      <c r="T365" s="2" t="s">
        <v>3419</v>
      </c>
      <c r="U365" s="2" t="s">
        <v>3419</v>
      </c>
      <c r="V365" s="2" t="s">
        <v>3419</v>
      </c>
      <c r="W365">
        <v>3</v>
      </c>
      <c r="X365">
        <v>3082.3529411764703</v>
      </c>
      <c r="Y365">
        <v>1027.4509803921567</v>
      </c>
      <c r="Z365">
        <v>342.48366013071893</v>
      </c>
    </row>
    <row r="366" spans="1:26">
      <c r="A366" s="1">
        <v>46168</v>
      </c>
      <c r="B366" s="2" t="s">
        <v>3790</v>
      </c>
      <c r="C366" s="3">
        <v>0.52777777777777768</v>
      </c>
      <c r="D366" s="3">
        <v>0.63888888888888884</v>
      </c>
      <c r="E366">
        <v>660</v>
      </c>
      <c r="F366" s="2" t="s">
        <v>2682</v>
      </c>
      <c r="G366" s="2" t="s">
        <v>2672</v>
      </c>
      <c r="H366" s="2" t="s">
        <v>192</v>
      </c>
      <c r="I366" s="2" t="s">
        <v>2671</v>
      </c>
      <c r="J366" s="2" t="s">
        <v>64</v>
      </c>
      <c r="K366">
        <v>23500</v>
      </c>
      <c r="L366">
        <v>23800</v>
      </c>
      <c r="M366">
        <v>23702</v>
      </c>
      <c r="O366">
        <v>98</v>
      </c>
      <c r="P366" s="2" t="s">
        <v>4002</v>
      </c>
      <c r="Q366" s="2"/>
      <c r="R366">
        <v>2.67</v>
      </c>
      <c r="S366">
        <v>6</v>
      </c>
      <c r="T366" s="2" t="s">
        <v>3419</v>
      </c>
      <c r="U366" s="2" t="s">
        <v>3419</v>
      </c>
      <c r="V366" s="2" t="s">
        <v>3419</v>
      </c>
      <c r="W366">
        <v>3</v>
      </c>
      <c r="X366">
        <v>8877.1535580524342</v>
      </c>
      <c r="Y366">
        <v>1479.5255930087392</v>
      </c>
      <c r="Z366">
        <v>493.17519766957975</v>
      </c>
    </row>
    <row r="367" spans="1:26">
      <c r="A367" s="1">
        <v>46168</v>
      </c>
      <c r="B367" s="2" t="s">
        <v>3790</v>
      </c>
      <c r="C367" s="3">
        <v>0.63888888888888884</v>
      </c>
      <c r="D367" s="3">
        <v>0.6875</v>
      </c>
      <c r="E367">
        <v>693</v>
      </c>
      <c r="F367" s="2" t="s">
        <v>2788</v>
      </c>
      <c r="G367" s="2" t="s">
        <v>2790</v>
      </c>
      <c r="H367" s="2" t="s">
        <v>122</v>
      </c>
      <c r="I367" s="2" t="s">
        <v>2789</v>
      </c>
      <c r="J367" s="2" t="s">
        <v>64</v>
      </c>
      <c r="K367">
        <v>14500</v>
      </c>
      <c r="L367">
        <v>15000</v>
      </c>
      <c r="M367">
        <v>14983</v>
      </c>
      <c r="O367">
        <v>17</v>
      </c>
      <c r="P367" s="2" t="s">
        <v>4003</v>
      </c>
      <c r="Q367" s="2"/>
      <c r="R367">
        <v>1.17</v>
      </c>
      <c r="S367">
        <v>5</v>
      </c>
      <c r="T367" s="2" t="s">
        <v>3419</v>
      </c>
      <c r="U367" s="2" t="s">
        <v>3419</v>
      </c>
      <c r="V367" s="2" t="s">
        <v>3419</v>
      </c>
      <c r="W367">
        <v>3</v>
      </c>
      <c r="X367">
        <v>12805.982905982906</v>
      </c>
      <c r="Y367">
        <v>2561.1965811965811</v>
      </c>
      <c r="Z367">
        <v>853.73219373219376</v>
      </c>
    </row>
    <row r="368" spans="1:26">
      <c r="A368" s="1">
        <v>46169</v>
      </c>
      <c r="B368" s="2" t="s">
        <v>3790</v>
      </c>
      <c r="C368" s="3">
        <v>0.33333333333333326</v>
      </c>
      <c r="D368" s="3">
        <v>0.39236111111111116</v>
      </c>
      <c r="E368">
        <v>801</v>
      </c>
      <c r="F368" s="2" t="s">
        <v>3057</v>
      </c>
      <c r="G368" s="2" t="s">
        <v>1617</v>
      </c>
      <c r="H368" s="2" t="s">
        <v>343</v>
      </c>
      <c r="I368" s="2" t="s">
        <v>1616</v>
      </c>
      <c r="J368" s="2" t="s">
        <v>64</v>
      </c>
      <c r="K368">
        <v>11500</v>
      </c>
      <c r="L368">
        <v>11988</v>
      </c>
      <c r="M368">
        <v>11979</v>
      </c>
      <c r="O368">
        <v>9</v>
      </c>
      <c r="P368" s="2" t="s">
        <v>4004</v>
      </c>
      <c r="Q368" s="2"/>
      <c r="R368">
        <v>1.42</v>
      </c>
      <c r="S368">
        <v>5</v>
      </c>
      <c r="T368" s="2" t="s">
        <v>3419</v>
      </c>
      <c r="U368" s="2" t="s">
        <v>3419</v>
      </c>
      <c r="V368" s="2" t="s">
        <v>3419</v>
      </c>
      <c r="W368">
        <v>3</v>
      </c>
      <c r="X368">
        <v>8435.9154929577471</v>
      </c>
      <c r="Y368">
        <v>1687.1830985915494</v>
      </c>
      <c r="Z368">
        <v>562.3943661971831</v>
      </c>
    </row>
    <row r="369" spans="1:26">
      <c r="A369" s="1">
        <v>46169</v>
      </c>
      <c r="B369" s="2" t="s">
        <v>3790</v>
      </c>
      <c r="C369" s="3">
        <v>0.33333333333333326</v>
      </c>
      <c r="D369" s="3">
        <v>0.38194444444444442</v>
      </c>
      <c r="E369">
        <v>515</v>
      </c>
      <c r="F369" s="2" t="s">
        <v>2185</v>
      </c>
      <c r="G369" s="2" t="s">
        <v>2187</v>
      </c>
      <c r="H369" s="2" t="s">
        <v>2188</v>
      </c>
      <c r="I369" s="2" t="s">
        <v>2186</v>
      </c>
      <c r="J369" s="2" t="s">
        <v>64</v>
      </c>
      <c r="K369">
        <v>12000</v>
      </c>
      <c r="L369">
        <v>12552</v>
      </c>
      <c r="M369">
        <v>12547</v>
      </c>
      <c r="O369">
        <v>5</v>
      </c>
      <c r="P369" s="2" t="s">
        <v>3946</v>
      </c>
      <c r="Q369" s="2"/>
      <c r="R369">
        <v>1.17</v>
      </c>
      <c r="S369">
        <v>3</v>
      </c>
      <c r="T369" s="2" t="s">
        <v>3419</v>
      </c>
      <c r="U369" s="2" t="s">
        <v>3419</v>
      </c>
      <c r="V369" s="2" t="s">
        <v>3419</v>
      </c>
      <c r="W369">
        <v>3</v>
      </c>
      <c r="X369">
        <v>10723.931623931625</v>
      </c>
      <c r="Y369">
        <v>3574.6438746438748</v>
      </c>
      <c r="Z369">
        <v>1191.5479582146249</v>
      </c>
    </row>
    <row r="370" spans="1:26">
      <c r="A370" s="1">
        <v>46169</v>
      </c>
      <c r="B370" s="2" t="s">
        <v>3790</v>
      </c>
      <c r="C370" s="3">
        <v>0.39583333333333326</v>
      </c>
      <c r="D370" s="3">
        <v>0.70833333333333326</v>
      </c>
      <c r="E370">
        <v>488</v>
      </c>
      <c r="F370" s="2" t="s">
        <v>2098</v>
      </c>
      <c r="G370" s="2" t="s">
        <v>2082</v>
      </c>
      <c r="H370" s="2" t="s">
        <v>97</v>
      </c>
      <c r="I370" s="2" t="s">
        <v>2081</v>
      </c>
      <c r="J370" s="2" t="s">
        <v>64</v>
      </c>
      <c r="K370">
        <v>29500</v>
      </c>
      <c r="L370">
        <v>29830</v>
      </c>
      <c r="M370">
        <v>29823</v>
      </c>
      <c r="O370">
        <v>7</v>
      </c>
      <c r="P370" s="2" t="s">
        <v>3946</v>
      </c>
      <c r="Q370" s="2"/>
      <c r="R370">
        <v>7.5</v>
      </c>
      <c r="S370">
        <v>3</v>
      </c>
      <c r="T370" s="2" t="s">
        <v>3419</v>
      </c>
      <c r="U370" s="2" t="s">
        <v>3419</v>
      </c>
      <c r="V370" s="2" t="s">
        <v>3419</v>
      </c>
      <c r="W370">
        <v>3</v>
      </c>
      <c r="X370">
        <v>3976.4</v>
      </c>
      <c r="Y370">
        <v>1325.4666666666667</v>
      </c>
      <c r="Z370">
        <v>441.82222222222219</v>
      </c>
    </row>
    <row r="371" spans="1:26">
      <c r="A371" s="1">
        <v>46169</v>
      </c>
      <c r="B371" s="2" t="s">
        <v>3790</v>
      </c>
      <c r="C371" s="3">
        <v>0.40277777777777768</v>
      </c>
      <c r="D371" s="3">
        <v>0.40625</v>
      </c>
      <c r="E371">
        <v>798</v>
      </c>
      <c r="F371" s="2" t="s">
        <v>3037</v>
      </c>
      <c r="G371" s="2" t="s">
        <v>3039</v>
      </c>
      <c r="H371" s="2" t="s">
        <v>153</v>
      </c>
      <c r="I371" s="2" t="s">
        <v>3038</v>
      </c>
      <c r="J371" s="2" t="s">
        <v>64</v>
      </c>
      <c r="K371">
        <v>150</v>
      </c>
      <c r="L371">
        <v>238</v>
      </c>
      <c r="M371">
        <v>238</v>
      </c>
      <c r="O371">
        <v>0</v>
      </c>
      <c r="P371" s="2" t="s">
        <v>3836</v>
      </c>
      <c r="Q371" s="2"/>
      <c r="R371">
        <v>0.08</v>
      </c>
      <c r="S371">
        <v>1</v>
      </c>
      <c r="T371" s="2" t="s">
        <v>3419</v>
      </c>
      <c r="U371" s="2" t="s">
        <v>3419</v>
      </c>
      <c r="V371" s="2" t="s">
        <v>3419</v>
      </c>
      <c r="W371">
        <v>3</v>
      </c>
      <c r="X371">
        <v>2975</v>
      </c>
      <c r="Y371">
        <v>2975</v>
      </c>
      <c r="Z371">
        <v>991.66666666666663</v>
      </c>
    </row>
    <row r="372" spans="1:26">
      <c r="A372" s="1">
        <v>46169</v>
      </c>
      <c r="B372" s="2" t="s">
        <v>3790</v>
      </c>
      <c r="C372" s="3">
        <v>0.40972222222222232</v>
      </c>
      <c r="D372" s="3">
        <v>0.43055555555555558</v>
      </c>
      <c r="E372">
        <v>780</v>
      </c>
      <c r="F372" s="2" t="s">
        <v>2984</v>
      </c>
      <c r="G372" s="2" t="s">
        <v>2986</v>
      </c>
      <c r="H372" s="2" t="s">
        <v>153</v>
      </c>
      <c r="I372" s="2" t="s">
        <v>2985</v>
      </c>
      <c r="J372" s="2" t="s">
        <v>64</v>
      </c>
      <c r="K372">
        <v>2200</v>
      </c>
      <c r="L372">
        <v>2400</v>
      </c>
      <c r="M372">
        <v>2400</v>
      </c>
      <c r="O372">
        <v>0</v>
      </c>
      <c r="P372" s="2" t="s">
        <v>3836</v>
      </c>
      <c r="Q372" s="2"/>
      <c r="R372">
        <v>0.5</v>
      </c>
      <c r="S372">
        <v>1</v>
      </c>
      <c r="T372" s="2" t="s">
        <v>3419</v>
      </c>
      <c r="U372" s="2" t="s">
        <v>3419</v>
      </c>
      <c r="V372" s="2" t="s">
        <v>3419</v>
      </c>
      <c r="W372">
        <v>3</v>
      </c>
      <c r="X372">
        <v>4800</v>
      </c>
      <c r="Y372">
        <v>4800</v>
      </c>
      <c r="Z372">
        <v>1600</v>
      </c>
    </row>
    <row r="373" spans="1:26">
      <c r="A373" s="1">
        <v>46169</v>
      </c>
      <c r="B373" s="2" t="s">
        <v>3790</v>
      </c>
      <c r="C373" s="3">
        <v>0.4375</v>
      </c>
      <c r="D373" s="3">
        <v>0.5</v>
      </c>
      <c r="E373">
        <v>807</v>
      </c>
      <c r="F373" s="2" t="s">
        <v>3071</v>
      </c>
      <c r="G373" s="2" t="s">
        <v>1617</v>
      </c>
      <c r="H373" s="2" t="s">
        <v>343</v>
      </c>
      <c r="I373" s="2" t="s">
        <v>1616</v>
      </c>
      <c r="J373" s="2" t="s">
        <v>64</v>
      </c>
      <c r="K373">
        <v>8600</v>
      </c>
      <c r="L373">
        <v>9000</v>
      </c>
      <c r="M373">
        <v>8996</v>
      </c>
      <c r="O373">
        <v>4</v>
      </c>
      <c r="P373" s="2" t="s">
        <v>3948</v>
      </c>
      <c r="Q373" s="2"/>
      <c r="R373">
        <v>1.5</v>
      </c>
      <c r="S373">
        <v>3</v>
      </c>
      <c r="T373" s="2" t="s">
        <v>3419</v>
      </c>
      <c r="U373" s="2" t="s">
        <v>3419</v>
      </c>
      <c r="V373" s="2" t="s">
        <v>3419</v>
      </c>
      <c r="W373">
        <v>3</v>
      </c>
      <c r="X373">
        <v>5997.333333333333</v>
      </c>
      <c r="Y373">
        <v>1999.1111111111111</v>
      </c>
      <c r="Z373">
        <v>666.37037037037032</v>
      </c>
    </row>
    <row r="374" spans="1:26">
      <c r="A374" s="1">
        <v>46169</v>
      </c>
      <c r="B374" s="2" t="s">
        <v>3790</v>
      </c>
      <c r="C374" s="3">
        <v>0.61805555555555558</v>
      </c>
      <c r="D374" s="3">
        <v>0.64583333333333326</v>
      </c>
      <c r="E374">
        <v>785</v>
      </c>
      <c r="F374" s="2" t="s">
        <v>2997</v>
      </c>
      <c r="G374" s="2" t="s">
        <v>585</v>
      </c>
      <c r="H374" s="2" t="s">
        <v>153</v>
      </c>
      <c r="I374" s="2" t="s">
        <v>584</v>
      </c>
      <c r="J374" s="2" t="s">
        <v>64</v>
      </c>
      <c r="K374">
        <v>4500</v>
      </c>
      <c r="L374">
        <v>4690</v>
      </c>
      <c r="M374">
        <v>4679</v>
      </c>
      <c r="O374">
        <v>11</v>
      </c>
      <c r="P374" s="2" t="s">
        <v>4005</v>
      </c>
      <c r="Q374" s="2"/>
      <c r="R374">
        <v>0.67</v>
      </c>
      <c r="S374">
        <v>2</v>
      </c>
      <c r="T374" s="2" t="s">
        <v>3419</v>
      </c>
      <c r="U374" s="2" t="s">
        <v>3419</v>
      </c>
      <c r="V374" s="2" t="s">
        <v>3419</v>
      </c>
      <c r="W374">
        <v>3</v>
      </c>
      <c r="X374">
        <v>6983.5820895522384</v>
      </c>
      <c r="Y374">
        <v>3491.7910447761192</v>
      </c>
      <c r="Z374">
        <v>1163.9303482587065</v>
      </c>
    </row>
    <row r="375" spans="1:26">
      <c r="A375" s="1">
        <v>46170</v>
      </c>
      <c r="B375" s="2" t="s">
        <v>3790</v>
      </c>
      <c r="C375" s="3">
        <v>0.34027777777777768</v>
      </c>
      <c r="D375" s="3">
        <v>0.38541666666666674</v>
      </c>
      <c r="E375">
        <v>664</v>
      </c>
      <c r="F375" s="2" t="s">
        <v>2698</v>
      </c>
      <c r="G375" s="2" t="s">
        <v>2700</v>
      </c>
      <c r="H375" s="2" t="s">
        <v>2701</v>
      </c>
      <c r="I375" s="2" t="s">
        <v>2699</v>
      </c>
      <c r="J375" s="2" t="s">
        <v>64</v>
      </c>
      <c r="K375">
        <v>11500</v>
      </c>
      <c r="L375">
        <v>11730</v>
      </c>
      <c r="M375">
        <v>11723</v>
      </c>
      <c r="O375">
        <v>7</v>
      </c>
      <c r="P375" s="2" t="s">
        <v>4006</v>
      </c>
      <c r="Q375" s="2"/>
      <c r="R375">
        <v>1.08</v>
      </c>
      <c r="S375">
        <v>2</v>
      </c>
      <c r="T375" s="2" t="s">
        <v>3419</v>
      </c>
      <c r="U375" s="2" t="s">
        <v>3419</v>
      </c>
      <c r="V375" s="2" t="s">
        <v>3419</v>
      </c>
      <c r="W375">
        <v>3</v>
      </c>
      <c r="X375">
        <v>10854.62962962963</v>
      </c>
      <c r="Y375">
        <v>5427.3148148148148</v>
      </c>
      <c r="Z375">
        <v>1809.1049382716049</v>
      </c>
    </row>
    <row r="376" spans="1:26">
      <c r="A376" s="1">
        <v>46170</v>
      </c>
      <c r="B376" s="2" t="s">
        <v>3790</v>
      </c>
      <c r="C376" s="3">
        <v>0.41666666666666674</v>
      </c>
      <c r="D376" s="3">
        <v>0.70833333333333326</v>
      </c>
      <c r="E376">
        <v>489</v>
      </c>
      <c r="F376" s="2" t="s">
        <v>2100</v>
      </c>
      <c r="G376" s="2" t="s">
        <v>2082</v>
      </c>
      <c r="H376" s="2" t="s">
        <v>97</v>
      </c>
      <c r="I376" s="2" t="s">
        <v>2081</v>
      </c>
      <c r="J376" s="2" t="s">
        <v>64</v>
      </c>
      <c r="K376">
        <v>29500</v>
      </c>
      <c r="L376">
        <v>29700</v>
      </c>
      <c r="M376">
        <v>25000</v>
      </c>
      <c r="N376" t="s">
        <v>3459</v>
      </c>
      <c r="O376">
        <v>39</v>
      </c>
      <c r="P376" s="2" t="s">
        <v>3932</v>
      </c>
      <c r="Q376" s="2"/>
      <c r="R376">
        <v>7</v>
      </c>
      <c r="S376">
        <v>3</v>
      </c>
      <c r="T376" s="2" t="s">
        <v>3419</v>
      </c>
      <c r="U376" s="2" t="s">
        <v>3419</v>
      </c>
      <c r="V376" s="2" t="s">
        <v>3419</v>
      </c>
      <c r="W376">
        <v>3</v>
      </c>
      <c r="X376">
        <v>3571.4285714285716</v>
      </c>
      <c r="Y376">
        <v>1190.4761904761906</v>
      </c>
      <c r="Z376">
        <v>396.82539682539681</v>
      </c>
    </row>
    <row r="377" spans="1:26">
      <c r="A377" s="1">
        <v>46170</v>
      </c>
      <c r="B377" s="2" t="s">
        <v>3790</v>
      </c>
      <c r="C377" s="3">
        <v>0.39583333333333326</v>
      </c>
      <c r="D377" s="3">
        <v>0.41319444444444442</v>
      </c>
      <c r="E377">
        <v>614</v>
      </c>
      <c r="F377" s="2" t="s">
        <v>2529</v>
      </c>
      <c r="G377" s="2" t="s">
        <v>2531</v>
      </c>
      <c r="H377" s="2" t="s">
        <v>153</v>
      </c>
      <c r="I377" s="2" t="s">
        <v>2530</v>
      </c>
      <c r="J377" s="2" t="s">
        <v>64</v>
      </c>
      <c r="K377">
        <v>1100</v>
      </c>
      <c r="L377">
        <v>1500</v>
      </c>
      <c r="M377">
        <v>1500</v>
      </c>
      <c r="O377">
        <v>1</v>
      </c>
      <c r="P377" s="2" t="s">
        <v>3836</v>
      </c>
      <c r="Q377" s="2"/>
      <c r="R377">
        <v>0.42</v>
      </c>
      <c r="S377">
        <v>1</v>
      </c>
      <c r="T377" s="2" t="s">
        <v>3419</v>
      </c>
      <c r="U377" s="2" t="s">
        <v>3419</v>
      </c>
      <c r="V377" s="2" t="s">
        <v>3419</v>
      </c>
      <c r="W377">
        <v>3</v>
      </c>
      <c r="X377">
        <v>3571.4285714285716</v>
      </c>
      <c r="Y377">
        <v>3571.4285714285716</v>
      </c>
      <c r="Z377">
        <v>1190.4761904761906</v>
      </c>
    </row>
    <row r="378" spans="1:26">
      <c r="A378" s="1">
        <v>46170</v>
      </c>
      <c r="B378" s="2" t="s">
        <v>3790</v>
      </c>
      <c r="C378" s="3">
        <v>0.52430555555555558</v>
      </c>
      <c r="D378" s="3">
        <v>0.63888888888888884</v>
      </c>
      <c r="E378">
        <v>666</v>
      </c>
      <c r="F378" s="2" t="s">
        <v>2709</v>
      </c>
      <c r="G378" s="2" t="s">
        <v>2711</v>
      </c>
      <c r="H378" s="2" t="s">
        <v>2701</v>
      </c>
      <c r="I378" s="2" t="s">
        <v>2710</v>
      </c>
      <c r="J378" s="2" t="s">
        <v>64</v>
      </c>
      <c r="K378">
        <v>17000</v>
      </c>
      <c r="L378">
        <v>18030</v>
      </c>
      <c r="M378">
        <v>18024</v>
      </c>
      <c r="O378">
        <v>6</v>
      </c>
      <c r="P378" s="2" t="s">
        <v>4007</v>
      </c>
      <c r="Q378" s="2"/>
      <c r="R378">
        <v>2.75</v>
      </c>
      <c r="S378">
        <v>4</v>
      </c>
      <c r="T378" s="2" t="s">
        <v>3419</v>
      </c>
      <c r="U378" s="2" t="s">
        <v>3419</v>
      </c>
      <c r="V378" s="2" t="s">
        <v>3419</v>
      </c>
      <c r="W378">
        <v>3</v>
      </c>
      <c r="X378">
        <v>6554.181818181818</v>
      </c>
      <c r="Y378">
        <v>1638.5454545454545</v>
      </c>
      <c r="Z378">
        <v>546.18181818181813</v>
      </c>
    </row>
    <row r="379" spans="1:26">
      <c r="A379" s="1">
        <v>46170</v>
      </c>
      <c r="B379" s="2" t="s">
        <v>3790</v>
      </c>
      <c r="C379" s="3">
        <v>0.59027777777777768</v>
      </c>
      <c r="D379" s="3">
        <v>0.61111111111111116</v>
      </c>
      <c r="E379">
        <v>793</v>
      </c>
      <c r="F379" s="2" t="s">
        <v>3023</v>
      </c>
      <c r="G379" s="2" t="s">
        <v>575</v>
      </c>
      <c r="H379" s="2" t="s">
        <v>153</v>
      </c>
      <c r="I379" s="2" t="s">
        <v>574</v>
      </c>
      <c r="J379" s="2" t="s">
        <v>64</v>
      </c>
      <c r="K379">
        <v>3500</v>
      </c>
      <c r="L379">
        <v>4040</v>
      </c>
      <c r="M379">
        <v>4047</v>
      </c>
      <c r="O379">
        <v>3</v>
      </c>
      <c r="P379" s="2" t="s">
        <v>4007</v>
      </c>
      <c r="Q379" s="2"/>
      <c r="R379">
        <v>0.5</v>
      </c>
      <c r="S379">
        <v>4</v>
      </c>
      <c r="T379" s="2" t="s">
        <v>3419</v>
      </c>
      <c r="U379" s="2" t="s">
        <v>3419</v>
      </c>
      <c r="V379" s="2" t="s">
        <v>3419</v>
      </c>
      <c r="W379">
        <v>3</v>
      </c>
      <c r="X379">
        <v>8094</v>
      </c>
      <c r="Y379">
        <v>2023.5</v>
      </c>
      <c r="Z379">
        <v>674.5</v>
      </c>
    </row>
    <row r="380" spans="1:26">
      <c r="A380" s="1">
        <v>46170</v>
      </c>
      <c r="B380" s="2" t="s">
        <v>3790</v>
      </c>
      <c r="C380" s="3">
        <v>0.63888888888888884</v>
      </c>
      <c r="D380" s="3">
        <v>0.65972222222222232</v>
      </c>
      <c r="E380">
        <v>790</v>
      </c>
      <c r="F380" s="2" t="s">
        <v>3006</v>
      </c>
      <c r="G380" s="2" t="s">
        <v>3008</v>
      </c>
      <c r="H380" s="2" t="s">
        <v>153</v>
      </c>
      <c r="I380" s="2" t="s">
        <v>3007</v>
      </c>
      <c r="J380" s="2" t="s">
        <v>64</v>
      </c>
      <c r="K380">
        <v>2000</v>
      </c>
      <c r="L380">
        <v>2272</v>
      </c>
      <c r="M380">
        <v>2272</v>
      </c>
      <c r="O380">
        <v>0</v>
      </c>
      <c r="P380" s="2" t="s">
        <v>4008</v>
      </c>
      <c r="Q380" s="2"/>
      <c r="R380">
        <v>0.5</v>
      </c>
      <c r="S380">
        <v>5</v>
      </c>
      <c r="T380" s="2" t="s">
        <v>3419</v>
      </c>
      <c r="U380" s="2" t="s">
        <v>3419</v>
      </c>
      <c r="V380" s="2" t="s">
        <v>3419</v>
      </c>
      <c r="W380">
        <v>3</v>
      </c>
      <c r="X380">
        <v>4544</v>
      </c>
      <c r="Y380">
        <v>908.8</v>
      </c>
      <c r="Z380">
        <v>302.93333333333334</v>
      </c>
    </row>
    <row r="381" spans="1:26">
      <c r="A381" s="1">
        <v>46171</v>
      </c>
      <c r="B381" s="2" t="s">
        <v>3790</v>
      </c>
      <c r="C381" s="3">
        <v>0.33333333333333326</v>
      </c>
      <c r="D381" s="3">
        <v>0.43055555555555558</v>
      </c>
      <c r="E381">
        <v>489</v>
      </c>
      <c r="F381" s="2" t="s">
        <v>2100</v>
      </c>
      <c r="G381" s="2" t="s">
        <v>2082</v>
      </c>
      <c r="H381" s="2" t="s">
        <v>97</v>
      </c>
      <c r="I381" s="2" t="s">
        <v>2081</v>
      </c>
      <c r="J381" s="2" t="s">
        <v>64</v>
      </c>
      <c r="K381">
        <v>29500</v>
      </c>
      <c r="L381">
        <v>29700</v>
      </c>
      <c r="M381">
        <v>4323</v>
      </c>
      <c r="N381" t="s">
        <v>3460</v>
      </c>
      <c r="O381">
        <v>338</v>
      </c>
      <c r="P381" s="2" t="s">
        <v>4009</v>
      </c>
      <c r="Q381" s="2"/>
      <c r="R381">
        <v>2.33</v>
      </c>
      <c r="T381" s="2" t="s">
        <v>3419</v>
      </c>
      <c r="U381" s="2" t="s">
        <v>3419</v>
      </c>
      <c r="V381" s="2" t="s">
        <v>3419</v>
      </c>
      <c r="W381">
        <v>3</v>
      </c>
      <c r="X381">
        <v>1855.3648068669527</v>
      </c>
    </row>
    <row r="382" spans="1:26">
      <c r="A382" s="1">
        <v>46171</v>
      </c>
      <c r="B382" s="2" t="s">
        <v>3790</v>
      </c>
      <c r="C382" s="3">
        <v>0.40972222222222232</v>
      </c>
      <c r="D382" s="3">
        <v>0.43402777777777768</v>
      </c>
      <c r="E382">
        <v>763</v>
      </c>
      <c r="F382" s="2" t="s">
        <v>2932</v>
      </c>
      <c r="G382" s="2" t="s">
        <v>2934</v>
      </c>
      <c r="H382" s="2" t="s">
        <v>500</v>
      </c>
      <c r="I382" s="2" t="s">
        <v>2933</v>
      </c>
      <c r="J382" s="2" t="s">
        <v>64</v>
      </c>
      <c r="K382">
        <v>3000</v>
      </c>
      <c r="L382">
        <v>3300</v>
      </c>
      <c r="M382">
        <v>3299</v>
      </c>
      <c r="O382">
        <v>1</v>
      </c>
      <c r="P382" s="2" t="s">
        <v>4010</v>
      </c>
      <c r="Q382" s="2"/>
      <c r="R382">
        <v>0.57999999999999996</v>
      </c>
      <c r="S382">
        <v>3</v>
      </c>
      <c r="T382" s="2" t="s">
        <v>3419</v>
      </c>
      <c r="U382" s="2" t="s">
        <v>3419</v>
      </c>
      <c r="V382" s="2" t="s">
        <v>3419</v>
      </c>
      <c r="W382">
        <v>3</v>
      </c>
      <c r="X382">
        <v>5687.9310344827591</v>
      </c>
      <c r="Y382">
        <v>1895.9770114942532</v>
      </c>
      <c r="Z382">
        <v>631.99233716475112</v>
      </c>
    </row>
    <row r="383" spans="1:26">
      <c r="A383" s="1">
        <v>46171</v>
      </c>
      <c r="B383" s="2" t="s">
        <v>3790</v>
      </c>
      <c r="C383" s="3">
        <v>0.45138888888888884</v>
      </c>
      <c r="D383" s="3">
        <v>0.70833333333333326</v>
      </c>
      <c r="E383">
        <v>490</v>
      </c>
      <c r="F383" s="2" t="s">
        <v>2101</v>
      </c>
      <c r="G383" s="2" t="s">
        <v>2082</v>
      </c>
      <c r="H383" s="2" t="s">
        <v>97</v>
      </c>
      <c r="I383" s="2" t="s">
        <v>2081</v>
      </c>
      <c r="J383" s="2" t="s">
        <v>64</v>
      </c>
      <c r="K383">
        <v>29500</v>
      </c>
      <c r="L383">
        <v>29980</v>
      </c>
      <c r="M383">
        <v>16000</v>
      </c>
      <c r="N383" t="s">
        <v>3459</v>
      </c>
      <c r="O383">
        <v>0</v>
      </c>
      <c r="P383" s="2" t="s">
        <v>4011</v>
      </c>
      <c r="Q383" s="2"/>
      <c r="R383">
        <v>6.17</v>
      </c>
      <c r="S383">
        <v>3</v>
      </c>
      <c r="T383" s="2" t="s">
        <v>3419</v>
      </c>
      <c r="U383" s="2" t="s">
        <v>3419</v>
      </c>
      <c r="V383" s="2" t="s">
        <v>3419</v>
      </c>
      <c r="W383">
        <v>3</v>
      </c>
      <c r="X383">
        <v>2593.1928687196109</v>
      </c>
      <c r="Y383">
        <v>864.39762290653698</v>
      </c>
      <c r="Z383">
        <v>288.13254096884566</v>
      </c>
    </row>
    <row r="384" spans="1:26">
      <c r="A384" s="1">
        <v>46171</v>
      </c>
      <c r="B384" s="2" t="s">
        <v>3790</v>
      </c>
      <c r="C384" s="3">
        <v>0.64583333333333326</v>
      </c>
      <c r="D384" s="3">
        <v>0.67013888888888884</v>
      </c>
      <c r="E384">
        <v>668</v>
      </c>
      <c r="F384" s="2" t="s">
        <v>2725</v>
      </c>
      <c r="G384" s="2" t="s">
        <v>857</v>
      </c>
      <c r="H384" s="2" t="s">
        <v>422</v>
      </c>
      <c r="I384" s="2" t="s">
        <v>2726</v>
      </c>
      <c r="J384" s="2" t="s">
        <v>64</v>
      </c>
      <c r="K384">
        <v>13000</v>
      </c>
      <c r="L384">
        <v>6930</v>
      </c>
      <c r="M384">
        <v>6928</v>
      </c>
      <c r="O384">
        <v>2</v>
      </c>
      <c r="P384" s="2" t="s">
        <v>4012</v>
      </c>
      <c r="Q384" s="2"/>
      <c r="R384">
        <v>0.57999999999999996</v>
      </c>
      <c r="S384">
        <v>3</v>
      </c>
      <c r="T384" s="2" t="s">
        <v>3419</v>
      </c>
      <c r="U384" s="2" t="s">
        <v>3419</v>
      </c>
      <c r="V384" s="2" t="s">
        <v>3419</v>
      </c>
      <c r="W384">
        <v>3</v>
      </c>
      <c r="X384">
        <v>11944.827586206897</v>
      </c>
      <c r="Y384">
        <v>3981.6091954022995</v>
      </c>
      <c r="Z384">
        <v>1327.2030651340997</v>
      </c>
    </row>
    <row r="385" spans="1:26">
      <c r="A385" s="1">
        <v>46174</v>
      </c>
      <c r="B385" s="2" t="s">
        <v>3790</v>
      </c>
      <c r="C385" s="3">
        <v>0.33333333333333326</v>
      </c>
      <c r="D385" s="3">
        <v>0.41666666666666674</v>
      </c>
      <c r="E385">
        <v>490</v>
      </c>
      <c r="F385" s="2" t="s">
        <v>2101</v>
      </c>
      <c r="G385" s="2" t="s">
        <v>2082</v>
      </c>
      <c r="H385" s="2" t="s">
        <v>97</v>
      </c>
      <c r="I385" s="2" t="s">
        <v>2081</v>
      </c>
      <c r="J385" s="2" t="s">
        <v>64</v>
      </c>
      <c r="K385">
        <v>29500</v>
      </c>
      <c r="L385">
        <v>29980</v>
      </c>
      <c r="M385">
        <v>13860</v>
      </c>
      <c r="N385" t="s">
        <v>3460</v>
      </c>
      <c r="O385">
        <v>120</v>
      </c>
      <c r="P385" s="2" t="s">
        <v>4013</v>
      </c>
      <c r="Q385" s="2"/>
      <c r="R385">
        <v>2</v>
      </c>
      <c r="S385">
        <v>4</v>
      </c>
      <c r="T385" s="2" t="s">
        <v>3419</v>
      </c>
      <c r="U385" s="2" t="s">
        <v>3419</v>
      </c>
      <c r="V385" s="2" t="s">
        <v>3419</v>
      </c>
      <c r="W385">
        <v>3</v>
      </c>
      <c r="X385">
        <v>6930</v>
      </c>
      <c r="Y385">
        <v>1732.5</v>
      </c>
      <c r="Z385">
        <v>577.5</v>
      </c>
    </row>
    <row r="386" spans="1:26">
      <c r="A386" s="1">
        <v>46174</v>
      </c>
      <c r="B386" s="2" t="s">
        <v>3790</v>
      </c>
      <c r="C386" s="3">
        <v>0.45138888888888884</v>
      </c>
      <c r="D386" s="3">
        <v>0.53472222222222232</v>
      </c>
      <c r="E386">
        <v>740</v>
      </c>
      <c r="F386" s="2" t="s">
        <v>2875</v>
      </c>
      <c r="G386" s="2" t="s">
        <v>402</v>
      </c>
      <c r="H386" s="2" t="s">
        <v>422</v>
      </c>
      <c r="I386" s="2" t="s">
        <v>2876</v>
      </c>
      <c r="J386" s="2" t="s">
        <v>64</v>
      </c>
      <c r="K386">
        <v>7000</v>
      </c>
      <c r="L386">
        <v>6660</v>
      </c>
      <c r="M386">
        <v>6628</v>
      </c>
      <c r="O386">
        <v>32</v>
      </c>
      <c r="P386" s="2" t="s">
        <v>4014</v>
      </c>
      <c r="Q386" s="2"/>
      <c r="R386">
        <v>2</v>
      </c>
      <c r="S386">
        <v>5</v>
      </c>
      <c r="T386" s="2" t="s">
        <v>3419</v>
      </c>
      <c r="U386" s="2" t="s">
        <v>3419</v>
      </c>
      <c r="V386" s="2" t="s">
        <v>3419</v>
      </c>
      <c r="W386">
        <v>3</v>
      </c>
      <c r="X386">
        <v>3314</v>
      </c>
      <c r="Y386">
        <v>662.8</v>
      </c>
      <c r="Z386">
        <v>220.93333333333331</v>
      </c>
    </row>
    <row r="387" spans="1:26">
      <c r="A387" s="1">
        <v>46174</v>
      </c>
      <c r="B387" s="2" t="s">
        <v>3790</v>
      </c>
      <c r="C387" s="3">
        <v>0.54166666666666674</v>
      </c>
      <c r="D387" s="3">
        <v>0.70138888888888884</v>
      </c>
      <c r="E387">
        <v>701</v>
      </c>
      <c r="F387" s="2" t="s">
        <v>2800</v>
      </c>
      <c r="G387" s="2" t="s">
        <v>825</v>
      </c>
      <c r="H387" s="2" t="s">
        <v>192</v>
      </c>
      <c r="I387" s="2" t="s">
        <v>824</v>
      </c>
      <c r="J387" s="2" t="s">
        <v>64</v>
      </c>
      <c r="K387">
        <v>29300</v>
      </c>
      <c r="L387">
        <v>29720</v>
      </c>
      <c r="M387">
        <v>29688</v>
      </c>
      <c r="O387">
        <v>32</v>
      </c>
      <c r="P387" s="2" t="s">
        <v>4015</v>
      </c>
      <c r="Q387" s="2"/>
      <c r="R387">
        <v>3.83</v>
      </c>
      <c r="T387" s="2" t="s">
        <v>3419</v>
      </c>
      <c r="U387" s="2" t="s">
        <v>3419</v>
      </c>
      <c r="V387" s="2" t="s">
        <v>3419</v>
      </c>
      <c r="W387">
        <v>3</v>
      </c>
      <c r="X387">
        <v>7751.4360313315929</v>
      </c>
    </row>
    <row r="388" spans="1:26">
      <c r="A388" s="1">
        <v>46174</v>
      </c>
      <c r="B388" s="2" t="s">
        <v>3790</v>
      </c>
      <c r="C388" s="3">
        <v>0.59027777777777768</v>
      </c>
      <c r="D388" s="3">
        <v>0.59375</v>
      </c>
      <c r="E388">
        <v>824</v>
      </c>
      <c r="F388" s="2" t="s">
        <v>3119</v>
      </c>
      <c r="G388" s="2" t="s">
        <v>3121</v>
      </c>
      <c r="H388" s="2" t="s">
        <v>998</v>
      </c>
      <c r="I388" s="2" t="s">
        <v>3120</v>
      </c>
      <c r="J388" s="2" t="s">
        <v>64</v>
      </c>
      <c r="K388">
        <v>540</v>
      </c>
      <c r="L388">
        <v>540</v>
      </c>
      <c r="M388">
        <v>540</v>
      </c>
      <c r="O388">
        <v>0</v>
      </c>
      <c r="P388" s="2" t="s">
        <v>4016</v>
      </c>
      <c r="Q388" s="2"/>
      <c r="R388">
        <v>0.08</v>
      </c>
      <c r="S388">
        <v>3</v>
      </c>
      <c r="T388" s="2" t="s">
        <v>3419</v>
      </c>
      <c r="U388" s="2" t="s">
        <v>3419</v>
      </c>
      <c r="V388" s="2" t="s">
        <v>3419</v>
      </c>
      <c r="W388">
        <v>3</v>
      </c>
      <c r="X388">
        <v>6750</v>
      </c>
      <c r="Y388">
        <v>2250</v>
      </c>
      <c r="Z388">
        <v>750</v>
      </c>
    </row>
    <row r="389" spans="1:26">
      <c r="A389" s="1">
        <v>46174</v>
      </c>
      <c r="B389" s="2" t="s">
        <v>3790</v>
      </c>
      <c r="C389" s="3">
        <v>0.59375</v>
      </c>
      <c r="D389" s="3">
        <v>0.59722222222222232</v>
      </c>
      <c r="E389">
        <v>825</v>
      </c>
      <c r="F389" s="2" t="s">
        <v>3126</v>
      </c>
      <c r="G389" s="2" t="s">
        <v>3121</v>
      </c>
      <c r="H389" s="2" t="s">
        <v>998</v>
      </c>
      <c r="I389" s="2" t="s">
        <v>3120</v>
      </c>
      <c r="J389" s="2" t="s">
        <v>64</v>
      </c>
      <c r="K389">
        <v>540</v>
      </c>
      <c r="L389">
        <v>540</v>
      </c>
      <c r="M389">
        <v>540</v>
      </c>
      <c r="O389">
        <v>0</v>
      </c>
      <c r="P389" s="2" t="s">
        <v>4016</v>
      </c>
      <c r="Q389" s="2"/>
      <c r="R389">
        <v>0.08</v>
      </c>
      <c r="S389">
        <v>3</v>
      </c>
      <c r="T389" s="2" t="s">
        <v>3419</v>
      </c>
      <c r="U389" s="2" t="s">
        <v>3419</v>
      </c>
      <c r="V389" s="2" t="s">
        <v>3419</v>
      </c>
      <c r="W389">
        <v>3</v>
      </c>
      <c r="X389">
        <v>6750</v>
      </c>
      <c r="Y389">
        <v>2250</v>
      </c>
      <c r="Z389">
        <v>750</v>
      </c>
    </row>
    <row r="390" spans="1:26">
      <c r="A390" s="1">
        <v>46174</v>
      </c>
      <c r="B390" s="2" t="s">
        <v>3790</v>
      </c>
      <c r="C390" s="3">
        <v>0.60416666666666674</v>
      </c>
      <c r="D390" s="3">
        <v>0.70833333333333326</v>
      </c>
      <c r="E390">
        <v>826</v>
      </c>
      <c r="F390" s="2" t="s">
        <v>3127</v>
      </c>
      <c r="G390" s="2" t="s">
        <v>3121</v>
      </c>
      <c r="H390" s="2" t="s">
        <v>998</v>
      </c>
      <c r="I390" s="2" t="s">
        <v>3120</v>
      </c>
      <c r="J390" s="2" t="s">
        <v>64</v>
      </c>
      <c r="K390">
        <v>4420</v>
      </c>
      <c r="L390">
        <v>4537</v>
      </c>
      <c r="M390">
        <v>3500</v>
      </c>
      <c r="N390" t="s">
        <v>3459</v>
      </c>
      <c r="O390">
        <v>0</v>
      </c>
      <c r="P390" s="2" t="s">
        <v>4016</v>
      </c>
      <c r="Q390" s="2"/>
      <c r="R390">
        <v>2.5</v>
      </c>
      <c r="S390">
        <v>3</v>
      </c>
      <c r="T390" s="2" t="s">
        <v>3419</v>
      </c>
      <c r="U390" s="2" t="s">
        <v>3419</v>
      </c>
      <c r="V390" s="2" t="s">
        <v>3419</v>
      </c>
      <c r="W390">
        <v>3</v>
      </c>
      <c r="X390">
        <v>1400</v>
      </c>
      <c r="Y390">
        <v>466.66666666666669</v>
      </c>
      <c r="Z390">
        <v>155.55555555555557</v>
      </c>
    </row>
    <row r="391" spans="1:26">
      <c r="A391" s="1">
        <v>46175</v>
      </c>
      <c r="B391" s="2" t="s">
        <v>3790</v>
      </c>
      <c r="C391" s="3">
        <v>0.33333333333333326</v>
      </c>
      <c r="D391" s="3">
        <v>0.34375</v>
      </c>
      <c r="E391">
        <v>826</v>
      </c>
      <c r="F391" s="2" t="s">
        <v>3127</v>
      </c>
      <c r="G391" s="2" t="s">
        <v>3121</v>
      </c>
      <c r="H391" s="2" t="s">
        <v>998</v>
      </c>
      <c r="I391" s="2" t="s">
        <v>3120</v>
      </c>
      <c r="J391" s="2" t="s">
        <v>64</v>
      </c>
      <c r="K391">
        <v>4420</v>
      </c>
      <c r="L391">
        <v>4537</v>
      </c>
      <c r="M391">
        <v>992</v>
      </c>
      <c r="N391" t="s">
        <v>3460</v>
      </c>
      <c r="O391">
        <v>45</v>
      </c>
      <c r="P391" s="2" t="s">
        <v>4017</v>
      </c>
      <c r="Q391" s="2"/>
      <c r="R391">
        <v>0.25</v>
      </c>
      <c r="S391">
        <v>3</v>
      </c>
      <c r="T391" s="2" t="s">
        <v>3419</v>
      </c>
      <c r="U391" s="2" t="s">
        <v>3419</v>
      </c>
      <c r="V391" s="2" t="s">
        <v>3419</v>
      </c>
      <c r="W391">
        <v>3</v>
      </c>
      <c r="X391">
        <v>3968</v>
      </c>
      <c r="Y391">
        <v>1322.6666666666667</v>
      </c>
      <c r="Z391">
        <v>440.88888888888891</v>
      </c>
    </row>
    <row r="392" spans="1:26">
      <c r="A392" s="1">
        <v>46175</v>
      </c>
      <c r="B392" s="2" t="s">
        <v>3790</v>
      </c>
      <c r="C392" s="3">
        <v>0.34722222222222232</v>
      </c>
      <c r="D392" s="3">
        <v>0.37152777777777768</v>
      </c>
      <c r="E392">
        <v>782</v>
      </c>
      <c r="F392" s="2" t="s">
        <v>2991</v>
      </c>
      <c r="G392" s="2" t="s">
        <v>1598</v>
      </c>
      <c r="H392" s="2" t="s">
        <v>192</v>
      </c>
      <c r="I392" s="2" t="s">
        <v>2992</v>
      </c>
      <c r="J392" s="2" t="s">
        <v>64</v>
      </c>
      <c r="K392">
        <v>7000</v>
      </c>
      <c r="L392">
        <v>7160</v>
      </c>
      <c r="M392">
        <v>7157</v>
      </c>
      <c r="O392">
        <v>3</v>
      </c>
      <c r="P392" s="2" t="s">
        <v>4018</v>
      </c>
      <c r="Q392" s="2"/>
      <c r="R392">
        <v>0.57999999999999996</v>
      </c>
      <c r="S392">
        <v>4</v>
      </c>
      <c r="T392" s="2" t="s">
        <v>3419</v>
      </c>
      <c r="U392" s="2" t="s">
        <v>3419</v>
      </c>
      <c r="V392" s="2" t="s">
        <v>3419</v>
      </c>
      <c r="W392">
        <v>3</v>
      </c>
      <c r="X392">
        <v>12339.655172413793</v>
      </c>
      <c r="Y392">
        <v>3084.9137931034484</v>
      </c>
      <c r="Z392">
        <v>1028.3045977011495</v>
      </c>
    </row>
    <row r="393" spans="1:26">
      <c r="A393" s="1">
        <v>46175</v>
      </c>
      <c r="B393" s="2" t="s">
        <v>3790</v>
      </c>
      <c r="C393" s="3">
        <v>0.375</v>
      </c>
      <c r="D393" s="3">
        <v>0.5</v>
      </c>
      <c r="E393">
        <v>699</v>
      </c>
      <c r="F393" s="2" t="s">
        <v>2799</v>
      </c>
      <c r="G393" s="2" t="s">
        <v>410</v>
      </c>
      <c r="H393" s="2" t="s">
        <v>97</v>
      </c>
      <c r="I393" s="2" t="s">
        <v>409</v>
      </c>
      <c r="J393" s="2" t="s">
        <v>64</v>
      </c>
      <c r="K393">
        <v>28000</v>
      </c>
      <c r="L393">
        <v>28200</v>
      </c>
      <c r="M393">
        <v>28078</v>
      </c>
      <c r="O393">
        <v>122</v>
      </c>
      <c r="P393" s="2" t="s">
        <v>4018</v>
      </c>
      <c r="Q393" s="2"/>
      <c r="R393">
        <v>3</v>
      </c>
      <c r="S393">
        <v>4</v>
      </c>
      <c r="T393" s="2" t="s">
        <v>3419</v>
      </c>
      <c r="U393" s="2" t="s">
        <v>3419</v>
      </c>
      <c r="V393" s="2" t="s">
        <v>3419</v>
      </c>
      <c r="W393">
        <v>3</v>
      </c>
      <c r="X393">
        <v>9359.3333333333339</v>
      </c>
      <c r="Y393">
        <v>2339.8333333333335</v>
      </c>
      <c r="Z393">
        <v>779.94444444444446</v>
      </c>
    </row>
    <row r="394" spans="1:26">
      <c r="A394" s="1">
        <v>46175</v>
      </c>
      <c r="B394" s="2" t="s">
        <v>3790</v>
      </c>
      <c r="C394" s="3">
        <v>0.50347222222222232</v>
      </c>
      <c r="D394" s="3">
        <v>0.62152777777777768</v>
      </c>
      <c r="E394">
        <v>667</v>
      </c>
      <c r="F394" s="2" t="s">
        <v>2717</v>
      </c>
      <c r="G394" s="2" t="s">
        <v>2719</v>
      </c>
      <c r="H394" s="2" t="s">
        <v>2720</v>
      </c>
      <c r="I394" s="2" t="s">
        <v>2718</v>
      </c>
      <c r="J394" s="2" t="s">
        <v>116</v>
      </c>
      <c r="K394">
        <v>25000</v>
      </c>
      <c r="L394">
        <v>25928</v>
      </c>
      <c r="M394">
        <v>25284</v>
      </c>
      <c r="N394" t="s">
        <v>4019</v>
      </c>
      <c r="O394">
        <v>72</v>
      </c>
      <c r="P394" s="2" t="s">
        <v>4017</v>
      </c>
      <c r="Q394" s="2"/>
      <c r="R394">
        <v>2.83</v>
      </c>
      <c r="S394">
        <v>3</v>
      </c>
      <c r="T394" s="2" t="s">
        <v>3419</v>
      </c>
      <c r="U394" s="2" t="s">
        <v>3419</v>
      </c>
      <c r="V394" s="2" t="s">
        <v>3419</v>
      </c>
      <c r="W394">
        <v>3</v>
      </c>
      <c r="X394">
        <v>8934.2756183745587</v>
      </c>
      <c r="Y394">
        <v>2978.0918727915196</v>
      </c>
      <c r="Z394">
        <v>992.69729093050648</v>
      </c>
    </row>
    <row r="395" spans="1:26">
      <c r="A395" s="1">
        <v>46175</v>
      </c>
      <c r="B395" s="2" t="s">
        <v>3790</v>
      </c>
      <c r="C395" s="3">
        <v>0.56597222222222232</v>
      </c>
      <c r="D395" s="3">
        <v>0.57638888888888884</v>
      </c>
      <c r="E395">
        <v>828</v>
      </c>
      <c r="F395" s="2" t="s">
        <v>3128</v>
      </c>
      <c r="G395" s="2" t="s">
        <v>3130</v>
      </c>
      <c r="H395" s="2" t="s">
        <v>2978</v>
      </c>
      <c r="I395" s="2" t="s">
        <v>3129</v>
      </c>
      <c r="J395" s="2" t="s">
        <v>64</v>
      </c>
      <c r="K395">
        <v>2000</v>
      </c>
      <c r="L395">
        <v>2590</v>
      </c>
      <c r="M395">
        <v>2586</v>
      </c>
      <c r="O395">
        <v>4</v>
      </c>
      <c r="P395" s="2" t="s">
        <v>4017</v>
      </c>
      <c r="Q395" s="2"/>
      <c r="S395">
        <v>3</v>
      </c>
      <c r="T395" s="2" t="s">
        <v>3419</v>
      </c>
      <c r="U395" s="2" t="s">
        <v>3419</v>
      </c>
      <c r="V395" s="2" t="s">
        <v>3419</v>
      </c>
      <c r="W395">
        <v>3</v>
      </c>
    </row>
    <row r="396" spans="1:26">
      <c r="A396" s="1">
        <v>46175</v>
      </c>
      <c r="B396" s="2" t="s">
        <v>3790</v>
      </c>
      <c r="C396" s="3">
        <v>0.57986111111111116</v>
      </c>
      <c r="D396" s="3">
        <v>0.59027777777777768</v>
      </c>
      <c r="E396">
        <v>778</v>
      </c>
      <c r="F396" s="2" t="s">
        <v>2975</v>
      </c>
      <c r="G396" s="2" t="s">
        <v>2977</v>
      </c>
      <c r="H396" s="2" t="s">
        <v>2978</v>
      </c>
      <c r="I396" s="2" t="s">
        <v>2976</v>
      </c>
      <c r="J396" s="2" t="s">
        <v>64</v>
      </c>
      <c r="K396">
        <v>2500</v>
      </c>
      <c r="L396">
        <v>3054</v>
      </c>
      <c r="M396">
        <v>3054</v>
      </c>
      <c r="O396">
        <v>0</v>
      </c>
      <c r="P396" s="2" t="s">
        <v>4017</v>
      </c>
      <c r="Q396" s="2"/>
      <c r="R396">
        <v>0.25</v>
      </c>
      <c r="S396">
        <v>3</v>
      </c>
      <c r="T396" s="2" t="s">
        <v>3419</v>
      </c>
      <c r="U396" s="2" t="s">
        <v>3419</v>
      </c>
      <c r="V396" s="2" t="s">
        <v>3419</v>
      </c>
      <c r="W396">
        <v>3</v>
      </c>
      <c r="X396">
        <v>12216</v>
      </c>
      <c r="Y396">
        <v>4072</v>
      </c>
      <c r="Z396">
        <v>1357.3333333333333</v>
      </c>
    </row>
    <row r="397" spans="1:26">
      <c r="A397" s="1">
        <v>46175</v>
      </c>
      <c r="B397" s="2" t="s">
        <v>3790</v>
      </c>
      <c r="C397" s="3">
        <v>0.59375</v>
      </c>
      <c r="D397" s="3">
        <v>0.60416666666666674</v>
      </c>
      <c r="E397">
        <v>800</v>
      </c>
      <c r="F397" s="2" t="s">
        <v>3050</v>
      </c>
      <c r="G397" s="2" t="s">
        <v>3052</v>
      </c>
      <c r="H397" s="2" t="s">
        <v>1064</v>
      </c>
      <c r="I397" s="2" t="s">
        <v>3051</v>
      </c>
      <c r="J397" s="2" t="s">
        <v>64</v>
      </c>
      <c r="K397">
        <v>1600</v>
      </c>
      <c r="L397">
        <v>2145</v>
      </c>
      <c r="M397">
        <v>2082</v>
      </c>
      <c r="O397">
        <v>63</v>
      </c>
      <c r="P397" s="2" t="s">
        <v>4017</v>
      </c>
      <c r="Q397" s="2"/>
      <c r="R397">
        <v>0.25</v>
      </c>
      <c r="S397">
        <v>3</v>
      </c>
      <c r="T397" s="2" t="s">
        <v>3419</v>
      </c>
      <c r="U397" s="2" t="s">
        <v>3419</v>
      </c>
      <c r="V397" s="2" t="s">
        <v>3419</v>
      </c>
      <c r="W397">
        <v>3</v>
      </c>
      <c r="X397">
        <v>8328</v>
      </c>
      <c r="Y397">
        <v>2776</v>
      </c>
      <c r="Z397">
        <v>925.33333333333337</v>
      </c>
    </row>
    <row r="398" spans="1:26">
      <c r="A398" s="1">
        <v>46175</v>
      </c>
      <c r="B398" s="2" t="s">
        <v>3790</v>
      </c>
      <c r="C398" s="3">
        <v>0.63194444444444442</v>
      </c>
      <c r="D398" s="3">
        <v>0.6875</v>
      </c>
      <c r="E398">
        <v>663</v>
      </c>
      <c r="F398" s="2" t="s">
        <v>2693</v>
      </c>
      <c r="G398" s="2" t="s">
        <v>227</v>
      </c>
      <c r="H398" s="2" t="s">
        <v>950</v>
      </c>
      <c r="I398" s="2" t="s">
        <v>2694</v>
      </c>
      <c r="J398" s="2" t="s">
        <v>116</v>
      </c>
      <c r="K398">
        <v>34500</v>
      </c>
      <c r="L398">
        <v>36120</v>
      </c>
      <c r="M398">
        <v>26500</v>
      </c>
      <c r="N398" t="s">
        <v>3459</v>
      </c>
      <c r="O398">
        <v>14</v>
      </c>
      <c r="P398" s="2" t="s">
        <v>4017</v>
      </c>
      <c r="Q398" s="2"/>
      <c r="R398">
        <v>0.25</v>
      </c>
      <c r="S398">
        <v>3</v>
      </c>
      <c r="T398" s="2" t="s">
        <v>3419</v>
      </c>
      <c r="U398" s="2" t="s">
        <v>3419</v>
      </c>
      <c r="V398" s="2" t="s">
        <v>3419</v>
      </c>
      <c r="W398">
        <v>3</v>
      </c>
      <c r="X398">
        <v>106000</v>
      </c>
      <c r="Y398">
        <v>35333.333333333336</v>
      </c>
      <c r="Z398">
        <v>11777.777777777779</v>
      </c>
    </row>
    <row r="399" spans="1:26">
      <c r="A399" s="1">
        <v>46176</v>
      </c>
      <c r="B399" s="2" t="s">
        <v>3790</v>
      </c>
      <c r="C399" s="3">
        <v>0.33333333333333326</v>
      </c>
      <c r="D399" s="3">
        <v>0.35763888888888884</v>
      </c>
      <c r="E399">
        <v>663</v>
      </c>
      <c r="F399" s="2" t="s">
        <v>2693</v>
      </c>
      <c r="G399" s="2" t="s">
        <v>227</v>
      </c>
      <c r="H399" s="2" t="s">
        <v>950</v>
      </c>
      <c r="I399" s="2" t="s">
        <v>2694</v>
      </c>
      <c r="J399" s="2" t="s">
        <v>116</v>
      </c>
      <c r="K399">
        <v>34500</v>
      </c>
      <c r="L399">
        <v>36120</v>
      </c>
      <c r="M399">
        <v>9606</v>
      </c>
      <c r="N399" t="s">
        <v>3460</v>
      </c>
      <c r="O399">
        <v>0</v>
      </c>
      <c r="P399" s="2" t="s">
        <v>4020</v>
      </c>
      <c r="Q399" s="2"/>
      <c r="R399">
        <v>1.33</v>
      </c>
      <c r="S399">
        <v>4</v>
      </c>
      <c r="T399" s="2" t="s">
        <v>3419</v>
      </c>
      <c r="U399" s="2" t="s">
        <v>3419</v>
      </c>
      <c r="V399" s="2" t="s">
        <v>3419</v>
      </c>
      <c r="W399">
        <v>3</v>
      </c>
      <c r="X399">
        <v>7222.5563909774428</v>
      </c>
      <c r="Y399">
        <v>1805.6390977443607</v>
      </c>
      <c r="Z399">
        <v>601.87969924812023</v>
      </c>
    </row>
    <row r="400" spans="1:26">
      <c r="A400" s="1">
        <v>46176</v>
      </c>
      <c r="B400" s="2" t="s">
        <v>3790</v>
      </c>
      <c r="C400" s="3">
        <v>0.36458333333333326</v>
      </c>
      <c r="D400" s="3">
        <v>0.40625</v>
      </c>
      <c r="E400">
        <v>803</v>
      </c>
      <c r="F400" s="2" t="s">
        <v>3059</v>
      </c>
      <c r="G400" s="2" t="s">
        <v>1975</v>
      </c>
      <c r="H400" s="2" t="s">
        <v>1976</v>
      </c>
      <c r="I400" s="2" t="s">
        <v>1974</v>
      </c>
      <c r="J400" s="2" t="s">
        <v>64</v>
      </c>
      <c r="K400">
        <v>16000</v>
      </c>
      <c r="L400">
        <v>16542</v>
      </c>
      <c r="M400">
        <v>16525</v>
      </c>
      <c r="O400">
        <v>17</v>
      </c>
      <c r="P400" s="2" t="s">
        <v>4020</v>
      </c>
      <c r="Q400" s="2"/>
      <c r="R400">
        <v>0.57999999999999996</v>
      </c>
      <c r="S400">
        <v>4</v>
      </c>
      <c r="T400" s="2" t="s">
        <v>3419</v>
      </c>
      <c r="U400" s="2" t="s">
        <v>3419</v>
      </c>
      <c r="V400" s="2" t="s">
        <v>3419</v>
      </c>
      <c r="W400">
        <v>3</v>
      </c>
      <c r="X400">
        <v>28491.37931034483</v>
      </c>
      <c r="Y400">
        <v>7122.8448275862074</v>
      </c>
      <c r="Z400">
        <v>2374.2816091954023</v>
      </c>
    </row>
    <row r="401" spans="1:26">
      <c r="A401" s="1">
        <v>46176</v>
      </c>
      <c r="B401" s="2" t="s">
        <v>3790</v>
      </c>
      <c r="C401" s="3">
        <v>0.40972222222222232</v>
      </c>
      <c r="D401" s="3">
        <v>0.43055555555555558</v>
      </c>
      <c r="E401">
        <v>707</v>
      </c>
      <c r="F401" s="2" t="s">
        <v>2811</v>
      </c>
      <c r="G401" s="2" t="s">
        <v>466</v>
      </c>
      <c r="H401" s="2" t="s">
        <v>97</v>
      </c>
      <c r="I401" s="2" t="s">
        <v>465</v>
      </c>
      <c r="J401" s="2" t="s">
        <v>64</v>
      </c>
      <c r="K401">
        <v>10000</v>
      </c>
      <c r="L401">
        <v>10040</v>
      </c>
      <c r="M401">
        <v>10000</v>
      </c>
      <c r="O401">
        <v>40</v>
      </c>
      <c r="P401" s="2" t="s">
        <v>4020</v>
      </c>
      <c r="Q401" s="2"/>
      <c r="R401">
        <v>0.5</v>
      </c>
      <c r="S401">
        <v>4</v>
      </c>
      <c r="T401" s="2" t="s">
        <v>3419</v>
      </c>
      <c r="U401" s="2" t="s">
        <v>3419</v>
      </c>
      <c r="V401" s="2" t="s">
        <v>3419</v>
      </c>
      <c r="W401">
        <v>3</v>
      </c>
      <c r="X401">
        <v>20000</v>
      </c>
      <c r="Y401">
        <v>5000</v>
      </c>
      <c r="Z401">
        <v>1666.6666666666667</v>
      </c>
    </row>
    <row r="402" spans="1:26">
      <c r="A402" s="1">
        <v>46176</v>
      </c>
      <c r="B402" s="2" t="s">
        <v>3790</v>
      </c>
      <c r="C402" s="3">
        <v>0.43055555555555558</v>
      </c>
      <c r="D402" s="3">
        <v>0.54166666666666674</v>
      </c>
      <c r="E402">
        <v>705</v>
      </c>
      <c r="F402" s="2" t="s">
        <v>2808</v>
      </c>
      <c r="G402" s="2" t="s">
        <v>466</v>
      </c>
      <c r="H402" s="2" t="s">
        <v>97</v>
      </c>
      <c r="I402" s="2" t="s">
        <v>465</v>
      </c>
      <c r="J402" s="2" t="s">
        <v>64</v>
      </c>
      <c r="K402">
        <v>20000</v>
      </c>
      <c r="L402">
        <v>20296</v>
      </c>
      <c r="M402">
        <v>20265</v>
      </c>
      <c r="O402">
        <v>31</v>
      </c>
      <c r="P402" s="2" t="s">
        <v>4020</v>
      </c>
      <c r="Q402" s="2"/>
      <c r="R402">
        <v>2.67</v>
      </c>
      <c r="S402">
        <v>4</v>
      </c>
      <c r="T402" s="2" t="s">
        <v>3419</v>
      </c>
      <c r="U402" s="2" t="s">
        <v>3419</v>
      </c>
      <c r="V402" s="2" t="s">
        <v>3419</v>
      </c>
      <c r="W402">
        <v>3</v>
      </c>
      <c r="X402">
        <v>7589.8876404494385</v>
      </c>
      <c r="Y402">
        <v>1897.4719101123596</v>
      </c>
      <c r="Z402">
        <v>632.49063670411988</v>
      </c>
    </row>
    <row r="403" spans="1:26">
      <c r="A403" s="1">
        <v>46176</v>
      </c>
      <c r="B403" s="2" t="s">
        <v>3790</v>
      </c>
      <c r="C403" s="3">
        <v>0.54861111111111116</v>
      </c>
      <c r="D403" s="3">
        <v>0.70833333333333326</v>
      </c>
      <c r="E403">
        <v>679</v>
      </c>
      <c r="F403" s="2" t="s">
        <v>2757</v>
      </c>
      <c r="G403" s="2" t="s">
        <v>2752</v>
      </c>
      <c r="H403" s="2" t="s">
        <v>1106</v>
      </c>
      <c r="I403" s="2" t="s">
        <v>2751</v>
      </c>
      <c r="J403" s="2" t="s">
        <v>64</v>
      </c>
      <c r="K403">
        <v>9000</v>
      </c>
      <c r="L403">
        <v>9460</v>
      </c>
      <c r="M403">
        <v>5000</v>
      </c>
      <c r="N403" t="s">
        <v>3459</v>
      </c>
      <c r="O403">
        <v>45</v>
      </c>
      <c r="P403" s="2" t="s">
        <v>4021</v>
      </c>
      <c r="Q403" s="2"/>
      <c r="R403">
        <v>3.83</v>
      </c>
      <c r="S403">
        <v>4</v>
      </c>
      <c r="T403" s="2" t="s">
        <v>3419</v>
      </c>
      <c r="U403" s="2" t="s">
        <v>3419</v>
      </c>
      <c r="V403" s="2" t="s">
        <v>3419</v>
      </c>
      <c r="W403">
        <v>3</v>
      </c>
      <c r="X403">
        <v>1305.4830287206266</v>
      </c>
      <c r="Y403">
        <v>326.37075718015666</v>
      </c>
      <c r="Z403">
        <v>108.79025239338556</v>
      </c>
    </row>
    <row r="404" spans="1:26">
      <c r="A404" s="1">
        <v>46176</v>
      </c>
      <c r="B404" s="2" t="s">
        <v>3790</v>
      </c>
      <c r="C404" s="3">
        <v>0.58333333333333326</v>
      </c>
      <c r="D404" s="3">
        <v>0.60069444444444442</v>
      </c>
      <c r="E404">
        <v>820</v>
      </c>
      <c r="F404" s="2" t="s">
        <v>3102</v>
      </c>
      <c r="G404" s="2" t="s">
        <v>3104</v>
      </c>
      <c r="H404" s="2" t="s">
        <v>343</v>
      </c>
      <c r="I404" s="2" t="s">
        <v>3103</v>
      </c>
      <c r="J404" s="2" t="s">
        <v>64</v>
      </c>
      <c r="K404">
        <v>4500</v>
      </c>
      <c r="L404">
        <v>4720</v>
      </c>
      <c r="M404">
        <v>4713</v>
      </c>
      <c r="O404">
        <v>7</v>
      </c>
      <c r="P404" s="2" t="s">
        <v>4022</v>
      </c>
      <c r="Q404" s="2"/>
      <c r="R404">
        <v>0.42</v>
      </c>
      <c r="S404">
        <v>3</v>
      </c>
      <c r="T404" s="2" t="s">
        <v>3419</v>
      </c>
      <c r="U404" s="2" t="s">
        <v>3419</v>
      </c>
      <c r="V404" s="2" t="s">
        <v>3419</v>
      </c>
      <c r="W404">
        <v>3</v>
      </c>
      <c r="X404">
        <v>11221.428571428572</v>
      </c>
      <c r="Y404">
        <v>3740.4761904761908</v>
      </c>
      <c r="Z404">
        <v>1246.8253968253969</v>
      </c>
    </row>
    <row r="405" spans="1:26">
      <c r="A405" s="1">
        <v>46176</v>
      </c>
      <c r="B405" s="2" t="s">
        <v>3790</v>
      </c>
      <c r="C405" s="3">
        <v>0.60416666666666674</v>
      </c>
      <c r="D405" s="3">
        <v>0.61805555555555558</v>
      </c>
      <c r="E405">
        <v>822</v>
      </c>
      <c r="F405" s="2" t="s">
        <v>3112</v>
      </c>
      <c r="G405" s="2" t="s">
        <v>3114</v>
      </c>
      <c r="H405" s="2" t="s">
        <v>343</v>
      </c>
      <c r="I405" s="2" t="s">
        <v>3113</v>
      </c>
      <c r="J405" s="2" t="s">
        <v>64</v>
      </c>
      <c r="K405">
        <v>4000</v>
      </c>
      <c r="L405">
        <v>4096</v>
      </c>
      <c r="M405">
        <v>4092</v>
      </c>
      <c r="O405">
        <v>4</v>
      </c>
      <c r="P405" s="2" t="s">
        <v>4023</v>
      </c>
      <c r="Q405" s="2"/>
      <c r="R405">
        <v>0.33</v>
      </c>
      <c r="S405">
        <v>3</v>
      </c>
      <c r="T405" s="2" t="s">
        <v>3419</v>
      </c>
      <c r="U405" s="2" t="s">
        <v>3419</v>
      </c>
      <c r="V405" s="2" t="s">
        <v>3419</v>
      </c>
      <c r="W405">
        <v>3</v>
      </c>
      <c r="X405">
        <v>12400</v>
      </c>
      <c r="Y405">
        <v>4133.333333333333</v>
      </c>
      <c r="Z405">
        <v>1377.7777777777778</v>
      </c>
    </row>
    <row r="406" spans="1:26">
      <c r="A406" s="1">
        <v>46176</v>
      </c>
      <c r="B406" s="2" t="s">
        <v>3790</v>
      </c>
      <c r="C406" s="3">
        <v>0.64236111111111116</v>
      </c>
      <c r="D406" s="3">
        <v>0.70833333333333326</v>
      </c>
      <c r="E406">
        <v>698</v>
      </c>
      <c r="F406" s="2" t="s">
        <v>2798</v>
      </c>
      <c r="G406" s="2" t="s">
        <v>1115</v>
      </c>
      <c r="H406" s="2" t="s">
        <v>97</v>
      </c>
      <c r="I406" s="2" t="s">
        <v>1114</v>
      </c>
      <c r="J406" s="2" t="s">
        <v>64</v>
      </c>
      <c r="K406">
        <v>11500</v>
      </c>
      <c r="L406">
        <v>11700</v>
      </c>
      <c r="M406">
        <v>11697</v>
      </c>
      <c r="O406">
        <v>3</v>
      </c>
      <c r="P406" s="2" t="s">
        <v>4024</v>
      </c>
      <c r="Q406" s="2"/>
      <c r="R406">
        <v>1.58</v>
      </c>
      <c r="S406">
        <v>3</v>
      </c>
      <c r="T406" s="2" t="s">
        <v>3419</v>
      </c>
      <c r="U406" s="2" t="s">
        <v>3419</v>
      </c>
      <c r="V406" s="2" t="s">
        <v>3419</v>
      </c>
      <c r="W406">
        <v>3</v>
      </c>
      <c r="X406">
        <v>7403.164556962025</v>
      </c>
      <c r="Y406">
        <v>2467.7215189873418</v>
      </c>
      <c r="Z406">
        <v>822.57383966244731</v>
      </c>
    </row>
    <row r="407" spans="1:26">
      <c r="A407" s="1">
        <v>46181</v>
      </c>
      <c r="B407" s="2" t="s">
        <v>3790</v>
      </c>
      <c r="C407" s="3">
        <v>0.33333333333333326</v>
      </c>
      <c r="D407" s="3">
        <v>0.34722222222222232</v>
      </c>
      <c r="E407">
        <v>679</v>
      </c>
      <c r="F407" s="2" t="s">
        <v>2757</v>
      </c>
      <c r="G407" s="2" t="s">
        <v>2752</v>
      </c>
      <c r="H407" s="2" t="s">
        <v>1106</v>
      </c>
      <c r="I407" s="2" t="s">
        <v>2751</v>
      </c>
      <c r="J407" s="2" t="s">
        <v>64</v>
      </c>
      <c r="K407">
        <v>9000</v>
      </c>
      <c r="L407">
        <v>9460</v>
      </c>
      <c r="M407">
        <v>4415</v>
      </c>
      <c r="N407" t="s">
        <v>3460</v>
      </c>
      <c r="O407">
        <v>0</v>
      </c>
      <c r="P407" s="2" t="s">
        <v>4025</v>
      </c>
      <c r="Q407" s="2"/>
      <c r="R407">
        <v>0.33</v>
      </c>
      <c r="S407">
        <v>4</v>
      </c>
      <c r="T407" s="2" t="s">
        <v>3419</v>
      </c>
      <c r="U407" s="2" t="s">
        <v>3419</v>
      </c>
      <c r="V407" s="2" t="s">
        <v>3419</v>
      </c>
      <c r="W407">
        <v>3</v>
      </c>
      <c r="X407">
        <v>13378.787878787878</v>
      </c>
      <c r="Y407">
        <v>3344.6969696969695</v>
      </c>
      <c r="Z407">
        <v>1114.8989898989898</v>
      </c>
    </row>
    <row r="408" spans="1:26">
      <c r="A408" s="1">
        <v>46181</v>
      </c>
      <c r="B408" s="2" t="s">
        <v>3790</v>
      </c>
      <c r="C408" s="3">
        <v>0.33333333333333326</v>
      </c>
      <c r="D408" s="3">
        <v>0.34722222222222232</v>
      </c>
      <c r="E408">
        <v>795</v>
      </c>
      <c r="F408" s="2" t="s">
        <v>3024</v>
      </c>
      <c r="G408" s="2" t="s">
        <v>2463</v>
      </c>
      <c r="H408" s="2" t="s">
        <v>59</v>
      </c>
      <c r="I408" s="2" t="s">
        <v>3025</v>
      </c>
      <c r="J408" s="2" t="s">
        <v>64</v>
      </c>
      <c r="K408">
        <v>650</v>
      </c>
      <c r="L408">
        <v>705</v>
      </c>
      <c r="M408">
        <v>705</v>
      </c>
      <c r="O408">
        <v>0</v>
      </c>
      <c r="P408" s="2" t="s">
        <v>4026</v>
      </c>
      <c r="Q408" s="2"/>
      <c r="R408">
        <v>0.33</v>
      </c>
      <c r="S408">
        <v>2</v>
      </c>
      <c r="T408" s="2" t="s">
        <v>3419</v>
      </c>
      <c r="U408" s="2" t="s">
        <v>3419</v>
      </c>
      <c r="V408" s="2" t="s">
        <v>3419</v>
      </c>
      <c r="W408">
        <v>3</v>
      </c>
      <c r="X408">
        <v>2136.3636363636365</v>
      </c>
      <c r="Y408">
        <v>1068.1818181818182</v>
      </c>
      <c r="Z408">
        <v>356.06060606060606</v>
      </c>
    </row>
    <row r="409" spans="1:26">
      <c r="A409" s="1">
        <v>46181</v>
      </c>
      <c r="B409" s="2" t="s">
        <v>3790</v>
      </c>
      <c r="C409" s="3">
        <v>0.36458333333333326</v>
      </c>
      <c r="D409" s="3">
        <v>0.44097222222222232</v>
      </c>
      <c r="E409">
        <v>696</v>
      </c>
      <c r="F409" s="2" t="s">
        <v>2797</v>
      </c>
      <c r="G409" s="2" t="s">
        <v>1494</v>
      </c>
      <c r="H409" s="2" t="s">
        <v>97</v>
      </c>
      <c r="I409" s="2" t="s">
        <v>1493</v>
      </c>
      <c r="J409" s="2" t="s">
        <v>64</v>
      </c>
      <c r="K409">
        <v>19500</v>
      </c>
      <c r="L409">
        <v>14800</v>
      </c>
      <c r="M409">
        <v>19763</v>
      </c>
      <c r="O409">
        <v>37</v>
      </c>
      <c r="P409" s="2" t="s">
        <v>4027</v>
      </c>
      <c r="Q409" s="2"/>
      <c r="R409">
        <v>1.83</v>
      </c>
      <c r="S409">
        <v>4</v>
      </c>
      <c r="T409" s="2" t="s">
        <v>3419</v>
      </c>
      <c r="U409" s="2" t="s">
        <v>3419</v>
      </c>
      <c r="V409" s="2" t="s">
        <v>3419</v>
      </c>
      <c r="W409">
        <v>3</v>
      </c>
      <c r="X409">
        <v>10799.453551912567</v>
      </c>
      <c r="Y409">
        <v>2699.8633879781419</v>
      </c>
      <c r="Z409">
        <v>899.95446265938074</v>
      </c>
    </row>
    <row r="410" spans="1:26">
      <c r="A410" s="1">
        <v>46181</v>
      </c>
      <c r="B410" s="2" t="s">
        <v>3790</v>
      </c>
      <c r="C410" s="3">
        <v>0.44444444444444442</v>
      </c>
      <c r="D410" s="3">
        <v>0.45347222222222228</v>
      </c>
      <c r="E410">
        <v>808</v>
      </c>
      <c r="F410" s="2" t="s">
        <v>3072</v>
      </c>
      <c r="G410" s="2" t="s">
        <v>879</v>
      </c>
      <c r="H410" s="2" t="s">
        <v>59</v>
      </c>
      <c r="I410" s="2" t="s">
        <v>1744</v>
      </c>
      <c r="J410" s="2" t="s">
        <v>64</v>
      </c>
      <c r="K410">
        <v>1500</v>
      </c>
      <c r="L410">
        <v>1590</v>
      </c>
      <c r="M410">
        <v>1587</v>
      </c>
      <c r="O410">
        <v>3</v>
      </c>
      <c r="P410" s="2" t="s">
        <v>4028</v>
      </c>
      <c r="Q410" s="2"/>
      <c r="R410">
        <v>0.22</v>
      </c>
      <c r="S410">
        <v>3</v>
      </c>
      <c r="T410" s="2" t="s">
        <v>3419</v>
      </c>
      <c r="U410" s="2" t="s">
        <v>3419</v>
      </c>
      <c r="V410" s="2" t="s">
        <v>3419</v>
      </c>
      <c r="W410">
        <v>3</v>
      </c>
      <c r="X410">
        <v>7213.636363636364</v>
      </c>
      <c r="Y410">
        <v>2404.5454545454545</v>
      </c>
      <c r="Z410">
        <v>801.5151515151515</v>
      </c>
    </row>
    <row r="411" spans="1:26">
      <c r="A411" s="1">
        <v>46181</v>
      </c>
      <c r="B411" s="2" t="s">
        <v>3790</v>
      </c>
      <c r="C411" s="3">
        <v>0.5625</v>
      </c>
      <c r="D411" s="3">
        <v>0.64583333333333326</v>
      </c>
      <c r="E411">
        <v>730</v>
      </c>
      <c r="F411" s="2" t="s">
        <v>2860</v>
      </c>
      <c r="G411" s="2" t="s">
        <v>217</v>
      </c>
      <c r="H411" s="2" t="s">
        <v>330</v>
      </c>
      <c r="I411" s="2" t="s">
        <v>1171</v>
      </c>
      <c r="J411" s="2" t="s">
        <v>64</v>
      </c>
      <c r="K411">
        <v>5000</v>
      </c>
      <c r="L411">
        <v>5672</v>
      </c>
      <c r="M411">
        <v>5611</v>
      </c>
      <c r="O411">
        <v>61</v>
      </c>
      <c r="P411" s="2" t="s">
        <v>4028</v>
      </c>
      <c r="Q411" s="2"/>
      <c r="R411">
        <v>2</v>
      </c>
      <c r="S411">
        <v>3</v>
      </c>
      <c r="T411" s="2" t="s">
        <v>3419</v>
      </c>
      <c r="U411" s="2" t="s">
        <v>3419</v>
      </c>
      <c r="V411" s="2" t="s">
        <v>3419</v>
      </c>
      <c r="W411">
        <v>3</v>
      </c>
      <c r="X411">
        <v>2805.5</v>
      </c>
      <c r="Y411">
        <v>935.16666666666663</v>
      </c>
      <c r="Z411">
        <v>311.72222222222223</v>
      </c>
    </row>
    <row r="412" spans="1:26">
      <c r="A412" s="1">
        <v>46181</v>
      </c>
      <c r="B412" s="2" t="s">
        <v>3790</v>
      </c>
      <c r="C412" s="3">
        <v>0.57986111111111116</v>
      </c>
      <c r="D412" s="3">
        <v>0.59375</v>
      </c>
      <c r="E412">
        <v>805</v>
      </c>
      <c r="F412" s="2" t="s">
        <v>3061</v>
      </c>
      <c r="G412" s="2" t="s">
        <v>3063</v>
      </c>
      <c r="H412" s="2" t="s">
        <v>343</v>
      </c>
      <c r="I412" s="2" t="s">
        <v>3062</v>
      </c>
      <c r="J412" s="2" t="s">
        <v>64</v>
      </c>
      <c r="K412">
        <v>3500</v>
      </c>
      <c r="L412">
        <v>3960</v>
      </c>
      <c r="M412">
        <v>3952</v>
      </c>
      <c r="O412">
        <v>8</v>
      </c>
      <c r="P412" s="2" t="s">
        <v>3836</v>
      </c>
      <c r="Q412" s="2"/>
      <c r="R412">
        <v>0.33</v>
      </c>
      <c r="S412">
        <v>1</v>
      </c>
      <c r="T412" s="2" t="s">
        <v>3419</v>
      </c>
      <c r="U412" s="2" t="s">
        <v>3419</v>
      </c>
      <c r="V412" s="2" t="s">
        <v>3419</v>
      </c>
      <c r="W412">
        <v>3</v>
      </c>
      <c r="X412">
        <v>11975.757575757576</v>
      </c>
      <c r="Y412">
        <v>11975.757575757576</v>
      </c>
      <c r="Z412">
        <v>3991.9191919191917</v>
      </c>
    </row>
    <row r="413" spans="1:26">
      <c r="A413" s="1">
        <v>46181</v>
      </c>
      <c r="B413" s="2" t="s">
        <v>3790</v>
      </c>
      <c r="C413" s="3">
        <v>0.61805555555555558</v>
      </c>
      <c r="D413" s="3">
        <v>0.62847222222222232</v>
      </c>
      <c r="E413">
        <v>752</v>
      </c>
      <c r="F413" s="2" t="s">
        <v>2903</v>
      </c>
      <c r="G413" s="2" t="s">
        <v>602</v>
      </c>
      <c r="H413" s="2" t="s">
        <v>343</v>
      </c>
      <c r="I413" s="2" t="s">
        <v>601</v>
      </c>
      <c r="J413" s="2" t="s">
        <v>64</v>
      </c>
      <c r="K413">
        <v>3500</v>
      </c>
      <c r="L413">
        <v>3801</v>
      </c>
      <c r="M413">
        <v>3801</v>
      </c>
      <c r="O413">
        <v>0</v>
      </c>
      <c r="P413" s="2" t="s">
        <v>4029</v>
      </c>
      <c r="Q413" s="2"/>
      <c r="R413">
        <v>0.25</v>
      </c>
      <c r="S413">
        <v>2</v>
      </c>
      <c r="T413" s="2" t="s">
        <v>3419</v>
      </c>
      <c r="U413" s="2" t="s">
        <v>3419</v>
      </c>
      <c r="V413" s="2" t="s">
        <v>3419</v>
      </c>
      <c r="W413">
        <v>3</v>
      </c>
      <c r="X413">
        <v>15204</v>
      </c>
      <c r="Y413">
        <v>7602</v>
      </c>
      <c r="Z413">
        <v>2534</v>
      </c>
    </row>
    <row r="414" spans="1:26">
      <c r="A414" s="1">
        <v>46181</v>
      </c>
      <c r="B414" s="2" t="s">
        <v>3790</v>
      </c>
      <c r="C414" s="3">
        <v>0.63194444444444442</v>
      </c>
      <c r="D414" s="3">
        <v>0.66666666666666674</v>
      </c>
      <c r="E414">
        <v>708</v>
      </c>
      <c r="F414" s="2" t="s">
        <v>2812</v>
      </c>
      <c r="G414" s="2" t="s">
        <v>1075</v>
      </c>
      <c r="H414" s="2" t="s">
        <v>97</v>
      </c>
      <c r="I414" s="2" t="s">
        <v>1074</v>
      </c>
      <c r="J414" s="2" t="s">
        <v>64</v>
      </c>
      <c r="K414">
        <v>10000</v>
      </c>
      <c r="L414">
        <v>10142</v>
      </c>
      <c r="M414">
        <v>10136</v>
      </c>
      <c r="O414">
        <v>6</v>
      </c>
      <c r="P414" s="2" t="s">
        <v>4029</v>
      </c>
      <c r="Q414" s="2"/>
      <c r="R414">
        <v>0.83</v>
      </c>
      <c r="S414">
        <v>2</v>
      </c>
      <c r="T414" s="2" t="s">
        <v>3419</v>
      </c>
      <c r="U414" s="2" t="s">
        <v>3419</v>
      </c>
      <c r="V414" s="2" t="s">
        <v>3419</v>
      </c>
      <c r="W414">
        <v>3</v>
      </c>
      <c r="X414">
        <v>12212.048192771084</v>
      </c>
      <c r="Y414">
        <v>6106.0240963855422</v>
      </c>
      <c r="Z414">
        <v>2035.3413654618473</v>
      </c>
    </row>
    <row r="415" spans="1:26">
      <c r="A415" s="1">
        <v>46182</v>
      </c>
      <c r="B415" s="2" t="s">
        <v>3790</v>
      </c>
      <c r="C415" s="3">
        <v>0.33333333333333326</v>
      </c>
      <c r="D415" s="3">
        <v>0.37847222222222232</v>
      </c>
      <c r="E415">
        <v>733</v>
      </c>
      <c r="F415" s="2" t="s">
        <v>2861</v>
      </c>
      <c r="G415" s="2" t="s">
        <v>1559</v>
      </c>
      <c r="H415" s="2" t="s">
        <v>97</v>
      </c>
      <c r="I415" s="2" t="s">
        <v>1558</v>
      </c>
      <c r="J415" s="2" t="s">
        <v>64</v>
      </c>
      <c r="K415">
        <v>4600</v>
      </c>
      <c r="L415">
        <v>5500</v>
      </c>
      <c r="M415">
        <v>5433</v>
      </c>
      <c r="O415">
        <v>67</v>
      </c>
      <c r="P415" s="2" t="s">
        <v>4026</v>
      </c>
      <c r="Q415" s="2"/>
      <c r="R415">
        <v>1.08</v>
      </c>
      <c r="S415">
        <v>2</v>
      </c>
      <c r="T415" s="2" t="s">
        <v>3419</v>
      </c>
      <c r="U415" s="2" t="s">
        <v>3419</v>
      </c>
      <c r="V415" s="2" t="s">
        <v>3419</v>
      </c>
      <c r="W415">
        <v>3</v>
      </c>
      <c r="X415">
        <v>5030.5555555555557</v>
      </c>
      <c r="Y415">
        <v>2515.2777777777778</v>
      </c>
      <c r="Z415">
        <v>838.42592592592587</v>
      </c>
    </row>
    <row r="416" spans="1:26">
      <c r="A416" s="1">
        <v>46182</v>
      </c>
      <c r="B416" s="2" t="s">
        <v>3790</v>
      </c>
      <c r="C416" s="3">
        <v>0.33333333333333326</v>
      </c>
      <c r="D416" s="3">
        <v>0.6875</v>
      </c>
      <c r="E416">
        <v>491</v>
      </c>
      <c r="F416" s="2" t="s">
        <v>2102</v>
      </c>
      <c r="G416" s="2" t="s">
        <v>2082</v>
      </c>
      <c r="H416" s="2" t="s">
        <v>97</v>
      </c>
      <c r="I416" s="2" t="s">
        <v>2081</v>
      </c>
      <c r="J416" s="2" t="s">
        <v>64</v>
      </c>
      <c r="K416">
        <v>29500</v>
      </c>
      <c r="M416">
        <v>24000</v>
      </c>
      <c r="N416" t="s">
        <v>3459</v>
      </c>
      <c r="O416">
        <v>22</v>
      </c>
      <c r="P416" s="2" t="s">
        <v>4030</v>
      </c>
      <c r="Q416" s="2"/>
      <c r="R416">
        <v>8.5</v>
      </c>
      <c r="S416">
        <v>2</v>
      </c>
      <c r="T416" s="2" t="s">
        <v>3419</v>
      </c>
      <c r="U416" s="2" t="s">
        <v>3419</v>
      </c>
      <c r="V416" s="2" t="s">
        <v>3419</v>
      </c>
      <c r="W416">
        <v>3</v>
      </c>
      <c r="X416">
        <v>2823.5294117647059</v>
      </c>
      <c r="Y416">
        <v>1411.7647058823529</v>
      </c>
      <c r="Z416">
        <v>470.58823529411762</v>
      </c>
    </row>
    <row r="417" spans="1:26">
      <c r="A417" s="1">
        <v>46182</v>
      </c>
      <c r="B417" s="2" t="s">
        <v>3790</v>
      </c>
      <c r="C417" s="3">
        <v>0.375</v>
      </c>
      <c r="D417" s="3">
        <v>0.45138888888888884</v>
      </c>
      <c r="E417">
        <v>723</v>
      </c>
      <c r="F417" s="2" t="s">
        <v>2847</v>
      </c>
      <c r="G417" s="2" t="s">
        <v>499</v>
      </c>
      <c r="H417" s="2" t="s">
        <v>500</v>
      </c>
      <c r="I417" s="2" t="s">
        <v>498</v>
      </c>
      <c r="J417" s="2" t="s">
        <v>64</v>
      </c>
      <c r="K417">
        <v>9000</v>
      </c>
      <c r="L417">
        <v>9120</v>
      </c>
      <c r="M417">
        <v>9045</v>
      </c>
      <c r="O417">
        <v>75</v>
      </c>
      <c r="P417" s="2" t="s">
        <v>4031</v>
      </c>
      <c r="Q417" s="2"/>
      <c r="R417">
        <v>1.83</v>
      </c>
      <c r="S417">
        <v>4</v>
      </c>
      <c r="T417" s="2" t="s">
        <v>3419</v>
      </c>
      <c r="U417" s="2" t="s">
        <v>3419</v>
      </c>
      <c r="V417" s="2" t="s">
        <v>3419</v>
      </c>
      <c r="W417">
        <v>3</v>
      </c>
      <c r="X417">
        <v>4942.622950819672</v>
      </c>
      <c r="Y417">
        <v>1235.655737704918</v>
      </c>
      <c r="Z417">
        <v>411.88524590163934</v>
      </c>
    </row>
    <row r="418" spans="1:26">
      <c r="A418" s="1">
        <v>46181</v>
      </c>
      <c r="B418" s="2" t="s">
        <v>3790</v>
      </c>
      <c r="C418" s="3">
        <v>0.34722222222222232</v>
      </c>
      <c r="D418" s="3">
        <v>0.41666666666666674</v>
      </c>
      <c r="E418">
        <v>678</v>
      </c>
      <c r="F418" s="2" t="s">
        <v>2750</v>
      </c>
      <c r="G418" s="2" t="s">
        <v>2752</v>
      </c>
      <c r="H418" s="2" t="s">
        <v>1106</v>
      </c>
      <c r="I418" s="2" t="s">
        <v>2751</v>
      </c>
      <c r="J418" s="2" t="s">
        <v>64</v>
      </c>
      <c r="K418">
        <v>19000</v>
      </c>
      <c r="L418">
        <v>19520</v>
      </c>
      <c r="M418">
        <v>19520</v>
      </c>
      <c r="O418">
        <v>0</v>
      </c>
      <c r="P418" s="2" t="s">
        <v>4025</v>
      </c>
      <c r="Q418" s="2"/>
      <c r="R418">
        <v>1.67</v>
      </c>
      <c r="S418">
        <v>4</v>
      </c>
      <c r="T418" s="2" t="s">
        <v>3419</v>
      </c>
      <c r="U418" s="2" t="s">
        <v>3419</v>
      </c>
      <c r="V418" s="2" t="s">
        <v>3419</v>
      </c>
      <c r="W418">
        <v>3</v>
      </c>
      <c r="X418">
        <v>11688.622754491018</v>
      </c>
      <c r="Y418">
        <v>2922.1556886227545</v>
      </c>
      <c r="Z418">
        <v>974.05189620758495</v>
      </c>
    </row>
    <row r="419" spans="1:26">
      <c r="A419" s="1">
        <v>46182</v>
      </c>
      <c r="B419" s="2" t="s">
        <v>3790</v>
      </c>
      <c r="C419" s="3">
        <v>0.57291666666666674</v>
      </c>
      <c r="D419" s="3">
        <v>0.70833333333333326</v>
      </c>
      <c r="E419">
        <v>712</v>
      </c>
      <c r="F419" s="2" t="s">
        <v>2821</v>
      </c>
      <c r="G419" s="2" t="s">
        <v>2823</v>
      </c>
      <c r="H419" s="2" t="s">
        <v>240</v>
      </c>
      <c r="I419" s="2" t="s">
        <v>2822</v>
      </c>
      <c r="J419" s="2" t="s">
        <v>64</v>
      </c>
      <c r="K419">
        <v>12800</v>
      </c>
      <c r="L419">
        <v>12724</v>
      </c>
      <c r="M419">
        <v>12682</v>
      </c>
      <c r="O419">
        <v>42</v>
      </c>
      <c r="P419" s="2" t="s">
        <v>4032</v>
      </c>
      <c r="Q419" s="2"/>
      <c r="R419">
        <v>3.25</v>
      </c>
      <c r="S419">
        <v>3</v>
      </c>
      <c r="T419" s="2" t="s">
        <v>3419</v>
      </c>
      <c r="U419" s="2" t="s">
        <v>3419</v>
      </c>
      <c r="V419" s="2" t="s">
        <v>3419</v>
      </c>
      <c r="W419">
        <v>3</v>
      </c>
      <c r="X419">
        <v>3902.1538461538462</v>
      </c>
      <c r="Y419">
        <v>1300.7179487179487</v>
      </c>
      <c r="Z419">
        <v>433.57264957264954</v>
      </c>
    </row>
    <row r="420" spans="1:26">
      <c r="A420" s="1">
        <v>46182</v>
      </c>
      <c r="B420" s="2" t="s">
        <v>3790</v>
      </c>
      <c r="C420" s="3">
        <v>0.5625</v>
      </c>
      <c r="D420" s="3">
        <v>0.66319444444444442</v>
      </c>
      <c r="E420">
        <v>725</v>
      </c>
      <c r="F420" s="2" t="s">
        <v>2851</v>
      </c>
      <c r="G420" s="2" t="s">
        <v>996</v>
      </c>
      <c r="H420" s="2" t="s">
        <v>330</v>
      </c>
      <c r="I420" s="2" t="s">
        <v>2852</v>
      </c>
      <c r="J420" s="2" t="s">
        <v>64</v>
      </c>
      <c r="K420">
        <v>10000</v>
      </c>
      <c r="L420">
        <v>10074</v>
      </c>
      <c r="M420">
        <v>10046</v>
      </c>
      <c r="O420">
        <v>28</v>
      </c>
      <c r="P420" s="2" t="s">
        <v>4032</v>
      </c>
      <c r="Q420" s="2"/>
      <c r="R420">
        <v>2.42</v>
      </c>
      <c r="S420">
        <v>3</v>
      </c>
      <c r="T420" s="2" t="s">
        <v>3419</v>
      </c>
      <c r="U420" s="2" t="s">
        <v>3419</v>
      </c>
      <c r="V420" s="2" t="s">
        <v>3419</v>
      </c>
      <c r="W420">
        <v>3</v>
      </c>
      <c r="X420">
        <v>4151.2396694214876</v>
      </c>
      <c r="Y420">
        <v>1383.7465564738293</v>
      </c>
      <c r="Z420">
        <v>461.24885215794308</v>
      </c>
    </row>
    <row r="421" spans="1:26">
      <c r="A421" s="1">
        <v>46183</v>
      </c>
      <c r="B421" s="2" t="s">
        <v>3790</v>
      </c>
      <c r="C421" s="3">
        <v>0.34722222222222232</v>
      </c>
      <c r="D421" s="3">
        <v>0.39583333333333326</v>
      </c>
      <c r="E421">
        <v>491</v>
      </c>
      <c r="F421" s="2" t="s">
        <v>2102</v>
      </c>
      <c r="G421" s="2" t="s">
        <v>2082</v>
      </c>
      <c r="H421" s="2" t="s">
        <v>97</v>
      </c>
      <c r="I421" s="2" t="s">
        <v>2081</v>
      </c>
      <c r="J421" s="2" t="s">
        <v>64</v>
      </c>
      <c r="K421">
        <v>29500</v>
      </c>
      <c r="L421">
        <v>30000</v>
      </c>
      <c r="N421" t="s">
        <v>3460</v>
      </c>
      <c r="O421">
        <v>0</v>
      </c>
      <c r="P421" s="2" t="s">
        <v>4033</v>
      </c>
      <c r="Q421" s="2" t="s">
        <v>4034</v>
      </c>
      <c r="R421">
        <v>1.17</v>
      </c>
      <c r="S421">
        <v>4</v>
      </c>
      <c r="T421" s="2" t="s">
        <v>3419</v>
      </c>
      <c r="U421" s="2" t="s">
        <v>3419</v>
      </c>
      <c r="V421" s="2" t="s">
        <v>3419</v>
      </c>
      <c r="W421">
        <v>3</v>
      </c>
      <c r="X421">
        <v>0</v>
      </c>
      <c r="Y421">
        <v>0</v>
      </c>
      <c r="Z421">
        <v>0</v>
      </c>
    </row>
    <row r="422" spans="1:26">
      <c r="A422" s="1">
        <v>46183</v>
      </c>
      <c r="B422" s="2" t="s">
        <v>3790</v>
      </c>
      <c r="C422" s="3">
        <v>0.39930555555555558</v>
      </c>
      <c r="D422" s="3">
        <v>0.44791666666666674</v>
      </c>
      <c r="E422">
        <v>684</v>
      </c>
      <c r="F422" s="2" t="s">
        <v>2776</v>
      </c>
      <c r="G422" s="2" t="s">
        <v>724</v>
      </c>
      <c r="H422" s="2" t="s">
        <v>725</v>
      </c>
      <c r="I422" s="2" t="s">
        <v>723</v>
      </c>
      <c r="J422" s="2" t="s">
        <v>64</v>
      </c>
      <c r="K422">
        <v>5700</v>
      </c>
      <c r="L422">
        <v>5950</v>
      </c>
      <c r="M422">
        <v>5949</v>
      </c>
      <c r="O422">
        <v>1</v>
      </c>
      <c r="P422" s="2" t="s">
        <v>4035</v>
      </c>
      <c r="Q422" s="2"/>
      <c r="R422">
        <v>1.17</v>
      </c>
      <c r="S422">
        <v>4</v>
      </c>
      <c r="T422" s="2" t="s">
        <v>3419</v>
      </c>
      <c r="U422" s="2" t="s">
        <v>3419</v>
      </c>
      <c r="V422" s="2" t="s">
        <v>3419</v>
      </c>
      <c r="W422">
        <v>3</v>
      </c>
      <c r="X422">
        <v>5084.6153846153848</v>
      </c>
      <c r="Y422">
        <v>1271.1538461538462</v>
      </c>
      <c r="Z422">
        <v>423.71794871794873</v>
      </c>
    </row>
    <row r="423" spans="1:26">
      <c r="A423" s="1">
        <v>46183</v>
      </c>
      <c r="B423" s="2" t="s">
        <v>3790</v>
      </c>
      <c r="C423" s="3">
        <v>0.47916666666666674</v>
      </c>
      <c r="D423" s="3">
        <v>0.56944444444444442</v>
      </c>
      <c r="E423">
        <v>744</v>
      </c>
      <c r="F423" s="2" t="s">
        <v>2890</v>
      </c>
      <c r="G423" s="2" t="s">
        <v>634</v>
      </c>
      <c r="H423" s="2" t="s">
        <v>97</v>
      </c>
      <c r="I423" s="2" t="s">
        <v>633</v>
      </c>
      <c r="J423" s="2" t="s">
        <v>64</v>
      </c>
      <c r="K423">
        <v>9500</v>
      </c>
      <c r="L423">
        <v>9580</v>
      </c>
      <c r="M423">
        <v>9579</v>
      </c>
      <c r="O423">
        <v>1</v>
      </c>
      <c r="P423" s="2" t="s">
        <v>4036</v>
      </c>
      <c r="Q423" s="2"/>
      <c r="R423">
        <v>2.17</v>
      </c>
      <c r="S423">
        <v>3</v>
      </c>
      <c r="T423" s="2" t="s">
        <v>3419</v>
      </c>
      <c r="U423" s="2" t="s">
        <v>3419</v>
      </c>
      <c r="V423" s="2" t="s">
        <v>3419</v>
      </c>
      <c r="W423">
        <v>3</v>
      </c>
      <c r="X423">
        <v>4414.2857142857147</v>
      </c>
      <c r="Y423">
        <v>1471.4285714285716</v>
      </c>
      <c r="Z423">
        <v>490.47619047619048</v>
      </c>
    </row>
    <row r="424" spans="1:26">
      <c r="A424" s="1">
        <v>46183</v>
      </c>
      <c r="B424" s="2" t="s">
        <v>3790</v>
      </c>
      <c r="C424" s="3">
        <v>0.54861111111111116</v>
      </c>
      <c r="D424" s="3">
        <v>0.625</v>
      </c>
      <c r="E424">
        <v>682</v>
      </c>
      <c r="F424" s="2" t="s">
        <v>2763</v>
      </c>
      <c r="G424" s="2" t="s">
        <v>1185</v>
      </c>
      <c r="H424" s="2" t="s">
        <v>2765</v>
      </c>
      <c r="I424" s="2" t="s">
        <v>2764</v>
      </c>
      <c r="J424" s="2" t="s">
        <v>64</v>
      </c>
      <c r="K424">
        <v>17500</v>
      </c>
      <c r="L424">
        <v>18360</v>
      </c>
      <c r="M424">
        <v>18070</v>
      </c>
      <c r="N424" t="s">
        <v>4037</v>
      </c>
      <c r="O424">
        <v>290</v>
      </c>
      <c r="P424" s="2" t="s">
        <v>4038</v>
      </c>
      <c r="Q424" s="2"/>
      <c r="R424">
        <v>1.83</v>
      </c>
      <c r="S424">
        <v>4</v>
      </c>
      <c r="T424" s="2" t="s">
        <v>3419</v>
      </c>
      <c r="U424" s="2" t="s">
        <v>3419</v>
      </c>
      <c r="V424" s="2" t="s">
        <v>3419</v>
      </c>
      <c r="W424">
        <v>3</v>
      </c>
      <c r="X424">
        <v>9874.3169398907103</v>
      </c>
      <c r="Y424">
        <v>2468.5792349726776</v>
      </c>
      <c r="Z424">
        <v>822.85974499089241</v>
      </c>
    </row>
    <row r="425" spans="1:26">
      <c r="A425" s="1">
        <v>46183</v>
      </c>
      <c r="B425" s="2" t="s">
        <v>3790</v>
      </c>
      <c r="C425" s="3">
        <v>0.63194444444444442</v>
      </c>
      <c r="D425" s="3">
        <v>0.65972222222222232</v>
      </c>
      <c r="E425">
        <v>788</v>
      </c>
      <c r="F425" s="2" t="s">
        <v>3005</v>
      </c>
      <c r="G425" s="2" t="s">
        <v>402</v>
      </c>
      <c r="H425" s="2" t="s">
        <v>403</v>
      </c>
      <c r="I425" s="2" t="s">
        <v>401</v>
      </c>
      <c r="J425" s="2" t="s">
        <v>64</v>
      </c>
      <c r="K425">
        <v>1500</v>
      </c>
      <c r="L425">
        <v>1600</v>
      </c>
      <c r="M425">
        <v>1597</v>
      </c>
      <c r="O425">
        <v>3</v>
      </c>
      <c r="P425" s="2" t="s">
        <v>4039</v>
      </c>
      <c r="Q425" s="2"/>
      <c r="R425">
        <v>0.67</v>
      </c>
      <c r="S425">
        <v>3</v>
      </c>
      <c r="T425" s="2" t="s">
        <v>3419</v>
      </c>
      <c r="U425" s="2" t="s">
        <v>3419</v>
      </c>
      <c r="V425" s="2" t="s">
        <v>3419</v>
      </c>
      <c r="W425">
        <v>3</v>
      </c>
      <c r="X425">
        <v>2383.5820895522388</v>
      </c>
      <c r="Y425">
        <v>794.5273631840796</v>
      </c>
      <c r="Z425">
        <v>264.84245439469322</v>
      </c>
    </row>
    <row r="426" spans="1:26">
      <c r="A426" s="1">
        <v>46183</v>
      </c>
      <c r="B426" s="2" t="s">
        <v>3790</v>
      </c>
      <c r="C426" s="3">
        <v>0.66666666666666674</v>
      </c>
      <c r="D426" s="3">
        <v>0.70833333333333326</v>
      </c>
      <c r="E426">
        <v>703</v>
      </c>
      <c r="F426" s="2" t="s">
        <v>2801</v>
      </c>
      <c r="G426" s="2" t="s">
        <v>2803</v>
      </c>
      <c r="H426" s="2" t="s">
        <v>1466</v>
      </c>
      <c r="I426" s="2" t="s">
        <v>2802</v>
      </c>
      <c r="J426" s="2" t="s">
        <v>64</v>
      </c>
      <c r="K426">
        <v>14000</v>
      </c>
      <c r="L426">
        <v>14520</v>
      </c>
      <c r="M426">
        <v>3000</v>
      </c>
      <c r="N426" t="s">
        <v>3459</v>
      </c>
      <c r="O426">
        <v>0</v>
      </c>
      <c r="P426" s="2" t="s">
        <v>4039</v>
      </c>
      <c r="Q426" s="2"/>
      <c r="R426">
        <v>1</v>
      </c>
      <c r="S426">
        <v>3</v>
      </c>
      <c r="T426" s="2" t="s">
        <v>3419</v>
      </c>
      <c r="U426" s="2" t="s">
        <v>3419</v>
      </c>
      <c r="V426" s="2" t="s">
        <v>3419</v>
      </c>
      <c r="W426">
        <v>3</v>
      </c>
      <c r="X426">
        <v>3000</v>
      </c>
      <c r="Y426">
        <v>1000</v>
      </c>
      <c r="Z426">
        <v>333.33333333333331</v>
      </c>
    </row>
    <row r="427" spans="1:26">
      <c r="A427" s="1">
        <v>46184</v>
      </c>
      <c r="B427" s="2" t="s">
        <v>3790</v>
      </c>
      <c r="C427" s="3">
        <v>0.33333333333333326</v>
      </c>
      <c r="D427" s="3">
        <v>0.43402777777777768</v>
      </c>
      <c r="E427">
        <v>703</v>
      </c>
      <c r="F427" s="2" t="s">
        <v>2801</v>
      </c>
      <c r="G427" s="2" t="s">
        <v>2803</v>
      </c>
      <c r="H427" s="2" t="s">
        <v>1466</v>
      </c>
      <c r="I427" s="2" t="s">
        <v>2802</v>
      </c>
      <c r="J427" s="2" t="s">
        <v>64</v>
      </c>
      <c r="K427">
        <v>14000</v>
      </c>
      <c r="L427">
        <v>14520</v>
      </c>
      <c r="M427">
        <v>11400</v>
      </c>
      <c r="N427" t="s">
        <v>3460</v>
      </c>
      <c r="O427">
        <v>120</v>
      </c>
      <c r="P427" s="2" t="s">
        <v>4040</v>
      </c>
      <c r="Q427" s="2"/>
      <c r="R427">
        <v>2.42</v>
      </c>
      <c r="S427">
        <v>3</v>
      </c>
      <c r="T427" s="2" t="s">
        <v>3419</v>
      </c>
      <c r="U427" s="2" t="s">
        <v>3419</v>
      </c>
      <c r="V427" s="2" t="s">
        <v>3419</v>
      </c>
      <c r="W427">
        <v>3</v>
      </c>
      <c r="X427">
        <v>4710.7438016528931</v>
      </c>
      <c r="Y427">
        <v>1570.2479338842975</v>
      </c>
      <c r="Z427">
        <v>523.41597796143253</v>
      </c>
    </row>
    <row r="428" spans="1:26">
      <c r="A428" s="1">
        <v>46184</v>
      </c>
      <c r="B428" s="2" t="s">
        <v>3790</v>
      </c>
      <c r="C428" s="3">
        <v>0.33333333333333326</v>
      </c>
      <c r="D428" s="3">
        <v>0.63888888888888884</v>
      </c>
      <c r="E428">
        <v>736</v>
      </c>
      <c r="F428" s="2" t="s">
        <v>2862</v>
      </c>
      <c r="G428" s="2" t="s">
        <v>456</v>
      </c>
      <c r="H428" s="2" t="s">
        <v>457</v>
      </c>
      <c r="I428" s="2" t="s">
        <v>455</v>
      </c>
      <c r="J428" s="2" t="s">
        <v>64</v>
      </c>
      <c r="K428">
        <v>14000</v>
      </c>
      <c r="L428">
        <v>14160</v>
      </c>
      <c r="M428">
        <v>14060</v>
      </c>
      <c r="O428">
        <v>100</v>
      </c>
      <c r="P428" s="2" t="s">
        <v>3836</v>
      </c>
      <c r="Q428" s="2"/>
      <c r="R428">
        <v>7.33</v>
      </c>
      <c r="S428">
        <v>1</v>
      </c>
      <c r="T428" s="2" t="s">
        <v>3419</v>
      </c>
      <c r="U428" s="2" t="s">
        <v>3419</v>
      </c>
      <c r="V428" s="2" t="s">
        <v>3419</v>
      </c>
      <c r="W428">
        <v>3</v>
      </c>
      <c r="X428">
        <v>1918.1446111869031</v>
      </c>
      <c r="Y428">
        <v>1918.1446111869031</v>
      </c>
      <c r="Z428">
        <v>639.38153706230105</v>
      </c>
    </row>
    <row r="429" spans="1:26">
      <c r="A429" s="1">
        <v>46184</v>
      </c>
      <c r="B429" s="2" t="s">
        <v>3790</v>
      </c>
      <c r="C429" s="3">
        <v>0.4375</v>
      </c>
      <c r="D429" s="3">
        <v>0.45833333333333326</v>
      </c>
      <c r="E429">
        <v>720</v>
      </c>
      <c r="F429" s="2" t="s">
        <v>2840</v>
      </c>
      <c r="G429" s="2" t="s">
        <v>402</v>
      </c>
      <c r="H429" s="2" t="s">
        <v>2842</v>
      </c>
      <c r="I429" s="2" t="s">
        <v>2841</v>
      </c>
      <c r="J429" s="2" t="s">
        <v>64</v>
      </c>
      <c r="K429">
        <v>9000</v>
      </c>
      <c r="L429">
        <v>9760</v>
      </c>
      <c r="M429">
        <v>9748</v>
      </c>
      <c r="O429">
        <v>12</v>
      </c>
      <c r="P429" s="2" t="s">
        <v>4041</v>
      </c>
      <c r="Q429" s="2"/>
      <c r="R429">
        <v>0.5</v>
      </c>
      <c r="S429">
        <v>4</v>
      </c>
      <c r="T429" s="2" t="s">
        <v>3419</v>
      </c>
      <c r="U429" s="2" t="s">
        <v>3419</v>
      </c>
      <c r="V429" s="2" t="s">
        <v>3419</v>
      </c>
      <c r="W429">
        <v>3</v>
      </c>
      <c r="X429">
        <v>19496</v>
      </c>
      <c r="Y429">
        <v>4874</v>
      </c>
      <c r="Z429">
        <v>1624.6666666666667</v>
      </c>
    </row>
    <row r="430" spans="1:26">
      <c r="A430" s="1">
        <v>46184</v>
      </c>
      <c r="B430" s="2" t="s">
        <v>3790</v>
      </c>
      <c r="C430" s="3">
        <v>0.51388888888888884</v>
      </c>
      <c r="D430" s="3">
        <v>0.59027777777777768</v>
      </c>
      <c r="E430">
        <v>949</v>
      </c>
      <c r="F430" s="2" t="s">
        <v>3279</v>
      </c>
      <c r="G430" s="2" t="s">
        <v>361</v>
      </c>
      <c r="H430" s="2" t="s">
        <v>153</v>
      </c>
      <c r="I430" s="2" t="s">
        <v>360</v>
      </c>
      <c r="J430" s="2" t="s">
        <v>64</v>
      </c>
      <c r="K430">
        <v>9600</v>
      </c>
      <c r="L430">
        <v>9960</v>
      </c>
      <c r="M430">
        <v>9951</v>
      </c>
      <c r="O430">
        <v>9</v>
      </c>
      <c r="P430" s="2" t="s">
        <v>4042</v>
      </c>
      <c r="Q430" s="2"/>
      <c r="R430">
        <v>1.83</v>
      </c>
      <c r="S430">
        <v>2</v>
      </c>
      <c r="T430" s="2" t="s">
        <v>3419</v>
      </c>
      <c r="U430" s="2" t="s">
        <v>3419</v>
      </c>
      <c r="V430" s="2" t="s">
        <v>3419</v>
      </c>
      <c r="W430">
        <v>3</v>
      </c>
      <c r="X430">
        <v>5437.7049180327867</v>
      </c>
      <c r="Y430">
        <v>2718.8524590163934</v>
      </c>
      <c r="Z430">
        <v>906.28415300546442</v>
      </c>
    </row>
    <row r="431" spans="1:26">
      <c r="A431" s="1">
        <v>46184</v>
      </c>
      <c r="B431" s="2" t="s">
        <v>3790</v>
      </c>
      <c r="C431" s="3">
        <v>0.59375</v>
      </c>
      <c r="D431" s="3">
        <v>0.64583333333333326</v>
      </c>
      <c r="E431">
        <v>964</v>
      </c>
      <c r="F431" s="2" t="s">
        <v>3313</v>
      </c>
      <c r="G431" s="2" t="s">
        <v>2685</v>
      </c>
      <c r="H431" s="2" t="s">
        <v>422</v>
      </c>
      <c r="I431" s="2" t="s">
        <v>2684</v>
      </c>
      <c r="J431" s="2" t="s">
        <v>64</v>
      </c>
      <c r="K431">
        <v>10000</v>
      </c>
      <c r="L431">
        <v>11040</v>
      </c>
      <c r="M431">
        <v>11039</v>
      </c>
      <c r="O431">
        <v>1</v>
      </c>
      <c r="P431" s="2" t="s">
        <v>4043</v>
      </c>
      <c r="Q431" s="2"/>
      <c r="R431">
        <v>1.25</v>
      </c>
      <c r="S431">
        <v>3</v>
      </c>
      <c r="T431" s="2" t="s">
        <v>3419</v>
      </c>
      <c r="U431" s="2" t="s">
        <v>3419</v>
      </c>
      <c r="V431" s="2" t="s">
        <v>3419</v>
      </c>
      <c r="W431">
        <v>3</v>
      </c>
      <c r="X431">
        <v>8831.2000000000007</v>
      </c>
      <c r="Y431">
        <v>2943.7333333333331</v>
      </c>
      <c r="Z431">
        <v>981.2444444444443</v>
      </c>
    </row>
    <row r="432" spans="1:26">
      <c r="A432" s="1">
        <v>46184</v>
      </c>
      <c r="B432" s="2" t="s">
        <v>3790</v>
      </c>
      <c r="C432" s="3">
        <v>0.67013888888888884</v>
      </c>
      <c r="D432" s="3">
        <v>0.70138888888888884</v>
      </c>
      <c r="E432">
        <v>872</v>
      </c>
      <c r="F432" s="2" t="s">
        <v>3160</v>
      </c>
      <c r="G432" s="2" t="s">
        <v>1329</v>
      </c>
      <c r="H432" s="2" t="s">
        <v>153</v>
      </c>
      <c r="I432" s="2" t="s">
        <v>1328</v>
      </c>
      <c r="J432" s="2" t="s">
        <v>64</v>
      </c>
      <c r="K432">
        <v>1400</v>
      </c>
      <c r="L432">
        <v>1502</v>
      </c>
      <c r="M432">
        <v>1501</v>
      </c>
      <c r="O432">
        <v>1</v>
      </c>
      <c r="P432" s="2" t="s">
        <v>4044</v>
      </c>
      <c r="Q432" s="2"/>
      <c r="R432">
        <v>0.75</v>
      </c>
      <c r="S432">
        <v>2</v>
      </c>
      <c r="T432" s="2" t="s">
        <v>3419</v>
      </c>
      <c r="U432" s="2" t="s">
        <v>3419</v>
      </c>
      <c r="V432" s="2" t="s">
        <v>3419</v>
      </c>
      <c r="W432">
        <v>3</v>
      </c>
      <c r="X432">
        <v>2001.3333333333333</v>
      </c>
      <c r="Y432">
        <v>1000.6666666666666</v>
      </c>
      <c r="Z432">
        <v>333.55555555555554</v>
      </c>
    </row>
    <row r="433" spans="1:22">
      <c r="A433" s="1"/>
      <c r="B433" s="2"/>
      <c r="C433" s="3"/>
      <c r="D433" s="3"/>
      <c r="F433" s="2"/>
      <c r="G433" s="2"/>
      <c r="H433" s="2"/>
      <c r="I433" s="2"/>
      <c r="J433" s="2"/>
      <c r="P433" s="2"/>
      <c r="Q433" s="2"/>
      <c r="T433" s="2"/>
      <c r="U433" s="2"/>
      <c r="V433" s="2"/>
    </row>
    <row r="434" spans="1:22">
      <c r="A434" s="1"/>
      <c r="B434" s="2"/>
      <c r="C434" s="3"/>
      <c r="D434" s="3"/>
      <c r="F434" s="2"/>
      <c r="G434" s="2"/>
      <c r="H434" s="2"/>
      <c r="I434" s="2"/>
      <c r="J434" s="2"/>
      <c r="P434" s="2"/>
      <c r="Q434" s="2"/>
      <c r="T434" s="2"/>
      <c r="U434" s="2"/>
      <c r="V434" s="2"/>
    </row>
    <row r="435" spans="1:22">
      <c r="A435" s="1"/>
      <c r="B435" s="2"/>
      <c r="C435" s="3"/>
      <c r="D435" s="3"/>
      <c r="F435" s="2"/>
      <c r="G435" s="2"/>
      <c r="H435" s="2"/>
      <c r="I435" s="2"/>
      <c r="J435" s="2"/>
      <c r="P435" s="2"/>
      <c r="Q435" s="2"/>
      <c r="T435" s="2"/>
      <c r="U435" s="2"/>
      <c r="V435" s="2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6B793-8E4C-45EC-AFD2-373B35C87AD3}">
  <dimension ref="A1:AK55"/>
  <sheetViews>
    <sheetView tabSelected="1" zoomScale="70" zoomScaleNormal="70" zoomScalePageLayoutView="55" workbookViewId="0">
      <selection activeCell="S24" sqref="S24"/>
    </sheetView>
  </sheetViews>
  <sheetFormatPr baseColWidth="10" defaultColWidth="5.296875" defaultRowHeight="13.8"/>
  <cols>
    <col min="1" max="1" width="2.8984375" customWidth="1"/>
    <col min="3" max="3" width="9.19921875" customWidth="1"/>
    <col min="4" max="4" width="5.8984375" customWidth="1"/>
    <col min="5" max="5" width="5.296875" customWidth="1"/>
    <col min="6" max="6" width="6.296875" customWidth="1"/>
    <col min="7" max="7" width="6.5" customWidth="1"/>
    <col min="8" max="8" width="6.19921875" customWidth="1"/>
    <col min="9" max="9" width="6.09765625" customWidth="1"/>
    <col min="10" max="10" width="6.3984375" customWidth="1"/>
    <col min="11" max="11" width="5.796875" customWidth="1"/>
    <col min="12" max="13" width="6.09765625" customWidth="1"/>
    <col min="14" max="14" width="6" customWidth="1"/>
    <col min="15" max="15" width="6.5" customWidth="1"/>
    <col min="16" max="16" width="5.8984375" customWidth="1"/>
  </cols>
  <sheetData>
    <row r="1" spans="2:36" ht="1.8" customHeight="1"/>
    <row r="2" spans="2:36" ht="21">
      <c r="B2" s="78" t="s">
        <v>5197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7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6"/>
      <c r="AI2" s="6"/>
      <c r="AJ2" s="6"/>
    </row>
    <row r="3" spans="2:36">
      <c r="B3" s="15"/>
      <c r="C3" s="14"/>
      <c r="D3" s="14"/>
      <c r="E3" s="14"/>
      <c r="F3" s="14"/>
      <c r="G3" s="31">
        <v>46181</v>
      </c>
      <c r="H3" s="31"/>
      <c r="I3" s="31">
        <v>46185</v>
      </c>
      <c r="J3" s="31"/>
      <c r="K3" s="32"/>
      <c r="L3" s="17"/>
      <c r="P3" s="32"/>
      <c r="R3" s="32"/>
      <c r="S3" s="32"/>
      <c r="T3" s="32"/>
      <c r="U3" s="16"/>
      <c r="V3" s="16"/>
      <c r="W3" s="16"/>
      <c r="X3" s="16"/>
      <c r="Y3" s="18"/>
      <c r="Z3" s="14"/>
      <c r="AA3" s="14"/>
      <c r="AB3" s="14"/>
      <c r="AC3" s="14"/>
      <c r="AD3" s="14"/>
      <c r="AE3" s="14"/>
      <c r="AF3" s="14"/>
      <c r="AG3" s="14"/>
      <c r="AH3" s="6"/>
      <c r="AI3" s="6"/>
      <c r="AJ3" s="6"/>
    </row>
    <row r="4" spans="2:36" ht="1.2" customHeight="1">
      <c r="C4" s="6"/>
      <c r="D4" s="6"/>
      <c r="E4" s="6"/>
      <c r="F4" s="6"/>
      <c r="K4" s="7"/>
      <c r="L4" s="7"/>
      <c r="N4" s="7"/>
      <c r="O4" s="7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</row>
    <row r="5" spans="2:36" ht="14.4">
      <c r="B5" s="29" t="s">
        <v>5198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29"/>
      <c r="AF5" s="29"/>
      <c r="AG5" s="29"/>
      <c r="AH5" s="6"/>
      <c r="AI5" s="6"/>
      <c r="AJ5" s="6"/>
    </row>
    <row r="6" spans="2:36" ht="1.8" customHeight="1"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6"/>
      <c r="AF6" s="6"/>
      <c r="AG6" s="6"/>
      <c r="AH6" s="6"/>
      <c r="AI6" s="6"/>
      <c r="AJ6" s="6"/>
    </row>
    <row r="7" spans="2:36" ht="19.2" customHeight="1">
      <c r="B7" s="27" t="s">
        <v>5196</v>
      </c>
      <c r="C7" s="22" t="s">
        <v>5207</v>
      </c>
      <c r="D7" s="22" t="s">
        <v>5206</v>
      </c>
      <c r="E7" s="24" t="s">
        <v>5194</v>
      </c>
      <c r="F7" s="66" t="s">
        <v>5212</v>
      </c>
      <c r="G7" s="66" t="s">
        <v>5213</v>
      </c>
      <c r="H7" s="23" t="s">
        <v>5214</v>
      </c>
      <c r="I7" s="22" t="s">
        <v>5208</v>
      </c>
      <c r="J7" s="23" t="s">
        <v>5209</v>
      </c>
      <c r="K7" s="67" t="s">
        <v>5215</v>
      </c>
      <c r="L7" s="67" t="s">
        <v>5216</v>
      </c>
      <c r="M7" s="22" t="s">
        <v>5217</v>
      </c>
      <c r="N7" s="23" t="s">
        <v>5210</v>
      </c>
      <c r="O7" s="22" t="s">
        <v>5211</v>
      </c>
      <c r="R7" s="8"/>
      <c r="S7" s="39"/>
      <c r="T7" s="39"/>
      <c r="U7" s="46"/>
      <c r="V7" s="39"/>
      <c r="W7" s="47"/>
      <c r="X7" s="39"/>
      <c r="Y7" s="8"/>
      <c r="Z7" s="39"/>
      <c r="AA7" s="47"/>
      <c r="AB7" s="47"/>
      <c r="AC7" s="39"/>
      <c r="AD7" s="39"/>
    </row>
    <row r="8" spans="2:36">
      <c r="B8" s="53" t="s">
        <v>5202</v>
      </c>
      <c r="C8" s="54" t="str">
        <f>TEXT($G$3,"dd/mm")&amp;" al "&amp;TEXT($I$3,"dd/mm")</f>
        <v>08/06 al 12/06</v>
      </c>
      <c r="D8" s="36">
        <f>SUMIFS(
TABLA_1_PRE_PROD[CANTIDAD CORTADA],
TABLA_1_PRE_PROD[FECHA],"&gt;="&amp;$G$3,
TABLA_1_PRE_PROD[FECHA],"&lt;="&amp;$I$3,
TABLA_1_PRE_PROD[MATERIAL CORTADO],"PLIEGO",
TABLA_1_PRE_PROD[MATERIAL OBTENIDO],"TIRAJE"
)</f>
        <v>6945</v>
      </c>
      <c r="E8" s="59">
        <f>D8*0.00021915</f>
        <v>1.52199675</v>
      </c>
      <c r="F8" s="10">
        <f>SUMIFS(
TABLA_2_PROD[CANTIDAD PRODUCIDA],
TABLA_2_PROD[FECHA],"&gt;="&amp;$G$3,
TABLA_2_PROD[FECHA],"&lt;="&amp;$I$3,
TABLA_2_PROD[ACCIÓN],"PRODUCCIÓN",
TABLA_2_PROD[ETAPA],"IMPRESIÓN OFFSET",
TABLA_2_PROD[MATERIAL],"CAJAS",
TABLA_2_PROD[TURNO],"DIURNO"
)
+
SUMIFS(
TABLA_2_PROD[CANTIDAD PRODUCIDA],
TABLA_2_PROD[FECHA],"&gt;="&amp;$G$3,
TABLA_2_PROD[FECHA],"&lt;="&amp;$I$3,
TABLA_2_PROD[ACCIÓN],"PRODUCCIÓN",
TABLA_2_PROD[ETAPA],"IMPRESIÓN OFFSET",
TABLA_2_PROD[MATERIAL],"SOBRES",
TABLA_2_PROD[TURNO],"DIURNO"
)</f>
        <v>84840</v>
      </c>
      <c r="G8" s="75">
        <f>SUMIFS(
TABLA_2_PROD[CANTIDAD PRODUCIDA],
TABLA_2_PROD[FECHA],"&gt;="&amp;$G$3,
TABLA_2_PROD[FECHA],"&lt;="&amp;$I$3,
TABLA_2_PROD[ACCIÓN],"PRODUCCIÓN",
TABLA_2_PROD[ETAPA],"IMPRESIÓN OFFSET",
TABLA_2_PROD[MATERIAL],"CAJAS",
TABLA_2_PROD[TURNO],"NOCTURNO"
)
+
SUMIFS(
TABLA_2_PROD[CANTIDAD PRODUCIDA],
TABLA_2_PROD[FECHA],"&gt;="&amp;$G$3,
TABLA_2_PROD[FECHA],"&lt;="&amp;$I$3,
TABLA_2_PROD[ACCIÓN],"PRODUCCIÓN",
TABLA_2_PROD[ETAPA],"IMPRESIÓN OFFSET",
TABLA_2_PROD[MATERIAL],"SOBRES",
TABLA_2_PROD[TURNO],"NOCTURNO"
)</f>
        <v>0</v>
      </c>
      <c r="H8" s="60">
        <f>+F8+G8</f>
        <v>84840</v>
      </c>
      <c r="I8" s="61">
        <f>SUMIFS(
TABLA_2_PROD[CANTIDAD PRODUCIDA],
TABLA_2_PROD[FECHA],"&gt;="&amp;$G$3,
TABLA_2_PROD[FECHA],"&lt;="&amp;$I$3,
TABLA_2_PROD[ACCIÓN],"PRODUCCIÓN",
TABLA_2_PROD[ETAPA],"BARNIZADO"
)</f>
        <v>71068</v>
      </c>
      <c r="J8" s="62">
        <f>SUMIFS(
TABLA_2_PROD[CANTIDAD PRODUCIDA],
TABLA_2_PROD[FECHA],"&gt;="&amp;$G$3,
TABLA_2_PROD[FECHA],"&lt;="&amp;$I$3,
TABLA_2_PROD[ACCIÓN],"PRODUCCIÓN",
TABLA_2_PROD[ETAPA],"TROQUELADO"
)</f>
        <v>86220</v>
      </c>
      <c r="K8" s="9">
        <f>SUMIFS(
TABLA_4_PEGADORA[CANTIDAD PRODUCIDA],
TABLA_4_PEGADORA[FECHA],"&gt;="&amp;$G$3,
TABLA_4_PEGADORA[FECHA],"&lt;"&amp;$I$3+1,
TABLA_4_PEGADORA[ACCIÓN],"PRODUCCIÓN",
TABLA_4_PEGADORA[TURNO],"DIURNO"
)</f>
        <v>165158</v>
      </c>
      <c r="L8" s="76">
        <f>SUMIFS(
TABLA_4_PEGADORA[CANTIDAD PRODUCIDA],
TABLA_4_PEGADORA[FECHA],"&gt;="&amp;$G$3,
TABLA_4_PEGADORA[FECHA],"&lt;"&amp;$I$3+1,
TABLA_4_PEGADORA[ACCIÓN],"PRODUCCIÓN",
TABLA_4_PEGADORA[TURNO],"NOCTURNO"
)</f>
        <v>0</v>
      </c>
      <c r="M8" s="61">
        <f>+L8+K8</f>
        <v>165158</v>
      </c>
      <c r="N8" s="63">
        <f>SUMIFS(TABLA_5_DEST_REV[SALA],TABLA_5_DEST_REV[FECHA],"&gt;="&amp;$G$3,TABLA_5_DEST_REV[FECHA],"&lt;"&amp;$I$3+1,TABLA_5_DEST_REV[MATERIAL],"CAJAS")
+SUMIFS(TABLA_5_DEST_REV[ALMACEN],TABLA_5_DEST_REV[FECHA],"&gt;="&amp;$G$3,TABLA_5_DEST_REV[FECHA],"&lt;"&amp;$I$3+1,TABLA_5_DEST_REV[MATERIAL],"CAJAS")
+SUMIFS(TABLA_5_DEST_REV[SALA],TABLA_5_DEST_REV[FECHA],"&gt;="&amp;$G$3,TABLA_5_DEST_REV[FECHA],"&lt;"&amp;$I$3+1,TABLA_5_DEST_REV[MATERIAL],"SOBRES")
+SUMIFS(TABLA_5_DEST_REV[ALMACEN],TABLA_5_DEST_REV[FECHA],"&gt;="&amp;$G$3,TABLA_5_DEST_REV[FECHA],"&lt;"&amp;$I$3+1,TABLA_5_DEST_REV[MATERIAL],"SOBRES")</f>
        <v>120270</v>
      </c>
      <c r="O8" s="64">
        <f>SUMIFS(TABLA_5_DEST_REV[SALA],TABLA_5_DEST_REV[FECHA],"&gt;="&amp;$G$3,TABLA_5_DEST_REV[FECHA],"&lt;"&amp;$I$3+1,TABLA_5_DEST_REV[MATERIAL],"POSOLOGIAS")
+SUMIFS(TABLA_5_DEST_REV[ALMACEN],TABLA_5_DEST_REV[FECHA],"&gt;="&amp;$G$3,TABLA_5_DEST_REV[FECHA],"&lt;"&amp;$I$3+1,TABLA_5_DEST_REV[MATERIAL],"POSOLOGIAS")
+SUMIFS(TABLA_5_DEST_REV[SALA],TABLA_5_DEST_REV[FECHA],"&gt;="&amp;$G$3,TABLA_5_DEST_REV[FECHA],"&lt;"&amp;$I$3+1,TABLA_5_DEST_REV[MATERIAL],"INSTRUCTIVOS")
+SUMIFS(TABLA_5_DEST_REV[ALMACEN],TABLA_5_DEST_REV[FECHA],"&gt;="&amp;$G$3,TABLA_5_DEST_REV[FECHA],"&lt;"&amp;$I$3+1,TABLA_5_DEST_REV[MATERIAL],"INSTRUCTIVOS")</f>
        <v>142913</v>
      </c>
      <c r="R8" s="48"/>
      <c r="S8" s="39"/>
      <c r="T8" s="39"/>
      <c r="U8" s="49"/>
      <c r="V8" s="39"/>
      <c r="W8" s="50"/>
      <c r="X8" s="39"/>
      <c r="Y8" s="48"/>
      <c r="Z8" s="39"/>
      <c r="AA8" s="50"/>
      <c r="AB8" s="50"/>
      <c r="AC8" s="39"/>
      <c r="AD8" s="39"/>
    </row>
    <row r="9" spans="2:36">
      <c r="B9" s="12" t="s">
        <v>5203</v>
      </c>
      <c r="C9" s="4" t="str">
        <f>TEXT($G$3-7,"dd/mm")&amp;" al "&amp;TEXT($I$3-7,"dd/mm")</f>
        <v>01/06 al 05/06</v>
      </c>
      <c r="D9" s="36">
        <f>SUMIFS(
TABLA_1_PRE_PROD[CANTIDAD CORTADA],
TABLA_1_PRE_PROD[FECHA],"&gt;="&amp;($G$3-7),
TABLA_1_PRE_PROD[FECHA],"&lt;="&amp;($I$3-7),
TABLA_1_PRE_PROD[MATERIAL CORTADO],"PLIEGO",
TABLA_1_PRE_PROD[MATERIAL OBTENIDO],"TIRAJE"
)</f>
        <v>7480</v>
      </c>
      <c r="E9" s="59">
        <f>D9*0.00021915</f>
        <v>1.6392419999999999</v>
      </c>
      <c r="F9" s="10">
        <f>SUMIFS(
TABLA_2_PROD[CANTIDAD PRODUCIDA],
TABLA_2_PROD[FECHA],"&gt;="&amp;($G$3-7),
TABLA_2_PROD[FECHA],"&lt;"&amp;($I$3-7)+1,
TABLA_2_PROD[ACCIÓN],"PRODUCCIÓN",
TABLA_2_PROD[ETAPA],"IMPRESIÓN OFFSET",
TABLA_2_PROD[MATERIAL],"CAJAS",
TABLA_2_PROD[TURNO],"DIURNO"
)
+
SUMIFS(
TABLA_2_PROD[CANTIDAD PRODUCIDA],
TABLA_2_PROD[FECHA],"&gt;="&amp;($G$3-7),
TABLA_2_PROD[FECHA],"&lt;"&amp;($I$3-7)+1,
TABLA_2_PROD[ACCIÓN],"PRODUCCIÓN",
TABLA_2_PROD[ETAPA],"IMPRESIÓN OFFSET",
TABLA_2_PROD[MATERIAL],"SOBRES",
TABLA_2_PROD[TURNO],"DIURNO"
)</f>
        <v>46730</v>
      </c>
      <c r="G9" s="75">
        <f>SUMIFS(
TABLA_2_PROD[CANTIDAD PRODUCIDA],
TABLA_2_PROD[FECHA],"&gt;="&amp;($G$3-7),
TABLA_2_PROD[FECHA],"&lt;"&amp;($I$3-7)+1,
TABLA_2_PROD[ACCIÓN],"PRODUCCIÓN",
TABLA_2_PROD[ETAPA],"IMPRESIÓN OFFSET",
TABLA_2_PROD[MATERIAL],"CAJAS",
TABLA_2_PROD[TURNO],"NOCTURNO"
)
+
SUMIFS(
TABLA_2_PROD[CANTIDAD PRODUCIDA],
TABLA_2_PROD[FECHA],"&gt;="&amp;($G$3-7),
TABLA_2_PROD[FECHA],"&lt;"&amp;($I$3-7)+1,
TABLA_2_PROD[ACCIÓN],"PRODUCCIÓN",
TABLA_2_PROD[ETAPA],"IMPRESIÓN OFFSET",
TABLA_2_PROD[MATERIAL],"SOBRES",
TABLA_2_PROD[TURNO],"NOCTURNO"
)</f>
        <v>20090</v>
      </c>
      <c r="H9" s="60">
        <f t="shared" ref="H9:H11" si="0">+F9+G9</f>
        <v>66820</v>
      </c>
      <c r="I9" s="61">
        <f>SUMIFS(
TABLA_2_PROD[CANTIDAD PRODUCIDA],
TABLA_2_PROD[FECHA],"&gt;="&amp;($G$3-7),
TABLA_2_PROD[FECHA],"&lt;"&amp;($I$3-7)+1,
TABLA_2_PROD[ACCIÓN],"PRODUCCIÓN",
TABLA_2_PROD[ETAPA],"BARNIZADO"
)</f>
        <v>58842</v>
      </c>
      <c r="J9" s="62">
        <f>SUMIFS(
TABLA_2_PROD[CANTIDAD PRODUCIDA],
TABLA_2_PROD[FECHA],"&gt;="&amp;($G$3-7),
TABLA_2_PROD[FECHA],"&lt;"&amp;($I$3-7)+1,
TABLA_2_PROD[ACCIÓN],"PRODUCCIÓN",
TABLA_2_PROD[ETAPA],"TROQUELADO"
)</f>
        <v>79147</v>
      </c>
      <c r="K9" s="9">
        <f>SUMIFS(
TABLA_4_PEGADORA[CANTIDAD PRODUCIDA],
TABLA_4_PEGADORA[FECHA],"&gt;="&amp;($G$3-7),
TABLA_4_PEGADORA[FECHA],"&lt;"&amp;($I$3-7)+1,
TABLA_4_PEGADORA[ACCIÓN],"PRODUCCIÓN",
TABLA_4_PEGADORA[TURNO],"DIURNO"
)</f>
        <v>161650</v>
      </c>
      <c r="L9" s="76">
        <f>SUMIFS(
TABLA_4_PEGADORA[CANTIDAD PRODUCIDA],
TABLA_4_PEGADORA[FECHA],"&gt;="&amp;($G$3-7),
TABLA_4_PEGADORA[FECHA],"&lt;"&amp;($I$3-7)+1,
TABLA_4_PEGADORA[ACCIÓN],"PRODUCCIÓN",
TABLA_4_PEGADORA[TURNO],"NOCTURNO"
)</f>
        <v>171356</v>
      </c>
      <c r="M9" s="61">
        <f t="shared" ref="M9:M11" si="1">+L9+K9</f>
        <v>333006</v>
      </c>
      <c r="N9" s="63">
        <f>SUMIFS(TABLA_5_DEST_REV[SALA],TABLA_5_DEST_REV[FECHA],"&gt;="&amp;($G$3-7),TABLA_5_DEST_REV[FECHA],"&lt;"&amp;($I$3-7)+1,TABLA_5_DEST_REV[MATERIAL],"CAJAS")
+SUMIFS(TABLA_5_DEST_REV[ALMACEN],TABLA_5_DEST_REV[FECHA],"&gt;="&amp;($G$3-7),TABLA_5_DEST_REV[FECHA],"&lt;"&amp;($I$3-7)+1,TABLA_5_DEST_REV[MATERIAL],"CAJAS")
+SUMIFS(TABLA_5_DEST_REV[SALA],TABLA_5_DEST_REV[FECHA],"&gt;="&amp;($G$3-7),TABLA_5_DEST_REV[FECHA],"&lt;"&amp;($I$3-7)+1,TABLA_5_DEST_REV[MATERIAL],"SOBRES")
+SUMIFS(TABLA_5_DEST_REV[ALMACEN],TABLA_5_DEST_REV[FECHA],"&gt;="&amp;($G$3-7),TABLA_5_DEST_REV[FECHA],"&lt;"&amp;($I$3-7)+1,TABLA_5_DEST_REV[MATERIAL],"SOBRES")</f>
        <v>391968</v>
      </c>
      <c r="O9" s="64">
        <f>SUMIFS(TABLA_5_DEST_REV[SALA],TABLA_5_DEST_REV[FECHA],"&gt;="&amp;($G$3-7),TABLA_5_DEST_REV[FECHA],"&lt;"&amp;($I$3-7)+1,TABLA_5_DEST_REV[MATERIAL],"POSOLOGIAS")
+SUMIFS(TABLA_5_DEST_REV[ALMACEN],TABLA_5_DEST_REV[FECHA],"&gt;="&amp;($G$3-7),TABLA_5_DEST_REV[FECHA],"&lt;"&amp;($I$3-7)+1,TABLA_5_DEST_REV[MATERIAL],"POSOLOGIAS")
+SUMIFS(TABLA_5_DEST_REV[SALA],TABLA_5_DEST_REV[FECHA],"&gt;="&amp;($G$3-7),TABLA_5_DEST_REV[FECHA],"&lt;"&amp;($I$3-7)+1,TABLA_5_DEST_REV[MATERIAL],"INSTRUCTIVOS")
+SUMIFS(TABLA_5_DEST_REV[ALMACEN],TABLA_5_DEST_REV[FECHA],"&gt;="&amp;($G$3-7),TABLA_5_DEST_REV[FECHA],"&lt;"&amp;($I$3-7)+1,TABLA_5_DEST_REV[MATERIAL],"INSTRUCTIVOS")</f>
        <v>273877</v>
      </c>
      <c r="R9" s="48"/>
      <c r="S9" s="39"/>
      <c r="T9" s="39"/>
      <c r="U9" s="49"/>
      <c r="V9" s="39"/>
      <c r="W9" s="50"/>
      <c r="X9" s="39"/>
      <c r="Y9" s="48"/>
      <c r="Z9" s="39"/>
      <c r="AA9" s="50"/>
      <c r="AB9" s="50"/>
      <c r="AC9" s="39"/>
      <c r="AD9" s="39"/>
    </row>
    <row r="10" spans="2:36">
      <c r="B10" s="12" t="s">
        <v>5204</v>
      </c>
      <c r="C10" s="4" t="str">
        <f>TEXT($G$3-14,"dd/mm")&amp;" al "&amp;TEXT($I$3-14,"dd/mm")</f>
        <v>25/05 al 29/05</v>
      </c>
      <c r="D10" s="36">
        <f>SUMIFS(
TABLA_1_PRE_PROD[CANTIDAD CORTADA],
TABLA_1_PRE_PROD[FECHA],"&gt;="&amp;($G$3-14),
TABLA_1_PRE_PROD[FECHA],"&lt;="&amp;($I$3-14),
TABLA_1_PRE_PROD[MATERIAL CORTADO],"PLIEGO",
TABLA_1_PRE_PROD[MATERIAL OBTENIDO],"TIRAJE"
)</f>
        <v>19935</v>
      </c>
      <c r="E10" s="59">
        <f>D10*0.00021915</f>
        <v>4.3687552499999995</v>
      </c>
      <c r="F10" s="10">
        <f>SUMIFS(
TABLA_2_PROD[CANTIDAD PRODUCIDA],
TABLA_2_PROD[FECHA],"&gt;="&amp;($G$3-14),
TABLA_2_PROD[FECHA],"&lt;"&amp;($I$3-14)+1,
TABLA_2_PROD[ACCIÓN],"PRODUCCIÓN",
TABLA_2_PROD[ETAPA],"IMPRESIÓN OFFSET",
TABLA_2_PROD[MATERIAL],"CAJAS",
TABLA_2_PROD[TURNO],"DIURNO"
)
+
SUMIFS(
TABLA_2_PROD[CANTIDAD PRODUCIDA],
TABLA_2_PROD[FECHA],"&gt;="&amp;($G$3-14),
TABLA_2_PROD[FECHA],"&lt;"&amp;($I$3-14)+1,
TABLA_2_PROD[ACCIÓN],"PRODUCCIÓN",
TABLA_2_PROD[ETAPA],"IMPRESIÓN OFFSET",
TABLA_2_PROD[MATERIAL],"SOBRES",
TABLA_2_PROD[TURNO],"DIURNO"
)</f>
        <v>83508</v>
      </c>
      <c r="G10" s="75">
        <f>SUMIFS(
TABLA_2_PROD[CANTIDAD PRODUCIDA],
TABLA_2_PROD[FECHA],"&gt;="&amp;($G$3-14),
TABLA_2_PROD[FECHA],"&lt;"&amp;($I$3-14)+1,
TABLA_2_PROD[ACCIÓN],"PRODUCCIÓN",
TABLA_2_PROD[ETAPA],"IMPRESIÓN OFFSET",
TABLA_2_PROD[MATERIAL],"CAJAS",
TABLA_2_PROD[TURNO],"NOCTURNO"
)
+
SUMIFS(
TABLA_2_PROD[CANTIDAD PRODUCIDA],
TABLA_2_PROD[FECHA],"&gt;="&amp;($G$3-14),
TABLA_2_PROD[FECHA],"&lt;"&amp;($I$3-14)+1,
TABLA_2_PROD[ACCIÓN],"PRODUCCIÓN",
TABLA_2_PROD[ETAPA],"IMPRESIÓN OFFSET",
TABLA_2_PROD[MATERIAL],"SOBRES",
TABLA_2_PROD[TURNO],"NOCTURNO"
)</f>
        <v>59200</v>
      </c>
      <c r="H10" s="60">
        <f t="shared" si="0"/>
        <v>142708</v>
      </c>
      <c r="I10" s="61">
        <f>SUMIFS(
TABLA_2_PROD[CANTIDAD PRODUCIDA],
TABLA_2_PROD[FECHA],"&gt;="&amp;($G$3-14),
TABLA_2_PROD[FECHA],"&lt;"&amp;($I$3-14)+1,
TABLA_2_PROD[ACCIÓN],"PRODUCCIÓN",
TABLA_2_PROD[ETAPA],"BARNIZADO"
)</f>
        <v>100669</v>
      </c>
      <c r="J10" s="62">
        <f>SUMIFS(
TABLA_2_PROD[CANTIDAD PRODUCIDA],
TABLA_2_PROD[FECHA],"&gt;="&amp;($G$3-14),
TABLA_2_PROD[FECHA],"&lt;"&amp;($I$3-14)+1,
TABLA_2_PROD[ACCIÓN],"PRODUCCIÓN",
TABLA_2_PROD[ETAPA],"TROQUELADO"
)</f>
        <v>127560</v>
      </c>
      <c r="K10" s="9">
        <f>SUMIFS(
TABLA_4_PEGADORA[CANTIDAD PRODUCIDA],
TABLA_4_PEGADORA[FECHA],"&gt;="&amp;($G$3-14),
TABLA_4_PEGADORA[FECHA],"&lt;"&amp;($I$3-14)+1,
TABLA_4_PEGADORA[ACCIÓN],"PRODUCCIÓN",
TABLA_4_PEGADORA[TURNO],"DIURNO"
)</f>
        <v>246800</v>
      </c>
      <c r="L10" s="76">
        <f>SUMIFS(
TABLA_4_PEGADORA[CANTIDAD PRODUCIDA],
TABLA_4_PEGADORA[FECHA],"&gt;="&amp;($G$3-14),
TABLA_4_PEGADORA[FECHA],"&lt;"&amp;($I$3-14)+1,
TABLA_4_PEGADORA[ACCIÓN],"PRODUCCIÓN",
TABLA_4_PEGADORA[TURNO],"NOCTURNO"
)</f>
        <v>0</v>
      </c>
      <c r="M10" s="61">
        <f t="shared" si="1"/>
        <v>246800</v>
      </c>
      <c r="N10" s="63">
        <f>SUMIFS(TABLA_5_DEST_REV[SALA],TABLA_5_DEST_REV[FECHA],"&gt;="&amp;($G$3-14),TABLA_5_DEST_REV[FECHA],"&lt;"&amp;($I$3-14)+1,TABLA_5_DEST_REV[MATERIAL],"CAJAS")
+SUMIFS(TABLA_5_DEST_REV[ALMACEN],TABLA_5_DEST_REV[FECHA],"&gt;="&amp;($G$3-14),TABLA_5_DEST_REV[FECHA],"&lt;"&amp;($I$3-14)+1,TABLA_5_DEST_REV[MATERIAL],"CAJAS")
+SUMIFS(TABLA_5_DEST_REV[SALA],TABLA_5_DEST_REV[FECHA],"&gt;="&amp;($G$3-14),TABLA_5_DEST_REV[FECHA],"&lt;"&amp;($I$3-14)+1,TABLA_5_DEST_REV[MATERIAL],"SOBRES")
+SUMIFS(TABLA_5_DEST_REV[ALMACEN],TABLA_5_DEST_REV[FECHA],"&gt;="&amp;($G$3-14),TABLA_5_DEST_REV[FECHA],"&lt;"&amp;($I$3-14)+1,TABLA_5_DEST_REV[MATERIAL],"SOBRES")</f>
        <v>245322</v>
      </c>
      <c r="O10" s="64">
        <f>SUMIFS(TABLA_5_DEST_REV[SALA],TABLA_5_DEST_REV[FECHA],"&gt;="&amp;($G$3-14),TABLA_5_DEST_REV[FECHA],"&lt;"&amp;($I$3-14)+1,TABLA_5_DEST_REV[MATERIAL],"POSOLOGIAS")
+SUMIFS(TABLA_5_DEST_REV[ALMACEN],TABLA_5_DEST_REV[FECHA],"&gt;="&amp;($G$3-14),TABLA_5_DEST_REV[FECHA],"&lt;"&amp;($I$3-14)+1,TABLA_5_DEST_REV[MATERIAL],"POSOLOGIAS")
+SUMIFS(TABLA_5_DEST_REV[SALA],TABLA_5_DEST_REV[FECHA],"&gt;="&amp;($G$3-14),TABLA_5_DEST_REV[FECHA],"&lt;"&amp;($I$3-14)+1,TABLA_5_DEST_REV[MATERIAL],"INSTRUCTIVOS")
+SUMIFS(TABLA_5_DEST_REV[ALMACEN],TABLA_5_DEST_REV[FECHA],"&gt;="&amp;($G$3-14),TABLA_5_DEST_REV[FECHA],"&lt;"&amp;($I$3-14)+1,TABLA_5_DEST_REV[MATERIAL],"INSTRUCTIVOS")</f>
        <v>301981</v>
      </c>
      <c r="R10" s="48"/>
      <c r="S10" s="39"/>
      <c r="T10" s="39"/>
      <c r="U10" s="49"/>
      <c r="V10" s="39"/>
      <c r="W10" s="50"/>
      <c r="X10" s="39"/>
      <c r="Y10" s="48"/>
      <c r="Z10" s="39"/>
      <c r="AA10" s="50"/>
      <c r="AB10" s="50"/>
      <c r="AC10" s="39"/>
      <c r="AD10" s="39"/>
    </row>
    <row r="11" spans="2:36">
      <c r="B11" s="12" t="s">
        <v>5205</v>
      </c>
      <c r="C11" s="4" t="str">
        <f>TEXT($G$3-21,"dd/mm")&amp;" al "&amp;TEXT($I$3-21,"dd/mm")</f>
        <v>18/05 al 22/05</v>
      </c>
      <c r="D11" s="36">
        <f>SUMIFS(
TABLA_1_PRE_PROD[CANTIDAD CORTADA],
TABLA_1_PRE_PROD[FECHA],"&gt;="&amp;($G$3-21),
TABLA_1_PRE_PROD[FECHA],"&lt;="&amp;($I$3-21),
TABLA_1_PRE_PROD[MATERIAL CORTADO],"PLIEGO",
TABLA_1_PRE_PROD[MATERIAL OBTENIDO],"TIRAJE"
)</f>
        <v>9020</v>
      </c>
      <c r="E11" s="59">
        <f>D11*0.00021915</f>
        <v>1.9767329999999999</v>
      </c>
      <c r="F11" s="10">
        <f>SUMIFS(
TABLA_2_PROD[CANTIDAD PRODUCIDA],
TABLA_2_PROD[FECHA],"&gt;="&amp;($G$3-21),
TABLA_2_PROD[FECHA],"&lt;"&amp;($I$3-21)+1,
TABLA_2_PROD[ACCIÓN],"PRODUCCIÓN",
TABLA_2_PROD[ETAPA],"IMPRESIÓN OFFSET",
TABLA_2_PROD[MATERIAL],"CAJAS",
TABLA_2_PROD[TURNO],"DIURNO"
)
+
SUMIFS(
TABLA_2_PROD[CANTIDAD PRODUCIDA],
TABLA_2_PROD[FECHA],"&gt;="&amp;($G$3-21),
TABLA_2_PROD[FECHA],"&lt;"&amp;($I$3-21)+1,
TABLA_2_PROD[ACCIÓN],"PRODUCCIÓN",
TABLA_2_PROD[ETAPA],"IMPRESIÓN OFFSET",
TABLA_2_PROD[MATERIAL],"SOBRES",
TABLA_2_PROD[TURNO],"DIURNO"
)</f>
        <v>53245</v>
      </c>
      <c r="G11" s="75">
        <f>SUMIFS(
TABLA_2_PROD[CANTIDAD PRODUCIDA],
TABLA_2_PROD[FECHA],"&gt;="&amp;($G$3-21),
TABLA_2_PROD[FECHA],"&lt;"&amp;($I$3-21)+1,
TABLA_2_PROD[ACCIÓN],"PRODUCCIÓN",
TABLA_2_PROD[ETAPA],"IMPRESIÓN OFFSET",
TABLA_2_PROD[MATERIAL],"CAJAS",
TABLA_2_PROD[TURNO],"NOCTURNO"
)
+
SUMIFS(
TABLA_2_PROD[CANTIDAD PRODUCIDA],
TABLA_2_PROD[FECHA],"&gt;="&amp;($G$3-21),
TABLA_2_PROD[FECHA],"&lt;"&amp;($I$3-21)+1,
TABLA_2_PROD[ACCIÓN],"PRODUCCIÓN",
TABLA_2_PROD[ETAPA],"IMPRESIÓN OFFSET",
TABLA_2_PROD[MATERIAL],"SOBRES",
TABLA_2_PROD[TURNO],"NOCTURNO"
)</f>
        <v>0</v>
      </c>
      <c r="H11" s="60">
        <f t="shared" si="0"/>
        <v>53245</v>
      </c>
      <c r="I11" s="61">
        <f>SUMIFS(
TABLA_2_PROD[CANTIDAD PRODUCIDA],
TABLA_2_PROD[FECHA],"&gt;="&amp;($G$3-21),
TABLA_2_PROD[FECHA],"&lt;"&amp;($I$3-21)+1,
TABLA_2_PROD[ACCIÓN],"PRODUCCIÓN",
TABLA_2_PROD[ETAPA],"BARNIZADO"
)</f>
        <v>116400</v>
      </c>
      <c r="J11" s="62">
        <f>SUMIFS(
TABLA_2_PROD[CANTIDAD PRODUCIDA],
TABLA_2_PROD[FECHA],"&gt;="&amp;($G$3-21),
TABLA_2_PROD[FECHA],"&lt;"&amp;($I$3-21)+1,
TABLA_2_PROD[ACCIÓN],"PRODUCCIÓN",
TABLA_2_PROD[ETAPA],"TROQUELADO"
)</f>
        <v>136399</v>
      </c>
      <c r="K11" s="9">
        <f>SUMIFS(
TABLA_4_PEGADORA[CANTIDAD PRODUCIDA],
TABLA_4_PEGADORA[FECHA],"&gt;="&amp;($G$3-21),
TABLA_4_PEGADORA[FECHA],"&lt;"&amp;($I$3-21)+1,
TABLA_4_PEGADORA[ACCIÓN],"PRODUCCIÓN",
TABLA_4_PEGADORA[TURNO],"DIURNO"
)</f>
        <v>200237</v>
      </c>
      <c r="L11" s="76">
        <f>SUMIFS(
TABLA_4_PEGADORA[CANTIDAD PRODUCIDA],
TABLA_4_PEGADORA[FECHA],"&gt;="&amp;($G$3-21),
TABLA_4_PEGADORA[FECHA],"&lt;"&amp;($I$3-21)+1,
TABLA_4_PEGADORA[ACCIÓN],"PRODUCCIÓN",
TABLA_4_PEGADORA[TURNO],"NOCTURNO"
)</f>
        <v>0</v>
      </c>
      <c r="M11" s="61">
        <f t="shared" si="1"/>
        <v>200237</v>
      </c>
      <c r="N11" s="63">
        <f>SUMIFS(TABLA_5_DEST_REV[SALA],TABLA_5_DEST_REV[FECHA],"&gt;="&amp;($G$3-21),TABLA_5_DEST_REV[FECHA],"&lt;"&amp;($I$3-21)+1,TABLA_5_DEST_REV[MATERIAL],"CAJAS")
+SUMIFS(TABLA_5_DEST_REV[ALMACEN],TABLA_5_DEST_REV[FECHA],"&gt;="&amp;($G$3-21),TABLA_5_DEST_REV[FECHA],"&lt;"&amp;($I$3-21)+1,TABLA_5_DEST_REV[MATERIAL],"CAJAS")
+SUMIFS(TABLA_5_DEST_REV[SALA],TABLA_5_DEST_REV[FECHA],"&gt;="&amp;($G$3-21),TABLA_5_DEST_REV[FECHA],"&lt;"&amp;($I$3-21)+1,TABLA_5_DEST_REV[MATERIAL],"SOBRES")
+SUMIFS(TABLA_5_DEST_REV[ALMACEN],TABLA_5_DEST_REV[FECHA],"&gt;="&amp;($G$3-21),TABLA_5_DEST_REV[FECHA],"&lt;"&amp;($I$3-21)+1,TABLA_5_DEST_REV[MATERIAL],"SOBRES")</f>
        <v>248944</v>
      </c>
      <c r="O11" s="64">
        <f>SUMIFS(TABLA_5_DEST_REV[SALA],TABLA_5_DEST_REV[FECHA],"&gt;="&amp;($G$3-21),TABLA_5_DEST_REV[FECHA],"&lt;"&amp;($I$3-21)+1,TABLA_5_DEST_REV[MATERIAL],"POSOLOGIAS")
+SUMIFS(TABLA_5_DEST_REV[ALMACEN],TABLA_5_DEST_REV[FECHA],"&gt;="&amp;($G$3-21),TABLA_5_DEST_REV[FECHA],"&lt;"&amp;($I$3-21)+1,TABLA_5_DEST_REV[MATERIAL],"POSOLOGIAS")
+SUMIFS(TABLA_5_DEST_REV[SALA],TABLA_5_DEST_REV[FECHA],"&gt;="&amp;($G$3-21),TABLA_5_DEST_REV[FECHA],"&lt;"&amp;($I$3-21)+1,TABLA_5_DEST_REV[MATERIAL],"INSTRUCTIVOS")
+SUMIFS(TABLA_5_DEST_REV[ALMACEN],TABLA_5_DEST_REV[FECHA],"&gt;="&amp;($G$3-21),TABLA_5_DEST_REV[FECHA],"&lt;"&amp;($I$3-21)+1,TABLA_5_DEST_REV[MATERIAL],"INSTRUCTIVOS")</f>
        <v>689850</v>
      </c>
      <c r="R11" s="48"/>
      <c r="S11" s="39"/>
      <c r="T11" s="39"/>
      <c r="U11" s="49"/>
      <c r="V11" s="39"/>
      <c r="W11" s="50"/>
      <c r="X11" s="39"/>
      <c r="Y11" s="49"/>
      <c r="Z11" s="39"/>
      <c r="AA11" s="50"/>
      <c r="AB11" s="50"/>
      <c r="AC11" s="39"/>
      <c r="AD11" s="39"/>
    </row>
    <row r="12" spans="2:36">
      <c r="G12" s="57"/>
      <c r="R12" s="39"/>
      <c r="S12" s="39"/>
      <c r="T12" s="39"/>
      <c r="U12" s="39"/>
      <c r="V12" s="44"/>
      <c r="W12" s="44"/>
      <c r="X12" s="44"/>
      <c r="Y12" s="44"/>
      <c r="Z12" s="44"/>
      <c r="AA12" s="44"/>
      <c r="AB12" s="44"/>
      <c r="AC12" s="51"/>
      <c r="AD12" s="44"/>
      <c r="AE12" s="6"/>
      <c r="AF12" s="6"/>
      <c r="AG12" s="6"/>
      <c r="AH12" s="6"/>
      <c r="AI12" s="6"/>
      <c r="AJ12" s="6"/>
    </row>
    <row r="13" spans="2:36" ht="14.4">
      <c r="K13" s="29"/>
      <c r="L13" s="14"/>
      <c r="N13" s="20"/>
      <c r="O13" s="20"/>
      <c r="P13" s="20"/>
      <c r="Q13" s="20"/>
      <c r="R13" s="20"/>
      <c r="S13" s="20"/>
      <c r="T13" s="20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6"/>
      <c r="AJ13" s="6"/>
    </row>
    <row r="15" spans="2:36">
      <c r="K15" s="37"/>
      <c r="L15" s="38"/>
      <c r="M15" s="39"/>
      <c r="N15" s="37"/>
      <c r="O15" s="38"/>
      <c r="P15" s="39"/>
      <c r="Q15" s="37"/>
      <c r="R15" s="38"/>
      <c r="S15" s="39"/>
      <c r="T15" s="37"/>
      <c r="U15" s="40"/>
      <c r="V15" s="39"/>
      <c r="W15" s="39"/>
      <c r="X15" s="39"/>
      <c r="Y15" s="41"/>
      <c r="Z15" s="41"/>
      <c r="AA15" s="35"/>
      <c r="AB15" s="35"/>
      <c r="AC15" s="35"/>
    </row>
    <row r="16" spans="2:36">
      <c r="K16" s="42"/>
      <c r="L16" s="42"/>
      <c r="M16" s="39"/>
      <c r="N16" s="42"/>
      <c r="O16" s="42"/>
      <c r="P16" s="39"/>
      <c r="Q16" s="42"/>
      <c r="R16" s="42"/>
      <c r="S16" s="39"/>
      <c r="T16" s="42"/>
      <c r="U16" s="43"/>
      <c r="V16" s="39"/>
      <c r="W16" s="39"/>
      <c r="X16" s="39"/>
      <c r="Y16" s="42"/>
      <c r="Z16" s="42"/>
      <c r="AA16" s="35"/>
      <c r="AB16" s="35"/>
      <c r="AC16" s="35"/>
    </row>
    <row r="17" spans="11:29">
      <c r="K17" s="42"/>
      <c r="L17" s="42"/>
      <c r="M17" s="39"/>
      <c r="N17" s="42"/>
      <c r="O17" s="42"/>
      <c r="P17" s="39"/>
      <c r="Q17" s="42"/>
      <c r="R17" s="42"/>
      <c r="S17" s="39"/>
      <c r="T17" s="42"/>
      <c r="U17" s="43"/>
      <c r="V17" s="39"/>
      <c r="W17" s="39"/>
      <c r="X17" s="39"/>
      <c r="Y17" s="42"/>
      <c r="Z17" s="42"/>
      <c r="AA17" s="35"/>
      <c r="AB17" s="35"/>
      <c r="AC17" s="35"/>
    </row>
    <row r="18" spans="11:29">
      <c r="K18" s="42"/>
      <c r="L18" s="42"/>
      <c r="M18" s="39"/>
      <c r="N18" s="42"/>
      <c r="O18" s="42"/>
      <c r="P18" s="39"/>
      <c r="Q18" s="42"/>
      <c r="R18" s="42"/>
      <c r="S18" s="39"/>
      <c r="T18" s="42"/>
      <c r="U18" s="43"/>
      <c r="V18" s="39"/>
      <c r="W18" s="39"/>
      <c r="X18" s="39"/>
      <c r="Y18" s="42"/>
      <c r="Z18" s="42"/>
      <c r="AA18" s="35"/>
      <c r="AB18" s="35"/>
      <c r="AC18" s="35"/>
    </row>
    <row r="19" spans="11:29">
      <c r="K19" s="42"/>
      <c r="L19" s="42"/>
      <c r="M19" s="39"/>
      <c r="N19" s="42"/>
      <c r="O19" s="42"/>
      <c r="P19" s="39"/>
      <c r="Q19" s="42"/>
      <c r="R19" s="42"/>
      <c r="S19" s="39"/>
      <c r="T19" s="42"/>
      <c r="U19" s="43"/>
      <c r="V19" s="39"/>
      <c r="W19" s="39"/>
      <c r="X19" s="39"/>
      <c r="Y19" s="42"/>
      <c r="Z19" s="42"/>
      <c r="AA19" s="35"/>
      <c r="AB19" s="35"/>
      <c r="AC19" s="35"/>
    </row>
    <row r="20" spans="11:29">
      <c r="K20" s="42"/>
      <c r="L20" s="44"/>
      <c r="M20" s="39"/>
      <c r="N20" s="42"/>
      <c r="O20" s="44"/>
      <c r="P20" s="39"/>
      <c r="Q20" s="42"/>
      <c r="R20" s="44"/>
      <c r="S20" s="39"/>
      <c r="T20" s="42"/>
      <c r="U20" s="39"/>
      <c r="V20" s="39"/>
      <c r="W20" s="39"/>
      <c r="X20" s="39"/>
      <c r="Y20" s="42"/>
      <c r="Z20" s="42"/>
    </row>
    <row r="21" spans="11:29">
      <c r="K21" s="42"/>
      <c r="L21" s="44"/>
      <c r="M21" s="39"/>
      <c r="N21" s="42"/>
      <c r="O21" s="44"/>
      <c r="P21" s="39"/>
      <c r="Q21" s="42"/>
      <c r="R21" s="44"/>
      <c r="S21" s="39"/>
      <c r="T21" s="42"/>
      <c r="U21" s="39"/>
      <c r="V21" s="39"/>
      <c r="W21" s="39"/>
      <c r="X21" s="39"/>
      <c r="Y21" s="42"/>
      <c r="Z21" s="42"/>
    </row>
    <row r="22" spans="11:29">
      <c r="K22" s="42"/>
      <c r="L22" s="44"/>
      <c r="M22" s="39"/>
      <c r="N22" s="42"/>
      <c r="O22" s="44"/>
      <c r="P22" s="39"/>
      <c r="Q22" s="42"/>
      <c r="R22" s="44"/>
      <c r="S22" s="39"/>
      <c r="T22" s="42"/>
      <c r="U22" s="39"/>
      <c r="V22" s="39"/>
      <c r="W22" s="39"/>
      <c r="X22" s="39"/>
      <c r="Y22" s="42"/>
      <c r="Z22" s="42"/>
    </row>
    <row r="23" spans="11:29">
      <c r="K23" s="42"/>
      <c r="L23" s="44"/>
      <c r="M23" s="39"/>
      <c r="N23" s="42"/>
      <c r="O23" s="44"/>
      <c r="P23" s="39"/>
      <c r="Q23" s="42"/>
      <c r="R23" s="44"/>
      <c r="S23" s="39"/>
      <c r="T23" s="42"/>
      <c r="U23" s="39"/>
      <c r="V23" s="39"/>
      <c r="W23" s="39"/>
      <c r="X23" s="39"/>
      <c r="Y23" s="42"/>
      <c r="Z23" s="42"/>
    </row>
    <row r="24" spans="11:29">
      <c r="K24" s="42"/>
      <c r="L24" s="44"/>
      <c r="M24" s="39"/>
      <c r="N24" s="42"/>
      <c r="O24" s="44"/>
      <c r="P24" s="39"/>
      <c r="Q24" s="42"/>
      <c r="R24" s="44"/>
      <c r="S24" s="39"/>
      <c r="T24" s="42"/>
      <c r="U24" s="39"/>
      <c r="V24" s="39"/>
      <c r="W24" s="39"/>
      <c r="X24" s="39"/>
      <c r="Y24" s="42"/>
      <c r="Z24" s="42"/>
    </row>
    <row r="25" spans="11:29">
      <c r="K25" s="42"/>
      <c r="L25" s="44"/>
      <c r="M25" s="39"/>
      <c r="N25" s="42"/>
      <c r="O25" s="44"/>
      <c r="P25" s="39"/>
      <c r="Q25" s="42"/>
      <c r="R25" s="44"/>
      <c r="S25" s="39"/>
      <c r="T25" s="42"/>
      <c r="U25" s="39"/>
      <c r="V25" s="39"/>
      <c r="W25" s="39"/>
      <c r="X25" s="39"/>
      <c r="Y25" s="42"/>
      <c r="Z25" s="42"/>
    </row>
    <row r="26" spans="11:29">
      <c r="K26" s="42"/>
      <c r="L26" s="44"/>
      <c r="M26" s="39"/>
      <c r="N26" s="42"/>
      <c r="O26" s="44"/>
      <c r="P26" s="39"/>
      <c r="Q26" s="42"/>
      <c r="R26" s="44"/>
      <c r="S26" s="39"/>
      <c r="T26" s="42"/>
      <c r="U26" s="39"/>
      <c r="V26" s="39"/>
      <c r="W26" s="39"/>
      <c r="X26" s="39"/>
      <c r="Y26" s="42"/>
      <c r="Z26" s="42"/>
    </row>
    <row r="27" spans="11:29"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33" spans="2:13" ht="17.399999999999999" customHeight="1">
      <c r="K33" s="37"/>
      <c r="L33" s="19"/>
      <c r="M33" s="19"/>
    </row>
    <row r="34" spans="2:13" ht="14.4" customHeight="1">
      <c r="B34" s="15"/>
      <c r="C34" s="15"/>
      <c r="D34" s="15"/>
      <c r="E34" s="15"/>
      <c r="F34" s="15"/>
      <c r="H34" s="71" t="str">
        <f>+C8</f>
        <v>08/06 al 12/06</v>
      </c>
      <c r="I34" s="15"/>
      <c r="J34" s="15"/>
      <c r="K34" s="42"/>
      <c r="L34" s="20"/>
      <c r="M34" s="20"/>
    </row>
    <row r="35" spans="2:13">
      <c r="B35" s="25" t="s">
        <v>5196</v>
      </c>
      <c r="C35" s="34" t="s">
        <v>5199</v>
      </c>
      <c r="D35" s="26">
        <f>+G3</f>
        <v>46181</v>
      </c>
      <c r="E35" s="26">
        <f>$D$35+1</f>
        <v>46182</v>
      </c>
      <c r="F35" s="26">
        <f>$D$35+2</f>
        <v>46183</v>
      </c>
      <c r="G35" s="26">
        <f>$D$35+3</f>
        <v>46184</v>
      </c>
      <c r="H35" s="26">
        <f>$D$35+4</f>
        <v>46185</v>
      </c>
      <c r="I35" s="25" t="s">
        <v>5200</v>
      </c>
      <c r="J35" s="25" t="s">
        <v>5201</v>
      </c>
      <c r="K35" s="42"/>
      <c r="L35" s="20"/>
      <c r="M35" s="20"/>
    </row>
    <row r="36" spans="2:13">
      <c r="B36" s="13">
        <v>7</v>
      </c>
      <c r="C36" s="33" t="s">
        <v>3429</v>
      </c>
      <c r="D36" s="13" cm="1">
        <f t="array" ref="D36">SUM(SUMIFS(TABLA_2_PROD[CONSUMO DE HORA],TABLA_2_PROD[MÁQUINA],$C36,TABLA_2_PROD[ACCIÓN],{"PRODUCCIÓN";"REGULADO"},TABLA_2_PROD[FECHA],D$35))</f>
        <v>8.17</v>
      </c>
      <c r="E36" s="13" cm="1">
        <f t="array" ref="E36">SUM(SUMIFS(TABLA_2_PROD[CONSUMO DE HORA],TABLA_2_PROD[MÁQUINA],$C36,TABLA_2_PROD[ACCIÓN],{"PRODUCCIÓN";"REGULADO"},TABLA_2_PROD[FECHA],E$35))</f>
        <v>7.5</v>
      </c>
      <c r="F36" s="13" cm="1">
        <f t="array" ref="F36">SUM(SUMIFS(TABLA_2_PROD[CONSUMO DE HORA],TABLA_2_PROD[MÁQUINA],$C36,TABLA_2_PROD[ACCIÓN],{"PRODUCCIÓN";"REGULADO"},TABLA_2_PROD[FECHA],F$35))</f>
        <v>5.67</v>
      </c>
      <c r="G36" s="13" cm="1">
        <f t="array" ref="G36">SUM(SUMIFS(TABLA_2_PROD[CONSUMO DE HORA],TABLA_2_PROD[MÁQUINA],$C36,TABLA_2_PROD[ACCIÓN],{"PRODUCCIÓN";"REGULADO"},TABLA_2_PROD[FECHA],G$35))</f>
        <v>7.17</v>
      </c>
      <c r="H36" s="13" cm="1">
        <f t="array" ref="H36">SUM(SUMIFS(TABLA_2_PROD[CONSUMO DE HORA],TABLA_2_PROD[MÁQUINA],$C36,TABLA_2_PROD[ACCIÓN],{"PRODUCCIÓN";"REGULADO"},TABLA_2_PROD[FECHA],H$35))</f>
        <v>0</v>
      </c>
      <c r="I36" s="65">
        <f>+SUM(D36+E36+F36+G36+H36)</f>
        <v>28.509999999999998</v>
      </c>
      <c r="J36" s="65">
        <f>SUMIFS(TABLA_2_PROD[CONSUMO DE HORA],TABLA_2_PROD[MÁQUINA],$C36,TABLA_2_PROD[ACCIÓN],"MANTENIMIENTO",TABLA_2_PROD[FECHA],"&gt;="&amp;$G$3,TABLA_2_PROD[FECHA],"&lt;"&amp;$I$3+1)</f>
        <v>0</v>
      </c>
      <c r="K36" s="42"/>
      <c r="L36" s="20"/>
      <c r="M36" s="20"/>
    </row>
    <row r="37" spans="2:13">
      <c r="B37" s="13">
        <v>2</v>
      </c>
      <c r="C37" s="33" t="s">
        <v>3424</v>
      </c>
      <c r="D37" s="13" cm="1">
        <f t="array" ref="D37">SUM(SUMIFS(TABLA_2_PROD[CONSUMO DE HORA],TABLA_2_PROD[MÁQUINA],$C37,TABLA_2_PROD[ACCIÓN],{"PRODUCCIÓN";"REGULADO"},TABLA_2_PROD[FECHA],D$35))</f>
        <v>3.92</v>
      </c>
      <c r="E37" s="13" cm="1">
        <f t="array" ref="E37">SUM(SUMIFS(TABLA_2_PROD[CONSUMO DE HORA],TABLA_2_PROD[MÁQUINA],$C37,TABLA_2_PROD[ACCIÓN],{"PRODUCCIÓN";"REGULADO"},TABLA_2_PROD[FECHA],E$35))</f>
        <v>5.25</v>
      </c>
      <c r="F37" s="13" cm="1">
        <f t="array" ref="F37">SUM(SUMIFS(TABLA_2_PROD[CONSUMO DE HORA],TABLA_2_PROD[MÁQUINA],$C37,TABLA_2_PROD[ACCIÓN],{"PRODUCCIÓN";"REGULADO"},TABLA_2_PROD[FECHA],F$35))</f>
        <v>8.5</v>
      </c>
      <c r="G37" s="13" cm="1">
        <f t="array" ref="G37">SUM(SUMIFS(TABLA_2_PROD[CONSUMO DE HORA],TABLA_2_PROD[MÁQUINA],$C37,TABLA_2_PROD[ACCIÓN],{"PRODUCCIÓN";"REGULADO"},TABLA_2_PROD[FECHA],G$35))</f>
        <v>4.33</v>
      </c>
      <c r="H37" s="13" cm="1">
        <f t="array" ref="H37">SUM(SUMIFS(TABLA_2_PROD[CONSUMO DE HORA],TABLA_2_PROD[MÁQUINA],$C37,TABLA_2_PROD[ACCIÓN],{"PRODUCCIÓN";"REGULADO"},TABLA_2_PROD[FECHA],H$35))</f>
        <v>4.6500000000000004</v>
      </c>
      <c r="I37" s="65">
        <f>+SUM(D37+E37+F37+G37+H37)</f>
        <v>26.65</v>
      </c>
      <c r="J37" s="65">
        <f>SUMIFS(TABLA_2_PROD[CONSUMO DE HORA],TABLA_2_PROD[MÁQUINA],$C37,TABLA_2_PROD[ACCIÓN],"MANTENIMIENTO",TABLA_2_PROD[FECHA],"&gt;="&amp;$G$3,TABLA_2_PROD[FECHA],"&lt;"&amp;$I$3+1)</f>
        <v>4.8</v>
      </c>
      <c r="K37" s="39"/>
      <c r="L37" s="15"/>
      <c r="M37" s="15"/>
    </row>
    <row r="38" spans="2:13">
      <c r="B38" s="13">
        <v>1</v>
      </c>
      <c r="C38" s="33" t="s">
        <v>3422</v>
      </c>
      <c r="D38" s="13" cm="1">
        <f t="array" ref="D38">SUM(SUMIFS(TABLA_2_PROD[CONSUMO DE HORA],TABLA_2_PROD[MÁQUINA],$C38,TABLA_2_PROD[ACCIÓN],{"PRODUCCIÓN";"REGULADO"},TABLA_2_PROD[FECHA],D$35))</f>
        <v>6.67</v>
      </c>
      <c r="E38" s="13" cm="1">
        <f t="array" ref="E38">SUM(SUMIFS(TABLA_2_PROD[CONSUMO DE HORA],TABLA_2_PROD[MÁQUINA],$C38,TABLA_2_PROD[ACCIÓN],{"PRODUCCIÓN";"REGULADO"},TABLA_2_PROD[FECHA],E$35))</f>
        <v>5.92</v>
      </c>
      <c r="F38" s="13" cm="1">
        <f t="array" ref="F38">SUM(SUMIFS(TABLA_2_PROD[CONSUMO DE HORA],TABLA_2_PROD[MÁQUINA],$C38,TABLA_2_PROD[ACCIÓN],{"PRODUCCIÓN";"REGULADO"},TABLA_2_PROD[FECHA],F$35))</f>
        <v>7.34</v>
      </c>
      <c r="G38" s="13" cm="1">
        <f t="array" ref="G38">SUM(SUMIFS(TABLA_2_PROD[CONSUMO DE HORA],TABLA_2_PROD[MÁQUINA],$C38,TABLA_2_PROD[ACCIÓN],{"PRODUCCIÓN";"REGULADO"},TABLA_2_PROD[FECHA],G$35))</f>
        <v>6.59</v>
      </c>
      <c r="H38" s="13" cm="1">
        <f t="array" ref="H38">SUM(SUMIFS(TABLA_2_PROD[CONSUMO DE HORA],TABLA_2_PROD[MÁQUINA],$C38,TABLA_2_PROD[ACCIÓN],{"PRODUCCIÓN";"REGULADO"},TABLA_2_PROD[FECHA],H$35))</f>
        <v>0</v>
      </c>
      <c r="I38" s="65">
        <f>+SUM(D38+E38+F38+G38+H38)</f>
        <v>26.52</v>
      </c>
      <c r="J38" s="65">
        <f>SUMIFS(TABLA_2_PROD[CONSUMO DE HORA],TABLA_2_PROD[MÁQUINA],$C38,TABLA_2_PROD[ACCIÓN],"MANTENIMIENTO",TABLA_2_PROD[FECHA],"&gt;="&amp;$G$3,TABLA_2_PROD[FECHA],"&lt;"&amp;$I$3+1)</f>
        <v>0</v>
      </c>
    </row>
    <row r="39" spans="2:13">
      <c r="B39" s="13">
        <v>4</v>
      </c>
      <c r="C39" s="33" t="s">
        <v>3414</v>
      </c>
      <c r="D39" s="13" cm="1">
        <f t="array" ref="D39">SUM(SUMIFS(TABLA_2_PROD[CONSUMO DE HORA],TABLA_2_PROD[MÁQUINA],$C39,TABLA_2_PROD[ACCIÓN],{"PRODUCCIÓN";"REGULADO"},TABLA_2_PROD[FECHA],D$35))</f>
        <v>1.66</v>
      </c>
      <c r="E39" s="13" cm="1">
        <f t="array" ref="E39">SUM(SUMIFS(TABLA_2_PROD[CONSUMO DE HORA],TABLA_2_PROD[MÁQUINA],$C39,TABLA_2_PROD[ACCIÓN],{"PRODUCCIÓN";"REGULADO"},TABLA_2_PROD[FECHA],E$35))</f>
        <v>6.34</v>
      </c>
      <c r="F39" s="13" cm="1">
        <f t="array" ref="F39">SUM(SUMIFS(TABLA_2_PROD[CONSUMO DE HORA],TABLA_2_PROD[MÁQUINA],$C39,TABLA_2_PROD[ACCIÓN],{"PRODUCCIÓN";"REGULADO"},TABLA_2_PROD[FECHA],F$35))</f>
        <v>5.76</v>
      </c>
      <c r="G39" s="13" cm="1">
        <f t="array" ref="G39">SUM(SUMIFS(TABLA_2_PROD[CONSUMO DE HORA],TABLA_2_PROD[MÁQUINA],$C39,TABLA_2_PROD[ACCIÓN],{"PRODUCCIÓN";"REGULADO"},TABLA_2_PROD[FECHA],G$35))</f>
        <v>6.07</v>
      </c>
      <c r="H39" s="13" cm="1">
        <f t="array" ref="H39">SUM(SUMIFS(TABLA_2_PROD[CONSUMO DE HORA],TABLA_2_PROD[MÁQUINA],$C39,TABLA_2_PROD[ACCIÓN],{"PRODUCCIÓN";"REGULADO"},TABLA_2_PROD[FECHA],H$35))</f>
        <v>6.51</v>
      </c>
      <c r="I39" s="65">
        <f>+SUM(D39+E39+F39+G39+H39)</f>
        <v>26.339999999999996</v>
      </c>
      <c r="J39" s="65">
        <f>SUMIFS(TABLA_2_PROD[CONSUMO DE HORA],TABLA_2_PROD[MÁQUINA],$C39,TABLA_2_PROD[ACCIÓN],"MANTENIMIENTO",TABLA_2_PROD[FECHA],"&gt;="&amp;$G$3,TABLA_2_PROD[FECHA],"&lt;"&amp;$I$3+1)</f>
        <v>0</v>
      </c>
      <c r="L39" s="42"/>
    </row>
    <row r="40" spans="2:13">
      <c r="B40" s="13">
        <v>6</v>
      </c>
      <c r="C40" s="33" t="s">
        <v>3433</v>
      </c>
      <c r="D40" s="13" cm="1">
        <f t="array" ref="D40">SUM(SUMIFS(TABLA_2_PROD[CONSUMO DE HORA],TABLA_2_PROD[MÁQUINA],$C40,TABLA_2_PROD[ACCIÓN],{"PRODUCCIÓN";"REGULADO"},TABLA_2_PROD[FECHA],D$35))</f>
        <v>6.33</v>
      </c>
      <c r="E40" s="13" cm="1">
        <f t="array" ref="E40">SUM(SUMIFS(TABLA_2_PROD[CONSUMO DE HORA],TABLA_2_PROD[MÁQUINA],$C40,TABLA_2_PROD[ACCIÓN],{"PRODUCCIÓN";"REGULADO"},TABLA_2_PROD[FECHA],E$35))</f>
        <v>5.25</v>
      </c>
      <c r="F40" s="13" cm="1">
        <f t="array" ref="F40">SUM(SUMIFS(TABLA_2_PROD[CONSUMO DE HORA],TABLA_2_PROD[MÁQUINA],$C40,TABLA_2_PROD[ACCIÓN],{"PRODUCCIÓN";"REGULADO"},TABLA_2_PROD[FECHA],F$35))</f>
        <v>3.16</v>
      </c>
      <c r="G40" s="13" cm="1">
        <f t="array" ref="G40">SUM(SUMIFS(TABLA_2_PROD[CONSUMO DE HORA],TABLA_2_PROD[MÁQUINA],$C40,TABLA_2_PROD[ACCIÓN],{"PRODUCCIÓN";"REGULADO"},TABLA_2_PROD[FECHA],G$35))</f>
        <v>6.5</v>
      </c>
      <c r="H40" s="13" cm="1">
        <f t="array" ref="H40">SUM(SUMIFS(TABLA_2_PROD[CONSUMO DE HORA],TABLA_2_PROD[MÁQUINA],$C40,TABLA_2_PROD[ACCIÓN],{"PRODUCCIÓN";"REGULADO"},TABLA_2_PROD[FECHA],H$35))</f>
        <v>3.67</v>
      </c>
      <c r="I40" s="65">
        <f>+SUM(D40+E40+F40+G40+H40)</f>
        <v>24.910000000000004</v>
      </c>
      <c r="J40" s="65">
        <f>SUMIFS(TABLA_2_PROD[CONSUMO DE HORA],TABLA_2_PROD[MÁQUINA],$C40,TABLA_2_PROD[ACCIÓN],"MANTENIMIENTO",TABLA_2_PROD[FECHA],"&gt;="&amp;$G$3,TABLA_2_PROD[FECHA],"&lt;"&amp;$I$3+1)</f>
        <v>0</v>
      </c>
    </row>
    <row r="41" spans="2:13">
      <c r="B41" s="13">
        <v>11</v>
      </c>
      <c r="C41" s="33" t="s">
        <v>5195</v>
      </c>
      <c r="D41" s="13" cm="1">
        <f t="array" ref="D41">SUM(SUMIFS(TABLA_4_PEGADORA[CONSUMO DE HORA],TABLA_4_PEGADORA[ACCIÓN],{"PRODUCCIÓN";"REGULADO"},TABLA_4_PEGADORA[FECHA],"&gt;="&amp;D$35,TABLA_4_PEGADORA[FECHA],"&lt;"&amp;D$35+1))</f>
        <v>4.84</v>
      </c>
      <c r="E41" s="13" cm="1">
        <f t="array" ref="E41">SUM(SUMIFS(TABLA_4_PEGADORA[CONSUMO DE HORA],TABLA_4_PEGADORA[ACCIÓN],{"PRODUCCIÓN";"REGULADO"},TABLA_4_PEGADORA[FECHA],"&gt;="&amp;E$35,TABLA_4_PEGADORA[FECHA],"&lt;"&amp;E$35+1))</f>
        <v>7.18</v>
      </c>
      <c r="F41" s="13" cm="1">
        <f t="array" ref="F41">SUM(SUMIFS(TABLA_4_PEGADORA[CONSUMO DE HORA],TABLA_4_PEGADORA[ACCIÓN],{"PRODUCCIÓN";"REGULADO"},TABLA_4_PEGADORA[FECHA],"&gt;="&amp;F$35,TABLA_4_PEGADORA[FECHA],"&lt;"&amp;F$35+1))</f>
        <v>7</v>
      </c>
      <c r="G41" s="58" cm="1">
        <f t="array" ref="G41">SUM(SUMIFS(TABLA_4_PEGADORA[CONSUMO DE HORA],TABLA_4_PEGADORA[ACCIÓN],{"PRODUCCIÓN";"REGULADO"},TABLA_4_PEGADORA[FECHA],"&gt;="&amp;G$35,TABLA_4_PEGADORA[FECHA],"&lt;"&amp;G$35+1))</f>
        <v>0</v>
      </c>
      <c r="H41" s="13" cm="1">
        <f t="array" ref="H41">SUM(SUMIFS(TABLA_4_PEGADORA[CONSUMO DE HORA],TABLA_4_PEGADORA[ACCIÓN],{"PRODUCCIÓN";"REGULADO"},TABLA_4_PEGADORA[FECHA],"&gt;="&amp;H$35,TABLA_4_PEGADORA[FECHA],"&lt;"&amp;H$35+1))</f>
        <v>0</v>
      </c>
      <c r="I41" s="65">
        <f>+SUM(D41+E41+F41+G41+H41)</f>
        <v>19.02</v>
      </c>
      <c r="J41" s="65">
        <f>SUMIFS(TABLA_4_PEGADORA[CONSUMO DE HORA],TABLA_4_PEGADORA[ACCIÓN],"MANTENIMIENTO",TABLA_4_PEGADORA[FECHA],"&gt;="&amp;$K$3,TABLA_4_PEGADORA[FECHA],"&lt;"&amp;#REF!+1)</f>
        <v>0</v>
      </c>
    </row>
    <row r="42" spans="2:13">
      <c r="B42" s="13">
        <v>9</v>
      </c>
      <c r="C42" s="33" t="s">
        <v>3439</v>
      </c>
      <c r="D42" s="13" cm="1">
        <f t="array" ref="D42">SUM(SUMIFS(TABLA_2_PROD[CONSUMO DE HORA],TABLA_2_PROD[MÁQUINA],$C42,TABLA_2_PROD[ACCIÓN],{"PRODUCCIÓN";"REGULADO"},TABLA_2_PROD[FECHA],D$35))</f>
        <v>5.16</v>
      </c>
      <c r="E42" s="13" cm="1">
        <f t="array" ref="E42">SUM(SUMIFS(TABLA_2_PROD[CONSUMO DE HORA],TABLA_2_PROD[MÁQUINA],$C42,TABLA_2_PROD[ACCIÓN],{"PRODUCCIÓN";"REGULADO"},TABLA_2_PROD[FECHA],E$35))</f>
        <v>4.5</v>
      </c>
      <c r="F42" s="13" cm="1">
        <f t="array" ref="F42">SUM(SUMIFS(TABLA_2_PROD[CONSUMO DE HORA],TABLA_2_PROD[MÁQUINA],$C42,TABLA_2_PROD[ACCIÓN],{"PRODUCCIÓN";"REGULADO"},TABLA_2_PROD[FECHA],F$35))</f>
        <v>5.83</v>
      </c>
      <c r="G42" s="13" cm="1">
        <f t="array" ref="G42">SUM(SUMIFS(TABLA_2_PROD[CONSUMO DE HORA],TABLA_2_PROD[MÁQUINA],$C42,TABLA_2_PROD[ACCIÓN],{"PRODUCCIÓN";"REGULADO"},TABLA_2_PROD[FECHA],G$35))</f>
        <v>2.84</v>
      </c>
      <c r="H42" s="13" cm="1">
        <f t="array" ref="H42">SUM(SUMIFS(TABLA_2_PROD[CONSUMO DE HORA],TABLA_2_PROD[MÁQUINA],$C42,TABLA_2_PROD[ACCIÓN],{"PRODUCCIÓN";"REGULADO"},TABLA_2_PROD[FECHA],H$35))</f>
        <v>0</v>
      </c>
      <c r="I42" s="65">
        <f>+SUM(D42+E42+F42+G42+H42)</f>
        <v>18.329999999999998</v>
      </c>
      <c r="J42" s="65">
        <f>SUMIFS(TABLA_2_PROD[CONSUMO DE HORA],TABLA_2_PROD[MÁQUINA],$C42,TABLA_2_PROD[ACCIÓN],"MANTENIMIENTO",TABLA_2_PROD[FECHA],"&gt;="&amp;$G$3,TABLA_2_PROD[FECHA],"&lt;"&amp;$I$3+1)</f>
        <v>0</v>
      </c>
    </row>
    <row r="43" spans="2:13">
      <c r="B43" s="13">
        <v>5</v>
      </c>
      <c r="C43" s="33" t="s">
        <v>3448</v>
      </c>
      <c r="D43" s="13" cm="1">
        <f t="array" ref="D43">SUM(SUMIFS(TABLA_2_PROD[CONSUMO DE HORA],TABLA_2_PROD[MÁQUINA],$C43,TABLA_2_PROD[ACCIÓN],{"PRODUCCIÓN";"REGULADO"},TABLA_2_PROD[FECHA],D$35))</f>
        <v>0</v>
      </c>
      <c r="E43" s="13" cm="1">
        <f t="array" ref="E43">SUM(SUMIFS(TABLA_2_PROD[CONSUMO DE HORA],TABLA_2_PROD[MÁQUINA],$C43,TABLA_2_PROD[ACCIÓN],{"PRODUCCIÓN";"REGULADO"},TABLA_2_PROD[FECHA],E$35))</f>
        <v>8</v>
      </c>
      <c r="F43" s="13" cm="1">
        <f t="array" ref="F43">SUM(SUMIFS(TABLA_2_PROD[CONSUMO DE HORA],TABLA_2_PROD[MÁQUINA],$C43,TABLA_2_PROD[ACCIÓN],{"PRODUCCIÓN";"REGULADO"},TABLA_2_PROD[FECHA],F$35))</f>
        <v>3.33</v>
      </c>
      <c r="G43" s="13" cm="1">
        <f t="array" ref="G43">SUM(SUMIFS(TABLA_2_PROD[CONSUMO DE HORA],TABLA_2_PROD[MÁQUINA],$C43,TABLA_2_PROD[ACCIÓN],{"PRODUCCIÓN";"REGULADO"},TABLA_2_PROD[FECHA],G$35))</f>
        <v>6.75</v>
      </c>
      <c r="H43" s="13" cm="1">
        <f t="array" ref="H43">SUM(SUMIFS(TABLA_2_PROD[CONSUMO DE HORA],TABLA_2_PROD[MÁQUINA],$C43,TABLA_2_PROD[ACCIÓN],{"PRODUCCIÓN";"REGULADO"},TABLA_2_PROD[FECHA],H$35))</f>
        <v>0</v>
      </c>
      <c r="I43" s="65">
        <f>+SUM(D43+E43+F43+G43+H43)</f>
        <v>18.079999999999998</v>
      </c>
      <c r="J43" s="65">
        <f>SUMIFS(TABLA_2_PROD[CONSUMO DE HORA],TABLA_2_PROD[MÁQUINA],$C43,TABLA_2_PROD[ACCIÓN],"MANTENIMIENTO",TABLA_2_PROD[FECHA],"&gt;="&amp;$G$3,TABLA_2_PROD[FECHA],"&lt;"&amp;$I$3+1)</f>
        <v>0</v>
      </c>
    </row>
    <row r="44" spans="2:13">
      <c r="B44" s="13">
        <v>10</v>
      </c>
      <c r="C44" s="33" t="s">
        <v>3481</v>
      </c>
      <c r="D44" s="13" cm="1">
        <f t="array" ref="D44">IF($C44="TROQ MERCEDES",SUM(SUMIFS(TABLA_2_PROD[CONSUMO DE HORA],TABLA_2_PROD[MÁQUINA],$C44,TABLA_2_PROD[ACCIÓN],{"PRODUCCIÓN";"REGULADO";"PORTA AMPOLLA"},TABLA_2_PROD[FECHA],"&gt;="&amp;D$35,TABLA_2_PROD[FECHA],"&lt;"&amp;D$35+1)),IF($C44="GAOTIAN",SUM(SUMIFS(TABLA_2_PROD[CONSUMO DE HORA],TABLA_2_PROD[ACCIÓN],{"PRODUCCIÓN";"REGULADO"},TABLA_2_PROD[FECHA],"&gt;="&amp;D$35,TABLA_2_PROD[FECHA],"&lt;"&amp;D$35+1)),SUM(SUMIFS(TABLA_2_PROD[CONSUMO DE HORA],TABLA_2_PROD[MÁQUINA],$C44,TABLA_2_PROD[ACCIÓN],{"PRODUCCIÓN";"REGULADO"},TABLA_2_PROD[FECHA],"&gt;="&amp;D$35,TABLA_2_PROD[FECHA],"&lt;"&amp;D$35+1))))</f>
        <v>7.5</v>
      </c>
      <c r="E44" s="13" cm="1">
        <f t="array" ref="E44">IF($C44="TROQ MERCEDES",SUM(SUMIFS(TABLA_2_PROD[CONSUMO DE HORA],TABLA_2_PROD[MÁQUINA],$C44,TABLA_2_PROD[ACCIÓN],{"PRODUCCIÓN";"REGULADO";"PORTA AMPOLLA"},TABLA_2_PROD[FECHA],"&gt;="&amp;E$35,TABLA_2_PROD[FECHA],"&lt;"&amp;E$35+1)),IF($C44="GAOTIAN",SUM(SUMIFS(TABLA_2_PROD[CONSUMO DE HORA],TABLA_2_PROD[ACCIÓN],{"PRODUCCIÓN";"REGULADO"},TABLA_2_PROD[FECHA],"&gt;="&amp;E$35,TABLA_2_PROD[FECHA],"&lt;"&amp;E$35+1)),SUM(SUMIFS(TABLA_2_PROD[CONSUMO DE HORA],TABLA_2_PROD[MÁQUINA],$C44,TABLA_2_PROD[ACCIÓN],{"PRODUCCIÓN";"REGULADO"},TABLA_2_PROD[FECHA],"&gt;="&amp;E$35,TABLA_2_PROD[FECHA],"&lt;"&amp;E$35+1))))</f>
        <v>9.33</v>
      </c>
      <c r="F44" s="13" cm="1">
        <f t="array" ref="F44">IF($C44="TROQ MERCEDES",SUM(SUMIFS(TABLA_2_PROD[CONSUMO DE HORA],TABLA_2_PROD[MÁQUINA],$C44,TABLA_2_PROD[ACCIÓN],{"PRODUCCIÓN";"REGULADO";"PORTA AMPOLLA"},TABLA_2_PROD[FECHA],"&gt;="&amp;F$35,TABLA_2_PROD[FECHA],"&lt;"&amp;F$35+1)),IF($C44="GAOTIAN",SUM(SUMIFS(TABLA_2_PROD[CONSUMO DE HORA],TABLA_2_PROD[ACCIÓN],{"PRODUCCIÓN";"REGULADO"},TABLA_2_PROD[FECHA],"&gt;="&amp;F$35,TABLA_2_PROD[FECHA],"&lt;"&amp;F$35+1)),SUM(SUMIFS(TABLA_2_PROD[CONSUMO DE HORA],TABLA_2_PROD[MÁQUINA],$C44,TABLA_2_PROD[ACCIÓN],{"PRODUCCIÓN";"REGULADO"},TABLA_2_PROD[FECHA],"&gt;="&amp;F$35,TABLA_2_PROD[FECHA],"&lt;"&amp;F$35+1))))</f>
        <v>0</v>
      </c>
      <c r="G44" s="13" cm="1">
        <f t="array" ref="G44">IF($C44="TROQ MERCEDES",SUM(SUMIFS(TABLA_2_PROD[CONSUMO DE HORA],TABLA_2_PROD[MÁQUINA],$C44,TABLA_2_PROD[ACCIÓN],{"PRODUCCIÓN";"REGULADO";"PORTA AMPOLLA"},TABLA_2_PROD[FECHA],"&gt;="&amp;G$35,TABLA_2_PROD[FECHA],"&lt;"&amp;G$35+1)),IF($C44="GAOTIAN",SUM(SUMIFS(TABLA_2_PROD[CONSUMO DE HORA],TABLA_2_PROD[ACCIÓN],{"PRODUCCIÓN";"REGULADO"},TABLA_2_PROD[FECHA],"&gt;="&amp;G$35,TABLA_2_PROD[FECHA],"&lt;"&amp;G$35+1)),SUM(SUMIFS(TABLA_2_PROD[CONSUMO DE HORA],TABLA_2_PROD[MÁQUINA],$C44,TABLA_2_PROD[ACCIÓN],{"PRODUCCIÓN";"REGULADO"},TABLA_2_PROD[FECHA],"&gt;="&amp;G$35,TABLA_2_PROD[FECHA],"&lt;"&amp;G$35+1))))</f>
        <v>0</v>
      </c>
      <c r="H44" s="13" cm="1">
        <f t="array" ref="H44">IF($C44="TROQ MERCEDES",SUM(SUMIFS(TABLA_2_PROD[CONSUMO DE HORA],TABLA_2_PROD[MÁQUINA],$C44,TABLA_2_PROD[ACCIÓN],{"PRODUCCIÓN";"REGULADO";"PORTA AMPOLLA"},TABLA_2_PROD[FECHA],"&gt;="&amp;H$35,TABLA_2_PROD[FECHA],"&lt;"&amp;H$35+1)),IF($C44="GAOTIAN",SUM(SUMIFS(TABLA_2_PROD[CONSUMO DE HORA],TABLA_2_PROD[ACCIÓN],{"PRODUCCIÓN";"REGULADO"},TABLA_2_PROD[FECHA],"&gt;="&amp;H$35,TABLA_2_PROD[FECHA],"&lt;"&amp;H$35+1)),SUM(SUMIFS(TABLA_2_PROD[CONSUMO DE HORA],TABLA_2_PROD[MÁQUINA],$C44,TABLA_2_PROD[ACCIÓN],{"PRODUCCIÓN";"REGULADO"},TABLA_2_PROD[FECHA],"&gt;="&amp;H$35,TABLA_2_PROD[FECHA],"&lt;"&amp;H$35+1))))</f>
        <v>0</v>
      </c>
      <c r="I44" s="65">
        <f>+SUM(D44+E44+F44+G44+H44)</f>
        <v>16.829999999999998</v>
      </c>
      <c r="J44" s="65">
        <f>SUMIFS(TABLA_2_PROD[CONSUMO DE HORA],TABLA_2_PROD[MÁQUINA],$C44,TABLA_2_PROD[ACCIÓN],"MANTENIMIENTO",TABLA_2_PROD[FECHA],"&gt;="&amp;$G$3,TABLA_2_PROD[FECHA],"&lt;"&amp;$I$3+1)</f>
        <v>0</v>
      </c>
    </row>
    <row r="45" spans="2:13" ht="13.8" customHeight="1">
      <c r="B45" s="13">
        <v>3</v>
      </c>
      <c r="C45" s="33" t="s">
        <v>3445</v>
      </c>
      <c r="D45" s="13" cm="1">
        <f t="array" ref="D45">SUM(SUMIFS(TABLA_2_PROD[CONSUMO DE HORA],TABLA_2_PROD[MÁQUINA],$C45,TABLA_2_PROD[ACCIÓN],{"PRODUCCIÓN";"REGULADO"},TABLA_2_PROD[FECHA],D$35))</f>
        <v>0</v>
      </c>
      <c r="E45" s="13" cm="1">
        <f t="array" ref="E45">SUM(SUMIFS(TABLA_2_PROD[CONSUMO DE HORA],TABLA_2_PROD[MÁQUINA],$C45,TABLA_2_PROD[ACCIÓN],{"PRODUCCIÓN";"REGULADO"},TABLA_2_PROD[FECHA],E$35))</f>
        <v>0</v>
      </c>
      <c r="F45" s="13" cm="1">
        <f t="array" ref="F45">SUM(SUMIFS(TABLA_2_PROD[CONSUMO DE HORA],TABLA_2_PROD[MÁQUINA],$C45,TABLA_2_PROD[ACCIÓN],{"PRODUCCIÓN";"REGULADO"},TABLA_2_PROD[FECHA],F$35))</f>
        <v>0</v>
      </c>
      <c r="G45" s="13" cm="1">
        <f t="array" ref="G45">SUM(SUMIFS(TABLA_2_PROD[CONSUMO DE HORA],TABLA_2_PROD[MÁQUINA],$C45,TABLA_2_PROD[ACCIÓN],{"PRODUCCIÓN";"REGULADO"},TABLA_2_PROD[FECHA],G$35))</f>
        <v>9.5</v>
      </c>
      <c r="H45" s="13" cm="1">
        <f t="array" ref="H45">SUM(SUMIFS(TABLA_2_PROD[CONSUMO DE HORA],TABLA_2_PROD[MÁQUINA],$C45,TABLA_2_PROD[ACCIÓN],{"PRODUCCIÓN";"REGULADO"},TABLA_2_PROD[FECHA],H$35))</f>
        <v>6</v>
      </c>
      <c r="I45" s="65">
        <f>+SUM(D45+E45+F45+G45+H45)</f>
        <v>15.5</v>
      </c>
      <c r="J45" s="65">
        <f>SUMIFS(TABLA_2_PROD[CONSUMO DE HORA],TABLA_2_PROD[MÁQUINA],$C45,TABLA_2_PROD[ACCIÓN],"MANTENIMIENTO",TABLA_2_PROD[FECHA],"&gt;="&amp;$G$3,TABLA_2_PROD[FECHA],"&lt;"&amp;$I$3+1)</f>
        <v>0</v>
      </c>
    </row>
    <row r="46" spans="2:13">
      <c r="B46" s="13">
        <v>8</v>
      </c>
      <c r="C46" s="33" t="s">
        <v>3453</v>
      </c>
      <c r="D46" s="13" cm="1">
        <f t="array" ref="D46">SUM(SUMIFS(TABLA_2_PROD[CONSUMO DE HORA],TABLA_2_PROD[MÁQUINA],$C46,TABLA_2_PROD[ACCIÓN],{"PRODUCCIÓN";"REGULADO"},TABLA_2_PROD[FECHA],D$35))</f>
        <v>2.41</v>
      </c>
      <c r="E46" s="13" cm="1">
        <f t="array" ref="E46">SUM(SUMIFS(TABLA_2_PROD[CONSUMO DE HORA],TABLA_2_PROD[MÁQUINA],$C46,TABLA_2_PROD[ACCIÓN],{"PRODUCCIÓN";"REGULADO"},TABLA_2_PROD[FECHA],E$35))</f>
        <v>6.5</v>
      </c>
      <c r="F46" s="13" cm="1">
        <f t="array" ref="F46">SUM(SUMIFS(TABLA_2_PROD[CONSUMO DE HORA],TABLA_2_PROD[MÁQUINA],$C46,TABLA_2_PROD[ACCIÓN],{"PRODUCCIÓN";"REGULADO"},TABLA_2_PROD[FECHA],F$35))</f>
        <v>3.5</v>
      </c>
      <c r="G46" s="13" cm="1">
        <f t="array" ref="G46">SUM(SUMIFS(TABLA_2_PROD[CONSUMO DE HORA],TABLA_2_PROD[MÁQUINA],$C46,TABLA_2_PROD[ACCIÓN],{"PRODUCCIÓN";"REGULADO"},TABLA_2_PROD[FECHA],G$35))</f>
        <v>3</v>
      </c>
      <c r="H46" s="13" cm="1">
        <f t="array" ref="H46">SUM(SUMIFS(TABLA_2_PROD[CONSUMO DE HORA],TABLA_2_PROD[MÁQUINA],$C46,TABLA_2_PROD[ACCIÓN],{"PRODUCCIÓN";"REGULADO"},TABLA_2_PROD[FECHA],H$35))</f>
        <v>0</v>
      </c>
      <c r="I46" s="65">
        <f>+SUM(D46+E46+F46+G46+H46)</f>
        <v>15.41</v>
      </c>
      <c r="J46" s="65">
        <f>SUMIFS(TABLA_2_PROD[CONSUMO DE HORA],TABLA_2_PROD[MÁQUINA],$C46,TABLA_2_PROD[ACCIÓN],"MANTENIMIENTO",TABLA_2_PROD[FECHA],"&gt;="&amp;$G$3,TABLA_2_PROD[FECHA],"&lt;"&amp;$I$3+1)</f>
        <v>0</v>
      </c>
    </row>
    <row r="47" spans="2:13" ht="4.8" customHeight="1"/>
    <row r="48" spans="2:13" ht="14.4">
      <c r="B48" s="5" t="s">
        <v>5222</v>
      </c>
      <c r="C48" s="5"/>
    </row>
    <row r="49" spans="2:10" ht="2.4" customHeight="1"/>
    <row r="50" spans="2:10" ht="21" customHeight="1">
      <c r="B50" s="28" t="s">
        <v>5196</v>
      </c>
      <c r="C50" s="22" t="s">
        <v>5207</v>
      </c>
      <c r="D50" s="72" t="s">
        <v>5220</v>
      </c>
      <c r="E50" s="23" t="s">
        <v>5218</v>
      </c>
      <c r="F50" s="72" t="s">
        <v>5221</v>
      </c>
      <c r="G50" s="23" t="s">
        <v>5219</v>
      </c>
      <c r="H50" s="73" t="s">
        <v>5220</v>
      </c>
      <c r="I50" s="68" t="s">
        <v>5218</v>
      </c>
      <c r="J50" s="23" t="s">
        <v>5223</v>
      </c>
    </row>
    <row r="51" spans="2:10">
      <c r="B51" s="55" t="s">
        <v>5202</v>
      </c>
      <c r="C51" s="56" t="str">
        <f>TEXT($G$3,"dd/mm")&amp;" al "&amp;TEXT($I$3,"dd/mm")</f>
        <v>08/06 al 12/06</v>
      </c>
      <c r="D51" s="69">
        <f>SUMIFS(
Tabla_producción_serigrafia[UNIDADES PRODUCIDAS],
Tabla_producción_serigrafia[ACCIÓN],"PRODUCCIÓN",
Tabla_producción_serigrafia[MÁQUINA],"SF-ASP/3",
Tabla_producción_serigrafia[TURNO],"DIURNO",
Tabla_producción_serigrafia[FECHA],"&gt;="&amp;DATE(2026,VALUE(MID($C51,4,2)),VALUE(LEFT($C51,2))),
Tabla_producción_serigrafia[FECHA],"&lt;"&amp;DATE(2026,VALUE(MID(RIGHT($C51,5),4,2)),VALUE(LEFT(RIGHT($C51,5),2)))+1
)</f>
        <v>5800</v>
      </c>
      <c r="E51" s="13" cm="1">
        <f t="array" ref="E51">SUM(SUMIFS(
Tabla_producción_serigrafia[HORA],
Tabla_producción_serigrafia[ACCIÓN],{"PRODUCCIÓN";"CAMBIO FORMATO";"REGULADO"},
Tabla_producción_serigrafia[TURNO],"DIURNO",
Tabla_producción_serigrafia[MÁQUINA],"SF-ASP/3",
Tabla_producción_serigrafia[FECHA],"&gt;="&amp;DATE(2026,VALUE(MID($C51,4,2)),VALUE(LEFT($C51,2))),
Tabla_producción_serigrafia[FECHA],"&lt;"&amp;DATE(2026,VALUE(MID(RIGHT($C51,5),4,2)),VALUE(LEFT(RIGHT($C51,5),2)))+1
))</f>
        <v>9.5</v>
      </c>
      <c r="F51" s="70">
        <f>SUMIFS(
Tabla_producción_serigrafia[UNIDADES PRODUCIDAS],
Tabla_producción_serigrafia[ACCIÓN],"PRODUCCIÓN",
Tabla_producción_serigrafia[MÁQUINA],"SF-ASP/3",
Tabla_producción_serigrafia[TURNO],"NOCTURNO",
Tabla_producción_serigrafia[FECHA],"&gt;="&amp;DATE(2026,VALUE(MID($C51,4,2)),VALUE(LEFT($C51,2))),
Tabla_producción_serigrafia[FECHA],"&lt;"&amp;DATE(2026,VALUE(MID(RIGHT($C51,5),4,2)),VALUE(LEFT(RIGHT($C51,5),2)))+1
)</f>
        <v>0</v>
      </c>
      <c r="G51" s="70" cm="1">
        <f t="array" ref="G51">SUM(SUMIFS(
Tabla_producción_serigrafia[HORA],
Tabla_producción_serigrafia[ACCIÓN],{"PRODUCCIÓN";"CAMBIO FORMATO";"REGULADO"},
Tabla_producción_serigrafia[TURNO],"NOCTURNO",
Tabla_producción_serigrafia[MÁQUINA],"SF-ASP/3",
Tabla_producción_serigrafia[FECHA],"&gt;="&amp;DATE(2026,VALUE(MID($C51,4,2)),VALUE(LEFT($C51,2))),
Tabla_producción_serigrafia[FECHA],"&lt;"&amp;DATE(2026,VALUE(MID(RIGHT($C51,5),4,2)),VALUE(LEFT(RIGHT($C51,5),2)))+1
))</f>
        <v>0</v>
      </c>
      <c r="H51" s="69">
        <f>SUMIFS(
Tabla_producción_serigrafia[UNIDADES PRODUCIDAS],
Tabla_producción_serigrafia[ACCIÓN],"PRODUCCIÓN",
Tabla_producción_serigrafia[MÁQUINA],"DUBUIT/1",
Tabla_producción_serigrafia[FECHA],"&gt;="&amp;DATE(2026,VALUE(MID($C51,4,2)),VALUE(LEFT($C51,2))),
Tabla_producción_serigrafia[FECHA],"&lt;"&amp;DATE(2026,VALUE(MID(RIGHT($C51,5),4,2)),VALUE(LEFT(RIGHT($C51,5),2)))+1
)</f>
        <v>0</v>
      </c>
      <c r="I51" s="69" cm="1">
        <f t="array" ref="I51">SUM(SUMIFS(
Tabla_producción_serigrafia[HORA],
Tabla_producción_serigrafia[ACCIÓN],{"PRODUCCIÓN";"CAMBIO FORMATO";"REGULADO"},
Tabla_producción_serigrafia[MÁQUINA],"DUBUIT/1",
Tabla_producción_serigrafia[FECHA],"&gt;="&amp;DATE(2026,VALUE(MID($C51,4,2)),VALUE(LEFT($C51,2))),
Tabla_producción_serigrafia[FECHA],"&lt;"&amp;DATE(2026,VALUE(MID(RIGHT($C51,5),4,2)),VALUE(LEFT(RIGHT($C51,5),2)))+1
))</f>
        <v>0</v>
      </c>
      <c r="J51" s="74">
        <f>+D51+F51+H51</f>
        <v>5800</v>
      </c>
    </row>
    <row r="52" spans="2:10">
      <c r="B52" s="13" t="str">
        <f>+B9</f>
        <v>Sem.2</v>
      </c>
      <c r="C52" s="21" t="str">
        <f>TEXT($G$3-7,"dd/mm")&amp;" al "&amp;TEXT($I$3-7,"dd/mm")</f>
        <v>01/06 al 05/06</v>
      </c>
      <c r="D52" s="69">
        <f>SUMIFS(
Tabla_producción_serigrafia[UNIDADES PRODUCIDAS],
Tabla_producción_serigrafia[ACCIÓN],"PRODUCCIÓN",
Tabla_producción_serigrafia[MÁQUINA],"SF-ASP/3",
Tabla_producción_serigrafia[TURNO],"DIURNO",
Tabla_producción_serigrafia[FECHA],"&gt;="&amp;DATE(2026,VALUE(MID($C52,4,2)),VALUE(LEFT($C52,2))),
Tabla_producción_serigrafia[FECHA],"&lt;"&amp;DATE(2026,VALUE(MID(RIGHT($C52,5),4,2)),VALUE(LEFT(RIGHT($C52,5),2)))+1
)</f>
        <v>32120</v>
      </c>
      <c r="E52" s="13" cm="1">
        <f t="array" ref="E52">SUM(SUMIFS(
Tabla_producción_serigrafia[HORA],
Tabla_producción_serigrafia[ACCIÓN],{"PRODUCCIÓN";"CAMBIO FORMATO";"REGULADO"},
Tabla_producción_serigrafia[TURNO],"DIURNO",
Tabla_producción_serigrafia[MÁQUINA],"SF-ASP/3",
Tabla_producción_serigrafia[FECHA],"&gt;="&amp;DATE(2026,VALUE(MID($C52,4,2)),VALUE(LEFT($C52,2))),
Tabla_producción_serigrafia[FECHA],"&lt;"&amp;DATE(2026,VALUE(MID(RIGHT($C52,5),4,2)),VALUE(LEFT(RIGHT($C52,5),2)))+1
))</f>
        <v>27.5</v>
      </c>
      <c r="F52" s="70">
        <f>SUMIFS(
Tabla_producción_serigrafia[UNIDADES PRODUCIDAS],
Tabla_producción_serigrafia[ACCIÓN],"PRODUCCIÓN",
Tabla_producción_serigrafia[MÁQUINA],"SF-ASP/3",
Tabla_producción_serigrafia[TURNO],"NOCTURNO",
Tabla_producción_serigrafia[FECHA],"&gt;="&amp;DATE(2026,VALUE(MID($C52,4,2)),VALUE(LEFT($C52,2))),
Tabla_producción_serigrafia[FECHA],"&lt;"&amp;DATE(2026,VALUE(MID(RIGHT($C52,5),4,2)),VALUE(LEFT(RIGHT($C52,5),2)))+1
)</f>
        <v>0</v>
      </c>
      <c r="G52" s="70" cm="1">
        <f t="array" ref="G52">SUM(SUMIFS(
Tabla_producción_serigrafia[HORA],
Tabla_producción_serigrafia[ACCIÓN],{"PRODUCCIÓN";"CAMBIO FORMATO";"REGULADO"},
Tabla_producción_serigrafia[TURNO],"NOCTURNO",
Tabla_producción_serigrafia[MÁQUINA],"SF-ASP/3",
Tabla_producción_serigrafia[FECHA],"&gt;="&amp;DATE(2026,VALUE(MID($C52,4,2)),VALUE(LEFT($C52,2))),
Tabla_producción_serigrafia[FECHA],"&lt;"&amp;DATE(2026,VALUE(MID(RIGHT($C52,5),4,2)),VALUE(LEFT(RIGHT($C52,5),2)))+1
))</f>
        <v>0</v>
      </c>
      <c r="H52" s="69">
        <f>SUMIFS(
Tabla_producción_serigrafia[UNIDADES PRODUCIDAS],
Tabla_producción_serigrafia[ACCIÓN],"PRODUCCIÓN",
Tabla_producción_serigrafia[MÁQUINA],"DUBUIT/1",
Tabla_producción_serigrafia[FECHA],"&gt;="&amp;DATE(2026,VALUE(MID($C52,4,2)),VALUE(LEFT($C52,2))),
Tabla_producción_serigrafia[FECHA],"&lt;"&amp;DATE(2026,VALUE(MID(RIGHT($C52,5),4,2)),VALUE(LEFT(RIGHT($C52,5),2)))+1
)</f>
        <v>0</v>
      </c>
      <c r="I52" s="69" cm="1">
        <f t="array" ref="I52">SUM(SUMIFS(
Tabla_producción_serigrafia[HORA],
Tabla_producción_serigrafia[ACCIÓN],{"PRODUCCIÓN";"CAMBIO FORMATO";"REGULADO"},
Tabla_producción_serigrafia[MÁQUINA],"DUBUIT/1",
Tabla_producción_serigrafia[FECHA],"&gt;="&amp;DATE(2026,VALUE(MID($C52,4,2)),VALUE(LEFT($C52,2))),
Tabla_producción_serigrafia[FECHA],"&lt;"&amp;DATE(2026,VALUE(MID(RIGHT($C52,5),4,2)),VALUE(LEFT(RIGHT($C52,5),2)))+1
))</f>
        <v>0</v>
      </c>
      <c r="J52" s="74">
        <f t="shared" ref="J52:J54" si="2">+D52+F52+H52</f>
        <v>32120</v>
      </c>
    </row>
    <row r="53" spans="2:10">
      <c r="B53" s="13" t="str">
        <f>+B10</f>
        <v>Sem.3</v>
      </c>
      <c r="C53" s="21" t="str">
        <f>TEXT($G$3-14,"dd/mm")&amp;" al "&amp;TEXT($I$3-14,"dd/mm")</f>
        <v>25/05 al 29/05</v>
      </c>
      <c r="D53" s="69">
        <f>SUMIFS(
Tabla_producción_serigrafia[UNIDADES PRODUCIDAS],
Tabla_producción_serigrafia[ACCIÓN],"PRODUCCIÓN",
Tabla_producción_serigrafia[MÁQUINA],"SF-ASP/3",
Tabla_producción_serigrafia[TURNO],"DIURNO",
Tabla_producción_serigrafia[FECHA],"&gt;="&amp;DATE(2026,VALUE(MID($C53,4,2)),VALUE(LEFT($C53,2))),
Tabla_producción_serigrafia[FECHA],"&lt;"&amp;DATE(2026,VALUE(MID(RIGHT($C53,5),4,2)),VALUE(LEFT(RIGHT($C53,5),2)))+1
)</f>
        <v>76478</v>
      </c>
      <c r="E53" s="13" cm="1">
        <f t="array" ref="E53">SUM(SUMIFS(
Tabla_producción_serigrafia[HORA],
Tabla_producción_serigrafia[ACCIÓN],{"PRODUCCIÓN";"CAMBIO FORMATO";"REGULADO"},
Tabla_producción_serigrafia[TURNO],"DIURNO",
Tabla_producción_serigrafia[MÁQUINA],"SF-ASP/3",
Tabla_producción_serigrafia[FECHA],"&gt;="&amp;DATE(2026,VALUE(MID($C53,4,2)),VALUE(LEFT($C53,2))),
Tabla_producción_serigrafia[FECHA],"&lt;"&amp;DATE(2026,VALUE(MID(RIGHT($C53,5),4,2)),VALUE(LEFT(RIGHT($C53,5),2)))+1
))</f>
        <v>35.83</v>
      </c>
      <c r="F53" s="70">
        <f>SUMIFS(
Tabla_producción_serigrafia[UNIDADES PRODUCIDAS],
Tabla_producción_serigrafia[ACCIÓN],"PRODUCCIÓN",
Tabla_producción_serigrafia[MÁQUINA],"SF-ASP/3",
Tabla_producción_serigrafia[TURNO],"NOCTURNO",
Tabla_producción_serigrafia[FECHA],"&gt;="&amp;DATE(2026,VALUE(MID($C53,4,2)),VALUE(LEFT($C53,2))),
Tabla_producción_serigrafia[FECHA],"&lt;"&amp;DATE(2026,VALUE(MID(RIGHT($C53,5),4,2)),VALUE(LEFT(RIGHT($C53,5),2)))+1
)</f>
        <v>0</v>
      </c>
      <c r="G53" s="70" cm="1">
        <f t="array" ref="G53">SUM(SUMIFS(
Tabla_producción_serigrafia[HORA],
Tabla_producción_serigrafia[ACCIÓN],{"PRODUCCIÓN";"CAMBIO FORMATO";"REGULADO"},
Tabla_producción_serigrafia[TURNO],"NOCTURNO",
Tabla_producción_serigrafia[MÁQUINA],"SF-ASP/3",
Tabla_producción_serigrafia[FECHA],"&gt;="&amp;DATE(2026,VALUE(MID($C53,4,2)),VALUE(LEFT($C53,2))),
Tabla_producción_serigrafia[FECHA],"&lt;"&amp;DATE(2026,VALUE(MID(RIGHT($C53,5),4,2)),VALUE(LEFT(RIGHT($C53,5),2)))+1
))</f>
        <v>0</v>
      </c>
      <c r="H53" s="69">
        <f>SUMIFS(
Tabla_producción_serigrafia[UNIDADES PRODUCIDAS],
Tabla_producción_serigrafia[ACCIÓN],"PRODUCCIÓN",
Tabla_producción_serigrafia[MÁQUINA],"DUBUIT/1",
Tabla_producción_serigrafia[FECHA],"&gt;="&amp;DATE(2026,VALUE(MID($C53,4,2)),VALUE(LEFT($C53,2))),
Tabla_producción_serigrafia[FECHA],"&lt;"&amp;DATE(2026,VALUE(MID(RIGHT($C53,5),4,2)),VALUE(LEFT(RIGHT($C53,5),2)))+1
)</f>
        <v>0</v>
      </c>
      <c r="I53" s="69" cm="1">
        <f t="array" ref="I53">SUM(SUMIFS(
Tabla_producción_serigrafia[HORA],
Tabla_producción_serigrafia[ACCIÓN],{"PRODUCCIÓN";"CAMBIO FORMATO";"REGULADO"},
Tabla_producción_serigrafia[MÁQUINA],"DUBUIT/1",
Tabla_producción_serigrafia[FECHA],"&gt;="&amp;DATE(2026,VALUE(MID($C53,4,2)),VALUE(LEFT($C53,2))),
Tabla_producción_serigrafia[FECHA],"&lt;"&amp;DATE(2026,VALUE(MID(RIGHT($C53,5),4,2)),VALUE(LEFT(RIGHT($C53,5),2)))+1
))</f>
        <v>0</v>
      </c>
      <c r="J53" s="74">
        <f t="shared" si="2"/>
        <v>76478</v>
      </c>
    </row>
    <row r="54" spans="2:10">
      <c r="B54" s="13" t="str">
        <f>+B11</f>
        <v>Sem.4</v>
      </c>
      <c r="C54" s="21" t="str">
        <f>TEXT($G$3-21,"dd/mm")&amp;" al "&amp;TEXT($I$3-21,"dd/mm")</f>
        <v>18/05 al 22/05</v>
      </c>
      <c r="D54" s="69">
        <f>SUMIFS(
Tabla_producción_serigrafia[UNIDADES PRODUCIDAS],
Tabla_producción_serigrafia[ACCIÓN],"PRODUCCIÓN",
Tabla_producción_serigrafia[MÁQUINA],"SF-ASP/3",
Tabla_producción_serigrafia[TURNO],"DIURNO",
Tabla_producción_serigrafia[FECHA],"&gt;="&amp;DATE(2026,VALUE(MID($C54,4,2)),VALUE(LEFT($C54,2))),
Tabla_producción_serigrafia[FECHA],"&lt;"&amp;DATE(2026,VALUE(MID(RIGHT($C54,5),4,2)),VALUE(LEFT(RIGHT($C54,5),2)))+1
)</f>
        <v>99550</v>
      </c>
      <c r="E54" s="13" cm="1">
        <f t="array" ref="E54">SUM(SUMIFS(
Tabla_producción_serigrafia[HORA],
Tabla_producción_serigrafia[ACCIÓN],{"PRODUCCIÓN";"CAMBIO FORMATO";"REGULADO"},
Tabla_producción_serigrafia[TURNO],"DIURNO",
Tabla_producción_serigrafia[MÁQUINA],"SF-ASP/3",
Tabla_producción_serigrafia[FECHA],"&gt;="&amp;DATE(2026,VALUE(MID($C54,4,2)),VALUE(LEFT($C54,2))),
Tabla_producción_serigrafia[FECHA],"&lt;"&amp;DATE(2026,VALUE(MID(RIGHT($C54,5),4,2)),VALUE(LEFT(RIGHT($C54,5),2)))+1
))</f>
        <v>45.5</v>
      </c>
      <c r="F54" s="70">
        <f>SUMIFS(
Tabla_producción_serigrafia[UNIDADES PRODUCIDAS],
Tabla_producción_serigrafia[ACCIÓN],"PRODUCCIÓN",
Tabla_producción_serigrafia[MÁQUINA],"SF-ASP/3",
Tabla_producción_serigrafia[TURNO],"NOCTURNO",
Tabla_producción_serigrafia[FECHA],"&gt;="&amp;DATE(2026,VALUE(MID($C54,4,2)),VALUE(LEFT($C54,2))),
Tabla_producción_serigrafia[FECHA],"&lt;"&amp;DATE(2026,VALUE(MID(RIGHT($C54,5),4,2)),VALUE(LEFT(RIGHT($C54,5),2)))+1
)</f>
        <v>0</v>
      </c>
      <c r="G54" s="70" cm="1">
        <f t="array" ref="G54">SUM(SUMIFS(
Tabla_producción_serigrafia[HORA],
Tabla_producción_serigrafia[ACCIÓN],{"PRODUCCIÓN";"CAMBIO FORMATO";"REGULADO"},
Tabla_producción_serigrafia[TURNO],"NOCTURNO",
Tabla_producción_serigrafia[MÁQUINA],"SF-ASP/3",
Tabla_producción_serigrafia[FECHA],"&gt;="&amp;DATE(2026,VALUE(MID($C54,4,2)),VALUE(LEFT($C54,2))),
Tabla_producción_serigrafia[FECHA],"&lt;"&amp;DATE(2026,VALUE(MID(RIGHT($C54,5),4,2)),VALUE(LEFT(RIGHT($C54,5),2)))+1
))</f>
        <v>0</v>
      </c>
      <c r="H54" s="69">
        <f>SUMIFS(
Tabla_producción_serigrafia[UNIDADES PRODUCIDAS],
Tabla_producción_serigrafia[ACCIÓN],"PRODUCCIÓN",
Tabla_producción_serigrafia[MÁQUINA],"DUBUIT/1",
Tabla_producción_serigrafia[FECHA],"&gt;="&amp;DATE(2026,VALUE(MID($C54,4,2)),VALUE(LEFT($C54,2))),
Tabla_producción_serigrafia[FECHA],"&lt;"&amp;DATE(2026,VALUE(MID(RIGHT($C54,5),4,2)),VALUE(LEFT(RIGHT($C54,5),2)))+1
)</f>
        <v>0</v>
      </c>
      <c r="I54" s="69" cm="1">
        <f t="array" ref="I54">SUM(SUMIFS(
Tabla_producción_serigrafia[HORA],
Tabla_producción_serigrafia[ACCIÓN],{"PRODUCCIÓN";"CAMBIO FORMATO";"REGULADO"},
Tabla_producción_serigrafia[MÁQUINA],"DUBUIT/1",
Tabla_producción_serigrafia[FECHA],"&gt;="&amp;DATE(2026,VALUE(MID($C54,4,2)),VALUE(LEFT($C54,2))),
Tabla_producción_serigrafia[FECHA],"&lt;"&amp;DATE(2026,VALUE(MID(RIGHT($C54,5),4,2)),VALUE(LEFT(RIGHT($C54,5),2)))))</f>
        <v>0</v>
      </c>
      <c r="J54" s="74">
        <f t="shared" si="2"/>
        <v>99550</v>
      </c>
    </row>
    <row r="55" spans="2:10">
      <c r="G55" s="52"/>
    </row>
  </sheetData>
  <sortState xmlns:xlrd2="http://schemas.microsoft.com/office/spreadsheetml/2017/richdata2" ref="B36:J46">
    <sortCondition descending="1" ref="I35:I46"/>
  </sortState>
  <mergeCells count="3">
    <mergeCell ref="G3:H3"/>
    <mergeCell ref="B2:O2"/>
    <mergeCell ref="I3:J3"/>
  </mergeCells>
  <conditionalFormatting sqref="D36:H4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23622047244094491" right="0.23622047244094491" top="0.55118110236220474" bottom="0.39370078740157483" header="0.31496062992125984" footer="0.31496062992125984"/>
  <pageSetup fitToWidth="0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84FC4-F941-4A01-A767-2191570A8E21}">
  <dimension ref="A1:S769"/>
  <sheetViews>
    <sheetView topLeftCell="A731" workbookViewId="0">
      <selection activeCell="F738" sqref="F738"/>
    </sheetView>
  </sheetViews>
  <sheetFormatPr baseColWidth="10" defaultRowHeight="13.8"/>
  <cols>
    <col min="1" max="1" width="9.8984375" bestFit="1" customWidth="1"/>
    <col min="2" max="2" width="26.5" bestFit="1" customWidth="1"/>
    <col min="3" max="4" width="14.8984375" bestFit="1" customWidth="1"/>
    <col min="5" max="5" width="21.19921875" bestFit="1" customWidth="1"/>
    <col min="6" max="6" width="11.3984375" bestFit="1" customWidth="1"/>
    <col min="7" max="7" width="13.09765625" bestFit="1" customWidth="1"/>
    <col min="8" max="8" width="7" bestFit="1" customWidth="1"/>
    <col min="9" max="9" width="13.59765625" bestFit="1" customWidth="1"/>
    <col min="10" max="10" width="7.69921875" bestFit="1" customWidth="1"/>
    <col min="11" max="11" width="104.5" bestFit="1" customWidth="1"/>
    <col min="12" max="12" width="33.19921875" bestFit="1" customWidth="1"/>
    <col min="13" max="13" width="123.796875" bestFit="1" customWidth="1"/>
    <col min="14" max="14" width="12.59765625" bestFit="1" customWidth="1"/>
    <col min="15" max="15" width="31.09765625" bestFit="1" customWidth="1"/>
    <col min="16" max="16" width="23.8984375" bestFit="1" customWidth="1"/>
    <col min="17" max="17" width="24.296875" bestFit="1" customWidth="1"/>
    <col min="18" max="18" width="42.3984375" bestFit="1" customWidth="1"/>
    <col min="19" max="19" width="11.59765625" bestFit="1" customWidth="1"/>
  </cols>
  <sheetData>
    <row r="1" spans="1:19">
      <c r="A1" t="s">
        <v>3329</v>
      </c>
      <c r="B1" t="s">
        <v>3331</v>
      </c>
      <c r="C1" t="s">
        <v>3388</v>
      </c>
      <c r="D1" t="s">
        <v>3389</v>
      </c>
      <c r="E1" t="s">
        <v>3390</v>
      </c>
      <c r="F1" t="s">
        <v>3394</v>
      </c>
      <c r="G1" t="s">
        <v>20</v>
      </c>
      <c r="H1" t="s">
        <v>66</v>
      </c>
      <c r="I1" t="s">
        <v>3332</v>
      </c>
      <c r="J1" t="s">
        <v>2</v>
      </c>
      <c r="K1" t="s">
        <v>3333</v>
      </c>
      <c r="L1" t="s">
        <v>6</v>
      </c>
      <c r="M1" t="s">
        <v>3</v>
      </c>
      <c r="N1" t="s">
        <v>3335</v>
      </c>
      <c r="O1" t="s">
        <v>41</v>
      </c>
      <c r="P1" t="s">
        <v>3395</v>
      </c>
      <c r="Q1" t="s">
        <v>3396</v>
      </c>
      <c r="R1" t="s">
        <v>3403</v>
      </c>
      <c r="S1" t="s">
        <v>3413</v>
      </c>
    </row>
    <row r="2" spans="1:19">
      <c r="A2" s="1">
        <v>46043</v>
      </c>
      <c r="B2" s="2" t="s">
        <v>4045</v>
      </c>
      <c r="C2" s="3">
        <v>0.20138888888888884</v>
      </c>
      <c r="D2" s="3">
        <v>0.20833333333333326</v>
      </c>
      <c r="E2">
        <v>0.17</v>
      </c>
      <c r="F2" s="2" t="s">
        <v>3427</v>
      </c>
      <c r="G2" s="2" t="s">
        <v>4046</v>
      </c>
      <c r="H2" t="s">
        <v>764</v>
      </c>
      <c r="I2" s="2" t="s">
        <v>764</v>
      </c>
      <c r="J2" s="2" t="s">
        <v>764</v>
      </c>
      <c r="M2" s="2" t="s">
        <v>764</v>
      </c>
      <c r="N2" s="2" t="s">
        <v>764</v>
      </c>
      <c r="O2" t="s">
        <v>764</v>
      </c>
      <c r="P2">
        <v>0</v>
      </c>
      <c r="Q2">
        <v>0</v>
      </c>
      <c r="R2" s="2"/>
      <c r="S2" s="2" t="s">
        <v>4047</v>
      </c>
    </row>
    <row r="3" spans="1:19">
      <c r="A3" s="1">
        <v>46043</v>
      </c>
      <c r="B3" s="2" t="s">
        <v>4045</v>
      </c>
      <c r="C3" s="3">
        <v>0.20833333333333326</v>
      </c>
      <c r="D3" s="3">
        <v>0.21875</v>
      </c>
      <c r="E3">
        <v>0.25</v>
      </c>
      <c r="F3" s="2" t="s">
        <v>3427</v>
      </c>
      <c r="G3" s="2" t="s">
        <v>3471</v>
      </c>
      <c r="H3" t="s">
        <v>764</v>
      </c>
      <c r="I3" s="2" t="s">
        <v>764</v>
      </c>
      <c r="J3" s="2" t="s">
        <v>764</v>
      </c>
      <c r="M3" s="2" t="s">
        <v>764</v>
      </c>
      <c r="N3" s="2" t="s">
        <v>764</v>
      </c>
      <c r="O3" t="s">
        <v>764</v>
      </c>
      <c r="P3">
        <v>0</v>
      </c>
      <c r="Q3">
        <v>0</v>
      </c>
      <c r="R3" s="2"/>
      <c r="S3" s="2" t="s">
        <v>4047</v>
      </c>
    </row>
    <row r="4" spans="1:19">
      <c r="A4" s="1">
        <v>46043</v>
      </c>
      <c r="B4" s="2" t="s">
        <v>4045</v>
      </c>
      <c r="C4" s="3">
        <v>0.21875</v>
      </c>
      <c r="D4" s="3">
        <v>0.25</v>
      </c>
      <c r="E4">
        <v>0.75</v>
      </c>
      <c r="F4" s="2" t="s">
        <v>3427</v>
      </c>
      <c r="G4" s="2" t="s">
        <v>3417</v>
      </c>
      <c r="H4">
        <v>15</v>
      </c>
      <c r="I4" s="2" t="s">
        <v>143</v>
      </c>
      <c r="J4" s="2" t="s">
        <v>140</v>
      </c>
      <c r="K4" t="s">
        <v>142</v>
      </c>
      <c r="L4" t="s">
        <v>59</v>
      </c>
      <c r="M4" s="2" t="s">
        <v>141</v>
      </c>
      <c r="N4" s="2" t="s">
        <v>64</v>
      </c>
      <c r="O4">
        <v>2300</v>
      </c>
      <c r="P4">
        <v>2300</v>
      </c>
      <c r="Q4">
        <v>0</v>
      </c>
      <c r="R4" s="2" t="s">
        <v>3438</v>
      </c>
      <c r="S4" s="2" t="s">
        <v>4047</v>
      </c>
    </row>
    <row r="5" spans="1:19">
      <c r="A5" s="1">
        <v>46048</v>
      </c>
      <c r="B5" s="2" t="s">
        <v>3616</v>
      </c>
      <c r="C5" s="3">
        <v>0.33333333333333326</v>
      </c>
      <c r="D5" s="3">
        <v>0.34722222222222232</v>
      </c>
      <c r="E5">
        <v>0.33</v>
      </c>
      <c r="F5" s="2" t="s">
        <v>3416</v>
      </c>
      <c r="G5" s="2" t="s">
        <v>4046</v>
      </c>
      <c r="H5" t="s">
        <v>764</v>
      </c>
      <c r="I5" s="2" t="s">
        <v>764</v>
      </c>
      <c r="J5" s="2" t="s">
        <v>764</v>
      </c>
      <c r="M5" s="2" t="s">
        <v>764</v>
      </c>
      <c r="N5" s="2" t="s">
        <v>764</v>
      </c>
      <c r="O5" t="s">
        <v>764</v>
      </c>
      <c r="P5">
        <v>0</v>
      </c>
      <c r="Q5">
        <v>0</v>
      </c>
      <c r="R5" s="2"/>
      <c r="S5" s="2" t="s">
        <v>4047</v>
      </c>
    </row>
    <row r="6" spans="1:19">
      <c r="A6" s="1">
        <v>46048</v>
      </c>
      <c r="B6" s="2" t="s">
        <v>3616</v>
      </c>
      <c r="C6" s="3">
        <v>0.35069444444444442</v>
      </c>
      <c r="D6" s="3">
        <v>0.36805555555555558</v>
      </c>
      <c r="E6">
        <v>0.42</v>
      </c>
      <c r="F6" s="2" t="s">
        <v>3416</v>
      </c>
      <c r="G6" s="2" t="s">
        <v>3471</v>
      </c>
      <c r="H6" t="s">
        <v>764</v>
      </c>
      <c r="I6" s="2" t="s">
        <v>764</v>
      </c>
      <c r="J6" s="2" t="s">
        <v>764</v>
      </c>
      <c r="M6" s="2" t="s">
        <v>764</v>
      </c>
      <c r="N6" s="2" t="s">
        <v>764</v>
      </c>
      <c r="O6" t="s">
        <v>764</v>
      </c>
      <c r="P6">
        <v>0</v>
      </c>
      <c r="Q6">
        <v>0</v>
      </c>
      <c r="R6" s="2"/>
      <c r="S6" s="2" t="s">
        <v>4047</v>
      </c>
    </row>
    <row r="7" spans="1:19">
      <c r="A7" s="1">
        <v>46048</v>
      </c>
      <c r="B7" s="2" t="s">
        <v>3616</v>
      </c>
      <c r="C7" s="3">
        <v>0.36805555555555558</v>
      </c>
      <c r="D7" s="3">
        <v>0.47222222222222232</v>
      </c>
      <c r="E7">
        <v>2.5</v>
      </c>
      <c r="F7" s="2" t="s">
        <v>3416</v>
      </c>
      <c r="G7" s="2" t="s">
        <v>3417</v>
      </c>
      <c r="H7">
        <v>62</v>
      </c>
      <c r="I7" s="2" t="s">
        <v>395</v>
      </c>
      <c r="J7" s="2" t="s">
        <v>391</v>
      </c>
      <c r="K7" t="s">
        <v>393</v>
      </c>
      <c r="L7" t="s">
        <v>383</v>
      </c>
      <c r="M7" s="2" t="s">
        <v>392</v>
      </c>
      <c r="N7" s="2" t="s">
        <v>64</v>
      </c>
      <c r="O7">
        <v>15500</v>
      </c>
      <c r="P7">
        <v>14400</v>
      </c>
      <c r="Q7">
        <v>5</v>
      </c>
      <c r="R7" s="2" t="s">
        <v>3450</v>
      </c>
      <c r="S7" s="2" t="s">
        <v>4047</v>
      </c>
    </row>
    <row r="8" spans="1:19">
      <c r="A8" s="1">
        <v>46048</v>
      </c>
      <c r="B8" s="2" t="s">
        <v>3616</v>
      </c>
      <c r="C8" s="3">
        <v>0.47916666666666674</v>
      </c>
      <c r="D8" s="3">
        <v>0.49305555555555558</v>
      </c>
      <c r="E8">
        <v>0.33</v>
      </c>
      <c r="F8" s="2" t="s">
        <v>3416</v>
      </c>
      <c r="G8" s="2" t="s">
        <v>3417</v>
      </c>
      <c r="H8">
        <v>62</v>
      </c>
      <c r="I8" s="2" t="s">
        <v>395</v>
      </c>
      <c r="J8" s="2" t="s">
        <v>391</v>
      </c>
      <c r="K8" t="s">
        <v>393</v>
      </c>
      <c r="L8" t="s">
        <v>383</v>
      </c>
      <c r="M8" s="2" t="s">
        <v>392</v>
      </c>
      <c r="N8" s="2" t="s">
        <v>64</v>
      </c>
      <c r="O8">
        <v>15500</v>
      </c>
      <c r="P8">
        <v>1800</v>
      </c>
      <c r="Q8">
        <v>3</v>
      </c>
      <c r="R8" s="2" t="s">
        <v>3438</v>
      </c>
      <c r="S8" s="2" t="s">
        <v>4047</v>
      </c>
    </row>
    <row r="9" spans="1:19">
      <c r="A9" s="1">
        <v>46048</v>
      </c>
      <c r="B9" s="2" t="s">
        <v>3616</v>
      </c>
      <c r="C9" s="3">
        <v>0.49305555555555558</v>
      </c>
      <c r="D9" s="3">
        <v>0.5</v>
      </c>
      <c r="E9">
        <v>0.17</v>
      </c>
      <c r="F9" s="2" t="s">
        <v>3416</v>
      </c>
      <c r="G9" s="2" t="s">
        <v>4046</v>
      </c>
      <c r="H9" t="s">
        <v>764</v>
      </c>
      <c r="I9" s="2" t="s">
        <v>764</v>
      </c>
      <c r="J9" s="2" t="s">
        <v>764</v>
      </c>
      <c r="M9" s="2" t="s">
        <v>764</v>
      </c>
      <c r="N9" s="2" t="s">
        <v>764</v>
      </c>
      <c r="O9" t="s">
        <v>764</v>
      </c>
      <c r="P9">
        <v>0</v>
      </c>
      <c r="Q9">
        <v>0</v>
      </c>
      <c r="R9" s="2"/>
      <c r="S9" s="2" t="s">
        <v>4047</v>
      </c>
    </row>
    <row r="10" spans="1:19">
      <c r="A10" s="1">
        <v>46048</v>
      </c>
      <c r="B10" s="2" t="s">
        <v>3616</v>
      </c>
      <c r="C10" s="3">
        <v>0.5</v>
      </c>
      <c r="D10" s="3">
        <v>0.55555555555555558</v>
      </c>
      <c r="E10">
        <v>1.33</v>
      </c>
      <c r="F10" s="2" t="s">
        <v>3416</v>
      </c>
      <c r="G10" s="2" t="s">
        <v>3417</v>
      </c>
      <c r="H10">
        <v>26</v>
      </c>
      <c r="I10" s="2" t="s">
        <v>207</v>
      </c>
      <c r="J10" s="2" t="s">
        <v>202</v>
      </c>
      <c r="K10" t="s">
        <v>204</v>
      </c>
      <c r="L10" t="s">
        <v>206</v>
      </c>
      <c r="M10" s="2" t="s">
        <v>203</v>
      </c>
      <c r="N10" s="2" t="s">
        <v>64</v>
      </c>
      <c r="O10">
        <v>6500</v>
      </c>
      <c r="P10">
        <v>6985</v>
      </c>
      <c r="Q10">
        <v>1</v>
      </c>
      <c r="R10" s="2" t="s">
        <v>3450</v>
      </c>
      <c r="S10" s="2" t="s">
        <v>4047</v>
      </c>
    </row>
    <row r="11" spans="1:19">
      <c r="A11" s="1">
        <v>46048</v>
      </c>
      <c r="B11" s="2" t="s">
        <v>3616</v>
      </c>
      <c r="C11" s="3">
        <v>0.55555555555555558</v>
      </c>
      <c r="D11" s="3">
        <v>0.64583333333333326</v>
      </c>
      <c r="E11">
        <v>2.17</v>
      </c>
      <c r="F11" s="2" t="s">
        <v>3416</v>
      </c>
      <c r="G11" s="2" t="s">
        <v>4046</v>
      </c>
      <c r="H11" t="s">
        <v>764</v>
      </c>
      <c r="I11" s="2" t="s">
        <v>764</v>
      </c>
      <c r="J11" s="2" t="s">
        <v>764</v>
      </c>
      <c r="M11" s="2" t="s">
        <v>764</v>
      </c>
      <c r="N11" s="2" t="s">
        <v>764</v>
      </c>
      <c r="O11" t="s">
        <v>764</v>
      </c>
      <c r="P11">
        <v>0</v>
      </c>
      <c r="Q11">
        <v>0</v>
      </c>
      <c r="R11" s="2"/>
      <c r="S11" s="2" t="s">
        <v>4047</v>
      </c>
    </row>
    <row r="12" spans="1:19">
      <c r="A12" s="1">
        <v>46048</v>
      </c>
      <c r="B12" s="2" t="s">
        <v>3616</v>
      </c>
      <c r="C12" s="3">
        <v>0.64583333333333326</v>
      </c>
      <c r="D12" s="3">
        <v>0.65277777777777768</v>
      </c>
      <c r="E12">
        <v>0.17</v>
      </c>
      <c r="F12" s="2" t="s">
        <v>3416</v>
      </c>
      <c r="G12" s="2" t="s">
        <v>3471</v>
      </c>
      <c r="H12" t="s">
        <v>764</v>
      </c>
      <c r="I12" s="2" t="s">
        <v>764</v>
      </c>
      <c r="J12" s="2" t="s">
        <v>764</v>
      </c>
      <c r="M12" s="2" t="s">
        <v>764</v>
      </c>
      <c r="N12" s="2" t="s">
        <v>764</v>
      </c>
      <c r="O12" t="s">
        <v>764</v>
      </c>
      <c r="P12">
        <v>0</v>
      </c>
      <c r="Q12">
        <v>0</v>
      </c>
      <c r="R12" s="2"/>
      <c r="S12" s="2" t="s">
        <v>4047</v>
      </c>
    </row>
    <row r="13" spans="1:19">
      <c r="A13" s="1">
        <v>46048</v>
      </c>
      <c r="B13" s="2" t="s">
        <v>3616</v>
      </c>
      <c r="C13" s="3">
        <v>0.58333333333333326</v>
      </c>
      <c r="D13" s="3">
        <v>0.60416666666666674</v>
      </c>
      <c r="E13">
        <v>0.5</v>
      </c>
      <c r="F13" s="2" t="s">
        <v>3416</v>
      </c>
      <c r="G13" s="2" t="s">
        <v>3362</v>
      </c>
      <c r="H13" t="s">
        <v>764</v>
      </c>
      <c r="I13" s="2" t="s">
        <v>764</v>
      </c>
      <c r="J13" s="2" t="s">
        <v>764</v>
      </c>
      <c r="M13" s="2" t="s">
        <v>764</v>
      </c>
      <c r="N13" s="2" t="s">
        <v>764</v>
      </c>
      <c r="O13" t="s">
        <v>764</v>
      </c>
      <c r="P13">
        <v>0</v>
      </c>
      <c r="Q13">
        <v>0</v>
      </c>
      <c r="R13" s="2" t="s">
        <v>4048</v>
      </c>
      <c r="S13" s="2" t="s">
        <v>4047</v>
      </c>
    </row>
    <row r="14" spans="1:19">
      <c r="A14" s="1">
        <v>46048</v>
      </c>
      <c r="B14" s="2" t="s">
        <v>3616</v>
      </c>
      <c r="C14" s="3">
        <v>0.60416666666666674</v>
      </c>
      <c r="D14" s="3">
        <v>0.65972222222222232</v>
      </c>
      <c r="E14">
        <v>1.33</v>
      </c>
      <c r="F14" s="2" t="s">
        <v>3416</v>
      </c>
      <c r="G14" s="2" t="s">
        <v>3417</v>
      </c>
      <c r="H14">
        <v>56</v>
      </c>
      <c r="I14" s="2" t="s">
        <v>362</v>
      </c>
      <c r="J14" s="2" t="s">
        <v>359</v>
      </c>
      <c r="K14" t="s">
        <v>361</v>
      </c>
      <c r="L14" t="s">
        <v>153</v>
      </c>
      <c r="M14" s="2" t="s">
        <v>360</v>
      </c>
      <c r="N14" s="2" t="s">
        <v>64</v>
      </c>
      <c r="O14">
        <v>20500</v>
      </c>
      <c r="P14">
        <v>9530</v>
      </c>
      <c r="Q14">
        <v>1</v>
      </c>
      <c r="R14" s="2" t="s">
        <v>3450</v>
      </c>
      <c r="S14" s="2" t="s">
        <v>4047</v>
      </c>
    </row>
    <row r="15" spans="1:19">
      <c r="A15" s="1">
        <v>46048</v>
      </c>
      <c r="B15" s="2" t="s">
        <v>3616</v>
      </c>
      <c r="C15" s="3">
        <v>0.65972222222222232</v>
      </c>
      <c r="D15" s="3">
        <v>0.66666666666666674</v>
      </c>
      <c r="E15">
        <v>0.17</v>
      </c>
      <c r="F15" s="2" t="s">
        <v>3416</v>
      </c>
      <c r="G15" s="2" t="s">
        <v>4046</v>
      </c>
      <c r="H15" t="s">
        <v>764</v>
      </c>
      <c r="I15" s="2" t="s">
        <v>764</v>
      </c>
      <c r="J15" s="2" t="s">
        <v>764</v>
      </c>
      <c r="M15" s="2" t="s">
        <v>764</v>
      </c>
      <c r="N15" s="2" t="s">
        <v>764</v>
      </c>
      <c r="O15" t="s">
        <v>764</v>
      </c>
      <c r="P15">
        <v>0</v>
      </c>
      <c r="Q15">
        <v>0</v>
      </c>
      <c r="R15" s="2"/>
      <c r="S15" s="2" t="s">
        <v>4047</v>
      </c>
    </row>
    <row r="16" spans="1:19">
      <c r="A16" s="1">
        <v>46048</v>
      </c>
      <c r="B16" s="2" t="s">
        <v>3616</v>
      </c>
      <c r="C16" s="3">
        <v>0.66666666666666674</v>
      </c>
      <c r="D16" s="3">
        <v>0.72916666666666674</v>
      </c>
      <c r="E16">
        <v>1.5</v>
      </c>
      <c r="F16" s="2" t="s">
        <v>3416</v>
      </c>
      <c r="G16" s="2" t="s">
        <v>3417</v>
      </c>
      <c r="H16">
        <v>56</v>
      </c>
      <c r="I16" s="2" t="s">
        <v>362</v>
      </c>
      <c r="J16" s="2" t="s">
        <v>359</v>
      </c>
      <c r="K16" t="s">
        <v>361</v>
      </c>
      <c r="L16" t="s">
        <v>153</v>
      </c>
      <c r="M16" s="2" t="s">
        <v>360</v>
      </c>
      <c r="N16" s="2" t="s">
        <v>64</v>
      </c>
      <c r="O16">
        <v>20500</v>
      </c>
      <c r="P16">
        <v>11129</v>
      </c>
      <c r="Q16">
        <v>5</v>
      </c>
      <c r="R16" s="2" t="s">
        <v>3438</v>
      </c>
      <c r="S16" s="2" t="s">
        <v>4047</v>
      </c>
    </row>
    <row r="17" spans="1:19">
      <c r="A17" s="1">
        <v>46048</v>
      </c>
      <c r="B17" s="2" t="s">
        <v>4045</v>
      </c>
      <c r="C17" s="3">
        <v>0.73333333333333339</v>
      </c>
      <c r="D17" s="3">
        <v>0.75</v>
      </c>
      <c r="E17">
        <v>0.4</v>
      </c>
      <c r="F17" s="2" t="s">
        <v>3427</v>
      </c>
      <c r="G17" s="2" t="s">
        <v>3362</v>
      </c>
      <c r="H17" t="s">
        <v>764</v>
      </c>
      <c r="I17" s="2" t="s">
        <v>764</v>
      </c>
      <c r="J17" s="2" t="s">
        <v>764</v>
      </c>
      <c r="M17" s="2" t="s">
        <v>764</v>
      </c>
      <c r="N17" s="2" t="s">
        <v>764</v>
      </c>
      <c r="O17" t="s">
        <v>764</v>
      </c>
      <c r="P17">
        <v>0</v>
      </c>
      <c r="Q17">
        <v>0</v>
      </c>
      <c r="R17" s="2" t="s">
        <v>4049</v>
      </c>
      <c r="S17" s="2" t="s">
        <v>4047</v>
      </c>
    </row>
    <row r="18" spans="1:19">
      <c r="A18" s="1">
        <v>46048</v>
      </c>
      <c r="B18" s="2" t="s">
        <v>4045</v>
      </c>
      <c r="C18" s="3">
        <v>0.75</v>
      </c>
      <c r="D18" s="3">
        <v>0.75694444444444442</v>
      </c>
      <c r="E18">
        <v>0.17</v>
      </c>
      <c r="F18" s="2" t="s">
        <v>3427</v>
      </c>
      <c r="G18" s="2" t="s">
        <v>3471</v>
      </c>
      <c r="H18" t="s">
        <v>764</v>
      </c>
      <c r="I18" s="2" t="s">
        <v>764</v>
      </c>
      <c r="J18" s="2" t="s">
        <v>764</v>
      </c>
      <c r="M18" s="2" t="s">
        <v>764</v>
      </c>
      <c r="N18" s="2" t="s">
        <v>764</v>
      </c>
      <c r="O18" t="s">
        <v>764</v>
      </c>
      <c r="P18">
        <v>0</v>
      </c>
      <c r="Q18">
        <v>0</v>
      </c>
      <c r="R18" s="2"/>
      <c r="S18" s="2" t="s">
        <v>4047</v>
      </c>
    </row>
    <row r="19" spans="1:19">
      <c r="A19" s="1">
        <v>46048</v>
      </c>
      <c r="B19" s="2" t="s">
        <v>4045</v>
      </c>
      <c r="C19" s="3">
        <v>0.75694444444444442</v>
      </c>
      <c r="D19" s="3">
        <v>0.83333333333333326</v>
      </c>
      <c r="E19">
        <v>1.83</v>
      </c>
      <c r="F19" s="2" t="s">
        <v>3427</v>
      </c>
      <c r="G19" s="2" t="s">
        <v>3417</v>
      </c>
      <c r="H19">
        <v>21</v>
      </c>
      <c r="I19" s="2" t="s">
        <v>173</v>
      </c>
      <c r="J19" s="2" t="s">
        <v>169</v>
      </c>
      <c r="K19" t="s">
        <v>171</v>
      </c>
      <c r="L19" t="s">
        <v>153</v>
      </c>
      <c r="M19" s="2" t="s">
        <v>170</v>
      </c>
      <c r="N19" s="2" t="s">
        <v>64</v>
      </c>
      <c r="O19">
        <v>11000</v>
      </c>
      <c r="P19">
        <v>11305</v>
      </c>
      <c r="Q19">
        <v>10</v>
      </c>
      <c r="R19" s="2" t="s">
        <v>3438</v>
      </c>
      <c r="S19" s="2" t="s">
        <v>4047</v>
      </c>
    </row>
    <row r="20" spans="1:19">
      <c r="A20" s="1">
        <v>46048</v>
      </c>
      <c r="B20" s="2" t="s">
        <v>4045</v>
      </c>
      <c r="C20" s="3">
        <v>0.86111111111111116</v>
      </c>
      <c r="D20" s="3">
        <v>0.86805555555555558</v>
      </c>
      <c r="E20">
        <v>0.17</v>
      </c>
      <c r="F20" s="2" t="s">
        <v>3427</v>
      </c>
      <c r="G20" s="2" t="s">
        <v>4046</v>
      </c>
      <c r="H20" t="s">
        <v>764</v>
      </c>
      <c r="I20" s="2" t="s">
        <v>764</v>
      </c>
      <c r="J20" s="2" t="s">
        <v>764</v>
      </c>
      <c r="M20" s="2" t="s">
        <v>764</v>
      </c>
      <c r="N20" s="2" t="s">
        <v>764</v>
      </c>
      <c r="O20" t="s">
        <v>764</v>
      </c>
      <c r="P20">
        <v>0</v>
      </c>
      <c r="Q20">
        <v>0</v>
      </c>
      <c r="R20" s="2"/>
      <c r="S20" s="2" t="s">
        <v>4047</v>
      </c>
    </row>
    <row r="21" spans="1:19">
      <c r="A21" s="1">
        <v>46048</v>
      </c>
      <c r="B21" s="2" t="s">
        <v>4045</v>
      </c>
      <c r="C21" s="3">
        <v>0.86805555555555558</v>
      </c>
      <c r="D21" s="3">
        <v>0.875</v>
      </c>
      <c r="E21">
        <v>0.17</v>
      </c>
      <c r="F21" s="2" t="s">
        <v>3427</v>
      </c>
      <c r="G21" s="2" t="s">
        <v>3471</v>
      </c>
      <c r="H21" t="s">
        <v>764</v>
      </c>
      <c r="I21" s="2" t="s">
        <v>764</v>
      </c>
      <c r="J21" s="2" t="s">
        <v>764</v>
      </c>
      <c r="M21" s="2" t="s">
        <v>764</v>
      </c>
      <c r="N21" s="2" t="s">
        <v>764</v>
      </c>
      <c r="O21" t="s">
        <v>764</v>
      </c>
      <c r="P21">
        <v>0</v>
      </c>
      <c r="Q21">
        <v>0</v>
      </c>
      <c r="R21" s="2"/>
      <c r="S21" s="2" t="s">
        <v>4047</v>
      </c>
    </row>
    <row r="22" spans="1:19">
      <c r="A22" s="1">
        <v>46048</v>
      </c>
      <c r="B22" s="2" t="s">
        <v>4045</v>
      </c>
      <c r="C22" s="3">
        <v>0.875</v>
      </c>
      <c r="D22" s="3">
        <v>0.91666666666666674</v>
      </c>
      <c r="E22">
        <v>1</v>
      </c>
      <c r="F22" s="2" t="s">
        <v>3427</v>
      </c>
      <c r="G22" s="2" t="s">
        <v>3417</v>
      </c>
      <c r="H22">
        <v>28</v>
      </c>
      <c r="I22" s="2" t="s">
        <v>218</v>
      </c>
      <c r="J22" s="2" t="s">
        <v>215</v>
      </c>
      <c r="K22" t="s">
        <v>217</v>
      </c>
      <c r="L22" t="s">
        <v>122</v>
      </c>
      <c r="M22" s="2" t="s">
        <v>216</v>
      </c>
      <c r="N22" s="2" t="s">
        <v>64</v>
      </c>
      <c r="O22">
        <v>6000</v>
      </c>
      <c r="P22">
        <v>6300</v>
      </c>
      <c r="Q22">
        <v>50</v>
      </c>
      <c r="R22" s="2" t="s">
        <v>3438</v>
      </c>
      <c r="S22" s="2" t="s">
        <v>4047</v>
      </c>
    </row>
    <row r="23" spans="1:19">
      <c r="A23" s="1">
        <v>46049</v>
      </c>
      <c r="B23" s="2" t="s">
        <v>3616</v>
      </c>
      <c r="C23" s="3">
        <v>0.33333333333333326</v>
      </c>
      <c r="D23" s="3">
        <v>0.35416666666666674</v>
      </c>
      <c r="E23">
        <v>0.5</v>
      </c>
      <c r="F23" s="2" t="s">
        <v>3416</v>
      </c>
      <c r="G23" s="2" t="s">
        <v>3471</v>
      </c>
      <c r="H23" t="s">
        <v>764</v>
      </c>
      <c r="I23" s="2" t="s">
        <v>764</v>
      </c>
      <c r="J23" s="2" t="s">
        <v>764</v>
      </c>
      <c r="M23" s="2" t="s">
        <v>764</v>
      </c>
      <c r="N23" s="2" t="s">
        <v>764</v>
      </c>
      <c r="O23" t="s">
        <v>764</v>
      </c>
      <c r="P23">
        <v>0</v>
      </c>
      <c r="Q23">
        <v>0</v>
      </c>
      <c r="R23" s="2"/>
      <c r="S23" s="2" t="s">
        <v>4047</v>
      </c>
    </row>
    <row r="24" spans="1:19">
      <c r="A24" s="1">
        <v>46049</v>
      </c>
      <c r="B24" s="2" t="s">
        <v>3616</v>
      </c>
      <c r="C24" s="3">
        <v>0.35416666666666674</v>
      </c>
      <c r="D24" s="3">
        <v>0.47222222222222232</v>
      </c>
      <c r="E24">
        <v>2.83</v>
      </c>
      <c r="F24" s="2" t="s">
        <v>3416</v>
      </c>
      <c r="G24" s="2" t="s">
        <v>3417</v>
      </c>
      <c r="H24">
        <v>30</v>
      </c>
      <c r="I24" s="2" t="s">
        <v>229</v>
      </c>
      <c r="J24" s="2" t="s">
        <v>225</v>
      </c>
      <c r="K24" t="s">
        <v>227</v>
      </c>
      <c r="L24" t="s">
        <v>132</v>
      </c>
      <c r="M24" s="2" t="s">
        <v>226</v>
      </c>
      <c r="N24" s="2" t="s">
        <v>64</v>
      </c>
      <c r="O24">
        <v>14500</v>
      </c>
      <c r="P24">
        <v>14400</v>
      </c>
      <c r="Q24">
        <v>15</v>
      </c>
      <c r="R24" s="2" t="s">
        <v>3438</v>
      </c>
      <c r="S24" s="2" t="s">
        <v>4047</v>
      </c>
    </row>
    <row r="25" spans="1:19">
      <c r="A25" s="1">
        <v>46049</v>
      </c>
      <c r="B25" s="2" t="s">
        <v>3616</v>
      </c>
      <c r="C25" s="3">
        <v>0.47222222222222232</v>
      </c>
      <c r="D25" s="3">
        <v>0.47916666666666674</v>
      </c>
      <c r="E25">
        <v>0.17</v>
      </c>
      <c r="F25" s="2" t="s">
        <v>3416</v>
      </c>
      <c r="G25" s="2" t="s">
        <v>4046</v>
      </c>
      <c r="H25" t="s">
        <v>764</v>
      </c>
      <c r="I25" s="2" t="s">
        <v>764</v>
      </c>
      <c r="J25" s="2" t="s">
        <v>764</v>
      </c>
      <c r="M25" s="2" t="s">
        <v>764</v>
      </c>
      <c r="N25" s="2" t="s">
        <v>764</v>
      </c>
      <c r="O25" t="s">
        <v>764</v>
      </c>
      <c r="P25">
        <v>0</v>
      </c>
      <c r="Q25">
        <v>0</v>
      </c>
      <c r="R25" s="2"/>
      <c r="S25" s="2" t="s">
        <v>4047</v>
      </c>
    </row>
    <row r="26" spans="1:19">
      <c r="A26" s="1">
        <v>46049</v>
      </c>
      <c r="B26" s="2" t="s">
        <v>3616</v>
      </c>
      <c r="C26" s="3">
        <v>0.47916666666666674</v>
      </c>
      <c r="D26" s="3">
        <v>0.5</v>
      </c>
      <c r="E26">
        <v>0.5</v>
      </c>
      <c r="F26" s="2" t="s">
        <v>3416</v>
      </c>
      <c r="G26" s="2" t="s">
        <v>3471</v>
      </c>
      <c r="H26" t="s">
        <v>764</v>
      </c>
      <c r="I26" s="2" t="s">
        <v>764</v>
      </c>
      <c r="J26" s="2" t="s">
        <v>764</v>
      </c>
      <c r="M26" s="2" t="s">
        <v>764</v>
      </c>
      <c r="N26" s="2" t="s">
        <v>764</v>
      </c>
      <c r="O26" t="s">
        <v>764</v>
      </c>
      <c r="P26">
        <v>0</v>
      </c>
      <c r="Q26">
        <v>0</v>
      </c>
      <c r="R26" s="2"/>
      <c r="S26" s="2" t="s">
        <v>4047</v>
      </c>
    </row>
    <row r="27" spans="1:19">
      <c r="A27" s="1">
        <v>46049</v>
      </c>
      <c r="B27" s="2" t="s">
        <v>3616</v>
      </c>
      <c r="C27" s="3">
        <v>0.5</v>
      </c>
      <c r="D27" s="3">
        <v>0.70138888888888884</v>
      </c>
      <c r="E27">
        <v>4.83</v>
      </c>
      <c r="F27" s="2" t="s">
        <v>3416</v>
      </c>
      <c r="G27" s="2" t="s">
        <v>3417</v>
      </c>
      <c r="H27">
        <v>68</v>
      </c>
      <c r="I27" s="2" t="s">
        <v>435</v>
      </c>
      <c r="J27" s="2" t="s">
        <v>430</v>
      </c>
      <c r="K27" t="s">
        <v>432</v>
      </c>
      <c r="L27" t="s">
        <v>434</v>
      </c>
      <c r="M27" s="2" t="s">
        <v>431</v>
      </c>
      <c r="N27" s="2" t="s">
        <v>64</v>
      </c>
      <c r="O27">
        <v>22500</v>
      </c>
      <c r="P27">
        <v>23170</v>
      </c>
      <c r="Q27">
        <v>15</v>
      </c>
      <c r="R27" s="2" t="s">
        <v>3450</v>
      </c>
      <c r="S27" s="2" t="s">
        <v>4047</v>
      </c>
    </row>
    <row r="28" spans="1:19">
      <c r="A28" s="1">
        <v>46049</v>
      </c>
      <c r="B28" s="2" t="s">
        <v>3616</v>
      </c>
      <c r="C28" s="3">
        <v>0.70138888888888884</v>
      </c>
      <c r="D28" s="3">
        <v>0.70833333333333326</v>
      </c>
      <c r="E28">
        <v>0.17</v>
      </c>
      <c r="F28" s="2" t="s">
        <v>3416</v>
      </c>
      <c r="G28" s="2" t="s">
        <v>4046</v>
      </c>
      <c r="H28" t="s">
        <v>764</v>
      </c>
      <c r="I28" s="2" t="s">
        <v>764</v>
      </c>
      <c r="J28" s="2" t="s">
        <v>764</v>
      </c>
      <c r="M28" s="2" t="s">
        <v>764</v>
      </c>
      <c r="N28" s="2" t="s">
        <v>764</v>
      </c>
      <c r="O28" t="s">
        <v>764</v>
      </c>
      <c r="P28">
        <v>0</v>
      </c>
      <c r="Q28">
        <v>0</v>
      </c>
      <c r="R28" s="2"/>
      <c r="S28" s="2" t="s">
        <v>4047</v>
      </c>
    </row>
    <row r="29" spans="1:19">
      <c r="A29" s="1">
        <v>46049</v>
      </c>
      <c r="B29" s="2" t="s">
        <v>3616</v>
      </c>
      <c r="C29" s="3">
        <v>0.70833333333333326</v>
      </c>
      <c r="D29" s="3">
        <v>0.72916666666666674</v>
      </c>
      <c r="E29">
        <v>0.5</v>
      </c>
      <c r="F29" s="2" t="s">
        <v>3416</v>
      </c>
      <c r="G29" s="2" t="s">
        <v>3471</v>
      </c>
      <c r="H29" t="s">
        <v>764</v>
      </c>
      <c r="I29" s="2" t="s">
        <v>764</v>
      </c>
      <c r="J29" s="2" t="s">
        <v>764</v>
      </c>
      <c r="M29" s="2" t="s">
        <v>764</v>
      </c>
      <c r="N29" s="2" t="s">
        <v>764</v>
      </c>
      <c r="O29" t="s">
        <v>764</v>
      </c>
      <c r="P29">
        <v>0</v>
      </c>
      <c r="Q29">
        <v>0</v>
      </c>
      <c r="R29" s="2"/>
      <c r="S29" s="2" t="s">
        <v>4047</v>
      </c>
    </row>
    <row r="30" spans="1:19">
      <c r="A30" s="1">
        <v>46050</v>
      </c>
      <c r="B30" s="2" t="s">
        <v>3616</v>
      </c>
      <c r="C30" s="3">
        <v>0.46527777777777768</v>
      </c>
      <c r="D30" s="3">
        <v>0.48611111111111116</v>
      </c>
      <c r="E30">
        <v>0.5</v>
      </c>
      <c r="F30" s="2" t="s">
        <v>3416</v>
      </c>
      <c r="G30" s="2" t="s">
        <v>3471</v>
      </c>
      <c r="H30" t="s">
        <v>764</v>
      </c>
      <c r="I30" s="2" t="s">
        <v>764</v>
      </c>
      <c r="J30" s="2" t="s">
        <v>764</v>
      </c>
      <c r="M30" s="2" t="s">
        <v>764</v>
      </c>
      <c r="N30" s="2" t="s">
        <v>764</v>
      </c>
      <c r="O30" t="s">
        <v>764</v>
      </c>
      <c r="P30">
        <v>0</v>
      </c>
      <c r="Q30">
        <v>0</v>
      </c>
      <c r="R30" s="2"/>
      <c r="S30" s="2" t="s">
        <v>4047</v>
      </c>
    </row>
    <row r="31" spans="1:19">
      <c r="A31" s="1">
        <v>46050</v>
      </c>
      <c r="B31" s="2" t="s">
        <v>3616</v>
      </c>
      <c r="C31" s="3">
        <v>0.48611111111111116</v>
      </c>
      <c r="D31" s="3">
        <v>0.65972222222222232</v>
      </c>
      <c r="E31">
        <v>4.17</v>
      </c>
      <c r="F31" s="2" t="s">
        <v>3416</v>
      </c>
      <c r="G31" s="2" t="s">
        <v>3417</v>
      </c>
      <c r="H31">
        <v>66</v>
      </c>
      <c r="I31" s="2" t="s">
        <v>423</v>
      </c>
      <c r="J31" s="2" t="s">
        <v>418</v>
      </c>
      <c r="K31" t="s">
        <v>420</v>
      </c>
      <c r="L31" t="s">
        <v>422</v>
      </c>
      <c r="M31" s="2" t="s">
        <v>419</v>
      </c>
      <c r="N31" s="2" t="s">
        <v>64</v>
      </c>
      <c r="O31">
        <v>22500</v>
      </c>
      <c r="P31">
        <v>21740</v>
      </c>
      <c r="Q31">
        <v>10</v>
      </c>
      <c r="R31" s="2" t="s">
        <v>3450</v>
      </c>
      <c r="S31" s="2" t="s">
        <v>4047</v>
      </c>
    </row>
    <row r="32" spans="1:19">
      <c r="A32" s="1">
        <v>46050</v>
      </c>
      <c r="B32" s="2" t="s">
        <v>3616</v>
      </c>
      <c r="C32" s="3">
        <v>0.65972222222222232</v>
      </c>
      <c r="D32" s="3">
        <v>0.66666666666666674</v>
      </c>
      <c r="E32">
        <v>0.17</v>
      </c>
      <c r="F32" s="2" t="s">
        <v>3416</v>
      </c>
      <c r="G32" s="2" t="s">
        <v>4046</v>
      </c>
      <c r="H32" t="s">
        <v>764</v>
      </c>
      <c r="I32" s="2" t="s">
        <v>764</v>
      </c>
      <c r="J32" s="2" t="s">
        <v>764</v>
      </c>
      <c r="M32" s="2" t="s">
        <v>764</v>
      </c>
      <c r="N32" s="2" t="s">
        <v>764</v>
      </c>
      <c r="O32" t="s">
        <v>764</v>
      </c>
      <c r="P32">
        <v>0</v>
      </c>
      <c r="Q32">
        <v>0</v>
      </c>
      <c r="R32" s="2"/>
      <c r="S32" s="2" t="s">
        <v>4047</v>
      </c>
    </row>
    <row r="33" spans="1:19">
      <c r="A33" s="1">
        <v>46050</v>
      </c>
      <c r="B33" s="2" t="s">
        <v>3616</v>
      </c>
      <c r="C33" s="3">
        <v>0.66666666666666674</v>
      </c>
      <c r="D33" s="3">
        <v>0.68055555555555558</v>
      </c>
      <c r="E33">
        <v>0.33</v>
      </c>
      <c r="F33" s="2" t="s">
        <v>3416</v>
      </c>
      <c r="G33" s="2" t="s">
        <v>3417</v>
      </c>
      <c r="H33">
        <v>66</v>
      </c>
      <c r="I33" s="2" t="s">
        <v>423</v>
      </c>
      <c r="J33" s="2" t="s">
        <v>418</v>
      </c>
      <c r="K33" t="s">
        <v>420</v>
      </c>
      <c r="L33" t="s">
        <v>422</v>
      </c>
      <c r="M33" s="2" t="s">
        <v>419</v>
      </c>
      <c r="N33" s="2" t="s">
        <v>64</v>
      </c>
      <c r="O33">
        <v>22500</v>
      </c>
      <c r="P33">
        <v>1050</v>
      </c>
      <c r="Q33">
        <v>0</v>
      </c>
      <c r="R33" s="2" t="s">
        <v>3438</v>
      </c>
      <c r="S33" s="2" t="s">
        <v>4047</v>
      </c>
    </row>
    <row r="34" spans="1:19">
      <c r="A34" s="1">
        <v>46051</v>
      </c>
      <c r="B34" s="2" t="s">
        <v>3616</v>
      </c>
      <c r="C34" s="3">
        <v>0.41666666666666674</v>
      </c>
      <c r="D34" s="3">
        <v>0.42361111111111116</v>
      </c>
      <c r="E34">
        <v>0.17</v>
      </c>
      <c r="F34" s="2" t="s">
        <v>3416</v>
      </c>
      <c r="G34" s="2" t="s">
        <v>4046</v>
      </c>
      <c r="H34" t="s">
        <v>764</v>
      </c>
      <c r="I34" s="2" t="s">
        <v>764</v>
      </c>
      <c r="J34" s="2" t="s">
        <v>764</v>
      </c>
      <c r="M34" s="2" t="s">
        <v>764</v>
      </c>
      <c r="N34" s="2" t="s">
        <v>764</v>
      </c>
      <c r="O34" t="s">
        <v>764</v>
      </c>
      <c r="P34">
        <v>0</v>
      </c>
      <c r="Q34">
        <v>0</v>
      </c>
      <c r="R34" s="2"/>
      <c r="S34" s="2" t="s">
        <v>4047</v>
      </c>
    </row>
    <row r="35" spans="1:19">
      <c r="A35" s="1">
        <v>46051</v>
      </c>
      <c r="B35" s="2" t="s">
        <v>3616</v>
      </c>
      <c r="C35" s="3">
        <v>0.42361111111111116</v>
      </c>
      <c r="D35" s="3">
        <v>0.4375</v>
      </c>
      <c r="E35">
        <v>0.33</v>
      </c>
      <c r="F35" s="2" t="s">
        <v>3416</v>
      </c>
      <c r="G35" s="2" t="s">
        <v>3471</v>
      </c>
      <c r="H35" t="s">
        <v>764</v>
      </c>
      <c r="I35" s="2" t="s">
        <v>764</v>
      </c>
      <c r="J35" s="2" t="s">
        <v>764</v>
      </c>
      <c r="M35" s="2" t="s">
        <v>764</v>
      </c>
      <c r="N35" s="2" t="s">
        <v>764</v>
      </c>
      <c r="O35" t="s">
        <v>764</v>
      </c>
      <c r="P35">
        <v>0</v>
      </c>
      <c r="Q35">
        <v>0</v>
      </c>
      <c r="R35" s="2"/>
      <c r="S35" s="2" t="s">
        <v>4047</v>
      </c>
    </row>
    <row r="36" spans="1:19">
      <c r="A36" s="1">
        <v>46051</v>
      </c>
      <c r="B36" s="2" t="s">
        <v>3616</v>
      </c>
      <c r="C36" s="3">
        <v>0.4375</v>
      </c>
      <c r="D36" s="3">
        <v>0.51388888888888884</v>
      </c>
      <c r="E36">
        <v>1.83</v>
      </c>
      <c r="F36" s="2" t="s">
        <v>3416</v>
      </c>
      <c r="G36" s="2" t="s">
        <v>3417</v>
      </c>
      <c r="H36">
        <v>60</v>
      </c>
      <c r="I36" s="2" t="s">
        <v>384</v>
      </c>
      <c r="J36" s="2" t="s">
        <v>380</v>
      </c>
      <c r="K36" t="s">
        <v>382</v>
      </c>
      <c r="L36" t="s">
        <v>383</v>
      </c>
      <c r="M36" s="2" t="s">
        <v>381</v>
      </c>
      <c r="N36" s="2" t="s">
        <v>64</v>
      </c>
      <c r="O36">
        <v>20500</v>
      </c>
      <c r="P36">
        <v>9934</v>
      </c>
      <c r="Q36">
        <v>0</v>
      </c>
      <c r="R36" s="2" t="s">
        <v>3450</v>
      </c>
      <c r="S36" s="2" t="s">
        <v>4047</v>
      </c>
    </row>
    <row r="37" spans="1:19">
      <c r="A37" s="1">
        <v>46051</v>
      </c>
      <c r="B37" s="2" t="s">
        <v>3616</v>
      </c>
      <c r="C37" s="3">
        <v>0.51388888888888884</v>
      </c>
      <c r="D37" s="3">
        <v>0.52083333333333326</v>
      </c>
      <c r="E37">
        <v>0.17</v>
      </c>
      <c r="F37" s="2" t="s">
        <v>3416</v>
      </c>
      <c r="G37" s="2" t="s">
        <v>4046</v>
      </c>
      <c r="H37" t="s">
        <v>764</v>
      </c>
      <c r="I37" s="2" t="s">
        <v>764</v>
      </c>
      <c r="J37" s="2" t="s">
        <v>764</v>
      </c>
      <c r="M37" s="2" t="s">
        <v>764</v>
      </c>
      <c r="N37" s="2" t="s">
        <v>764</v>
      </c>
      <c r="O37" t="s">
        <v>764</v>
      </c>
      <c r="P37">
        <v>0</v>
      </c>
      <c r="Q37">
        <v>0</v>
      </c>
      <c r="R37" s="2"/>
      <c r="S37" s="2" t="s">
        <v>4047</v>
      </c>
    </row>
    <row r="38" spans="1:19">
      <c r="A38" s="1">
        <v>46051</v>
      </c>
      <c r="B38" s="2" t="s">
        <v>3616</v>
      </c>
      <c r="C38" s="3">
        <v>0.52083333333333326</v>
      </c>
      <c r="D38" s="3">
        <v>0.63194444444444442</v>
      </c>
      <c r="E38">
        <v>2.67</v>
      </c>
      <c r="F38" s="2" t="s">
        <v>3416</v>
      </c>
      <c r="G38" s="2" t="s">
        <v>3417</v>
      </c>
      <c r="H38">
        <v>60</v>
      </c>
      <c r="I38" s="2" t="s">
        <v>384</v>
      </c>
      <c r="J38" s="2" t="s">
        <v>380</v>
      </c>
      <c r="K38" t="s">
        <v>382</v>
      </c>
      <c r="L38" t="s">
        <v>383</v>
      </c>
      <c r="M38" s="2" t="s">
        <v>381</v>
      </c>
      <c r="N38" s="2" t="s">
        <v>64</v>
      </c>
      <c r="O38">
        <v>20500</v>
      </c>
      <c r="P38">
        <v>10940</v>
      </c>
      <c r="Q38">
        <v>10</v>
      </c>
      <c r="R38" s="2" t="s">
        <v>3438</v>
      </c>
      <c r="S38" s="2" t="s">
        <v>4047</v>
      </c>
    </row>
    <row r="39" spans="1:19">
      <c r="A39" s="1">
        <v>46051</v>
      </c>
      <c r="B39" s="2" t="s">
        <v>3616</v>
      </c>
      <c r="C39" s="3">
        <v>0.63194444444444442</v>
      </c>
      <c r="D39" s="3">
        <v>0.63888888888888884</v>
      </c>
      <c r="E39">
        <v>0.17</v>
      </c>
      <c r="F39" s="2" t="s">
        <v>3416</v>
      </c>
      <c r="G39" s="2" t="s">
        <v>4046</v>
      </c>
      <c r="H39" t="s">
        <v>764</v>
      </c>
      <c r="I39" s="2" t="s">
        <v>764</v>
      </c>
      <c r="J39" s="2" t="s">
        <v>764</v>
      </c>
      <c r="M39" s="2" t="s">
        <v>764</v>
      </c>
      <c r="N39" s="2" t="s">
        <v>764</v>
      </c>
      <c r="O39" t="s">
        <v>764</v>
      </c>
      <c r="P39">
        <v>0</v>
      </c>
      <c r="Q39">
        <v>0</v>
      </c>
      <c r="R39" s="2"/>
      <c r="S39" s="2" t="s">
        <v>4047</v>
      </c>
    </row>
    <row r="40" spans="1:19">
      <c r="A40" s="1">
        <v>46051</v>
      </c>
      <c r="B40" s="2" t="s">
        <v>3616</v>
      </c>
      <c r="C40" s="3">
        <v>0.72569444444444442</v>
      </c>
      <c r="D40" s="3">
        <v>0.72916666666666674</v>
      </c>
      <c r="E40">
        <v>0.08</v>
      </c>
      <c r="F40" s="2" t="s">
        <v>3416</v>
      </c>
      <c r="G40" s="2" t="s">
        <v>3464</v>
      </c>
      <c r="H40" t="s">
        <v>764</v>
      </c>
      <c r="I40" s="2" t="s">
        <v>764</v>
      </c>
      <c r="J40" s="2" t="s">
        <v>764</v>
      </c>
      <c r="M40" s="2" t="s">
        <v>764</v>
      </c>
      <c r="N40" s="2" t="s">
        <v>764</v>
      </c>
      <c r="O40" t="s">
        <v>764</v>
      </c>
      <c r="P40">
        <v>0</v>
      </c>
      <c r="Q40">
        <v>0</v>
      </c>
      <c r="R40" s="2"/>
      <c r="S40" s="2" t="s">
        <v>4047</v>
      </c>
    </row>
    <row r="41" spans="1:19">
      <c r="A41" s="1">
        <v>46052</v>
      </c>
      <c r="B41" s="2" t="s">
        <v>3616</v>
      </c>
      <c r="C41" s="3">
        <v>0.33333333333333326</v>
      </c>
      <c r="D41" s="3">
        <v>0.39583333333333326</v>
      </c>
      <c r="E41">
        <v>1.5</v>
      </c>
      <c r="F41" s="2" t="s">
        <v>3416</v>
      </c>
      <c r="G41" s="2" t="s">
        <v>3417</v>
      </c>
      <c r="H41">
        <v>80</v>
      </c>
      <c r="I41" s="2" t="s">
        <v>482</v>
      </c>
      <c r="J41" s="2" t="s">
        <v>478</v>
      </c>
      <c r="K41" t="s">
        <v>480</v>
      </c>
      <c r="L41" t="s">
        <v>481</v>
      </c>
      <c r="M41" s="2" t="s">
        <v>479</v>
      </c>
      <c r="N41" s="2" t="s">
        <v>64</v>
      </c>
      <c r="O41">
        <v>8000</v>
      </c>
      <c r="P41">
        <v>8600</v>
      </c>
      <c r="Q41">
        <v>17</v>
      </c>
      <c r="R41" s="2" t="s">
        <v>3438</v>
      </c>
      <c r="S41" s="2" t="s">
        <v>4047</v>
      </c>
    </row>
    <row r="42" spans="1:19">
      <c r="A42" s="1">
        <v>46055</v>
      </c>
      <c r="B42" s="2" t="s">
        <v>3616</v>
      </c>
      <c r="C42" s="3">
        <v>0.45138888888888884</v>
      </c>
      <c r="D42" s="3">
        <v>0.46527777777777768</v>
      </c>
      <c r="E42">
        <v>0.33</v>
      </c>
      <c r="F42" s="2" t="s">
        <v>3416</v>
      </c>
      <c r="G42" s="2" t="s">
        <v>3471</v>
      </c>
      <c r="H42" t="s">
        <v>764</v>
      </c>
      <c r="I42" s="2" t="s">
        <v>764</v>
      </c>
      <c r="J42" s="2" t="s">
        <v>764</v>
      </c>
      <c r="M42" s="2" t="s">
        <v>764</v>
      </c>
      <c r="N42" s="2" t="s">
        <v>764</v>
      </c>
      <c r="O42" t="s">
        <v>764</v>
      </c>
      <c r="P42">
        <v>0</v>
      </c>
      <c r="Q42">
        <v>0</v>
      </c>
      <c r="R42" s="2"/>
      <c r="S42" s="2" t="s">
        <v>4047</v>
      </c>
    </row>
    <row r="43" spans="1:19">
      <c r="A43" s="1">
        <v>46055</v>
      </c>
      <c r="B43" s="2" t="s">
        <v>3616</v>
      </c>
      <c r="C43" s="3">
        <v>0.46527777777777768</v>
      </c>
      <c r="D43" s="3">
        <v>0.55555555555555558</v>
      </c>
      <c r="E43">
        <v>2.17</v>
      </c>
      <c r="F43" s="2" t="s">
        <v>3416</v>
      </c>
      <c r="G43" s="2" t="s">
        <v>3417</v>
      </c>
      <c r="H43">
        <v>38</v>
      </c>
      <c r="I43" s="2" t="s">
        <v>273</v>
      </c>
      <c r="J43" s="2" t="s">
        <v>269</v>
      </c>
      <c r="K43" t="s">
        <v>271</v>
      </c>
      <c r="L43" t="s">
        <v>97</v>
      </c>
      <c r="M43" s="2" t="s">
        <v>270</v>
      </c>
      <c r="N43" s="2" t="s">
        <v>64</v>
      </c>
      <c r="O43">
        <v>10300</v>
      </c>
      <c r="P43">
        <v>10433</v>
      </c>
      <c r="Q43">
        <v>2</v>
      </c>
      <c r="R43" s="2" t="s">
        <v>3450</v>
      </c>
      <c r="S43" s="2" t="s">
        <v>4047</v>
      </c>
    </row>
    <row r="44" spans="1:19">
      <c r="A44" s="1">
        <v>46055</v>
      </c>
      <c r="B44" s="2" t="s">
        <v>3616</v>
      </c>
      <c r="C44" s="3">
        <v>0.55555555555555558</v>
      </c>
      <c r="D44" s="3">
        <v>0.5625</v>
      </c>
      <c r="E44">
        <v>0.17</v>
      </c>
      <c r="F44" s="2" t="s">
        <v>3416</v>
      </c>
      <c r="G44" s="2" t="s">
        <v>4046</v>
      </c>
      <c r="H44" t="s">
        <v>764</v>
      </c>
      <c r="I44" s="2" t="s">
        <v>764</v>
      </c>
      <c r="J44" s="2" t="s">
        <v>764</v>
      </c>
      <c r="M44" s="2" t="s">
        <v>764</v>
      </c>
      <c r="N44" s="2" t="s">
        <v>764</v>
      </c>
      <c r="O44" t="s">
        <v>764</v>
      </c>
      <c r="P44">
        <v>0</v>
      </c>
      <c r="Q44">
        <v>0</v>
      </c>
      <c r="R44" s="2"/>
      <c r="S44" s="2" t="s">
        <v>4047</v>
      </c>
    </row>
    <row r="45" spans="1:19">
      <c r="A45" s="1">
        <v>46055</v>
      </c>
      <c r="B45" s="2" t="s">
        <v>3616</v>
      </c>
      <c r="C45" s="3">
        <v>0.5625</v>
      </c>
      <c r="D45" s="3">
        <v>0.72916666666666674</v>
      </c>
      <c r="E45">
        <v>4</v>
      </c>
      <c r="F45" s="2" t="s">
        <v>3416</v>
      </c>
      <c r="G45" s="2" t="s">
        <v>3417</v>
      </c>
      <c r="H45">
        <v>64</v>
      </c>
      <c r="I45" s="2" t="s">
        <v>411</v>
      </c>
      <c r="J45" s="2" t="s">
        <v>408</v>
      </c>
      <c r="K45" t="s">
        <v>410</v>
      </c>
      <c r="L45" t="s">
        <v>97</v>
      </c>
      <c r="M45" s="2" t="s">
        <v>409</v>
      </c>
      <c r="N45" s="2" t="s">
        <v>64</v>
      </c>
      <c r="O45">
        <v>30500</v>
      </c>
      <c r="P45">
        <v>19010</v>
      </c>
      <c r="Q45">
        <v>7</v>
      </c>
      <c r="R45" s="2" t="s">
        <v>3450</v>
      </c>
      <c r="S45" s="2" t="s">
        <v>4047</v>
      </c>
    </row>
    <row r="46" spans="1:19">
      <c r="A46" s="1">
        <v>46056</v>
      </c>
      <c r="B46" s="2" t="s">
        <v>3616</v>
      </c>
      <c r="C46" s="3">
        <v>0.33333333333333326</v>
      </c>
      <c r="D46" s="3">
        <v>0.42361111111111116</v>
      </c>
      <c r="E46">
        <v>2.17</v>
      </c>
      <c r="F46" s="2" t="s">
        <v>3416</v>
      </c>
      <c r="G46" s="2" t="s">
        <v>3417</v>
      </c>
      <c r="H46">
        <v>64</v>
      </c>
      <c r="I46" s="2" t="s">
        <v>411</v>
      </c>
      <c r="J46" s="2" t="s">
        <v>408</v>
      </c>
      <c r="K46" t="s">
        <v>410</v>
      </c>
      <c r="L46" t="s">
        <v>97</v>
      </c>
      <c r="M46" s="2" t="s">
        <v>409</v>
      </c>
      <c r="N46" s="2" t="s">
        <v>64</v>
      </c>
      <c r="O46">
        <v>30500</v>
      </c>
      <c r="P46">
        <v>10935</v>
      </c>
      <c r="Q46">
        <v>10</v>
      </c>
      <c r="R46" s="2" t="s">
        <v>3438</v>
      </c>
      <c r="S46" s="2" t="s">
        <v>4047</v>
      </c>
    </row>
    <row r="47" spans="1:19">
      <c r="A47" s="1">
        <v>46056</v>
      </c>
      <c r="B47" s="2" t="s">
        <v>3616</v>
      </c>
      <c r="C47" s="3">
        <v>0.42361111111111116</v>
      </c>
      <c r="D47" s="3">
        <v>0.43055555555555558</v>
      </c>
      <c r="E47">
        <v>0.17</v>
      </c>
      <c r="F47" s="2" t="s">
        <v>3416</v>
      </c>
      <c r="G47" s="2" t="s">
        <v>4046</v>
      </c>
      <c r="H47" t="s">
        <v>764</v>
      </c>
      <c r="I47" s="2" t="s">
        <v>764</v>
      </c>
      <c r="J47" s="2" t="s">
        <v>764</v>
      </c>
      <c r="M47" s="2" t="s">
        <v>764</v>
      </c>
      <c r="N47" s="2" t="s">
        <v>764</v>
      </c>
      <c r="O47" t="s">
        <v>764</v>
      </c>
      <c r="P47">
        <v>0</v>
      </c>
      <c r="Q47">
        <v>0</v>
      </c>
      <c r="R47" s="2"/>
      <c r="S47" s="2" t="s">
        <v>4047</v>
      </c>
    </row>
    <row r="48" spans="1:19">
      <c r="A48" s="1">
        <v>46056</v>
      </c>
      <c r="B48" s="2" t="s">
        <v>3616</v>
      </c>
      <c r="C48" s="3">
        <v>0.43055555555555558</v>
      </c>
      <c r="D48" s="3">
        <v>0.4375</v>
      </c>
      <c r="E48">
        <v>0.17</v>
      </c>
      <c r="F48" s="2" t="s">
        <v>3416</v>
      </c>
      <c r="G48" s="2" t="s">
        <v>3417</v>
      </c>
      <c r="H48">
        <v>64</v>
      </c>
      <c r="I48" s="2" t="s">
        <v>411</v>
      </c>
      <c r="J48" s="2" t="s">
        <v>408</v>
      </c>
      <c r="K48" t="s">
        <v>410</v>
      </c>
      <c r="L48" t="s">
        <v>97</v>
      </c>
      <c r="M48" s="2" t="s">
        <v>409</v>
      </c>
      <c r="N48" s="2" t="s">
        <v>64</v>
      </c>
      <c r="O48">
        <v>30500</v>
      </c>
      <c r="P48">
        <v>1080</v>
      </c>
      <c r="Q48">
        <v>0</v>
      </c>
      <c r="R48" s="2" t="s">
        <v>3438</v>
      </c>
      <c r="S48" s="2" t="s">
        <v>4047</v>
      </c>
    </row>
    <row r="49" spans="1:19">
      <c r="A49" s="1">
        <v>46056</v>
      </c>
      <c r="B49" s="2" t="s">
        <v>3616</v>
      </c>
      <c r="C49" s="3">
        <v>0.4375</v>
      </c>
      <c r="D49" s="3">
        <v>0.44444444444444442</v>
      </c>
      <c r="E49">
        <v>0.17</v>
      </c>
      <c r="F49" s="2" t="s">
        <v>3416</v>
      </c>
      <c r="G49" s="2" t="s">
        <v>4046</v>
      </c>
      <c r="H49" t="s">
        <v>764</v>
      </c>
      <c r="I49" s="2" t="s">
        <v>764</v>
      </c>
      <c r="J49" s="2" t="s">
        <v>764</v>
      </c>
      <c r="M49" s="2" t="s">
        <v>764</v>
      </c>
      <c r="N49" s="2" t="s">
        <v>764</v>
      </c>
      <c r="O49" t="s">
        <v>764</v>
      </c>
      <c r="P49">
        <v>0</v>
      </c>
      <c r="Q49">
        <v>0</v>
      </c>
      <c r="R49" s="2"/>
      <c r="S49" s="2" t="s">
        <v>4047</v>
      </c>
    </row>
    <row r="50" spans="1:19">
      <c r="A50" s="1">
        <v>46056</v>
      </c>
      <c r="B50" s="2" t="s">
        <v>3616</v>
      </c>
      <c r="C50" s="3">
        <v>0.44444444444444442</v>
      </c>
      <c r="D50" s="3">
        <v>0.45833333333333326</v>
      </c>
      <c r="E50">
        <v>0.33</v>
      </c>
      <c r="F50" s="2" t="s">
        <v>3416</v>
      </c>
      <c r="G50" s="2" t="s">
        <v>3471</v>
      </c>
      <c r="H50" t="s">
        <v>764</v>
      </c>
      <c r="I50" s="2" t="s">
        <v>764</v>
      </c>
      <c r="J50" s="2" t="s">
        <v>764</v>
      </c>
      <c r="M50" s="2" t="s">
        <v>764</v>
      </c>
      <c r="N50" s="2" t="s">
        <v>764</v>
      </c>
      <c r="O50" t="s">
        <v>764</v>
      </c>
      <c r="P50">
        <v>0</v>
      </c>
      <c r="Q50">
        <v>0</v>
      </c>
      <c r="R50" s="2"/>
      <c r="S50" s="2" t="s">
        <v>4047</v>
      </c>
    </row>
    <row r="51" spans="1:19">
      <c r="A51" s="1">
        <v>46056</v>
      </c>
      <c r="B51" s="2" t="s">
        <v>3616</v>
      </c>
      <c r="C51" s="3">
        <v>0.45833333333333326</v>
      </c>
      <c r="D51" s="3">
        <v>0.5</v>
      </c>
      <c r="E51">
        <v>1</v>
      </c>
      <c r="F51" s="2" t="s">
        <v>3416</v>
      </c>
      <c r="G51" s="2" t="s">
        <v>3417</v>
      </c>
      <c r="H51">
        <v>13</v>
      </c>
      <c r="I51" s="2" t="s">
        <v>133</v>
      </c>
      <c r="J51" s="2" t="s">
        <v>128</v>
      </c>
      <c r="K51" t="s">
        <v>130</v>
      </c>
      <c r="L51" t="s">
        <v>132</v>
      </c>
      <c r="M51" s="2" t="s">
        <v>129</v>
      </c>
      <c r="N51" s="2" t="s">
        <v>64</v>
      </c>
      <c r="O51">
        <v>6500</v>
      </c>
      <c r="P51">
        <v>6548</v>
      </c>
      <c r="Q51">
        <v>5</v>
      </c>
      <c r="R51" s="2" t="s">
        <v>3438</v>
      </c>
      <c r="S51" s="2" t="s">
        <v>4047</v>
      </c>
    </row>
    <row r="52" spans="1:19">
      <c r="A52" s="1">
        <v>46056</v>
      </c>
      <c r="B52" s="2" t="s">
        <v>3616</v>
      </c>
      <c r="C52" s="3">
        <v>0.66666666666666674</v>
      </c>
      <c r="D52" s="3">
        <v>0.68055555555555558</v>
      </c>
      <c r="E52">
        <v>0.33</v>
      </c>
      <c r="F52" s="2" t="s">
        <v>3416</v>
      </c>
      <c r="G52" s="2" t="s">
        <v>4046</v>
      </c>
      <c r="H52" t="s">
        <v>764</v>
      </c>
      <c r="I52" s="2" t="s">
        <v>764</v>
      </c>
      <c r="J52" s="2" t="s">
        <v>764</v>
      </c>
      <c r="M52" s="2" t="s">
        <v>764</v>
      </c>
      <c r="N52" s="2" t="s">
        <v>764</v>
      </c>
      <c r="O52" t="s">
        <v>764</v>
      </c>
      <c r="P52">
        <v>0</v>
      </c>
      <c r="Q52">
        <v>0</v>
      </c>
      <c r="R52" s="2"/>
      <c r="S52" s="2" t="s">
        <v>4047</v>
      </c>
    </row>
    <row r="53" spans="1:19">
      <c r="A53" s="1">
        <v>46056</v>
      </c>
      <c r="B53" s="2" t="s">
        <v>3616</v>
      </c>
      <c r="C53" s="3">
        <v>0.68055555555555558</v>
      </c>
      <c r="D53" s="3">
        <v>0.72916666666666674</v>
      </c>
      <c r="E53">
        <v>1.17</v>
      </c>
      <c r="F53" s="2" t="s">
        <v>3416</v>
      </c>
      <c r="G53" s="2" t="s">
        <v>3417</v>
      </c>
      <c r="H53">
        <v>96</v>
      </c>
      <c r="I53" s="2" t="s">
        <v>556</v>
      </c>
      <c r="J53" s="2" t="s">
        <v>553</v>
      </c>
      <c r="K53" t="s">
        <v>555</v>
      </c>
      <c r="L53" t="s">
        <v>153</v>
      </c>
      <c r="M53" s="2" t="s">
        <v>554</v>
      </c>
      <c r="N53" s="2" t="s">
        <v>64</v>
      </c>
      <c r="O53">
        <v>10500</v>
      </c>
      <c r="P53">
        <v>6500</v>
      </c>
      <c r="Q53">
        <v>5</v>
      </c>
      <c r="R53" s="2" t="s">
        <v>3438</v>
      </c>
      <c r="S53" s="2" t="s">
        <v>4047</v>
      </c>
    </row>
    <row r="54" spans="1:19">
      <c r="A54" s="1">
        <v>46057</v>
      </c>
      <c r="B54" s="2" t="s">
        <v>3616</v>
      </c>
      <c r="C54" s="3">
        <v>0.33333333333333326</v>
      </c>
      <c r="D54" s="3">
        <v>0.375</v>
      </c>
      <c r="E54">
        <v>1</v>
      </c>
      <c r="F54" s="2" t="s">
        <v>3416</v>
      </c>
      <c r="G54" s="2" t="s">
        <v>3417</v>
      </c>
      <c r="H54">
        <v>96</v>
      </c>
      <c r="I54" s="2" t="s">
        <v>556</v>
      </c>
      <c r="J54" s="2" t="s">
        <v>553</v>
      </c>
      <c r="K54" t="s">
        <v>555</v>
      </c>
      <c r="L54" t="s">
        <v>153</v>
      </c>
      <c r="M54" s="2" t="s">
        <v>554</v>
      </c>
      <c r="N54" s="2" t="s">
        <v>64</v>
      </c>
      <c r="O54">
        <v>10500</v>
      </c>
      <c r="P54">
        <v>4540</v>
      </c>
      <c r="Q54">
        <v>3</v>
      </c>
      <c r="R54" s="2" t="s">
        <v>3438</v>
      </c>
      <c r="S54" s="2" t="s">
        <v>4047</v>
      </c>
    </row>
    <row r="55" spans="1:19">
      <c r="A55" s="1">
        <v>46057</v>
      </c>
      <c r="B55" s="2" t="s">
        <v>3616</v>
      </c>
      <c r="C55" s="3">
        <v>0.375</v>
      </c>
      <c r="D55" s="3">
        <v>0.38194444444444442</v>
      </c>
      <c r="E55">
        <v>0.17</v>
      </c>
      <c r="F55" s="2" t="s">
        <v>3416</v>
      </c>
      <c r="G55" s="2" t="s">
        <v>4046</v>
      </c>
      <c r="H55" t="s">
        <v>764</v>
      </c>
      <c r="I55" s="2" t="s">
        <v>764</v>
      </c>
      <c r="J55" s="2" t="s">
        <v>764</v>
      </c>
      <c r="M55" s="2" t="s">
        <v>764</v>
      </c>
      <c r="N55" s="2" t="s">
        <v>764</v>
      </c>
      <c r="O55" t="s">
        <v>764</v>
      </c>
      <c r="P55">
        <v>0</v>
      </c>
      <c r="Q55">
        <v>0</v>
      </c>
      <c r="R55" s="2"/>
      <c r="S55" s="2" t="s">
        <v>4047</v>
      </c>
    </row>
    <row r="56" spans="1:19">
      <c r="A56" s="1">
        <v>46057</v>
      </c>
      <c r="B56" s="2" t="s">
        <v>3616</v>
      </c>
      <c r="C56" s="3">
        <v>0.53472222222222232</v>
      </c>
      <c r="D56" s="3">
        <v>0.55555555555555558</v>
      </c>
      <c r="E56">
        <v>0.5</v>
      </c>
      <c r="F56" s="2" t="s">
        <v>3416</v>
      </c>
      <c r="G56" s="2" t="s">
        <v>3417</v>
      </c>
      <c r="H56">
        <v>19</v>
      </c>
      <c r="I56" s="2" t="s">
        <v>163</v>
      </c>
      <c r="J56" s="2" t="s">
        <v>161</v>
      </c>
      <c r="K56" t="s">
        <v>109</v>
      </c>
      <c r="L56" t="s">
        <v>122</v>
      </c>
      <c r="M56" s="2" t="s">
        <v>162</v>
      </c>
      <c r="N56" s="2" t="s">
        <v>64</v>
      </c>
      <c r="O56">
        <v>3800</v>
      </c>
      <c r="P56">
        <v>3892</v>
      </c>
      <c r="Q56">
        <v>1</v>
      </c>
      <c r="R56" s="2" t="s">
        <v>3438</v>
      </c>
      <c r="S56" s="2" t="s">
        <v>4047</v>
      </c>
    </row>
    <row r="57" spans="1:19">
      <c r="A57" s="1">
        <v>46057</v>
      </c>
      <c r="B57" s="2" t="s">
        <v>3616</v>
      </c>
      <c r="C57" s="3">
        <v>0.55555555555555558</v>
      </c>
      <c r="D57" s="3">
        <v>0.5625</v>
      </c>
      <c r="E57">
        <v>0.17</v>
      </c>
      <c r="F57" s="2" t="s">
        <v>3416</v>
      </c>
      <c r="G57" s="2" t="s">
        <v>4046</v>
      </c>
      <c r="H57" t="s">
        <v>764</v>
      </c>
      <c r="I57" s="2" t="s">
        <v>764</v>
      </c>
      <c r="J57" s="2" t="s">
        <v>764</v>
      </c>
      <c r="M57" s="2" t="s">
        <v>764</v>
      </c>
      <c r="N57" s="2" t="s">
        <v>764</v>
      </c>
      <c r="O57" t="s">
        <v>764</v>
      </c>
      <c r="P57">
        <v>0</v>
      </c>
      <c r="Q57">
        <v>0</v>
      </c>
      <c r="R57" s="2"/>
      <c r="S57" s="2" t="s">
        <v>4047</v>
      </c>
    </row>
    <row r="58" spans="1:19">
      <c r="A58" s="1">
        <v>46058</v>
      </c>
      <c r="B58" s="2" t="s">
        <v>3616</v>
      </c>
      <c r="C58" s="3">
        <v>0.41666666666666674</v>
      </c>
      <c r="D58" s="3">
        <v>0.66666666666666674</v>
      </c>
      <c r="E58">
        <v>6</v>
      </c>
      <c r="F58" s="2" t="s">
        <v>3416</v>
      </c>
      <c r="G58" s="2" t="s">
        <v>3417</v>
      </c>
      <c r="H58">
        <v>9</v>
      </c>
      <c r="I58" s="2" t="s">
        <v>98</v>
      </c>
      <c r="J58" s="2" t="s">
        <v>106</v>
      </c>
      <c r="K58" t="s">
        <v>95</v>
      </c>
      <c r="L58" t="s">
        <v>97</v>
      </c>
      <c r="M58" s="2" t="s">
        <v>94</v>
      </c>
      <c r="N58" s="2" t="s">
        <v>64</v>
      </c>
      <c r="O58">
        <v>23000</v>
      </c>
      <c r="P58">
        <v>23350</v>
      </c>
      <c r="Q58">
        <v>10</v>
      </c>
      <c r="R58" s="2" t="s">
        <v>3450</v>
      </c>
      <c r="S58" s="2" t="s">
        <v>4047</v>
      </c>
    </row>
    <row r="59" spans="1:19">
      <c r="A59" s="1">
        <v>46058</v>
      </c>
      <c r="B59" s="2" t="s">
        <v>3616</v>
      </c>
      <c r="C59" s="3">
        <v>0.67361111111111116</v>
      </c>
      <c r="D59" s="3">
        <v>0.72916666666666674</v>
      </c>
      <c r="E59">
        <v>1.33</v>
      </c>
      <c r="F59" s="2" t="s">
        <v>3416</v>
      </c>
      <c r="G59" s="2" t="s">
        <v>3417</v>
      </c>
      <c r="H59">
        <v>7</v>
      </c>
      <c r="I59" s="2" t="s">
        <v>98</v>
      </c>
      <c r="J59" s="2" t="s">
        <v>105</v>
      </c>
      <c r="K59" t="s">
        <v>95</v>
      </c>
      <c r="L59" t="s">
        <v>97</v>
      </c>
      <c r="M59" s="2" t="s">
        <v>94</v>
      </c>
      <c r="N59" s="2" t="s">
        <v>64</v>
      </c>
      <c r="O59">
        <v>23000</v>
      </c>
      <c r="P59">
        <v>10000</v>
      </c>
      <c r="Q59">
        <v>1</v>
      </c>
      <c r="R59" s="2" t="s">
        <v>3450</v>
      </c>
      <c r="S59" s="2" t="s">
        <v>4047</v>
      </c>
    </row>
    <row r="60" spans="1:19">
      <c r="A60" s="1">
        <v>46059</v>
      </c>
      <c r="B60" s="2" t="s">
        <v>3616</v>
      </c>
      <c r="C60" s="3">
        <v>0.33333333333333326</v>
      </c>
      <c r="D60" s="3">
        <v>0.43055555555555558</v>
      </c>
      <c r="E60">
        <v>2.33</v>
      </c>
      <c r="F60" s="2" t="s">
        <v>3416</v>
      </c>
      <c r="G60" s="2" t="s">
        <v>3417</v>
      </c>
      <c r="H60">
        <v>7</v>
      </c>
      <c r="I60" s="2" t="s">
        <v>98</v>
      </c>
      <c r="J60" s="2" t="s">
        <v>105</v>
      </c>
      <c r="K60" t="s">
        <v>95</v>
      </c>
      <c r="L60" t="s">
        <v>97</v>
      </c>
      <c r="M60" s="2" t="s">
        <v>94</v>
      </c>
      <c r="N60" s="2" t="s">
        <v>64</v>
      </c>
      <c r="O60">
        <v>23000</v>
      </c>
      <c r="P60">
        <v>13180</v>
      </c>
      <c r="Q60">
        <v>10</v>
      </c>
      <c r="R60" s="2" t="s">
        <v>3450</v>
      </c>
      <c r="S60" s="2" t="s">
        <v>4047</v>
      </c>
    </row>
    <row r="61" spans="1:19">
      <c r="A61" s="1">
        <v>46062</v>
      </c>
      <c r="B61" s="2" t="s">
        <v>3616</v>
      </c>
      <c r="C61" s="3">
        <v>0.47916666666666674</v>
      </c>
      <c r="D61" s="3">
        <v>0.65972222222222232</v>
      </c>
      <c r="E61">
        <v>4.33</v>
      </c>
      <c r="F61" s="2" t="s">
        <v>3416</v>
      </c>
      <c r="G61" s="2" t="s">
        <v>3417</v>
      </c>
      <c r="H61">
        <v>5</v>
      </c>
      <c r="I61" s="2" t="s">
        <v>98</v>
      </c>
      <c r="J61" s="2" t="s">
        <v>93</v>
      </c>
      <c r="K61" t="s">
        <v>95</v>
      </c>
      <c r="L61" t="s">
        <v>97</v>
      </c>
      <c r="M61" s="2" t="s">
        <v>94</v>
      </c>
      <c r="N61" s="2" t="s">
        <v>64</v>
      </c>
      <c r="O61">
        <v>26000</v>
      </c>
      <c r="P61">
        <v>23350</v>
      </c>
      <c r="Q61">
        <v>6</v>
      </c>
      <c r="R61" s="2" t="s">
        <v>3450</v>
      </c>
      <c r="S61" s="2" t="s">
        <v>4047</v>
      </c>
    </row>
    <row r="62" spans="1:19">
      <c r="A62" s="1">
        <v>46062</v>
      </c>
      <c r="B62" s="2" t="s">
        <v>3616</v>
      </c>
      <c r="C62" s="3">
        <v>0.66666666666666674</v>
      </c>
      <c r="D62" s="3">
        <v>0.68055555555555558</v>
      </c>
      <c r="E62">
        <v>0.33</v>
      </c>
      <c r="F62" s="2" t="s">
        <v>3416</v>
      </c>
      <c r="G62" s="2" t="s">
        <v>3417</v>
      </c>
      <c r="H62">
        <v>5</v>
      </c>
      <c r="I62" s="2" t="s">
        <v>98</v>
      </c>
      <c r="J62" s="2" t="s">
        <v>93</v>
      </c>
      <c r="K62" t="s">
        <v>95</v>
      </c>
      <c r="L62" t="s">
        <v>97</v>
      </c>
      <c r="M62" s="2" t="s">
        <v>94</v>
      </c>
      <c r="N62" s="2" t="s">
        <v>64</v>
      </c>
      <c r="O62">
        <v>26000</v>
      </c>
      <c r="P62">
        <v>3230</v>
      </c>
      <c r="Q62">
        <v>1</v>
      </c>
      <c r="R62" s="2" t="s">
        <v>3438</v>
      </c>
      <c r="S62" s="2" t="s">
        <v>4047</v>
      </c>
    </row>
    <row r="63" spans="1:19">
      <c r="A63" s="1">
        <v>46062</v>
      </c>
      <c r="B63" s="2" t="s">
        <v>3616</v>
      </c>
      <c r="C63" s="3">
        <v>0.70833333333333326</v>
      </c>
      <c r="D63" s="3">
        <v>0.72916666666666674</v>
      </c>
      <c r="E63">
        <v>0.5</v>
      </c>
      <c r="F63" s="2" t="s">
        <v>3416</v>
      </c>
      <c r="G63" s="2" t="s">
        <v>3417</v>
      </c>
      <c r="H63">
        <v>34</v>
      </c>
      <c r="I63" s="2" t="s">
        <v>251</v>
      </c>
      <c r="J63" s="2" t="s">
        <v>248</v>
      </c>
      <c r="K63" t="s">
        <v>250</v>
      </c>
      <c r="L63" t="s">
        <v>240</v>
      </c>
      <c r="M63" s="2" t="s">
        <v>249</v>
      </c>
      <c r="N63" s="2" t="s">
        <v>64</v>
      </c>
      <c r="O63">
        <v>20000</v>
      </c>
      <c r="P63">
        <v>3000</v>
      </c>
      <c r="Q63">
        <v>3</v>
      </c>
      <c r="R63" s="2" t="s">
        <v>3438</v>
      </c>
      <c r="S63" s="2" t="s">
        <v>4047</v>
      </c>
    </row>
    <row r="64" spans="1:19">
      <c r="A64" s="1">
        <v>46063</v>
      </c>
      <c r="B64" s="2" t="s">
        <v>3616</v>
      </c>
      <c r="C64" s="3">
        <v>0.33333333333333326</v>
      </c>
      <c r="D64" s="3">
        <v>0.47222222222222232</v>
      </c>
      <c r="E64">
        <v>3.33</v>
      </c>
      <c r="F64" s="2" t="s">
        <v>3416</v>
      </c>
      <c r="G64" s="2" t="s">
        <v>3417</v>
      </c>
      <c r="H64">
        <v>34</v>
      </c>
      <c r="I64" s="2" t="s">
        <v>251</v>
      </c>
      <c r="J64" s="2" t="s">
        <v>248</v>
      </c>
      <c r="K64" t="s">
        <v>250</v>
      </c>
      <c r="L64" t="s">
        <v>240</v>
      </c>
      <c r="M64" s="2" t="s">
        <v>249</v>
      </c>
      <c r="N64" s="2" t="s">
        <v>64</v>
      </c>
      <c r="O64">
        <v>20000</v>
      </c>
      <c r="P64">
        <v>17250</v>
      </c>
      <c r="Q64">
        <v>2</v>
      </c>
      <c r="R64" s="2" t="s">
        <v>3438</v>
      </c>
      <c r="S64" s="2" t="s">
        <v>4047</v>
      </c>
    </row>
    <row r="65" spans="1:19">
      <c r="A65" s="1">
        <v>46063</v>
      </c>
      <c r="B65" s="2" t="s">
        <v>3616</v>
      </c>
      <c r="C65" s="3">
        <v>0.49305555555555558</v>
      </c>
      <c r="D65" s="3">
        <v>0.52777777777777768</v>
      </c>
      <c r="E65">
        <v>0.83</v>
      </c>
      <c r="F65" s="2" t="s">
        <v>3416</v>
      </c>
      <c r="G65" s="2" t="s">
        <v>3417</v>
      </c>
      <c r="H65">
        <v>109</v>
      </c>
      <c r="I65" s="2" t="s">
        <v>625</v>
      </c>
      <c r="J65" s="2" t="s">
        <v>622</v>
      </c>
      <c r="K65" t="s">
        <v>624</v>
      </c>
      <c r="L65" t="s">
        <v>192</v>
      </c>
      <c r="M65" s="2" t="s">
        <v>623</v>
      </c>
      <c r="N65" s="2" t="s">
        <v>64</v>
      </c>
      <c r="O65">
        <v>3500</v>
      </c>
      <c r="P65">
        <v>3940</v>
      </c>
      <c r="Q65">
        <v>0</v>
      </c>
      <c r="R65" s="2" t="s">
        <v>3438</v>
      </c>
      <c r="S65" s="2" t="s">
        <v>4047</v>
      </c>
    </row>
    <row r="66" spans="1:19">
      <c r="A66" s="1">
        <v>46064</v>
      </c>
      <c r="B66" s="2" t="s">
        <v>3616</v>
      </c>
      <c r="C66" s="3">
        <v>0.33333333333333326</v>
      </c>
      <c r="D66" s="3">
        <v>0.625</v>
      </c>
      <c r="E66">
        <v>7</v>
      </c>
      <c r="F66" s="2" t="s">
        <v>3416</v>
      </c>
      <c r="G66" s="2" t="s">
        <v>3417</v>
      </c>
      <c r="H66">
        <v>3</v>
      </c>
      <c r="I66" s="2" t="s">
        <v>87</v>
      </c>
      <c r="J66" s="2" t="s">
        <v>82</v>
      </c>
      <c r="K66" t="s">
        <v>84</v>
      </c>
      <c r="L66" t="s">
        <v>86</v>
      </c>
      <c r="M66" s="2" t="s">
        <v>83</v>
      </c>
      <c r="N66" s="2" t="s">
        <v>64</v>
      </c>
      <c r="O66">
        <v>57000</v>
      </c>
      <c r="P66">
        <v>56060</v>
      </c>
      <c r="Q66">
        <v>0</v>
      </c>
      <c r="R66" s="2" t="s">
        <v>3450</v>
      </c>
      <c r="S66" s="2" t="s">
        <v>4047</v>
      </c>
    </row>
    <row r="67" spans="1:19">
      <c r="A67" s="1">
        <v>46064</v>
      </c>
      <c r="B67" s="2" t="s">
        <v>3616</v>
      </c>
      <c r="C67" s="3">
        <v>0.625</v>
      </c>
      <c r="D67" s="3">
        <v>0.66666666666666674</v>
      </c>
      <c r="E67">
        <v>1</v>
      </c>
      <c r="F67" s="2" t="s">
        <v>3416</v>
      </c>
      <c r="G67" s="2" t="s">
        <v>3417</v>
      </c>
      <c r="H67">
        <v>3</v>
      </c>
      <c r="I67" s="2" t="s">
        <v>87</v>
      </c>
      <c r="J67" s="2" t="s">
        <v>82</v>
      </c>
      <c r="K67" t="s">
        <v>84</v>
      </c>
      <c r="L67" t="s">
        <v>86</v>
      </c>
      <c r="M67" s="2" t="s">
        <v>83</v>
      </c>
      <c r="N67" s="2" t="s">
        <v>64</v>
      </c>
      <c r="O67">
        <v>57000</v>
      </c>
      <c r="P67">
        <v>1248</v>
      </c>
      <c r="Q67">
        <v>0</v>
      </c>
      <c r="R67" s="2" t="s">
        <v>3438</v>
      </c>
      <c r="S67" s="2" t="s">
        <v>4047</v>
      </c>
    </row>
    <row r="68" spans="1:19">
      <c r="A68" s="1">
        <v>46063</v>
      </c>
      <c r="B68" s="2" t="s">
        <v>3616</v>
      </c>
      <c r="C68" s="3">
        <v>0.33333333333333326</v>
      </c>
      <c r="D68" s="3">
        <v>0.5</v>
      </c>
      <c r="E68">
        <v>4</v>
      </c>
      <c r="F68" s="2" t="s">
        <v>3416</v>
      </c>
      <c r="G68" s="2" t="s">
        <v>3417</v>
      </c>
      <c r="H68">
        <v>32</v>
      </c>
      <c r="I68" s="2" t="s">
        <v>241</v>
      </c>
      <c r="J68" s="2" t="s">
        <v>236</v>
      </c>
      <c r="K68" t="s">
        <v>238</v>
      </c>
      <c r="L68" t="s">
        <v>240</v>
      </c>
      <c r="M68" s="2" t="s">
        <v>237</v>
      </c>
      <c r="N68" s="2" t="s">
        <v>64</v>
      </c>
      <c r="O68">
        <v>18500</v>
      </c>
      <c r="P68">
        <v>20420</v>
      </c>
      <c r="Q68">
        <v>0</v>
      </c>
      <c r="R68" s="2" t="s">
        <v>3450</v>
      </c>
      <c r="S68" s="2" t="s">
        <v>4047</v>
      </c>
    </row>
    <row r="69" spans="1:19">
      <c r="A69" s="1">
        <v>46065</v>
      </c>
      <c r="B69" s="2" t="s">
        <v>3616</v>
      </c>
      <c r="C69" s="3">
        <v>0.35416666666666674</v>
      </c>
      <c r="D69" s="3">
        <v>0.39583333333333326</v>
      </c>
      <c r="E69">
        <v>1</v>
      </c>
      <c r="F69" s="2" t="s">
        <v>3416</v>
      </c>
      <c r="G69" s="2" t="s">
        <v>3417</v>
      </c>
      <c r="H69">
        <v>126</v>
      </c>
      <c r="I69" s="2" t="s">
        <v>715</v>
      </c>
      <c r="J69" s="2" t="s">
        <v>712</v>
      </c>
      <c r="K69" t="s">
        <v>714</v>
      </c>
      <c r="L69" t="s">
        <v>422</v>
      </c>
      <c r="M69" s="2" t="s">
        <v>713</v>
      </c>
      <c r="N69" s="2" t="s">
        <v>64</v>
      </c>
      <c r="O69">
        <v>5000</v>
      </c>
      <c r="P69">
        <v>5170</v>
      </c>
      <c r="Q69">
        <v>5</v>
      </c>
      <c r="R69" s="2" t="s">
        <v>3438</v>
      </c>
      <c r="S69" s="2" t="s">
        <v>4047</v>
      </c>
    </row>
    <row r="70" spans="1:19">
      <c r="A70" s="1">
        <v>46065</v>
      </c>
      <c r="B70" s="2" t="s">
        <v>3616</v>
      </c>
      <c r="C70" s="3">
        <v>0.5</v>
      </c>
      <c r="D70" s="3">
        <v>0.55555555555555558</v>
      </c>
      <c r="E70">
        <v>1.33</v>
      </c>
      <c r="F70" s="2" t="s">
        <v>3416</v>
      </c>
      <c r="G70" s="2" t="s">
        <v>3417</v>
      </c>
      <c r="H70">
        <v>24</v>
      </c>
      <c r="I70" s="2" t="s">
        <v>193</v>
      </c>
      <c r="J70" s="2" t="s">
        <v>189</v>
      </c>
      <c r="K70" t="s">
        <v>191</v>
      </c>
      <c r="L70" t="s">
        <v>192</v>
      </c>
      <c r="M70" s="2" t="s">
        <v>190</v>
      </c>
      <c r="N70" s="2" t="s">
        <v>64</v>
      </c>
      <c r="O70">
        <v>8000</v>
      </c>
      <c r="P70">
        <v>8430</v>
      </c>
      <c r="Q70">
        <v>1</v>
      </c>
      <c r="R70" s="2" t="s">
        <v>3438</v>
      </c>
      <c r="S70" s="2" t="s">
        <v>4047</v>
      </c>
    </row>
    <row r="71" spans="1:19">
      <c r="A71" s="1">
        <v>46065</v>
      </c>
      <c r="B71" s="2" t="s">
        <v>3616</v>
      </c>
      <c r="C71" s="3">
        <v>0.5625</v>
      </c>
      <c r="D71" s="3">
        <v>0.72916666666666674</v>
      </c>
      <c r="E71">
        <v>4</v>
      </c>
      <c r="F71" s="2" t="s">
        <v>3416</v>
      </c>
      <c r="G71" s="2" t="s">
        <v>3417</v>
      </c>
      <c r="H71">
        <v>51</v>
      </c>
      <c r="I71" s="2" t="s">
        <v>331</v>
      </c>
      <c r="J71" s="2" t="s">
        <v>338</v>
      </c>
      <c r="K71" t="s">
        <v>329</v>
      </c>
      <c r="L71" t="s">
        <v>330</v>
      </c>
      <c r="M71" s="2" t="s">
        <v>328</v>
      </c>
      <c r="N71" s="2" t="s">
        <v>64</v>
      </c>
      <c r="O71">
        <v>29600</v>
      </c>
      <c r="P71">
        <v>18000</v>
      </c>
      <c r="Q71">
        <v>2</v>
      </c>
      <c r="R71" s="2" t="s">
        <v>3450</v>
      </c>
      <c r="S71" s="2" t="s">
        <v>4047</v>
      </c>
    </row>
    <row r="72" spans="1:19">
      <c r="A72" s="1">
        <v>46066</v>
      </c>
      <c r="B72" s="2" t="s">
        <v>3616</v>
      </c>
      <c r="C72" s="3">
        <v>0.33333333333333326</v>
      </c>
      <c r="D72" s="3">
        <v>0.43055555555555558</v>
      </c>
      <c r="E72">
        <v>2.33</v>
      </c>
      <c r="F72" s="2" t="s">
        <v>3416</v>
      </c>
      <c r="G72" s="2" t="s">
        <v>3417</v>
      </c>
      <c r="H72">
        <v>51</v>
      </c>
      <c r="I72" s="2" t="s">
        <v>331</v>
      </c>
      <c r="J72" s="2" t="s">
        <v>338</v>
      </c>
      <c r="K72" t="s">
        <v>329</v>
      </c>
      <c r="L72" t="s">
        <v>330</v>
      </c>
      <c r="M72" s="2" t="s">
        <v>328</v>
      </c>
      <c r="N72" s="2" t="s">
        <v>64</v>
      </c>
      <c r="O72">
        <v>29600</v>
      </c>
      <c r="P72">
        <v>11445</v>
      </c>
      <c r="Q72">
        <v>4</v>
      </c>
      <c r="R72" s="2" t="s">
        <v>3450</v>
      </c>
      <c r="S72" s="2" t="s">
        <v>4047</v>
      </c>
    </row>
    <row r="73" spans="1:19">
      <c r="A73" s="1">
        <v>46066</v>
      </c>
      <c r="B73" s="2" t="s">
        <v>3616</v>
      </c>
      <c r="C73" s="3">
        <v>0.4375</v>
      </c>
      <c r="D73" s="3">
        <v>0.5625</v>
      </c>
      <c r="E73">
        <v>3</v>
      </c>
      <c r="F73" s="2" t="s">
        <v>3416</v>
      </c>
      <c r="G73" s="2" t="s">
        <v>3417</v>
      </c>
      <c r="H73">
        <v>36</v>
      </c>
      <c r="I73" s="2" t="s">
        <v>262</v>
      </c>
      <c r="J73" s="2" t="s">
        <v>258</v>
      </c>
      <c r="K73" t="s">
        <v>260</v>
      </c>
      <c r="L73" t="s">
        <v>261</v>
      </c>
      <c r="M73" s="2" t="s">
        <v>259</v>
      </c>
      <c r="N73" s="2" t="s">
        <v>64</v>
      </c>
      <c r="O73">
        <v>17500</v>
      </c>
      <c r="P73">
        <v>17990</v>
      </c>
      <c r="Q73">
        <v>2</v>
      </c>
      <c r="R73" s="2" t="s">
        <v>3438</v>
      </c>
      <c r="S73" s="2" t="s">
        <v>4047</v>
      </c>
    </row>
    <row r="74" spans="1:19">
      <c r="A74" s="1">
        <v>46066</v>
      </c>
      <c r="B74" s="2" t="s">
        <v>3616</v>
      </c>
      <c r="C74" s="3">
        <v>0.60416666666666674</v>
      </c>
      <c r="D74" s="3">
        <v>0.625</v>
      </c>
      <c r="E74">
        <v>0.5</v>
      </c>
      <c r="F74" s="2" t="s">
        <v>3416</v>
      </c>
      <c r="G74" s="2" t="s">
        <v>3417</v>
      </c>
      <c r="H74">
        <v>45</v>
      </c>
      <c r="I74" s="2" t="s">
        <v>319</v>
      </c>
      <c r="J74" s="2" t="s">
        <v>316</v>
      </c>
      <c r="K74" t="s">
        <v>318</v>
      </c>
      <c r="L74" t="s">
        <v>240</v>
      </c>
      <c r="M74" s="2" t="s">
        <v>317</v>
      </c>
      <c r="N74" s="2" t="s">
        <v>64</v>
      </c>
      <c r="O74">
        <v>14800</v>
      </c>
      <c r="P74">
        <v>3700</v>
      </c>
      <c r="Q74">
        <v>0</v>
      </c>
      <c r="R74" s="2" t="s">
        <v>3450</v>
      </c>
      <c r="S74" s="2" t="s">
        <v>4047</v>
      </c>
    </row>
    <row r="75" spans="1:19">
      <c r="A75" s="1">
        <v>46072</v>
      </c>
      <c r="B75" s="2" t="s">
        <v>3616</v>
      </c>
      <c r="C75" s="3">
        <v>0.36805555555555558</v>
      </c>
      <c r="D75" s="3">
        <v>0.625</v>
      </c>
      <c r="E75">
        <v>6.17</v>
      </c>
      <c r="F75" s="2" t="s">
        <v>3416</v>
      </c>
      <c r="G75" s="2" t="s">
        <v>3417</v>
      </c>
      <c r="H75">
        <v>49</v>
      </c>
      <c r="I75" s="2" t="s">
        <v>331</v>
      </c>
      <c r="J75" s="2" t="s">
        <v>327</v>
      </c>
      <c r="K75" t="s">
        <v>329</v>
      </c>
      <c r="L75" t="s">
        <v>330</v>
      </c>
      <c r="M75" s="2" t="s">
        <v>328</v>
      </c>
      <c r="N75" s="2" t="s">
        <v>64</v>
      </c>
      <c r="O75">
        <v>30500</v>
      </c>
      <c r="P75">
        <v>29070</v>
      </c>
      <c r="Q75">
        <v>8</v>
      </c>
      <c r="R75" s="2" t="s">
        <v>3450</v>
      </c>
      <c r="S75" s="2" t="s">
        <v>4047</v>
      </c>
    </row>
    <row r="76" spans="1:19">
      <c r="A76" s="1">
        <v>46072</v>
      </c>
      <c r="B76" s="2" t="s">
        <v>3616</v>
      </c>
      <c r="C76" s="3">
        <v>0.63194444444444442</v>
      </c>
      <c r="D76" s="3">
        <v>0.64583333333333326</v>
      </c>
      <c r="E76">
        <v>0.33</v>
      </c>
      <c r="F76" s="2" t="s">
        <v>3416</v>
      </c>
      <c r="G76" s="2" t="s">
        <v>3417</v>
      </c>
      <c r="H76">
        <v>49</v>
      </c>
      <c r="I76" s="2" t="s">
        <v>331</v>
      </c>
      <c r="J76" s="2" t="s">
        <v>327</v>
      </c>
      <c r="K76" t="s">
        <v>329</v>
      </c>
      <c r="L76" t="s">
        <v>330</v>
      </c>
      <c r="M76" s="2" t="s">
        <v>328</v>
      </c>
      <c r="N76" s="2" t="s">
        <v>64</v>
      </c>
      <c r="O76">
        <v>30500</v>
      </c>
      <c r="P76">
        <v>1797</v>
      </c>
      <c r="Q76">
        <v>0</v>
      </c>
      <c r="R76" s="2" t="s">
        <v>3438</v>
      </c>
      <c r="S76" s="2" t="s">
        <v>4047</v>
      </c>
    </row>
    <row r="77" spans="1:19">
      <c r="A77" s="1">
        <v>46072</v>
      </c>
      <c r="B77" s="2" t="s">
        <v>3616</v>
      </c>
      <c r="C77" s="3">
        <v>0.66666666666666674</v>
      </c>
      <c r="D77" s="3">
        <v>0.72916666666666674</v>
      </c>
      <c r="E77">
        <v>1.5</v>
      </c>
      <c r="F77" s="2" t="s">
        <v>3416</v>
      </c>
      <c r="G77" s="2" t="s">
        <v>3417</v>
      </c>
      <c r="H77">
        <v>45</v>
      </c>
      <c r="I77" s="2" t="s">
        <v>319</v>
      </c>
      <c r="J77" s="2" t="s">
        <v>316</v>
      </c>
      <c r="K77" t="s">
        <v>318</v>
      </c>
      <c r="L77" t="s">
        <v>240</v>
      </c>
      <c r="M77" s="2" t="s">
        <v>317</v>
      </c>
      <c r="N77" s="2" t="s">
        <v>64</v>
      </c>
      <c r="O77">
        <v>14800</v>
      </c>
      <c r="P77">
        <v>10800</v>
      </c>
      <c r="Q77">
        <v>5</v>
      </c>
      <c r="R77" s="2" t="s">
        <v>3450</v>
      </c>
      <c r="S77" s="2" t="s">
        <v>4047</v>
      </c>
    </row>
    <row r="78" spans="1:19">
      <c r="A78" s="1">
        <v>46073</v>
      </c>
      <c r="B78" s="2" t="s">
        <v>3616</v>
      </c>
      <c r="C78" s="3">
        <v>0.375</v>
      </c>
      <c r="D78" s="3">
        <v>0.46527777777777768</v>
      </c>
      <c r="E78">
        <v>2.17</v>
      </c>
      <c r="F78" s="2" t="s">
        <v>3416</v>
      </c>
      <c r="G78" s="2" t="s">
        <v>3417</v>
      </c>
      <c r="H78">
        <v>47</v>
      </c>
      <c r="I78" s="2" t="s">
        <v>319</v>
      </c>
      <c r="J78" s="2" t="s">
        <v>326</v>
      </c>
      <c r="K78" t="s">
        <v>318</v>
      </c>
      <c r="L78" t="s">
        <v>240</v>
      </c>
      <c r="M78" s="2" t="s">
        <v>317</v>
      </c>
      <c r="N78" s="2" t="s">
        <v>64</v>
      </c>
      <c r="O78">
        <v>14800</v>
      </c>
      <c r="P78">
        <v>15380</v>
      </c>
      <c r="Q78">
        <v>3</v>
      </c>
      <c r="R78" s="2" t="s">
        <v>3450</v>
      </c>
      <c r="S78" s="2" t="s">
        <v>4047</v>
      </c>
    </row>
    <row r="79" spans="1:19">
      <c r="A79" s="1">
        <v>46073</v>
      </c>
      <c r="B79" s="2" t="s">
        <v>3616</v>
      </c>
      <c r="C79" s="3">
        <v>0.49305555555555558</v>
      </c>
      <c r="D79" s="3">
        <v>0.64583333333333326</v>
      </c>
      <c r="E79">
        <v>3.67</v>
      </c>
      <c r="F79" s="2" t="s">
        <v>3416</v>
      </c>
      <c r="G79" s="2" t="s">
        <v>3417</v>
      </c>
      <c r="H79">
        <v>137</v>
      </c>
      <c r="I79" s="2" t="s">
        <v>771</v>
      </c>
      <c r="J79" s="2" t="s">
        <v>775</v>
      </c>
      <c r="K79" t="s">
        <v>768</v>
      </c>
      <c r="L79" t="s">
        <v>770</v>
      </c>
      <c r="M79" s="2" t="s">
        <v>767</v>
      </c>
      <c r="N79" s="2" t="s">
        <v>79</v>
      </c>
      <c r="O79">
        <v>21000</v>
      </c>
      <c r="P79">
        <v>21150</v>
      </c>
      <c r="Q79">
        <v>7</v>
      </c>
      <c r="R79" s="2" t="s">
        <v>3438</v>
      </c>
      <c r="S79" s="2" t="s">
        <v>4047</v>
      </c>
    </row>
    <row r="80" spans="1:19">
      <c r="A80" s="1">
        <v>46073</v>
      </c>
      <c r="B80" s="2" t="s">
        <v>3616</v>
      </c>
      <c r="C80" s="3">
        <v>0.66666666666666674</v>
      </c>
      <c r="D80" s="3">
        <v>0.71527777777777768</v>
      </c>
      <c r="E80">
        <v>1.17</v>
      </c>
      <c r="F80" s="2" t="s">
        <v>3416</v>
      </c>
      <c r="G80" s="2" t="s">
        <v>3417</v>
      </c>
      <c r="H80">
        <v>129</v>
      </c>
      <c r="I80" s="2" t="s">
        <v>734</v>
      </c>
      <c r="J80" s="2" t="s">
        <v>731</v>
      </c>
      <c r="K80" t="s">
        <v>733</v>
      </c>
      <c r="L80" t="s">
        <v>97</v>
      </c>
      <c r="M80" s="2" t="s">
        <v>732</v>
      </c>
      <c r="N80" s="2" t="s">
        <v>64</v>
      </c>
      <c r="O80">
        <v>9500</v>
      </c>
      <c r="P80">
        <v>9660</v>
      </c>
      <c r="Q80">
        <v>8</v>
      </c>
      <c r="R80" s="2" t="s">
        <v>3438</v>
      </c>
      <c r="S80" s="2" t="s">
        <v>4047</v>
      </c>
    </row>
    <row r="81" spans="1:19">
      <c r="A81" s="1">
        <v>46076</v>
      </c>
      <c r="B81" s="2" t="s">
        <v>3616</v>
      </c>
      <c r="C81" s="3">
        <v>0.375</v>
      </c>
      <c r="D81" s="3">
        <v>0.52777777777777768</v>
      </c>
      <c r="E81">
        <v>3.67</v>
      </c>
      <c r="F81" s="2" t="s">
        <v>3416</v>
      </c>
      <c r="G81" s="2" t="s">
        <v>3417</v>
      </c>
      <c r="H81">
        <v>41</v>
      </c>
      <c r="I81" s="2" t="s">
        <v>290</v>
      </c>
      <c r="J81" s="2" t="s">
        <v>289</v>
      </c>
      <c r="K81" t="s">
        <v>282</v>
      </c>
      <c r="L81" t="s">
        <v>97</v>
      </c>
      <c r="M81" s="2" t="s">
        <v>281</v>
      </c>
      <c r="N81" s="2" t="s">
        <v>64</v>
      </c>
      <c r="O81">
        <v>19500</v>
      </c>
      <c r="P81">
        <v>19730</v>
      </c>
      <c r="Q81">
        <v>7</v>
      </c>
      <c r="R81" s="2" t="s">
        <v>3438</v>
      </c>
      <c r="S81" s="2" t="s">
        <v>4047</v>
      </c>
    </row>
    <row r="82" spans="1:19">
      <c r="A82" s="1">
        <v>46076</v>
      </c>
      <c r="B82" s="2" t="s">
        <v>3616</v>
      </c>
      <c r="C82" s="3">
        <v>0.5625</v>
      </c>
      <c r="D82" s="3">
        <v>0.72916666666666674</v>
      </c>
      <c r="E82">
        <v>4</v>
      </c>
      <c r="F82" s="2" t="s">
        <v>3416</v>
      </c>
      <c r="G82" s="2" t="s">
        <v>3417</v>
      </c>
      <c r="H82">
        <v>92</v>
      </c>
      <c r="I82" s="2" t="s">
        <v>533</v>
      </c>
      <c r="J82" s="2" t="s">
        <v>524</v>
      </c>
      <c r="K82" t="s">
        <v>526</v>
      </c>
      <c r="L82" t="s">
        <v>528</v>
      </c>
      <c r="M82" s="2" t="s">
        <v>525</v>
      </c>
      <c r="N82" s="2" t="s">
        <v>116</v>
      </c>
      <c r="O82">
        <v>41000</v>
      </c>
      <c r="P82">
        <v>20000</v>
      </c>
      <c r="Q82">
        <v>15</v>
      </c>
      <c r="R82" s="2" t="s">
        <v>3450</v>
      </c>
      <c r="S82" s="2" t="s">
        <v>4047</v>
      </c>
    </row>
    <row r="83" spans="1:19">
      <c r="A83" s="1">
        <v>46077</v>
      </c>
      <c r="B83" s="2" t="s">
        <v>3616</v>
      </c>
      <c r="C83" s="3">
        <v>0.34027777777777768</v>
      </c>
      <c r="D83" s="3">
        <v>0.5</v>
      </c>
      <c r="E83">
        <v>3.83</v>
      </c>
      <c r="F83" s="2" t="s">
        <v>3416</v>
      </c>
      <c r="G83" s="2" t="s">
        <v>3417</v>
      </c>
      <c r="H83">
        <v>92</v>
      </c>
      <c r="I83" s="2" t="s">
        <v>533</v>
      </c>
      <c r="J83" s="2" t="s">
        <v>524</v>
      </c>
      <c r="K83" t="s">
        <v>526</v>
      </c>
      <c r="L83" t="s">
        <v>528</v>
      </c>
      <c r="M83" s="2" t="s">
        <v>525</v>
      </c>
      <c r="N83" s="2" t="s">
        <v>116</v>
      </c>
      <c r="O83">
        <v>41000</v>
      </c>
      <c r="P83">
        <v>19265</v>
      </c>
      <c r="Q83">
        <v>30</v>
      </c>
      <c r="R83" s="2" t="s">
        <v>3450</v>
      </c>
      <c r="S83" s="2" t="s">
        <v>4047</v>
      </c>
    </row>
    <row r="84" spans="1:19">
      <c r="A84" s="1">
        <v>46077</v>
      </c>
      <c r="B84" s="2" t="s">
        <v>3616</v>
      </c>
      <c r="C84" s="3">
        <v>0.50694444444444442</v>
      </c>
      <c r="D84" s="3">
        <v>0.52083333333333326</v>
      </c>
      <c r="E84">
        <v>0.33</v>
      </c>
      <c r="F84" s="2" t="s">
        <v>3416</v>
      </c>
      <c r="G84" s="2" t="s">
        <v>3417</v>
      </c>
      <c r="H84">
        <v>92</v>
      </c>
      <c r="I84" s="2" t="s">
        <v>533</v>
      </c>
      <c r="J84" s="2" t="s">
        <v>524</v>
      </c>
      <c r="K84" t="s">
        <v>526</v>
      </c>
      <c r="L84" t="s">
        <v>528</v>
      </c>
      <c r="M84" s="2" t="s">
        <v>525</v>
      </c>
      <c r="N84" s="2" t="s">
        <v>116</v>
      </c>
      <c r="O84">
        <v>41000</v>
      </c>
      <c r="P84">
        <v>1070</v>
      </c>
      <c r="Q84">
        <v>8</v>
      </c>
      <c r="R84" s="2" t="s">
        <v>3438</v>
      </c>
      <c r="S84" s="2" t="s">
        <v>4047</v>
      </c>
    </row>
    <row r="85" spans="1:19">
      <c r="A85" s="1">
        <v>46077</v>
      </c>
      <c r="B85" s="2" t="s">
        <v>3616</v>
      </c>
      <c r="C85" s="3">
        <v>0.53472222222222232</v>
      </c>
      <c r="D85" s="3">
        <v>0.72916666666666674</v>
      </c>
      <c r="E85">
        <v>4.67</v>
      </c>
      <c r="F85" s="2" t="s">
        <v>3416</v>
      </c>
      <c r="G85" s="2" t="s">
        <v>3417</v>
      </c>
      <c r="H85">
        <v>160</v>
      </c>
      <c r="I85" s="2" t="s">
        <v>869</v>
      </c>
      <c r="J85" s="2" t="s">
        <v>866</v>
      </c>
      <c r="K85" t="s">
        <v>526</v>
      </c>
      <c r="L85" t="s">
        <v>868</v>
      </c>
      <c r="M85" s="2" t="s">
        <v>867</v>
      </c>
      <c r="N85" s="2" t="s">
        <v>116</v>
      </c>
      <c r="O85">
        <v>41500</v>
      </c>
      <c r="P85">
        <v>20020</v>
      </c>
      <c r="Q85">
        <v>25</v>
      </c>
      <c r="R85" s="2" t="s">
        <v>3450</v>
      </c>
      <c r="S85" s="2" t="s">
        <v>4047</v>
      </c>
    </row>
    <row r="86" spans="1:19">
      <c r="A86" s="1">
        <v>46078</v>
      </c>
      <c r="B86" s="2" t="s">
        <v>3616</v>
      </c>
      <c r="C86" s="3">
        <v>0.33333333333333326</v>
      </c>
      <c r="D86" s="3">
        <v>0.51388888888888884</v>
      </c>
      <c r="E86">
        <v>4.33</v>
      </c>
      <c r="F86" s="2" t="s">
        <v>3416</v>
      </c>
      <c r="G86" s="2" t="s">
        <v>3417</v>
      </c>
      <c r="H86">
        <v>160</v>
      </c>
      <c r="I86" s="2" t="s">
        <v>869</v>
      </c>
      <c r="J86" s="2" t="s">
        <v>866</v>
      </c>
      <c r="K86" t="s">
        <v>526</v>
      </c>
      <c r="L86" t="s">
        <v>868</v>
      </c>
      <c r="M86" s="2" t="s">
        <v>867</v>
      </c>
      <c r="N86" s="2" t="s">
        <v>116</v>
      </c>
      <c r="O86">
        <v>41500</v>
      </c>
      <c r="P86">
        <v>18930</v>
      </c>
      <c r="Q86">
        <v>5</v>
      </c>
      <c r="R86" s="2" t="s">
        <v>3450</v>
      </c>
      <c r="S86" s="2" t="s">
        <v>4047</v>
      </c>
    </row>
    <row r="87" spans="1:19">
      <c r="A87" s="1">
        <v>46078</v>
      </c>
      <c r="B87" s="2" t="s">
        <v>3616</v>
      </c>
      <c r="C87" s="3">
        <v>0.52083333333333326</v>
      </c>
      <c r="D87" s="3">
        <v>0.54166666666666674</v>
      </c>
      <c r="E87">
        <v>0.5</v>
      </c>
      <c r="F87" s="2" t="s">
        <v>3416</v>
      </c>
      <c r="G87" s="2" t="s">
        <v>3417</v>
      </c>
      <c r="H87">
        <v>160</v>
      </c>
      <c r="I87" s="2" t="s">
        <v>869</v>
      </c>
      <c r="J87" s="2" t="s">
        <v>866</v>
      </c>
      <c r="K87" t="s">
        <v>526</v>
      </c>
      <c r="L87" t="s">
        <v>868</v>
      </c>
      <c r="M87" s="2" t="s">
        <v>867</v>
      </c>
      <c r="N87" s="2" t="s">
        <v>116</v>
      </c>
      <c r="O87">
        <v>41500</v>
      </c>
      <c r="P87">
        <v>2333</v>
      </c>
      <c r="Q87">
        <v>0</v>
      </c>
      <c r="R87" s="2" t="s">
        <v>3438</v>
      </c>
      <c r="S87" s="2" t="s">
        <v>4047</v>
      </c>
    </row>
    <row r="88" spans="1:19">
      <c r="A88" s="1">
        <v>46078</v>
      </c>
      <c r="B88" s="2" t="s">
        <v>3616</v>
      </c>
      <c r="C88" s="3">
        <v>0.56944444444444442</v>
      </c>
      <c r="D88" s="3">
        <v>0.625</v>
      </c>
      <c r="E88">
        <v>1.33</v>
      </c>
      <c r="F88" s="2" t="s">
        <v>3416</v>
      </c>
      <c r="G88" s="2" t="s">
        <v>3417</v>
      </c>
      <c r="H88">
        <v>128</v>
      </c>
      <c r="I88" s="2" t="s">
        <v>726</v>
      </c>
      <c r="J88" s="2" t="s">
        <v>722</v>
      </c>
      <c r="K88" t="s">
        <v>724</v>
      </c>
      <c r="L88" t="s">
        <v>725</v>
      </c>
      <c r="M88" s="2" t="s">
        <v>723</v>
      </c>
      <c r="N88" s="2" t="s">
        <v>64</v>
      </c>
      <c r="O88">
        <v>4500</v>
      </c>
      <c r="P88">
        <v>4733</v>
      </c>
      <c r="Q88">
        <v>7</v>
      </c>
      <c r="R88" s="2" t="s">
        <v>3450</v>
      </c>
      <c r="S88" s="2" t="s">
        <v>4047</v>
      </c>
    </row>
    <row r="89" spans="1:19">
      <c r="A89" s="1">
        <v>46078</v>
      </c>
      <c r="B89" s="2" t="s">
        <v>3616</v>
      </c>
      <c r="C89" s="3">
        <v>0.64583333333333326</v>
      </c>
      <c r="D89" s="3">
        <v>0.72916666666666674</v>
      </c>
      <c r="E89">
        <v>2</v>
      </c>
      <c r="F89" s="2" t="s">
        <v>3416</v>
      </c>
      <c r="G89" s="2" t="s">
        <v>3417</v>
      </c>
      <c r="H89">
        <v>55</v>
      </c>
      <c r="I89" s="2" t="s">
        <v>355</v>
      </c>
      <c r="J89" s="2" t="s">
        <v>351</v>
      </c>
      <c r="K89" t="s">
        <v>353</v>
      </c>
      <c r="L89" t="s">
        <v>354</v>
      </c>
      <c r="M89" s="2" t="s">
        <v>352</v>
      </c>
      <c r="N89" s="2" t="s">
        <v>64</v>
      </c>
      <c r="O89">
        <v>24000</v>
      </c>
      <c r="P89">
        <v>14000</v>
      </c>
      <c r="Q89">
        <v>15</v>
      </c>
      <c r="R89" s="2" t="s">
        <v>3450</v>
      </c>
      <c r="S89" s="2" t="s">
        <v>4047</v>
      </c>
    </row>
    <row r="90" spans="1:19">
      <c r="A90" s="1">
        <v>46079</v>
      </c>
      <c r="B90" s="2" t="s">
        <v>3616</v>
      </c>
      <c r="C90" s="3">
        <v>0.375</v>
      </c>
      <c r="D90" s="3">
        <v>0.43055555555555558</v>
      </c>
      <c r="E90">
        <v>1.33</v>
      </c>
      <c r="F90" s="2" t="s">
        <v>3416</v>
      </c>
      <c r="G90" s="2" t="s">
        <v>3417</v>
      </c>
      <c r="H90">
        <v>55</v>
      </c>
      <c r="I90" s="2" t="s">
        <v>355</v>
      </c>
      <c r="J90" s="2" t="s">
        <v>351</v>
      </c>
      <c r="K90" t="s">
        <v>353</v>
      </c>
      <c r="L90" t="s">
        <v>354</v>
      </c>
      <c r="M90" s="2" t="s">
        <v>352</v>
      </c>
      <c r="N90" s="2" t="s">
        <v>64</v>
      </c>
      <c r="O90">
        <v>24000</v>
      </c>
      <c r="P90">
        <v>8620</v>
      </c>
      <c r="Q90">
        <v>2</v>
      </c>
      <c r="R90" s="2" t="s">
        <v>3450</v>
      </c>
      <c r="S90" s="2" t="s">
        <v>4047</v>
      </c>
    </row>
    <row r="91" spans="1:19">
      <c r="A91" s="1">
        <v>46079</v>
      </c>
      <c r="B91" s="2" t="s">
        <v>3616</v>
      </c>
      <c r="C91" s="3">
        <v>0.4375</v>
      </c>
      <c r="D91" s="3">
        <v>0.45138888888888884</v>
      </c>
      <c r="E91">
        <v>0.33</v>
      </c>
      <c r="F91" s="2" t="s">
        <v>3416</v>
      </c>
      <c r="G91" s="2" t="s">
        <v>3417</v>
      </c>
      <c r="H91">
        <v>55</v>
      </c>
      <c r="I91" s="2" t="s">
        <v>355</v>
      </c>
      <c r="J91" s="2" t="s">
        <v>351</v>
      </c>
      <c r="K91" t="s">
        <v>353</v>
      </c>
      <c r="L91" t="s">
        <v>354</v>
      </c>
      <c r="M91" s="2" t="s">
        <v>352</v>
      </c>
      <c r="N91" s="2" t="s">
        <v>64</v>
      </c>
      <c r="O91">
        <v>24000</v>
      </c>
      <c r="P91">
        <v>1745</v>
      </c>
      <c r="Q91">
        <v>2</v>
      </c>
      <c r="R91" s="2" t="s">
        <v>3438</v>
      </c>
      <c r="S91" s="2" t="s">
        <v>4047</v>
      </c>
    </row>
    <row r="92" spans="1:19">
      <c r="A92" s="1">
        <v>46079</v>
      </c>
      <c r="B92" s="2" t="s">
        <v>3616</v>
      </c>
      <c r="C92" s="3">
        <v>0.47916666666666674</v>
      </c>
      <c r="D92" s="3">
        <v>0.5625</v>
      </c>
      <c r="E92">
        <v>2</v>
      </c>
      <c r="F92" s="2" t="s">
        <v>3416</v>
      </c>
      <c r="G92" s="2" t="s">
        <v>3417</v>
      </c>
      <c r="H92">
        <v>217</v>
      </c>
      <c r="I92" s="2" t="s">
        <v>1107</v>
      </c>
      <c r="J92" s="2" t="s">
        <v>1112</v>
      </c>
      <c r="K92" t="s">
        <v>1104</v>
      </c>
      <c r="L92" t="s">
        <v>1106</v>
      </c>
      <c r="M92" s="2" t="s">
        <v>1103</v>
      </c>
      <c r="N92" s="2" t="s">
        <v>64</v>
      </c>
      <c r="O92">
        <v>10000</v>
      </c>
      <c r="P92">
        <v>10672</v>
      </c>
      <c r="Q92">
        <v>1</v>
      </c>
      <c r="R92" s="2" t="s">
        <v>3450</v>
      </c>
      <c r="S92" s="2" t="s">
        <v>4047</v>
      </c>
    </row>
    <row r="93" spans="1:19">
      <c r="A93" s="1">
        <v>46079</v>
      </c>
      <c r="B93" s="2" t="s">
        <v>3616</v>
      </c>
      <c r="C93" s="3">
        <v>0.56944444444444442</v>
      </c>
      <c r="D93" s="3">
        <v>0.71527777777777768</v>
      </c>
      <c r="E93">
        <v>3.5</v>
      </c>
      <c r="F93" s="2" t="s">
        <v>3416</v>
      </c>
      <c r="G93" s="2" t="s">
        <v>3417</v>
      </c>
      <c r="H93">
        <v>215</v>
      </c>
      <c r="I93" s="2" t="s">
        <v>1107</v>
      </c>
      <c r="J93" s="2" t="s">
        <v>1111</v>
      </c>
      <c r="K93" t="s">
        <v>1104</v>
      </c>
      <c r="L93" t="s">
        <v>1106</v>
      </c>
      <c r="M93" s="2" t="s">
        <v>1103</v>
      </c>
      <c r="N93" s="2" t="s">
        <v>64</v>
      </c>
      <c r="O93">
        <v>15000</v>
      </c>
      <c r="P93">
        <v>15415</v>
      </c>
      <c r="Q93">
        <v>5</v>
      </c>
      <c r="R93" s="2" t="s">
        <v>3450</v>
      </c>
      <c r="S93" s="2" t="s">
        <v>4047</v>
      </c>
    </row>
    <row r="94" spans="1:19">
      <c r="A94" s="1">
        <v>46108</v>
      </c>
      <c r="B94" s="2" t="s">
        <v>3616</v>
      </c>
      <c r="C94" s="3">
        <v>0.33333333333333326</v>
      </c>
      <c r="D94" s="3">
        <v>0.43055555555555558</v>
      </c>
      <c r="E94">
        <v>2.33</v>
      </c>
      <c r="F94" s="2" t="s">
        <v>3416</v>
      </c>
      <c r="G94" s="2" t="s">
        <v>3417</v>
      </c>
      <c r="H94">
        <v>235</v>
      </c>
      <c r="I94" s="2" t="s">
        <v>1180</v>
      </c>
      <c r="J94" s="2" t="s">
        <v>1177</v>
      </c>
      <c r="K94" t="s">
        <v>1083</v>
      </c>
      <c r="L94" t="s">
        <v>240</v>
      </c>
      <c r="M94" s="2" t="s">
        <v>1178</v>
      </c>
      <c r="N94" s="2" t="s">
        <v>64</v>
      </c>
      <c r="O94">
        <v>15000</v>
      </c>
      <c r="P94">
        <v>15210</v>
      </c>
      <c r="Q94">
        <v>3</v>
      </c>
      <c r="R94" s="2" t="s">
        <v>3438</v>
      </c>
      <c r="S94" s="2" t="s">
        <v>4047</v>
      </c>
    </row>
    <row r="95" spans="1:19">
      <c r="A95" s="1">
        <v>46108</v>
      </c>
      <c r="B95" s="2" t="s">
        <v>3616</v>
      </c>
      <c r="C95" s="3">
        <v>0.45833333333333326</v>
      </c>
      <c r="D95" s="3">
        <v>0.55555555555555558</v>
      </c>
      <c r="E95">
        <v>2.33</v>
      </c>
      <c r="F95" s="2" t="s">
        <v>3416</v>
      </c>
      <c r="G95" s="2" t="s">
        <v>3417</v>
      </c>
      <c r="H95">
        <v>207</v>
      </c>
      <c r="I95" s="2" t="s">
        <v>1084</v>
      </c>
      <c r="J95" s="2" t="s">
        <v>1081</v>
      </c>
      <c r="K95" t="s">
        <v>1083</v>
      </c>
      <c r="L95" t="s">
        <v>97</v>
      </c>
      <c r="M95" s="2" t="s">
        <v>1082</v>
      </c>
      <c r="N95" s="2" t="s">
        <v>64</v>
      </c>
      <c r="O95">
        <v>23500</v>
      </c>
      <c r="P95">
        <v>12130</v>
      </c>
      <c r="Q95">
        <v>5</v>
      </c>
      <c r="R95" s="2" t="s">
        <v>3450</v>
      </c>
      <c r="S95" s="2" t="s">
        <v>4047</v>
      </c>
    </row>
    <row r="96" spans="1:19">
      <c r="A96" s="1">
        <v>46108</v>
      </c>
      <c r="B96" s="2" t="s">
        <v>3616</v>
      </c>
      <c r="C96" s="3">
        <v>0.5625</v>
      </c>
      <c r="D96" s="3">
        <v>0.6875</v>
      </c>
      <c r="E96">
        <v>3</v>
      </c>
      <c r="F96" s="2" t="s">
        <v>3416</v>
      </c>
      <c r="G96" s="2" t="s">
        <v>3417</v>
      </c>
      <c r="H96">
        <v>207</v>
      </c>
      <c r="I96" s="2" t="s">
        <v>1084</v>
      </c>
      <c r="J96" s="2" t="s">
        <v>1081</v>
      </c>
      <c r="K96" t="s">
        <v>1083</v>
      </c>
      <c r="L96" t="s">
        <v>97</v>
      </c>
      <c r="M96" s="2" t="s">
        <v>1082</v>
      </c>
      <c r="N96" s="2" t="s">
        <v>64</v>
      </c>
      <c r="O96">
        <v>23500</v>
      </c>
      <c r="P96">
        <v>11560</v>
      </c>
      <c r="Q96">
        <v>3</v>
      </c>
      <c r="R96" s="2" t="s">
        <v>3438</v>
      </c>
      <c r="S96" s="2" t="s">
        <v>4047</v>
      </c>
    </row>
    <row r="97" spans="1:19">
      <c r="A97" s="1">
        <v>46083</v>
      </c>
      <c r="B97" s="2" t="s">
        <v>3616</v>
      </c>
      <c r="C97" s="3">
        <v>0.34722222222222232</v>
      </c>
      <c r="D97" s="3">
        <v>0.47222222222222232</v>
      </c>
      <c r="E97">
        <v>3</v>
      </c>
      <c r="F97" s="2" t="s">
        <v>3416</v>
      </c>
      <c r="G97" s="2" t="s">
        <v>3417</v>
      </c>
      <c r="H97">
        <v>213</v>
      </c>
      <c r="I97" s="2" t="s">
        <v>1107</v>
      </c>
      <c r="J97" s="2" t="s">
        <v>1102</v>
      </c>
      <c r="K97" t="s">
        <v>1104</v>
      </c>
      <c r="L97" t="s">
        <v>1106</v>
      </c>
      <c r="M97" s="2" t="s">
        <v>1103</v>
      </c>
      <c r="N97" s="2" t="s">
        <v>64</v>
      </c>
      <c r="O97">
        <v>15000</v>
      </c>
      <c r="P97">
        <v>15336</v>
      </c>
      <c r="Q97">
        <v>4</v>
      </c>
      <c r="R97" s="2" t="s">
        <v>3450</v>
      </c>
      <c r="S97" s="2" t="s">
        <v>4047</v>
      </c>
    </row>
    <row r="98" spans="1:19">
      <c r="A98" s="1">
        <v>46083</v>
      </c>
      <c r="B98" s="2" t="s">
        <v>4050</v>
      </c>
      <c r="C98" s="3">
        <v>0.52083333333333326</v>
      </c>
      <c r="D98" s="3">
        <v>0.72222222222222232</v>
      </c>
      <c r="E98">
        <v>4.83</v>
      </c>
      <c r="F98" s="2" t="s">
        <v>3416</v>
      </c>
      <c r="G98" s="2" t="s">
        <v>3417</v>
      </c>
      <c r="H98">
        <v>210</v>
      </c>
      <c r="I98" s="2" t="s">
        <v>1095</v>
      </c>
      <c r="J98" s="2" t="s">
        <v>1092</v>
      </c>
      <c r="K98" t="s">
        <v>1094</v>
      </c>
      <c r="L98" t="s">
        <v>192</v>
      </c>
      <c r="M98" s="2" t="s">
        <v>1093</v>
      </c>
      <c r="N98" s="2" t="s">
        <v>64</v>
      </c>
      <c r="O98">
        <v>15000</v>
      </c>
      <c r="P98">
        <v>15350</v>
      </c>
      <c r="Q98">
        <v>20</v>
      </c>
      <c r="R98" s="2" t="s">
        <v>3450</v>
      </c>
      <c r="S98" s="2" t="s">
        <v>4047</v>
      </c>
    </row>
    <row r="99" spans="1:19">
      <c r="A99" s="1">
        <v>46084</v>
      </c>
      <c r="B99" s="2" t="s">
        <v>4050</v>
      </c>
      <c r="C99" s="3">
        <v>0.33333333333333326</v>
      </c>
      <c r="D99" s="3">
        <v>0.35416666666666674</v>
      </c>
      <c r="E99">
        <v>0.5</v>
      </c>
      <c r="F99" s="2" t="s">
        <v>3416</v>
      </c>
      <c r="G99" s="2" t="s">
        <v>3417</v>
      </c>
      <c r="H99">
        <v>210</v>
      </c>
      <c r="I99" s="2" t="s">
        <v>1095</v>
      </c>
      <c r="J99" s="2" t="s">
        <v>1092</v>
      </c>
      <c r="K99" t="s">
        <v>1094</v>
      </c>
      <c r="L99" t="s">
        <v>192</v>
      </c>
      <c r="M99" s="2" t="s">
        <v>1093</v>
      </c>
      <c r="N99" s="2" t="s">
        <v>64</v>
      </c>
      <c r="O99">
        <v>15000</v>
      </c>
      <c r="P99">
        <v>700</v>
      </c>
      <c r="Q99">
        <v>0</v>
      </c>
      <c r="R99" s="2" t="s">
        <v>3450</v>
      </c>
      <c r="S99" s="2" t="s">
        <v>4047</v>
      </c>
    </row>
    <row r="100" spans="1:19">
      <c r="A100" s="1">
        <v>46084</v>
      </c>
      <c r="B100" s="2" t="s">
        <v>4050</v>
      </c>
      <c r="C100" s="3">
        <v>0.375</v>
      </c>
      <c r="D100" s="3">
        <v>0.46875</v>
      </c>
      <c r="E100">
        <v>2.25</v>
      </c>
      <c r="F100" s="2" t="s">
        <v>3416</v>
      </c>
      <c r="G100" s="2" t="s">
        <v>3417</v>
      </c>
      <c r="H100">
        <v>167</v>
      </c>
      <c r="I100" s="2" t="s">
        <v>897</v>
      </c>
      <c r="J100" s="2" t="s">
        <v>894</v>
      </c>
      <c r="K100" t="s">
        <v>896</v>
      </c>
      <c r="L100" t="s">
        <v>153</v>
      </c>
      <c r="M100" s="2" t="s">
        <v>895</v>
      </c>
      <c r="N100" s="2" t="s">
        <v>64</v>
      </c>
      <c r="O100">
        <v>15500</v>
      </c>
      <c r="P100">
        <v>9957</v>
      </c>
      <c r="Q100">
        <v>3</v>
      </c>
      <c r="R100" s="2" t="s">
        <v>3450</v>
      </c>
      <c r="S100" s="2" t="s">
        <v>4047</v>
      </c>
    </row>
    <row r="101" spans="1:19">
      <c r="A101" s="1">
        <v>46084</v>
      </c>
      <c r="B101" s="2" t="s">
        <v>4050</v>
      </c>
      <c r="C101" s="3">
        <v>0.47916666666666674</v>
      </c>
      <c r="D101" s="3">
        <v>0.52083333333333326</v>
      </c>
      <c r="E101">
        <v>1</v>
      </c>
      <c r="F101" s="2" t="s">
        <v>3416</v>
      </c>
      <c r="G101" s="2" t="s">
        <v>3417</v>
      </c>
      <c r="H101">
        <v>167</v>
      </c>
      <c r="I101" s="2" t="s">
        <v>897</v>
      </c>
      <c r="J101" s="2" t="s">
        <v>894</v>
      </c>
      <c r="K101" t="s">
        <v>896</v>
      </c>
      <c r="L101" t="s">
        <v>153</v>
      </c>
      <c r="M101" s="2" t="s">
        <v>895</v>
      </c>
      <c r="N101" s="2" t="s">
        <v>64</v>
      </c>
      <c r="O101">
        <v>15500</v>
      </c>
      <c r="P101">
        <v>6411</v>
      </c>
      <c r="Q101">
        <v>1</v>
      </c>
      <c r="R101" s="2" t="s">
        <v>3438</v>
      </c>
      <c r="S101" s="2" t="s">
        <v>4047</v>
      </c>
    </row>
    <row r="102" spans="1:19">
      <c r="A102" s="1">
        <v>46084</v>
      </c>
      <c r="B102" s="2" t="s">
        <v>4050</v>
      </c>
      <c r="C102" s="3">
        <v>0.53125</v>
      </c>
      <c r="D102" s="3">
        <v>0.55555555555555558</v>
      </c>
      <c r="E102">
        <v>0.57999999999999996</v>
      </c>
      <c r="F102" s="2" t="s">
        <v>3416</v>
      </c>
      <c r="G102" s="2" t="s">
        <v>3417</v>
      </c>
      <c r="H102">
        <v>275</v>
      </c>
      <c r="I102" s="2" t="s">
        <v>1352</v>
      </c>
      <c r="J102" s="2" t="s">
        <v>1349</v>
      </c>
      <c r="K102" t="s">
        <v>1351</v>
      </c>
      <c r="L102" t="s">
        <v>153</v>
      </c>
      <c r="M102" s="2" t="s">
        <v>1350</v>
      </c>
      <c r="N102" s="2" t="s">
        <v>64</v>
      </c>
      <c r="O102">
        <v>2300</v>
      </c>
      <c r="P102">
        <v>2327</v>
      </c>
      <c r="Q102">
        <v>0</v>
      </c>
      <c r="R102" s="2" t="s">
        <v>3438</v>
      </c>
      <c r="S102" s="2" t="s">
        <v>4047</v>
      </c>
    </row>
    <row r="103" spans="1:19">
      <c r="A103" s="1">
        <v>46084</v>
      </c>
      <c r="B103" s="2" t="s">
        <v>4050</v>
      </c>
      <c r="C103" s="3">
        <v>0.57291666666666674</v>
      </c>
      <c r="D103" s="3">
        <v>0.63888888888888884</v>
      </c>
      <c r="E103">
        <v>1.58</v>
      </c>
      <c r="F103" s="2" t="s">
        <v>3416</v>
      </c>
      <c r="G103" s="2" t="s">
        <v>3417</v>
      </c>
      <c r="H103">
        <v>252</v>
      </c>
      <c r="I103" s="2" t="s">
        <v>1245</v>
      </c>
      <c r="J103" s="2" t="s">
        <v>1242</v>
      </c>
      <c r="K103" t="s">
        <v>1244</v>
      </c>
      <c r="L103" t="s">
        <v>153</v>
      </c>
      <c r="M103" s="2" t="s">
        <v>1243</v>
      </c>
      <c r="N103" s="2" t="s">
        <v>64</v>
      </c>
      <c r="O103">
        <v>4000</v>
      </c>
      <c r="P103">
        <v>4213</v>
      </c>
      <c r="Q103">
        <v>4</v>
      </c>
      <c r="R103" s="2" t="s">
        <v>3438</v>
      </c>
      <c r="S103" s="2" t="s">
        <v>4047</v>
      </c>
    </row>
    <row r="104" spans="1:19">
      <c r="A104" s="1">
        <v>46084</v>
      </c>
      <c r="B104" s="2" t="s">
        <v>4050</v>
      </c>
      <c r="C104" s="3">
        <v>0.66666666666666674</v>
      </c>
      <c r="D104" s="3">
        <v>0.72222222222222232</v>
      </c>
      <c r="E104">
        <v>1.33</v>
      </c>
      <c r="F104" s="2" t="s">
        <v>3416</v>
      </c>
      <c r="G104" s="2" t="s">
        <v>3417</v>
      </c>
      <c r="H104">
        <v>77</v>
      </c>
      <c r="I104" s="2" t="s">
        <v>474</v>
      </c>
      <c r="J104" s="2" t="s">
        <v>471</v>
      </c>
      <c r="K104" t="s">
        <v>217</v>
      </c>
      <c r="L104" t="s">
        <v>473</v>
      </c>
      <c r="M104" s="2" t="s">
        <v>472</v>
      </c>
      <c r="N104" s="2" t="s">
        <v>64</v>
      </c>
      <c r="O104">
        <v>23000</v>
      </c>
      <c r="P104">
        <v>3483</v>
      </c>
      <c r="Q104">
        <v>20</v>
      </c>
      <c r="R104" s="2" t="s">
        <v>3450</v>
      </c>
      <c r="S104" s="2" t="s">
        <v>4047</v>
      </c>
    </row>
    <row r="105" spans="1:19">
      <c r="A105" s="1">
        <v>46085</v>
      </c>
      <c r="B105" s="2" t="s">
        <v>4050</v>
      </c>
      <c r="C105" s="3">
        <v>0.33333333333333326</v>
      </c>
      <c r="D105" s="3">
        <v>0.58333333333333326</v>
      </c>
      <c r="E105">
        <v>6</v>
      </c>
      <c r="F105" s="2" t="s">
        <v>3416</v>
      </c>
      <c r="G105" s="2" t="s">
        <v>3417</v>
      </c>
      <c r="H105">
        <v>77</v>
      </c>
      <c r="I105" s="2" t="s">
        <v>474</v>
      </c>
      <c r="J105" s="2" t="s">
        <v>471</v>
      </c>
      <c r="K105" t="s">
        <v>217</v>
      </c>
      <c r="L105" t="s">
        <v>473</v>
      </c>
      <c r="M105" s="2" t="s">
        <v>472</v>
      </c>
      <c r="N105" s="2" t="s">
        <v>64</v>
      </c>
      <c r="O105">
        <v>23000</v>
      </c>
      <c r="P105">
        <v>20353</v>
      </c>
      <c r="Q105">
        <v>8</v>
      </c>
      <c r="R105" s="2" t="s">
        <v>3450</v>
      </c>
      <c r="S105" s="2" t="s">
        <v>4047</v>
      </c>
    </row>
    <row r="106" spans="1:19">
      <c r="A106" s="1">
        <v>46085</v>
      </c>
      <c r="B106" s="2" t="s">
        <v>4050</v>
      </c>
      <c r="C106" s="3">
        <v>0.62152777777777768</v>
      </c>
      <c r="D106" s="3">
        <v>0.70833333333333326</v>
      </c>
      <c r="E106">
        <v>2.08</v>
      </c>
      <c r="F106" s="2" t="s">
        <v>3416</v>
      </c>
      <c r="G106" s="2" t="s">
        <v>3417</v>
      </c>
      <c r="H106">
        <v>190</v>
      </c>
      <c r="I106" s="2" t="s">
        <v>1007</v>
      </c>
      <c r="J106" s="2" t="s">
        <v>1005</v>
      </c>
      <c r="K106" t="s">
        <v>480</v>
      </c>
      <c r="L106" t="s">
        <v>422</v>
      </c>
      <c r="M106" s="2" t="s">
        <v>1006</v>
      </c>
      <c r="N106" s="2" t="s">
        <v>64</v>
      </c>
      <c r="O106">
        <v>9500</v>
      </c>
      <c r="P106">
        <v>9822</v>
      </c>
      <c r="Q106">
        <v>11</v>
      </c>
      <c r="R106" s="2" t="s">
        <v>3438</v>
      </c>
      <c r="S106" s="2" t="s">
        <v>4047</v>
      </c>
    </row>
    <row r="107" spans="1:19">
      <c r="A107" s="1">
        <v>46086</v>
      </c>
      <c r="B107" s="2" t="s">
        <v>3616</v>
      </c>
      <c r="C107" s="3">
        <v>0.36111111111111116</v>
      </c>
      <c r="D107" s="3">
        <v>0.52083333333333326</v>
      </c>
      <c r="E107">
        <v>3.83</v>
      </c>
      <c r="F107" s="2" t="s">
        <v>3416</v>
      </c>
      <c r="G107" s="2" t="s">
        <v>3417</v>
      </c>
      <c r="H107">
        <v>154</v>
      </c>
      <c r="I107" s="2" t="s">
        <v>833</v>
      </c>
      <c r="J107" s="2" t="s">
        <v>830</v>
      </c>
      <c r="K107" t="s">
        <v>480</v>
      </c>
      <c r="L107" t="s">
        <v>832</v>
      </c>
      <c r="M107" s="2" t="s">
        <v>831</v>
      </c>
      <c r="N107" s="2" t="s">
        <v>64</v>
      </c>
      <c r="O107">
        <v>24950</v>
      </c>
      <c r="P107">
        <v>18958</v>
      </c>
      <c r="Q107">
        <v>0</v>
      </c>
      <c r="R107" s="2" t="s">
        <v>3450</v>
      </c>
      <c r="S107" s="2" t="s">
        <v>4047</v>
      </c>
    </row>
    <row r="108" spans="1:19">
      <c r="A108" s="1">
        <v>46086</v>
      </c>
      <c r="B108" s="2" t="s">
        <v>3616</v>
      </c>
      <c r="C108" s="3">
        <v>0.52777777777777768</v>
      </c>
      <c r="D108" s="3">
        <v>0.58333333333333326</v>
      </c>
      <c r="E108">
        <v>1.33</v>
      </c>
      <c r="F108" s="2" t="s">
        <v>3416</v>
      </c>
      <c r="G108" s="2" t="s">
        <v>3417</v>
      </c>
      <c r="H108">
        <v>154</v>
      </c>
      <c r="I108" s="2" t="s">
        <v>833</v>
      </c>
      <c r="J108" s="2" t="s">
        <v>830</v>
      </c>
      <c r="K108" t="s">
        <v>480</v>
      </c>
      <c r="L108" t="s">
        <v>832</v>
      </c>
      <c r="M108" s="2" t="s">
        <v>831</v>
      </c>
      <c r="N108" s="2" t="s">
        <v>64</v>
      </c>
      <c r="O108">
        <v>24950</v>
      </c>
      <c r="P108">
        <v>6553</v>
      </c>
      <c r="Q108">
        <v>2</v>
      </c>
      <c r="R108" s="2" t="s">
        <v>3438</v>
      </c>
      <c r="S108" s="2" t="s">
        <v>4047</v>
      </c>
    </row>
    <row r="109" spans="1:19">
      <c r="A109" s="1">
        <v>46086</v>
      </c>
      <c r="B109" s="2" t="s">
        <v>3616</v>
      </c>
      <c r="C109" s="3">
        <v>0.60416666666666674</v>
      </c>
      <c r="D109" s="3">
        <v>0.72916666666666674</v>
      </c>
      <c r="E109">
        <v>3</v>
      </c>
      <c r="F109" s="2" t="s">
        <v>3416</v>
      </c>
      <c r="G109" s="2" t="s">
        <v>3417</v>
      </c>
      <c r="H109">
        <v>158</v>
      </c>
      <c r="I109" s="2" t="s">
        <v>859</v>
      </c>
      <c r="J109" s="2" t="s">
        <v>855</v>
      </c>
      <c r="K109" t="s">
        <v>857</v>
      </c>
      <c r="L109" t="s">
        <v>858</v>
      </c>
      <c r="M109" s="2" t="s">
        <v>856</v>
      </c>
      <c r="N109" s="2" t="s">
        <v>64</v>
      </c>
      <c r="O109">
        <v>24950</v>
      </c>
      <c r="P109">
        <v>18845</v>
      </c>
      <c r="Q109">
        <v>5</v>
      </c>
      <c r="R109" s="2" t="s">
        <v>3450</v>
      </c>
      <c r="S109" s="2" t="s">
        <v>4047</v>
      </c>
    </row>
    <row r="110" spans="1:19">
      <c r="A110" s="1">
        <v>46087</v>
      </c>
      <c r="B110" s="2" t="s">
        <v>3616</v>
      </c>
      <c r="C110" s="3">
        <v>0.33333333333333326</v>
      </c>
      <c r="D110" s="3">
        <v>0.39583333333333326</v>
      </c>
      <c r="E110">
        <v>1.5</v>
      </c>
      <c r="F110" s="2" t="s">
        <v>3416</v>
      </c>
      <c r="G110" s="2" t="s">
        <v>3417</v>
      </c>
      <c r="H110">
        <v>158</v>
      </c>
      <c r="I110" s="2" t="s">
        <v>859</v>
      </c>
      <c r="J110" s="2" t="s">
        <v>855</v>
      </c>
      <c r="K110" t="s">
        <v>857</v>
      </c>
      <c r="L110" t="s">
        <v>858</v>
      </c>
      <c r="M110" s="2" t="s">
        <v>856</v>
      </c>
      <c r="N110" s="2" t="s">
        <v>64</v>
      </c>
      <c r="O110">
        <v>24950</v>
      </c>
      <c r="P110">
        <v>6557</v>
      </c>
      <c r="Q110">
        <v>0</v>
      </c>
      <c r="R110" s="2" t="s">
        <v>3438</v>
      </c>
      <c r="S110" s="2" t="s">
        <v>4047</v>
      </c>
    </row>
    <row r="111" spans="1:19">
      <c r="A111" s="1">
        <v>46087</v>
      </c>
      <c r="B111" s="2" t="s">
        <v>3616</v>
      </c>
      <c r="C111" s="3">
        <v>0.45833333333333326</v>
      </c>
      <c r="D111" s="3">
        <v>0.54166666666666674</v>
      </c>
      <c r="E111">
        <v>2</v>
      </c>
      <c r="F111" s="2" t="s">
        <v>3416</v>
      </c>
      <c r="G111" s="2" t="s">
        <v>3417</v>
      </c>
      <c r="H111">
        <v>203</v>
      </c>
      <c r="I111" s="2" t="s">
        <v>1076</v>
      </c>
      <c r="J111" s="2" t="s">
        <v>1073</v>
      </c>
      <c r="K111" t="s">
        <v>1075</v>
      </c>
      <c r="L111" t="s">
        <v>97</v>
      </c>
      <c r="M111" s="2" t="s">
        <v>1074</v>
      </c>
      <c r="N111" s="2" t="s">
        <v>64</v>
      </c>
      <c r="O111">
        <v>10000</v>
      </c>
      <c r="P111">
        <v>10100</v>
      </c>
      <c r="Q111">
        <v>1</v>
      </c>
      <c r="R111" s="2" t="s">
        <v>3438</v>
      </c>
      <c r="S111" s="2" t="s">
        <v>4047</v>
      </c>
    </row>
    <row r="112" spans="1:19">
      <c r="A112" s="1">
        <v>46087</v>
      </c>
      <c r="B112" s="2" t="s">
        <v>3616</v>
      </c>
      <c r="C112" s="3">
        <v>0.54861111111111116</v>
      </c>
      <c r="D112" s="3">
        <v>0.71527777777777768</v>
      </c>
      <c r="E112">
        <v>4</v>
      </c>
      <c r="F112" s="2" t="s">
        <v>3416</v>
      </c>
      <c r="G112" s="2" t="s">
        <v>3417</v>
      </c>
      <c r="H112">
        <v>205</v>
      </c>
      <c r="I112" s="2" t="s">
        <v>1076</v>
      </c>
      <c r="J112" s="2" t="s">
        <v>1080</v>
      </c>
      <c r="K112" t="s">
        <v>1075</v>
      </c>
      <c r="L112" t="s">
        <v>97</v>
      </c>
      <c r="M112" s="2" t="s">
        <v>1074</v>
      </c>
      <c r="N112" s="2" t="s">
        <v>64</v>
      </c>
      <c r="O112">
        <v>20000</v>
      </c>
      <c r="P112">
        <v>20210</v>
      </c>
      <c r="Q112">
        <v>4</v>
      </c>
      <c r="R112" s="2" t="s">
        <v>3438</v>
      </c>
      <c r="S112" s="2" t="s">
        <v>4047</v>
      </c>
    </row>
    <row r="113" spans="1:19">
      <c r="A113" s="1">
        <v>46090</v>
      </c>
      <c r="B113" s="2" t="s">
        <v>3616</v>
      </c>
      <c r="C113" s="3">
        <v>0.36805555555555558</v>
      </c>
      <c r="D113" s="3">
        <v>0.4375</v>
      </c>
      <c r="E113">
        <v>1.67</v>
      </c>
      <c r="F113" s="2" t="s">
        <v>3416</v>
      </c>
      <c r="G113" s="2" t="s">
        <v>3417</v>
      </c>
      <c r="H113">
        <v>244</v>
      </c>
      <c r="I113" s="2" t="s">
        <v>1212</v>
      </c>
      <c r="J113" s="2" t="s">
        <v>1208</v>
      </c>
      <c r="K113" t="s">
        <v>1210</v>
      </c>
      <c r="L113" t="s">
        <v>1211</v>
      </c>
      <c r="M113" s="2" t="s">
        <v>1209</v>
      </c>
      <c r="N113" s="2" t="s">
        <v>64</v>
      </c>
      <c r="O113">
        <v>9000</v>
      </c>
      <c r="P113">
        <v>9150</v>
      </c>
      <c r="Q113">
        <v>5</v>
      </c>
      <c r="R113" s="2" t="s">
        <v>3438</v>
      </c>
      <c r="S113" s="2" t="s">
        <v>4047</v>
      </c>
    </row>
    <row r="114" spans="1:19">
      <c r="A114" s="1">
        <v>46090</v>
      </c>
      <c r="B114" s="2" t="s">
        <v>3616</v>
      </c>
      <c r="C114" s="3">
        <v>0.46527777777777768</v>
      </c>
      <c r="D114" s="3">
        <v>0.58333333333333326</v>
      </c>
      <c r="E114">
        <v>2.83</v>
      </c>
      <c r="F114" s="2" t="s">
        <v>3416</v>
      </c>
      <c r="G114" s="2" t="s">
        <v>3417</v>
      </c>
      <c r="H114">
        <v>147</v>
      </c>
      <c r="I114" s="2" t="s">
        <v>806</v>
      </c>
      <c r="J114" s="2" t="s">
        <v>801</v>
      </c>
      <c r="K114" t="s">
        <v>803</v>
      </c>
      <c r="L114" t="s">
        <v>805</v>
      </c>
      <c r="M114" s="2" t="s">
        <v>802</v>
      </c>
      <c r="N114" s="2" t="s">
        <v>64</v>
      </c>
      <c r="O114">
        <v>16800</v>
      </c>
      <c r="P114">
        <v>17150</v>
      </c>
      <c r="Q114">
        <v>10</v>
      </c>
      <c r="R114" s="2" t="s">
        <v>3450</v>
      </c>
      <c r="S114" s="2" t="s">
        <v>4047</v>
      </c>
    </row>
    <row r="115" spans="1:19">
      <c r="A115" s="1">
        <v>46090</v>
      </c>
      <c r="B115" s="2" t="s">
        <v>3616</v>
      </c>
      <c r="C115" s="3">
        <v>0.625</v>
      </c>
      <c r="D115" s="3">
        <v>0.64583333333333326</v>
      </c>
      <c r="E115">
        <v>0.5</v>
      </c>
      <c r="F115" s="2" t="s">
        <v>3416</v>
      </c>
      <c r="G115" s="2" t="s">
        <v>3417</v>
      </c>
      <c r="H115">
        <v>250</v>
      </c>
      <c r="I115" s="2" t="s">
        <v>1239</v>
      </c>
      <c r="J115" s="2" t="s">
        <v>1236</v>
      </c>
      <c r="K115" t="s">
        <v>1155</v>
      </c>
      <c r="L115" t="s">
        <v>1238</v>
      </c>
      <c r="M115" s="2" t="s">
        <v>1237</v>
      </c>
      <c r="N115" s="2" t="s">
        <v>64</v>
      </c>
      <c r="O115">
        <v>2500</v>
      </c>
      <c r="P115">
        <v>2762</v>
      </c>
      <c r="Q115">
        <v>0</v>
      </c>
      <c r="R115" s="2" t="s">
        <v>3438</v>
      </c>
      <c r="S115" s="2" t="s">
        <v>4047</v>
      </c>
    </row>
    <row r="116" spans="1:19">
      <c r="A116" s="1">
        <v>46090</v>
      </c>
      <c r="B116" s="2" t="s">
        <v>3616</v>
      </c>
      <c r="C116" s="3">
        <v>0.66666666666666674</v>
      </c>
      <c r="D116" s="3">
        <v>0.72916666666666674</v>
      </c>
      <c r="E116">
        <v>1.5</v>
      </c>
      <c r="F116" s="2" t="s">
        <v>3416</v>
      </c>
      <c r="G116" s="2" t="s">
        <v>3417</v>
      </c>
      <c r="H116">
        <v>246</v>
      </c>
      <c r="I116" s="2" t="s">
        <v>1222</v>
      </c>
      <c r="J116" s="2" t="s">
        <v>1219</v>
      </c>
      <c r="K116" t="s">
        <v>1221</v>
      </c>
      <c r="L116" t="s">
        <v>354</v>
      </c>
      <c r="M116" s="2" t="s">
        <v>1220</v>
      </c>
      <c r="N116" s="2" t="s">
        <v>64</v>
      </c>
      <c r="O116">
        <v>13500</v>
      </c>
      <c r="P116">
        <v>14200</v>
      </c>
      <c r="Q116">
        <v>0</v>
      </c>
      <c r="R116" s="2" t="s">
        <v>3438</v>
      </c>
      <c r="S116" s="2" t="s">
        <v>4047</v>
      </c>
    </row>
    <row r="117" spans="1:19">
      <c r="A117" s="1">
        <v>46091</v>
      </c>
      <c r="B117" s="2" t="s">
        <v>3616</v>
      </c>
      <c r="C117" s="3">
        <v>0.33333333333333326</v>
      </c>
      <c r="D117" s="3">
        <v>0.38888888888888884</v>
      </c>
      <c r="E117">
        <v>1.33</v>
      </c>
      <c r="F117" s="2" t="s">
        <v>3416</v>
      </c>
      <c r="G117" s="2" t="s">
        <v>3417</v>
      </c>
      <c r="H117">
        <v>227</v>
      </c>
      <c r="I117" s="2" t="s">
        <v>1156</v>
      </c>
      <c r="J117" s="2" t="s">
        <v>1153</v>
      </c>
      <c r="K117" t="s">
        <v>1155</v>
      </c>
      <c r="L117" t="s">
        <v>354</v>
      </c>
      <c r="M117" s="2" t="s">
        <v>1154</v>
      </c>
      <c r="N117" s="2" t="s">
        <v>64</v>
      </c>
      <c r="O117">
        <v>4500</v>
      </c>
      <c r="P117">
        <v>5100</v>
      </c>
      <c r="Q117">
        <v>5</v>
      </c>
      <c r="R117" s="2" t="s">
        <v>3450</v>
      </c>
      <c r="S117" s="2" t="s">
        <v>4047</v>
      </c>
    </row>
    <row r="118" spans="1:19">
      <c r="A118" s="1">
        <v>46091</v>
      </c>
      <c r="B118" s="2" t="s">
        <v>3616</v>
      </c>
      <c r="C118" s="3">
        <v>0.39583333333333326</v>
      </c>
      <c r="D118" s="3">
        <v>0.5625</v>
      </c>
      <c r="E118">
        <v>4</v>
      </c>
      <c r="F118" s="2" t="s">
        <v>3416</v>
      </c>
      <c r="G118" s="2" t="s">
        <v>3417</v>
      </c>
      <c r="H118">
        <v>177</v>
      </c>
      <c r="I118" s="2" t="s">
        <v>944</v>
      </c>
      <c r="J118" s="2" t="s">
        <v>941</v>
      </c>
      <c r="K118" t="s">
        <v>341</v>
      </c>
      <c r="L118" t="s">
        <v>943</v>
      </c>
      <c r="M118" s="2" t="s">
        <v>942</v>
      </c>
      <c r="N118" s="2" t="s">
        <v>64</v>
      </c>
      <c r="O118">
        <v>20500</v>
      </c>
      <c r="P118">
        <v>19550</v>
      </c>
      <c r="Q118">
        <v>85</v>
      </c>
      <c r="R118" s="2" t="s">
        <v>3450</v>
      </c>
      <c r="S118" s="2" t="s">
        <v>4047</v>
      </c>
    </row>
    <row r="119" spans="1:19">
      <c r="A119" s="1">
        <v>46091</v>
      </c>
      <c r="B119" s="2" t="s">
        <v>3616</v>
      </c>
      <c r="C119" s="3">
        <v>0.56944444444444442</v>
      </c>
      <c r="D119" s="3">
        <v>0.58333333333333326</v>
      </c>
      <c r="E119">
        <v>0.33</v>
      </c>
      <c r="F119" s="2" t="s">
        <v>3416</v>
      </c>
      <c r="G119" s="2" t="s">
        <v>3417</v>
      </c>
      <c r="H119">
        <v>177</v>
      </c>
      <c r="I119" s="2" t="s">
        <v>944</v>
      </c>
      <c r="J119" s="2" t="s">
        <v>941</v>
      </c>
      <c r="K119" t="s">
        <v>341</v>
      </c>
      <c r="L119" t="s">
        <v>943</v>
      </c>
      <c r="M119" s="2" t="s">
        <v>942</v>
      </c>
      <c r="N119" s="2" t="s">
        <v>64</v>
      </c>
      <c r="O119">
        <v>20500</v>
      </c>
      <c r="P119">
        <v>1508</v>
      </c>
      <c r="Q119">
        <v>2</v>
      </c>
      <c r="R119" s="2" t="s">
        <v>3438</v>
      </c>
      <c r="S119" s="2" t="s">
        <v>4047</v>
      </c>
    </row>
    <row r="120" spans="1:19">
      <c r="A120" s="1">
        <v>46091</v>
      </c>
      <c r="B120" s="2" t="s">
        <v>3616</v>
      </c>
      <c r="C120" s="3">
        <v>0.625</v>
      </c>
      <c r="D120" s="3">
        <v>0.65972222222222232</v>
      </c>
      <c r="E120">
        <v>0.83</v>
      </c>
      <c r="F120" s="2" t="s">
        <v>3416</v>
      </c>
      <c r="G120" s="2" t="s">
        <v>3417</v>
      </c>
      <c r="H120">
        <v>230</v>
      </c>
      <c r="I120" s="2" t="s">
        <v>1172</v>
      </c>
      <c r="J120" s="2" t="s">
        <v>1170</v>
      </c>
      <c r="K120" t="s">
        <v>217</v>
      </c>
      <c r="L120" t="s">
        <v>330</v>
      </c>
      <c r="M120" s="2" t="s">
        <v>1171</v>
      </c>
      <c r="N120" s="2" t="s">
        <v>64</v>
      </c>
      <c r="O120">
        <v>3200</v>
      </c>
      <c r="P120">
        <v>4022</v>
      </c>
      <c r="Q120">
        <v>0</v>
      </c>
      <c r="R120" s="2" t="s">
        <v>3438</v>
      </c>
      <c r="S120" s="2" t="s">
        <v>4047</v>
      </c>
    </row>
    <row r="121" spans="1:19">
      <c r="A121" s="1">
        <v>46091</v>
      </c>
      <c r="B121" s="2" t="s">
        <v>3616</v>
      </c>
      <c r="C121" s="3">
        <v>0.6875</v>
      </c>
      <c r="D121" s="3">
        <v>0.72916666666666674</v>
      </c>
      <c r="E121">
        <v>1</v>
      </c>
      <c r="F121" s="2" t="s">
        <v>3416</v>
      </c>
      <c r="G121" s="2" t="s">
        <v>3417</v>
      </c>
      <c r="H121">
        <v>258</v>
      </c>
      <c r="I121" s="2" t="s">
        <v>1275</v>
      </c>
      <c r="J121" s="2" t="s">
        <v>1272</v>
      </c>
      <c r="K121" t="s">
        <v>1274</v>
      </c>
      <c r="L121" t="s">
        <v>153</v>
      </c>
      <c r="M121" s="2" t="s">
        <v>1273</v>
      </c>
      <c r="N121" s="2" t="s">
        <v>64</v>
      </c>
      <c r="O121">
        <v>3500</v>
      </c>
      <c r="P121">
        <v>3625</v>
      </c>
      <c r="Q121">
        <v>14</v>
      </c>
      <c r="R121" s="2" t="s">
        <v>3438</v>
      </c>
      <c r="S121" s="2" t="s">
        <v>4047</v>
      </c>
    </row>
    <row r="122" spans="1:19">
      <c r="A122" s="1">
        <v>46092</v>
      </c>
      <c r="B122" s="2" t="s">
        <v>3616</v>
      </c>
      <c r="C122" s="3">
        <v>0.33333333333333326</v>
      </c>
      <c r="D122" s="3">
        <v>0.43055555555555558</v>
      </c>
      <c r="E122">
        <v>2.33</v>
      </c>
      <c r="F122" s="2" t="s">
        <v>3416</v>
      </c>
      <c r="G122" s="2" t="s">
        <v>3417</v>
      </c>
      <c r="H122">
        <v>248</v>
      </c>
      <c r="I122" s="2" t="s">
        <v>1229</v>
      </c>
      <c r="J122" s="2" t="s">
        <v>1226</v>
      </c>
      <c r="K122" t="s">
        <v>1228</v>
      </c>
      <c r="L122" t="s">
        <v>153</v>
      </c>
      <c r="M122" s="2" t="s">
        <v>1227</v>
      </c>
      <c r="N122" s="2" t="s">
        <v>64</v>
      </c>
      <c r="O122">
        <v>8000</v>
      </c>
      <c r="P122">
        <v>8303</v>
      </c>
      <c r="Q122">
        <v>2</v>
      </c>
      <c r="R122" s="2" t="s">
        <v>3438</v>
      </c>
      <c r="S122" s="2" t="s">
        <v>4047</v>
      </c>
    </row>
    <row r="123" spans="1:19">
      <c r="A123" s="1">
        <v>46092</v>
      </c>
      <c r="B123" s="2" t="s">
        <v>3616</v>
      </c>
      <c r="C123" s="3">
        <v>0.45833333333333326</v>
      </c>
      <c r="D123" s="3">
        <v>0.49305555555555558</v>
      </c>
      <c r="E123">
        <v>0.83</v>
      </c>
      <c r="F123" s="2" t="s">
        <v>3416</v>
      </c>
      <c r="G123" s="2" t="s">
        <v>3417</v>
      </c>
      <c r="H123">
        <v>240</v>
      </c>
      <c r="I123" s="2" t="s">
        <v>1193</v>
      </c>
      <c r="J123" s="2" t="s">
        <v>1190</v>
      </c>
      <c r="K123" t="s">
        <v>204</v>
      </c>
      <c r="L123" t="s">
        <v>1192</v>
      </c>
      <c r="M123" s="2" t="s">
        <v>1191</v>
      </c>
      <c r="N123" s="2" t="s">
        <v>64</v>
      </c>
      <c r="O123">
        <v>3000</v>
      </c>
      <c r="P123">
        <v>3440</v>
      </c>
      <c r="Q123">
        <v>0</v>
      </c>
      <c r="R123" s="2" t="s">
        <v>3438</v>
      </c>
      <c r="S123" s="2" t="s">
        <v>4047</v>
      </c>
    </row>
    <row r="124" spans="1:19">
      <c r="A124" s="1">
        <v>46092</v>
      </c>
      <c r="B124" s="2" t="s">
        <v>3616</v>
      </c>
      <c r="C124" s="3">
        <v>0.52083333333333326</v>
      </c>
      <c r="D124" s="3">
        <v>0.625</v>
      </c>
      <c r="E124">
        <v>2.5</v>
      </c>
      <c r="F124" s="2" t="s">
        <v>3416</v>
      </c>
      <c r="G124" s="2" t="s">
        <v>3417</v>
      </c>
      <c r="H124">
        <v>302</v>
      </c>
      <c r="I124" s="2" t="s">
        <v>1478</v>
      </c>
      <c r="J124" s="2" t="s">
        <v>1475</v>
      </c>
      <c r="K124" t="s">
        <v>1465</v>
      </c>
      <c r="L124" t="s">
        <v>1477</v>
      </c>
      <c r="M124" s="2" t="s">
        <v>1476</v>
      </c>
      <c r="N124" s="2" t="s">
        <v>64</v>
      </c>
      <c r="O124">
        <v>8000</v>
      </c>
      <c r="P124">
        <v>7850</v>
      </c>
      <c r="Q124">
        <v>1</v>
      </c>
      <c r="R124" s="2" t="s">
        <v>3438</v>
      </c>
      <c r="S124" s="2" t="s">
        <v>4047</v>
      </c>
    </row>
    <row r="125" spans="1:19">
      <c r="A125" s="1">
        <v>46092</v>
      </c>
      <c r="B125" s="2" t="s">
        <v>3616</v>
      </c>
      <c r="C125" s="3">
        <v>0.64583333333333326</v>
      </c>
      <c r="D125" s="3">
        <v>0.66666666666666674</v>
      </c>
      <c r="E125">
        <v>0.5</v>
      </c>
      <c r="F125" s="2" t="s">
        <v>3416</v>
      </c>
      <c r="G125" s="2" t="s">
        <v>3417</v>
      </c>
      <c r="H125">
        <v>313</v>
      </c>
      <c r="I125" s="2" t="s">
        <v>1514</v>
      </c>
      <c r="J125" s="2" t="s">
        <v>1512</v>
      </c>
      <c r="K125" t="s">
        <v>1506</v>
      </c>
      <c r="L125" t="s">
        <v>663</v>
      </c>
      <c r="M125" s="2" t="s">
        <v>1513</v>
      </c>
      <c r="N125" s="2" t="s">
        <v>64</v>
      </c>
      <c r="O125">
        <v>1550</v>
      </c>
      <c r="P125">
        <v>2124</v>
      </c>
      <c r="Q125">
        <v>0</v>
      </c>
      <c r="R125" s="2" t="s">
        <v>3438</v>
      </c>
      <c r="S125" s="2" t="s">
        <v>4047</v>
      </c>
    </row>
    <row r="126" spans="1:19">
      <c r="A126" s="1">
        <v>46092</v>
      </c>
      <c r="B126" s="2" t="s">
        <v>3616</v>
      </c>
      <c r="C126" s="3">
        <v>0.67361111111111116</v>
      </c>
      <c r="D126" s="3">
        <v>0.72916666666666674</v>
      </c>
      <c r="E126">
        <v>1.33</v>
      </c>
      <c r="F126" s="2" t="s">
        <v>3416</v>
      </c>
      <c r="G126" s="2" t="s">
        <v>3417</v>
      </c>
      <c r="H126">
        <v>268</v>
      </c>
      <c r="I126" s="2" t="s">
        <v>1320</v>
      </c>
      <c r="J126" s="2" t="s">
        <v>1316</v>
      </c>
      <c r="K126" t="s">
        <v>1318</v>
      </c>
      <c r="L126" t="s">
        <v>1319</v>
      </c>
      <c r="M126" s="2" t="s">
        <v>1317</v>
      </c>
      <c r="N126" s="2" t="s">
        <v>64</v>
      </c>
      <c r="O126">
        <v>7000</v>
      </c>
      <c r="P126">
        <v>7690</v>
      </c>
      <c r="Q126">
        <v>1</v>
      </c>
      <c r="R126" s="2" t="s">
        <v>3450</v>
      </c>
      <c r="S126" s="2" t="s">
        <v>4047</v>
      </c>
    </row>
    <row r="127" spans="1:19">
      <c r="A127" s="1">
        <v>46093</v>
      </c>
      <c r="B127" s="2" t="s">
        <v>3616</v>
      </c>
      <c r="C127" s="3">
        <v>0.36111111111111116</v>
      </c>
      <c r="D127" s="3">
        <v>0.39583333333333326</v>
      </c>
      <c r="E127">
        <v>0.83</v>
      </c>
      <c r="F127" s="2" t="s">
        <v>3416</v>
      </c>
      <c r="G127" s="2" t="s">
        <v>3417</v>
      </c>
      <c r="H127">
        <v>312</v>
      </c>
      <c r="I127" s="2" t="s">
        <v>1507</v>
      </c>
      <c r="J127" s="2" t="s">
        <v>1504</v>
      </c>
      <c r="K127" t="s">
        <v>1506</v>
      </c>
      <c r="L127" t="s">
        <v>153</v>
      </c>
      <c r="M127" s="2" t="s">
        <v>1505</v>
      </c>
      <c r="N127" s="2" t="s">
        <v>64</v>
      </c>
      <c r="O127">
        <v>1700</v>
      </c>
      <c r="P127">
        <v>1050</v>
      </c>
      <c r="Q127">
        <v>1</v>
      </c>
      <c r="R127" s="2" t="s">
        <v>3438</v>
      </c>
      <c r="S127" s="2" t="s">
        <v>4047</v>
      </c>
    </row>
    <row r="128" spans="1:19">
      <c r="A128" s="1">
        <v>46093</v>
      </c>
      <c r="B128" s="2" t="s">
        <v>3616</v>
      </c>
      <c r="C128" s="3">
        <v>0.40277777777777768</v>
      </c>
      <c r="D128" s="3">
        <v>0.41666666666666674</v>
      </c>
      <c r="E128">
        <v>0.33</v>
      </c>
      <c r="F128" s="2" t="s">
        <v>3416</v>
      </c>
      <c r="G128" s="2" t="s">
        <v>3417</v>
      </c>
      <c r="H128">
        <v>260</v>
      </c>
      <c r="I128" s="2" t="s">
        <v>1282</v>
      </c>
      <c r="J128" s="2" t="s">
        <v>1279</v>
      </c>
      <c r="K128" t="s">
        <v>1281</v>
      </c>
      <c r="L128" t="s">
        <v>153</v>
      </c>
      <c r="M128" s="2" t="s">
        <v>1280</v>
      </c>
      <c r="N128" s="2" t="s">
        <v>64</v>
      </c>
      <c r="O128">
        <v>350</v>
      </c>
      <c r="P128">
        <v>486</v>
      </c>
      <c r="Q128">
        <v>0</v>
      </c>
      <c r="R128" s="2" t="s">
        <v>3450</v>
      </c>
      <c r="S128" s="2" t="s">
        <v>4047</v>
      </c>
    </row>
    <row r="129" spans="1:19">
      <c r="A129" s="1">
        <v>46093</v>
      </c>
      <c r="B129" s="2" t="s">
        <v>3616</v>
      </c>
      <c r="C129" s="3">
        <v>0.42361111111111116</v>
      </c>
      <c r="D129" s="3">
        <v>0.44444444444444442</v>
      </c>
      <c r="E129">
        <v>0.5</v>
      </c>
      <c r="F129" s="2" t="s">
        <v>3416</v>
      </c>
      <c r="G129" s="2" t="s">
        <v>3417</v>
      </c>
      <c r="H129">
        <v>270</v>
      </c>
      <c r="I129" s="2" t="s">
        <v>1330</v>
      </c>
      <c r="J129" s="2" t="s">
        <v>1327</v>
      </c>
      <c r="K129" t="s">
        <v>1329</v>
      </c>
      <c r="L129" t="s">
        <v>153</v>
      </c>
      <c r="M129" s="2" t="s">
        <v>1328</v>
      </c>
      <c r="N129" s="2" t="s">
        <v>64</v>
      </c>
      <c r="O129">
        <v>1050</v>
      </c>
      <c r="P129">
        <v>1200</v>
      </c>
      <c r="Q129">
        <v>1</v>
      </c>
      <c r="R129" s="2" t="s">
        <v>3450</v>
      </c>
      <c r="S129" s="2" t="s">
        <v>4047</v>
      </c>
    </row>
    <row r="130" spans="1:19">
      <c r="A130" s="1">
        <v>46093</v>
      </c>
      <c r="B130" s="2" t="s">
        <v>3616</v>
      </c>
      <c r="C130" s="3">
        <v>0.46527777777777768</v>
      </c>
      <c r="D130" s="3">
        <v>0.54861111111111116</v>
      </c>
      <c r="E130">
        <v>2</v>
      </c>
      <c r="F130" s="2" t="s">
        <v>3416</v>
      </c>
      <c r="G130" s="2" t="s">
        <v>3417</v>
      </c>
      <c r="H130">
        <v>161</v>
      </c>
      <c r="I130" s="2" t="s">
        <v>874</v>
      </c>
      <c r="J130" s="2" t="s">
        <v>872</v>
      </c>
      <c r="K130" t="s">
        <v>191</v>
      </c>
      <c r="L130" t="s">
        <v>473</v>
      </c>
      <c r="M130" s="2" t="s">
        <v>873</v>
      </c>
      <c r="N130" s="2" t="s">
        <v>64</v>
      </c>
      <c r="O130">
        <v>12000</v>
      </c>
      <c r="P130">
        <v>12275</v>
      </c>
      <c r="Q130">
        <v>0</v>
      </c>
      <c r="R130" s="2" t="s">
        <v>3450</v>
      </c>
      <c r="S130" s="2" t="s">
        <v>4047</v>
      </c>
    </row>
    <row r="131" spans="1:19">
      <c r="A131" s="1">
        <v>46093</v>
      </c>
      <c r="B131" s="2" t="s">
        <v>3616</v>
      </c>
      <c r="C131" s="3">
        <v>0.60416666666666674</v>
      </c>
      <c r="D131" s="3">
        <v>0.72916666666666674</v>
      </c>
      <c r="E131">
        <v>3</v>
      </c>
      <c r="F131" s="2" t="s">
        <v>3416</v>
      </c>
      <c r="G131" s="2" t="s">
        <v>3417</v>
      </c>
      <c r="H131">
        <v>221</v>
      </c>
      <c r="I131" s="2" t="s">
        <v>1126</v>
      </c>
      <c r="J131" s="2" t="s">
        <v>1123</v>
      </c>
      <c r="K131" t="s">
        <v>1125</v>
      </c>
      <c r="L131" t="s">
        <v>343</v>
      </c>
      <c r="M131" s="2" t="s">
        <v>1124</v>
      </c>
      <c r="N131" s="2" t="s">
        <v>64</v>
      </c>
      <c r="O131">
        <v>16500</v>
      </c>
      <c r="P131">
        <v>16520</v>
      </c>
      <c r="Q131">
        <v>60</v>
      </c>
      <c r="R131" s="2" t="s">
        <v>3450</v>
      </c>
      <c r="S131" s="2" t="s">
        <v>4047</v>
      </c>
    </row>
    <row r="132" spans="1:19">
      <c r="A132" s="1">
        <v>46094</v>
      </c>
      <c r="B132" s="2" t="s">
        <v>3616</v>
      </c>
      <c r="C132" s="3">
        <v>0.35416666666666674</v>
      </c>
      <c r="D132" s="3">
        <v>0.41666666666666674</v>
      </c>
      <c r="E132">
        <v>1.5</v>
      </c>
      <c r="F132" s="2" t="s">
        <v>3416</v>
      </c>
      <c r="G132" s="2" t="s">
        <v>3417</v>
      </c>
      <c r="H132">
        <v>242</v>
      </c>
      <c r="I132" s="2" t="s">
        <v>1201</v>
      </c>
      <c r="J132" s="2" t="s">
        <v>1197</v>
      </c>
      <c r="K132" t="s">
        <v>1199</v>
      </c>
      <c r="L132" t="s">
        <v>1200</v>
      </c>
      <c r="M132" s="2" t="s">
        <v>1198</v>
      </c>
      <c r="N132" s="2" t="s">
        <v>64</v>
      </c>
      <c r="O132">
        <v>4000</v>
      </c>
      <c r="P132">
        <v>4977</v>
      </c>
      <c r="Q132">
        <v>3</v>
      </c>
      <c r="R132" s="2" t="s">
        <v>3438</v>
      </c>
      <c r="S132" s="2" t="s">
        <v>4047</v>
      </c>
    </row>
    <row r="133" spans="1:19">
      <c r="A133" s="1">
        <v>46094</v>
      </c>
      <c r="B133" s="2" t="s">
        <v>3616</v>
      </c>
      <c r="C133" s="3">
        <v>0.44444444444444442</v>
      </c>
      <c r="D133" s="3">
        <v>0.5</v>
      </c>
      <c r="E133">
        <v>1.33</v>
      </c>
      <c r="F133" s="2" t="s">
        <v>3416</v>
      </c>
      <c r="G133" s="2" t="s">
        <v>3417</v>
      </c>
      <c r="H133">
        <v>254</v>
      </c>
      <c r="I133" s="2" t="s">
        <v>1255</v>
      </c>
      <c r="J133" s="2" t="s">
        <v>1252</v>
      </c>
      <c r="K133" t="s">
        <v>1254</v>
      </c>
      <c r="L133" t="s">
        <v>192</v>
      </c>
      <c r="M133" s="2" t="s">
        <v>1253</v>
      </c>
      <c r="N133" s="2" t="s">
        <v>64</v>
      </c>
      <c r="O133">
        <v>3500</v>
      </c>
      <c r="P133">
        <v>3950</v>
      </c>
      <c r="Q133">
        <v>5</v>
      </c>
      <c r="R133" s="2" t="s">
        <v>3438</v>
      </c>
      <c r="S133" s="2" t="s">
        <v>4047</v>
      </c>
    </row>
    <row r="134" spans="1:19">
      <c r="A134" s="1">
        <v>46094</v>
      </c>
      <c r="B134" s="2" t="s">
        <v>3616</v>
      </c>
      <c r="C134" s="3">
        <v>0.52777777777777768</v>
      </c>
      <c r="D134" s="3">
        <v>0.65972222222222232</v>
      </c>
      <c r="E134">
        <v>3.17</v>
      </c>
      <c r="F134" s="2" t="s">
        <v>3416</v>
      </c>
      <c r="G134" s="2" t="s">
        <v>3417</v>
      </c>
      <c r="H134">
        <v>271</v>
      </c>
      <c r="I134" s="2" t="s">
        <v>1335</v>
      </c>
      <c r="J134" s="2" t="s">
        <v>1334</v>
      </c>
      <c r="K134" t="s">
        <v>1298</v>
      </c>
      <c r="L134" t="s">
        <v>744</v>
      </c>
      <c r="M134" s="2" t="s">
        <v>1297</v>
      </c>
      <c r="N134" s="2" t="s">
        <v>64</v>
      </c>
      <c r="O134">
        <v>6000</v>
      </c>
      <c r="P134">
        <v>6085</v>
      </c>
      <c r="Q134">
        <v>15</v>
      </c>
      <c r="R134" s="2" t="s">
        <v>3438</v>
      </c>
      <c r="S134" s="2" t="s">
        <v>4047</v>
      </c>
    </row>
    <row r="135" spans="1:19">
      <c r="A135" s="1">
        <v>46094</v>
      </c>
      <c r="B135" s="2" t="s">
        <v>3616</v>
      </c>
      <c r="C135" s="3">
        <v>0.66666666666666674</v>
      </c>
      <c r="D135" s="3">
        <v>0.70833333333333326</v>
      </c>
      <c r="E135">
        <v>1</v>
      </c>
      <c r="F135" s="2" t="s">
        <v>3416</v>
      </c>
      <c r="G135" s="2" t="s">
        <v>3417</v>
      </c>
      <c r="H135">
        <v>132</v>
      </c>
      <c r="I135" s="2" t="s">
        <v>750</v>
      </c>
      <c r="J135" s="2" t="s">
        <v>747</v>
      </c>
      <c r="K135" t="s">
        <v>749</v>
      </c>
      <c r="L135" t="s">
        <v>744</v>
      </c>
      <c r="M135" s="2" t="s">
        <v>748</v>
      </c>
      <c r="N135" s="2" t="s">
        <v>64</v>
      </c>
      <c r="O135">
        <v>3500</v>
      </c>
      <c r="P135">
        <v>3620</v>
      </c>
      <c r="Q135">
        <v>20</v>
      </c>
      <c r="R135" s="2" t="s">
        <v>3450</v>
      </c>
      <c r="S135" s="2" t="s">
        <v>4047</v>
      </c>
    </row>
    <row r="136" spans="1:19">
      <c r="A136" s="1">
        <v>46097</v>
      </c>
      <c r="B136" s="2" t="s">
        <v>3616</v>
      </c>
      <c r="C136" s="3">
        <v>0.36805555555555558</v>
      </c>
      <c r="D136" s="3">
        <v>0.49305555555555558</v>
      </c>
      <c r="E136">
        <v>3</v>
      </c>
      <c r="F136" s="2" t="s">
        <v>3416</v>
      </c>
      <c r="G136" s="2" t="s">
        <v>3417</v>
      </c>
      <c r="H136">
        <v>299</v>
      </c>
      <c r="I136" s="2" t="s">
        <v>1467</v>
      </c>
      <c r="J136" s="2" t="s">
        <v>1463</v>
      </c>
      <c r="K136" t="s">
        <v>1465</v>
      </c>
      <c r="L136" t="s">
        <v>1466</v>
      </c>
      <c r="M136" s="2" t="s">
        <v>1464</v>
      </c>
      <c r="N136" s="2" t="s">
        <v>64</v>
      </c>
      <c r="O136">
        <v>11800</v>
      </c>
      <c r="P136">
        <v>11800</v>
      </c>
      <c r="Q136">
        <v>20</v>
      </c>
      <c r="R136" s="2" t="s">
        <v>3450</v>
      </c>
      <c r="S136" s="2" t="s">
        <v>4047</v>
      </c>
    </row>
    <row r="137" spans="1:19">
      <c r="A137" s="1">
        <v>46097</v>
      </c>
      <c r="B137" s="2" t="s">
        <v>3616</v>
      </c>
      <c r="C137" s="3">
        <v>0.52083333333333326</v>
      </c>
      <c r="D137" s="3">
        <v>0.63888888888888884</v>
      </c>
      <c r="E137">
        <v>2.83</v>
      </c>
      <c r="F137" s="2" t="s">
        <v>3416</v>
      </c>
      <c r="G137" s="2" t="s">
        <v>3417</v>
      </c>
      <c r="H137">
        <v>75</v>
      </c>
      <c r="I137" s="2" t="s">
        <v>467</v>
      </c>
      <c r="J137" s="2" t="s">
        <v>464</v>
      </c>
      <c r="K137" t="s">
        <v>466</v>
      </c>
      <c r="L137" t="s">
        <v>97</v>
      </c>
      <c r="M137" s="2" t="s">
        <v>465</v>
      </c>
      <c r="N137" s="2" t="s">
        <v>64</v>
      </c>
      <c r="O137">
        <v>12500</v>
      </c>
      <c r="P137">
        <v>12485</v>
      </c>
      <c r="Q137">
        <v>15</v>
      </c>
      <c r="R137" s="2" t="s">
        <v>3450</v>
      </c>
      <c r="S137" s="2" t="s">
        <v>4047</v>
      </c>
    </row>
    <row r="138" spans="1:19">
      <c r="A138" s="1">
        <v>46097</v>
      </c>
      <c r="B138" s="2" t="s">
        <v>3616</v>
      </c>
      <c r="C138" s="3">
        <v>0.64583333333333326</v>
      </c>
      <c r="D138" s="3">
        <v>0.72916666666666674</v>
      </c>
      <c r="E138">
        <v>2</v>
      </c>
      <c r="F138" s="2" t="s">
        <v>3416</v>
      </c>
      <c r="G138" s="2" t="s">
        <v>3417</v>
      </c>
      <c r="H138">
        <v>184</v>
      </c>
      <c r="I138" s="2" t="s">
        <v>976</v>
      </c>
      <c r="J138" s="2" t="s">
        <v>973</v>
      </c>
      <c r="K138" t="s">
        <v>975</v>
      </c>
      <c r="L138" t="s">
        <v>97</v>
      </c>
      <c r="M138" s="2" t="s">
        <v>974</v>
      </c>
      <c r="N138" s="2" t="s">
        <v>64</v>
      </c>
      <c r="O138">
        <v>11000</v>
      </c>
      <c r="P138">
        <v>11235</v>
      </c>
      <c r="Q138">
        <v>0</v>
      </c>
      <c r="R138" s="2" t="s">
        <v>3438</v>
      </c>
      <c r="S138" s="2" t="s">
        <v>4047</v>
      </c>
    </row>
    <row r="139" spans="1:19">
      <c r="A139" s="1">
        <v>46098</v>
      </c>
      <c r="B139" s="2" t="s">
        <v>3616</v>
      </c>
      <c r="C139" s="3">
        <v>0.35416666666666674</v>
      </c>
      <c r="D139" s="3">
        <v>0.54166666666666674</v>
      </c>
      <c r="E139">
        <v>4.5</v>
      </c>
      <c r="F139" s="2" t="s">
        <v>3416</v>
      </c>
      <c r="G139" s="2" t="s">
        <v>3417</v>
      </c>
      <c r="H139">
        <v>370</v>
      </c>
      <c r="I139" s="2" t="s">
        <v>1735</v>
      </c>
      <c r="J139" s="2" t="s">
        <v>1731</v>
      </c>
      <c r="K139" t="s">
        <v>1733</v>
      </c>
      <c r="L139" t="s">
        <v>1734</v>
      </c>
      <c r="M139" s="2" t="s">
        <v>1732</v>
      </c>
      <c r="N139" s="2" t="s">
        <v>64</v>
      </c>
      <c r="O139">
        <v>15000</v>
      </c>
      <c r="P139">
        <v>15620</v>
      </c>
      <c r="Q139">
        <v>31</v>
      </c>
      <c r="R139" s="2" t="s">
        <v>3438</v>
      </c>
      <c r="S139" s="2" t="s">
        <v>4047</v>
      </c>
    </row>
    <row r="140" spans="1:19">
      <c r="A140" s="1">
        <v>46098</v>
      </c>
      <c r="B140" s="2" t="s">
        <v>3616</v>
      </c>
      <c r="C140" s="3">
        <v>0.56944444444444442</v>
      </c>
      <c r="D140" s="3">
        <v>0.6875</v>
      </c>
      <c r="E140">
        <v>2.83</v>
      </c>
      <c r="F140" s="2" t="s">
        <v>3416</v>
      </c>
      <c r="G140" s="2" t="s">
        <v>3417</v>
      </c>
      <c r="H140">
        <v>223</v>
      </c>
      <c r="I140" s="2" t="s">
        <v>1136</v>
      </c>
      <c r="J140" s="2" t="s">
        <v>1133</v>
      </c>
      <c r="K140" t="s">
        <v>1135</v>
      </c>
      <c r="L140" t="s">
        <v>519</v>
      </c>
      <c r="M140" s="2" t="s">
        <v>1134</v>
      </c>
      <c r="N140" s="2" t="s">
        <v>64</v>
      </c>
      <c r="O140">
        <v>15500</v>
      </c>
      <c r="P140">
        <v>16400</v>
      </c>
      <c r="Q140">
        <v>5</v>
      </c>
      <c r="R140" s="2" t="s">
        <v>3438</v>
      </c>
      <c r="S140" s="2" t="s">
        <v>4047</v>
      </c>
    </row>
    <row r="141" spans="1:19">
      <c r="A141" s="1">
        <v>46098</v>
      </c>
      <c r="B141" s="2" t="s">
        <v>3616</v>
      </c>
      <c r="C141" s="3">
        <v>0.70833333333333326</v>
      </c>
      <c r="D141" s="3">
        <v>0.72916666666666674</v>
      </c>
      <c r="E141">
        <v>0.5</v>
      </c>
      <c r="F141" s="2" t="s">
        <v>3416</v>
      </c>
      <c r="G141" s="2" t="s">
        <v>3417</v>
      </c>
      <c r="H141">
        <v>219</v>
      </c>
      <c r="I141" s="2" t="s">
        <v>1116</v>
      </c>
      <c r="J141" s="2" t="s">
        <v>1113</v>
      </c>
      <c r="K141" t="s">
        <v>1115</v>
      </c>
      <c r="L141" t="s">
        <v>97</v>
      </c>
      <c r="M141" s="2" t="s">
        <v>1114</v>
      </c>
      <c r="N141" s="2" t="s">
        <v>64</v>
      </c>
      <c r="O141">
        <v>18000</v>
      </c>
      <c r="P141">
        <v>4000</v>
      </c>
      <c r="Q141">
        <v>0</v>
      </c>
      <c r="R141" s="2" t="s">
        <v>3438</v>
      </c>
      <c r="S141" s="2" t="s">
        <v>4047</v>
      </c>
    </row>
    <row r="142" spans="1:19">
      <c r="A142" s="1">
        <v>46099</v>
      </c>
      <c r="B142" s="2" t="s">
        <v>3616</v>
      </c>
      <c r="C142" s="3">
        <v>0.44791666666666674</v>
      </c>
      <c r="D142" s="3">
        <v>0.53472222222222232</v>
      </c>
      <c r="E142">
        <v>2.08</v>
      </c>
      <c r="F142" s="2" t="s">
        <v>3416</v>
      </c>
      <c r="G142" s="2" t="s">
        <v>3417</v>
      </c>
      <c r="H142">
        <v>403</v>
      </c>
      <c r="I142" s="2" t="s">
        <v>1851</v>
      </c>
      <c r="J142" s="2" t="s">
        <v>1848</v>
      </c>
      <c r="K142" t="s">
        <v>1850</v>
      </c>
      <c r="L142" t="s">
        <v>1051</v>
      </c>
      <c r="M142" s="2" t="s">
        <v>1849</v>
      </c>
      <c r="N142" s="2" t="s">
        <v>64</v>
      </c>
      <c r="O142">
        <v>16000</v>
      </c>
      <c r="P142">
        <v>17070</v>
      </c>
      <c r="Q142">
        <v>40</v>
      </c>
      <c r="R142" s="2" t="s">
        <v>3438</v>
      </c>
      <c r="S142" s="2" t="s">
        <v>4047</v>
      </c>
    </row>
    <row r="143" spans="1:19">
      <c r="A143" s="1">
        <v>46099</v>
      </c>
      <c r="B143" s="2" t="s">
        <v>3616</v>
      </c>
      <c r="C143" s="3">
        <v>0.5625</v>
      </c>
      <c r="D143" s="3">
        <v>0.66666666666666674</v>
      </c>
      <c r="E143">
        <v>2.5</v>
      </c>
      <c r="F143" s="2" t="s">
        <v>3416</v>
      </c>
      <c r="G143" s="2" t="s">
        <v>3417</v>
      </c>
      <c r="H143">
        <v>414</v>
      </c>
      <c r="I143" s="2" t="s">
        <v>664</v>
      </c>
      <c r="J143" s="2" t="s">
        <v>1708</v>
      </c>
      <c r="K143" t="s">
        <v>662</v>
      </c>
      <c r="L143" t="s">
        <v>663</v>
      </c>
      <c r="M143" s="2" t="s">
        <v>661</v>
      </c>
      <c r="N143" s="2" t="s">
        <v>64</v>
      </c>
      <c r="O143">
        <v>11000</v>
      </c>
      <c r="P143">
        <v>11510</v>
      </c>
      <c r="Q143">
        <v>15</v>
      </c>
      <c r="R143" s="2" t="s">
        <v>3438</v>
      </c>
      <c r="S143" s="2" t="s">
        <v>4047</v>
      </c>
    </row>
    <row r="144" spans="1:19">
      <c r="A144" s="1">
        <v>46099</v>
      </c>
      <c r="B144" s="2" t="s">
        <v>3616</v>
      </c>
      <c r="C144" s="3">
        <v>0.6875</v>
      </c>
      <c r="D144" s="3">
        <v>0.71875</v>
      </c>
      <c r="E144">
        <v>0.75</v>
      </c>
      <c r="F144" s="2" t="s">
        <v>3416</v>
      </c>
      <c r="G144" s="2" t="s">
        <v>3417</v>
      </c>
      <c r="H144">
        <v>297</v>
      </c>
      <c r="I144" s="2" t="s">
        <v>1459</v>
      </c>
      <c r="J144" s="2" t="s">
        <v>1455</v>
      </c>
      <c r="K144" t="s">
        <v>1457</v>
      </c>
      <c r="L144" t="s">
        <v>1458</v>
      </c>
      <c r="M144" s="2" t="s">
        <v>1456</v>
      </c>
      <c r="N144" s="2" t="s">
        <v>64</v>
      </c>
      <c r="O144">
        <v>2500</v>
      </c>
      <c r="P144">
        <v>3108</v>
      </c>
      <c r="Q144">
        <v>0</v>
      </c>
      <c r="R144" s="2" t="s">
        <v>3438</v>
      </c>
      <c r="S144" s="2" t="s">
        <v>4047</v>
      </c>
    </row>
    <row r="145" spans="1:19">
      <c r="A145" s="1">
        <v>46099</v>
      </c>
      <c r="B145" s="2" t="s">
        <v>3616</v>
      </c>
      <c r="C145" s="3">
        <v>0.73333333333333339</v>
      </c>
      <c r="D145" s="3">
        <v>0.91666666666666674</v>
      </c>
      <c r="E145">
        <v>4.4000000000000004</v>
      </c>
      <c r="F145" s="2" t="s">
        <v>3427</v>
      </c>
      <c r="G145" s="2" t="s">
        <v>3417</v>
      </c>
      <c r="H145">
        <v>413</v>
      </c>
      <c r="I145" s="2" t="s">
        <v>1882</v>
      </c>
      <c r="J145" s="2" t="s">
        <v>1603</v>
      </c>
      <c r="K145" t="s">
        <v>662</v>
      </c>
      <c r="L145" t="s">
        <v>354</v>
      </c>
      <c r="M145" s="2" t="s">
        <v>1881</v>
      </c>
      <c r="N145" s="2" t="s">
        <v>64</v>
      </c>
      <c r="O145">
        <v>19500</v>
      </c>
      <c r="P145">
        <v>20310</v>
      </c>
      <c r="Q145">
        <v>10</v>
      </c>
      <c r="R145" s="2" t="s">
        <v>3450</v>
      </c>
      <c r="S145" s="2" t="s">
        <v>4047</v>
      </c>
    </row>
    <row r="146" spans="1:19">
      <c r="A146" s="1">
        <v>46100</v>
      </c>
      <c r="B146" s="2" t="s">
        <v>3616</v>
      </c>
      <c r="C146" s="3">
        <v>0.375</v>
      </c>
      <c r="D146" s="3">
        <v>0.51388888888888884</v>
      </c>
      <c r="E146">
        <v>3.33</v>
      </c>
      <c r="F146" s="2" t="s">
        <v>3416</v>
      </c>
      <c r="G146" s="2" t="s">
        <v>3417</v>
      </c>
      <c r="H146">
        <v>408</v>
      </c>
      <c r="I146" s="2" t="s">
        <v>1873</v>
      </c>
      <c r="J146" s="2" t="s">
        <v>1870</v>
      </c>
      <c r="K146" t="s">
        <v>1850</v>
      </c>
      <c r="L146" t="s">
        <v>1872</v>
      </c>
      <c r="M146" s="2" t="s">
        <v>1871</v>
      </c>
      <c r="N146" s="2" t="s">
        <v>64</v>
      </c>
      <c r="O146">
        <v>15500</v>
      </c>
      <c r="P146">
        <v>16220</v>
      </c>
      <c r="Q146">
        <v>10</v>
      </c>
      <c r="R146" s="2" t="s">
        <v>3438</v>
      </c>
      <c r="S146" s="2" t="s">
        <v>4047</v>
      </c>
    </row>
    <row r="147" spans="1:19">
      <c r="A147" s="1">
        <v>46100</v>
      </c>
      <c r="B147" s="2" t="s">
        <v>3616</v>
      </c>
      <c r="C147" s="3">
        <v>0.54166666666666674</v>
      </c>
      <c r="D147" s="3">
        <v>0.64583333333333326</v>
      </c>
      <c r="E147">
        <v>2.5</v>
      </c>
      <c r="F147" s="2" t="s">
        <v>3416</v>
      </c>
      <c r="G147" s="2" t="s">
        <v>3417</v>
      </c>
      <c r="H147">
        <v>285</v>
      </c>
      <c r="I147" s="2" t="s">
        <v>1392</v>
      </c>
      <c r="J147" s="2" t="s">
        <v>1389</v>
      </c>
      <c r="K147" t="s">
        <v>1391</v>
      </c>
      <c r="L147" t="s">
        <v>153</v>
      </c>
      <c r="M147" s="2" t="s">
        <v>1390</v>
      </c>
      <c r="N147" s="2" t="s">
        <v>64</v>
      </c>
      <c r="O147">
        <v>500</v>
      </c>
      <c r="P147">
        <v>5180</v>
      </c>
      <c r="Q147">
        <v>7</v>
      </c>
      <c r="R147" s="2" t="s">
        <v>3438</v>
      </c>
      <c r="S147" s="2" t="s">
        <v>4047</v>
      </c>
    </row>
    <row r="148" spans="1:19">
      <c r="A148" s="1">
        <v>46100</v>
      </c>
      <c r="B148" s="2" t="s">
        <v>3616</v>
      </c>
      <c r="C148" s="3">
        <v>0.66666666666666674</v>
      </c>
      <c r="D148" s="3">
        <v>0.6875</v>
      </c>
      <c r="E148">
        <v>0.5</v>
      </c>
      <c r="F148" s="2" t="s">
        <v>3416</v>
      </c>
      <c r="G148" s="2" t="s">
        <v>3417</v>
      </c>
      <c r="H148">
        <v>256</v>
      </c>
      <c r="I148" s="2" t="s">
        <v>1265</v>
      </c>
      <c r="J148" s="2" t="s">
        <v>1261</v>
      </c>
      <c r="K148" t="s">
        <v>1263</v>
      </c>
      <c r="L148" t="s">
        <v>97</v>
      </c>
      <c r="M148" s="2" t="s">
        <v>1262</v>
      </c>
      <c r="N148" s="2" t="s">
        <v>64</v>
      </c>
      <c r="O148">
        <v>4500</v>
      </c>
      <c r="P148">
        <v>2300</v>
      </c>
      <c r="Q148">
        <v>0</v>
      </c>
      <c r="R148" s="2" t="s">
        <v>3438</v>
      </c>
      <c r="S148" s="2" t="s">
        <v>4047</v>
      </c>
    </row>
    <row r="149" spans="1:19">
      <c r="A149" s="1">
        <v>46101</v>
      </c>
      <c r="B149" s="2" t="s">
        <v>3616</v>
      </c>
      <c r="C149" s="3">
        <v>0.34722222222222232</v>
      </c>
      <c r="D149" s="3">
        <v>0.38194444444444442</v>
      </c>
      <c r="E149">
        <v>0.83</v>
      </c>
      <c r="F149" s="2" t="s">
        <v>3416</v>
      </c>
      <c r="G149" s="2" t="s">
        <v>3417</v>
      </c>
      <c r="H149">
        <v>256</v>
      </c>
      <c r="I149" s="2" t="s">
        <v>1265</v>
      </c>
      <c r="J149" s="2" t="s">
        <v>1261</v>
      </c>
      <c r="K149" t="s">
        <v>1263</v>
      </c>
      <c r="L149" t="s">
        <v>97</v>
      </c>
      <c r="M149" s="2" t="s">
        <v>1262</v>
      </c>
      <c r="N149" s="2" t="s">
        <v>64</v>
      </c>
      <c r="O149">
        <v>4500</v>
      </c>
      <c r="P149">
        <v>2400</v>
      </c>
      <c r="Q149">
        <v>3</v>
      </c>
      <c r="R149" s="2" t="s">
        <v>3438</v>
      </c>
      <c r="S149" s="2" t="s">
        <v>4047</v>
      </c>
    </row>
    <row r="150" spans="1:19">
      <c r="A150" s="1">
        <v>46101</v>
      </c>
      <c r="B150" s="2" t="s">
        <v>3616</v>
      </c>
      <c r="C150" s="3">
        <v>0.40972222222222232</v>
      </c>
      <c r="D150" s="3">
        <v>0.66666666666666674</v>
      </c>
      <c r="E150">
        <v>6.17</v>
      </c>
      <c r="F150" s="2" t="s">
        <v>3416</v>
      </c>
      <c r="G150" s="2" t="s">
        <v>3417</v>
      </c>
      <c r="H150">
        <v>280</v>
      </c>
      <c r="I150" s="2" t="s">
        <v>1371</v>
      </c>
      <c r="J150" s="2" t="s">
        <v>1368</v>
      </c>
      <c r="K150" t="s">
        <v>1370</v>
      </c>
      <c r="L150" t="s">
        <v>192</v>
      </c>
      <c r="M150" s="2" t="s">
        <v>1369</v>
      </c>
      <c r="N150" s="2" t="s">
        <v>64</v>
      </c>
      <c r="O150">
        <v>28500</v>
      </c>
      <c r="P150">
        <v>27400</v>
      </c>
      <c r="Q150">
        <v>0</v>
      </c>
      <c r="R150" s="2" t="s">
        <v>3450</v>
      </c>
      <c r="S150" s="2" t="s">
        <v>4047</v>
      </c>
    </row>
    <row r="151" spans="1:19">
      <c r="A151" s="1">
        <v>46101</v>
      </c>
      <c r="B151" s="2" t="s">
        <v>3616</v>
      </c>
      <c r="C151" s="3">
        <v>0.6875</v>
      </c>
      <c r="D151" s="3">
        <v>0.71875</v>
      </c>
      <c r="E151">
        <v>0.75</v>
      </c>
      <c r="F151" s="2" t="s">
        <v>3416</v>
      </c>
      <c r="G151" s="2" t="s">
        <v>3417</v>
      </c>
      <c r="H151">
        <v>289</v>
      </c>
      <c r="I151" s="2" t="s">
        <v>1409</v>
      </c>
      <c r="J151" s="2" t="s">
        <v>1406</v>
      </c>
      <c r="K151" t="s">
        <v>1408</v>
      </c>
      <c r="L151" t="s">
        <v>240</v>
      </c>
      <c r="M151" s="2" t="s">
        <v>1407</v>
      </c>
      <c r="N151" s="2" t="s">
        <v>64</v>
      </c>
      <c r="O151">
        <v>2300</v>
      </c>
      <c r="P151">
        <v>3615</v>
      </c>
      <c r="Q151">
        <v>10</v>
      </c>
      <c r="R151" s="2" t="s">
        <v>3438</v>
      </c>
      <c r="S151" s="2" t="s">
        <v>4047</v>
      </c>
    </row>
    <row r="152" spans="1:19">
      <c r="A152" s="1">
        <v>46104</v>
      </c>
      <c r="B152" s="2" t="s">
        <v>3616</v>
      </c>
      <c r="C152" s="3">
        <v>0.34722222222222232</v>
      </c>
      <c r="D152" s="3">
        <v>0.39583333333333326</v>
      </c>
      <c r="E152">
        <v>1.17</v>
      </c>
      <c r="F152" s="2" t="s">
        <v>3416</v>
      </c>
      <c r="G152" s="2" t="s">
        <v>3417</v>
      </c>
      <c r="H152">
        <v>289</v>
      </c>
      <c r="I152" s="2" t="s">
        <v>1409</v>
      </c>
      <c r="J152" s="2" t="s">
        <v>1406</v>
      </c>
      <c r="K152" t="s">
        <v>1408</v>
      </c>
      <c r="L152" t="s">
        <v>240</v>
      </c>
      <c r="M152" s="2" t="s">
        <v>1407</v>
      </c>
      <c r="N152" s="2" t="s">
        <v>64</v>
      </c>
      <c r="O152">
        <v>2300</v>
      </c>
      <c r="P152">
        <v>3595</v>
      </c>
      <c r="Q152">
        <v>10</v>
      </c>
      <c r="R152" s="2" t="s">
        <v>3438</v>
      </c>
      <c r="S152" s="2" t="s">
        <v>4047</v>
      </c>
    </row>
    <row r="153" spans="1:19">
      <c r="A153" s="1">
        <v>46104</v>
      </c>
      <c r="B153" s="2" t="s">
        <v>3616</v>
      </c>
      <c r="C153" s="3">
        <v>0.42361111111111116</v>
      </c>
      <c r="D153" s="3">
        <v>0.51388888888888884</v>
      </c>
      <c r="E153">
        <v>2.17</v>
      </c>
      <c r="F153" s="2" t="s">
        <v>3416</v>
      </c>
      <c r="G153" s="2" t="s">
        <v>3417</v>
      </c>
      <c r="H153">
        <v>341</v>
      </c>
      <c r="I153" s="2" t="s">
        <v>1610</v>
      </c>
      <c r="J153" s="2" t="s">
        <v>1607</v>
      </c>
      <c r="K153" t="s">
        <v>1609</v>
      </c>
      <c r="L153" t="s">
        <v>805</v>
      </c>
      <c r="M153" s="2" t="s">
        <v>1608</v>
      </c>
      <c r="N153" s="2" t="s">
        <v>64</v>
      </c>
      <c r="O153">
        <v>21500</v>
      </c>
      <c r="P153">
        <v>10800</v>
      </c>
      <c r="Q153">
        <v>10</v>
      </c>
      <c r="R153" s="2" t="s">
        <v>3450</v>
      </c>
      <c r="S153" s="2" t="s">
        <v>4047</v>
      </c>
    </row>
    <row r="154" spans="1:19">
      <c r="A154" s="1">
        <v>46104</v>
      </c>
      <c r="B154" s="2" t="s">
        <v>3616</v>
      </c>
      <c r="C154" s="3">
        <v>0.52083333333333326</v>
      </c>
      <c r="D154" s="3">
        <v>0.63194444444444442</v>
      </c>
      <c r="E154">
        <v>2.67</v>
      </c>
      <c r="F154" s="2" t="s">
        <v>3416</v>
      </c>
      <c r="G154" s="2" t="s">
        <v>3417</v>
      </c>
      <c r="H154">
        <v>341</v>
      </c>
      <c r="I154" s="2" t="s">
        <v>1610</v>
      </c>
      <c r="J154" s="2" t="s">
        <v>1607</v>
      </c>
      <c r="K154" t="s">
        <v>1609</v>
      </c>
      <c r="L154" t="s">
        <v>805</v>
      </c>
      <c r="M154" s="2" t="s">
        <v>1608</v>
      </c>
      <c r="N154" s="2" t="s">
        <v>64</v>
      </c>
      <c r="O154">
        <v>21500</v>
      </c>
      <c r="P154">
        <v>11610</v>
      </c>
      <c r="Q154">
        <v>10</v>
      </c>
      <c r="R154" s="2" t="s">
        <v>3438</v>
      </c>
      <c r="S154" s="2" t="s">
        <v>4047</v>
      </c>
    </row>
    <row r="155" spans="1:19">
      <c r="A155" s="1">
        <v>46104</v>
      </c>
      <c r="B155" s="2" t="s">
        <v>3616</v>
      </c>
      <c r="C155" s="3">
        <v>0.68055555555555558</v>
      </c>
      <c r="D155" s="3">
        <v>0.72916666666666674</v>
      </c>
      <c r="E155">
        <v>1.17</v>
      </c>
      <c r="F155" s="2" t="s">
        <v>3416</v>
      </c>
      <c r="G155" s="2" t="s">
        <v>3417</v>
      </c>
      <c r="H155">
        <v>124</v>
      </c>
      <c r="I155" s="2" t="s">
        <v>709</v>
      </c>
      <c r="J155" s="2" t="s">
        <v>706</v>
      </c>
      <c r="K155" t="s">
        <v>695</v>
      </c>
      <c r="L155" t="s">
        <v>708</v>
      </c>
      <c r="M155" s="2" t="s">
        <v>707</v>
      </c>
      <c r="N155" s="2" t="s">
        <v>64</v>
      </c>
      <c r="O155">
        <v>24000</v>
      </c>
      <c r="P155">
        <v>3000</v>
      </c>
      <c r="Q155">
        <v>10</v>
      </c>
      <c r="R155" s="2" t="s">
        <v>3450</v>
      </c>
      <c r="S155" s="2" t="s">
        <v>4047</v>
      </c>
    </row>
    <row r="156" spans="1:19">
      <c r="A156" s="1">
        <v>46105</v>
      </c>
      <c r="B156" s="2" t="s">
        <v>3616</v>
      </c>
      <c r="C156" s="3">
        <v>0.34027777777777768</v>
      </c>
      <c r="D156" s="3">
        <v>0.69444444444444442</v>
      </c>
      <c r="E156">
        <v>8.5</v>
      </c>
      <c r="F156" s="2" t="s">
        <v>3416</v>
      </c>
      <c r="G156" s="2" t="s">
        <v>3417</v>
      </c>
      <c r="H156">
        <v>124</v>
      </c>
      <c r="I156" s="2" t="s">
        <v>709</v>
      </c>
      <c r="J156" s="2" t="s">
        <v>706</v>
      </c>
      <c r="K156" t="s">
        <v>695</v>
      </c>
      <c r="L156" t="s">
        <v>708</v>
      </c>
      <c r="M156" s="2" t="s">
        <v>707</v>
      </c>
      <c r="N156" s="2" t="s">
        <v>64</v>
      </c>
      <c r="O156">
        <v>24000</v>
      </c>
      <c r="P156">
        <v>22400</v>
      </c>
      <c r="Q156">
        <v>25</v>
      </c>
      <c r="R156" s="2" t="s">
        <v>3450</v>
      </c>
      <c r="S156" s="2" t="s">
        <v>4047</v>
      </c>
    </row>
    <row r="157" spans="1:19">
      <c r="A157" s="1">
        <v>46106</v>
      </c>
      <c r="B157" s="2" t="s">
        <v>3616</v>
      </c>
      <c r="C157" s="3">
        <v>0.33333333333333326</v>
      </c>
      <c r="D157" s="3">
        <v>0.61805555555555558</v>
      </c>
      <c r="E157">
        <v>6.83</v>
      </c>
      <c r="F157" s="2" t="s">
        <v>3416</v>
      </c>
      <c r="G157" s="2" t="s">
        <v>3417</v>
      </c>
      <c r="H157">
        <v>144</v>
      </c>
      <c r="I157" s="2" t="s">
        <v>792</v>
      </c>
      <c r="J157" s="2" t="s">
        <v>797</v>
      </c>
      <c r="K157" t="s">
        <v>790</v>
      </c>
      <c r="L157" t="s">
        <v>791</v>
      </c>
      <c r="M157" s="2" t="s">
        <v>789</v>
      </c>
      <c r="N157" s="2" t="s">
        <v>64</v>
      </c>
      <c r="O157">
        <v>17000</v>
      </c>
      <c r="P157">
        <v>16840</v>
      </c>
      <c r="Q157">
        <v>15</v>
      </c>
      <c r="R157" s="2" t="s">
        <v>3450</v>
      </c>
      <c r="S157" s="2" t="s">
        <v>4047</v>
      </c>
    </row>
    <row r="158" spans="1:19">
      <c r="A158" s="1">
        <v>46106</v>
      </c>
      <c r="B158" s="2" t="s">
        <v>3616</v>
      </c>
      <c r="C158" s="3">
        <v>0.625</v>
      </c>
      <c r="D158" s="3">
        <v>0.72916666666666674</v>
      </c>
      <c r="E158">
        <v>2.5</v>
      </c>
      <c r="F158" s="2" t="s">
        <v>3416</v>
      </c>
      <c r="G158" s="2" t="s">
        <v>3417</v>
      </c>
      <c r="H158">
        <v>143</v>
      </c>
      <c r="I158" s="2" t="s">
        <v>792</v>
      </c>
      <c r="J158" s="2" t="s">
        <v>796</v>
      </c>
      <c r="K158" t="s">
        <v>790</v>
      </c>
      <c r="L158" t="s">
        <v>791</v>
      </c>
      <c r="M158" s="2" t="s">
        <v>789</v>
      </c>
      <c r="N158" s="2" t="s">
        <v>64</v>
      </c>
      <c r="O158">
        <v>21300</v>
      </c>
      <c r="P158">
        <v>6260</v>
      </c>
      <c r="Q158">
        <v>5</v>
      </c>
      <c r="R158" s="2" t="s">
        <v>3450</v>
      </c>
      <c r="S158" s="2" t="s">
        <v>4047</v>
      </c>
    </row>
    <row r="159" spans="1:19">
      <c r="A159" s="1">
        <v>46107</v>
      </c>
      <c r="B159" s="2" t="s">
        <v>4050</v>
      </c>
      <c r="C159" s="3">
        <v>0.33333333333333326</v>
      </c>
      <c r="D159" s="3">
        <v>0.72916666666666674</v>
      </c>
      <c r="E159">
        <v>9.5</v>
      </c>
      <c r="F159" s="2" t="s">
        <v>3416</v>
      </c>
      <c r="G159" s="2" t="s">
        <v>3417</v>
      </c>
      <c r="H159">
        <v>143</v>
      </c>
      <c r="I159" s="2" t="s">
        <v>792</v>
      </c>
      <c r="J159" s="2" t="s">
        <v>796</v>
      </c>
      <c r="K159" t="s">
        <v>790</v>
      </c>
      <c r="L159" t="s">
        <v>791</v>
      </c>
      <c r="M159" s="2" t="s">
        <v>789</v>
      </c>
      <c r="N159" s="2" t="s">
        <v>64</v>
      </c>
      <c r="O159">
        <v>21300</v>
      </c>
      <c r="P159">
        <v>10080</v>
      </c>
      <c r="Q159">
        <v>90</v>
      </c>
      <c r="R159" s="2" t="s">
        <v>3450</v>
      </c>
      <c r="S159" s="2" t="s">
        <v>4047</v>
      </c>
    </row>
    <row r="160" spans="1:19">
      <c r="A160" s="1">
        <v>46108</v>
      </c>
      <c r="B160" s="2" t="s">
        <v>3616</v>
      </c>
      <c r="C160" s="3">
        <v>0.34027777777777768</v>
      </c>
      <c r="D160" s="3">
        <v>0.41666666666666674</v>
      </c>
      <c r="E160">
        <v>1.83</v>
      </c>
      <c r="F160" s="2" t="s">
        <v>3416</v>
      </c>
      <c r="G160" s="2" t="s">
        <v>3417</v>
      </c>
      <c r="H160">
        <v>143</v>
      </c>
      <c r="I160" s="2" t="s">
        <v>792</v>
      </c>
      <c r="J160" s="2" t="s">
        <v>796</v>
      </c>
      <c r="K160" t="s">
        <v>790</v>
      </c>
      <c r="L160" t="s">
        <v>791</v>
      </c>
      <c r="M160" s="2" t="s">
        <v>789</v>
      </c>
      <c r="N160" s="2" t="s">
        <v>64</v>
      </c>
      <c r="O160">
        <v>21300</v>
      </c>
      <c r="P160">
        <v>4520</v>
      </c>
      <c r="Q160">
        <v>6</v>
      </c>
      <c r="R160" s="2" t="s">
        <v>3450</v>
      </c>
      <c r="S160" s="2" t="s">
        <v>4047</v>
      </c>
    </row>
    <row r="161" spans="1:19">
      <c r="A161" s="1">
        <v>46108</v>
      </c>
      <c r="B161" s="2" t="s">
        <v>3616</v>
      </c>
      <c r="C161" s="3">
        <v>0.42361111111111116</v>
      </c>
      <c r="D161" s="3">
        <v>0.71527777777777768</v>
      </c>
      <c r="E161">
        <v>7</v>
      </c>
      <c r="F161" s="2" t="s">
        <v>3416</v>
      </c>
      <c r="G161" s="2" t="s">
        <v>3417</v>
      </c>
      <c r="H161">
        <v>142</v>
      </c>
      <c r="I161" s="2" t="s">
        <v>792</v>
      </c>
      <c r="J161" s="2" t="s">
        <v>788</v>
      </c>
      <c r="K161" t="s">
        <v>790</v>
      </c>
      <c r="L161" t="s">
        <v>791</v>
      </c>
      <c r="M161" s="2" t="s">
        <v>789</v>
      </c>
      <c r="N161" s="2" t="s">
        <v>64</v>
      </c>
      <c r="O161">
        <v>21300</v>
      </c>
      <c r="P161">
        <v>21400</v>
      </c>
      <c r="Q161">
        <v>30</v>
      </c>
      <c r="R161" s="2" t="s">
        <v>3450</v>
      </c>
      <c r="S161" s="2" t="s">
        <v>4047</v>
      </c>
    </row>
    <row r="162" spans="1:19">
      <c r="A162" s="1">
        <v>46111</v>
      </c>
      <c r="B162" s="2" t="s">
        <v>3616</v>
      </c>
      <c r="C162" s="3">
        <v>0.34722222222222232</v>
      </c>
      <c r="D162" s="3">
        <v>0.72222222222222232</v>
      </c>
      <c r="E162">
        <v>9</v>
      </c>
      <c r="F162" s="2" t="s">
        <v>3416</v>
      </c>
      <c r="G162" s="2" t="s">
        <v>3417</v>
      </c>
      <c r="H162">
        <v>278</v>
      </c>
      <c r="I162" s="2" t="s">
        <v>792</v>
      </c>
      <c r="J162" s="2" t="s">
        <v>1365</v>
      </c>
      <c r="K162" t="s">
        <v>790</v>
      </c>
      <c r="L162" t="s">
        <v>1367</v>
      </c>
      <c r="M162" s="2" t="s">
        <v>1366</v>
      </c>
      <c r="N162" s="2" t="s">
        <v>64</v>
      </c>
      <c r="O162">
        <v>22500</v>
      </c>
      <c r="P162">
        <v>20800</v>
      </c>
      <c r="Q162">
        <v>90</v>
      </c>
      <c r="R162" s="2" t="s">
        <v>3450</v>
      </c>
      <c r="S162" s="2" t="s">
        <v>4047</v>
      </c>
    </row>
    <row r="163" spans="1:19">
      <c r="A163" s="1">
        <v>46112</v>
      </c>
      <c r="B163" s="2" t="s">
        <v>4050</v>
      </c>
      <c r="C163" s="3">
        <v>0.33333333333333326</v>
      </c>
      <c r="D163" s="3">
        <v>0.39583333333333326</v>
      </c>
      <c r="E163">
        <v>1.5</v>
      </c>
      <c r="F163" s="2" t="s">
        <v>3416</v>
      </c>
      <c r="G163" s="2" t="s">
        <v>3417</v>
      </c>
      <c r="H163">
        <v>278</v>
      </c>
      <c r="I163" s="2" t="s">
        <v>792</v>
      </c>
      <c r="J163" s="2" t="s">
        <v>1365</v>
      </c>
      <c r="K163" t="s">
        <v>790</v>
      </c>
      <c r="L163" t="s">
        <v>1367</v>
      </c>
      <c r="M163" s="2" t="s">
        <v>1366</v>
      </c>
      <c r="N163" s="2" t="s">
        <v>64</v>
      </c>
      <c r="O163">
        <v>22500</v>
      </c>
      <c r="P163">
        <v>1780</v>
      </c>
      <c r="Q163">
        <v>10</v>
      </c>
      <c r="R163" s="2" t="s">
        <v>3450</v>
      </c>
      <c r="S163" s="2" t="s">
        <v>4047</v>
      </c>
    </row>
    <row r="164" spans="1:19">
      <c r="A164" s="1">
        <v>46112</v>
      </c>
      <c r="B164" s="2" t="s">
        <v>4050</v>
      </c>
      <c r="C164" s="3">
        <v>0.41666666666666674</v>
      </c>
      <c r="D164" s="3">
        <v>0.66666666666666674</v>
      </c>
      <c r="E164">
        <v>6</v>
      </c>
      <c r="F164" s="2" t="s">
        <v>3416</v>
      </c>
      <c r="G164" s="2" t="s">
        <v>3417</v>
      </c>
      <c r="H164">
        <v>422</v>
      </c>
      <c r="I164" s="2" t="s">
        <v>1894</v>
      </c>
      <c r="J164" s="2" t="s">
        <v>1890</v>
      </c>
      <c r="K164" t="s">
        <v>1892</v>
      </c>
      <c r="L164" t="s">
        <v>1893</v>
      </c>
      <c r="M164" s="2" t="s">
        <v>1891</v>
      </c>
      <c r="N164" s="2" t="s">
        <v>64</v>
      </c>
      <c r="O164">
        <v>29500</v>
      </c>
      <c r="P164">
        <v>14935</v>
      </c>
      <c r="Q164">
        <v>20</v>
      </c>
      <c r="R164" s="2" t="s">
        <v>3450</v>
      </c>
      <c r="S164" s="2" t="s">
        <v>4047</v>
      </c>
    </row>
    <row r="165" spans="1:19">
      <c r="A165" s="1">
        <v>46112</v>
      </c>
      <c r="B165" s="2" t="s">
        <v>4050</v>
      </c>
      <c r="C165" s="3">
        <v>0.6875</v>
      </c>
      <c r="D165" s="3">
        <v>0.72916666666666674</v>
      </c>
      <c r="E165">
        <v>1</v>
      </c>
      <c r="F165" s="2" t="s">
        <v>3416</v>
      </c>
      <c r="G165" s="2" t="s">
        <v>3417</v>
      </c>
      <c r="H165">
        <v>436</v>
      </c>
      <c r="I165" s="2" t="s">
        <v>1942</v>
      </c>
      <c r="J165" s="2" t="s">
        <v>1938</v>
      </c>
      <c r="K165" t="s">
        <v>1940</v>
      </c>
      <c r="L165" t="s">
        <v>1941</v>
      </c>
      <c r="M165" s="2" t="s">
        <v>1939</v>
      </c>
      <c r="N165" s="2" t="s">
        <v>64</v>
      </c>
      <c r="O165">
        <v>17000</v>
      </c>
      <c r="P165">
        <v>5270</v>
      </c>
      <c r="Q165">
        <v>10</v>
      </c>
      <c r="R165" s="2" t="s">
        <v>3450</v>
      </c>
      <c r="S165" s="2" t="s">
        <v>4047</v>
      </c>
    </row>
    <row r="166" spans="1:19">
      <c r="A166" s="1">
        <v>46113</v>
      </c>
      <c r="B166" s="2" t="s">
        <v>3616</v>
      </c>
      <c r="C166" s="3">
        <v>0.34375</v>
      </c>
      <c r="D166" s="3">
        <v>0.46527777777777768</v>
      </c>
      <c r="E166">
        <v>2.92</v>
      </c>
      <c r="F166" s="2" t="s">
        <v>3416</v>
      </c>
      <c r="G166" s="2" t="s">
        <v>3417</v>
      </c>
      <c r="H166">
        <v>436</v>
      </c>
      <c r="I166" s="2" t="s">
        <v>1942</v>
      </c>
      <c r="J166" s="2" t="s">
        <v>1938</v>
      </c>
      <c r="K166" t="s">
        <v>1940</v>
      </c>
      <c r="L166" t="s">
        <v>1941</v>
      </c>
      <c r="M166" s="2" t="s">
        <v>1939</v>
      </c>
      <c r="N166" s="2" t="s">
        <v>64</v>
      </c>
      <c r="O166">
        <v>17000</v>
      </c>
      <c r="P166">
        <v>12370</v>
      </c>
      <c r="Q166">
        <v>3</v>
      </c>
      <c r="R166" s="2" t="s">
        <v>3450</v>
      </c>
      <c r="S166" s="2" t="s">
        <v>4047</v>
      </c>
    </row>
    <row r="167" spans="1:19">
      <c r="A167" s="1">
        <v>46113</v>
      </c>
      <c r="B167" s="2" t="s">
        <v>3616</v>
      </c>
      <c r="C167" s="3">
        <v>0.47222222222222232</v>
      </c>
      <c r="D167" s="3">
        <v>0.49305555555555558</v>
      </c>
      <c r="E167">
        <v>0.5</v>
      </c>
      <c r="F167" s="2" t="s">
        <v>3416</v>
      </c>
      <c r="G167" s="2" t="s">
        <v>3471</v>
      </c>
      <c r="H167" t="s">
        <v>764</v>
      </c>
      <c r="I167" s="2" t="s">
        <v>764</v>
      </c>
      <c r="J167" s="2" t="s">
        <v>764</v>
      </c>
      <c r="M167" s="2" t="s">
        <v>764</v>
      </c>
      <c r="N167" s="2" t="s">
        <v>764</v>
      </c>
      <c r="O167" t="s">
        <v>764</v>
      </c>
      <c r="P167">
        <v>0</v>
      </c>
      <c r="Q167">
        <v>0</v>
      </c>
      <c r="R167" s="2" t="s">
        <v>4051</v>
      </c>
      <c r="S167" s="2" t="s">
        <v>4047</v>
      </c>
    </row>
    <row r="168" spans="1:19">
      <c r="A168" s="1">
        <v>46113</v>
      </c>
      <c r="B168" s="2" t="s">
        <v>3616</v>
      </c>
      <c r="C168" s="3">
        <v>0.49305555555555558</v>
      </c>
      <c r="D168" s="3">
        <v>0.5625</v>
      </c>
      <c r="E168">
        <v>1.67</v>
      </c>
      <c r="F168" s="2" t="s">
        <v>3416</v>
      </c>
      <c r="G168" s="2" t="s">
        <v>3417</v>
      </c>
      <c r="H168">
        <v>328</v>
      </c>
      <c r="I168" s="2" t="s">
        <v>1576</v>
      </c>
      <c r="J168" s="2" t="s">
        <v>1574</v>
      </c>
      <c r="K168" t="s">
        <v>511</v>
      </c>
      <c r="L168" t="s">
        <v>240</v>
      </c>
      <c r="M168" s="2" t="s">
        <v>1575</v>
      </c>
      <c r="N168" s="2" t="s">
        <v>64</v>
      </c>
      <c r="O168">
        <v>7000</v>
      </c>
      <c r="P168">
        <v>7010</v>
      </c>
      <c r="Q168">
        <v>5</v>
      </c>
      <c r="R168" s="2" t="s">
        <v>3450</v>
      </c>
      <c r="S168" s="2" t="s">
        <v>4047</v>
      </c>
    </row>
    <row r="169" spans="1:19">
      <c r="A169" s="1">
        <v>46113</v>
      </c>
      <c r="B169" s="2" t="s">
        <v>3616</v>
      </c>
      <c r="C169" s="3">
        <v>0.60416666666666674</v>
      </c>
      <c r="D169" s="3">
        <v>0.72916666666666674</v>
      </c>
      <c r="E169">
        <v>3</v>
      </c>
      <c r="F169" s="2" t="s">
        <v>3416</v>
      </c>
      <c r="G169" s="2" t="s">
        <v>3417</v>
      </c>
      <c r="H169">
        <v>152</v>
      </c>
      <c r="I169" s="2" t="s">
        <v>826</v>
      </c>
      <c r="J169" s="2" t="s">
        <v>823</v>
      </c>
      <c r="K169" t="s">
        <v>825</v>
      </c>
      <c r="L169" t="s">
        <v>192</v>
      </c>
      <c r="M169" s="2" t="s">
        <v>824</v>
      </c>
      <c r="N169" s="2" t="s">
        <v>64</v>
      </c>
      <c r="O169">
        <v>44000</v>
      </c>
      <c r="P169">
        <v>15000</v>
      </c>
      <c r="Q169">
        <v>5</v>
      </c>
      <c r="R169" s="2" t="s">
        <v>3450</v>
      </c>
      <c r="S169" s="2" t="s">
        <v>4047</v>
      </c>
    </row>
    <row r="170" spans="1:19">
      <c r="A170" s="1">
        <v>46114</v>
      </c>
      <c r="B170" s="2" t="s">
        <v>3616</v>
      </c>
      <c r="C170" s="3">
        <v>0.33333333333333326</v>
      </c>
      <c r="D170" s="3">
        <v>0.57638888888888884</v>
      </c>
      <c r="E170">
        <v>5.83</v>
      </c>
      <c r="F170" s="2" t="s">
        <v>3416</v>
      </c>
      <c r="G170" s="2" t="s">
        <v>3417</v>
      </c>
      <c r="H170">
        <v>152</v>
      </c>
      <c r="I170" s="2" t="s">
        <v>826</v>
      </c>
      <c r="J170" s="2" t="s">
        <v>823</v>
      </c>
      <c r="K170" t="s">
        <v>825</v>
      </c>
      <c r="L170" t="s">
        <v>192</v>
      </c>
      <c r="M170" s="2" t="s">
        <v>824</v>
      </c>
      <c r="N170" s="2" t="s">
        <v>64</v>
      </c>
      <c r="O170">
        <v>44000</v>
      </c>
      <c r="P170">
        <v>29030</v>
      </c>
      <c r="Q170">
        <v>5</v>
      </c>
      <c r="R170" s="2" t="s">
        <v>3450</v>
      </c>
      <c r="S170" s="2" t="s">
        <v>4047</v>
      </c>
    </row>
    <row r="171" spans="1:19">
      <c r="A171" s="1">
        <v>46114</v>
      </c>
      <c r="B171" s="2" t="s">
        <v>3616</v>
      </c>
      <c r="C171" s="3">
        <v>0.60416666666666674</v>
      </c>
      <c r="D171" s="3">
        <v>0.61805555555555558</v>
      </c>
      <c r="E171">
        <v>0.33</v>
      </c>
      <c r="F171" s="2" t="s">
        <v>3416</v>
      </c>
      <c r="G171" s="2" t="s">
        <v>3471</v>
      </c>
      <c r="H171" t="s">
        <v>764</v>
      </c>
      <c r="I171" s="2" t="s">
        <v>764</v>
      </c>
      <c r="J171" s="2" t="s">
        <v>764</v>
      </c>
      <c r="M171" s="2" t="s">
        <v>764</v>
      </c>
      <c r="N171" s="2" t="s">
        <v>764</v>
      </c>
      <c r="O171" t="s">
        <v>764</v>
      </c>
      <c r="P171">
        <v>0</v>
      </c>
      <c r="Q171">
        <v>0</v>
      </c>
      <c r="R171" s="2" t="s">
        <v>4052</v>
      </c>
      <c r="S171" s="2" t="s">
        <v>4047</v>
      </c>
    </row>
    <row r="172" spans="1:19">
      <c r="A172" s="1">
        <v>46114</v>
      </c>
      <c r="B172" s="2" t="s">
        <v>3616</v>
      </c>
      <c r="C172" s="3">
        <v>0.61805555555555558</v>
      </c>
      <c r="D172" s="3">
        <v>0.64583333333333326</v>
      </c>
      <c r="E172">
        <v>0.67</v>
      </c>
      <c r="F172" s="2" t="s">
        <v>3416</v>
      </c>
      <c r="G172" s="2" t="s">
        <v>3417</v>
      </c>
      <c r="H172">
        <v>406</v>
      </c>
      <c r="I172" s="2" t="s">
        <v>1864</v>
      </c>
      <c r="J172" s="2" t="s">
        <v>1863</v>
      </c>
      <c r="K172" t="s">
        <v>1860</v>
      </c>
      <c r="L172" t="s">
        <v>1051</v>
      </c>
      <c r="M172" s="2" t="s">
        <v>1859</v>
      </c>
      <c r="N172" s="2" t="s">
        <v>64</v>
      </c>
      <c r="O172">
        <v>31000</v>
      </c>
      <c r="P172">
        <v>4010</v>
      </c>
      <c r="Q172">
        <v>3</v>
      </c>
      <c r="R172" s="2" t="s">
        <v>3450</v>
      </c>
      <c r="S172" s="2" t="s">
        <v>4047</v>
      </c>
    </row>
    <row r="173" spans="1:19">
      <c r="A173" s="1">
        <v>46118</v>
      </c>
      <c r="B173" s="2" t="s">
        <v>3616</v>
      </c>
      <c r="C173" s="3">
        <v>0.35416666666666674</v>
      </c>
      <c r="D173" s="3">
        <v>0.54861111111111116</v>
      </c>
      <c r="E173">
        <v>4.67</v>
      </c>
      <c r="F173" s="2" t="s">
        <v>3416</v>
      </c>
      <c r="G173" s="2" t="s">
        <v>3417</v>
      </c>
      <c r="H173">
        <v>406</v>
      </c>
      <c r="I173" s="2" t="s">
        <v>1864</v>
      </c>
      <c r="J173" s="2" t="s">
        <v>1863</v>
      </c>
      <c r="K173" t="s">
        <v>1860</v>
      </c>
      <c r="L173" t="s">
        <v>1051</v>
      </c>
      <c r="M173" s="2" t="s">
        <v>1859</v>
      </c>
      <c r="N173" s="2" t="s">
        <v>64</v>
      </c>
      <c r="O173">
        <v>31000</v>
      </c>
      <c r="P173">
        <v>23346</v>
      </c>
      <c r="Q173">
        <v>1</v>
      </c>
      <c r="R173" s="2" t="s">
        <v>3450</v>
      </c>
      <c r="S173" s="2" t="s">
        <v>4047</v>
      </c>
    </row>
    <row r="174" spans="1:19">
      <c r="A174" s="1">
        <v>46118</v>
      </c>
      <c r="B174" s="2" t="s">
        <v>3616</v>
      </c>
      <c r="C174" s="3">
        <v>0.55555555555555558</v>
      </c>
      <c r="D174" s="3">
        <v>0.58333333333333326</v>
      </c>
      <c r="E174">
        <v>0.67</v>
      </c>
      <c r="F174" s="2" t="s">
        <v>3416</v>
      </c>
      <c r="G174" s="2" t="s">
        <v>3417</v>
      </c>
      <c r="H174">
        <v>406</v>
      </c>
      <c r="I174" s="2" t="s">
        <v>1864</v>
      </c>
      <c r="J174" s="2" t="s">
        <v>1863</v>
      </c>
      <c r="K174" t="s">
        <v>1860</v>
      </c>
      <c r="L174" t="s">
        <v>1051</v>
      </c>
      <c r="M174" s="2" t="s">
        <v>1859</v>
      </c>
      <c r="N174" s="2" t="s">
        <v>64</v>
      </c>
      <c r="O174">
        <v>31000</v>
      </c>
      <c r="P174">
        <v>4328</v>
      </c>
      <c r="Q174">
        <v>0</v>
      </c>
      <c r="R174" s="2" t="s">
        <v>3438</v>
      </c>
      <c r="S174" s="2" t="s">
        <v>4047</v>
      </c>
    </row>
    <row r="175" spans="1:19">
      <c r="A175" s="1">
        <v>46118</v>
      </c>
      <c r="B175" s="2" t="s">
        <v>3616</v>
      </c>
      <c r="C175" s="3">
        <v>0.60416666666666674</v>
      </c>
      <c r="D175" s="3">
        <v>0.625</v>
      </c>
      <c r="E175">
        <v>0.5</v>
      </c>
      <c r="F175" s="2" t="s">
        <v>3416</v>
      </c>
      <c r="G175" s="2" t="s">
        <v>3471</v>
      </c>
      <c r="H175" t="s">
        <v>764</v>
      </c>
      <c r="I175" s="2" t="s">
        <v>764</v>
      </c>
      <c r="J175" s="2" t="s">
        <v>764</v>
      </c>
      <c r="M175" s="2" t="s">
        <v>764</v>
      </c>
      <c r="N175" s="2" t="s">
        <v>764</v>
      </c>
      <c r="O175" t="s">
        <v>764</v>
      </c>
      <c r="P175">
        <v>0</v>
      </c>
      <c r="Q175">
        <v>0</v>
      </c>
      <c r="R175" s="2" t="s">
        <v>4053</v>
      </c>
      <c r="S175" s="2" t="s">
        <v>4047</v>
      </c>
    </row>
    <row r="176" spans="1:19">
      <c r="A176" s="1">
        <v>46118</v>
      </c>
      <c r="B176" s="2" t="s">
        <v>3616</v>
      </c>
      <c r="C176" s="3">
        <v>0.625</v>
      </c>
      <c r="D176" s="3">
        <v>0.72222222222222232</v>
      </c>
      <c r="E176">
        <v>2.33</v>
      </c>
      <c r="F176" s="2" t="s">
        <v>3416</v>
      </c>
      <c r="G176" s="2" t="s">
        <v>3417</v>
      </c>
      <c r="H176">
        <v>332</v>
      </c>
      <c r="I176" s="2" t="s">
        <v>1592</v>
      </c>
      <c r="J176" s="2" t="s">
        <v>1590</v>
      </c>
      <c r="K176" t="s">
        <v>1281</v>
      </c>
      <c r="L176" t="s">
        <v>97</v>
      </c>
      <c r="M176" s="2" t="s">
        <v>1591</v>
      </c>
      <c r="N176" s="2" t="s">
        <v>64</v>
      </c>
      <c r="O176">
        <v>17000</v>
      </c>
      <c r="P176">
        <v>11565</v>
      </c>
      <c r="Q176">
        <v>0</v>
      </c>
      <c r="R176" s="2" t="s">
        <v>3450</v>
      </c>
      <c r="S176" s="2" t="s">
        <v>4047</v>
      </c>
    </row>
    <row r="177" spans="1:19">
      <c r="A177" s="1">
        <v>46119</v>
      </c>
      <c r="B177" s="2" t="s">
        <v>3616</v>
      </c>
      <c r="C177" s="3">
        <v>0.34027777777777768</v>
      </c>
      <c r="D177" s="3">
        <v>0.38194444444444442</v>
      </c>
      <c r="E177">
        <v>1</v>
      </c>
      <c r="F177" s="2" t="s">
        <v>3416</v>
      </c>
      <c r="G177" s="2" t="s">
        <v>3417</v>
      </c>
      <c r="H177">
        <v>332</v>
      </c>
      <c r="I177" s="2" t="s">
        <v>1592</v>
      </c>
      <c r="J177" s="2" t="s">
        <v>1590</v>
      </c>
      <c r="K177" t="s">
        <v>1281</v>
      </c>
      <c r="L177" t="s">
        <v>97</v>
      </c>
      <c r="M177" s="2" t="s">
        <v>1591</v>
      </c>
      <c r="N177" s="2" t="s">
        <v>64</v>
      </c>
      <c r="O177">
        <v>17000</v>
      </c>
      <c r="P177">
        <v>5526</v>
      </c>
      <c r="Q177">
        <v>0</v>
      </c>
      <c r="R177" s="2" t="s">
        <v>3438</v>
      </c>
      <c r="S177" s="2" t="s">
        <v>4047</v>
      </c>
    </row>
    <row r="178" spans="1:19">
      <c r="A178" s="1">
        <v>46119</v>
      </c>
      <c r="B178" s="2" t="s">
        <v>3616</v>
      </c>
      <c r="C178" s="3">
        <v>0.39583333333333326</v>
      </c>
      <c r="D178" s="3">
        <v>0.55208333333333326</v>
      </c>
      <c r="E178">
        <v>3.75</v>
      </c>
      <c r="F178" s="2" t="s">
        <v>3416</v>
      </c>
      <c r="G178" s="2" t="s">
        <v>3417</v>
      </c>
      <c r="H178">
        <v>308</v>
      </c>
      <c r="I178" s="2" t="s">
        <v>1495</v>
      </c>
      <c r="J178" s="2" t="s">
        <v>1492</v>
      </c>
      <c r="K178" t="s">
        <v>1494</v>
      </c>
      <c r="L178" t="s">
        <v>97</v>
      </c>
      <c r="M178" s="2" t="s">
        <v>1493</v>
      </c>
      <c r="N178" s="2" t="s">
        <v>64</v>
      </c>
      <c r="O178">
        <v>19000</v>
      </c>
      <c r="P178">
        <v>19200</v>
      </c>
      <c r="Q178">
        <v>2</v>
      </c>
      <c r="R178" s="2" t="s">
        <v>3450</v>
      </c>
      <c r="S178" s="2" t="s">
        <v>4047</v>
      </c>
    </row>
    <row r="179" spans="1:19">
      <c r="A179" s="1">
        <v>46119</v>
      </c>
      <c r="B179" s="2" t="s">
        <v>3616</v>
      </c>
      <c r="C179" s="3">
        <v>0.55902777777777768</v>
      </c>
      <c r="D179" s="3">
        <v>0.57638888888888884</v>
      </c>
      <c r="E179">
        <v>0.42</v>
      </c>
      <c r="F179" s="2" t="s">
        <v>3416</v>
      </c>
      <c r="G179" s="2" t="s">
        <v>3471</v>
      </c>
      <c r="H179" t="s">
        <v>764</v>
      </c>
      <c r="I179" s="2" t="s">
        <v>764</v>
      </c>
      <c r="J179" s="2" t="s">
        <v>764</v>
      </c>
      <c r="M179" s="2" t="s">
        <v>764</v>
      </c>
      <c r="N179" s="2" t="s">
        <v>764</v>
      </c>
      <c r="O179" t="s">
        <v>764</v>
      </c>
      <c r="P179">
        <v>0</v>
      </c>
      <c r="Q179">
        <v>0</v>
      </c>
      <c r="R179" s="2" t="s">
        <v>4054</v>
      </c>
      <c r="S179" s="2" t="s">
        <v>4047</v>
      </c>
    </row>
    <row r="180" spans="1:19">
      <c r="A180" s="1">
        <v>46119</v>
      </c>
      <c r="B180" s="2" t="s">
        <v>3616</v>
      </c>
      <c r="C180" s="3">
        <v>0.57638888888888884</v>
      </c>
      <c r="D180" s="3">
        <v>0.70833333333333326</v>
      </c>
      <c r="E180">
        <v>3.17</v>
      </c>
      <c r="F180" s="2" t="s">
        <v>3416</v>
      </c>
      <c r="G180" s="2" t="s">
        <v>3417</v>
      </c>
      <c r="H180">
        <v>368</v>
      </c>
      <c r="I180" s="2" t="s">
        <v>1728</v>
      </c>
      <c r="J180" s="2" t="s">
        <v>1725</v>
      </c>
      <c r="K180" t="s">
        <v>1713</v>
      </c>
      <c r="L180" t="s">
        <v>1727</v>
      </c>
      <c r="M180" s="2" t="s">
        <v>1726</v>
      </c>
      <c r="N180" s="2" t="s">
        <v>64</v>
      </c>
      <c r="O180">
        <v>14000</v>
      </c>
      <c r="P180">
        <v>13825</v>
      </c>
      <c r="Q180">
        <v>15</v>
      </c>
      <c r="R180" s="2" t="s">
        <v>3438</v>
      </c>
      <c r="S180" s="2" t="s">
        <v>4047</v>
      </c>
    </row>
    <row r="181" spans="1:19">
      <c r="A181" s="1">
        <v>46120</v>
      </c>
      <c r="B181" s="2" t="s">
        <v>4050</v>
      </c>
      <c r="C181" s="3">
        <v>0.33333333333333326</v>
      </c>
      <c r="D181" s="3">
        <v>0.39930555555555558</v>
      </c>
      <c r="E181">
        <v>1.58</v>
      </c>
      <c r="F181" s="2" t="s">
        <v>3416</v>
      </c>
      <c r="G181" s="2" t="s">
        <v>3417</v>
      </c>
      <c r="H181">
        <v>477</v>
      </c>
      <c r="I181" s="2" t="s">
        <v>2076</v>
      </c>
      <c r="J181" s="2" t="s">
        <v>2072</v>
      </c>
      <c r="K181" t="s">
        <v>2074</v>
      </c>
      <c r="L181" t="s">
        <v>2075</v>
      </c>
      <c r="M181" s="2" t="s">
        <v>2073</v>
      </c>
      <c r="N181" s="2" t="s">
        <v>64</v>
      </c>
      <c r="O181">
        <v>5000</v>
      </c>
      <c r="P181">
        <v>5290</v>
      </c>
      <c r="Q181">
        <v>17</v>
      </c>
      <c r="R181" s="2" t="s">
        <v>3438</v>
      </c>
      <c r="S181" s="2" t="s">
        <v>4047</v>
      </c>
    </row>
    <row r="182" spans="1:19">
      <c r="A182" s="1">
        <v>46120</v>
      </c>
      <c r="B182" s="2" t="s">
        <v>4050</v>
      </c>
      <c r="C182" s="3">
        <v>0.39930555555555558</v>
      </c>
      <c r="D182" s="3">
        <v>0.41666666666666674</v>
      </c>
      <c r="E182">
        <v>0.42</v>
      </c>
      <c r="F182" s="2" t="s">
        <v>3416</v>
      </c>
      <c r="G182" s="2" t="s">
        <v>3471</v>
      </c>
      <c r="H182" t="s">
        <v>764</v>
      </c>
      <c r="I182" s="2" t="s">
        <v>764</v>
      </c>
      <c r="J182" s="2" t="s">
        <v>764</v>
      </c>
      <c r="M182" s="2" t="s">
        <v>764</v>
      </c>
      <c r="N182" s="2" t="s">
        <v>764</v>
      </c>
      <c r="O182" t="s">
        <v>764</v>
      </c>
      <c r="P182">
        <v>0</v>
      </c>
      <c r="Q182">
        <v>0</v>
      </c>
      <c r="R182" s="2" t="s">
        <v>4055</v>
      </c>
      <c r="S182" s="2" t="s">
        <v>4047</v>
      </c>
    </row>
    <row r="183" spans="1:19">
      <c r="A183" s="1">
        <v>46120</v>
      </c>
      <c r="B183" s="2" t="s">
        <v>4050</v>
      </c>
      <c r="C183" s="3">
        <v>0.42708333333333326</v>
      </c>
      <c r="D183" s="3">
        <v>0.54166666666666674</v>
      </c>
      <c r="E183">
        <v>2.75</v>
      </c>
      <c r="F183" s="2" t="s">
        <v>3416</v>
      </c>
      <c r="G183" s="2" t="s">
        <v>3417</v>
      </c>
      <c r="H183">
        <v>438</v>
      </c>
      <c r="I183" s="2" t="s">
        <v>1950</v>
      </c>
      <c r="J183" s="2" t="s">
        <v>1947</v>
      </c>
      <c r="K183" t="s">
        <v>724</v>
      </c>
      <c r="L183" t="s">
        <v>1949</v>
      </c>
      <c r="M183" s="2" t="s">
        <v>1948</v>
      </c>
      <c r="N183" s="2" t="s">
        <v>64</v>
      </c>
      <c r="O183">
        <v>10500</v>
      </c>
      <c r="P183">
        <v>10890</v>
      </c>
      <c r="Q183">
        <v>22</v>
      </c>
      <c r="R183" s="2" t="s">
        <v>3438</v>
      </c>
      <c r="S183" s="2" t="s">
        <v>4047</v>
      </c>
    </row>
    <row r="184" spans="1:19">
      <c r="A184" s="1">
        <v>46120</v>
      </c>
      <c r="B184" s="2" t="s">
        <v>3616</v>
      </c>
      <c r="C184" s="3">
        <v>0.54861111111111116</v>
      </c>
      <c r="D184" s="3">
        <v>0.56944444444444442</v>
      </c>
      <c r="E184">
        <v>0.5</v>
      </c>
      <c r="F184" s="2" t="s">
        <v>3416</v>
      </c>
      <c r="G184" s="2" t="s">
        <v>3471</v>
      </c>
      <c r="H184" t="s">
        <v>764</v>
      </c>
      <c r="I184" s="2" t="s">
        <v>764</v>
      </c>
      <c r="J184" s="2" t="s">
        <v>764</v>
      </c>
      <c r="M184" s="2" t="s">
        <v>764</v>
      </c>
      <c r="N184" s="2" t="s">
        <v>764</v>
      </c>
      <c r="O184" t="s">
        <v>764</v>
      </c>
      <c r="P184">
        <v>0</v>
      </c>
      <c r="Q184">
        <v>0</v>
      </c>
      <c r="R184" s="2" t="s">
        <v>764</v>
      </c>
      <c r="S184" s="2" t="s">
        <v>4047</v>
      </c>
    </row>
    <row r="185" spans="1:19">
      <c r="A185" s="1">
        <v>46120</v>
      </c>
      <c r="B185" s="2" t="s">
        <v>3616</v>
      </c>
      <c r="C185" s="3">
        <v>0.56944444444444442</v>
      </c>
      <c r="D185" s="3">
        <v>0.68055555555555558</v>
      </c>
      <c r="E185">
        <v>2.67</v>
      </c>
      <c r="F185" s="2" t="s">
        <v>3416</v>
      </c>
      <c r="G185" s="2" t="s">
        <v>3417</v>
      </c>
      <c r="H185">
        <v>402</v>
      </c>
      <c r="I185" s="2" t="s">
        <v>1666</v>
      </c>
      <c r="J185" s="2" t="s">
        <v>1847</v>
      </c>
      <c r="K185" t="s">
        <v>1125</v>
      </c>
      <c r="L185" t="s">
        <v>59</v>
      </c>
      <c r="M185" s="2" t="s">
        <v>1665</v>
      </c>
      <c r="N185" s="2" t="s">
        <v>64</v>
      </c>
      <c r="O185">
        <v>7500</v>
      </c>
      <c r="P185">
        <v>7620</v>
      </c>
      <c r="Q185">
        <v>2</v>
      </c>
      <c r="R185" s="2" t="s">
        <v>3438</v>
      </c>
      <c r="S185" s="2" t="s">
        <v>4047</v>
      </c>
    </row>
    <row r="186" spans="1:19">
      <c r="A186" s="1">
        <v>46120</v>
      </c>
      <c r="B186" s="2" t="s">
        <v>3616</v>
      </c>
      <c r="C186" s="3">
        <v>0.68055555555555558</v>
      </c>
      <c r="D186" s="3">
        <v>0.6875</v>
      </c>
      <c r="E186">
        <v>0.17</v>
      </c>
      <c r="F186" s="2" t="s">
        <v>3416</v>
      </c>
      <c r="G186" s="2" t="s">
        <v>4046</v>
      </c>
      <c r="H186" t="s">
        <v>764</v>
      </c>
      <c r="I186" s="2" t="s">
        <v>764</v>
      </c>
      <c r="J186" s="2" t="s">
        <v>764</v>
      </c>
      <c r="M186" s="2" t="s">
        <v>764</v>
      </c>
      <c r="N186" s="2" t="s">
        <v>764</v>
      </c>
      <c r="O186" t="s">
        <v>764</v>
      </c>
      <c r="P186">
        <v>0</v>
      </c>
      <c r="Q186">
        <v>0</v>
      </c>
      <c r="R186" s="2" t="s">
        <v>764</v>
      </c>
      <c r="S186" s="2" t="s">
        <v>4047</v>
      </c>
    </row>
    <row r="187" spans="1:19">
      <c r="A187" s="1">
        <v>46120</v>
      </c>
      <c r="B187" s="2" t="s">
        <v>3616</v>
      </c>
      <c r="C187" s="3">
        <v>0.6875</v>
      </c>
      <c r="D187" s="3">
        <v>0.72916666666666674</v>
      </c>
      <c r="E187">
        <v>1</v>
      </c>
      <c r="F187" s="2" t="s">
        <v>3416</v>
      </c>
      <c r="G187" s="2" t="s">
        <v>3417</v>
      </c>
      <c r="H187">
        <v>362</v>
      </c>
      <c r="I187" s="2" t="s">
        <v>1697</v>
      </c>
      <c r="J187" s="2" t="s">
        <v>1695</v>
      </c>
      <c r="K187" t="s">
        <v>1244</v>
      </c>
      <c r="L187" t="s">
        <v>59</v>
      </c>
      <c r="M187" s="2" t="s">
        <v>1696</v>
      </c>
      <c r="N187" s="2" t="s">
        <v>64</v>
      </c>
      <c r="O187">
        <v>2100</v>
      </c>
      <c r="P187">
        <v>2500</v>
      </c>
      <c r="Q187">
        <v>2</v>
      </c>
      <c r="R187" s="2" t="s">
        <v>3438</v>
      </c>
      <c r="S187" s="2" t="s">
        <v>4047</v>
      </c>
    </row>
    <row r="188" spans="1:19">
      <c r="A188" s="1">
        <v>46121</v>
      </c>
      <c r="B188" s="2" t="s">
        <v>3616</v>
      </c>
      <c r="C188" s="3">
        <v>0.34027777777777768</v>
      </c>
      <c r="D188" s="3">
        <v>0.375</v>
      </c>
      <c r="E188">
        <v>0.83</v>
      </c>
      <c r="F188" s="2" t="s">
        <v>3416</v>
      </c>
      <c r="G188" s="2" t="s">
        <v>3362</v>
      </c>
      <c r="H188" t="s">
        <v>764</v>
      </c>
      <c r="I188" s="2" t="s">
        <v>764</v>
      </c>
      <c r="J188" s="2" t="s">
        <v>764</v>
      </c>
      <c r="M188" s="2" t="s">
        <v>764</v>
      </c>
      <c r="N188" s="2" t="s">
        <v>764</v>
      </c>
      <c r="O188" t="s">
        <v>764</v>
      </c>
      <c r="P188">
        <v>0</v>
      </c>
      <c r="Q188">
        <v>0</v>
      </c>
      <c r="R188" s="2"/>
      <c r="S188" s="2" t="s">
        <v>4047</v>
      </c>
    </row>
    <row r="189" spans="1:19">
      <c r="A189" s="1">
        <v>46121</v>
      </c>
      <c r="B189" s="2" t="s">
        <v>3616</v>
      </c>
      <c r="C189" s="3">
        <v>0.375</v>
      </c>
      <c r="D189" s="3">
        <v>0.49305555555555558</v>
      </c>
      <c r="E189">
        <v>2.83</v>
      </c>
      <c r="F189" s="2" t="s">
        <v>3416</v>
      </c>
      <c r="G189" s="2" t="s">
        <v>3417</v>
      </c>
      <c r="H189">
        <v>362</v>
      </c>
      <c r="I189" s="2" t="s">
        <v>1697</v>
      </c>
      <c r="J189" s="2" t="s">
        <v>1695</v>
      </c>
      <c r="K189" t="s">
        <v>1244</v>
      </c>
      <c r="L189" t="s">
        <v>59</v>
      </c>
      <c r="M189" s="2" t="s">
        <v>1696</v>
      </c>
      <c r="N189" s="2" t="s">
        <v>64</v>
      </c>
      <c r="O189">
        <v>2100</v>
      </c>
      <c r="P189">
        <v>7638</v>
      </c>
      <c r="Q189">
        <v>0</v>
      </c>
      <c r="R189" s="2" t="s">
        <v>3438</v>
      </c>
      <c r="S189" s="2" t="s">
        <v>4047</v>
      </c>
    </row>
    <row r="190" spans="1:19">
      <c r="A190" s="1">
        <v>46121</v>
      </c>
      <c r="B190" s="2" t="s">
        <v>3616</v>
      </c>
      <c r="C190" s="3">
        <v>0.49305555555555558</v>
      </c>
      <c r="D190" s="3">
        <v>0.5</v>
      </c>
      <c r="E190">
        <v>0.17</v>
      </c>
      <c r="F190" s="2" t="s">
        <v>3416</v>
      </c>
      <c r="G190" s="2" t="s">
        <v>4046</v>
      </c>
      <c r="H190" t="s">
        <v>764</v>
      </c>
      <c r="I190" s="2" t="s">
        <v>764</v>
      </c>
      <c r="J190" s="2" t="s">
        <v>764</v>
      </c>
      <c r="M190" s="2" t="s">
        <v>764</v>
      </c>
      <c r="N190" s="2" t="s">
        <v>764</v>
      </c>
      <c r="O190" t="s">
        <v>764</v>
      </c>
      <c r="P190">
        <v>0</v>
      </c>
      <c r="Q190">
        <v>0</v>
      </c>
      <c r="R190" s="2"/>
      <c r="S190" s="2" t="s">
        <v>4047</v>
      </c>
    </row>
    <row r="191" spans="1:19">
      <c r="A191" s="1">
        <v>46121</v>
      </c>
      <c r="B191" s="2" t="s">
        <v>3616</v>
      </c>
      <c r="C191" s="3">
        <v>0.5</v>
      </c>
      <c r="D191" s="3">
        <v>0.52083333333333326</v>
      </c>
      <c r="E191">
        <v>0.5</v>
      </c>
      <c r="F191" s="2" t="s">
        <v>3416</v>
      </c>
      <c r="G191" s="2" t="s">
        <v>3471</v>
      </c>
      <c r="H191" t="s">
        <v>764</v>
      </c>
      <c r="I191" s="2" t="s">
        <v>764</v>
      </c>
      <c r="J191" s="2" t="s">
        <v>764</v>
      </c>
      <c r="M191" s="2" t="s">
        <v>764</v>
      </c>
      <c r="N191" s="2" t="s">
        <v>764</v>
      </c>
      <c r="O191" t="s">
        <v>764</v>
      </c>
      <c r="P191">
        <v>0</v>
      </c>
      <c r="Q191">
        <v>0</v>
      </c>
      <c r="R191" s="2"/>
      <c r="S191" s="2" t="s">
        <v>4047</v>
      </c>
    </row>
    <row r="192" spans="1:19">
      <c r="A192" s="1">
        <v>46121</v>
      </c>
      <c r="B192" s="2" t="s">
        <v>3616</v>
      </c>
      <c r="C192" s="3">
        <v>0.52083333333333326</v>
      </c>
      <c r="D192" s="3">
        <v>0.60416666666666674</v>
      </c>
      <c r="E192">
        <v>2</v>
      </c>
      <c r="F192" s="2" t="s">
        <v>3416</v>
      </c>
      <c r="G192" s="2" t="s">
        <v>3417</v>
      </c>
      <c r="H192">
        <v>317</v>
      </c>
      <c r="I192" s="2" t="s">
        <v>1535</v>
      </c>
      <c r="J192" s="2" t="s">
        <v>1532</v>
      </c>
      <c r="K192" t="s">
        <v>1534</v>
      </c>
      <c r="L192" t="s">
        <v>240</v>
      </c>
      <c r="M192" s="2" t="s">
        <v>1533</v>
      </c>
      <c r="N192" s="2" t="s">
        <v>64</v>
      </c>
      <c r="O192">
        <v>9000</v>
      </c>
      <c r="P192">
        <v>9790</v>
      </c>
      <c r="Q192">
        <v>2</v>
      </c>
      <c r="R192" s="2" t="s">
        <v>3438</v>
      </c>
      <c r="S192" s="2" t="s">
        <v>4047</v>
      </c>
    </row>
    <row r="193" spans="1:19">
      <c r="A193" s="1">
        <v>46121</v>
      </c>
      <c r="B193" s="2" t="s">
        <v>3616</v>
      </c>
      <c r="C193" s="3">
        <v>0.60416666666666674</v>
      </c>
      <c r="D193" s="3">
        <v>0.61111111111111116</v>
      </c>
      <c r="E193">
        <v>0.17</v>
      </c>
      <c r="F193" s="2" t="s">
        <v>3416</v>
      </c>
      <c r="G193" s="2" t="s">
        <v>4046</v>
      </c>
      <c r="H193" t="s">
        <v>764</v>
      </c>
      <c r="I193" s="2" t="s">
        <v>764</v>
      </c>
      <c r="J193" s="2" t="s">
        <v>764</v>
      </c>
      <c r="M193" s="2" t="s">
        <v>764</v>
      </c>
      <c r="N193" s="2" t="s">
        <v>764</v>
      </c>
      <c r="O193" t="s">
        <v>764</v>
      </c>
      <c r="P193">
        <v>0</v>
      </c>
      <c r="Q193">
        <v>0</v>
      </c>
      <c r="R193" s="2"/>
      <c r="S193" s="2" t="s">
        <v>4047</v>
      </c>
    </row>
    <row r="194" spans="1:19">
      <c r="A194" s="1">
        <v>46121</v>
      </c>
      <c r="B194" s="2" t="s">
        <v>3616</v>
      </c>
      <c r="C194" s="3">
        <v>0.61111111111111116</v>
      </c>
      <c r="D194" s="3">
        <v>0.625</v>
      </c>
      <c r="E194">
        <v>0.33</v>
      </c>
      <c r="F194" s="2" t="s">
        <v>3416</v>
      </c>
      <c r="G194" s="2" t="s">
        <v>3471</v>
      </c>
      <c r="H194" t="s">
        <v>764</v>
      </c>
      <c r="I194" s="2" t="s">
        <v>764</v>
      </c>
      <c r="J194" s="2" t="s">
        <v>764</v>
      </c>
      <c r="M194" s="2" t="s">
        <v>764</v>
      </c>
      <c r="N194" s="2" t="s">
        <v>764</v>
      </c>
      <c r="O194" t="s">
        <v>764</v>
      </c>
      <c r="P194">
        <v>0</v>
      </c>
      <c r="Q194">
        <v>0</v>
      </c>
      <c r="R194" s="2"/>
      <c r="S194" s="2" t="s">
        <v>4047</v>
      </c>
    </row>
    <row r="195" spans="1:19">
      <c r="A195" s="1">
        <v>46121</v>
      </c>
      <c r="B195" s="2" t="s">
        <v>3616</v>
      </c>
      <c r="C195" s="3">
        <v>0.625</v>
      </c>
      <c r="D195" s="3">
        <v>0.68055555555555558</v>
      </c>
      <c r="E195">
        <v>1.33</v>
      </c>
      <c r="F195" s="2" t="s">
        <v>3416</v>
      </c>
      <c r="G195" s="2" t="s">
        <v>3417</v>
      </c>
      <c r="H195">
        <v>319</v>
      </c>
      <c r="I195" s="2" t="s">
        <v>1547</v>
      </c>
      <c r="J195" s="2" t="s">
        <v>1542</v>
      </c>
      <c r="K195" t="s">
        <v>1544</v>
      </c>
      <c r="L195" t="s">
        <v>1546</v>
      </c>
      <c r="M195" s="2" t="s">
        <v>1543</v>
      </c>
      <c r="N195" s="2" t="s">
        <v>64</v>
      </c>
      <c r="O195">
        <v>5500</v>
      </c>
      <c r="P195">
        <v>5857</v>
      </c>
      <c r="Q195">
        <v>0</v>
      </c>
      <c r="R195" s="2" t="s">
        <v>3438</v>
      </c>
      <c r="S195" s="2" t="s">
        <v>4047</v>
      </c>
    </row>
    <row r="196" spans="1:19">
      <c r="A196" s="1">
        <v>46121</v>
      </c>
      <c r="B196" s="2" t="s">
        <v>3616</v>
      </c>
      <c r="C196" s="3">
        <v>0.68055555555555558</v>
      </c>
      <c r="D196" s="3">
        <v>0.6875</v>
      </c>
      <c r="E196">
        <v>0.17</v>
      </c>
      <c r="F196" s="2" t="s">
        <v>3416</v>
      </c>
      <c r="G196" s="2" t="s">
        <v>4046</v>
      </c>
      <c r="H196" t="s">
        <v>764</v>
      </c>
      <c r="I196" s="2" t="s">
        <v>764</v>
      </c>
      <c r="J196" s="2" t="s">
        <v>764</v>
      </c>
      <c r="M196" s="2" t="s">
        <v>764</v>
      </c>
      <c r="N196" s="2" t="s">
        <v>764</v>
      </c>
      <c r="O196" t="s">
        <v>764</v>
      </c>
      <c r="P196">
        <v>0</v>
      </c>
      <c r="Q196">
        <v>0</v>
      </c>
      <c r="R196" s="2"/>
      <c r="S196" s="2" t="s">
        <v>4047</v>
      </c>
    </row>
    <row r="197" spans="1:19">
      <c r="A197" s="1">
        <v>46121</v>
      </c>
      <c r="B197" s="2" t="s">
        <v>3616</v>
      </c>
      <c r="C197" s="3">
        <v>0.6875</v>
      </c>
      <c r="D197" s="3">
        <v>0.70833333333333326</v>
      </c>
      <c r="E197">
        <v>0.5</v>
      </c>
      <c r="F197" s="2" t="s">
        <v>3416</v>
      </c>
      <c r="G197" s="2" t="s">
        <v>3471</v>
      </c>
      <c r="H197" t="s">
        <v>764</v>
      </c>
      <c r="I197" s="2" t="s">
        <v>764</v>
      </c>
      <c r="J197" s="2" t="s">
        <v>764</v>
      </c>
      <c r="M197" s="2" t="s">
        <v>764</v>
      </c>
      <c r="N197" s="2" t="s">
        <v>764</v>
      </c>
      <c r="O197" t="s">
        <v>764</v>
      </c>
      <c r="P197">
        <v>0</v>
      </c>
      <c r="Q197">
        <v>0</v>
      </c>
      <c r="R197" s="2"/>
      <c r="S197" s="2" t="s">
        <v>4047</v>
      </c>
    </row>
    <row r="198" spans="1:19">
      <c r="A198" s="1">
        <v>46121</v>
      </c>
      <c r="B198" s="2" t="s">
        <v>3616</v>
      </c>
      <c r="C198" s="3">
        <v>0.70833333333333326</v>
      </c>
      <c r="D198" s="3">
        <v>0.72916666666666674</v>
      </c>
      <c r="E198">
        <v>0.5</v>
      </c>
      <c r="F198" s="2" t="s">
        <v>3416</v>
      </c>
      <c r="G198" s="2" t="s">
        <v>3417</v>
      </c>
      <c r="H198">
        <v>138</v>
      </c>
      <c r="I198" s="2" t="s">
        <v>780</v>
      </c>
      <c r="J198" s="2" t="s">
        <v>776</v>
      </c>
      <c r="K198" t="s">
        <v>778</v>
      </c>
      <c r="L198" t="s">
        <v>779</v>
      </c>
      <c r="M198" s="2" t="s">
        <v>777</v>
      </c>
      <c r="N198" s="2" t="s">
        <v>64</v>
      </c>
      <c r="O198">
        <v>27800</v>
      </c>
      <c r="P198">
        <v>3010</v>
      </c>
      <c r="Q198">
        <v>5</v>
      </c>
      <c r="R198" s="2" t="s">
        <v>3450</v>
      </c>
      <c r="S198" s="2" t="s">
        <v>4047</v>
      </c>
    </row>
    <row r="199" spans="1:19">
      <c r="A199" s="1">
        <v>46122</v>
      </c>
      <c r="B199" s="2" t="s">
        <v>3616</v>
      </c>
      <c r="C199" s="3">
        <v>0.34027777777777768</v>
      </c>
      <c r="D199" s="3">
        <v>0.54861111111111116</v>
      </c>
      <c r="E199">
        <v>5</v>
      </c>
      <c r="F199" s="2" t="s">
        <v>3416</v>
      </c>
      <c r="G199" s="2" t="s">
        <v>3417</v>
      </c>
      <c r="H199">
        <v>138</v>
      </c>
      <c r="I199" s="2" t="s">
        <v>780</v>
      </c>
      <c r="J199" s="2" t="s">
        <v>776</v>
      </c>
      <c r="K199" t="s">
        <v>778</v>
      </c>
      <c r="L199" t="s">
        <v>779</v>
      </c>
      <c r="M199" s="2" t="s">
        <v>777</v>
      </c>
      <c r="N199" s="2" t="s">
        <v>64</v>
      </c>
      <c r="O199">
        <v>27800</v>
      </c>
      <c r="P199">
        <v>25050</v>
      </c>
      <c r="Q199">
        <v>21</v>
      </c>
      <c r="R199" s="2" t="s">
        <v>3450</v>
      </c>
      <c r="S199" s="2" t="s">
        <v>4047</v>
      </c>
    </row>
    <row r="200" spans="1:19">
      <c r="A200" s="1">
        <v>46122</v>
      </c>
      <c r="B200" s="2" t="s">
        <v>3616</v>
      </c>
      <c r="C200" s="3">
        <v>0.54861111111111116</v>
      </c>
      <c r="D200" s="3">
        <v>0.55555555555555558</v>
      </c>
      <c r="E200">
        <v>0.17</v>
      </c>
      <c r="F200" s="2" t="s">
        <v>3416</v>
      </c>
      <c r="G200" s="2" t="s">
        <v>4046</v>
      </c>
      <c r="H200" t="s">
        <v>764</v>
      </c>
      <c r="I200" s="2" t="s">
        <v>764</v>
      </c>
      <c r="J200" s="2" t="s">
        <v>764</v>
      </c>
      <c r="M200" s="2" t="s">
        <v>764</v>
      </c>
      <c r="N200" s="2" t="s">
        <v>764</v>
      </c>
      <c r="O200" t="s">
        <v>764</v>
      </c>
      <c r="P200">
        <v>0</v>
      </c>
      <c r="Q200">
        <v>0</v>
      </c>
      <c r="R200" s="2"/>
      <c r="S200" s="2" t="s">
        <v>4047</v>
      </c>
    </row>
    <row r="201" spans="1:19">
      <c r="A201" s="1">
        <v>46122</v>
      </c>
      <c r="B201" s="2" t="s">
        <v>3616</v>
      </c>
      <c r="C201" s="3">
        <v>0.55555555555555558</v>
      </c>
      <c r="D201" s="3">
        <v>0.71527777777777768</v>
      </c>
      <c r="E201">
        <v>3.83</v>
      </c>
      <c r="F201" s="2" t="s">
        <v>3416</v>
      </c>
      <c r="G201" s="2" t="s">
        <v>3417</v>
      </c>
      <c r="H201">
        <v>139</v>
      </c>
      <c r="I201" s="2" t="s">
        <v>784</v>
      </c>
      <c r="J201" s="2" t="s">
        <v>776</v>
      </c>
      <c r="K201" t="s">
        <v>778</v>
      </c>
      <c r="L201" t="s">
        <v>779</v>
      </c>
      <c r="M201" s="2" t="s">
        <v>777</v>
      </c>
      <c r="N201" s="2" t="s">
        <v>79</v>
      </c>
      <c r="O201">
        <v>27800</v>
      </c>
      <c r="P201">
        <v>28120</v>
      </c>
      <c r="Q201">
        <v>10</v>
      </c>
      <c r="R201" s="2" t="s">
        <v>3450</v>
      </c>
      <c r="S201" s="2" t="s">
        <v>4047</v>
      </c>
    </row>
    <row r="202" spans="1:19">
      <c r="A202" s="1">
        <v>46122</v>
      </c>
      <c r="B202" s="2" t="s">
        <v>3616</v>
      </c>
      <c r="C202" s="3">
        <v>0.71527777777777768</v>
      </c>
      <c r="D202" s="3">
        <v>0.72916666666666674</v>
      </c>
      <c r="E202">
        <v>0.33</v>
      </c>
      <c r="F202" s="2" t="s">
        <v>3416</v>
      </c>
      <c r="G202" s="2" t="s">
        <v>3464</v>
      </c>
      <c r="H202" t="s">
        <v>764</v>
      </c>
      <c r="I202" s="2" t="s">
        <v>764</v>
      </c>
      <c r="J202" s="2" t="s">
        <v>764</v>
      </c>
      <c r="M202" s="2" t="s">
        <v>764</v>
      </c>
      <c r="N202" s="2" t="s">
        <v>764</v>
      </c>
      <c r="O202" t="s">
        <v>764</v>
      </c>
      <c r="P202">
        <v>0</v>
      </c>
      <c r="Q202">
        <v>0</v>
      </c>
      <c r="R202" s="2"/>
      <c r="S202" s="2" t="s">
        <v>4047</v>
      </c>
    </row>
    <row r="203" spans="1:19">
      <c r="A203" s="1">
        <v>46125</v>
      </c>
      <c r="B203" s="2" t="s">
        <v>3616</v>
      </c>
      <c r="C203" s="3">
        <v>0.33680555555555558</v>
      </c>
      <c r="D203" s="3">
        <v>0.35416666666666674</v>
      </c>
      <c r="E203">
        <v>0.42</v>
      </c>
      <c r="F203" s="2" t="s">
        <v>3416</v>
      </c>
      <c r="G203" s="2" t="s">
        <v>3362</v>
      </c>
      <c r="H203" t="s">
        <v>764</v>
      </c>
      <c r="I203" s="2" t="s">
        <v>764</v>
      </c>
      <c r="J203" s="2" t="s">
        <v>764</v>
      </c>
      <c r="M203" s="2" t="s">
        <v>764</v>
      </c>
      <c r="N203" s="2" t="s">
        <v>764</v>
      </c>
      <c r="O203" t="s">
        <v>764</v>
      </c>
      <c r="P203">
        <v>0</v>
      </c>
      <c r="Q203">
        <v>0</v>
      </c>
      <c r="R203" s="2"/>
      <c r="S203" s="2" t="s">
        <v>4047</v>
      </c>
    </row>
    <row r="204" spans="1:19">
      <c r="A204" s="1">
        <v>46125</v>
      </c>
      <c r="B204" s="2" t="s">
        <v>3616</v>
      </c>
      <c r="C204" s="3">
        <v>0.35416666666666674</v>
      </c>
      <c r="D204" s="3">
        <v>0.54166666666666674</v>
      </c>
      <c r="E204">
        <v>4.5</v>
      </c>
      <c r="F204" s="2" t="s">
        <v>3416</v>
      </c>
      <c r="G204" s="2" t="s">
        <v>3417</v>
      </c>
      <c r="H204">
        <v>139</v>
      </c>
      <c r="I204" s="2" t="s">
        <v>784</v>
      </c>
      <c r="J204" s="2" t="s">
        <v>776</v>
      </c>
      <c r="K204" t="s">
        <v>778</v>
      </c>
      <c r="L204" t="s">
        <v>779</v>
      </c>
      <c r="M204" s="2" t="s">
        <v>777</v>
      </c>
      <c r="N204" s="2" t="s">
        <v>79</v>
      </c>
      <c r="O204">
        <v>27800</v>
      </c>
      <c r="P204">
        <v>28020</v>
      </c>
      <c r="Q204">
        <v>25</v>
      </c>
      <c r="R204" s="2" t="s">
        <v>3450</v>
      </c>
      <c r="S204" s="2" t="s">
        <v>4047</v>
      </c>
    </row>
    <row r="205" spans="1:19">
      <c r="A205" s="1">
        <v>46125</v>
      </c>
      <c r="B205" s="2" t="s">
        <v>3616</v>
      </c>
      <c r="C205" s="3">
        <v>0.54166666666666674</v>
      </c>
      <c r="D205" s="3">
        <v>0.54861111111111116</v>
      </c>
      <c r="E205">
        <v>0.17</v>
      </c>
      <c r="F205" s="2" t="s">
        <v>3416</v>
      </c>
      <c r="G205" s="2" t="s">
        <v>4046</v>
      </c>
      <c r="H205" t="s">
        <v>764</v>
      </c>
      <c r="I205" s="2" t="s">
        <v>764</v>
      </c>
      <c r="J205" s="2" t="s">
        <v>764</v>
      </c>
      <c r="M205" s="2" t="s">
        <v>764</v>
      </c>
      <c r="N205" s="2" t="s">
        <v>764</v>
      </c>
      <c r="O205" t="s">
        <v>764</v>
      </c>
      <c r="P205">
        <v>0</v>
      </c>
      <c r="Q205">
        <v>0</v>
      </c>
      <c r="R205" s="2"/>
      <c r="S205" s="2" t="s">
        <v>4047</v>
      </c>
    </row>
    <row r="206" spans="1:19">
      <c r="A206" s="1">
        <v>46125</v>
      </c>
      <c r="B206" s="2" t="s">
        <v>3616</v>
      </c>
      <c r="C206" s="3">
        <v>0.54861111111111116</v>
      </c>
      <c r="D206" s="3">
        <v>0.5625</v>
      </c>
      <c r="E206">
        <v>0.33</v>
      </c>
      <c r="F206" s="2" t="s">
        <v>3416</v>
      </c>
      <c r="G206" s="2" t="s">
        <v>3471</v>
      </c>
      <c r="H206" t="s">
        <v>764</v>
      </c>
      <c r="I206" s="2" t="s">
        <v>764</v>
      </c>
      <c r="J206" s="2" t="s">
        <v>764</v>
      </c>
      <c r="M206" s="2" t="s">
        <v>764</v>
      </c>
      <c r="N206" s="2" t="s">
        <v>764</v>
      </c>
      <c r="O206" t="s">
        <v>764</v>
      </c>
      <c r="P206">
        <v>0</v>
      </c>
      <c r="Q206">
        <v>0</v>
      </c>
      <c r="R206" s="2"/>
      <c r="S206" s="2" t="s">
        <v>4047</v>
      </c>
    </row>
    <row r="207" spans="1:19">
      <c r="A207" s="1">
        <v>46125</v>
      </c>
      <c r="B207" s="2" t="s">
        <v>3616</v>
      </c>
      <c r="C207" s="3">
        <v>0.5625</v>
      </c>
      <c r="D207" s="3">
        <v>0.70833333333333326</v>
      </c>
      <c r="E207">
        <v>3.5</v>
      </c>
      <c r="F207" s="2" t="s">
        <v>3416</v>
      </c>
      <c r="G207" s="2" t="s">
        <v>3417</v>
      </c>
      <c r="H207">
        <v>149</v>
      </c>
      <c r="I207" s="2" t="s">
        <v>816</v>
      </c>
      <c r="J207" s="2" t="s">
        <v>813</v>
      </c>
      <c r="K207" t="s">
        <v>815</v>
      </c>
      <c r="L207" t="s">
        <v>330</v>
      </c>
      <c r="M207" s="2" t="s">
        <v>814</v>
      </c>
      <c r="N207" s="2" t="s">
        <v>64</v>
      </c>
      <c r="O207">
        <v>30100</v>
      </c>
      <c r="P207">
        <v>29010</v>
      </c>
      <c r="Q207">
        <v>5</v>
      </c>
      <c r="R207" s="2" t="s">
        <v>3450</v>
      </c>
      <c r="S207" s="2" t="s">
        <v>4047</v>
      </c>
    </row>
    <row r="208" spans="1:19">
      <c r="A208" s="1">
        <v>46125</v>
      </c>
      <c r="B208" s="2" t="s">
        <v>3616</v>
      </c>
      <c r="C208" s="3">
        <v>0.70833333333333326</v>
      </c>
      <c r="D208" s="3">
        <v>0.71527777777777768</v>
      </c>
      <c r="E208">
        <v>0.17</v>
      </c>
      <c r="F208" s="2" t="s">
        <v>3416</v>
      </c>
      <c r="G208" s="2" t="s">
        <v>4046</v>
      </c>
      <c r="H208" t="s">
        <v>764</v>
      </c>
      <c r="I208" s="2" t="s">
        <v>764</v>
      </c>
      <c r="J208" s="2" t="s">
        <v>764</v>
      </c>
      <c r="M208" s="2" t="s">
        <v>764</v>
      </c>
      <c r="N208" s="2" t="s">
        <v>764</v>
      </c>
      <c r="O208" t="s">
        <v>764</v>
      </c>
      <c r="P208">
        <v>0</v>
      </c>
      <c r="Q208">
        <v>0</v>
      </c>
      <c r="R208" s="2"/>
      <c r="S208" s="2" t="s">
        <v>4047</v>
      </c>
    </row>
    <row r="209" spans="1:19">
      <c r="A209" s="1">
        <v>46125</v>
      </c>
      <c r="B209" s="2" t="s">
        <v>3616</v>
      </c>
      <c r="C209" s="3">
        <v>0.71527777777777768</v>
      </c>
      <c r="D209" s="3">
        <v>0.72916666666666674</v>
      </c>
      <c r="E209">
        <v>0.33</v>
      </c>
      <c r="F209" s="2" t="s">
        <v>3416</v>
      </c>
      <c r="G209" s="2" t="s">
        <v>3417</v>
      </c>
      <c r="H209">
        <v>149</v>
      </c>
      <c r="I209" s="2" t="s">
        <v>816</v>
      </c>
      <c r="J209" s="2" t="s">
        <v>813</v>
      </c>
      <c r="K209" t="s">
        <v>815</v>
      </c>
      <c r="L209" t="s">
        <v>330</v>
      </c>
      <c r="M209" s="2" t="s">
        <v>814</v>
      </c>
      <c r="N209" s="2" t="s">
        <v>64</v>
      </c>
      <c r="O209">
        <v>30100</v>
      </c>
      <c r="P209">
        <v>1370</v>
      </c>
      <c r="Q209">
        <v>1</v>
      </c>
      <c r="R209" s="2" t="s">
        <v>3438</v>
      </c>
      <c r="S209" s="2" t="s">
        <v>4047</v>
      </c>
    </row>
    <row r="210" spans="1:19">
      <c r="A210" s="1">
        <v>46125</v>
      </c>
      <c r="B210" s="2" t="s">
        <v>4045</v>
      </c>
      <c r="C210" s="3">
        <v>0.78125</v>
      </c>
      <c r="D210" s="3">
        <v>0.8125</v>
      </c>
      <c r="E210">
        <v>0.75</v>
      </c>
      <c r="F210" s="2" t="s">
        <v>3427</v>
      </c>
      <c r="G210" s="2" t="s">
        <v>3471</v>
      </c>
      <c r="H210" t="s">
        <v>764</v>
      </c>
      <c r="I210" s="2" t="s">
        <v>764</v>
      </c>
      <c r="J210" s="2" t="s">
        <v>764</v>
      </c>
      <c r="M210" s="2" t="s">
        <v>764</v>
      </c>
      <c r="N210" s="2" t="s">
        <v>764</v>
      </c>
      <c r="O210" t="s">
        <v>764</v>
      </c>
      <c r="P210">
        <v>0</v>
      </c>
      <c r="Q210">
        <v>0</v>
      </c>
      <c r="R210" s="2"/>
      <c r="S210" s="2" t="s">
        <v>4047</v>
      </c>
    </row>
    <row r="211" spans="1:19">
      <c r="A211" s="1">
        <v>46125</v>
      </c>
      <c r="B211" s="2" t="s">
        <v>4045</v>
      </c>
      <c r="C211" s="3">
        <v>0.8125</v>
      </c>
      <c r="D211" s="3">
        <v>0.875</v>
      </c>
      <c r="E211">
        <v>1.5</v>
      </c>
      <c r="F211" s="2" t="s">
        <v>3427</v>
      </c>
      <c r="G211" s="2" t="s">
        <v>3417</v>
      </c>
      <c r="H211">
        <v>434</v>
      </c>
      <c r="I211" s="2" t="s">
        <v>1934</v>
      </c>
      <c r="J211" s="2" t="s">
        <v>1677</v>
      </c>
      <c r="K211" t="s">
        <v>1932</v>
      </c>
      <c r="L211" t="s">
        <v>1933</v>
      </c>
      <c r="M211" s="2" t="s">
        <v>1931</v>
      </c>
      <c r="N211" s="2" t="s">
        <v>64</v>
      </c>
      <c r="O211">
        <v>10000</v>
      </c>
      <c r="P211">
        <v>12000</v>
      </c>
      <c r="Q211">
        <v>20</v>
      </c>
      <c r="R211" s="2" t="s">
        <v>3438</v>
      </c>
      <c r="S211" s="2" t="s">
        <v>4047</v>
      </c>
    </row>
    <row r="212" spans="1:19">
      <c r="A212" s="1">
        <v>46125</v>
      </c>
      <c r="B212" s="2" t="s">
        <v>4045</v>
      </c>
      <c r="C212" s="3">
        <v>0.875</v>
      </c>
      <c r="D212" s="3">
        <v>0.88541666666666674</v>
      </c>
      <c r="E212">
        <v>0.25</v>
      </c>
      <c r="F212" s="2" t="s">
        <v>3427</v>
      </c>
      <c r="G212" s="2" t="s">
        <v>4046</v>
      </c>
      <c r="H212" t="s">
        <v>764</v>
      </c>
      <c r="I212" s="2" t="s">
        <v>764</v>
      </c>
      <c r="J212" s="2" t="s">
        <v>764</v>
      </c>
      <c r="M212" s="2" t="s">
        <v>764</v>
      </c>
      <c r="N212" s="2" t="s">
        <v>764</v>
      </c>
      <c r="O212" t="s">
        <v>764</v>
      </c>
      <c r="P212">
        <v>0</v>
      </c>
      <c r="Q212">
        <v>0</v>
      </c>
      <c r="R212" s="2"/>
      <c r="S212" s="2" t="s">
        <v>4047</v>
      </c>
    </row>
    <row r="213" spans="1:19">
      <c r="A213" s="1">
        <v>46125</v>
      </c>
      <c r="B213" s="2" t="s">
        <v>4045</v>
      </c>
      <c r="C213" s="3">
        <v>0.88541666666666674</v>
      </c>
      <c r="D213" s="3">
        <v>0.89583333333333326</v>
      </c>
      <c r="E213">
        <v>0.25</v>
      </c>
      <c r="F213" s="2" t="s">
        <v>3427</v>
      </c>
      <c r="G213" s="2" t="s">
        <v>3471</v>
      </c>
      <c r="H213" t="s">
        <v>764</v>
      </c>
      <c r="I213" s="2" t="s">
        <v>764</v>
      </c>
      <c r="J213" s="2" t="s">
        <v>764</v>
      </c>
      <c r="M213" s="2" t="s">
        <v>764</v>
      </c>
      <c r="N213" s="2" t="s">
        <v>764</v>
      </c>
      <c r="O213" t="s">
        <v>764</v>
      </c>
      <c r="P213">
        <v>0</v>
      </c>
      <c r="Q213">
        <v>0</v>
      </c>
      <c r="R213" s="2"/>
      <c r="S213" s="2" t="s">
        <v>4047</v>
      </c>
    </row>
    <row r="214" spans="1:19">
      <c r="A214" s="1">
        <v>46125</v>
      </c>
      <c r="B214" s="2" t="s">
        <v>4045</v>
      </c>
      <c r="C214" s="3">
        <v>0.89583333333333326</v>
      </c>
      <c r="D214" s="3">
        <v>0.91666666666666674</v>
      </c>
      <c r="E214">
        <v>0.5</v>
      </c>
      <c r="F214" s="2" t="s">
        <v>3427</v>
      </c>
      <c r="G214" s="2" t="s">
        <v>3417</v>
      </c>
      <c r="H214">
        <v>432</v>
      </c>
      <c r="I214" s="2" t="s">
        <v>1928</v>
      </c>
      <c r="J214" s="2" t="s">
        <v>1927</v>
      </c>
      <c r="K214" t="s">
        <v>121</v>
      </c>
      <c r="L214" t="s">
        <v>122</v>
      </c>
      <c r="M214" s="2" t="s">
        <v>120</v>
      </c>
      <c r="N214" s="2" t="s">
        <v>64</v>
      </c>
      <c r="O214">
        <v>17500</v>
      </c>
      <c r="P214">
        <v>1000</v>
      </c>
      <c r="Q214">
        <v>0</v>
      </c>
      <c r="R214" s="2" t="s">
        <v>3450</v>
      </c>
      <c r="S214" s="2" t="s">
        <v>4047</v>
      </c>
    </row>
    <row r="215" spans="1:19">
      <c r="A215" s="1">
        <v>46125</v>
      </c>
      <c r="B215" s="2" t="s">
        <v>4045</v>
      </c>
      <c r="C215" s="3">
        <v>0.91666666666666674</v>
      </c>
      <c r="D215" s="3">
        <v>0.9375</v>
      </c>
      <c r="E215">
        <v>0.5</v>
      </c>
      <c r="F215" s="2" t="s">
        <v>3427</v>
      </c>
      <c r="G215" s="2" t="s">
        <v>3362</v>
      </c>
      <c r="H215" t="s">
        <v>764</v>
      </c>
      <c r="I215" s="2" t="s">
        <v>764</v>
      </c>
      <c r="J215" s="2" t="s">
        <v>764</v>
      </c>
      <c r="M215" s="2" t="s">
        <v>764</v>
      </c>
      <c r="N215" s="2" t="s">
        <v>764</v>
      </c>
      <c r="O215" t="s">
        <v>764</v>
      </c>
      <c r="P215">
        <v>0</v>
      </c>
      <c r="Q215">
        <v>0</v>
      </c>
      <c r="R215" s="2"/>
      <c r="S215" s="2" t="s">
        <v>4047</v>
      </c>
    </row>
    <row r="216" spans="1:19">
      <c r="A216" s="1">
        <v>46125</v>
      </c>
      <c r="B216" s="2" t="s">
        <v>4045</v>
      </c>
      <c r="C216" s="3">
        <v>0.9375</v>
      </c>
      <c r="D216" s="3">
        <v>2.0833333333333259E-2</v>
      </c>
      <c r="E216">
        <v>2</v>
      </c>
      <c r="F216" s="2" t="s">
        <v>3427</v>
      </c>
      <c r="G216" s="2" t="s">
        <v>3417</v>
      </c>
      <c r="H216">
        <v>432</v>
      </c>
      <c r="I216" s="2" t="s">
        <v>1928</v>
      </c>
      <c r="J216" s="2" t="s">
        <v>1927</v>
      </c>
      <c r="K216" t="s">
        <v>121</v>
      </c>
      <c r="L216" t="s">
        <v>122</v>
      </c>
      <c r="M216" s="2" t="s">
        <v>120</v>
      </c>
      <c r="N216" s="2" t="s">
        <v>64</v>
      </c>
      <c r="O216">
        <v>17500</v>
      </c>
      <c r="P216">
        <v>16500</v>
      </c>
      <c r="Q216">
        <v>30</v>
      </c>
      <c r="R216" s="2" t="s">
        <v>3450</v>
      </c>
      <c r="S216" s="2" t="s">
        <v>4047</v>
      </c>
    </row>
    <row r="217" spans="1:19">
      <c r="A217" s="1">
        <v>46126</v>
      </c>
      <c r="B217" s="2" t="s">
        <v>4045</v>
      </c>
      <c r="C217" s="3">
        <v>2.0833333333333259E-2</v>
      </c>
      <c r="D217" s="3">
        <v>3.125E-2</v>
      </c>
      <c r="E217">
        <v>0.25</v>
      </c>
      <c r="F217" s="2" t="s">
        <v>3427</v>
      </c>
      <c r="G217" s="2" t="s">
        <v>4046</v>
      </c>
      <c r="H217" t="s">
        <v>764</v>
      </c>
      <c r="I217" s="2" t="s">
        <v>764</v>
      </c>
      <c r="J217" s="2" t="s">
        <v>764</v>
      </c>
      <c r="M217" s="2" t="s">
        <v>764</v>
      </c>
      <c r="N217" s="2" t="s">
        <v>764</v>
      </c>
      <c r="O217" t="s">
        <v>764</v>
      </c>
      <c r="P217">
        <v>0</v>
      </c>
      <c r="Q217">
        <v>0</v>
      </c>
      <c r="R217" s="2"/>
      <c r="S217" s="2" t="s">
        <v>4047</v>
      </c>
    </row>
    <row r="218" spans="1:19">
      <c r="A218" s="1">
        <v>46126</v>
      </c>
      <c r="B218" s="2" t="s">
        <v>4045</v>
      </c>
      <c r="C218" s="3">
        <v>3.125E-2</v>
      </c>
      <c r="D218" s="3">
        <v>4.1666666666666741E-2</v>
      </c>
      <c r="E218">
        <v>0.25</v>
      </c>
      <c r="F218" s="2" t="s">
        <v>3427</v>
      </c>
      <c r="G218" s="2" t="s">
        <v>3471</v>
      </c>
      <c r="H218" t="s">
        <v>764</v>
      </c>
      <c r="I218" s="2" t="s">
        <v>764</v>
      </c>
      <c r="J218" s="2" t="s">
        <v>764</v>
      </c>
      <c r="M218" s="2" t="s">
        <v>764</v>
      </c>
      <c r="N218" s="2" t="s">
        <v>764</v>
      </c>
      <c r="O218" t="s">
        <v>764</v>
      </c>
      <c r="P218">
        <v>0</v>
      </c>
      <c r="Q218">
        <v>0</v>
      </c>
      <c r="R218" s="2"/>
      <c r="S218" s="2" t="s">
        <v>4047</v>
      </c>
    </row>
    <row r="219" spans="1:19">
      <c r="A219" s="1">
        <v>46126</v>
      </c>
      <c r="B219" s="2" t="s">
        <v>4045</v>
      </c>
      <c r="C219" s="3">
        <v>4.1666666666666741E-2</v>
      </c>
      <c r="D219" s="3">
        <v>0.14583333333333326</v>
      </c>
      <c r="E219">
        <v>2.5</v>
      </c>
      <c r="F219" s="2" t="s">
        <v>3427</v>
      </c>
      <c r="G219" s="2" t="s">
        <v>3417</v>
      </c>
      <c r="H219">
        <v>425</v>
      </c>
      <c r="I219" s="2" t="s">
        <v>715</v>
      </c>
      <c r="J219" s="2" t="s">
        <v>1743</v>
      </c>
      <c r="K219" t="s">
        <v>714</v>
      </c>
      <c r="L219" t="s">
        <v>422</v>
      </c>
      <c r="M219" s="2" t="s">
        <v>713</v>
      </c>
      <c r="N219" s="2" t="s">
        <v>64</v>
      </c>
      <c r="O219">
        <v>23500</v>
      </c>
      <c r="P219">
        <v>23750</v>
      </c>
      <c r="Q219">
        <v>30</v>
      </c>
      <c r="R219" s="2" t="s">
        <v>3450</v>
      </c>
      <c r="S219" s="2" t="s">
        <v>4047</v>
      </c>
    </row>
    <row r="220" spans="1:19">
      <c r="A220" s="1">
        <v>46126</v>
      </c>
      <c r="B220" s="2" t="s">
        <v>4045</v>
      </c>
      <c r="C220" s="3">
        <v>0.14583333333333326</v>
      </c>
      <c r="D220" s="3">
        <v>0.15277777777777768</v>
      </c>
      <c r="E220">
        <v>0.17</v>
      </c>
      <c r="F220" s="2" t="s">
        <v>3427</v>
      </c>
      <c r="G220" s="2" t="s">
        <v>4046</v>
      </c>
      <c r="H220" t="s">
        <v>764</v>
      </c>
      <c r="I220" s="2" t="s">
        <v>764</v>
      </c>
      <c r="J220" s="2" t="s">
        <v>764</v>
      </c>
      <c r="M220" s="2" t="s">
        <v>764</v>
      </c>
      <c r="N220" s="2" t="s">
        <v>764</v>
      </c>
      <c r="O220" t="s">
        <v>764</v>
      </c>
      <c r="P220">
        <v>0</v>
      </c>
      <c r="Q220">
        <v>0</v>
      </c>
      <c r="R220" s="2"/>
      <c r="S220" s="2" t="s">
        <v>4047</v>
      </c>
    </row>
    <row r="221" spans="1:19">
      <c r="A221" s="1">
        <v>46126</v>
      </c>
      <c r="B221" s="2" t="s">
        <v>4045</v>
      </c>
      <c r="C221" s="3">
        <v>0.15277777777777768</v>
      </c>
      <c r="D221" s="3">
        <v>0.15972222222222232</v>
      </c>
      <c r="E221">
        <v>0.17</v>
      </c>
      <c r="F221" s="2" t="s">
        <v>3427</v>
      </c>
      <c r="G221" s="2" t="s">
        <v>3471</v>
      </c>
      <c r="H221" t="s">
        <v>764</v>
      </c>
      <c r="I221" s="2" t="s">
        <v>764</v>
      </c>
      <c r="J221" s="2" t="s">
        <v>764</v>
      </c>
      <c r="M221" s="2" t="s">
        <v>764</v>
      </c>
      <c r="N221" s="2" t="s">
        <v>764</v>
      </c>
      <c r="O221" t="s">
        <v>764</v>
      </c>
      <c r="P221">
        <v>0</v>
      </c>
      <c r="Q221">
        <v>0</v>
      </c>
      <c r="R221" s="2"/>
      <c r="S221" s="2" t="s">
        <v>4047</v>
      </c>
    </row>
    <row r="222" spans="1:19">
      <c r="A222" s="1">
        <v>46126</v>
      </c>
      <c r="B222" s="2" t="s">
        <v>4045</v>
      </c>
      <c r="C222" s="3">
        <v>0.15972222222222232</v>
      </c>
      <c r="D222" s="3">
        <v>0.21875</v>
      </c>
      <c r="E222">
        <v>1.42</v>
      </c>
      <c r="F222" s="2" t="s">
        <v>3427</v>
      </c>
      <c r="G222" s="2" t="s">
        <v>3417</v>
      </c>
      <c r="H222">
        <v>334</v>
      </c>
      <c r="I222" s="2" t="s">
        <v>1599</v>
      </c>
      <c r="J222" s="2" t="s">
        <v>1596</v>
      </c>
      <c r="K222" t="s">
        <v>1598</v>
      </c>
      <c r="L222" t="s">
        <v>97</v>
      </c>
      <c r="M222" s="2" t="s">
        <v>1597</v>
      </c>
      <c r="N222" s="2" t="s">
        <v>64</v>
      </c>
      <c r="O222">
        <v>15500</v>
      </c>
      <c r="P222">
        <v>15670</v>
      </c>
      <c r="Q222">
        <v>20</v>
      </c>
      <c r="R222" s="2" t="s">
        <v>3450</v>
      </c>
      <c r="S222" s="2" t="s">
        <v>4047</v>
      </c>
    </row>
    <row r="223" spans="1:19">
      <c r="A223" s="1">
        <v>46126</v>
      </c>
      <c r="B223" s="2" t="s">
        <v>4045</v>
      </c>
      <c r="C223" s="3">
        <v>0.21875</v>
      </c>
      <c r="D223" s="3">
        <v>0.22222222222222232</v>
      </c>
      <c r="E223">
        <v>0.08</v>
      </c>
      <c r="F223" s="2" t="s">
        <v>3427</v>
      </c>
      <c r="G223" s="2" t="s">
        <v>4046</v>
      </c>
      <c r="H223" t="s">
        <v>764</v>
      </c>
      <c r="I223" s="2" t="s">
        <v>764</v>
      </c>
      <c r="J223" s="2" t="s">
        <v>764</v>
      </c>
      <c r="M223" s="2" t="s">
        <v>764</v>
      </c>
      <c r="N223" s="2" t="s">
        <v>764</v>
      </c>
      <c r="O223" t="s">
        <v>764</v>
      </c>
      <c r="P223">
        <v>0</v>
      </c>
      <c r="Q223">
        <v>0</v>
      </c>
      <c r="R223" s="2"/>
      <c r="S223" s="2" t="s">
        <v>4047</v>
      </c>
    </row>
    <row r="224" spans="1:19">
      <c r="A224" s="1">
        <v>46126</v>
      </c>
      <c r="B224" s="2" t="s">
        <v>4045</v>
      </c>
      <c r="C224" s="3">
        <v>0.22222222222222232</v>
      </c>
      <c r="D224" s="3">
        <v>0.22916666666666674</v>
      </c>
      <c r="E224">
        <v>0.17</v>
      </c>
      <c r="F224" s="2" t="s">
        <v>3427</v>
      </c>
      <c r="G224" s="2" t="s">
        <v>3471</v>
      </c>
      <c r="H224" t="s">
        <v>764</v>
      </c>
      <c r="I224" s="2" t="s">
        <v>764</v>
      </c>
      <c r="J224" s="2" t="s">
        <v>764</v>
      </c>
      <c r="M224" s="2" t="s">
        <v>764</v>
      </c>
      <c r="N224" s="2" t="s">
        <v>764</v>
      </c>
      <c r="O224" t="s">
        <v>764</v>
      </c>
      <c r="P224">
        <v>0</v>
      </c>
      <c r="Q224">
        <v>0</v>
      </c>
      <c r="R224" s="2"/>
      <c r="S224" s="2" t="s">
        <v>4047</v>
      </c>
    </row>
    <row r="225" spans="1:19">
      <c r="A225" s="1">
        <v>46126</v>
      </c>
      <c r="B225" s="2" t="s">
        <v>4045</v>
      </c>
      <c r="C225" s="3">
        <v>0.22916666666666674</v>
      </c>
      <c r="D225" s="3">
        <v>0.24305555555555558</v>
      </c>
      <c r="E225">
        <v>0.33</v>
      </c>
      <c r="F225" s="2" t="s">
        <v>3427</v>
      </c>
      <c r="G225" s="2" t="s">
        <v>3417</v>
      </c>
      <c r="H225">
        <v>225</v>
      </c>
      <c r="I225" s="2" t="s">
        <v>1146</v>
      </c>
      <c r="J225" s="2" t="s">
        <v>1143</v>
      </c>
      <c r="K225" t="s">
        <v>1145</v>
      </c>
      <c r="L225" t="s">
        <v>122</v>
      </c>
      <c r="M225" s="2" t="s">
        <v>1144</v>
      </c>
      <c r="N225" s="2" t="s">
        <v>64</v>
      </c>
      <c r="O225">
        <v>20500</v>
      </c>
      <c r="P225">
        <v>2000</v>
      </c>
      <c r="Q225">
        <v>0</v>
      </c>
      <c r="R225" s="2" t="s">
        <v>3450</v>
      </c>
      <c r="S225" s="2" t="s">
        <v>4047</v>
      </c>
    </row>
    <row r="226" spans="1:19">
      <c r="A226" s="1">
        <v>46126</v>
      </c>
      <c r="B226" s="2" t="s">
        <v>3616</v>
      </c>
      <c r="C226" s="3">
        <v>0.33680555555555558</v>
      </c>
      <c r="D226" s="3">
        <v>0.34722222222222232</v>
      </c>
      <c r="E226">
        <v>0.25</v>
      </c>
      <c r="F226" s="2" t="s">
        <v>3416</v>
      </c>
      <c r="G226" s="2" t="s">
        <v>3471</v>
      </c>
      <c r="H226" t="s">
        <v>764</v>
      </c>
      <c r="I226" s="2" t="s">
        <v>764</v>
      </c>
      <c r="J226" s="2" t="s">
        <v>764</v>
      </c>
      <c r="M226" s="2" t="s">
        <v>764</v>
      </c>
      <c r="N226" s="2" t="s">
        <v>764</v>
      </c>
      <c r="O226" t="s">
        <v>764</v>
      </c>
      <c r="P226">
        <v>0</v>
      </c>
      <c r="Q226">
        <v>0</v>
      </c>
      <c r="R226" s="2"/>
      <c r="S226" s="2" t="s">
        <v>4047</v>
      </c>
    </row>
    <row r="227" spans="1:19">
      <c r="A227" s="1">
        <v>46126</v>
      </c>
      <c r="B227" s="2" t="s">
        <v>3616</v>
      </c>
      <c r="C227" s="3">
        <v>0.34722222222222232</v>
      </c>
      <c r="D227" s="3">
        <v>0.40972222222222232</v>
      </c>
      <c r="E227">
        <v>1.5</v>
      </c>
      <c r="F227" s="2" t="s">
        <v>3416</v>
      </c>
      <c r="G227" s="2" t="s">
        <v>3417</v>
      </c>
      <c r="H227">
        <v>225</v>
      </c>
      <c r="I227" s="2" t="s">
        <v>1146</v>
      </c>
      <c r="J227" s="2" t="s">
        <v>1143</v>
      </c>
      <c r="K227" t="s">
        <v>1145</v>
      </c>
      <c r="L227" t="s">
        <v>122</v>
      </c>
      <c r="M227" s="2" t="s">
        <v>1144</v>
      </c>
      <c r="N227" s="2" t="s">
        <v>64</v>
      </c>
      <c r="O227">
        <v>20500</v>
      </c>
      <c r="P227">
        <v>8550</v>
      </c>
      <c r="Q227">
        <v>5</v>
      </c>
      <c r="R227" s="2" t="s">
        <v>3450</v>
      </c>
      <c r="S227" s="2" t="s">
        <v>4047</v>
      </c>
    </row>
    <row r="228" spans="1:19">
      <c r="A228" s="1">
        <v>46126</v>
      </c>
      <c r="B228" s="2" t="s">
        <v>3616</v>
      </c>
      <c r="C228" s="3">
        <v>0.40972222222222232</v>
      </c>
      <c r="D228" s="3">
        <v>0.41666666666666674</v>
      </c>
      <c r="E228">
        <v>0.17</v>
      </c>
      <c r="F228" s="2" t="s">
        <v>3416</v>
      </c>
      <c r="G228" s="2" t="s">
        <v>4046</v>
      </c>
      <c r="H228" t="s">
        <v>764</v>
      </c>
      <c r="I228" s="2" t="s">
        <v>764</v>
      </c>
      <c r="J228" s="2" t="s">
        <v>764</v>
      </c>
      <c r="M228" s="2" t="s">
        <v>764</v>
      </c>
      <c r="N228" s="2" t="s">
        <v>764</v>
      </c>
      <c r="O228" t="s">
        <v>764</v>
      </c>
      <c r="P228">
        <v>0</v>
      </c>
      <c r="Q228">
        <v>0</v>
      </c>
      <c r="R228" s="2"/>
      <c r="S228" s="2" t="s">
        <v>4047</v>
      </c>
    </row>
    <row r="229" spans="1:19">
      <c r="A229" s="1">
        <v>46126</v>
      </c>
      <c r="B229" s="2" t="s">
        <v>3616</v>
      </c>
      <c r="C229" s="3">
        <v>0.41666666666666674</v>
      </c>
      <c r="D229" s="3">
        <v>0.50694444444444442</v>
      </c>
      <c r="E229">
        <v>2.17</v>
      </c>
      <c r="F229" s="2" t="s">
        <v>3416</v>
      </c>
      <c r="G229" s="2" t="s">
        <v>3417</v>
      </c>
      <c r="H229">
        <v>225</v>
      </c>
      <c r="I229" s="2" t="s">
        <v>1146</v>
      </c>
      <c r="J229" s="2" t="s">
        <v>1143</v>
      </c>
      <c r="K229" t="s">
        <v>1145</v>
      </c>
      <c r="L229" t="s">
        <v>122</v>
      </c>
      <c r="M229" s="2" t="s">
        <v>1144</v>
      </c>
      <c r="N229" s="2" t="s">
        <v>64</v>
      </c>
      <c r="O229">
        <v>20500</v>
      </c>
      <c r="P229">
        <v>12500</v>
      </c>
      <c r="Q229">
        <v>10</v>
      </c>
      <c r="R229" s="2" t="s">
        <v>3438</v>
      </c>
      <c r="S229" s="2" t="s">
        <v>4047</v>
      </c>
    </row>
    <row r="230" spans="1:19">
      <c r="A230" s="1">
        <v>46126</v>
      </c>
      <c r="B230" s="2" t="s">
        <v>3616</v>
      </c>
      <c r="C230" s="3">
        <v>0.50694444444444442</v>
      </c>
      <c r="D230" s="3">
        <v>0.52083333333333326</v>
      </c>
      <c r="E230">
        <v>0.33</v>
      </c>
      <c r="F230" s="2" t="s">
        <v>3416</v>
      </c>
      <c r="G230" s="2" t="s">
        <v>4046</v>
      </c>
      <c r="H230" t="s">
        <v>764</v>
      </c>
      <c r="I230" s="2" t="s">
        <v>764</v>
      </c>
      <c r="J230" s="2" t="s">
        <v>764</v>
      </c>
      <c r="M230" s="2" t="s">
        <v>764</v>
      </c>
      <c r="N230" s="2" t="s">
        <v>764</v>
      </c>
      <c r="O230" t="s">
        <v>764</v>
      </c>
      <c r="P230">
        <v>0</v>
      </c>
      <c r="Q230">
        <v>0</v>
      </c>
      <c r="R230" s="2"/>
      <c r="S230" s="2" t="s">
        <v>4047</v>
      </c>
    </row>
    <row r="231" spans="1:19">
      <c r="A231" s="1">
        <v>46126</v>
      </c>
      <c r="B231" s="2" t="s">
        <v>3616</v>
      </c>
      <c r="C231" s="3">
        <v>0.52083333333333326</v>
      </c>
      <c r="D231" s="3">
        <v>0.53472222222222232</v>
      </c>
      <c r="E231">
        <v>0.33</v>
      </c>
      <c r="F231" s="2" t="s">
        <v>3416</v>
      </c>
      <c r="G231" s="2" t="s">
        <v>3471</v>
      </c>
      <c r="H231" t="s">
        <v>764</v>
      </c>
      <c r="I231" s="2" t="s">
        <v>764</v>
      </c>
      <c r="J231" s="2" t="s">
        <v>764</v>
      </c>
      <c r="M231" s="2" t="s">
        <v>764</v>
      </c>
      <c r="N231" s="2" t="s">
        <v>764</v>
      </c>
      <c r="O231" t="s">
        <v>764</v>
      </c>
      <c r="P231">
        <v>0</v>
      </c>
      <c r="Q231">
        <v>0</v>
      </c>
      <c r="R231" s="2"/>
      <c r="S231" s="2" t="s">
        <v>4047</v>
      </c>
    </row>
    <row r="232" spans="1:19">
      <c r="A232" s="1">
        <v>46126</v>
      </c>
      <c r="B232" s="2" t="s">
        <v>3616</v>
      </c>
      <c r="C232" s="3">
        <v>0.53472222222222232</v>
      </c>
      <c r="D232" s="3">
        <v>0.59722222222222232</v>
      </c>
      <c r="E232">
        <v>1.5</v>
      </c>
      <c r="F232" s="2" t="s">
        <v>3416</v>
      </c>
      <c r="G232" s="2" t="s">
        <v>3417</v>
      </c>
      <c r="H232">
        <v>382</v>
      </c>
      <c r="I232" s="2" t="s">
        <v>1784</v>
      </c>
      <c r="J232" s="2" t="s">
        <v>1781</v>
      </c>
      <c r="K232" t="s">
        <v>1783</v>
      </c>
      <c r="L232" t="s">
        <v>943</v>
      </c>
      <c r="M232" s="2" t="s">
        <v>1782</v>
      </c>
      <c r="N232" s="2" t="s">
        <v>64</v>
      </c>
      <c r="O232">
        <v>12500</v>
      </c>
      <c r="P232">
        <v>13120</v>
      </c>
      <c r="Q232">
        <v>4</v>
      </c>
      <c r="R232" s="2" t="s">
        <v>3450</v>
      </c>
      <c r="S232" s="2" t="s">
        <v>4047</v>
      </c>
    </row>
    <row r="233" spans="1:19">
      <c r="A233" s="1">
        <v>46126</v>
      </c>
      <c r="B233" s="2" t="s">
        <v>3616</v>
      </c>
      <c r="C233" s="3">
        <v>0.59722222222222232</v>
      </c>
      <c r="D233" s="3">
        <v>0.60416666666666674</v>
      </c>
      <c r="E233">
        <v>0.17</v>
      </c>
      <c r="F233" s="2" t="s">
        <v>3416</v>
      </c>
      <c r="G233" s="2" t="s">
        <v>4046</v>
      </c>
      <c r="H233" t="s">
        <v>764</v>
      </c>
      <c r="I233" s="2" t="s">
        <v>764</v>
      </c>
      <c r="J233" s="2" t="s">
        <v>764</v>
      </c>
      <c r="M233" s="2" t="s">
        <v>764</v>
      </c>
      <c r="N233" s="2" t="s">
        <v>764</v>
      </c>
      <c r="O233" t="s">
        <v>764</v>
      </c>
      <c r="P233">
        <v>0</v>
      </c>
      <c r="Q233">
        <v>0</v>
      </c>
      <c r="R233" s="2"/>
      <c r="S233" s="2" t="s">
        <v>4047</v>
      </c>
    </row>
    <row r="234" spans="1:19">
      <c r="A234" s="1">
        <v>46126</v>
      </c>
      <c r="B234" s="2" t="s">
        <v>3616</v>
      </c>
      <c r="C234" s="3">
        <v>0.60416666666666674</v>
      </c>
      <c r="D234" s="3">
        <v>0.61805555555555558</v>
      </c>
      <c r="E234">
        <v>0.33</v>
      </c>
      <c r="F234" s="2" t="s">
        <v>3416</v>
      </c>
      <c r="G234" s="2" t="s">
        <v>3471</v>
      </c>
      <c r="H234" t="s">
        <v>764</v>
      </c>
      <c r="I234" s="2" t="s">
        <v>764</v>
      </c>
      <c r="J234" s="2" t="s">
        <v>764</v>
      </c>
      <c r="M234" s="2" t="s">
        <v>764</v>
      </c>
      <c r="N234" s="2" t="s">
        <v>764</v>
      </c>
      <c r="O234" t="s">
        <v>764</v>
      </c>
      <c r="P234">
        <v>0</v>
      </c>
      <c r="Q234">
        <v>0</v>
      </c>
      <c r="R234" s="2"/>
      <c r="S234" s="2" t="s">
        <v>4047</v>
      </c>
    </row>
    <row r="235" spans="1:19">
      <c r="A235" s="1">
        <v>46126</v>
      </c>
      <c r="B235" s="2" t="s">
        <v>3616</v>
      </c>
      <c r="C235" s="3">
        <v>0.61805555555555558</v>
      </c>
      <c r="D235" s="3">
        <v>0.63888888888888884</v>
      </c>
      <c r="E235">
        <v>0.5</v>
      </c>
      <c r="F235" s="2" t="s">
        <v>3416</v>
      </c>
      <c r="G235" s="2" t="s">
        <v>3417</v>
      </c>
      <c r="H235">
        <v>445</v>
      </c>
      <c r="I235" s="2" t="s">
        <v>1810</v>
      </c>
      <c r="J235" s="2" t="s">
        <v>1972</v>
      </c>
      <c r="K235" t="s">
        <v>1800</v>
      </c>
      <c r="L235" t="s">
        <v>343</v>
      </c>
      <c r="M235" s="2" t="s">
        <v>1809</v>
      </c>
      <c r="N235" s="2" t="s">
        <v>64</v>
      </c>
      <c r="O235">
        <v>3300</v>
      </c>
      <c r="P235">
        <v>3975</v>
      </c>
      <c r="Q235">
        <v>0</v>
      </c>
      <c r="R235" s="2" t="s">
        <v>3450</v>
      </c>
      <c r="S235" s="2" t="s">
        <v>4047</v>
      </c>
    </row>
    <row r="236" spans="1:19">
      <c r="A236" s="1">
        <v>46126</v>
      </c>
      <c r="B236" s="2" t="s">
        <v>3616</v>
      </c>
      <c r="C236" s="3">
        <v>0.63888888888888884</v>
      </c>
      <c r="D236" s="3">
        <v>0.64583333333333326</v>
      </c>
      <c r="E236">
        <v>0.17</v>
      </c>
      <c r="F236" s="2" t="s">
        <v>3416</v>
      </c>
      <c r="G236" s="2" t="s">
        <v>4046</v>
      </c>
      <c r="H236" t="s">
        <v>764</v>
      </c>
      <c r="I236" s="2" t="s">
        <v>764</v>
      </c>
      <c r="J236" s="2" t="s">
        <v>764</v>
      </c>
      <c r="M236" s="2" t="s">
        <v>764</v>
      </c>
      <c r="N236" s="2" t="s">
        <v>764</v>
      </c>
      <c r="O236" t="s">
        <v>764</v>
      </c>
      <c r="P236">
        <v>0</v>
      </c>
      <c r="Q236">
        <v>0</v>
      </c>
      <c r="R236" s="2"/>
      <c r="S236" s="2" t="s">
        <v>4047</v>
      </c>
    </row>
    <row r="237" spans="1:19">
      <c r="A237" s="1">
        <v>46126</v>
      </c>
      <c r="B237" s="2" t="s">
        <v>3616</v>
      </c>
      <c r="C237" s="3">
        <v>0.64583333333333326</v>
      </c>
      <c r="D237" s="3">
        <v>0.70833333333333326</v>
      </c>
      <c r="E237">
        <v>1.5</v>
      </c>
      <c r="F237" s="2" t="s">
        <v>3416</v>
      </c>
      <c r="G237" s="2" t="s">
        <v>3417</v>
      </c>
      <c r="H237">
        <v>58</v>
      </c>
      <c r="I237" s="2" t="s">
        <v>372</v>
      </c>
      <c r="J237" s="2" t="s">
        <v>369</v>
      </c>
      <c r="K237" t="s">
        <v>371</v>
      </c>
      <c r="L237" t="s">
        <v>343</v>
      </c>
      <c r="M237" s="2" t="s">
        <v>370</v>
      </c>
      <c r="N237" s="2" t="s">
        <v>64</v>
      </c>
      <c r="O237">
        <v>17000</v>
      </c>
      <c r="P237">
        <v>16550</v>
      </c>
      <c r="Q237">
        <v>10</v>
      </c>
      <c r="R237" s="2" t="s">
        <v>3450</v>
      </c>
      <c r="S237" s="2" t="s">
        <v>4047</v>
      </c>
    </row>
    <row r="238" spans="1:19">
      <c r="A238" s="1">
        <v>46126</v>
      </c>
      <c r="B238" s="2" t="s">
        <v>3616</v>
      </c>
      <c r="C238" s="3">
        <v>0.70833333333333326</v>
      </c>
      <c r="D238" s="3">
        <v>0.71527777777777768</v>
      </c>
      <c r="E238">
        <v>0.17</v>
      </c>
      <c r="F238" s="2" t="s">
        <v>3416</v>
      </c>
      <c r="G238" s="2" t="s">
        <v>4046</v>
      </c>
      <c r="H238" t="s">
        <v>764</v>
      </c>
      <c r="I238" s="2" t="s">
        <v>764</v>
      </c>
      <c r="J238" s="2" t="s">
        <v>764</v>
      </c>
      <c r="M238" s="2" t="s">
        <v>764</v>
      </c>
      <c r="N238" s="2" t="s">
        <v>764</v>
      </c>
      <c r="O238" t="s">
        <v>764</v>
      </c>
      <c r="P238">
        <v>0</v>
      </c>
      <c r="Q238">
        <v>0</v>
      </c>
      <c r="R238" s="2"/>
      <c r="S238" s="2" t="s">
        <v>4047</v>
      </c>
    </row>
    <row r="239" spans="1:19">
      <c r="A239" s="1">
        <v>46126</v>
      </c>
      <c r="B239" s="2" t="s">
        <v>3616</v>
      </c>
      <c r="C239" s="3">
        <v>0.71527777777777768</v>
      </c>
      <c r="D239" s="3">
        <v>0.72916666666666674</v>
      </c>
      <c r="E239">
        <v>0.33</v>
      </c>
      <c r="F239" s="2" t="s">
        <v>3416</v>
      </c>
      <c r="G239" s="2" t="s">
        <v>3417</v>
      </c>
      <c r="H239">
        <v>58</v>
      </c>
      <c r="I239" s="2" t="s">
        <v>372</v>
      </c>
      <c r="J239" s="2" t="s">
        <v>369</v>
      </c>
      <c r="K239" t="s">
        <v>371</v>
      </c>
      <c r="L239" t="s">
        <v>343</v>
      </c>
      <c r="M239" s="2" t="s">
        <v>370</v>
      </c>
      <c r="N239" s="2" t="s">
        <v>64</v>
      </c>
      <c r="O239">
        <v>17000</v>
      </c>
      <c r="P239">
        <v>600</v>
      </c>
      <c r="Q239">
        <v>0</v>
      </c>
      <c r="R239" s="2" t="s">
        <v>3438</v>
      </c>
      <c r="S239" s="2" t="s">
        <v>4047</v>
      </c>
    </row>
    <row r="240" spans="1:19">
      <c r="A240" s="1">
        <v>46126</v>
      </c>
      <c r="B240" s="2" t="s">
        <v>4045</v>
      </c>
      <c r="C240" s="3">
        <v>0.78125</v>
      </c>
      <c r="D240" s="3">
        <v>0.8125</v>
      </c>
      <c r="E240">
        <v>0.75</v>
      </c>
      <c r="F240" s="2" t="s">
        <v>3427</v>
      </c>
      <c r="G240" s="2" t="s">
        <v>3471</v>
      </c>
      <c r="H240" t="s">
        <v>764</v>
      </c>
      <c r="I240" s="2" t="s">
        <v>764</v>
      </c>
      <c r="J240" s="2" t="s">
        <v>764</v>
      </c>
      <c r="M240" s="2" t="s">
        <v>764</v>
      </c>
      <c r="N240" s="2" t="s">
        <v>764</v>
      </c>
      <c r="O240" t="s">
        <v>764</v>
      </c>
      <c r="P240">
        <v>0</v>
      </c>
      <c r="Q240">
        <v>0</v>
      </c>
      <c r="R240" s="2"/>
      <c r="S240" s="2" t="s">
        <v>4047</v>
      </c>
    </row>
    <row r="241" spans="1:19">
      <c r="A241" s="1">
        <v>46126</v>
      </c>
      <c r="B241" s="2" t="s">
        <v>4045</v>
      </c>
      <c r="C241" s="3">
        <v>0.8125</v>
      </c>
      <c r="D241" s="3">
        <v>0.85416666666666674</v>
      </c>
      <c r="E241">
        <v>1</v>
      </c>
      <c r="F241" s="2" t="s">
        <v>3427</v>
      </c>
      <c r="G241" s="2" t="s">
        <v>3417</v>
      </c>
      <c r="H241">
        <v>463</v>
      </c>
      <c r="I241" s="2" t="s">
        <v>2055</v>
      </c>
      <c r="J241" s="2" t="s">
        <v>2053</v>
      </c>
      <c r="K241" t="s">
        <v>996</v>
      </c>
      <c r="L241" t="s">
        <v>97</v>
      </c>
      <c r="M241" s="2" t="s">
        <v>2054</v>
      </c>
      <c r="N241" s="2" t="s">
        <v>64</v>
      </c>
      <c r="O241">
        <v>8500</v>
      </c>
      <c r="P241">
        <v>8450</v>
      </c>
      <c r="Q241">
        <v>30</v>
      </c>
      <c r="R241" s="2" t="s">
        <v>3438</v>
      </c>
      <c r="S241" s="2" t="s">
        <v>4047</v>
      </c>
    </row>
    <row r="242" spans="1:19">
      <c r="A242" s="1">
        <v>46126</v>
      </c>
      <c r="B242" s="2" t="s">
        <v>4045</v>
      </c>
      <c r="C242" s="3">
        <v>0.89583333333333326</v>
      </c>
      <c r="D242" s="3">
        <v>0.90277777777777768</v>
      </c>
      <c r="E242">
        <v>0.17</v>
      </c>
      <c r="F242" s="2" t="s">
        <v>3427</v>
      </c>
      <c r="G242" s="2" t="s">
        <v>4046</v>
      </c>
      <c r="H242" t="s">
        <v>764</v>
      </c>
      <c r="I242" s="2" t="s">
        <v>764</v>
      </c>
      <c r="J242" s="2" t="s">
        <v>764</v>
      </c>
      <c r="M242" s="2" t="s">
        <v>764</v>
      </c>
      <c r="N242" s="2" t="s">
        <v>764</v>
      </c>
      <c r="O242" t="s">
        <v>764</v>
      </c>
      <c r="P242">
        <v>0</v>
      </c>
      <c r="Q242">
        <v>0</v>
      </c>
      <c r="R242" s="2"/>
      <c r="S242" s="2" t="s">
        <v>4047</v>
      </c>
    </row>
    <row r="243" spans="1:19">
      <c r="A243" s="1">
        <v>46126</v>
      </c>
      <c r="B243" s="2" t="s">
        <v>4045</v>
      </c>
      <c r="C243" s="3">
        <v>0.90277777777777768</v>
      </c>
      <c r="D243" s="3">
        <v>0.91666666666666674</v>
      </c>
      <c r="E243">
        <v>0.33</v>
      </c>
      <c r="F243" s="2" t="s">
        <v>3427</v>
      </c>
      <c r="G243" s="2" t="s">
        <v>3471</v>
      </c>
      <c r="H243" t="s">
        <v>764</v>
      </c>
      <c r="I243" s="2" t="s">
        <v>764</v>
      </c>
      <c r="J243" s="2" t="s">
        <v>764</v>
      </c>
      <c r="M243" s="2" t="s">
        <v>764</v>
      </c>
      <c r="N243" s="2" t="s">
        <v>764</v>
      </c>
      <c r="O243" t="s">
        <v>764</v>
      </c>
      <c r="P243">
        <v>0</v>
      </c>
      <c r="Q243">
        <v>0</v>
      </c>
      <c r="R243" s="2"/>
      <c r="S243" s="2" t="s">
        <v>4047</v>
      </c>
    </row>
    <row r="244" spans="1:19">
      <c r="A244" s="1">
        <v>46126</v>
      </c>
      <c r="B244" s="2" t="s">
        <v>4045</v>
      </c>
      <c r="C244" s="3">
        <v>0.91666666666666674</v>
      </c>
      <c r="D244" s="3">
        <v>0.93055555555555558</v>
      </c>
      <c r="E244">
        <v>0.33</v>
      </c>
      <c r="F244" s="2" t="s">
        <v>3427</v>
      </c>
      <c r="G244" s="2" t="s">
        <v>3417</v>
      </c>
      <c r="H244">
        <v>361</v>
      </c>
      <c r="I244" s="2" t="s">
        <v>1691</v>
      </c>
      <c r="J244" s="2" t="s">
        <v>1688</v>
      </c>
      <c r="K244" t="s">
        <v>1690</v>
      </c>
      <c r="L244" t="s">
        <v>59</v>
      </c>
      <c r="M244" s="2" t="s">
        <v>1689</v>
      </c>
      <c r="N244" s="2" t="s">
        <v>64</v>
      </c>
      <c r="O244">
        <v>2150</v>
      </c>
      <c r="P244">
        <v>2150</v>
      </c>
      <c r="Q244">
        <v>0</v>
      </c>
      <c r="R244" s="2" t="s">
        <v>3438</v>
      </c>
      <c r="S244" s="2" t="s">
        <v>4047</v>
      </c>
    </row>
    <row r="245" spans="1:19">
      <c r="A245" s="1">
        <v>46126</v>
      </c>
      <c r="B245" s="2" t="s">
        <v>4045</v>
      </c>
      <c r="C245" s="3">
        <v>0.93055555555555558</v>
      </c>
      <c r="D245" s="3">
        <v>0.9375</v>
      </c>
      <c r="E245">
        <v>0.17</v>
      </c>
      <c r="F245" s="2" t="s">
        <v>3427</v>
      </c>
      <c r="G245" s="2" t="s">
        <v>4046</v>
      </c>
      <c r="H245" t="s">
        <v>764</v>
      </c>
      <c r="I245" s="2" t="s">
        <v>764</v>
      </c>
      <c r="J245" s="2" t="s">
        <v>764</v>
      </c>
      <c r="M245" s="2" t="s">
        <v>764</v>
      </c>
      <c r="N245" s="2" t="s">
        <v>764</v>
      </c>
      <c r="O245" t="s">
        <v>764</v>
      </c>
      <c r="P245">
        <v>0</v>
      </c>
      <c r="Q245">
        <v>0</v>
      </c>
      <c r="R245" s="2"/>
      <c r="S245" s="2" t="s">
        <v>4047</v>
      </c>
    </row>
    <row r="246" spans="1:19">
      <c r="A246" s="1">
        <v>46126</v>
      </c>
      <c r="B246" s="2" t="s">
        <v>4045</v>
      </c>
      <c r="C246" s="3">
        <v>0.9375</v>
      </c>
      <c r="D246" s="3">
        <v>0.95833333333333326</v>
      </c>
      <c r="E246">
        <v>0.5</v>
      </c>
      <c r="F246" s="2" t="s">
        <v>3427</v>
      </c>
      <c r="G246" s="2" t="s">
        <v>3417</v>
      </c>
      <c r="H246">
        <v>440</v>
      </c>
      <c r="I246" s="2" t="s">
        <v>1691</v>
      </c>
      <c r="J246" s="2" t="s">
        <v>1955</v>
      </c>
      <c r="K246" t="s">
        <v>1690</v>
      </c>
      <c r="L246" t="s">
        <v>59</v>
      </c>
      <c r="M246" s="2" t="s">
        <v>1689</v>
      </c>
      <c r="N246" s="2" t="s">
        <v>64</v>
      </c>
      <c r="O246">
        <v>2600</v>
      </c>
      <c r="P246">
        <v>2800</v>
      </c>
      <c r="Q246">
        <v>0</v>
      </c>
      <c r="R246" s="2" t="s">
        <v>3438</v>
      </c>
      <c r="S246" s="2" t="s">
        <v>4047</v>
      </c>
    </row>
    <row r="247" spans="1:19">
      <c r="A247" s="1">
        <v>46126</v>
      </c>
      <c r="B247" s="2" t="s">
        <v>4045</v>
      </c>
      <c r="C247" s="3">
        <v>0.95833333333333326</v>
      </c>
      <c r="D247" s="3">
        <v>0.96527777777777768</v>
      </c>
      <c r="E247">
        <v>0.17</v>
      </c>
      <c r="F247" s="2" t="s">
        <v>3427</v>
      </c>
      <c r="G247" s="2" t="s">
        <v>4046</v>
      </c>
      <c r="H247" t="s">
        <v>764</v>
      </c>
      <c r="I247" s="2" t="s">
        <v>764</v>
      </c>
      <c r="J247" s="2" t="s">
        <v>764</v>
      </c>
      <c r="M247" s="2" t="s">
        <v>764</v>
      </c>
      <c r="N247" s="2" t="s">
        <v>764</v>
      </c>
      <c r="O247" t="s">
        <v>764</v>
      </c>
      <c r="P247">
        <v>0</v>
      </c>
      <c r="Q247">
        <v>0</v>
      </c>
      <c r="R247" s="2"/>
      <c r="S247" s="2" t="s">
        <v>4047</v>
      </c>
    </row>
    <row r="248" spans="1:19">
      <c r="A248" s="1">
        <v>46132</v>
      </c>
      <c r="B248" s="2" t="s">
        <v>4045</v>
      </c>
      <c r="C248" s="3">
        <v>0.47916666666666674</v>
      </c>
      <c r="D248" s="3">
        <v>0.5</v>
      </c>
      <c r="E248">
        <v>0.5</v>
      </c>
      <c r="F248" s="2" t="s">
        <v>3416</v>
      </c>
      <c r="G248" s="2" t="s">
        <v>3471</v>
      </c>
      <c r="H248" t="s">
        <v>764</v>
      </c>
      <c r="I248" s="2" t="s">
        <v>764</v>
      </c>
      <c r="J248" s="2" t="s">
        <v>764</v>
      </c>
      <c r="M248" s="2" t="s">
        <v>764</v>
      </c>
      <c r="N248" s="2" t="s">
        <v>764</v>
      </c>
      <c r="O248" t="s">
        <v>764</v>
      </c>
      <c r="P248">
        <v>0</v>
      </c>
      <c r="Q248">
        <v>0</v>
      </c>
      <c r="R248" s="2"/>
      <c r="S248" s="2" t="s">
        <v>4047</v>
      </c>
    </row>
    <row r="249" spans="1:19">
      <c r="A249" s="1">
        <v>46132</v>
      </c>
      <c r="B249" s="2" t="s">
        <v>4045</v>
      </c>
      <c r="C249" s="3">
        <v>0.5</v>
      </c>
      <c r="D249" s="3">
        <v>0.58333333333333326</v>
      </c>
      <c r="E249">
        <v>2</v>
      </c>
      <c r="F249" s="2" t="s">
        <v>3416</v>
      </c>
      <c r="G249" s="2" t="s">
        <v>3417</v>
      </c>
      <c r="H249">
        <v>310</v>
      </c>
      <c r="I249" s="2" t="s">
        <v>1501</v>
      </c>
      <c r="J249" s="2" t="s">
        <v>1499</v>
      </c>
      <c r="K249" t="s">
        <v>975</v>
      </c>
      <c r="L249" t="s">
        <v>240</v>
      </c>
      <c r="M249" s="2" t="s">
        <v>1500</v>
      </c>
      <c r="N249" s="2" t="s">
        <v>64</v>
      </c>
      <c r="O249">
        <v>14500</v>
      </c>
      <c r="P249">
        <v>14520</v>
      </c>
      <c r="Q249">
        <v>20</v>
      </c>
      <c r="R249" s="2"/>
      <c r="S249" s="2" t="s">
        <v>4047</v>
      </c>
    </row>
    <row r="250" spans="1:19">
      <c r="A250" s="1">
        <v>46132</v>
      </c>
      <c r="B250" s="2" t="s">
        <v>4045</v>
      </c>
      <c r="C250" s="3">
        <v>0.58333333333333326</v>
      </c>
      <c r="D250" s="3">
        <v>0.59375</v>
      </c>
      <c r="E250">
        <v>0.25</v>
      </c>
      <c r="F250" s="2" t="s">
        <v>3416</v>
      </c>
      <c r="G250" s="2" t="s">
        <v>4046</v>
      </c>
      <c r="H250" t="s">
        <v>764</v>
      </c>
      <c r="I250" s="2" t="s">
        <v>764</v>
      </c>
      <c r="J250" s="2" t="s">
        <v>764</v>
      </c>
      <c r="M250" s="2" t="s">
        <v>764</v>
      </c>
      <c r="N250" s="2" t="s">
        <v>764</v>
      </c>
      <c r="O250" t="s">
        <v>764</v>
      </c>
      <c r="P250">
        <v>0</v>
      </c>
      <c r="Q250">
        <v>0</v>
      </c>
      <c r="R250" s="2"/>
      <c r="S250" s="2" t="s">
        <v>4047</v>
      </c>
    </row>
    <row r="251" spans="1:19">
      <c r="A251" s="1">
        <v>46132</v>
      </c>
      <c r="B251" s="2" t="s">
        <v>4045</v>
      </c>
      <c r="C251" s="3">
        <v>0.59375</v>
      </c>
      <c r="D251" s="3">
        <v>0.60416666666666674</v>
      </c>
      <c r="E251">
        <v>0.25</v>
      </c>
      <c r="F251" s="2" t="s">
        <v>3416</v>
      </c>
      <c r="G251" s="2" t="s">
        <v>3471</v>
      </c>
      <c r="H251" t="s">
        <v>764</v>
      </c>
      <c r="I251" s="2" t="s">
        <v>764</v>
      </c>
      <c r="J251" s="2" t="s">
        <v>764</v>
      </c>
      <c r="M251" s="2" t="s">
        <v>764</v>
      </c>
      <c r="N251" s="2" t="s">
        <v>764</v>
      </c>
      <c r="O251" t="s">
        <v>764</v>
      </c>
      <c r="P251">
        <v>0</v>
      </c>
      <c r="Q251">
        <v>0</v>
      </c>
      <c r="R251" s="2"/>
      <c r="S251" s="2" t="s">
        <v>4047</v>
      </c>
    </row>
    <row r="252" spans="1:19">
      <c r="A252" s="1">
        <v>46132</v>
      </c>
      <c r="B252" s="2" t="s">
        <v>4045</v>
      </c>
      <c r="C252" s="3">
        <v>0.60416666666666674</v>
      </c>
      <c r="D252" s="3">
        <v>0.70138888888888884</v>
      </c>
      <c r="E252">
        <v>2.33</v>
      </c>
      <c r="F252" s="2" t="s">
        <v>3416</v>
      </c>
      <c r="G252" s="2" t="s">
        <v>3417</v>
      </c>
      <c r="H252">
        <v>416</v>
      </c>
      <c r="I252" s="2" t="s">
        <v>98</v>
      </c>
      <c r="J252" s="2" t="s">
        <v>1886</v>
      </c>
      <c r="K252" t="s">
        <v>95</v>
      </c>
      <c r="L252" t="s">
        <v>97</v>
      </c>
      <c r="M252" s="2" t="s">
        <v>94</v>
      </c>
      <c r="N252" s="2" t="s">
        <v>64</v>
      </c>
      <c r="O252">
        <v>23000</v>
      </c>
      <c r="P252">
        <v>23060</v>
      </c>
      <c r="Q252">
        <v>10</v>
      </c>
      <c r="R252" s="2"/>
      <c r="S252" s="2" t="s">
        <v>4047</v>
      </c>
    </row>
    <row r="253" spans="1:19">
      <c r="A253" s="1">
        <v>46132</v>
      </c>
      <c r="B253" s="2" t="s">
        <v>4045</v>
      </c>
      <c r="C253" s="3">
        <v>0.70138888888888884</v>
      </c>
      <c r="D253" s="3">
        <v>0.70833333333333326</v>
      </c>
      <c r="E253">
        <v>0.17</v>
      </c>
      <c r="F253" s="2" t="s">
        <v>3416</v>
      </c>
      <c r="G253" s="2" t="s">
        <v>4046</v>
      </c>
      <c r="H253" t="s">
        <v>764</v>
      </c>
      <c r="I253" s="2" t="s">
        <v>764</v>
      </c>
      <c r="J253" s="2" t="s">
        <v>764</v>
      </c>
      <c r="M253" s="2" t="s">
        <v>764</v>
      </c>
      <c r="N253" s="2" t="s">
        <v>764</v>
      </c>
      <c r="O253" t="s">
        <v>764</v>
      </c>
      <c r="P253">
        <v>0</v>
      </c>
      <c r="Q253">
        <v>0</v>
      </c>
      <c r="R253" s="2"/>
      <c r="S253" s="2" t="s">
        <v>4047</v>
      </c>
    </row>
    <row r="254" spans="1:19">
      <c r="A254" s="1">
        <v>46132</v>
      </c>
      <c r="B254" s="2" t="s">
        <v>4045</v>
      </c>
      <c r="C254" s="3">
        <v>0.70833333333333326</v>
      </c>
      <c r="D254" s="3">
        <v>0.72916666666666674</v>
      </c>
      <c r="E254">
        <v>0.5</v>
      </c>
      <c r="F254" s="2" t="s">
        <v>3416</v>
      </c>
      <c r="G254" s="2" t="s">
        <v>3362</v>
      </c>
      <c r="H254" t="s">
        <v>764</v>
      </c>
      <c r="I254" s="2" t="s">
        <v>764</v>
      </c>
      <c r="J254" s="2" t="s">
        <v>764</v>
      </c>
      <c r="M254" s="2" t="s">
        <v>764</v>
      </c>
      <c r="N254" s="2" t="s">
        <v>764</v>
      </c>
      <c r="O254" t="s">
        <v>764</v>
      </c>
      <c r="P254">
        <v>0</v>
      </c>
      <c r="Q254">
        <v>0</v>
      </c>
      <c r="R254" s="2" t="s">
        <v>4056</v>
      </c>
      <c r="S254" s="2" t="s">
        <v>4047</v>
      </c>
    </row>
    <row r="255" spans="1:19">
      <c r="A255" s="1">
        <v>46132</v>
      </c>
      <c r="B255" s="2" t="s">
        <v>4045</v>
      </c>
      <c r="C255" s="3">
        <v>0.75069444444444455</v>
      </c>
      <c r="D255" s="3">
        <v>0.87569444444444455</v>
      </c>
      <c r="E255">
        <v>3</v>
      </c>
      <c r="F255" s="2" t="s">
        <v>3427</v>
      </c>
      <c r="G255" s="2" t="s">
        <v>3417</v>
      </c>
      <c r="H255">
        <v>420</v>
      </c>
      <c r="I255" s="2" t="s">
        <v>98</v>
      </c>
      <c r="J255" s="2" t="s">
        <v>1888</v>
      </c>
      <c r="K255" t="s">
        <v>95</v>
      </c>
      <c r="L255" t="s">
        <v>97</v>
      </c>
      <c r="M255" s="2" t="s">
        <v>94</v>
      </c>
      <c r="N255" s="2" t="s">
        <v>64</v>
      </c>
      <c r="O255">
        <v>23000</v>
      </c>
      <c r="P255">
        <v>23130</v>
      </c>
      <c r="Q255">
        <v>3</v>
      </c>
      <c r="R255" s="2"/>
      <c r="S255" s="2" t="s">
        <v>4047</v>
      </c>
    </row>
    <row r="256" spans="1:19">
      <c r="A256" s="1">
        <v>46132</v>
      </c>
      <c r="B256" s="2" t="s">
        <v>4045</v>
      </c>
      <c r="C256" s="3">
        <v>0.79166666666666674</v>
      </c>
      <c r="D256" s="3">
        <v>0.80208333333333326</v>
      </c>
      <c r="E256">
        <v>0.25</v>
      </c>
      <c r="F256" s="2" t="s">
        <v>3427</v>
      </c>
      <c r="G256" s="2" t="s">
        <v>4046</v>
      </c>
      <c r="H256" t="s">
        <v>764</v>
      </c>
      <c r="I256" s="2" t="s">
        <v>764</v>
      </c>
      <c r="J256" s="2" t="s">
        <v>764</v>
      </c>
      <c r="M256" s="2" t="s">
        <v>764</v>
      </c>
      <c r="N256" s="2" t="s">
        <v>764</v>
      </c>
      <c r="O256" t="s">
        <v>764</v>
      </c>
      <c r="P256">
        <v>0</v>
      </c>
      <c r="Q256">
        <v>0</v>
      </c>
      <c r="R256" s="2"/>
      <c r="S256" s="2" t="s">
        <v>4047</v>
      </c>
    </row>
    <row r="257" spans="1:19">
      <c r="A257" s="1">
        <v>46132</v>
      </c>
      <c r="B257" s="2" t="s">
        <v>4045</v>
      </c>
      <c r="C257" s="3">
        <v>0.80208333333333326</v>
      </c>
      <c r="D257" s="3">
        <v>0.81944444444444442</v>
      </c>
      <c r="E257">
        <v>0.42</v>
      </c>
      <c r="F257" s="2" t="s">
        <v>3427</v>
      </c>
      <c r="G257" s="2" t="s">
        <v>3471</v>
      </c>
      <c r="H257" t="s">
        <v>764</v>
      </c>
      <c r="I257" s="2" t="s">
        <v>764</v>
      </c>
      <c r="J257" s="2" t="s">
        <v>764</v>
      </c>
      <c r="M257" s="2" t="s">
        <v>764</v>
      </c>
      <c r="N257" s="2" t="s">
        <v>764</v>
      </c>
      <c r="O257" t="s">
        <v>764</v>
      </c>
      <c r="P257">
        <v>0</v>
      </c>
      <c r="Q257">
        <v>0</v>
      </c>
      <c r="R257" s="2"/>
      <c r="S257" s="2" t="s">
        <v>4047</v>
      </c>
    </row>
    <row r="258" spans="1:19">
      <c r="A258" s="1">
        <v>46132</v>
      </c>
      <c r="B258" s="2" t="s">
        <v>4045</v>
      </c>
      <c r="C258" s="3">
        <v>0.81944444444444442</v>
      </c>
      <c r="D258" s="3">
        <v>0.82986111111111116</v>
      </c>
      <c r="E258">
        <v>0.25</v>
      </c>
      <c r="F258" s="2" t="s">
        <v>3427</v>
      </c>
      <c r="G258" s="2" t="s">
        <v>3417</v>
      </c>
      <c r="H258">
        <v>306</v>
      </c>
      <c r="I258" s="2" t="s">
        <v>1485</v>
      </c>
      <c r="J258" s="2" t="s">
        <v>1482</v>
      </c>
      <c r="K258" t="s">
        <v>1484</v>
      </c>
      <c r="L258" t="s">
        <v>519</v>
      </c>
      <c r="M258" s="2" t="s">
        <v>1483</v>
      </c>
      <c r="N258" s="2" t="s">
        <v>64</v>
      </c>
      <c r="O258">
        <v>28000</v>
      </c>
      <c r="P258">
        <v>1050</v>
      </c>
      <c r="Q258">
        <v>0</v>
      </c>
      <c r="R258" s="2"/>
      <c r="S258" s="2" t="s">
        <v>4047</v>
      </c>
    </row>
    <row r="259" spans="1:19">
      <c r="A259" s="1">
        <v>46132</v>
      </c>
      <c r="B259" s="2" t="s">
        <v>4045</v>
      </c>
      <c r="C259" s="3">
        <v>0.82986111111111116</v>
      </c>
      <c r="D259" s="3">
        <v>0.83333333333333326</v>
      </c>
      <c r="E259">
        <v>0.08</v>
      </c>
      <c r="F259" s="2" t="s">
        <v>3427</v>
      </c>
      <c r="G259" s="2" t="s">
        <v>3464</v>
      </c>
      <c r="H259" t="s">
        <v>764</v>
      </c>
      <c r="I259" s="2" t="s">
        <v>764</v>
      </c>
      <c r="J259" s="2" t="s">
        <v>764</v>
      </c>
      <c r="M259" s="2" t="s">
        <v>764</v>
      </c>
      <c r="N259" s="2" t="s">
        <v>764</v>
      </c>
      <c r="O259" t="s">
        <v>764</v>
      </c>
      <c r="P259">
        <v>0</v>
      </c>
      <c r="Q259">
        <v>0</v>
      </c>
      <c r="R259" s="2"/>
      <c r="S259" s="2" t="s">
        <v>4047</v>
      </c>
    </row>
    <row r="260" spans="1:19">
      <c r="A260" s="1">
        <v>46133</v>
      </c>
      <c r="B260" s="2" t="s">
        <v>3616</v>
      </c>
      <c r="C260" s="3">
        <v>0.34027777777777768</v>
      </c>
      <c r="D260" s="3">
        <v>0.52083333333333326</v>
      </c>
      <c r="E260">
        <v>4.33</v>
      </c>
      <c r="F260" s="2" t="s">
        <v>3416</v>
      </c>
      <c r="G260" s="2" t="s">
        <v>3417</v>
      </c>
      <c r="H260">
        <v>306</v>
      </c>
      <c r="I260" s="2" t="s">
        <v>1485</v>
      </c>
      <c r="J260" s="2" t="s">
        <v>1482</v>
      </c>
      <c r="K260" t="s">
        <v>1484</v>
      </c>
      <c r="L260" t="s">
        <v>519</v>
      </c>
      <c r="M260" s="2" t="s">
        <v>1483</v>
      </c>
      <c r="N260" s="2" t="s">
        <v>64</v>
      </c>
      <c r="O260">
        <v>28000</v>
      </c>
      <c r="P260">
        <v>27465</v>
      </c>
      <c r="Q260">
        <v>15</v>
      </c>
      <c r="R260" s="2"/>
      <c r="S260" s="2" t="s">
        <v>4047</v>
      </c>
    </row>
    <row r="261" spans="1:19">
      <c r="A261" s="1">
        <v>46133</v>
      </c>
      <c r="B261" s="2" t="s">
        <v>3616</v>
      </c>
      <c r="C261" s="3">
        <v>0.52083333333333326</v>
      </c>
      <c r="D261" s="3">
        <v>0.52777777777777768</v>
      </c>
      <c r="E261">
        <v>0.17</v>
      </c>
      <c r="F261" s="2" t="s">
        <v>3416</v>
      </c>
      <c r="G261" s="2" t="s">
        <v>4046</v>
      </c>
      <c r="H261" t="s">
        <v>764</v>
      </c>
      <c r="I261" s="2" t="s">
        <v>764</v>
      </c>
      <c r="J261" s="2" t="s">
        <v>764</v>
      </c>
      <c r="M261" s="2" t="s">
        <v>764</v>
      </c>
      <c r="N261" s="2" t="s">
        <v>764</v>
      </c>
      <c r="O261" t="s">
        <v>764</v>
      </c>
      <c r="P261">
        <v>0</v>
      </c>
      <c r="Q261">
        <v>0</v>
      </c>
      <c r="R261" s="2"/>
      <c r="S261" s="2" t="s">
        <v>4047</v>
      </c>
    </row>
    <row r="262" spans="1:19">
      <c r="A262" s="1">
        <v>46133</v>
      </c>
      <c r="B262" s="2" t="s">
        <v>3616</v>
      </c>
      <c r="C262" s="3">
        <v>0.52777777777777768</v>
      </c>
      <c r="D262" s="3">
        <v>0.54166666666666674</v>
      </c>
      <c r="E262">
        <v>0.33</v>
      </c>
      <c r="F262" s="2" t="s">
        <v>3416</v>
      </c>
      <c r="G262" s="2" t="s">
        <v>3471</v>
      </c>
      <c r="H262" t="s">
        <v>764</v>
      </c>
      <c r="I262" s="2" t="s">
        <v>764</v>
      </c>
      <c r="J262" s="2" t="s">
        <v>764</v>
      </c>
      <c r="M262" s="2" t="s">
        <v>764</v>
      </c>
      <c r="N262" s="2" t="s">
        <v>764</v>
      </c>
      <c r="O262" t="s">
        <v>764</v>
      </c>
      <c r="P262">
        <v>0</v>
      </c>
      <c r="Q262">
        <v>0</v>
      </c>
      <c r="R262" s="2"/>
      <c r="S262" s="2" t="s">
        <v>4047</v>
      </c>
    </row>
    <row r="263" spans="1:19">
      <c r="A263" s="1">
        <v>46133</v>
      </c>
      <c r="B263" s="2" t="s">
        <v>3616</v>
      </c>
      <c r="C263" s="3">
        <v>0.54166666666666674</v>
      </c>
      <c r="D263" s="3">
        <v>0.625</v>
      </c>
      <c r="E263">
        <v>2</v>
      </c>
      <c r="F263" s="2" t="s">
        <v>3416</v>
      </c>
      <c r="G263" s="2" t="s">
        <v>3417</v>
      </c>
      <c r="H263">
        <v>510</v>
      </c>
      <c r="I263" s="2" t="s">
        <v>2177</v>
      </c>
      <c r="J263" s="2" t="s">
        <v>2174</v>
      </c>
      <c r="K263" t="s">
        <v>1135</v>
      </c>
      <c r="L263" t="s">
        <v>2176</v>
      </c>
      <c r="M263" s="2" t="s">
        <v>2175</v>
      </c>
      <c r="N263" s="2" t="s">
        <v>64</v>
      </c>
      <c r="O263">
        <v>14000</v>
      </c>
      <c r="P263">
        <v>16300</v>
      </c>
      <c r="Q263">
        <v>8</v>
      </c>
      <c r="R263" s="2"/>
      <c r="S263" s="2" t="s">
        <v>4047</v>
      </c>
    </row>
    <row r="264" spans="1:19">
      <c r="A264" s="1">
        <v>46133</v>
      </c>
      <c r="B264" s="2" t="s">
        <v>3616</v>
      </c>
      <c r="C264" s="3">
        <v>0.625</v>
      </c>
      <c r="D264" s="3">
        <v>0.63194444444444442</v>
      </c>
      <c r="E264">
        <v>0.17</v>
      </c>
      <c r="F264" s="2" t="s">
        <v>3416</v>
      </c>
      <c r="G264" s="2" t="s">
        <v>4046</v>
      </c>
      <c r="H264" t="s">
        <v>764</v>
      </c>
      <c r="I264" s="2" t="s">
        <v>764</v>
      </c>
      <c r="J264" s="2" t="s">
        <v>764</v>
      </c>
      <c r="M264" s="2" t="s">
        <v>764</v>
      </c>
      <c r="N264" s="2" t="s">
        <v>764</v>
      </c>
      <c r="O264" t="s">
        <v>764</v>
      </c>
      <c r="P264">
        <v>0</v>
      </c>
      <c r="Q264">
        <v>0</v>
      </c>
      <c r="R264" s="2"/>
      <c r="S264" s="2" t="s">
        <v>4047</v>
      </c>
    </row>
    <row r="265" spans="1:19">
      <c r="A265" s="1">
        <v>46133</v>
      </c>
      <c r="B265" s="2" t="s">
        <v>3616</v>
      </c>
      <c r="C265" s="3">
        <v>0.63541666666666674</v>
      </c>
      <c r="D265" s="3">
        <v>0.65277777777777768</v>
      </c>
      <c r="E265">
        <v>0.42</v>
      </c>
      <c r="F265" s="2" t="s">
        <v>3416</v>
      </c>
      <c r="G265" s="2" t="s">
        <v>3471</v>
      </c>
      <c r="H265" t="s">
        <v>764</v>
      </c>
      <c r="I265" s="2" t="s">
        <v>764</v>
      </c>
      <c r="J265" s="2" t="s">
        <v>764</v>
      </c>
      <c r="M265" s="2" t="s">
        <v>764</v>
      </c>
      <c r="N265" s="2" t="s">
        <v>764</v>
      </c>
      <c r="O265" t="s">
        <v>764</v>
      </c>
      <c r="P265">
        <v>0</v>
      </c>
      <c r="Q265">
        <v>0</v>
      </c>
      <c r="R265" s="2"/>
      <c r="S265" s="2" t="s">
        <v>4047</v>
      </c>
    </row>
    <row r="266" spans="1:19">
      <c r="A266" s="1">
        <v>46133</v>
      </c>
      <c r="B266" s="2" t="s">
        <v>3616</v>
      </c>
      <c r="C266" s="3">
        <v>0.65277777777777768</v>
      </c>
      <c r="D266" s="3">
        <v>0.72916666666666674</v>
      </c>
      <c r="E266">
        <v>1.83</v>
      </c>
      <c r="F266" s="2" t="s">
        <v>3416</v>
      </c>
      <c r="G266" s="2" t="s">
        <v>3417</v>
      </c>
      <c r="H266">
        <v>283</v>
      </c>
      <c r="I266" s="2" t="s">
        <v>1385</v>
      </c>
      <c r="J266" s="2" t="s">
        <v>1383</v>
      </c>
      <c r="K266" t="s">
        <v>499</v>
      </c>
      <c r="L266" t="s">
        <v>240</v>
      </c>
      <c r="M266" s="2" t="s">
        <v>1384</v>
      </c>
      <c r="N266" s="2" t="s">
        <v>64</v>
      </c>
      <c r="O266">
        <v>16800</v>
      </c>
      <c r="P266">
        <v>12000</v>
      </c>
      <c r="Q266">
        <v>5</v>
      </c>
      <c r="R266" s="2"/>
      <c r="S266" s="2" t="s">
        <v>4047</v>
      </c>
    </row>
    <row r="267" spans="1:19">
      <c r="A267" s="1">
        <v>46133</v>
      </c>
      <c r="B267" s="2" t="s">
        <v>4045</v>
      </c>
      <c r="C267" s="3">
        <v>0.78125</v>
      </c>
      <c r="D267" s="3">
        <v>0.81944444444444442</v>
      </c>
      <c r="E267">
        <v>0.92</v>
      </c>
      <c r="F267" s="2" t="s">
        <v>3427</v>
      </c>
      <c r="G267" s="2" t="s">
        <v>3417</v>
      </c>
      <c r="H267">
        <v>283</v>
      </c>
      <c r="I267" s="2" t="s">
        <v>1385</v>
      </c>
      <c r="J267" s="2" t="s">
        <v>1383</v>
      </c>
      <c r="K267" t="s">
        <v>499</v>
      </c>
      <c r="L267" t="s">
        <v>240</v>
      </c>
      <c r="M267" s="2" t="s">
        <v>1384</v>
      </c>
      <c r="N267" s="2" t="s">
        <v>64</v>
      </c>
      <c r="O267">
        <v>16800</v>
      </c>
      <c r="P267">
        <v>3825</v>
      </c>
      <c r="Q267">
        <v>0</v>
      </c>
      <c r="R267" s="2"/>
      <c r="S267" s="2" t="s">
        <v>4047</v>
      </c>
    </row>
    <row r="268" spans="1:19">
      <c r="A268" s="1">
        <v>46133</v>
      </c>
      <c r="B268" s="2" t="s">
        <v>4045</v>
      </c>
      <c r="C268" s="3">
        <v>0.81944444444444442</v>
      </c>
      <c r="D268" s="3">
        <v>0.82638888888888884</v>
      </c>
      <c r="E268">
        <v>0.17</v>
      </c>
      <c r="F268" s="2" t="s">
        <v>3427</v>
      </c>
      <c r="G268" s="2" t="s">
        <v>4046</v>
      </c>
      <c r="H268" t="s">
        <v>764</v>
      </c>
      <c r="I268" s="2" t="s">
        <v>764</v>
      </c>
      <c r="J268" s="2" t="s">
        <v>764</v>
      </c>
      <c r="M268" s="2" t="s">
        <v>764</v>
      </c>
      <c r="N268" s="2" t="s">
        <v>764</v>
      </c>
      <c r="O268" t="s">
        <v>764</v>
      </c>
      <c r="P268">
        <v>0</v>
      </c>
      <c r="Q268">
        <v>0</v>
      </c>
      <c r="R268" s="2"/>
      <c r="S268" s="2" t="s">
        <v>4047</v>
      </c>
    </row>
    <row r="269" spans="1:19">
      <c r="A269" s="1">
        <v>46133</v>
      </c>
      <c r="B269" s="2" t="s">
        <v>4045</v>
      </c>
      <c r="C269" s="3">
        <v>0.82638888888888884</v>
      </c>
      <c r="D269" s="3">
        <v>0.83333333333333326</v>
      </c>
      <c r="E269">
        <v>0.17</v>
      </c>
      <c r="F269" s="2" t="s">
        <v>3427</v>
      </c>
      <c r="G269" s="2" t="s">
        <v>3471</v>
      </c>
      <c r="H269" t="s">
        <v>764</v>
      </c>
      <c r="I269" s="2" t="s">
        <v>764</v>
      </c>
      <c r="J269" s="2" t="s">
        <v>764</v>
      </c>
      <c r="M269" s="2" t="s">
        <v>764</v>
      </c>
      <c r="N269" s="2" t="s">
        <v>764</v>
      </c>
      <c r="O269" t="s">
        <v>764</v>
      </c>
      <c r="P269">
        <v>0</v>
      </c>
      <c r="Q269">
        <v>0</v>
      </c>
      <c r="R269" s="2"/>
      <c r="S269" s="2" t="s">
        <v>4047</v>
      </c>
    </row>
    <row r="270" spans="1:19">
      <c r="A270" s="1">
        <v>46133</v>
      </c>
      <c r="B270" s="2" t="s">
        <v>4045</v>
      </c>
      <c r="C270" s="3">
        <v>0.83333333333333326</v>
      </c>
      <c r="D270" s="3">
        <v>0.85416666666666674</v>
      </c>
      <c r="E270">
        <v>0.5</v>
      </c>
      <c r="F270" s="2" t="s">
        <v>3427</v>
      </c>
      <c r="G270" s="2" t="s">
        <v>3362</v>
      </c>
      <c r="H270" t="s">
        <v>764</v>
      </c>
      <c r="I270" s="2" t="s">
        <v>764</v>
      </c>
      <c r="J270" s="2" t="s">
        <v>764</v>
      </c>
      <c r="M270" s="2" t="s">
        <v>764</v>
      </c>
      <c r="N270" s="2" t="s">
        <v>764</v>
      </c>
      <c r="O270" t="s">
        <v>764</v>
      </c>
      <c r="P270">
        <v>0</v>
      </c>
      <c r="Q270">
        <v>0</v>
      </c>
      <c r="R270" s="2" t="s">
        <v>4049</v>
      </c>
      <c r="S270" s="2" t="s">
        <v>4047</v>
      </c>
    </row>
    <row r="271" spans="1:19">
      <c r="A271" s="1">
        <v>46133</v>
      </c>
      <c r="B271" s="2" t="s">
        <v>4045</v>
      </c>
      <c r="C271" s="3">
        <v>0.85416666666666674</v>
      </c>
      <c r="D271" s="3">
        <v>0.91666666666666674</v>
      </c>
      <c r="E271">
        <v>1.5</v>
      </c>
      <c r="F271" s="2" t="s">
        <v>3427</v>
      </c>
      <c r="G271" s="2" t="s">
        <v>3417</v>
      </c>
      <c r="H271">
        <v>512</v>
      </c>
      <c r="I271" s="2" t="s">
        <v>2182</v>
      </c>
      <c r="J271" s="2" t="s">
        <v>2180</v>
      </c>
      <c r="K271" t="s">
        <v>815</v>
      </c>
      <c r="L271" t="s">
        <v>473</v>
      </c>
      <c r="M271" s="2" t="s">
        <v>2181</v>
      </c>
      <c r="N271" s="2" t="s">
        <v>64</v>
      </c>
      <c r="O271">
        <v>17800</v>
      </c>
      <c r="P271">
        <v>18110</v>
      </c>
      <c r="Q271">
        <v>10</v>
      </c>
      <c r="R271" s="2"/>
      <c r="S271" s="2" t="s">
        <v>4047</v>
      </c>
    </row>
    <row r="272" spans="1:19">
      <c r="A272" s="1">
        <v>46133</v>
      </c>
      <c r="B272" s="2" t="s">
        <v>4045</v>
      </c>
      <c r="C272" s="3">
        <v>0.91666666666666674</v>
      </c>
      <c r="D272" s="3">
        <v>0.92013888888888884</v>
      </c>
      <c r="E272">
        <v>0.08</v>
      </c>
      <c r="F272" s="2" t="s">
        <v>3427</v>
      </c>
      <c r="G272" s="2" t="s">
        <v>4046</v>
      </c>
      <c r="H272" t="s">
        <v>764</v>
      </c>
      <c r="I272" s="2" t="s">
        <v>764</v>
      </c>
      <c r="J272" s="2" t="s">
        <v>764</v>
      </c>
      <c r="M272" s="2" t="s">
        <v>764</v>
      </c>
      <c r="N272" s="2" t="s">
        <v>764</v>
      </c>
      <c r="O272" t="s">
        <v>764</v>
      </c>
      <c r="P272">
        <v>0</v>
      </c>
      <c r="Q272">
        <v>0</v>
      </c>
      <c r="R272" s="2"/>
      <c r="S272" s="2" t="s">
        <v>4047</v>
      </c>
    </row>
    <row r="273" spans="1:19">
      <c r="A273" s="1">
        <v>46133</v>
      </c>
      <c r="B273" s="2" t="s">
        <v>4045</v>
      </c>
      <c r="C273" s="3">
        <v>0.92013888888888884</v>
      </c>
      <c r="D273" s="3">
        <v>1.0416666666666741E-2</v>
      </c>
      <c r="E273">
        <v>2.17</v>
      </c>
      <c r="F273" s="2" t="s">
        <v>3427</v>
      </c>
      <c r="G273" s="2" t="s">
        <v>3417</v>
      </c>
      <c r="H273">
        <v>338</v>
      </c>
      <c r="I273" s="2" t="s">
        <v>331</v>
      </c>
      <c r="J273" s="2" t="s">
        <v>1605</v>
      </c>
      <c r="K273" t="s">
        <v>329</v>
      </c>
      <c r="L273" t="s">
        <v>473</v>
      </c>
      <c r="M273" s="2" t="s">
        <v>1606</v>
      </c>
      <c r="N273" s="2" t="s">
        <v>64</v>
      </c>
      <c r="O273">
        <v>18000</v>
      </c>
      <c r="P273">
        <v>17981</v>
      </c>
      <c r="Q273">
        <v>2</v>
      </c>
      <c r="R273" s="2"/>
      <c r="S273" s="2" t="s">
        <v>4047</v>
      </c>
    </row>
    <row r="274" spans="1:19">
      <c r="A274" s="1">
        <v>46133</v>
      </c>
      <c r="B274" s="2" t="s">
        <v>4045</v>
      </c>
      <c r="C274" s="3">
        <v>0.96527777777777768</v>
      </c>
      <c r="D274" s="3">
        <v>0.97222222222222232</v>
      </c>
      <c r="E274">
        <v>0.17</v>
      </c>
      <c r="F274" s="2" t="s">
        <v>3427</v>
      </c>
      <c r="G274" s="2" t="s">
        <v>4046</v>
      </c>
      <c r="H274" t="s">
        <v>764</v>
      </c>
      <c r="I274" s="2" t="s">
        <v>764</v>
      </c>
      <c r="J274" s="2" t="s">
        <v>764</v>
      </c>
      <c r="M274" s="2" t="s">
        <v>764</v>
      </c>
      <c r="N274" s="2" t="s">
        <v>764</v>
      </c>
      <c r="O274" t="s">
        <v>764</v>
      </c>
      <c r="P274">
        <v>0</v>
      </c>
      <c r="Q274">
        <v>0</v>
      </c>
      <c r="R274" s="2"/>
      <c r="S274" s="2" t="s">
        <v>4047</v>
      </c>
    </row>
    <row r="275" spans="1:19">
      <c r="A275" s="1">
        <v>46133</v>
      </c>
      <c r="B275" s="2" t="s">
        <v>4045</v>
      </c>
      <c r="C275" s="3">
        <v>0.97222222222222232</v>
      </c>
      <c r="D275" s="3">
        <v>0.97916666666666674</v>
      </c>
      <c r="E275">
        <v>0.17</v>
      </c>
      <c r="F275" s="2" t="s">
        <v>3427</v>
      </c>
      <c r="G275" s="2" t="s">
        <v>3471</v>
      </c>
      <c r="H275" t="s">
        <v>764</v>
      </c>
      <c r="I275" s="2" t="s">
        <v>764</v>
      </c>
      <c r="J275" s="2" t="s">
        <v>764</v>
      </c>
      <c r="M275" s="2" t="s">
        <v>764</v>
      </c>
      <c r="N275" s="2" t="s">
        <v>764</v>
      </c>
      <c r="O275" t="s">
        <v>764</v>
      </c>
      <c r="P275">
        <v>0</v>
      </c>
      <c r="Q275">
        <v>0</v>
      </c>
      <c r="R275" s="2"/>
      <c r="S275" s="2" t="s">
        <v>4047</v>
      </c>
    </row>
    <row r="276" spans="1:19">
      <c r="A276" s="1">
        <v>46133</v>
      </c>
      <c r="B276" s="2" t="s">
        <v>4045</v>
      </c>
      <c r="C276" s="3">
        <v>0.97916666666666674</v>
      </c>
      <c r="D276" s="3">
        <v>2.7777777777777679E-2</v>
      </c>
      <c r="E276">
        <v>1.17</v>
      </c>
      <c r="F276" s="2" t="s">
        <v>3427</v>
      </c>
      <c r="G276" s="2" t="s">
        <v>3417</v>
      </c>
      <c r="H276">
        <v>380</v>
      </c>
      <c r="I276" s="2" t="s">
        <v>1774</v>
      </c>
      <c r="J276" s="2" t="s">
        <v>1771</v>
      </c>
      <c r="K276" t="s">
        <v>1773</v>
      </c>
      <c r="L276" t="s">
        <v>663</v>
      </c>
      <c r="M276" s="2" t="s">
        <v>1772</v>
      </c>
      <c r="N276" s="2" t="s">
        <v>64</v>
      </c>
      <c r="O276">
        <v>12000</v>
      </c>
      <c r="P276">
        <v>12350</v>
      </c>
      <c r="Q276">
        <v>3</v>
      </c>
      <c r="R276" s="2"/>
      <c r="S276" s="2" t="s">
        <v>4047</v>
      </c>
    </row>
    <row r="277" spans="1:19">
      <c r="A277" s="1">
        <v>46134</v>
      </c>
      <c r="B277" s="2" t="s">
        <v>4045</v>
      </c>
      <c r="C277" s="3">
        <v>2.7777777777777679E-2</v>
      </c>
      <c r="D277" s="3">
        <v>3.4722222222222321E-2</v>
      </c>
      <c r="E277">
        <v>0.17</v>
      </c>
      <c r="F277" s="2" t="s">
        <v>3427</v>
      </c>
      <c r="G277" s="2" t="s">
        <v>4046</v>
      </c>
      <c r="H277" t="s">
        <v>764</v>
      </c>
      <c r="I277" s="2" t="s">
        <v>764</v>
      </c>
      <c r="J277" s="2" t="s">
        <v>764</v>
      </c>
      <c r="M277" s="2" t="s">
        <v>764</v>
      </c>
      <c r="N277" s="2" t="s">
        <v>764</v>
      </c>
      <c r="O277" t="s">
        <v>764</v>
      </c>
      <c r="P277">
        <v>0</v>
      </c>
      <c r="Q277">
        <v>0</v>
      </c>
      <c r="R277" s="2"/>
      <c r="S277" s="2" t="s">
        <v>4047</v>
      </c>
    </row>
    <row r="278" spans="1:19">
      <c r="A278" s="1">
        <v>46134</v>
      </c>
      <c r="B278" s="2" t="s">
        <v>4045</v>
      </c>
      <c r="C278" s="3">
        <v>3.4722222222222321E-2</v>
      </c>
      <c r="D278" s="3">
        <v>5.2083333333333259E-2</v>
      </c>
      <c r="E278">
        <v>0.42</v>
      </c>
      <c r="F278" s="2" t="s">
        <v>3427</v>
      </c>
      <c r="G278" s="2" t="s">
        <v>3471</v>
      </c>
      <c r="H278" t="s">
        <v>764</v>
      </c>
      <c r="I278" s="2" t="s">
        <v>764</v>
      </c>
      <c r="J278" s="2" t="s">
        <v>764</v>
      </c>
      <c r="M278" s="2" t="s">
        <v>764</v>
      </c>
      <c r="N278" s="2" t="s">
        <v>764</v>
      </c>
      <c r="O278" t="s">
        <v>764</v>
      </c>
      <c r="P278">
        <v>0</v>
      </c>
      <c r="Q278">
        <v>0</v>
      </c>
      <c r="R278" s="2"/>
      <c r="S278" s="2" t="s">
        <v>4047</v>
      </c>
    </row>
    <row r="279" spans="1:19">
      <c r="A279" s="1">
        <v>46134</v>
      </c>
      <c r="B279" s="2" t="s">
        <v>4045</v>
      </c>
      <c r="C279" s="3">
        <v>5.2083333333333259E-2</v>
      </c>
      <c r="D279" s="3">
        <v>0.10416666666666674</v>
      </c>
      <c r="E279">
        <v>1.25</v>
      </c>
      <c r="F279" s="2" t="s">
        <v>3427</v>
      </c>
      <c r="G279" s="2" t="s">
        <v>3417</v>
      </c>
      <c r="H279">
        <v>587</v>
      </c>
      <c r="I279" s="2" t="s">
        <v>2420</v>
      </c>
      <c r="J279" s="2" t="s">
        <v>2419</v>
      </c>
      <c r="K279" t="s">
        <v>538</v>
      </c>
      <c r="L279" t="s">
        <v>153</v>
      </c>
      <c r="M279" s="2" t="s">
        <v>537</v>
      </c>
      <c r="N279" s="2" t="s">
        <v>64</v>
      </c>
      <c r="O279">
        <v>6000</v>
      </c>
      <c r="P279">
        <v>3290</v>
      </c>
      <c r="Q279">
        <v>15</v>
      </c>
      <c r="R279" s="2"/>
      <c r="S279" s="2" t="s">
        <v>4047</v>
      </c>
    </row>
    <row r="280" spans="1:19">
      <c r="A280" s="1">
        <v>46134</v>
      </c>
      <c r="B280" s="2" t="s">
        <v>4045</v>
      </c>
      <c r="C280" s="3">
        <v>0.10416666666666674</v>
      </c>
      <c r="D280" s="3">
        <v>0.11458333333333326</v>
      </c>
      <c r="E280">
        <v>0.25</v>
      </c>
      <c r="F280" s="2" t="s">
        <v>3427</v>
      </c>
      <c r="G280" s="2" t="s">
        <v>4046</v>
      </c>
      <c r="H280" t="s">
        <v>764</v>
      </c>
      <c r="I280" s="2" t="s">
        <v>764</v>
      </c>
      <c r="J280" s="2" t="s">
        <v>764</v>
      </c>
      <c r="M280" s="2" t="s">
        <v>764</v>
      </c>
      <c r="N280" s="2" t="s">
        <v>764</v>
      </c>
      <c r="O280" t="s">
        <v>764</v>
      </c>
      <c r="P280">
        <v>0</v>
      </c>
      <c r="Q280">
        <v>0</v>
      </c>
      <c r="R280" s="2"/>
      <c r="S280" s="2" t="s">
        <v>4047</v>
      </c>
    </row>
    <row r="281" spans="1:19">
      <c r="A281" s="1">
        <v>46134</v>
      </c>
      <c r="B281" s="2" t="s">
        <v>4045</v>
      </c>
      <c r="C281" s="3">
        <v>0.11458333333333326</v>
      </c>
      <c r="D281" s="3">
        <v>0.15972222222222232</v>
      </c>
      <c r="E281">
        <v>1.08</v>
      </c>
      <c r="F281" s="2" t="s">
        <v>3427</v>
      </c>
      <c r="G281" s="2" t="s">
        <v>3417</v>
      </c>
      <c r="H281">
        <v>400</v>
      </c>
      <c r="I281" s="2" t="s">
        <v>1844</v>
      </c>
      <c r="J281" s="2" t="s">
        <v>1842</v>
      </c>
      <c r="K281" t="s">
        <v>1773</v>
      </c>
      <c r="L281" t="s">
        <v>153</v>
      </c>
      <c r="M281" s="2" t="s">
        <v>1843</v>
      </c>
      <c r="N281" s="2" t="s">
        <v>64</v>
      </c>
      <c r="O281">
        <v>3500</v>
      </c>
      <c r="P281">
        <v>3570</v>
      </c>
      <c r="Q281">
        <v>20</v>
      </c>
      <c r="R281" s="2" t="s">
        <v>3438</v>
      </c>
      <c r="S281" s="2" t="s">
        <v>4047</v>
      </c>
    </row>
    <row r="282" spans="1:19">
      <c r="A282" s="1">
        <v>46134</v>
      </c>
      <c r="B282" s="2" t="s">
        <v>4045</v>
      </c>
      <c r="C282" s="3">
        <v>0.15972222222222232</v>
      </c>
      <c r="D282" s="3">
        <v>0.16666666666666674</v>
      </c>
      <c r="E282">
        <v>0.17</v>
      </c>
      <c r="F282" s="2" t="s">
        <v>3427</v>
      </c>
      <c r="G282" s="2" t="s">
        <v>4046</v>
      </c>
      <c r="H282" t="s">
        <v>764</v>
      </c>
      <c r="I282" s="2" t="s">
        <v>764</v>
      </c>
      <c r="J282" s="2" t="s">
        <v>764</v>
      </c>
      <c r="M282" s="2" t="s">
        <v>764</v>
      </c>
      <c r="N282" s="2" t="s">
        <v>764</v>
      </c>
      <c r="O282" t="s">
        <v>764</v>
      </c>
      <c r="P282">
        <v>0</v>
      </c>
      <c r="Q282">
        <v>0</v>
      </c>
      <c r="R282" s="2"/>
      <c r="S282" s="2" t="s">
        <v>4047</v>
      </c>
    </row>
    <row r="283" spans="1:19">
      <c r="A283" s="1">
        <v>46134</v>
      </c>
      <c r="B283" s="2" t="s">
        <v>4045</v>
      </c>
      <c r="C283" s="3">
        <v>0.16666666666666674</v>
      </c>
      <c r="D283" s="3">
        <v>0.21875</v>
      </c>
      <c r="E283">
        <v>1.25</v>
      </c>
      <c r="F283" s="2" t="s">
        <v>3427</v>
      </c>
      <c r="G283" s="2" t="s">
        <v>3417</v>
      </c>
      <c r="H283">
        <v>456</v>
      </c>
      <c r="I283" s="2" t="s">
        <v>2026</v>
      </c>
      <c r="J283" s="2" t="s">
        <v>2023</v>
      </c>
      <c r="K283" t="s">
        <v>2025</v>
      </c>
      <c r="L283" t="s">
        <v>153</v>
      </c>
      <c r="M283" s="2" t="s">
        <v>2024</v>
      </c>
      <c r="N283" s="2" t="s">
        <v>64</v>
      </c>
      <c r="O283">
        <v>5500</v>
      </c>
      <c r="P283">
        <v>5927</v>
      </c>
      <c r="Q283">
        <v>20</v>
      </c>
      <c r="R283" s="2" t="s">
        <v>3438</v>
      </c>
      <c r="S283" s="2" t="s">
        <v>4047</v>
      </c>
    </row>
    <row r="284" spans="1:19">
      <c r="A284" s="1">
        <v>46134</v>
      </c>
      <c r="B284" s="2" t="s">
        <v>4045</v>
      </c>
      <c r="C284" s="3">
        <v>0.21875</v>
      </c>
      <c r="D284" s="3">
        <v>0.22222222222222232</v>
      </c>
      <c r="E284">
        <v>0.08</v>
      </c>
      <c r="F284" s="2" t="s">
        <v>3427</v>
      </c>
      <c r="G284" s="2" t="s">
        <v>4046</v>
      </c>
      <c r="H284" t="s">
        <v>764</v>
      </c>
      <c r="I284" s="2" t="s">
        <v>764</v>
      </c>
      <c r="J284" s="2" t="s">
        <v>764</v>
      </c>
      <c r="M284" s="2" t="s">
        <v>764</v>
      </c>
      <c r="N284" s="2" t="s">
        <v>764</v>
      </c>
      <c r="O284" t="s">
        <v>764</v>
      </c>
      <c r="P284">
        <v>0</v>
      </c>
      <c r="Q284">
        <v>0</v>
      </c>
      <c r="R284" s="2"/>
      <c r="S284" s="2" t="s">
        <v>4047</v>
      </c>
    </row>
    <row r="285" spans="1:19">
      <c r="A285" s="1">
        <v>46134</v>
      </c>
      <c r="B285" s="2" t="s">
        <v>4045</v>
      </c>
      <c r="C285" s="3">
        <v>0.22222222222222232</v>
      </c>
      <c r="D285" s="3">
        <v>0.25</v>
      </c>
      <c r="E285">
        <v>0.67</v>
      </c>
      <c r="F285" s="2" t="s">
        <v>3427</v>
      </c>
      <c r="G285" s="2" t="s">
        <v>3417</v>
      </c>
      <c r="H285">
        <v>479</v>
      </c>
      <c r="I285" s="2" t="s">
        <v>2083</v>
      </c>
      <c r="J285" s="2" t="s">
        <v>2080</v>
      </c>
      <c r="K285" t="s">
        <v>2082</v>
      </c>
      <c r="L285" t="s">
        <v>97</v>
      </c>
      <c r="M285" s="2" t="s">
        <v>2081</v>
      </c>
      <c r="N285" s="2" t="s">
        <v>64</v>
      </c>
      <c r="O285">
        <v>34500</v>
      </c>
      <c r="P285">
        <v>2500</v>
      </c>
      <c r="Q285">
        <v>0</v>
      </c>
      <c r="R285" s="2" t="s">
        <v>3438</v>
      </c>
      <c r="S285" s="2" t="s">
        <v>4047</v>
      </c>
    </row>
    <row r="286" spans="1:19">
      <c r="A286" s="1">
        <v>46134</v>
      </c>
      <c r="B286" s="2" t="s">
        <v>3616</v>
      </c>
      <c r="C286" s="3">
        <v>0.34722222222222232</v>
      </c>
      <c r="D286" s="3">
        <v>0.35416666666666674</v>
      </c>
      <c r="E286">
        <v>0.17</v>
      </c>
      <c r="F286" s="2" t="s">
        <v>3416</v>
      </c>
      <c r="G286" s="2" t="s">
        <v>3471</v>
      </c>
      <c r="H286" t="s">
        <v>764</v>
      </c>
      <c r="I286" s="2" t="s">
        <v>764</v>
      </c>
      <c r="J286" s="2" t="s">
        <v>764</v>
      </c>
      <c r="M286" s="2" t="s">
        <v>764</v>
      </c>
      <c r="N286" s="2" t="s">
        <v>764</v>
      </c>
      <c r="O286" t="s">
        <v>764</v>
      </c>
      <c r="P286">
        <v>0</v>
      </c>
      <c r="Q286">
        <v>0</v>
      </c>
      <c r="R286" s="2"/>
      <c r="S286" s="2" t="s">
        <v>4047</v>
      </c>
    </row>
    <row r="287" spans="1:19">
      <c r="A287" s="1">
        <v>46134</v>
      </c>
      <c r="B287" s="2" t="s">
        <v>3616</v>
      </c>
      <c r="C287" s="3">
        <v>0.35416666666666674</v>
      </c>
      <c r="D287" s="3">
        <v>0.375</v>
      </c>
      <c r="E287">
        <v>0.5</v>
      </c>
      <c r="F287" s="2" t="s">
        <v>3416</v>
      </c>
      <c r="G287" s="2" t="s">
        <v>3417</v>
      </c>
      <c r="H287">
        <v>579</v>
      </c>
      <c r="I287" s="2" t="s">
        <v>546</v>
      </c>
      <c r="J287" s="2" t="s">
        <v>2403</v>
      </c>
      <c r="K287" t="s">
        <v>545</v>
      </c>
      <c r="L287" t="s">
        <v>153</v>
      </c>
      <c r="M287" s="2" t="s">
        <v>544</v>
      </c>
      <c r="N287" s="2" t="s">
        <v>64</v>
      </c>
      <c r="O287">
        <v>4350</v>
      </c>
      <c r="P287">
        <v>2016</v>
      </c>
      <c r="Q287">
        <v>0</v>
      </c>
      <c r="R287" s="2" t="s">
        <v>3438</v>
      </c>
      <c r="S287" s="2" t="s">
        <v>4047</v>
      </c>
    </row>
    <row r="288" spans="1:19">
      <c r="A288" s="1">
        <v>46134</v>
      </c>
      <c r="B288" s="2" t="s">
        <v>3616</v>
      </c>
      <c r="C288" s="3">
        <v>0.375</v>
      </c>
      <c r="D288" s="3">
        <v>0.38541666666666674</v>
      </c>
      <c r="E288">
        <v>0.25</v>
      </c>
      <c r="F288" s="2" t="s">
        <v>3416</v>
      </c>
      <c r="G288" s="2" t="s">
        <v>4046</v>
      </c>
      <c r="H288" t="s">
        <v>764</v>
      </c>
      <c r="I288" s="2" t="s">
        <v>764</v>
      </c>
      <c r="J288" s="2" t="s">
        <v>764</v>
      </c>
      <c r="M288" s="2" t="s">
        <v>764</v>
      </c>
      <c r="N288" s="2" t="s">
        <v>764</v>
      </c>
      <c r="O288" t="s">
        <v>764</v>
      </c>
      <c r="P288">
        <v>0</v>
      </c>
      <c r="Q288">
        <v>0</v>
      </c>
      <c r="R288" s="2"/>
      <c r="S288" s="2" t="s">
        <v>4047</v>
      </c>
    </row>
    <row r="289" spans="1:19">
      <c r="A289" s="1">
        <v>46134</v>
      </c>
      <c r="B289" s="2" t="s">
        <v>3616</v>
      </c>
      <c r="C289" s="3">
        <v>0.38541666666666674</v>
      </c>
      <c r="D289" s="3">
        <v>0.40277777777777768</v>
      </c>
      <c r="E289">
        <v>0.42</v>
      </c>
      <c r="F289" s="2" t="s">
        <v>3416</v>
      </c>
      <c r="G289" s="2" t="s">
        <v>3471</v>
      </c>
      <c r="H289" t="s">
        <v>764</v>
      </c>
      <c r="I289" s="2" t="s">
        <v>764</v>
      </c>
      <c r="J289" s="2" t="s">
        <v>764</v>
      </c>
      <c r="M289" s="2" t="s">
        <v>764</v>
      </c>
      <c r="N289" s="2" t="s">
        <v>764</v>
      </c>
      <c r="O289" t="s">
        <v>764</v>
      </c>
      <c r="P289">
        <v>0</v>
      </c>
      <c r="Q289">
        <v>0</v>
      </c>
      <c r="R289" s="2"/>
      <c r="S289" s="2" t="s">
        <v>4047</v>
      </c>
    </row>
    <row r="290" spans="1:19">
      <c r="A290" s="1">
        <v>46134</v>
      </c>
      <c r="B290" s="2" t="s">
        <v>3616</v>
      </c>
      <c r="C290" s="3">
        <v>0.40277777777777768</v>
      </c>
      <c r="D290" s="3">
        <v>0.55208333333333326</v>
      </c>
      <c r="E290">
        <v>3.58</v>
      </c>
      <c r="F290" s="2" t="s">
        <v>3416</v>
      </c>
      <c r="G290" s="2" t="s">
        <v>3417</v>
      </c>
      <c r="H290">
        <v>417</v>
      </c>
      <c r="I290" s="2" t="s">
        <v>98</v>
      </c>
      <c r="J290" s="2" t="s">
        <v>1887</v>
      </c>
      <c r="K290" t="s">
        <v>95</v>
      </c>
      <c r="L290" t="s">
        <v>97</v>
      </c>
      <c r="M290" s="2" t="s">
        <v>94</v>
      </c>
      <c r="N290" s="2" t="s">
        <v>64</v>
      </c>
      <c r="O290">
        <v>23000</v>
      </c>
      <c r="P290">
        <v>23080</v>
      </c>
      <c r="Q290">
        <v>10</v>
      </c>
      <c r="R290" s="2" t="s">
        <v>3450</v>
      </c>
      <c r="S290" s="2" t="s">
        <v>4047</v>
      </c>
    </row>
    <row r="291" spans="1:19">
      <c r="A291" s="1">
        <v>46134</v>
      </c>
      <c r="B291" s="2" t="s">
        <v>3616</v>
      </c>
      <c r="C291" s="3">
        <v>0.55208333333333326</v>
      </c>
      <c r="D291" s="3">
        <v>0.5625</v>
      </c>
      <c r="E291">
        <v>0.25</v>
      </c>
      <c r="F291" s="2" t="s">
        <v>3416</v>
      </c>
      <c r="G291" s="2" t="s">
        <v>4046</v>
      </c>
      <c r="H291" t="s">
        <v>764</v>
      </c>
      <c r="I291" s="2" t="s">
        <v>764</v>
      </c>
      <c r="J291" s="2" t="s">
        <v>764</v>
      </c>
      <c r="M291" s="2" t="s">
        <v>764</v>
      </c>
      <c r="N291" s="2" t="s">
        <v>764</v>
      </c>
      <c r="O291" t="s">
        <v>764</v>
      </c>
      <c r="P291">
        <v>0</v>
      </c>
      <c r="Q291">
        <v>0</v>
      </c>
      <c r="R291" s="2"/>
      <c r="S291" s="2" t="s">
        <v>4047</v>
      </c>
    </row>
    <row r="292" spans="1:19">
      <c r="A292" s="1">
        <v>46134</v>
      </c>
      <c r="B292" s="2" t="s">
        <v>3616</v>
      </c>
      <c r="C292" s="3">
        <v>0.5625</v>
      </c>
      <c r="D292" s="3">
        <v>0.72916666666666674</v>
      </c>
      <c r="E292">
        <v>4</v>
      </c>
      <c r="F292" s="2" t="s">
        <v>3416</v>
      </c>
      <c r="G292" s="2" t="s">
        <v>3417</v>
      </c>
      <c r="H292">
        <v>418</v>
      </c>
      <c r="I292" s="2" t="s">
        <v>98</v>
      </c>
      <c r="J292" s="2" t="s">
        <v>1798</v>
      </c>
      <c r="K292" t="s">
        <v>95</v>
      </c>
      <c r="L292" t="s">
        <v>97</v>
      </c>
      <c r="M292" s="2" t="s">
        <v>94</v>
      </c>
      <c r="N292" s="2" t="s">
        <v>64</v>
      </c>
      <c r="O292">
        <v>23000</v>
      </c>
      <c r="P292">
        <v>23140</v>
      </c>
      <c r="Q292">
        <v>10</v>
      </c>
      <c r="R292" s="2" t="s">
        <v>3450</v>
      </c>
      <c r="S292" s="2" t="s">
        <v>4047</v>
      </c>
    </row>
    <row r="293" spans="1:19">
      <c r="A293" s="1">
        <v>46134</v>
      </c>
      <c r="B293" s="2" t="s">
        <v>4045</v>
      </c>
      <c r="C293" s="3">
        <v>0.78125</v>
      </c>
      <c r="D293" s="3">
        <v>0.8125</v>
      </c>
      <c r="E293">
        <v>0.75</v>
      </c>
      <c r="F293" s="2" t="s">
        <v>3427</v>
      </c>
      <c r="G293" s="2" t="s">
        <v>3471</v>
      </c>
      <c r="H293" t="s">
        <v>764</v>
      </c>
      <c r="I293" s="2" t="s">
        <v>764</v>
      </c>
      <c r="J293" s="2" t="s">
        <v>764</v>
      </c>
      <c r="M293" s="2" t="s">
        <v>764</v>
      </c>
      <c r="N293" s="2" t="s">
        <v>764</v>
      </c>
      <c r="O293" t="s">
        <v>764</v>
      </c>
      <c r="P293">
        <v>0</v>
      </c>
      <c r="Q293">
        <v>0</v>
      </c>
      <c r="R293" s="2"/>
      <c r="S293" s="2" t="s">
        <v>4047</v>
      </c>
    </row>
    <row r="294" spans="1:19">
      <c r="A294" s="1">
        <v>46134</v>
      </c>
      <c r="B294" s="2" t="s">
        <v>4045</v>
      </c>
      <c r="C294" s="3">
        <v>0.8125</v>
      </c>
      <c r="D294" s="3">
        <v>0.83333333333333326</v>
      </c>
      <c r="E294">
        <v>0.5</v>
      </c>
      <c r="F294" s="2" t="s">
        <v>3427</v>
      </c>
      <c r="G294" s="2" t="s">
        <v>3417</v>
      </c>
      <c r="H294">
        <v>492</v>
      </c>
      <c r="I294" s="2" t="s">
        <v>2106</v>
      </c>
      <c r="J294" s="2" t="s">
        <v>2104</v>
      </c>
      <c r="K294" t="s">
        <v>555</v>
      </c>
      <c r="L294" t="s">
        <v>97</v>
      </c>
      <c r="M294" s="2" t="s">
        <v>2105</v>
      </c>
      <c r="N294" s="2" t="s">
        <v>64</v>
      </c>
      <c r="O294">
        <v>29000</v>
      </c>
      <c r="P294">
        <v>1000</v>
      </c>
      <c r="Q294">
        <v>0</v>
      </c>
      <c r="R294" s="2" t="s">
        <v>3450</v>
      </c>
      <c r="S294" s="2" t="s">
        <v>4047</v>
      </c>
    </row>
    <row r="295" spans="1:19">
      <c r="A295" s="1">
        <v>46134</v>
      </c>
      <c r="B295" s="2" t="s">
        <v>4045</v>
      </c>
      <c r="C295" s="3">
        <v>0.83333333333333326</v>
      </c>
      <c r="D295" s="3">
        <v>0.85416666666666674</v>
      </c>
      <c r="E295">
        <v>0.5</v>
      </c>
      <c r="F295" s="2" t="s">
        <v>3427</v>
      </c>
      <c r="G295" s="2" t="s">
        <v>3362</v>
      </c>
      <c r="H295" t="s">
        <v>764</v>
      </c>
      <c r="I295" s="2" t="s">
        <v>764</v>
      </c>
      <c r="J295" s="2" t="s">
        <v>764</v>
      </c>
      <c r="M295" s="2" t="s">
        <v>764</v>
      </c>
      <c r="N295" s="2" t="s">
        <v>764</v>
      </c>
      <c r="O295" t="s">
        <v>764</v>
      </c>
      <c r="P295">
        <v>0</v>
      </c>
      <c r="Q295">
        <v>0</v>
      </c>
      <c r="R295" s="2" t="s">
        <v>4049</v>
      </c>
      <c r="S295" s="2" t="s">
        <v>4047</v>
      </c>
    </row>
    <row r="296" spans="1:19">
      <c r="A296" s="1">
        <v>46134</v>
      </c>
      <c r="B296" s="2" t="s">
        <v>4045</v>
      </c>
      <c r="C296" s="3">
        <v>0.85416666666666674</v>
      </c>
      <c r="D296" s="3">
        <v>0</v>
      </c>
      <c r="E296">
        <v>3.5</v>
      </c>
      <c r="F296" s="2" t="s">
        <v>3427</v>
      </c>
      <c r="G296" s="2" t="s">
        <v>3417</v>
      </c>
      <c r="H296">
        <v>492</v>
      </c>
      <c r="I296" s="2" t="s">
        <v>2106</v>
      </c>
      <c r="J296" s="2" t="s">
        <v>2104</v>
      </c>
      <c r="K296" t="s">
        <v>555</v>
      </c>
      <c r="L296" t="s">
        <v>97</v>
      </c>
      <c r="M296" s="2" t="s">
        <v>2105</v>
      </c>
      <c r="N296" s="2" t="s">
        <v>64</v>
      </c>
      <c r="O296">
        <v>29000</v>
      </c>
      <c r="P296">
        <v>28075</v>
      </c>
      <c r="Q296">
        <v>22</v>
      </c>
      <c r="R296" s="2" t="s">
        <v>3450</v>
      </c>
      <c r="S296" s="2" t="s">
        <v>4047</v>
      </c>
    </row>
    <row r="297" spans="1:19">
      <c r="A297" s="1">
        <v>46135</v>
      </c>
      <c r="B297" s="2" t="s">
        <v>4045</v>
      </c>
      <c r="C297" s="3">
        <v>0</v>
      </c>
      <c r="D297" s="3">
        <v>3.4722222222223209E-3</v>
      </c>
      <c r="E297">
        <v>0.08</v>
      </c>
      <c r="F297" s="2" t="s">
        <v>3427</v>
      </c>
      <c r="G297" s="2" t="s">
        <v>4046</v>
      </c>
      <c r="H297" t="s">
        <v>764</v>
      </c>
      <c r="I297" s="2" t="s">
        <v>764</v>
      </c>
      <c r="J297" s="2" t="s">
        <v>764</v>
      </c>
      <c r="M297" s="2" t="s">
        <v>764</v>
      </c>
      <c r="N297" s="2" t="s">
        <v>764</v>
      </c>
      <c r="O297" t="s">
        <v>764</v>
      </c>
      <c r="P297">
        <v>0</v>
      </c>
      <c r="Q297">
        <v>0</v>
      </c>
      <c r="R297" s="2"/>
      <c r="S297" s="2" t="s">
        <v>4047</v>
      </c>
    </row>
    <row r="298" spans="1:19">
      <c r="A298" s="1">
        <v>46135</v>
      </c>
      <c r="B298" s="2" t="s">
        <v>4045</v>
      </c>
      <c r="C298" s="3">
        <v>3.4722222222223209E-3</v>
      </c>
      <c r="D298" s="3">
        <v>6.9444444444444198E-3</v>
      </c>
      <c r="E298">
        <v>0.08</v>
      </c>
      <c r="F298" s="2" t="s">
        <v>3427</v>
      </c>
      <c r="G298" s="2" t="s">
        <v>3471</v>
      </c>
      <c r="H298" t="s">
        <v>764</v>
      </c>
      <c r="I298" s="2" t="s">
        <v>764</v>
      </c>
      <c r="J298" s="2" t="s">
        <v>764</v>
      </c>
      <c r="M298" s="2" t="s">
        <v>764</v>
      </c>
      <c r="N298" s="2" t="s">
        <v>764</v>
      </c>
      <c r="O298" t="s">
        <v>764</v>
      </c>
      <c r="P298">
        <v>0</v>
      </c>
      <c r="Q298">
        <v>0</v>
      </c>
      <c r="R298" s="2"/>
      <c r="S298" s="2" t="s">
        <v>4047</v>
      </c>
    </row>
    <row r="299" spans="1:19">
      <c r="A299" s="1">
        <v>46135</v>
      </c>
      <c r="B299" s="2" t="s">
        <v>4045</v>
      </c>
      <c r="C299" s="3">
        <v>6.9444444444444198E-3</v>
      </c>
      <c r="D299" s="3">
        <v>3.125E-2</v>
      </c>
      <c r="E299">
        <v>0.57999999999999996</v>
      </c>
      <c r="F299" s="2" t="s">
        <v>3427</v>
      </c>
      <c r="G299" s="2" t="s">
        <v>3417</v>
      </c>
      <c r="H299">
        <v>452</v>
      </c>
      <c r="I299" s="2" t="s">
        <v>2006</v>
      </c>
      <c r="J299" s="2" t="s">
        <v>2004</v>
      </c>
      <c r="K299" t="s">
        <v>1910</v>
      </c>
      <c r="L299" t="s">
        <v>725</v>
      </c>
      <c r="M299" s="2" t="s">
        <v>2005</v>
      </c>
      <c r="N299" s="2" t="s">
        <v>64</v>
      </c>
      <c r="O299">
        <v>4600</v>
      </c>
      <c r="P299">
        <v>4744</v>
      </c>
      <c r="Q299">
        <v>3</v>
      </c>
      <c r="R299" s="2" t="s">
        <v>3438</v>
      </c>
      <c r="S299" s="2" t="s">
        <v>4047</v>
      </c>
    </row>
    <row r="300" spans="1:19">
      <c r="A300" s="1">
        <v>46135</v>
      </c>
      <c r="B300" s="2" t="s">
        <v>4045</v>
      </c>
      <c r="C300" s="3">
        <v>3.125E-2</v>
      </c>
      <c r="D300" s="3">
        <v>3.4722222222222321E-2</v>
      </c>
      <c r="E300">
        <v>0.08</v>
      </c>
      <c r="F300" s="2" t="s">
        <v>3427</v>
      </c>
      <c r="G300" s="2" t="s">
        <v>4046</v>
      </c>
      <c r="H300" t="s">
        <v>764</v>
      </c>
      <c r="I300" s="2" t="s">
        <v>764</v>
      </c>
      <c r="J300" s="2" t="s">
        <v>764</v>
      </c>
      <c r="M300" s="2" t="s">
        <v>764</v>
      </c>
      <c r="N300" s="2" t="s">
        <v>764</v>
      </c>
      <c r="O300" t="s">
        <v>764</v>
      </c>
      <c r="P300">
        <v>0</v>
      </c>
      <c r="Q300">
        <v>0</v>
      </c>
      <c r="R300" s="2"/>
      <c r="S300" s="2" t="s">
        <v>4047</v>
      </c>
    </row>
    <row r="301" spans="1:19">
      <c r="A301" s="1">
        <v>46135</v>
      </c>
      <c r="B301" s="2" t="s">
        <v>4045</v>
      </c>
      <c r="C301" s="3">
        <v>3.4722222222222321E-2</v>
      </c>
      <c r="D301" s="3">
        <v>4.1666666666666741E-2</v>
      </c>
      <c r="E301">
        <v>0.17</v>
      </c>
      <c r="F301" s="2" t="s">
        <v>3427</v>
      </c>
      <c r="G301" s="2" t="s">
        <v>3471</v>
      </c>
      <c r="H301" t="s">
        <v>764</v>
      </c>
      <c r="I301" s="2" t="s">
        <v>764</v>
      </c>
      <c r="J301" s="2" t="s">
        <v>764</v>
      </c>
      <c r="M301" s="2" t="s">
        <v>764</v>
      </c>
      <c r="N301" s="2" t="s">
        <v>764</v>
      </c>
      <c r="O301" t="s">
        <v>764</v>
      </c>
      <c r="P301">
        <v>0</v>
      </c>
      <c r="Q301">
        <v>0</v>
      </c>
      <c r="R301" s="2"/>
      <c r="S301" s="2" t="s">
        <v>4047</v>
      </c>
    </row>
    <row r="302" spans="1:19">
      <c r="A302" s="1">
        <v>46135</v>
      </c>
      <c r="B302" s="2" t="s">
        <v>4045</v>
      </c>
      <c r="C302" s="3">
        <v>4.1666666666666741E-2</v>
      </c>
      <c r="D302" s="3">
        <v>0.25</v>
      </c>
      <c r="E302">
        <v>5</v>
      </c>
      <c r="F302" s="2" t="s">
        <v>3427</v>
      </c>
      <c r="G302" s="2" t="s">
        <v>3417</v>
      </c>
      <c r="H302">
        <v>352</v>
      </c>
      <c r="I302" s="2" t="s">
        <v>87</v>
      </c>
      <c r="J302" s="2" t="s">
        <v>1653</v>
      </c>
      <c r="K302" t="s">
        <v>84</v>
      </c>
      <c r="L302" t="s">
        <v>1200</v>
      </c>
      <c r="M302" s="2" t="s">
        <v>1652</v>
      </c>
      <c r="N302" s="2" t="s">
        <v>64</v>
      </c>
      <c r="O302">
        <v>37400</v>
      </c>
      <c r="P302">
        <v>25020</v>
      </c>
      <c r="Q302">
        <v>20</v>
      </c>
      <c r="R302" s="2" t="s">
        <v>3450</v>
      </c>
      <c r="S302" s="2" t="s">
        <v>4047</v>
      </c>
    </row>
    <row r="303" spans="1:19">
      <c r="A303" s="1">
        <v>46135</v>
      </c>
      <c r="B303" s="2" t="s">
        <v>3616</v>
      </c>
      <c r="C303" s="3">
        <v>0.34027777777777768</v>
      </c>
      <c r="D303" s="3">
        <v>0.34722222222222232</v>
      </c>
      <c r="E303">
        <v>0.17</v>
      </c>
      <c r="F303" s="2" t="s">
        <v>3416</v>
      </c>
      <c r="G303" s="2" t="s">
        <v>3471</v>
      </c>
      <c r="H303" t="s">
        <v>764</v>
      </c>
      <c r="I303" s="2" t="s">
        <v>764</v>
      </c>
      <c r="J303" s="2" t="s">
        <v>764</v>
      </c>
      <c r="M303" s="2" t="s">
        <v>764</v>
      </c>
      <c r="N303" s="2" t="s">
        <v>764</v>
      </c>
      <c r="O303" t="s">
        <v>764</v>
      </c>
      <c r="P303">
        <v>0</v>
      </c>
      <c r="Q303">
        <v>0</v>
      </c>
      <c r="R303" s="2"/>
      <c r="S303" s="2" t="s">
        <v>4047</v>
      </c>
    </row>
    <row r="304" spans="1:19">
      <c r="A304" s="1">
        <v>46135</v>
      </c>
      <c r="B304" s="2" t="s">
        <v>3616</v>
      </c>
      <c r="C304" s="3">
        <v>0.34722222222222232</v>
      </c>
      <c r="D304" s="3">
        <v>0.4375</v>
      </c>
      <c r="E304">
        <v>2.17</v>
      </c>
      <c r="F304" s="2" t="s">
        <v>3416</v>
      </c>
      <c r="G304" s="2" t="s">
        <v>3417</v>
      </c>
      <c r="H304">
        <v>352</v>
      </c>
      <c r="I304" s="2" t="s">
        <v>87</v>
      </c>
      <c r="J304" s="2" t="s">
        <v>1653</v>
      </c>
      <c r="K304" t="s">
        <v>84</v>
      </c>
      <c r="L304" t="s">
        <v>1200</v>
      </c>
      <c r="M304" s="2" t="s">
        <v>1652</v>
      </c>
      <c r="N304" s="2" t="s">
        <v>64</v>
      </c>
      <c r="O304">
        <v>37400</v>
      </c>
      <c r="P304">
        <v>12300</v>
      </c>
      <c r="Q304">
        <v>10</v>
      </c>
      <c r="R304" s="2" t="s">
        <v>3450</v>
      </c>
      <c r="S304" s="2" t="s">
        <v>4047</v>
      </c>
    </row>
    <row r="305" spans="1:19">
      <c r="A305" s="1">
        <v>46135</v>
      </c>
      <c r="B305" s="2" t="s">
        <v>3616</v>
      </c>
      <c r="C305" s="3">
        <v>0.4375</v>
      </c>
      <c r="D305" s="3">
        <v>0.44444444444444442</v>
      </c>
      <c r="E305">
        <v>0.17</v>
      </c>
      <c r="F305" s="2" t="s">
        <v>3416</v>
      </c>
      <c r="G305" s="2" t="s">
        <v>4046</v>
      </c>
      <c r="H305" t="s">
        <v>764</v>
      </c>
      <c r="I305" s="2" t="s">
        <v>764</v>
      </c>
      <c r="J305" s="2" t="s">
        <v>764</v>
      </c>
      <c r="M305" s="2" t="s">
        <v>764</v>
      </c>
      <c r="N305" s="2" t="s">
        <v>764</v>
      </c>
      <c r="O305" t="s">
        <v>764</v>
      </c>
      <c r="P305">
        <v>0</v>
      </c>
      <c r="Q305">
        <v>0</v>
      </c>
      <c r="R305" s="2"/>
      <c r="S305" s="2" t="s">
        <v>4047</v>
      </c>
    </row>
    <row r="306" spans="1:19">
      <c r="A306" s="1">
        <v>46135</v>
      </c>
      <c r="B306" s="2" t="s">
        <v>3616</v>
      </c>
      <c r="C306" s="3">
        <v>0.44444444444444442</v>
      </c>
      <c r="D306" s="3">
        <v>0.72916666666666674</v>
      </c>
      <c r="E306">
        <v>6.83</v>
      </c>
      <c r="F306" s="2" t="s">
        <v>3416</v>
      </c>
      <c r="G306" s="2" t="s">
        <v>3417</v>
      </c>
      <c r="H306">
        <v>350</v>
      </c>
      <c r="I306" s="2" t="s">
        <v>87</v>
      </c>
      <c r="J306" s="2" t="s">
        <v>1651</v>
      </c>
      <c r="K306" t="s">
        <v>84</v>
      </c>
      <c r="L306" t="s">
        <v>1200</v>
      </c>
      <c r="M306" s="2" t="s">
        <v>1652</v>
      </c>
      <c r="N306" s="2" t="s">
        <v>64</v>
      </c>
      <c r="O306">
        <v>58000</v>
      </c>
      <c r="P306">
        <v>53500</v>
      </c>
      <c r="Q306">
        <v>15</v>
      </c>
      <c r="R306" s="2" t="s">
        <v>3450</v>
      </c>
      <c r="S306" s="2" t="s">
        <v>4047</v>
      </c>
    </row>
    <row r="307" spans="1:19">
      <c r="A307" s="1">
        <v>46135</v>
      </c>
      <c r="B307" s="2" t="s">
        <v>4045</v>
      </c>
      <c r="C307" s="3">
        <v>0.78125</v>
      </c>
      <c r="D307" s="3">
        <v>0.79166666666666674</v>
      </c>
      <c r="E307">
        <v>0.25</v>
      </c>
      <c r="F307" s="2" t="s">
        <v>3427</v>
      </c>
      <c r="G307" s="2" t="s">
        <v>3417</v>
      </c>
      <c r="H307">
        <v>350</v>
      </c>
      <c r="I307" s="2" t="s">
        <v>87</v>
      </c>
      <c r="J307" s="2" t="s">
        <v>1651</v>
      </c>
      <c r="K307" t="s">
        <v>84</v>
      </c>
      <c r="L307" t="s">
        <v>1200</v>
      </c>
      <c r="M307" s="2" t="s">
        <v>1652</v>
      </c>
      <c r="N307" s="2" t="s">
        <v>64</v>
      </c>
      <c r="O307">
        <v>58000</v>
      </c>
      <c r="P307">
        <v>2751</v>
      </c>
      <c r="Q307">
        <v>7</v>
      </c>
      <c r="R307" s="2" t="s">
        <v>3450</v>
      </c>
      <c r="S307" s="2" t="s">
        <v>4047</v>
      </c>
    </row>
    <row r="308" spans="1:19">
      <c r="A308" s="1">
        <v>46135</v>
      </c>
      <c r="B308" s="2" t="s">
        <v>4045</v>
      </c>
      <c r="C308" s="3">
        <v>0.79166666666666674</v>
      </c>
      <c r="D308" s="3">
        <v>0.8125</v>
      </c>
      <c r="E308">
        <v>0.5</v>
      </c>
      <c r="F308" s="2" t="s">
        <v>3427</v>
      </c>
      <c r="G308" s="2" t="s">
        <v>3362</v>
      </c>
      <c r="H308" t="s">
        <v>764</v>
      </c>
      <c r="I308" s="2" t="s">
        <v>764</v>
      </c>
      <c r="J308" s="2" t="s">
        <v>764</v>
      </c>
      <c r="M308" s="2" t="s">
        <v>764</v>
      </c>
      <c r="N308" s="2" t="s">
        <v>764</v>
      </c>
      <c r="O308" t="s">
        <v>764</v>
      </c>
      <c r="P308">
        <v>0</v>
      </c>
      <c r="Q308">
        <v>0</v>
      </c>
      <c r="R308" s="2" t="s">
        <v>4049</v>
      </c>
      <c r="S308" s="2" t="s">
        <v>4047</v>
      </c>
    </row>
    <row r="309" spans="1:19">
      <c r="A309" s="1">
        <v>46135</v>
      </c>
      <c r="B309" s="2" t="s">
        <v>4045</v>
      </c>
      <c r="C309" s="3">
        <v>0.8125</v>
      </c>
      <c r="D309" s="3">
        <v>0.83333333333333326</v>
      </c>
      <c r="E309">
        <v>0.5</v>
      </c>
      <c r="F309" s="2" t="s">
        <v>3427</v>
      </c>
      <c r="G309" s="2" t="s">
        <v>3417</v>
      </c>
      <c r="H309">
        <v>350</v>
      </c>
      <c r="I309" s="2" t="s">
        <v>87</v>
      </c>
      <c r="J309" s="2" t="s">
        <v>1651</v>
      </c>
      <c r="K309" t="s">
        <v>84</v>
      </c>
      <c r="L309" t="s">
        <v>1200</v>
      </c>
      <c r="M309" s="2" t="s">
        <v>1652</v>
      </c>
      <c r="N309" s="2" t="s">
        <v>64</v>
      </c>
      <c r="O309">
        <v>58000</v>
      </c>
      <c r="P309">
        <v>2751</v>
      </c>
      <c r="Q309">
        <v>7</v>
      </c>
      <c r="R309" s="2" t="s">
        <v>3450</v>
      </c>
      <c r="S309" s="2" t="s">
        <v>4047</v>
      </c>
    </row>
    <row r="310" spans="1:19">
      <c r="A310" s="1">
        <v>46135</v>
      </c>
      <c r="B310" s="2" t="s">
        <v>4045</v>
      </c>
      <c r="C310" s="3">
        <v>0.83333333333333326</v>
      </c>
      <c r="D310" s="3">
        <v>0.84027777777777768</v>
      </c>
      <c r="E310">
        <v>0.17</v>
      </c>
      <c r="F310" s="2" t="s">
        <v>3427</v>
      </c>
      <c r="G310" s="2" t="s">
        <v>4046</v>
      </c>
      <c r="H310" t="s">
        <v>764</v>
      </c>
      <c r="I310" s="2" t="s">
        <v>764</v>
      </c>
      <c r="J310" s="2" t="s">
        <v>764</v>
      </c>
      <c r="M310" s="2" t="s">
        <v>764</v>
      </c>
      <c r="N310" s="2" t="s">
        <v>764</v>
      </c>
      <c r="O310" t="s">
        <v>764</v>
      </c>
      <c r="P310">
        <v>0</v>
      </c>
      <c r="Q310">
        <v>0</v>
      </c>
      <c r="R310" s="2"/>
      <c r="S310" s="2" t="s">
        <v>4047</v>
      </c>
    </row>
    <row r="311" spans="1:19">
      <c r="A311" s="1">
        <v>46135</v>
      </c>
      <c r="B311" s="2" t="s">
        <v>4045</v>
      </c>
      <c r="C311" s="3">
        <v>0.84027777777777768</v>
      </c>
      <c r="D311" s="3">
        <v>0.85416666666666674</v>
      </c>
      <c r="E311">
        <v>0.33</v>
      </c>
      <c r="F311" s="2" t="s">
        <v>3427</v>
      </c>
      <c r="G311" s="2" t="s">
        <v>3417</v>
      </c>
      <c r="H311">
        <v>350</v>
      </c>
      <c r="I311" s="2" t="s">
        <v>87</v>
      </c>
      <c r="J311" s="2" t="s">
        <v>1651</v>
      </c>
      <c r="K311" t="s">
        <v>84</v>
      </c>
      <c r="L311" t="s">
        <v>1200</v>
      </c>
      <c r="M311" s="2" t="s">
        <v>1652</v>
      </c>
      <c r="N311" s="2" t="s">
        <v>64</v>
      </c>
      <c r="O311">
        <v>58000</v>
      </c>
      <c r="P311">
        <v>2171</v>
      </c>
      <c r="Q311">
        <v>2</v>
      </c>
      <c r="R311" s="2" t="s">
        <v>3438</v>
      </c>
      <c r="S311" s="2" t="s">
        <v>4047</v>
      </c>
    </row>
    <row r="312" spans="1:19">
      <c r="A312" s="1">
        <v>46135</v>
      </c>
      <c r="B312" s="2" t="s">
        <v>4045</v>
      </c>
      <c r="C312" s="3">
        <v>0.85416666666666674</v>
      </c>
      <c r="D312" s="3">
        <v>0.86111111111111116</v>
      </c>
      <c r="E312">
        <v>0.17</v>
      </c>
      <c r="F312" s="2" t="s">
        <v>3427</v>
      </c>
      <c r="G312" s="2" t="s">
        <v>4046</v>
      </c>
      <c r="H312" t="s">
        <v>764</v>
      </c>
      <c r="I312" s="2" t="s">
        <v>764</v>
      </c>
      <c r="J312" s="2" t="s">
        <v>764</v>
      </c>
      <c r="M312" s="2" t="s">
        <v>764</v>
      </c>
      <c r="N312" s="2" t="s">
        <v>764</v>
      </c>
      <c r="O312" t="s">
        <v>764</v>
      </c>
      <c r="P312">
        <v>0</v>
      </c>
      <c r="Q312">
        <v>0</v>
      </c>
      <c r="R312" s="2"/>
      <c r="S312" s="2" t="s">
        <v>4047</v>
      </c>
    </row>
    <row r="313" spans="1:19">
      <c r="A313" s="1">
        <v>46135</v>
      </c>
      <c r="B313" s="2" t="s">
        <v>4045</v>
      </c>
      <c r="C313" s="3">
        <v>0.86111111111111116</v>
      </c>
      <c r="D313" s="3">
        <v>0.86805555555555558</v>
      </c>
      <c r="E313">
        <v>0.17</v>
      </c>
      <c r="F313" s="2" t="s">
        <v>3427</v>
      </c>
      <c r="G313" s="2" t="s">
        <v>3471</v>
      </c>
      <c r="H313" t="s">
        <v>764</v>
      </c>
      <c r="I313" s="2" t="s">
        <v>764</v>
      </c>
      <c r="J313" s="2" t="s">
        <v>764</v>
      </c>
      <c r="M313" s="2" t="s">
        <v>764</v>
      </c>
      <c r="N313" s="2" t="s">
        <v>764</v>
      </c>
      <c r="O313" t="s">
        <v>764</v>
      </c>
      <c r="P313">
        <v>0</v>
      </c>
      <c r="Q313">
        <v>0</v>
      </c>
      <c r="R313" s="2"/>
      <c r="S313" s="2" t="s">
        <v>4047</v>
      </c>
    </row>
    <row r="314" spans="1:19">
      <c r="A314" s="1">
        <v>46135</v>
      </c>
      <c r="B314" s="2" t="s">
        <v>4045</v>
      </c>
      <c r="C314" s="3">
        <v>0.86805555555555558</v>
      </c>
      <c r="D314" s="3">
        <v>0.89583333333333326</v>
      </c>
      <c r="E314">
        <v>0.67</v>
      </c>
      <c r="F314" s="2" t="s">
        <v>3427</v>
      </c>
      <c r="G314" s="2" t="s">
        <v>3417</v>
      </c>
      <c r="H314">
        <v>593</v>
      </c>
      <c r="I314" s="2" t="s">
        <v>2441</v>
      </c>
      <c r="J314" s="2" t="s">
        <v>2439</v>
      </c>
      <c r="K314" t="s">
        <v>353</v>
      </c>
      <c r="L314" t="s">
        <v>122</v>
      </c>
      <c r="M314" s="2" t="s">
        <v>2440</v>
      </c>
      <c r="N314" s="2" t="s">
        <v>64</v>
      </c>
      <c r="O314">
        <v>4500</v>
      </c>
      <c r="P314">
        <v>4644</v>
      </c>
      <c r="Q314">
        <v>0</v>
      </c>
      <c r="R314" s="2" t="s">
        <v>3438</v>
      </c>
      <c r="S314" s="2" t="s">
        <v>4047</v>
      </c>
    </row>
    <row r="315" spans="1:19">
      <c r="A315" s="1">
        <v>46135</v>
      </c>
      <c r="B315" s="2" t="s">
        <v>4045</v>
      </c>
      <c r="C315" s="3">
        <v>0.89583333333333326</v>
      </c>
      <c r="D315" s="3">
        <v>0.90277777777777768</v>
      </c>
      <c r="E315">
        <v>0.17</v>
      </c>
      <c r="F315" s="2" t="s">
        <v>3427</v>
      </c>
      <c r="G315" s="2" t="s">
        <v>4046</v>
      </c>
      <c r="H315" t="s">
        <v>764</v>
      </c>
      <c r="I315" s="2" t="s">
        <v>764</v>
      </c>
      <c r="J315" s="2" t="s">
        <v>764</v>
      </c>
      <c r="M315" s="2" t="s">
        <v>764</v>
      </c>
      <c r="N315" s="2" t="s">
        <v>764</v>
      </c>
      <c r="O315" t="s">
        <v>764</v>
      </c>
      <c r="P315">
        <v>0</v>
      </c>
      <c r="Q315">
        <v>0</v>
      </c>
      <c r="R315" s="2"/>
      <c r="S315" s="2" t="s">
        <v>4047</v>
      </c>
    </row>
    <row r="316" spans="1:19">
      <c r="A316" s="1">
        <v>46135</v>
      </c>
      <c r="B316" s="2" t="s">
        <v>4045</v>
      </c>
      <c r="C316" s="3">
        <v>0.90277777777777768</v>
      </c>
      <c r="D316" s="3">
        <v>0.90625</v>
      </c>
      <c r="E316">
        <v>0.08</v>
      </c>
      <c r="F316" s="2" t="s">
        <v>3427</v>
      </c>
      <c r="G316" s="2" t="s">
        <v>3471</v>
      </c>
      <c r="H316" t="s">
        <v>764</v>
      </c>
      <c r="I316" s="2" t="s">
        <v>764</v>
      </c>
      <c r="J316" s="2" t="s">
        <v>764</v>
      </c>
      <c r="M316" s="2" t="s">
        <v>764</v>
      </c>
      <c r="N316" s="2" t="s">
        <v>764</v>
      </c>
      <c r="O316" t="s">
        <v>764</v>
      </c>
      <c r="P316">
        <v>0</v>
      </c>
      <c r="Q316">
        <v>0</v>
      </c>
      <c r="R316" s="2"/>
      <c r="S316" s="2" t="s">
        <v>4047</v>
      </c>
    </row>
    <row r="317" spans="1:19">
      <c r="A317" s="1">
        <v>46135</v>
      </c>
      <c r="B317" s="2" t="s">
        <v>4045</v>
      </c>
      <c r="C317" s="3">
        <v>0.90625</v>
      </c>
      <c r="D317" s="3">
        <v>6.9444444444444198E-3</v>
      </c>
      <c r="E317">
        <v>2.42</v>
      </c>
      <c r="F317" s="2" t="s">
        <v>3427</v>
      </c>
      <c r="G317" s="2" t="s">
        <v>3417</v>
      </c>
      <c r="H317">
        <v>447</v>
      </c>
      <c r="I317" s="2" t="s">
        <v>1977</v>
      </c>
      <c r="J317" s="2" t="s">
        <v>1973</v>
      </c>
      <c r="K317" t="s">
        <v>1975</v>
      </c>
      <c r="L317" t="s">
        <v>1976</v>
      </c>
      <c r="M317" s="2" t="s">
        <v>1974</v>
      </c>
      <c r="N317" s="2" t="s">
        <v>64</v>
      </c>
      <c r="O317">
        <v>18000</v>
      </c>
      <c r="P317">
        <v>18271</v>
      </c>
      <c r="Q317">
        <v>12</v>
      </c>
      <c r="R317" s="2" t="s">
        <v>3438</v>
      </c>
      <c r="S317" s="2" t="s">
        <v>4047</v>
      </c>
    </row>
    <row r="318" spans="1:19">
      <c r="A318" s="1">
        <v>46136</v>
      </c>
      <c r="B318" s="2" t="s">
        <v>4045</v>
      </c>
      <c r="C318" s="3">
        <v>6.9444444444444198E-3</v>
      </c>
      <c r="D318" s="3">
        <v>1.388888888888884E-2</v>
      </c>
      <c r="E318">
        <v>0.17</v>
      </c>
      <c r="F318" s="2" t="s">
        <v>3427</v>
      </c>
      <c r="G318" s="2" t="s">
        <v>4046</v>
      </c>
      <c r="H318" t="s">
        <v>764</v>
      </c>
      <c r="I318" s="2" t="s">
        <v>764</v>
      </c>
      <c r="J318" s="2" t="s">
        <v>764</v>
      </c>
      <c r="M318" s="2" t="s">
        <v>764</v>
      </c>
      <c r="N318" s="2" t="s">
        <v>764</v>
      </c>
      <c r="O318" t="s">
        <v>764</v>
      </c>
      <c r="P318">
        <v>0</v>
      </c>
      <c r="Q318">
        <v>0</v>
      </c>
      <c r="R318" s="2"/>
      <c r="S318" s="2" t="s">
        <v>4047</v>
      </c>
    </row>
    <row r="319" spans="1:19">
      <c r="A319" s="1">
        <v>46136</v>
      </c>
      <c r="B319" s="2" t="s">
        <v>4045</v>
      </c>
      <c r="C319" s="3">
        <v>1.388888888888884E-2</v>
      </c>
      <c r="D319" s="3">
        <v>2.0833333333333259E-2</v>
      </c>
      <c r="E319">
        <v>0.17</v>
      </c>
      <c r="F319" s="2" t="s">
        <v>3427</v>
      </c>
      <c r="G319" s="2" t="s">
        <v>3471</v>
      </c>
      <c r="H319" t="s">
        <v>764</v>
      </c>
      <c r="I319" s="2" t="s">
        <v>764</v>
      </c>
      <c r="J319" s="2" t="s">
        <v>764</v>
      </c>
      <c r="M319" s="2" t="s">
        <v>764</v>
      </c>
      <c r="N319" s="2" t="s">
        <v>764</v>
      </c>
      <c r="O319" t="s">
        <v>764</v>
      </c>
      <c r="P319">
        <v>0</v>
      </c>
      <c r="Q319">
        <v>0</v>
      </c>
      <c r="R319" s="2"/>
      <c r="S319" s="2" t="s">
        <v>4047</v>
      </c>
    </row>
    <row r="320" spans="1:19">
      <c r="A320" s="1">
        <v>46136</v>
      </c>
      <c r="B320" s="2" t="s">
        <v>4045</v>
      </c>
      <c r="C320" s="3">
        <v>2.0833333333333259E-2</v>
      </c>
      <c r="D320" s="3">
        <v>5.2083333333333259E-2</v>
      </c>
      <c r="E320">
        <v>0.75</v>
      </c>
      <c r="F320" s="2" t="s">
        <v>3427</v>
      </c>
      <c r="G320" s="2" t="s">
        <v>3417</v>
      </c>
      <c r="H320">
        <v>375</v>
      </c>
      <c r="I320" s="2" t="s">
        <v>1757</v>
      </c>
      <c r="J320" s="2" t="s">
        <v>1754</v>
      </c>
      <c r="K320" t="s">
        <v>1756</v>
      </c>
      <c r="L320" t="s">
        <v>1727</v>
      </c>
      <c r="M320" s="2" t="s">
        <v>1755</v>
      </c>
      <c r="N320" s="2" t="s">
        <v>64</v>
      </c>
      <c r="O320">
        <v>6000</v>
      </c>
      <c r="P320">
        <v>5672</v>
      </c>
      <c r="Q320">
        <v>17</v>
      </c>
      <c r="R320" s="2" t="s">
        <v>3438</v>
      </c>
      <c r="S320" s="2" t="s">
        <v>4047</v>
      </c>
    </row>
    <row r="321" spans="1:19">
      <c r="A321" s="1">
        <v>46136</v>
      </c>
      <c r="B321" s="2" t="s">
        <v>4045</v>
      </c>
      <c r="C321" s="3">
        <v>5.2083333333333259E-2</v>
      </c>
      <c r="D321" s="3">
        <v>5.555555555555558E-2</v>
      </c>
      <c r="E321">
        <v>0.08</v>
      </c>
      <c r="F321" s="2" t="s">
        <v>3427</v>
      </c>
      <c r="G321" s="2" t="s">
        <v>4046</v>
      </c>
      <c r="H321" t="s">
        <v>764</v>
      </c>
      <c r="I321" s="2" t="s">
        <v>764</v>
      </c>
      <c r="J321" s="2" t="s">
        <v>764</v>
      </c>
      <c r="M321" s="2" t="s">
        <v>764</v>
      </c>
      <c r="N321" s="2" t="s">
        <v>764</v>
      </c>
      <c r="O321" t="s">
        <v>764</v>
      </c>
      <c r="P321">
        <v>0</v>
      </c>
      <c r="Q321">
        <v>0</v>
      </c>
      <c r="R321" s="2"/>
      <c r="S321" s="2" t="s">
        <v>4047</v>
      </c>
    </row>
    <row r="322" spans="1:19">
      <c r="A322" s="1">
        <v>46136</v>
      </c>
      <c r="B322" s="2" t="s">
        <v>4045</v>
      </c>
      <c r="C322" s="3">
        <v>5.555555555555558E-2</v>
      </c>
      <c r="D322" s="3">
        <v>6.25E-2</v>
      </c>
      <c r="E322">
        <v>0.17</v>
      </c>
      <c r="F322" s="2" t="s">
        <v>3427</v>
      </c>
      <c r="G322" s="2" t="s">
        <v>3471</v>
      </c>
      <c r="H322" t="s">
        <v>764</v>
      </c>
      <c r="I322" s="2" t="s">
        <v>764</v>
      </c>
      <c r="J322" s="2" t="s">
        <v>764</v>
      </c>
      <c r="M322" s="2" t="s">
        <v>764</v>
      </c>
      <c r="N322" s="2" t="s">
        <v>764</v>
      </c>
      <c r="O322" t="s">
        <v>764</v>
      </c>
      <c r="P322">
        <v>0</v>
      </c>
      <c r="Q322">
        <v>0</v>
      </c>
      <c r="R322" s="2"/>
      <c r="S322" s="2" t="s">
        <v>4047</v>
      </c>
    </row>
    <row r="323" spans="1:19">
      <c r="A323" s="1">
        <v>46136</v>
      </c>
      <c r="B323" s="2" t="s">
        <v>4045</v>
      </c>
      <c r="C323" s="3">
        <v>6.25E-2</v>
      </c>
      <c r="D323" s="3">
        <v>0.16666666666666674</v>
      </c>
      <c r="E323">
        <v>2.5</v>
      </c>
      <c r="F323" s="2" t="s">
        <v>3427</v>
      </c>
      <c r="G323" s="2" t="s">
        <v>3417</v>
      </c>
      <c r="H323">
        <v>395</v>
      </c>
      <c r="I323" s="2" t="s">
        <v>1824</v>
      </c>
      <c r="J323" s="2" t="s">
        <v>1821</v>
      </c>
      <c r="K323" t="s">
        <v>1823</v>
      </c>
      <c r="L323" t="s">
        <v>354</v>
      </c>
      <c r="M323" s="2" t="s">
        <v>1822</v>
      </c>
      <c r="N323" s="2" t="s">
        <v>64</v>
      </c>
      <c r="O323">
        <v>20000</v>
      </c>
      <c r="P323">
        <v>20373</v>
      </c>
      <c r="Q323">
        <v>50</v>
      </c>
      <c r="R323" s="2" t="s">
        <v>3438</v>
      </c>
      <c r="S323" s="2" t="s">
        <v>4047</v>
      </c>
    </row>
    <row r="324" spans="1:19">
      <c r="A324" s="1">
        <v>46136</v>
      </c>
      <c r="B324" s="2" t="s">
        <v>4045</v>
      </c>
      <c r="C324" s="3">
        <v>0.16666666666666674</v>
      </c>
      <c r="D324" s="3">
        <v>0.17361111111111116</v>
      </c>
      <c r="E324">
        <v>0.17</v>
      </c>
      <c r="F324" s="2" t="s">
        <v>3427</v>
      </c>
      <c r="G324" s="2" t="s">
        <v>4046</v>
      </c>
      <c r="H324" t="s">
        <v>764</v>
      </c>
      <c r="I324" s="2" t="s">
        <v>764</v>
      </c>
      <c r="J324" s="2" t="s">
        <v>764</v>
      </c>
      <c r="M324" s="2" t="s">
        <v>764</v>
      </c>
      <c r="N324" s="2" t="s">
        <v>764</v>
      </c>
      <c r="O324" t="s">
        <v>764</v>
      </c>
      <c r="P324">
        <v>0</v>
      </c>
      <c r="Q324">
        <v>0</v>
      </c>
      <c r="R324" s="2"/>
      <c r="S324" s="2" t="s">
        <v>4047</v>
      </c>
    </row>
    <row r="325" spans="1:19">
      <c r="A325" s="1">
        <v>46136</v>
      </c>
      <c r="B325" s="2" t="s">
        <v>4045</v>
      </c>
      <c r="C325" s="3">
        <v>0.17361111111111116</v>
      </c>
      <c r="D325" s="3">
        <v>0.18055555555555558</v>
      </c>
      <c r="E325">
        <v>0.17</v>
      </c>
      <c r="F325" s="2" t="s">
        <v>3427</v>
      </c>
      <c r="G325" s="2" t="s">
        <v>3471</v>
      </c>
      <c r="H325" t="s">
        <v>764</v>
      </c>
      <c r="I325" s="2" t="s">
        <v>764</v>
      </c>
      <c r="J325" s="2" t="s">
        <v>764</v>
      </c>
      <c r="M325" s="2" t="s">
        <v>764</v>
      </c>
      <c r="N325" s="2" t="s">
        <v>764</v>
      </c>
      <c r="O325" t="s">
        <v>764</v>
      </c>
      <c r="P325">
        <v>0</v>
      </c>
      <c r="Q325">
        <v>0</v>
      </c>
      <c r="R325" s="2"/>
      <c r="S325" s="2" t="s">
        <v>4047</v>
      </c>
    </row>
    <row r="326" spans="1:19">
      <c r="A326" s="1">
        <v>46136</v>
      </c>
      <c r="B326" s="2" t="s">
        <v>4045</v>
      </c>
      <c r="C326" s="3">
        <v>0.18055555555555558</v>
      </c>
      <c r="D326" s="3">
        <v>0.25</v>
      </c>
      <c r="E326">
        <v>1.67</v>
      </c>
      <c r="F326" s="2" t="s">
        <v>3427</v>
      </c>
      <c r="G326" s="2" t="s">
        <v>3417</v>
      </c>
      <c r="H326">
        <v>449</v>
      </c>
      <c r="I326" s="2" t="s">
        <v>1988</v>
      </c>
      <c r="J326" s="2" t="s">
        <v>1985</v>
      </c>
      <c r="K326" t="s">
        <v>1987</v>
      </c>
      <c r="L326" t="s">
        <v>122</v>
      </c>
      <c r="M326" s="2" t="s">
        <v>1986</v>
      </c>
      <c r="N326" s="2" t="s">
        <v>64</v>
      </c>
      <c r="O326">
        <v>13500</v>
      </c>
      <c r="P326">
        <v>13979</v>
      </c>
      <c r="Q326">
        <v>30</v>
      </c>
      <c r="R326" s="2" t="s">
        <v>3438</v>
      </c>
      <c r="S326" s="2" t="s">
        <v>4047</v>
      </c>
    </row>
    <row r="327" spans="1:19">
      <c r="A327" s="1">
        <v>46136</v>
      </c>
      <c r="B327" s="2" t="s">
        <v>3616</v>
      </c>
      <c r="C327" s="3">
        <v>0.33333333333333326</v>
      </c>
      <c r="D327" s="3">
        <v>0.54861111111111116</v>
      </c>
      <c r="E327">
        <v>5.17</v>
      </c>
      <c r="F327" s="2" t="s">
        <v>3416</v>
      </c>
      <c r="G327" s="2" t="s">
        <v>3362</v>
      </c>
      <c r="H327" t="s">
        <v>764</v>
      </c>
      <c r="I327" s="2" t="s">
        <v>764</v>
      </c>
      <c r="J327" s="2" t="s">
        <v>764</v>
      </c>
      <c r="M327" s="2" t="s">
        <v>764</v>
      </c>
      <c r="N327" s="2" t="s">
        <v>764</v>
      </c>
      <c r="O327" t="s">
        <v>764</v>
      </c>
      <c r="P327">
        <v>0</v>
      </c>
      <c r="Q327">
        <v>0</v>
      </c>
      <c r="R327" s="2" t="s">
        <v>4057</v>
      </c>
      <c r="S327" s="2" t="s">
        <v>4047</v>
      </c>
    </row>
    <row r="328" spans="1:19">
      <c r="A328" s="1">
        <v>46136</v>
      </c>
      <c r="B328" s="2" t="s">
        <v>3616</v>
      </c>
      <c r="C328" s="3">
        <v>0.54861111111111116</v>
      </c>
      <c r="D328" s="3">
        <v>0.5625</v>
      </c>
      <c r="E328">
        <v>0.33</v>
      </c>
      <c r="F328" s="2" t="s">
        <v>3416</v>
      </c>
      <c r="G328" s="2" t="s">
        <v>3471</v>
      </c>
      <c r="H328" t="s">
        <v>764</v>
      </c>
      <c r="I328" s="2" t="s">
        <v>764</v>
      </c>
      <c r="J328" s="2" t="s">
        <v>764</v>
      </c>
      <c r="M328" s="2" t="s">
        <v>764</v>
      </c>
      <c r="N328" s="2" t="s">
        <v>764</v>
      </c>
      <c r="O328" t="s">
        <v>764</v>
      </c>
      <c r="P328">
        <v>0</v>
      </c>
      <c r="Q328">
        <v>0</v>
      </c>
      <c r="R328" s="2"/>
      <c r="S328" s="2" t="s">
        <v>4047</v>
      </c>
    </row>
    <row r="329" spans="1:19">
      <c r="A329" s="1">
        <v>46136</v>
      </c>
      <c r="B329" s="2" t="s">
        <v>3616</v>
      </c>
      <c r="C329" s="3">
        <v>0.5625</v>
      </c>
      <c r="D329" s="3">
        <v>0.625</v>
      </c>
      <c r="E329">
        <v>1.5</v>
      </c>
      <c r="F329" s="2" t="s">
        <v>3416</v>
      </c>
      <c r="G329" s="2" t="s">
        <v>3417</v>
      </c>
      <c r="H329">
        <v>454</v>
      </c>
      <c r="I329" s="2" t="s">
        <v>2015</v>
      </c>
      <c r="J329" s="2" t="s">
        <v>2012</v>
      </c>
      <c r="K329" t="s">
        <v>2014</v>
      </c>
      <c r="L329" t="s">
        <v>779</v>
      </c>
      <c r="M329" s="2" t="s">
        <v>2013</v>
      </c>
      <c r="N329" s="2" t="s">
        <v>64</v>
      </c>
      <c r="O329">
        <v>18000</v>
      </c>
      <c r="P329">
        <v>8300</v>
      </c>
      <c r="Q329">
        <v>10</v>
      </c>
      <c r="R329" s="2" t="s">
        <v>3450</v>
      </c>
      <c r="S329" s="2" t="s">
        <v>4047</v>
      </c>
    </row>
    <row r="330" spans="1:19">
      <c r="A330" s="1">
        <v>46136</v>
      </c>
      <c r="B330" s="2" t="s">
        <v>3616</v>
      </c>
      <c r="C330" s="3">
        <v>0.625</v>
      </c>
      <c r="D330" s="3">
        <v>0.63194444444444442</v>
      </c>
      <c r="E330">
        <v>0.17</v>
      </c>
      <c r="F330" s="2" t="s">
        <v>3416</v>
      </c>
      <c r="G330" s="2" t="s">
        <v>4046</v>
      </c>
      <c r="H330" t="s">
        <v>764</v>
      </c>
      <c r="I330" s="2" t="s">
        <v>764</v>
      </c>
      <c r="J330" s="2" t="s">
        <v>764</v>
      </c>
      <c r="M330" s="2" t="s">
        <v>764</v>
      </c>
      <c r="N330" s="2" t="s">
        <v>764</v>
      </c>
      <c r="O330" t="s">
        <v>764</v>
      </c>
      <c r="P330">
        <v>0</v>
      </c>
      <c r="Q330">
        <v>0</v>
      </c>
      <c r="R330" s="2"/>
      <c r="S330" s="2" t="s">
        <v>4047</v>
      </c>
    </row>
    <row r="331" spans="1:19">
      <c r="A331" s="1">
        <v>46136</v>
      </c>
      <c r="B331" s="2" t="s">
        <v>3616</v>
      </c>
      <c r="C331" s="3">
        <v>0.63194444444444442</v>
      </c>
      <c r="D331" s="3">
        <v>0.70833333333333326</v>
      </c>
      <c r="E331">
        <v>1.83</v>
      </c>
      <c r="F331" s="2" t="s">
        <v>3416</v>
      </c>
      <c r="G331" s="2" t="s">
        <v>3417</v>
      </c>
      <c r="H331">
        <v>454</v>
      </c>
      <c r="I331" s="2" t="s">
        <v>2015</v>
      </c>
      <c r="J331" s="2" t="s">
        <v>2012</v>
      </c>
      <c r="K331" t="s">
        <v>2014</v>
      </c>
      <c r="L331" t="s">
        <v>779</v>
      </c>
      <c r="M331" s="2" t="s">
        <v>2013</v>
      </c>
      <c r="N331" s="2" t="s">
        <v>64</v>
      </c>
      <c r="O331">
        <v>18000</v>
      </c>
      <c r="P331">
        <v>10280</v>
      </c>
      <c r="Q331">
        <v>5</v>
      </c>
      <c r="R331" s="2" t="s">
        <v>3438</v>
      </c>
      <c r="S331" s="2" t="s">
        <v>4047</v>
      </c>
    </row>
    <row r="332" spans="1:19">
      <c r="A332" s="1">
        <v>46139</v>
      </c>
      <c r="B332" s="2" t="s">
        <v>3616</v>
      </c>
      <c r="C332" s="3">
        <v>0.33333333333333326</v>
      </c>
      <c r="D332" s="3">
        <v>0.36805555555555558</v>
      </c>
      <c r="E332">
        <v>0.83</v>
      </c>
      <c r="F332" s="2" t="s">
        <v>3416</v>
      </c>
      <c r="G332" s="2" t="s">
        <v>3362</v>
      </c>
      <c r="H332" t="s">
        <v>764</v>
      </c>
      <c r="I332" s="2" t="s">
        <v>764</v>
      </c>
      <c r="J332" s="2" t="s">
        <v>764</v>
      </c>
      <c r="M332" s="2" t="s">
        <v>764</v>
      </c>
      <c r="N332" s="2" t="s">
        <v>764</v>
      </c>
      <c r="O332" t="s">
        <v>764</v>
      </c>
      <c r="P332">
        <v>0</v>
      </c>
      <c r="Q332">
        <v>0</v>
      </c>
      <c r="R332" s="2" t="s">
        <v>4058</v>
      </c>
      <c r="S332" s="2" t="s">
        <v>4047</v>
      </c>
    </row>
    <row r="333" spans="1:19">
      <c r="A333" s="1">
        <v>46139</v>
      </c>
      <c r="B333" s="2" t="s">
        <v>3616</v>
      </c>
      <c r="C333" s="3">
        <v>0.36805555555555558</v>
      </c>
      <c r="D333" s="3">
        <v>0.38194444444444442</v>
      </c>
      <c r="E333">
        <v>0.33</v>
      </c>
      <c r="F333" s="2" t="s">
        <v>3416</v>
      </c>
      <c r="G333" s="2" t="s">
        <v>3362</v>
      </c>
      <c r="H333" t="s">
        <v>764</v>
      </c>
      <c r="I333" s="2" t="s">
        <v>764</v>
      </c>
      <c r="J333" s="2" t="s">
        <v>764</v>
      </c>
      <c r="M333" s="2" t="s">
        <v>764</v>
      </c>
      <c r="N333" s="2" t="s">
        <v>764</v>
      </c>
      <c r="O333" t="s">
        <v>764</v>
      </c>
      <c r="P333">
        <v>0</v>
      </c>
      <c r="Q333">
        <v>0</v>
      </c>
      <c r="R333" s="2" t="s">
        <v>4059</v>
      </c>
      <c r="S333" s="2" t="s">
        <v>4047</v>
      </c>
    </row>
    <row r="334" spans="1:19">
      <c r="A334" s="1">
        <v>46139</v>
      </c>
      <c r="B334" s="2" t="s">
        <v>3616</v>
      </c>
      <c r="C334" s="3">
        <v>0.38194444444444442</v>
      </c>
      <c r="D334" s="3">
        <v>0.45486111111111116</v>
      </c>
      <c r="E334">
        <v>1.75</v>
      </c>
      <c r="F334" s="2" t="s">
        <v>3416</v>
      </c>
      <c r="G334" s="2" t="s">
        <v>3417</v>
      </c>
      <c r="H334">
        <v>466</v>
      </c>
      <c r="I334" s="2" t="s">
        <v>2015</v>
      </c>
      <c r="J334" s="2" t="s">
        <v>2062</v>
      </c>
      <c r="K334" t="s">
        <v>2014</v>
      </c>
      <c r="L334" t="s">
        <v>779</v>
      </c>
      <c r="M334" s="2" t="s">
        <v>2013</v>
      </c>
      <c r="N334" s="2" t="s">
        <v>64</v>
      </c>
      <c r="O334">
        <v>8000</v>
      </c>
      <c r="P334">
        <v>8375</v>
      </c>
      <c r="Q334">
        <v>5</v>
      </c>
      <c r="R334" s="2" t="s">
        <v>3450</v>
      </c>
      <c r="S334" s="2" t="s">
        <v>4047</v>
      </c>
    </row>
    <row r="335" spans="1:19">
      <c r="A335" s="1">
        <v>46139</v>
      </c>
      <c r="B335" s="2" t="s">
        <v>3616</v>
      </c>
      <c r="C335" s="3">
        <v>0.45486111111111116</v>
      </c>
      <c r="D335" s="3">
        <v>0.45833333333333326</v>
      </c>
      <c r="E335">
        <v>0.08</v>
      </c>
      <c r="F335" s="2" t="s">
        <v>3416</v>
      </c>
      <c r="G335" s="2" t="s">
        <v>4046</v>
      </c>
      <c r="H335" t="s">
        <v>764</v>
      </c>
      <c r="I335" s="2" t="s">
        <v>764</v>
      </c>
      <c r="J335" s="2" t="s">
        <v>764</v>
      </c>
      <c r="M335" s="2" t="s">
        <v>764</v>
      </c>
      <c r="N335" s="2" t="s">
        <v>764</v>
      </c>
      <c r="O335" t="s">
        <v>764</v>
      </c>
      <c r="P335">
        <v>0</v>
      </c>
      <c r="Q335">
        <v>0</v>
      </c>
      <c r="R335" s="2"/>
      <c r="S335" s="2" t="s">
        <v>4047</v>
      </c>
    </row>
    <row r="336" spans="1:19">
      <c r="A336" s="1">
        <v>46139</v>
      </c>
      <c r="B336" s="2" t="s">
        <v>3616</v>
      </c>
      <c r="C336" s="3">
        <v>0.45833333333333326</v>
      </c>
      <c r="D336" s="3">
        <v>0.47916666666666674</v>
      </c>
      <c r="E336">
        <v>0.5</v>
      </c>
      <c r="F336" s="2" t="s">
        <v>3416</v>
      </c>
      <c r="G336" s="2" t="s">
        <v>3362</v>
      </c>
      <c r="H336" t="s">
        <v>764</v>
      </c>
      <c r="I336" s="2" t="s">
        <v>764</v>
      </c>
      <c r="J336" s="2" t="s">
        <v>764</v>
      </c>
      <c r="M336" s="2" t="s">
        <v>764</v>
      </c>
      <c r="N336" s="2" t="s">
        <v>764</v>
      </c>
      <c r="O336" t="s">
        <v>764</v>
      </c>
      <c r="P336">
        <v>0</v>
      </c>
      <c r="Q336">
        <v>0</v>
      </c>
      <c r="R336" s="2" t="s">
        <v>4048</v>
      </c>
      <c r="S336" s="2" t="s">
        <v>4047</v>
      </c>
    </row>
    <row r="337" spans="1:19">
      <c r="A337" s="1">
        <v>46139</v>
      </c>
      <c r="B337" s="2" t="s">
        <v>3616</v>
      </c>
      <c r="C337" s="3">
        <v>0.47916666666666674</v>
      </c>
      <c r="D337" s="3">
        <v>0.54861111111111116</v>
      </c>
      <c r="E337">
        <v>1.67</v>
      </c>
      <c r="F337" s="2" t="s">
        <v>3416</v>
      </c>
      <c r="G337" s="2" t="s">
        <v>3417</v>
      </c>
      <c r="H337">
        <v>467</v>
      </c>
      <c r="I337" s="2" t="s">
        <v>2015</v>
      </c>
      <c r="J337" s="2" t="s">
        <v>2063</v>
      </c>
      <c r="K337" t="s">
        <v>2014</v>
      </c>
      <c r="L337" t="s">
        <v>779</v>
      </c>
      <c r="M337" s="2" t="s">
        <v>2013</v>
      </c>
      <c r="N337" s="2" t="s">
        <v>64</v>
      </c>
      <c r="O337">
        <v>8000</v>
      </c>
      <c r="P337">
        <v>8320</v>
      </c>
      <c r="Q337">
        <v>5</v>
      </c>
      <c r="R337" s="2" t="s">
        <v>3450</v>
      </c>
      <c r="S337" s="2" t="s">
        <v>4047</v>
      </c>
    </row>
    <row r="338" spans="1:19">
      <c r="A338" s="1">
        <v>46139</v>
      </c>
      <c r="B338" s="2" t="s">
        <v>3616</v>
      </c>
      <c r="C338" s="3">
        <v>0.54861111111111116</v>
      </c>
      <c r="D338" s="3">
        <v>0.55555555555555558</v>
      </c>
      <c r="E338">
        <v>0.17</v>
      </c>
      <c r="F338" s="2" t="s">
        <v>3416</v>
      </c>
      <c r="G338" s="2" t="s">
        <v>4046</v>
      </c>
      <c r="H338" t="s">
        <v>764</v>
      </c>
      <c r="I338" s="2" t="s">
        <v>764</v>
      </c>
      <c r="J338" s="2" t="s">
        <v>764</v>
      </c>
      <c r="M338" s="2" t="s">
        <v>764</v>
      </c>
      <c r="N338" s="2" t="s">
        <v>764</v>
      </c>
      <c r="O338" t="s">
        <v>764</v>
      </c>
      <c r="P338">
        <v>0</v>
      </c>
      <c r="Q338">
        <v>0</v>
      </c>
      <c r="R338" s="2"/>
      <c r="S338" s="2" t="s">
        <v>4047</v>
      </c>
    </row>
    <row r="339" spans="1:19">
      <c r="A339" s="1">
        <v>46139</v>
      </c>
      <c r="B339" s="2" t="s">
        <v>3616</v>
      </c>
      <c r="C339" s="3">
        <v>0.55555555555555558</v>
      </c>
      <c r="D339" s="3">
        <v>0.60416666666666674</v>
      </c>
      <c r="E339">
        <v>1.17</v>
      </c>
      <c r="F339" s="2" t="s">
        <v>3416</v>
      </c>
      <c r="G339" s="2" t="s">
        <v>3417</v>
      </c>
      <c r="H339">
        <v>468</v>
      </c>
      <c r="I339" s="2" t="s">
        <v>2015</v>
      </c>
      <c r="J339" s="2" t="s">
        <v>2064</v>
      </c>
      <c r="K339" t="s">
        <v>2014</v>
      </c>
      <c r="L339" t="s">
        <v>779</v>
      </c>
      <c r="M339" s="2" t="s">
        <v>2013</v>
      </c>
      <c r="N339" s="2" t="s">
        <v>64</v>
      </c>
      <c r="O339">
        <v>8000</v>
      </c>
      <c r="P339">
        <v>8380</v>
      </c>
      <c r="Q339">
        <v>5</v>
      </c>
      <c r="R339" s="2" t="s">
        <v>3450</v>
      </c>
      <c r="S339" s="2" t="s">
        <v>4047</v>
      </c>
    </row>
    <row r="340" spans="1:19">
      <c r="A340" s="1">
        <v>46139</v>
      </c>
      <c r="B340" s="2" t="s">
        <v>3616</v>
      </c>
      <c r="C340" s="3">
        <v>0.60416666666666674</v>
      </c>
      <c r="D340" s="3">
        <v>0.61111111111111116</v>
      </c>
      <c r="E340">
        <v>0.17</v>
      </c>
      <c r="F340" s="2" t="s">
        <v>3416</v>
      </c>
      <c r="G340" s="2" t="s">
        <v>4046</v>
      </c>
      <c r="H340" t="s">
        <v>764</v>
      </c>
      <c r="I340" s="2" t="s">
        <v>764</v>
      </c>
      <c r="J340" s="2" t="s">
        <v>764</v>
      </c>
      <c r="M340" s="2" t="s">
        <v>764</v>
      </c>
      <c r="N340" s="2" t="s">
        <v>764</v>
      </c>
      <c r="O340" t="s">
        <v>764</v>
      </c>
      <c r="P340">
        <v>0</v>
      </c>
      <c r="Q340">
        <v>0</v>
      </c>
      <c r="R340" s="2"/>
      <c r="S340" s="2" t="s">
        <v>4047</v>
      </c>
    </row>
    <row r="341" spans="1:19">
      <c r="A341" s="1">
        <v>46139</v>
      </c>
      <c r="B341" s="2" t="s">
        <v>3616</v>
      </c>
      <c r="C341" s="3">
        <v>0.61111111111111116</v>
      </c>
      <c r="D341" s="3">
        <v>0.66666666666666674</v>
      </c>
      <c r="E341">
        <v>1.33</v>
      </c>
      <c r="F341" s="2" t="s">
        <v>3416</v>
      </c>
      <c r="G341" s="2" t="s">
        <v>3417</v>
      </c>
      <c r="H341">
        <v>469</v>
      </c>
      <c r="I341" s="2" t="s">
        <v>2015</v>
      </c>
      <c r="J341" s="2" t="s">
        <v>2065</v>
      </c>
      <c r="K341" t="s">
        <v>2014</v>
      </c>
      <c r="L341" t="s">
        <v>779</v>
      </c>
      <c r="M341" s="2" t="s">
        <v>2013</v>
      </c>
      <c r="N341" s="2" t="s">
        <v>64</v>
      </c>
      <c r="O341">
        <v>8000</v>
      </c>
      <c r="P341">
        <v>8400</v>
      </c>
      <c r="Q341">
        <v>0</v>
      </c>
      <c r="R341" s="2" t="s">
        <v>3450</v>
      </c>
      <c r="S341" s="2" t="s">
        <v>4047</v>
      </c>
    </row>
    <row r="342" spans="1:19">
      <c r="A342" s="1">
        <v>46139</v>
      </c>
      <c r="B342" s="2" t="s">
        <v>3616</v>
      </c>
      <c r="C342" s="3">
        <v>0.66666666666666674</v>
      </c>
      <c r="D342" s="3">
        <v>0.67361111111111116</v>
      </c>
      <c r="E342">
        <v>0.17</v>
      </c>
      <c r="F342" s="2" t="s">
        <v>3416</v>
      </c>
      <c r="G342" s="2" t="s">
        <v>4046</v>
      </c>
      <c r="H342" t="s">
        <v>764</v>
      </c>
      <c r="I342" s="2" t="s">
        <v>764</v>
      </c>
      <c r="J342" s="2" t="s">
        <v>764</v>
      </c>
      <c r="M342" s="2" t="s">
        <v>764</v>
      </c>
      <c r="N342" s="2" t="s">
        <v>764</v>
      </c>
      <c r="O342" t="s">
        <v>764</v>
      </c>
      <c r="P342">
        <v>0</v>
      </c>
      <c r="Q342">
        <v>0</v>
      </c>
      <c r="R342" s="2"/>
      <c r="S342" s="2" t="s">
        <v>4047</v>
      </c>
    </row>
    <row r="343" spans="1:19">
      <c r="A343" s="1">
        <v>46139</v>
      </c>
      <c r="B343" s="2" t="s">
        <v>3616</v>
      </c>
      <c r="C343" s="3">
        <v>0.67361111111111116</v>
      </c>
      <c r="D343" s="3">
        <v>0.72916666666666674</v>
      </c>
      <c r="E343">
        <v>1.33</v>
      </c>
      <c r="F343" s="2" t="s">
        <v>3416</v>
      </c>
      <c r="G343" s="2" t="s">
        <v>3417</v>
      </c>
      <c r="H343">
        <v>470</v>
      </c>
      <c r="I343" s="2" t="s">
        <v>2015</v>
      </c>
      <c r="J343" s="2" t="s">
        <v>2066</v>
      </c>
      <c r="K343" t="s">
        <v>2014</v>
      </c>
      <c r="L343" t="s">
        <v>779</v>
      </c>
      <c r="M343" s="2" t="s">
        <v>2013</v>
      </c>
      <c r="N343" s="2" t="s">
        <v>64</v>
      </c>
      <c r="O343">
        <v>8000</v>
      </c>
      <c r="P343">
        <v>8360</v>
      </c>
      <c r="Q343">
        <v>3</v>
      </c>
      <c r="R343" s="2" t="s">
        <v>3450</v>
      </c>
      <c r="S343" s="2" t="s">
        <v>4047</v>
      </c>
    </row>
    <row r="344" spans="1:19">
      <c r="A344" s="1">
        <v>46139</v>
      </c>
      <c r="B344" s="2" t="s">
        <v>3616</v>
      </c>
      <c r="C344" s="3">
        <v>0.72569444444444442</v>
      </c>
      <c r="D344" s="3">
        <v>0.72916666666666674</v>
      </c>
      <c r="E344">
        <v>0.08</v>
      </c>
      <c r="F344" s="2" t="s">
        <v>3416</v>
      </c>
      <c r="G344" s="2" t="s">
        <v>4046</v>
      </c>
      <c r="H344" t="s">
        <v>764</v>
      </c>
      <c r="I344" s="2" t="s">
        <v>764</v>
      </c>
      <c r="J344" s="2" t="s">
        <v>764</v>
      </c>
      <c r="M344" s="2" t="s">
        <v>764</v>
      </c>
      <c r="N344" s="2" t="s">
        <v>764</v>
      </c>
      <c r="O344" t="s">
        <v>764</v>
      </c>
      <c r="P344">
        <v>0</v>
      </c>
      <c r="Q344">
        <v>0</v>
      </c>
      <c r="R344" s="2"/>
      <c r="S344" s="2" t="s">
        <v>4047</v>
      </c>
    </row>
    <row r="345" spans="1:19">
      <c r="A345" s="1">
        <v>46139</v>
      </c>
      <c r="B345" s="2" t="s">
        <v>4045</v>
      </c>
      <c r="C345" s="3">
        <v>0.78125</v>
      </c>
      <c r="D345" s="3">
        <v>0.79166666666666674</v>
      </c>
      <c r="E345">
        <v>0.25</v>
      </c>
      <c r="F345" s="2" t="s">
        <v>3427</v>
      </c>
      <c r="G345" s="2" t="s">
        <v>3471</v>
      </c>
      <c r="H345" t="s">
        <v>764</v>
      </c>
      <c r="I345" s="2" t="s">
        <v>764</v>
      </c>
      <c r="J345" s="2" t="s">
        <v>764</v>
      </c>
      <c r="M345" s="2" t="s">
        <v>764</v>
      </c>
      <c r="N345" s="2" t="s">
        <v>764</v>
      </c>
      <c r="O345" t="s">
        <v>764</v>
      </c>
      <c r="P345">
        <v>0</v>
      </c>
      <c r="Q345">
        <v>0</v>
      </c>
      <c r="R345" s="2"/>
      <c r="S345" s="2" t="s">
        <v>4047</v>
      </c>
    </row>
    <row r="346" spans="1:19">
      <c r="A346" s="1">
        <v>46139</v>
      </c>
      <c r="B346" s="2" t="s">
        <v>4045</v>
      </c>
      <c r="C346" s="3">
        <v>0.79166666666666674</v>
      </c>
      <c r="D346" s="3">
        <v>0.83333333333333326</v>
      </c>
      <c r="E346">
        <v>1</v>
      </c>
      <c r="F346" s="2" t="s">
        <v>3427</v>
      </c>
      <c r="G346" s="2" t="s">
        <v>3417</v>
      </c>
      <c r="H346">
        <v>470</v>
      </c>
      <c r="I346" s="2" t="s">
        <v>2015</v>
      </c>
      <c r="J346" s="2" t="s">
        <v>2066</v>
      </c>
      <c r="K346" t="s">
        <v>2014</v>
      </c>
      <c r="L346" t="s">
        <v>779</v>
      </c>
      <c r="M346" s="2" t="s">
        <v>2013</v>
      </c>
      <c r="N346" s="2" t="s">
        <v>64</v>
      </c>
      <c r="O346">
        <v>8000</v>
      </c>
      <c r="P346">
        <v>8452</v>
      </c>
      <c r="Q346">
        <v>1</v>
      </c>
      <c r="R346" s="2" t="s">
        <v>3450</v>
      </c>
      <c r="S346" s="2" t="s">
        <v>4047</v>
      </c>
    </row>
    <row r="347" spans="1:19">
      <c r="A347" s="1">
        <v>46139</v>
      </c>
      <c r="B347" s="2" t="s">
        <v>4045</v>
      </c>
      <c r="C347" s="3">
        <v>0.83333333333333326</v>
      </c>
      <c r="D347" s="3">
        <v>0.85416666666666674</v>
      </c>
      <c r="E347">
        <v>0.5</v>
      </c>
      <c r="F347" s="2" t="s">
        <v>3427</v>
      </c>
      <c r="G347" s="2" t="s">
        <v>3362</v>
      </c>
      <c r="H347" t="s">
        <v>764</v>
      </c>
      <c r="I347" s="2" t="s">
        <v>764</v>
      </c>
      <c r="J347" s="2" t="s">
        <v>764</v>
      </c>
      <c r="M347" s="2" t="s">
        <v>764</v>
      </c>
      <c r="N347" s="2" t="s">
        <v>764</v>
      </c>
      <c r="O347" t="s">
        <v>764</v>
      </c>
      <c r="P347">
        <v>0</v>
      </c>
      <c r="Q347">
        <v>0</v>
      </c>
      <c r="R347" s="2" t="s">
        <v>4049</v>
      </c>
      <c r="S347" s="2" t="s">
        <v>4047</v>
      </c>
    </row>
    <row r="348" spans="1:19">
      <c r="A348" s="1">
        <v>46139</v>
      </c>
      <c r="B348" s="2" t="s">
        <v>4045</v>
      </c>
      <c r="C348" s="3">
        <v>0.85416666666666674</v>
      </c>
      <c r="D348" s="3">
        <v>0.86458333333333326</v>
      </c>
      <c r="E348">
        <v>0.25</v>
      </c>
      <c r="F348" s="2" t="s">
        <v>3427</v>
      </c>
      <c r="G348" s="2" t="s">
        <v>3471</v>
      </c>
      <c r="H348" t="s">
        <v>764</v>
      </c>
      <c r="I348" s="2" t="s">
        <v>764</v>
      </c>
      <c r="J348" s="2" t="s">
        <v>764</v>
      </c>
      <c r="M348" s="2" t="s">
        <v>764</v>
      </c>
      <c r="N348" s="2" t="s">
        <v>764</v>
      </c>
      <c r="O348" t="s">
        <v>764</v>
      </c>
      <c r="P348">
        <v>0</v>
      </c>
      <c r="Q348">
        <v>0</v>
      </c>
      <c r="R348" s="2"/>
      <c r="S348" s="2" t="s">
        <v>4047</v>
      </c>
    </row>
    <row r="349" spans="1:19">
      <c r="A349" s="1">
        <v>46139</v>
      </c>
      <c r="B349" s="2" t="s">
        <v>4045</v>
      </c>
      <c r="C349" s="3">
        <v>0.86458333333333326</v>
      </c>
      <c r="D349" s="3">
        <v>0.89583333333333326</v>
      </c>
      <c r="E349">
        <v>0.75</v>
      </c>
      <c r="F349" s="2" t="s">
        <v>3427</v>
      </c>
      <c r="G349" s="2" t="s">
        <v>3417</v>
      </c>
      <c r="H349">
        <v>600</v>
      </c>
      <c r="I349" s="2" t="s">
        <v>2475</v>
      </c>
      <c r="J349" s="2" t="s">
        <v>2472</v>
      </c>
      <c r="K349" t="s">
        <v>2474</v>
      </c>
      <c r="L349" t="s">
        <v>153</v>
      </c>
      <c r="M349" s="2" t="s">
        <v>2473</v>
      </c>
      <c r="N349" s="2" t="s">
        <v>64</v>
      </c>
      <c r="O349">
        <v>2150</v>
      </c>
      <c r="P349">
        <v>2236</v>
      </c>
      <c r="Q349">
        <v>0</v>
      </c>
      <c r="R349" s="2" t="s">
        <v>3438</v>
      </c>
      <c r="S349" s="2" t="s">
        <v>4047</v>
      </c>
    </row>
    <row r="350" spans="1:19">
      <c r="A350" s="1">
        <v>46139</v>
      </c>
      <c r="B350" s="2" t="s">
        <v>4045</v>
      </c>
      <c r="C350" s="3">
        <v>0.91666666666666674</v>
      </c>
      <c r="D350" s="3">
        <v>0.92361111111111116</v>
      </c>
      <c r="E350">
        <v>0.17</v>
      </c>
      <c r="F350" s="2" t="s">
        <v>3427</v>
      </c>
      <c r="G350" s="2" t="s">
        <v>4046</v>
      </c>
      <c r="H350" t="s">
        <v>764</v>
      </c>
      <c r="I350" s="2" t="s">
        <v>764</v>
      </c>
      <c r="J350" s="2" t="s">
        <v>764</v>
      </c>
      <c r="M350" s="2" t="s">
        <v>764</v>
      </c>
      <c r="N350" s="2" t="s">
        <v>764</v>
      </c>
      <c r="O350" t="s">
        <v>764</v>
      </c>
      <c r="P350">
        <v>0</v>
      </c>
      <c r="Q350">
        <v>0</v>
      </c>
      <c r="R350" s="2"/>
      <c r="S350" s="2" t="s">
        <v>4047</v>
      </c>
    </row>
    <row r="351" spans="1:19">
      <c r="A351" s="1">
        <v>46139</v>
      </c>
      <c r="B351" s="2" t="s">
        <v>4045</v>
      </c>
      <c r="C351" s="3">
        <v>0.92361111111111116</v>
      </c>
      <c r="D351" s="3">
        <v>0.94791666666666674</v>
      </c>
      <c r="E351">
        <v>0.57999999999999996</v>
      </c>
      <c r="F351" s="2" t="s">
        <v>3427</v>
      </c>
      <c r="G351" s="2" t="s">
        <v>3417</v>
      </c>
      <c r="H351">
        <v>581</v>
      </c>
      <c r="I351" s="2" t="s">
        <v>2407</v>
      </c>
      <c r="J351" s="2" t="s">
        <v>2404</v>
      </c>
      <c r="K351" t="s">
        <v>2406</v>
      </c>
      <c r="L351" t="s">
        <v>153</v>
      </c>
      <c r="M351" s="2" t="s">
        <v>2405</v>
      </c>
      <c r="N351" s="2" t="s">
        <v>64</v>
      </c>
      <c r="O351">
        <v>2300</v>
      </c>
      <c r="P351">
        <v>2378</v>
      </c>
      <c r="Q351">
        <v>0</v>
      </c>
      <c r="R351" s="2" t="s">
        <v>3438</v>
      </c>
      <c r="S351" s="2" t="s">
        <v>4047</v>
      </c>
    </row>
    <row r="352" spans="1:19">
      <c r="A352" s="1">
        <v>46139</v>
      </c>
      <c r="B352" s="2" t="s">
        <v>4045</v>
      </c>
      <c r="C352" s="3">
        <v>0.94791666666666674</v>
      </c>
      <c r="D352" s="3">
        <v>0.95138888888888884</v>
      </c>
      <c r="E352">
        <v>0.08</v>
      </c>
      <c r="F352" s="2" t="s">
        <v>3427</v>
      </c>
      <c r="G352" s="2" t="s">
        <v>4046</v>
      </c>
      <c r="H352" t="s">
        <v>764</v>
      </c>
      <c r="I352" s="2" t="s">
        <v>764</v>
      </c>
      <c r="J352" s="2" t="s">
        <v>764</v>
      </c>
      <c r="M352" s="2" t="s">
        <v>764</v>
      </c>
      <c r="N352" s="2" t="s">
        <v>764</v>
      </c>
      <c r="O352" t="s">
        <v>764</v>
      </c>
      <c r="P352">
        <v>0</v>
      </c>
      <c r="Q352">
        <v>0</v>
      </c>
      <c r="R352" s="2"/>
      <c r="S352" s="2" t="s">
        <v>4047</v>
      </c>
    </row>
    <row r="353" spans="1:19">
      <c r="A353" s="1">
        <v>46139</v>
      </c>
      <c r="B353" s="2" t="s">
        <v>4045</v>
      </c>
      <c r="C353" s="3">
        <v>0.95138888888888884</v>
      </c>
      <c r="D353" s="3">
        <v>0.96527777777777768</v>
      </c>
      <c r="E353">
        <v>0.33</v>
      </c>
      <c r="F353" s="2" t="s">
        <v>3427</v>
      </c>
      <c r="G353" s="2" t="s">
        <v>3471</v>
      </c>
      <c r="H353" t="s">
        <v>764</v>
      </c>
      <c r="I353" s="2" t="s">
        <v>764</v>
      </c>
      <c r="J353" s="2" t="s">
        <v>764</v>
      </c>
      <c r="M353" s="2" t="s">
        <v>764</v>
      </c>
      <c r="N353" s="2" t="s">
        <v>764</v>
      </c>
      <c r="O353" t="s">
        <v>764</v>
      </c>
      <c r="P353">
        <v>0</v>
      </c>
      <c r="Q353">
        <v>0</v>
      </c>
      <c r="R353" s="2"/>
      <c r="S353" s="2" t="s">
        <v>4047</v>
      </c>
    </row>
    <row r="354" spans="1:19">
      <c r="A354" s="1">
        <v>46139</v>
      </c>
      <c r="B354" s="2" t="s">
        <v>4045</v>
      </c>
      <c r="C354" s="3">
        <v>0.96527777777777768</v>
      </c>
      <c r="D354" s="3">
        <v>6.9444444444444198E-3</v>
      </c>
      <c r="E354">
        <v>1</v>
      </c>
      <c r="F354" s="2" t="s">
        <v>3427</v>
      </c>
      <c r="G354" s="2" t="s">
        <v>3417</v>
      </c>
      <c r="H354">
        <v>458</v>
      </c>
      <c r="I354" s="2" t="s">
        <v>2032</v>
      </c>
      <c r="J354" s="2" t="s">
        <v>2030</v>
      </c>
      <c r="K354" t="s">
        <v>142</v>
      </c>
      <c r="L354" t="s">
        <v>153</v>
      </c>
      <c r="M354" s="2" t="s">
        <v>2031</v>
      </c>
      <c r="N354" s="2" t="s">
        <v>64</v>
      </c>
      <c r="O354">
        <v>3500</v>
      </c>
      <c r="P354">
        <v>3775</v>
      </c>
      <c r="Q354">
        <v>15</v>
      </c>
      <c r="R354" s="2" t="s">
        <v>3438</v>
      </c>
      <c r="S354" s="2" t="s">
        <v>4047</v>
      </c>
    </row>
    <row r="355" spans="1:19">
      <c r="A355" s="1">
        <v>46139</v>
      </c>
      <c r="B355" s="2" t="s">
        <v>4045</v>
      </c>
      <c r="C355" s="3">
        <v>6.25E-2</v>
      </c>
      <c r="D355" s="3">
        <v>6.944444444444442E-2</v>
      </c>
      <c r="E355">
        <v>0.17</v>
      </c>
      <c r="F355" s="2" t="s">
        <v>3427</v>
      </c>
      <c r="G355" s="2" t="s">
        <v>4046</v>
      </c>
      <c r="H355" t="s">
        <v>764</v>
      </c>
      <c r="I355" s="2" t="s">
        <v>764</v>
      </c>
      <c r="J355" s="2" t="s">
        <v>764</v>
      </c>
      <c r="M355" s="2" t="s">
        <v>764</v>
      </c>
      <c r="N355" s="2" t="s">
        <v>764</v>
      </c>
      <c r="O355" t="s">
        <v>764</v>
      </c>
      <c r="P355">
        <v>0</v>
      </c>
      <c r="Q355">
        <v>0</v>
      </c>
      <c r="R355" s="2"/>
      <c r="S355" s="2" t="s">
        <v>4047</v>
      </c>
    </row>
    <row r="356" spans="1:19">
      <c r="A356" s="1">
        <v>46140</v>
      </c>
      <c r="B356" s="2" t="s">
        <v>4045</v>
      </c>
      <c r="C356" s="3">
        <v>6.944444444444442E-2</v>
      </c>
      <c r="D356" s="3">
        <v>8.3333333333333259E-2</v>
      </c>
      <c r="E356">
        <v>0.33</v>
      </c>
      <c r="F356" s="2" t="s">
        <v>3427</v>
      </c>
      <c r="G356" s="2" t="s">
        <v>3471</v>
      </c>
      <c r="H356" t="s">
        <v>764</v>
      </c>
      <c r="I356" s="2" t="s">
        <v>764</v>
      </c>
      <c r="J356" s="2" t="s">
        <v>764</v>
      </c>
      <c r="M356" s="2" t="s">
        <v>764</v>
      </c>
      <c r="N356" s="2" t="s">
        <v>764</v>
      </c>
      <c r="O356" t="s">
        <v>764</v>
      </c>
      <c r="P356">
        <v>0</v>
      </c>
      <c r="Q356">
        <v>0</v>
      </c>
      <c r="R356" s="2"/>
      <c r="S356" s="2" t="s">
        <v>4047</v>
      </c>
    </row>
    <row r="357" spans="1:19">
      <c r="A357" s="1">
        <v>46140</v>
      </c>
      <c r="B357" s="2" t="s">
        <v>4045</v>
      </c>
      <c r="C357" s="3">
        <v>8.3333333333333259E-2</v>
      </c>
      <c r="D357" s="3">
        <v>0.125</v>
      </c>
      <c r="E357">
        <v>1</v>
      </c>
      <c r="F357" s="2" t="s">
        <v>3427</v>
      </c>
      <c r="G357" s="2" t="s">
        <v>3417</v>
      </c>
      <c r="H357">
        <v>522</v>
      </c>
      <c r="I357" s="2" t="s">
        <v>2214</v>
      </c>
      <c r="J357" s="2" t="s">
        <v>2206</v>
      </c>
      <c r="K357" t="s">
        <v>2208</v>
      </c>
      <c r="L357" t="s">
        <v>805</v>
      </c>
      <c r="M357" s="2" t="s">
        <v>2207</v>
      </c>
      <c r="N357" s="2" t="s">
        <v>64</v>
      </c>
      <c r="O357">
        <v>11200</v>
      </c>
      <c r="P357">
        <v>11405</v>
      </c>
      <c r="Q357">
        <v>0</v>
      </c>
      <c r="R357" s="2" t="s">
        <v>3450</v>
      </c>
      <c r="S357" s="2" t="s">
        <v>4047</v>
      </c>
    </row>
    <row r="358" spans="1:19">
      <c r="A358" s="1">
        <v>46140</v>
      </c>
      <c r="B358" s="2" t="s">
        <v>4045</v>
      </c>
      <c r="C358" s="3">
        <v>0.125</v>
      </c>
      <c r="D358" s="3">
        <v>0.13194444444444442</v>
      </c>
      <c r="E358">
        <v>0.17</v>
      </c>
      <c r="F358" s="2" t="s">
        <v>3427</v>
      </c>
      <c r="G358" s="2" t="s">
        <v>4046</v>
      </c>
      <c r="H358" t="s">
        <v>764</v>
      </c>
      <c r="I358" s="2" t="s">
        <v>764</v>
      </c>
      <c r="J358" s="2" t="s">
        <v>764</v>
      </c>
      <c r="M358" s="2" t="s">
        <v>764</v>
      </c>
      <c r="N358" s="2" t="s">
        <v>764</v>
      </c>
      <c r="O358" t="s">
        <v>764</v>
      </c>
      <c r="P358">
        <v>0</v>
      </c>
      <c r="Q358">
        <v>0</v>
      </c>
      <c r="R358" s="2"/>
      <c r="S358" s="2" t="s">
        <v>4047</v>
      </c>
    </row>
    <row r="359" spans="1:19">
      <c r="A359" s="1">
        <v>46140</v>
      </c>
      <c r="B359" s="2" t="s">
        <v>4045</v>
      </c>
      <c r="C359" s="3">
        <v>0.13194444444444442</v>
      </c>
      <c r="D359" s="3">
        <v>0.16666666666666674</v>
      </c>
      <c r="E359">
        <v>0.83</v>
      </c>
      <c r="F359" s="2" t="s">
        <v>3427</v>
      </c>
      <c r="G359" s="2" t="s">
        <v>3417</v>
      </c>
      <c r="H359">
        <v>523</v>
      </c>
      <c r="I359" s="2" t="s">
        <v>2214</v>
      </c>
      <c r="J359" s="2" t="s">
        <v>2217</v>
      </c>
      <c r="K359" t="s">
        <v>2208</v>
      </c>
      <c r="L359" t="s">
        <v>805</v>
      </c>
      <c r="M359" s="2" t="s">
        <v>2207</v>
      </c>
      <c r="N359" s="2" t="s">
        <v>64</v>
      </c>
      <c r="O359">
        <v>11200</v>
      </c>
      <c r="P359">
        <v>11490</v>
      </c>
      <c r="Q359">
        <v>0</v>
      </c>
      <c r="R359" s="2" t="s">
        <v>3450</v>
      </c>
      <c r="S359" s="2" t="s">
        <v>4047</v>
      </c>
    </row>
    <row r="360" spans="1:19">
      <c r="A360" s="1">
        <v>46140</v>
      </c>
      <c r="B360" s="2" t="s">
        <v>4045</v>
      </c>
      <c r="C360" s="3">
        <v>0.16666666666666674</v>
      </c>
      <c r="D360" s="3">
        <v>0.17013888888888884</v>
      </c>
      <c r="E360">
        <v>0.08</v>
      </c>
      <c r="F360" s="2" t="s">
        <v>3427</v>
      </c>
      <c r="G360" s="2" t="s">
        <v>4046</v>
      </c>
      <c r="H360" t="s">
        <v>764</v>
      </c>
      <c r="I360" s="2" t="s">
        <v>764</v>
      </c>
      <c r="J360" s="2" t="s">
        <v>764</v>
      </c>
      <c r="M360" s="2" t="s">
        <v>764</v>
      </c>
      <c r="N360" s="2" t="s">
        <v>764</v>
      </c>
      <c r="O360" t="s">
        <v>764</v>
      </c>
      <c r="P360">
        <v>0</v>
      </c>
      <c r="Q360">
        <v>0</v>
      </c>
      <c r="R360" s="2"/>
      <c r="S360" s="2" t="s">
        <v>4047</v>
      </c>
    </row>
    <row r="361" spans="1:19">
      <c r="A361" s="1">
        <v>46140</v>
      </c>
      <c r="B361" s="2" t="s">
        <v>4045</v>
      </c>
      <c r="C361" s="3">
        <v>0.17013888888888884</v>
      </c>
      <c r="D361" s="3">
        <v>0.25347222222222232</v>
      </c>
      <c r="E361">
        <v>2</v>
      </c>
      <c r="F361" s="2" t="s">
        <v>3427</v>
      </c>
      <c r="G361" s="2" t="s">
        <v>3417</v>
      </c>
      <c r="H361">
        <v>524</v>
      </c>
      <c r="I361" s="2" t="s">
        <v>2214</v>
      </c>
      <c r="J361" s="2" t="s">
        <v>2218</v>
      </c>
      <c r="K361" t="s">
        <v>2208</v>
      </c>
      <c r="L361" t="s">
        <v>805</v>
      </c>
      <c r="M361" s="2" t="s">
        <v>2207</v>
      </c>
      <c r="N361" s="2" t="s">
        <v>64</v>
      </c>
      <c r="O361">
        <v>17000</v>
      </c>
      <c r="P361">
        <v>17235</v>
      </c>
      <c r="Q361">
        <v>13</v>
      </c>
      <c r="R361" s="2" t="s">
        <v>3450</v>
      </c>
      <c r="S361" s="2" t="s">
        <v>4047</v>
      </c>
    </row>
    <row r="362" spans="1:19">
      <c r="A362" s="1">
        <v>46140</v>
      </c>
      <c r="B362" s="2" t="s">
        <v>4045</v>
      </c>
      <c r="C362" s="3">
        <v>0.21180555555555558</v>
      </c>
      <c r="D362" s="3">
        <v>0.21527777777777768</v>
      </c>
      <c r="E362">
        <v>0.08</v>
      </c>
      <c r="F362" s="2" t="s">
        <v>3427</v>
      </c>
      <c r="G362" s="2" t="s">
        <v>4046</v>
      </c>
      <c r="H362" t="s">
        <v>764</v>
      </c>
      <c r="I362" s="2" t="s">
        <v>764</v>
      </c>
      <c r="J362" s="2" t="s">
        <v>764</v>
      </c>
      <c r="M362" s="2" t="s">
        <v>764</v>
      </c>
      <c r="N362" s="2" t="s">
        <v>764</v>
      </c>
      <c r="O362" t="s">
        <v>764</v>
      </c>
      <c r="P362">
        <v>0</v>
      </c>
      <c r="Q362">
        <v>0</v>
      </c>
      <c r="R362" s="2"/>
      <c r="S362" s="2" t="s">
        <v>4047</v>
      </c>
    </row>
    <row r="363" spans="1:19">
      <c r="A363" s="1">
        <v>46140</v>
      </c>
      <c r="B363" s="2" t="s">
        <v>4045</v>
      </c>
      <c r="C363" s="3">
        <v>0.21527777777777768</v>
      </c>
      <c r="D363" s="3">
        <v>0.25</v>
      </c>
      <c r="E363">
        <v>0.83</v>
      </c>
      <c r="F363" s="2" t="s">
        <v>3427</v>
      </c>
      <c r="G363" s="2" t="s">
        <v>3417</v>
      </c>
      <c r="H363">
        <v>498</v>
      </c>
      <c r="I363" s="2" t="s">
        <v>2133</v>
      </c>
      <c r="J363" s="2" t="s">
        <v>2129</v>
      </c>
      <c r="K363" t="s">
        <v>2131</v>
      </c>
      <c r="L363" t="s">
        <v>2132</v>
      </c>
      <c r="M363" s="2" t="s">
        <v>2130</v>
      </c>
      <c r="N363" s="2" t="s">
        <v>64</v>
      </c>
      <c r="O363">
        <v>16800</v>
      </c>
      <c r="P363">
        <v>7506</v>
      </c>
      <c r="Q363">
        <v>4</v>
      </c>
      <c r="R363" s="2" t="s">
        <v>3450</v>
      </c>
      <c r="S363" s="2" t="s">
        <v>4047</v>
      </c>
    </row>
    <row r="364" spans="1:19">
      <c r="A364" s="1">
        <v>46140</v>
      </c>
      <c r="B364" s="2" t="s">
        <v>3616</v>
      </c>
      <c r="C364" s="3">
        <v>0.33680555555555558</v>
      </c>
      <c r="D364" s="3">
        <v>0.34375</v>
      </c>
      <c r="E364">
        <v>0.17</v>
      </c>
      <c r="F364" s="2" t="s">
        <v>3416</v>
      </c>
      <c r="G364" s="2" t="s">
        <v>3471</v>
      </c>
      <c r="H364" t="s">
        <v>764</v>
      </c>
      <c r="I364" s="2" t="s">
        <v>764</v>
      </c>
      <c r="J364" s="2" t="s">
        <v>764</v>
      </c>
      <c r="M364" s="2" t="s">
        <v>764</v>
      </c>
      <c r="N364" s="2" t="s">
        <v>764</v>
      </c>
      <c r="O364" t="s">
        <v>764</v>
      </c>
      <c r="P364">
        <v>0</v>
      </c>
      <c r="Q364">
        <v>0</v>
      </c>
      <c r="R364" s="2"/>
      <c r="S364" s="2" t="s">
        <v>4047</v>
      </c>
    </row>
    <row r="365" spans="1:19">
      <c r="A365" s="1">
        <v>46140</v>
      </c>
      <c r="B365" s="2" t="s">
        <v>3616</v>
      </c>
      <c r="C365" s="3">
        <v>0.34375</v>
      </c>
      <c r="D365" s="3">
        <v>0.40972222222222232</v>
      </c>
      <c r="E365">
        <v>1.58</v>
      </c>
      <c r="F365" s="2" t="s">
        <v>3416</v>
      </c>
      <c r="G365" s="2" t="s">
        <v>3417</v>
      </c>
      <c r="H365">
        <v>498</v>
      </c>
      <c r="I365" s="2" t="s">
        <v>2133</v>
      </c>
      <c r="J365" s="2" t="s">
        <v>2129</v>
      </c>
      <c r="K365" t="s">
        <v>2131</v>
      </c>
      <c r="L365" t="s">
        <v>2132</v>
      </c>
      <c r="M365" s="2" t="s">
        <v>2130</v>
      </c>
      <c r="N365" s="2" t="s">
        <v>64</v>
      </c>
      <c r="O365">
        <v>16800</v>
      </c>
      <c r="P365">
        <v>9500</v>
      </c>
      <c r="Q365">
        <v>10</v>
      </c>
      <c r="R365" s="2" t="s">
        <v>3450</v>
      </c>
      <c r="S365" s="2" t="s">
        <v>4047</v>
      </c>
    </row>
    <row r="366" spans="1:19">
      <c r="A366" s="1">
        <v>46140</v>
      </c>
      <c r="B366" s="2" t="s">
        <v>3616</v>
      </c>
      <c r="C366" s="3">
        <v>0.40972222222222232</v>
      </c>
      <c r="D366" s="3">
        <v>0.41666666666666674</v>
      </c>
      <c r="E366">
        <v>0.17</v>
      </c>
      <c r="F366" s="2" t="s">
        <v>3416</v>
      </c>
      <c r="G366" s="2" t="s">
        <v>4046</v>
      </c>
      <c r="H366" t="s">
        <v>764</v>
      </c>
      <c r="I366" s="2" t="s">
        <v>764</v>
      </c>
      <c r="J366" s="2" t="s">
        <v>764</v>
      </c>
      <c r="M366" s="2" t="s">
        <v>764</v>
      </c>
      <c r="N366" s="2" t="s">
        <v>764</v>
      </c>
      <c r="O366" t="s">
        <v>764</v>
      </c>
      <c r="P366">
        <v>0</v>
      </c>
      <c r="Q366">
        <v>0</v>
      </c>
      <c r="R366" s="2"/>
      <c r="S366" s="2" t="s">
        <v>4047</v>
      </c>
    </row>
    <row r="367" spans="1:19">
      <c r="A367" s="1">
        <v>46140</v>
      </c>
      <c r="B367" s="2" t="s">
        <v>3616</v>
      </c>
      <c r="C367" s="3">
        <v>0.41666666666666674</v>
      </c>
      <c r="D367" s="3">
        <v>0.54166666666666674</v>
      </c>
      <c r="E367">
        <v>3</v>
      </c>
      <c r="F367" s="2" t="s">
        <v>3416</v>
      </c>
      <c r="G367" s="2" t="s">
        <v>3417</v>
      </c>
      <c r="H367">
        <v>525</v>
      </c>
      <c r="I367" s="2" t="s">
        <v>2214</v>
      </c>
      <c r="J367" s="2" t="s">
        <v>2219</v>
      </c>
      <c r="K367" t="s">
        <v>2208</v>
      </c>
      <c r="L367" t="s">
        <v>805</v>
      </c>
      <c r="M367" s="2" t="s">
        <v>2207</v>
      </c>
      <c r="N367" s="2" t="s">
        <v>64</v>
      </c>
      <c r="O367">
        <v>17000</v>
      </c>
      <c r="P367">
        <v>17274</v>
      </c>
      <c r="Q367">
        <v>6</v>
      </c>
      <c r="R367" s="2" t="s">
        <v>3450</v>
      </c>
      <c r="S367" s="2" t="s">
        <v>4047</v>
      </c>
    </row>
    <row r="368" spans="1:19">
      <c r="A368" s="1">
        <v>46140</v>
      </c>
      <c r="B368" s="2" t="s">
        <v>3616</v>
      </c>
      <c r="C368" s="3">
        <v>0.54166666666666674</v>
      </c>
      <c r="D368" s="3">
        <v>0.69444444444444442</v>
      </c>
      <c r="E368">
        <v>3.67</v>
      </c>
      <c r="F368" s="2" t="s">
        <v>3416</v>
      </c>
      <c r="G368" s="2" t="s">
        <v>3362</v>
      </c>
      <c r="H368" t="s">
        <v>764</v>
      </c>
      <c r="I368" s="2" t="s">
        <v>764</v>
      </c>
      <c r="J368" s="2" t="s">
        <v>764</v>
      </c>
      <c r="M368" s="2" t="s">
        <v>764</v>
      </c>
      <c r="N368" s="2" t="s">
        <v>764</v>
      </c>
      <c r="O368" t="s">
        <v>764</v>
      </c>
      <c r="P368">
        <v>0</v>
      </c>
      <c r="Q368">
        <v>0</v>
      </c>
      <c r="R368" s="2" t="s">
        <v>4057</v>
      </c>
      <c r="S368" s="2" t="s">
        <v>4047</v>
      </c>
    </row>
    <row r="369" spans="1:19">
      <c r="A369" s="1">
        <v>46140</v>
      </c>
      <c r="B369" s="2" t="s">
        <v>3616</v>
      </c>
      <c r="C369" s="3">
        <v>0.69444444444444442</v>
      </c>
      <c r="D369" s="3">
        <v>0.70833333333333326</v>
      </c>
      <c r="E369">
        <v>0.33</v>
      </c>
      <c r="F369" s="2" t="s">
        <v>3416</v>
      </c>
      <c r="G369" s="2" t="s">
        <v>3471</v>
      </c>
      <c r="H369" t="s">
        <v>764</v>
      </c>
      <c r="I369" s="2" t="s">
        <v>764</v>
      </c>
      <c r="J369" s="2" t="s">
        <v>764</v>
      </c>
      <c r="M369" s="2" t="s">
        <v>764</v>
      </c>
      <c r="N369" s="2" t="s">
        <v>764</v>
      </c>
      <c r="O369" t="s">
        <v>764</v>
      </c>
      <c r="P369">
        <v>0</v>
      </c>
      <c r="Q369">
        <v>0</v>
      </c>
      <c r="R369" s="2"/>
      <c r="S369" s="2" t="s">
        <v>4047</v>
      </c>
    </row>
    <row r="370" spans="1:19">
      <c r="A370" s="1">
        <v>46140</v>
      </c>
      <c r="B370" s="2" t="s">
        <v>3616</v>
      </c>
      <c r="C370" s="3">
        <v>0.70833333333333326</v>
      </c>
      <c r="D370" s="3">
        <v>0.72916666666666674</v>
      </c>
      <c r="E370">
        <v>0.5</v>
      </c>
      <c r="F370" s="2" t="s">
        <v>3416</v>
      </c>
      <c r="G370" s="2" t="s">
        <v>3417</v>
      </c>
      <c r="H370">
        <v>430</v>
      </c>
      <c r="I370" s="2" t="s">
        <v>273</v>
      </c>
      <c r="J370" s="2" t="s">
        <v>1926</v>
      </c>
      <c r="K370" t="s">
        <v>271</v>
      </c>
      <c r="L370" t="s">
        <v>97</v>
      </c>
      <c r="M370" s="2" t="s">
        <v>270</v>
      </c>
      <c r="N370" s="2" t="s">
        <v>64</v>
      </c>
      <c r="O370">
        <v>19500</v>
      </c>
      <c r="P370">
        <v>3500</v>
      </c>
      <c r="Q370">
        <v>0</v>
      </c>
      <c r="R370" s="2" t="s">
        <v>3450</v>
      </c>
      <c r="S370" s="2" t="s">
        <v>4047</v>
      </c>
    </row>
    <row r="371" spans="1:19">
      <c r="A371" s="1">
        <v>46140</v>
      </c>
      <c r="B371" s="2" t="s">
        <v>4045</v>
      </c>
      <c r="C371" s="3">
        <v>0.78125</v>
      </c>
      <c r="D371" s="3">
        <v>0.80208333333333326</v>
      </c>
      <c r="E371">
        <v>0.5</v>
      </c>
      <c r="F371" s="2" t="s">
        <v>3427</v>
      </c>
      <c r="G371" s="2" t="s">
        <v>3362</v>
      </c>
      <c r="H371" t="s">
        <v>764</v>
      </c>
      <c r="I371" s="2" t="s">
        <v>764</v>
      </c>
      <c r="J371" s="2" t="s">
        <v>764</v>
      </c>
      <c r="M371" s="2" t="s">
        <v>764</v>
      </c>
      <c r="N371" s="2" t="s">
        <v>764</v>
      </c>
      <c r="O371" t="s">
        <v>764</v>
      </c>
      <c r="P371">
        <v>0</v>
      </c>
      <c r="Q371">
        <v>0</v>
      </c>
      <c r="R371" s="2" t="s">
        <v>4049</v>
      </c>
      <c r="S371" s="2" t="s">
        <v>4047</v>
      </c>
    </row>
    <row r="372" spans="1:19">
      <c r="A372" s="1">
        <v>46140</v>
      </c>
      <c r="B372" s="2" t="s">
        <v>4045</v>
      </c>
      <c r="C372" s="3">
        <v>0.80208333333333326</v>
      </c>
      <c r="D372" s="3">
        <v>0.8125</v>
      </c>
      <c r="E372">
        <v>0.25</v>
      </c>
      <c r="F372" s="2" t="s">
        <v>3427</v>
      </c>
      <c r="G372" s="2" t="s">
        <v>3471</v>
      </c>
      <c r="H372" t="s">
        <v>764</v>
      </c>
      <c r="I372" s="2" t="s">
        <v>764</v>
      </c>
      <c r="J372" s="2" t="s">
        <v>764</v>
      </c>
      <c r="M372" s="2" t="s">
        <v>764</v>
      </c>
      <c r="N372" s="2" t="s">
        <v>764</v>
      </c>
      <c r="O372" t="s">
        <v>764</v>
      </c>
      <c r="P372">
        <v>0</v>
      </c>
      <c r="Q372">
        <v>0</v>
      </c>
      <c r="R372" s="2"/>
      <c r="S372" s="2" t="s">
        <v>4047</v>
      </c>
    </row>
    <row r="373" spans="1:19">
      <c r="A373" s="1">
        <v>46140</v>
      </c>
      <c r="B373" s="2" t="s">
        <v>4045</v>
      </c>
      <c r="C373" s="3">
        <v>0.8125</v>
      </c>
      <c r="D373" s="3">
        <v>0.88888888888888884</v>
      </c>
      <c r="E373">
        <v>1.83</v>
      </c>
      <c r="F373" s="2" t="s">
        <v>3427</v>
      </c>
      <c r="G373" s="2" t="s">
        <v>3417</v>
      </c>
      <c r="H373">
        <v>430</v>
      </c>
      <c r="I373" s="2" t="s">
        <v>273</v>
      </c>
      <c r="J373" s="2" t="s">
        <v>1926</v>
      </c>
      <c r="K373" t="s">
        <v>271</v>
      </c>
      <c r="L373" t="s">
        <v>97</v>
      </c>
      <c r="M373" s="2" t="s">
        <v>270</v>
      </c>
      <c r="N373" s="2" t="s">
        <v>64</v>
      </c>
      <c r="O373">
        <v>19500</v>
      </c>
      <c r="P373">
        <v>16328</v>
      </c>
      <c r="Q373">
        <v>8</v>
      </c>
      <c r="R373" s="2" t="s">
        <v>3450</v>
      </c>
      <c r="S373" s="2" t="s">
        <v>4047</v>
      </c>
    </row>
    <row r="374" spans="1:19">
      <c r="A374" s="1">
        <v>46140</v>
      </c>
      <c r="B374" s="2" t="s">
        <v>4045</v>
      </c>
      <c r="C374" s="3">
        <v>0.88888888888888884</v>
      </c>
      <c r="D374" s="3">
        <v>0.89583333333333326</v>
      </c>
      <c r="E374">
        <v>0.17</v>
      </c>
      <c r="F374" s="2" t="s">
        <v>3427</v>
      </c>
      <c r="G374" s="2" t="s">
        <v>4046</v>
      </c>
      <c r="H374" t="s">
        <v>764</v>
      </c>
      <c r="I374" s="2" t="s">
        <v>764</v>
      </c>
      <c r="J374" s="2" t="s">
        <v>764</v>
      </c>
      <c r="M374" s="2" t="s">
        <v>764</v>
      </c>
      <c r="N374" s="2" t="s">
        <v>764</v>
      </c>
      <c r="O374" t="s">
        <v>764</v>
      </c>
      <c r="P374">
        <v>0</v>
      </c>
      <c r="Q374">
        <v>0</v>
      </c>
      <c r="R374" s="2"/>
      <c r="S374" s="2" t="s">
        <v>4047</v>
      </c>
    </row>
    <row r="375" spans="1:19">
      <c r="A375" s="1">
        <v>46140</v>
      </c>
      <c r="B375" s="2" t="s">
        <v>4045</v>
      </c>
      <c r="C375" s="3">
        <v>0.89583333333333326</v>
      </c>
      <c r="D375" s="3">
        <v>0.90625</v>
      </c>
      <c r="E375">
        <v>0.25</v>
      </c>
      <c r="F375" s="2" t="s">
        <v>3427</v>
      </c>
      <c r="G375" s="2" t="s">
        <v>3471</v>
      </c>
      <c r="H375" t="s">
        <v>764</v>
      </c>
      <c r="I375" s="2" t="s">
        <v>764</v>
      </c>
      <c r="J375" s="2" t="s">
        <v>764</v>
      </c>
      <c r="M375" s="2" t="s">
        <v>764</v>
      </c>
      <c r="N375" s="2" t="s">
        <v>764</v>
      </c>
      <c r="O375" t="s">
        <v>764</v>
      </c>
      <c r="P375">
        <v>0</v>
      </c>
      <c r="Q375">
        <v>0</v>
      </c>
      <c r="R375" s="2"/>
      <c r="S375" s="2" t="s">
        <v>4047</v>
      </c>
    </row>
    <row r="376" spans="1:19">
      <c r="A376" s="1">
        <v>46140</v>
      </c>
      <c r="B376" s="2" t="s">
        <v>4045</v>
      </c>
      <c r="C376" s="3">
        <v>0.90625</v>
      </c>
      <c r="D376" s="3">
        <v>0.9375</v>
      </c>
      <c r="E376">
        <v>0.75</v>
      </c>
      <c r="F376" s="2" t="s">
        <v>3427</v>
      </c>
      <c r="G376" s="2" t="s">
        <v>3417</v>
      </c>
      <c r="H376">
        <v>559</v>
      </c>
      <c r="I376" s="2" t="s">
        <v>2333</v>
      </c>
      <c r="J376" s="2" t="s">
        <v>2329</v>
      </c>
      <c r="K376" t="s">
        <v>2331</v>
      </c>
      <c r="L376" t="s">
        <v>2332</v>
      </c>
      <c r="M376" s="2" t="s">
        <v>2330</v>
      </c>
      <c r="N376" s="2" t="s">
        <v>64</v>
      </c>
      <c r="O376">
        <v>6600</v>
      </c>
      <c r="P376">
        <v>6978</v>
      </c>
      <c r="Q376">
        <v>40</v>
      </c>
      <c r="R376" s="2" t="s">
        <v>3438</v>
      </c>
      <c r="S376" s="2" t="s">
        <v>4047</v>
      </c>
    </row>
    <row r="377" spans="1:19">
      <c r="A377" s="1">
        <v>46140</v>
      </c>
      <c r="B377" s="2" t="s">
        <v>4045</v>
      </c>
      <c r="C377" s="3">
        <v>0.9375</v>
      </c>
      <c r="D377" s="3">
        <v>0.94444444444444442</v>
      </c>
      <c r="E377">
        <v>0.17</v>
      </c>
      <c r="F377" s="2" t="s">
        <v>3427</v>
      </c>
      <c r="G377" s="2" t="s">
        <v>4046</v>
      </c>
      <c r="H377" t="s">
        <v>764</v>
      </c>
      <c r="I377" s="2" t="s">
        <v>764</v>
      </c>
      <c r="J377" s="2" t="s">
        <v>764</v>
      </c>
      <c r="M377" s="2" t="s">
        <v>764</v>
      </c>
      <c r="N377" s="2" t="s">
        <v>764</v>
      </c>
      <c r="O377" t="s">
        <v>764</v>
      </c>
      <c r="P377">
        <v>0</v>
      </c>
      <c r="Q377">
        <v>0</v>
      </c>
      <c r="R377" s="2"/>
      <c r="S377" s="2" t="s">
        <v>4047</v>
      </c>
    </row>
    <row r="378" spans="1:19">
      <c r="A378" s="1">
        <v>46140</v>
      </c>
      <c r="B378" s="2" t="s">
        <v>4045</v>
      </c>
      <c r="C378" s="3">
        <v>0.94444444444444442</v>
      </c>
      <c r="D378" s="3">
        <v>0.95833333333333326</v>
      </c>
      <c r="E378">
        <v>0.33</v>
      </c>
      <c r="F378" s="2" t="s">
        <v>3427</v>
      </c>
      <c r="G378" s="2" t="s">
        <v>3471</v>
      </c>
      <c r="H378" t="s">
        <v>764</v>
      </c>
      <c r="I378" s="2" t="s">
        <v>764</v>
      </c>
      <c r="J378" s="2" t="s">
        <v>764</v>
      </c>
      <c r="M378" s="2" t="s">
        <v>764</v>
      </c>
      <c r="N378" s="2" t="s">
        <v>764</v>
      </c>
      <c r="O378" t="s">
        <v>764</v>
      </c>
      <c r="P378">
        <v>0</v>
      </c>
      <c r="Q378">
        <v>0</v>
      </c>
      <c r="R378" s="2"/>
      <c r="S378" s="2" t="s">
        <v>4047</v>
      </c>
    </row>
    <row r="379" spans="1:19">
      <c r="A379" s="1">
        <v>46140</v>
      </c>
      <c r="B379" s="2" t="s">
        <v>4045</v>
      </c>
      <c r="C379" s="3">
        <v>0.95833333333333326</v>
      </c>
      <c r="D379" s="3">
        <v>2.430555555555558E-2</v>
      </c>
      <c r="E379">
        <v>1.58</v>
      </c>
      <c r="F379" s="2" t="s">
        <v>3427</v>
      </c>
      <c r="G379" s="2" t="s">
        <v>3417</v>
      </c>
      <c r="H379">
        <v>347</v>
      </c>
      <c r="I379" s="2" t="s">
        <v>1638</v>
      </c>
      <c r="J379" s="2" t="s">
        <v>1634</v>
      </c>
      <c r="K379" t="s">
        <v>1636</v>
      </c>
      <c r="L379" t="s">
        <v>1637</v>
      </c>
      <c r="M379" s="2" t="s">
        <v>1635</v>
      </c>
      <c r="N379" s="2" t="s">
        <v>64</v>
      </c>
      <c r="O379">
        <v>24000</v>
      </c>
      <c r="P379">
        <v>14800</v>
      </c>
      <c r="Q379">
        <v>9</v>
      </c>
      <c r="R379" s="2" t="s">
        <v>3438</v>
      </c>
      <c r="S379" s="2" t="s">
        <v>4047</v>
      </c>
    </row>
    <row r="380" spans="1:19">
      <c r="A380" s="1">
        <v>46141</v>
      </c>
      <c r="B380" s="2" t="s">
        <v>4045</v>
      </c>
      <c r="C380" s="3">
        <v>2.430555555555558E-2</v>
      </c>
      <c r="D380" s="3">
        <v>2.7777777777777679E-2</v>
      </c>
      <c r="E380">
        <v>0.08</v>
      </c>
      <c r="F380" s="2" t="s">
        <v>3427</v>
      </c>
      <c r="G380" s="2" t="s">
        <v>4046</v>
      </c>
      <c r="H380" t="s">
        <v>764</v>
      </c>
      <c r="I380" s="2" t="s">
        <v>764</v>
      </c>
      <c r="J380" s="2" t="s">
        <v>764</v>
      </c>
      <c r="M380" s="2" t="s">
        <v>764</v>
      </c>
      <c r="N380" s="2" t="s">
        <v>764</v>
      </c>
      <c r="O380" t="s">
        <v>764</v>
      </c>
      <c r="P380">
        <v>0</v>
      </c>
      <c r="Q380">
        <v>0</v>
      </c>
      <c r="R380" s="2"/>
      <c r="S380" s="2" t="s">
        <v>4047</v>
      </c>
    </row>
    <row r="381" spans="1:19">
      <c r="A381" s="1">
        <v>46141</v>
      </c>
      <c r="B381" s="2" t="s">
        <v>4045</v>
      </c>
      <c r="C381" s="3">
        <v>2.7777777777777679E-2</v>
      </c>
      <c r="D381" s="3">
        <v>6.944444444444442E-2</v>
      </c>
      <c r="E381">
        <v>1</v>
      </c>
      <c r="F381" s="2" t="s">
        <v>3427</v>
      </c>
      <c r="G381" s="2" t="s">
        <v>3417</v>
      </c>
      <c r="H381">
        <v>347</v>
      </c>
      <c r="I381" s="2" t="s">
        <v>1638</v>
      </c>
      <c r="J381" s="2" t="s">
        <v>1634</v>
      </c>
      <c r="K381" t="s">
        <v>1636</v>
      </c>
      <c r="L381" t="s">
        <v>1637</v>
      </c>
      <c r="M381" s="2" t="s">
        <v>1635</v>
      </c>
      <c r="N381" s="2" t="s">
        <v>64</v>
      </c>
      <c r="O381">
        <v>24000</v>
      </c>
      <c r="P381">
        <v>9702</v>
      </c>
      <c r="Q381">
        <v>0</v>
      </c>
      <c r="R381" s="2" t="s">
        <v>3450</v>
      </c>
      <c r="S381" s="2" t="s">
        <v>4047</v>
      </c>
    </row>
    <row r="382" spans="1:19">
      <c r="A382" s="1">
        <v>46141</v>
      </c>
      <c r="B382" s="2" t="s">
        <v>4045</v>
      </c>
      <c r="C382" s="3">
        <v>6.944444444444442E-2</v>
      </c>
      <c r="D382" s="3">
        <v>7.638888888888884E-2</v>
      </c>
      <c r="E382">
        <v>0.17</v>
      </c>
      <c r="F382" s="2" t="s">
        <v>3427</v>
      </c>
      <c r="G382" s="2" t="s">
        <v>4046</v>
      </c>
      <c r="H382" t="s">
        <v>764</v>
      </c>
      <c r="I382" s="2" t="s">
        <v>764</v>
      </c>
      <c r="J382" s="2" t="s">
        <v>764</v>
      </c>
      <c r="M382" s="2" t="s">
        <v>764</v>
      </c>
      <c r="N382" s="2" t="s">
        <v>764</v>
      </c>
      <c r="O382" t="s">
        <v>764</v>
      </c>
      <c r="P382">
        <v>0</v>
      </c>
      <c r="Q382">
        <v>0</v>
      </c>
      <c r="R382" s="2"/>
      <c r="S382" s="2" t="s">
        <v>4047</v>
      </c>
    </row>
    <row r="383" spans="1:19">
      <c r="A383" s="1">
        <v>46141</v>
      </c>
      <c r="B383" s="2" t="s">
        <v>4045</v>
      </c>
      <c r="C383" s="3">
        <v>7.638888888888884E-2</v>
      </c>
      <c r="D383" s="3">
        <v>8.3333333333333259E-2</v>
      </c>
      <c r="E383">
        <v>0.17</v>
      </c>
      <c r="F383" s="2" t="s">
        <v>3427</v>
      </c>
      <c r="G383" s="2" t="s">
        <v>3471</v>
      </c>
      <c r="H383" t="s">
        <v>764</v>
      </c>
      <c r="I383" s="2" t="s">
        <v>764</v>
      </c>
      <c r="J383" s="2" t="s">
        <v>764</v>
      </c>
      <c r="M383" s="2" t="s">
        <v>764</v>
      </c>
      <c r="N383" s="2" t="s">
        <v>764</v>
      </c>
      <c r="O383" t="s">
        <v>764</v>
      </c>
      <c r="P383">
        <v>0</v>
      </c>
      <c r="Q383">
        <v>0</v>
      </c>
      <c r="R383" s="2"/>
      <c r="S383" s="2" t="s">
        <v>4047</v>
      </c>
    </row>
    <row r="384" spans="1:19">
      <c r="A384" s="1">
        <v>46141</v>
      </c>
      <c r="B384" s="2" t="s">
        <v>4045</v>
      </c>
      <c r="C384" s="3">
        <v>8.3333333333333259E-2</v>
      </c>
      <c r="D384" s="3">
        <v>0.13194444444444442</v>
      </c>
      <c r="E384">
        <v>1.17</v>
      </c>
      <c r="F384" s="2" t="s">
        <v>3427</v>
      </c>
      <c r="G384" s="2" t="s">
        <v>3417</v>
      </c>
      <c r="H384">
        <v>496</v>
      </c>
      <c r="I384" s="2" t="s">
        <v>2126</v>
      </c>
      <c r="J384" s="2" t="s">
        <v>2124</v>
      </c>
      <c r="K384" t="s">
        <v>2115</v>
      </c>
      <c r="L384" t="s">
        <v>122</v>
      </c>
      <c r="M384" s="2" t="s">
        <v>2125</v>
      </c>
      <c r="N384" s="2" t="s">
        <v>64</v>
      </c>
      <c r="O384">
        <v>12500</v>
      </c>
      <c r="P384">
        <v>12688</v>
      </c>
      <c r="Q384">
        <v>2</v>
      </c>
      <c r="R384" s="2" t="s">
        <v>3450</v>
      </c>
      <c r="S384" s="2" t="s">
        <v>4047</v>
      </c>
    </row>
    <row r="385" spans="1:19">
      <c r="A385" s="1">
        <v>46141</v>
      </c>
      <c r="B385" s="2" t="s">
        <v>4045</v>
      </c>
      <c r="C385" s="3">
        <v>0.13194444444444442</v>
      </c>
      <c r="D385" s="3">
        <v>0.13888888888888884</v>
      </c>
      <c r="E385">
        <v>0.17</v>
      </c>
      <c r="F385" s="2" t="s">
        <v>3427</v>
      </c>
      <c r="G385" s="2" t="s">
        <v>4046</v>
      </c>
      <c r="H385" t="s">
        <v>764</v>
      </c>
      <c r="I385" s="2" t="s">
        <v>764</v>
      </c>
      <c r="J385" s="2" t="s">
        <v>764</v>
      </c>
      <c r="M385" s="2" t="s">
        <v>764</v>
      </c>
      <c r="N385" s="2" t="s">
        <v>764</v>
      </c>
      <c r="O385" t="s">
        <v>764</v>
      </c>
      <c r="P385">
        <v>0</v>
      </c>
      <c r="Q385">
        <v>0</v>
      </c>
      <c r="R385" s="2"/>
      <c r="S385" s="2" t="s">
        <v>4047</v>
      </c>
    </row>
    <row r="386" spans="1:19">
      <c r="A386" s="1">
        <v>46141</v>
      </c>
      <c r="B386" s="2" t="s">
        <v>4045</v>
      </c>
      <c r="C386" s="3">
        <v>0.13888888888888884</v>
      </c>
      <c r="D386" s="3">
        <v>0.14583333333333326</v>
      </c>
      <c r="E386">
        <v>0.17</v>
      </c>
      <c r="F386" s="2" t="s">
        <v>3427</v>
      </c>
      <c r="G386" s="2" t="s">
        <v>3471</v>
      </c>
      <c r="H386" t="s">
        <v>764</v>
      </c>
      <c r="I386" s="2" t="s">
        <v>764</v>
      </c>
      <c r="J386" s="2" t="s">
        <v>764</v>
      </c>
      <c r="M386" s="2" t="s">
        <v>764</v>
      </c>
      <c r="N386" s="2" t="s">
        <v>764</v>
      </c>
      <c r="O386" t="s">
        <v>764</v>
      </c>
      <c r="P386">
        <v>0</v>
      </c>
      <c r="Q386">
        <v>0</v>
      </c>
      <c r="R386" s="2"/>
      <c r="S386" s="2" t="s">
        <v>4047</v>
      </c>
    </row>
    <row r="387" spans="1:19">
      <c r="A387" s="1">
        <v>46141</v>
      </c>
      <c r="B387" s="2" t="s">
        <v>4045</v>
      </c>
      <c r="C387" s="3">
        <v>0.14583333333333326</v>
      </c>
      <c r="D387" s="3">
        <v>0.1875</v>
      </c>
      <c r="E387">
        <v>1</v>
      </c>
      <c r="F387" s="2" t="s">
        <v>3427</v>
      </c>
      <c r="G387" s="2" t="s">
        <v>3417</v>
      </c>
      <c r="H387">
        <v>472</v>
      </c>
      <c r="I387" s="2" t="s">
        <v>2015</v>
      </c>
      <c r="J387" s="2" t="s">
        <v>2068</v>
      </c>
      <c r="K387" t="s">
        <v>2014</v>
      </c>
      <c r="L387" t="s">
        <v>779</v>
      </c>
      <c r="M387" s="2" t="s">
        <v>2013</v>
      </c>
      <c r="N387" s="2" t="s">
        <v>64</v>
      </c>
      <c r="O387">
        <v>8000</v>
      </c>
      <c r="P387">
        <v>8394</v>
      </c>
      <c r="Q387">
        <v>4</v>
      </c>
      <c r="R387" s="2" t="s">
        <v>3450</v>
      </c>
      <c r="S387" s="2" t="s">
        <v>4047</v>
      </c>
    </row>
    <row r="388" spans="1:19">
      <c r="A388" s="1">
        <v>46141</v>
      </c>
      <c r="B388" s="2" t="s">
        <v>4045</v>
      </c>
      <c r="C388" s="3">
        <v>0.1875</v>
      </c>
      <c r="D388" s="3">
        <v>0.19444444444444442</v>
      </c>
      <c r="E388">
        <v>0.17</v>
      </c>
      <c r="F388" s="2" t="s">
        <v>3427</v>
      </c>
      <c r="G388" s="2" t="s">
        <v>4046</v>
      </c>
      <c r="H388" t="s">
        <v>764</v>
      </c>
      <c r="I388" s="2" t="s">
        <v>764</v>
      </c>
      <c r="J388" s="2" t="s">
        <v>764</v>
      </c>
      <c r="M388" s="2" t="s">
        <v>764</v>
      </c>
      <c r="N388" s="2" t="s">
        <v>764</v>
      </c>
      <c r="O388" t="s">
        <v>764</v>
      </c>
      <c r="P388">
        <v>0</v>
      </c>
      <c r="Q388">
        <v>0</v>
      </c>
      <c r="R388" s="2"/>
      <c r="S388" s="2" t="s">
        <v>4047</v>
      </c>
    </row>
    <row r="389" spans="1:19">
      <c r="A389" s="1">
        <v>46141</v>
      </c>
      <c r="B389" s="2" t="s">
        <v>4045</v>
      </c>
      <c r="C389" s="3">
        <v>0.19444444444444442</v>
      </c>
      <c r="D389" s="3">
        <v>0.23611111111111116</v>
      </c>
      <c r="E389">
        <v>1</v>
      </c>
      <c r="F389" s="2" t="s">
        <v>3427</v>
      </c>
      <c r="G389" s="2" t="s">
        <v>3417</v>
      </c>
      <c r="H389">
        <v>473</v>
      </c>
      <c r="I389" s="2" t="s">
        <v>2015</v>
      </c>
      <c r="J389" s="2" t="s">
        <v>2069</v>
      </c>
      <c r="K389" t="s">
        <v>2014</v>
      </c>
      <c r="L389" t="s">
        <v>779</v>
      </c>
      <c r="M389" s="2" t="s">
        <v>2013</v>
      </c>
      <c r="N389" s="2" t="s">
        <v>64</v>
      </c>
      <c r="O389">
        <v>8000</v>
      </c>
      <c r="P389">
        <v>8448</v>
      </c>
      <c r="Q389">
        <v>3</v>
      </c>
      <c r="R389" s="2" t="s">
        <v>3450</v>
      </c>
      <c r="S389" s="2" t="s">
        <v>4047</v>
      </c>
    </row>
    <row r="390" spans="1:19">
      <c r="A390" s="1">
        <v>46141</v>
      </c>
      <c r="B390" s="2" t="s">
        <v>4045</v>
      </c>
      <c r="C390" s="3">
        <v>0.21180555555555558</v>
      </c>
      <c r="D390" s="3">
        <v>0.21527777777777768</v>
      </c>
      <c r="E390">
        <v>0.08</v>
      </c>
      <c r="F390" s="2" t="s">
        <v>3427</v>
      </c>
      <c r="G390" s="2" t="s">
        <v>4046</v>
      </c>
      <c r="H390" t="s">
        <v>764</v>
      </c>
      <c r="I390" s="2" t="s">
        <v>764</v>
      </c>
      <c r="J390" s="2" t="s">
        <v>764</v>
      </c>
      <c r="M390" s="2" t="s">
        <v>764</v>
      </c>
      <c r="N390" s="2" t="s">
        <v>764</v>
      </c>
      <c r="O390" t="s">
        <v>764</v>
      </c>
      <c r="P390">
        <v>0</v>
      </c>
      <c r="Q390">
        <v>0</v>
      </c>
      <c r="R390" s="2"/>
      <c r="S390" s="2" t="s">
        <v>4047</v>
      </c>
    </row>
    <row r="391" spans="1:19">
      <c r="A391" s="1">
        <v>46141</v>
      </c>
      <c r="B391" s="2" t="s">
        <v>4045</v>
      </c>
      <c r="C391" s="3">
        <v>0.21527777777777768</v>
      </c>
      <c r="D391" s="3">
        <v>0.25</v>
      </c>
      <c r="E391">
        <v>0.83</v>
      </c>
      <c r="F391" s="2" t="s">
        <v>3427</v>
      </c>
      <c r="G391" s="2" t="s">
        <v>3417</v>
      </c>
      <c r="H391">
        <v>474</v>
      </c>
      <c r="I391" s="2" t="s">
        <v>2015</v>
      </c>
      <c r="J391" s="2" t="s">
        <v>2070</v>
      </c>
      <c r="K391" t="s">
        <v>2014</v>
      </c>
      <c r="L391" t="s">
        <v>779</v>
      </c>
      <c r="M391" s="2" t="s">
        <v>2013</v>
      </c>
      <c r="N391" s="2" t="s">
        <v>64</v>
      </c>
      <c r="O391">
        <v>8000</v>
      </c>
      <c r="P391">
        <v>8346</v>
      </c>
      <c r="Q391">
        <v>3</v>
      </c>
      <c r="R391" s="2" t="s">
        <v>3450</v>
      </c>
      <c r="S391" s="2" t="s">
        <v>4047</v>
      </c>
    </row>
    <row r="392" spans="1:19">
      <c r="A392" s="1">
        <v>46141</v>
      </c>
      <c r="B392" s="2" t="s">
        <v>4045</v>
      </c>
      <c r="C392" s="3">
        <v>0.78125</v>
      </c>
      <c r="D392" s="3">
        <v>0.80208333333333326</v>
      </c>
      <c r="E392">
        <v>0.5</v>
      </c>
      <c r="F392" s="2" t="s">
        <v>3427</v>
      </c>
      <c r="G392" s="2" t="s">
        <v>3362</v>
      </c>
      <c r="H392" t="s">
        <v>764</v>
      </c>
      <c r="I392" s="2" t="s">
        <v>764</v>
      </c>
      <c r="J392" s="2" t="s">
        <v>764</v>
      </c>
      <c r="M392" s="2" t="s">
        <v>764</v>
      </c>
      <c r="N392" s="2" t="s">
        <v>764</v>
      </c>
      <c r="O392" t="s">
        <v>764</v>
      </c>
      <c r="P392">
        <v>0</v>
      </c>
      <c r="Q392">
        <v>0</v>
      </c>
      <c r="R392" s="2" t="s">
        <v>4049</v>
      </c>
      <c r="S392" s="2" t="s">
        <v>4047</v>
      </c>
    </row>
    <row r="393" spans="1:19">
      <c r="A393" s="1">
        <v>46141</v>
      </c>
      <c r="B393" s="2" t="s">
        <v>4045</v>
      </c>
      <c r="C393" s="3">
        <v>0.80208333333333326</v>
      </c>
      <c r="D393" s="3">
        <v>0.81944444444444442</v>
      </c>
      <c r="E393">
        <v>0.42</v>
      </c>
      <c r="F393" s="2" t="s">
        <v>3427</v>
      </c>
      <c r="G393" s="2" t="s">
        <v>3471</v>
      </c>
      <c r="H393" t="s">
        <v>764</v>
      </c>
      <c r="I393" s="2" t="s">
        <v>764</v>
      </c>
      <c r="J393" s="2" t="s">
        <v>764</v>
      </c>
      <c r="M393" s="2" t="s">
        <v>764</v>
      </c>
      <c r="N393" s="2" t="s">
        <v>764</v>
      </c>
      <c r="O393" t="s">
        <v>764</v>
      </c>
      <c r="P393">
        <v>0</v>
      </c>
      <c r="Q393">
        <v>0</v>
      </c>
      <c r="R393" s="2"/>
      <c r="S393" s="2" t="s">
        <v>4047</v>
      </c>
    </row>
    <row r="394" spans="1:19">
      <c r="A394" s="1">
        <v>46141</v>
      </c>
      <c r="B394" s="2" t="s">
        <v>4045</v>
      </c>
      <c r="C394" s="3">
        <v>0.81944444444444442</v>
      </c>
      <c r="D394" s="3">
        <v>0.90972222222222232</v>
      </c>
      <c r="E394">
        <v>2.17</v>
      </c>
      <c r="F394" s="2" t="s">
        <v>3427</v>
      </c>
      <c r="G394" s="2" t="s">
        <v>3417</v>
      </c>
      <c r="H394">
        <v>621</v>
      </c>
      <c r="I394" s="2" t="s">
        <v>2563</v>
      </c>
      <c r="J394" s="2" t="s">
        <v>2560</v>
      </c>
      <c r="K394" t="s">
        <v>2562</v>
      </c>
      <c r="L394" t="s">
        <v>1200</v>
      </c>
      <c r="M394" s="2" t="s">
        <v>2561</v>
      </c>
      <c r="N394" s="2" t="s">
        <v>64</v>
      </c>
      <c r="O394">
        <v>15000</v>
      </c>
      <c r="P394">
        <v>15866</v>
      </c>
      <c r="Q394">
        <v>12</v>
      </c>
      <c r="R394" s="2" t="s">
        <v>3438</v>
      </c>
      <c r="S394" s="2" t="s">
        <v>4047</v>
      </c>
    </row>
    <row r="395" spans="1:19">
      <c r="A395" s="1">
        <v>46141</v>
      </c>
      <c r="B395" s="2" t="s">
        <v>4045</v>
      </c>
      <c r="C395" s="3">
        <v>0.90972222222222232</v>
      </c>
      <c r="D395" s="3">
        <v>0.91666666666666674</v>
      </c>
      <c r="E395">
        <v>0.17</v>
      </c>
      <c r="F395" s="2" t="s">
        <v>3427</v>
      </c>
      <c r="G395" s="2" t="s">
        <v>4046</v>
      </c>
      <c r="H395" t="s">
        <v>764</v>
      </c>
      <c r="I395" s="2" t="s">
        <v>764</v>
      </c>
      <c r="J395" s="2" t="s">
        <v>764</v>
      </c>
      <c r="M395" s="2" t="s">
        <v>764</v>
      </c>
      <c r="N395" s="2" t="s">
        <v>764</v>
      </c>
      <c r="O395" t="s">
        <v>764</v>
      </c>
      <c r="P395">
        <v>0</v>
      </c>
      <c r="Q395">
        <v>0</v>
      </c>
      <c r="R395" s="2"/>
      <c r="S395" s="2" t="s">
        <v>4047</v>
      </c>
    </row>
    <row r="396" spans="1:19">
      <c r="A396" s="1">
        <v>46141</v>
      </c>
      <c r="B396" s="2" t="s">
        <v>4045</v>
      </c>
      <c r="C396" s="3">
        <v>0.91666666666666674</v>
      </c>
      <c r="D396" s="3">
        <v>0.92361111111111116</v>
      </c>
      <c r="E396">
        <v>0.17</v>
      </c>
      <c r="F396" s="2" t="s">
        <v>3427</v>
      </c>
      <c r="G396" s="2" t="s">
        <v>3471</v>
      </c>
      <c r="H396" t="s">
        <v>764</v>
      </c>
      <c r="I396" s="2" t="s">
        <v>764</v>
      </c>
      <c r="J396" s="2" t="s">
        <v>764</v>
      </c>
      <c r="M396" s="2" t="s">
        <v>764</v>
      </c>
      <c r="N396" s="2" t="s">
        <v>764</v>
      </c>
      <c r="O396" t="s">
        <v>764</v>
      </c>
      <c r="P396">
        <v>0</v>
      </c>
      <c r="Q396">
        <v>0</v>
      </c>
      <c r="R396" s="2"/>
      <c r="S396" s="2" t="s">
        <v>4047</v>
      </c>
    </row>
    <row r="397" spans="1:19">
      <c r="A397" s="1">
        <v>46141</v>
      </c>
      <c r="B397" s="2" t="s">
        <v>4045</v>
      </c>
      <c r="C397" s="3">
        <v>0.92361111111111116</v>
      </c>
      <c r="D397" s="3">
        <v>0.94444444444444442</v>
      </c>
      <c r="E397">
        <v>0.5</v>
      </c>
      <c r="F397" s="2" t="s">
        <v>3427</v>
      </c>
      <c r="G397" s="2" t="s">
        <v>3417</v>
      </c>
      <c r="H397">
        <v>623</v>
      </c>
      <c r="I397" s="2" t="s">
        <v>2573</v>
      </c>
      <c r="J397" s="2" t="s">
        <v>2570</v>
      </c>
      <c r="K397" t="s">
        <v>2572</v>
      </c>
      <c r="L397" t="s">
        <v>1466</v>
      </c>
      <c r="M397" s="2" t="s">
        <v>2571</v>
      </c>
      <c r="N397" s="2" t="s">
        <v>64</v>
      </c>
      <c r="O397">
        <v>4500</v>
      </c>
      <c r="P397">
        <v>4766</v>
      </c>
      <c r="Q397">
        <v>0</v>
      </c>
      <c r="R397" s="2" t="s">
        <v>3438</v>
      </c>
      <c r="S397" s="2" t="s">
        <v>4047</v>
      </c>
    </row>
    <row r="398" spans="1:19">
      <c r="A398" s="1">
        <v>46141</v>
      </c>
      <c r="B398" s="2" t="s">
        <v>4045</v>
      </c>
      <c r="C398" s="3">
        <v>0.94444444444444442</v>
      </c>
      <c r="D398" s="3">
        <v>0.95138888888888884</v>
      </c>
      <c r="E398">
        <v>0.17</v>
      </c>
      <c r="F398" s="2" t="s">
        <v>3427</v>
      </c>
      <c r="G398" s="2" t="s">
        <v>4046</v>
      </c>
      <c r="H398" t="s">
        <v>764</v>
      </c>
      <c r="I398" s="2" t="s">
        <v>764</v>
      </c>
      <c r="J398" s="2" t="s">
        <v>764</v>
      </c>
      <c r="M398" s="2" t="s">
        <v>764</v>
      </c>
      <c r="N398" s="2" t="s">
        <v>764</v>
      </c>
      <c r="O398" t="s">
        <v>764</v>
      </c>
      <c r="P398">
        <v>0</v>
      </c>
      <c r="Q398">
        <v>0</v>
      </c>
      <c r="R398" s="2"/>
      <c r="S398" s="2" t="s">
        <v>4047</v>
      </c>
    </row>
    <row r="399" spans="1:19">
      <c r="A399" s="1">
        <v>46141</v>
      </c>
      <c r="B399" s="2" t="s">
        <v>4045</v>
      </c>
      <c r="C399" s="3">
        <v>0.95138888888888884</v>
      </c>
      <c r="D399" s="3">
        <v>0.9638888888888888</v>
      </c>
      <c r="E399">
        <v>0.3</v>
      </c>
      <c r="F399" s="2" t="s">
        <v>3427</v>
      </c>
      <c r="G399" s="2" t="s">
        <v>3471</v>
      </c>
      <c r="H399" t="s">
        <v>764</v>
      </c>
      <c r="I399" s="2" t="s">
        <v>764</v>
      </c>
      <c r="J399" s="2" t="s">
        <v>764</v>
      </c>
      <c r="M399" s="2" t="s">
        <v>764</v>
      </c>
      <c r="N399" s="2" t="s">
        <v>764</v>
      </c>
      <c r="O399" t="s">
        <v>764</v>
      </c>
      <c r="P399">
        <v>0</v>
      </c>
      <c r="Q399">
        <v>0</v>
      </c>
      <c r="R399" s="2"/>
      <c r="S399" s="2" t="s">
        <v>4047</v>
      </c>
    </row>
    <row r="400" spans="1:19">
      <c r="A400" s="1">
        <v>46141</v>
      </c>
      <c r="B400" s="2" t="s">
        <v>4045</v>
      </c>
      <c r="C400" s="3">
        <v>0.9638888888888888</v>
      </c>
      <c r="D400" s="3">
        <v>0.98611111111111116</v>
      </c>
      <c r="E400">
        <v>0.53</v>
      </c>
      <c r="F400" s="2" t="s">
        <v>3427</v>
      </c>
      <c r="G400" s="2" t="s">
        <v>3417</v>
      </c>
      <c r="H400">
        <v>585</v>
      </c>
      <c r="I400" s="2" t="s">
        <v>647</v>
      </c>
      <c r="J400" s="2" t="s">
        <v>2418</v>
      </c>
      <c r="K400" t="s">
        <v>646</v>
      </c>
      <c r="L400" t="s">
        <v>153</v>
      </c>
      <c r="M400" s="2" t="s">
        <v>645</v>
      </c>
      <c r="N400" s="2" t="s">
        <v>64</v>
      </c>
      <c r="O400">
        <v>2900</v>
      </c>
      <c r="P400">
        <v>2952</v>
      </c>
      <c r="Q400">
        <v>0</v>
      </c>
      <c r="R400" s="2" t="s">
        <v>3438</v>
      </c>
      <c r="S400" s="2" t="s">
        <v>4047</v>
      </c>
    </row>
    <row r="401" spans="1:19">
      <c r="A401" s="1">
        <v>46141</v>
      </c>
      <c r="B401" s="2" t="s">
        <v>4045</v>
      </c>
      <c r="C401" s="3">
        <v>0.98611111111111116</v>
      </c>
      <c r="D401" s="3">
        <v>0.99305555555555558</v>
      </c>
      <c r="E401">
        <v>0.17</v>
      </c>
      <c r="F401" s="2" t="s">
        <v>3427</v>
      </c>
      <c r="G401" s="2" t="s">
        <v>4046</v>
      </c>
      <c r="H401" t="s">
        <v>764</v>
      </c>
      <c r="I401" s="2" t="s">
        <v>764</v>
      </c>
      <c r="J401" s="2" t="s">
        <v>764</v>
      </c>
      <c r="M401" s="2" t="s">
        <v>764</v>
      </c>
      <c r="N401" s="2" t="s">
        <v>764</v>
      </c>
      <c r="O401" t="s">
        <v>764</v>
      </c>
      <c r="P401">
        <v>0</v>
      </c>
      <c r="Q401">
        <v>0</v>
      </c>
      <c r="R401" s="2"/>
      <c r="S401" s="2" t="s">
        <v>4047</v>
      </c>
    </row>
    <row r="402" spans="1:19">
      <c r="A402" s="1">
        <v>46141</v>
      </c>
      <c r="B402" s="2" t="s">
        <v>4045</v>
      </c>
      <c r="C402" s="3">
        <v>0.99305555555555558</v>
      </c>
      <c r="D402" s="3">
        <v>0</v>
      </c>
      <c r="E402">
        <v>0.17</v>
      </c>
      <c r="F402" s="2" t="s">
        <v>3427</v>
      </c>
      <c r="G402" s="2" t="s">
        <v>3471</v>
      </c>
      <c r="H402" t="s">
        <v>764</v>
      </c>
      <c r="I402" s="2" t="s">
        <v>764</v>
      </c>
      <c r="J402" s="2" t="s">
        <v>764</v>
      </c>
      <c r="M402" s="2" t="s">
        <v>764</v>
      </c>
      <c r="N402" s="2" t="s">
        <v>764</v>
      </c>
      <c r="O402" t="s">
        <v>764</v>
      </c>
      <c r="P402">
        <v>0</v>
      </c>
      <c r="Q402">
        <v>0</v>
      </c>
      <c r="R402" s="2"/>
      <c r="S402" s="2" t="s">
        <v>4047</v>
      </c>
    </row>
    <row r="403" spans="1:19">
      <c r="A403" s="1">
        <v>46142</v>
      </c>
      <c r="B403" s="2" t="s">
        <v>4045</v>
      </c>
      <c r="C403" s="3">
        <v>0</v>
      </c>
      <c r="D403" s="3">
        <v>3.4722222222222321E-2</v>
      </c>
      <c r="E403">
        <v>0.83</v>
      </c>
      <c r="F403" s="2" t="s">
        <v>3427</v>
      </c>
      <c r="G403" s="2" t="s">
        <v>3417</v>
      </c>
      <c r="H403">
        <v>555</v>
      </c>
      <c r="I403" s="2" t="s">
        <v>2315</v>
      </c>
      <c r="J403" s="2" t="s">
        <v>2311</v>
      </c>
      <c r="K403" t="s">
        <v>2313</v>
      </c>
      <c r="L403" t="s">
        <v>2314</v>
      </c>
      <c r="M403" s="2" t="s">
        <v>2312</v>
      </c>
      <c r="N403" s="2" t="s">
        <v>64</v>
      </c>
      <c r="O403">
        <v>7000</v>
      </c>
      <c r="P403">
        <v>7210</v>
      </c>
      <c r="Q403">
        <v>3</v>
      </c>
      <c r="R403" s="2" t="s">
        <v>3438</v>
      </c>
      <c r="S403" s="2" t="s">
        <v>4047</v>
      </c>
    </row>
    <row r="404" spans="1:19">
      <c r="A404" s="1">
        <v>46142</v>
      </c>
      <c r="B404" s="2" t="s">
        <v>4045</v>
      </c>
      <c r="C404" s="3">
        <v>3.4722222222222321E-2</v>
      </c>
      <c r="D404" s="3">
        <v>4.1666666666666741E-2</v>
      </c>
      <c r="E404">
        <v>0.17</v>
      </c>
      <c r="F404" s="2" t="s">
        <v>3427</v>
      </c>
      <c r="G404" s="2" t="s">
        <v>4046</v>
      </c>
      <c r="H404" t="s">
        <v>764</v>
      </c>
      <c r="I404" s="2" t="s">
        <v>764</v>
      </c>
      <c r="J404" s="2" t="s">
        <v>764</v>
      </c>
      <c r="M404" s="2" t="s">
        <v>764</v>
      </c>
      <c r="N404" s="2" t="s">
        <v>764</v>
      </c>
      <c r="O404" t="s">
        <v>764</v>
      </c>
      <c r="P404">
        <v>0</v>
      </c>
      <c r="Q404">
        <v>0</v>
      </c>
      <c r="R404" s="2"/>
      <c r="S404" s="2" t="s">
        <v>4047</v>
      </c>
    </row>
    <row r="405" spans="1:19">
      <c r="A405" s="1">
        <v>46142</v>
      </c>
      <c r="B405" s="2" t="s">
        <v>4045</v>
      </c>
      <c r="C405" s="3">
        <v>4.1666666666666741E-2</v>
      </c>
      <c r="D405" s="3">
        <v>5.2083333333333259E-2</v>
      </c>
      <c r="E405">
        <v>0.25</v>
      </c>
      <c r="F405" s="2" t="s">
        <v>3427</v>
      </c>
      <c r="G405" s="2" t="s">
        <v>3471</v>
      </c>
      <c r="H405" t="s">
        <v>764</v>
      </c>
      <c r="I405" s="2" t="s">
        <v>764</v>
      </c>
      <c r="J405" s="2" t="s">
        <v>764</v>
      </c>
      <c r="M405" s="2" t="s">
        <v>764</v>
      </c>
      <c r="N405" s="2" t="s">
        <v>764</v>
      </c>
      <c r="O405" t="s">
        <v>764</v>
      </c>
      <c r="P405">
        <v>0</v>
      </c>
      <c r="Q405">
        <v>0</v>
      </c>
      <c r="R405" s="2"/>
      <c r="S405" s="2" t="s">
        <v>4047</v>
      </c>
    </row>
    <row r="406" spans="1:19">
      <c r="A406" s="1">
        <v>46142</v>
      </c>
      <c r="B406" s="2" t="s">
        <v>4045</v>
      </c>
      <c r="C406" s="3">
        <v>5.2083333333333259E-2</v>
      </c>
      <c r="D406" s="3">
        <v>6.944444444444442E-2</v>
      </c>
      <c r="E406">
        <v>0.42</v>
      </c>
      <c r="F406" s="2" t="s">
        <v>3427</v>
      </c>
      <c r="G406" s="2" t="s">
        <v>3417</v>
      </c>
      <c r="H406">
        <v>391</v>
      </c>
      <c r="I406" s="2" t="s">
        <v>1816</v>
      </c>
      <c r="J406" s="2" t="s">
        <v>1813</v>
      </c>
      <c r="K406" t="s">
        <v>1815</v>
      </c>
      <c r="L406" t="s">
        <v>153</v>
      </c>
      <c r="M406" s="2" t="s">
        <v>1814</v>
      </c>
      <c r="N406" s="2" t="s">
        <v>64</v>
      </c>
      <c r="O406">
        <v>3000</v>
      </c>
      <c r="P406">
        <v>3000</v>
      </c>
      <c r="Q406">
        <v>0</v>
      </c>
      <c r="R406" s="2" t="s">
        <v>3438</v>
      </c>
      <c r="S406" s="2" t="s">
        <v>4047</v>
      </c>
    </row>
    <row r="407" spans="1:19">
      <c r="A407" s="1">
        <v>46142</v>
      </c>
      <c r="B407" s="2" t="s">
        <v>4045</v>
      </c>
      <c r="C407" s="3">
        <v>6.944444444444442E-2</v>
      </c>
      <c r="D407" s="3">
        <v>7.2916666666666741E-2</v>
      </c>
      <c r="E407">
        <v>0.08</v>
      </c>
      <c r="F407" s="2" t="s">
        <v>3427</v>
      </c>
      <c r="G407" s="2" t="s">
        <v>4046</v>
      </c>
      <c r="H407" t="s">
        <v>764</v>
      </c>
      <c r="I407" s="2" t="s">
        <v>764</v>
      </c>
      <c r="J407" s="2" t="s">
        <v>764</v>
      </c>
      <c r="M407" s="2" t="s">
        <v>764</v>
      </c>
      <c r="N407" s="2" t="s">
        <v>764</v>
      </c>
      <c r="O407" t="s">
        <v>764</v>
      </c>
      <c r="P407">
        <v>0</v>
      </c>
      <c r="Q407">
        <v>0</v>
      </c>
      <c r="R407" s="2"/>
      <c r="S407" s="2" t="s">
        <v>4047</v>
      </c>
    </row>
    <row r="408" spans="1:19">
      <c r="A408" s="1">
        <v>46142</v>
      </c>
      <c r="B408" s="2" t="s">
        <v>4045</v>
      </c>
      <c r="C408" s="3">
        <v>7.2916666666666741E-2</v>
      </c>
      <c r="D408" s="3">
        <v>0.10416666666666674</v>
      </c>
      <c r="E408">
        <v>0.75</v>
      </c>
      <c r="F408" s="2" t="s">
        <v>3427</v>
      </c>
      <c r="G408" s="2" t="s">
        <v>3417</v>
      </c>
      <c r="H408">
        <v>393</v>
      </c>
      <c r="I408" s="2" t="s">
        <v>1816</v>
      </c>
      <c r="J408" s="2" t="s">
        <v>1820</v>
      </c>
      <c r="K408" t="s">
        <v>1815</v>
      </c>
      <c r="L408" t="s">
        <v>153</v>
      </c>
      <c r="M408" s="2" t="s">
        <v>1814</v>
      </c>
      <c r="N408" s="2" t="s">
        <v>64</v>
      </c>
      <c r="O408">
        <v>4600</v>
      </c>
      <c r="P408">
        <v>5495</v>
      </c>
      <c r="Q408">
        <v>20</v>
      </c>
      <c r="R408" s="2" t="s">
        <v>3438</v>
      </c>
      <c r="S408" s="2" t="s">
        <v>4047</v>
      </c>
    </row>
    <row r="409" spans="1:19">
      <c r="A409" s="1">
        <v>46142</v>
      </c>
      <c r="B409" s="2" t="s">
        <v>4045</v>
      </c>
      <c r="C409" s="3">
        <v>0.10416666666666674</v>
      </c>
      <c r="D409" s="3">
        <v>0.11111111111111116</v>
      </c>
      <c r="E409">
        <v>0.17</v>
      </c>
      <c r="F409" s="2" t="s">
        <v>3427</v>
      </c>
      <c r="G409" s="2" t="s">
        <v>4046</v>
      </c>
      <c r="H409" t="s">
        <v>764</v>
      </c>
      <c r="I409" s="2" t="s">
        <v>764</v>
      </c>
      <c r="J409" s="2" t="s">
        <v>764</v>
      </c>
      <c r="M409" s="2" t="s">
        <v>764</v>
      </c>
      <c r="N409" s="2" t="s">
        <v>764</v>
      </c>
      <c r="O409" t="s">
        <v>764</v>
      </c>
      <c r="P409">
        <v>0</v>
      </c>
      <c r="Q409">
        <v>0</v>
      </c>
      <c r="R409" s="2"/>
      <c r="S409" s="2" t="s">
        <v>4047</v>
      </c>
    </row>
    <row r="410" spans="1:19">
      <c r="A410" s="1">
        <v>46142</v>
      </c>
      <c r="B410" s="2" t="s">
        <v>4045</v>
      </c>
      <c r="C410" s="3">
        <v>0.11111111111111116</v>
      </c>
      <c r="D410" s="3">
        <v>0.125</v>
      </c>
      <c r="E410">
        <v>0.33</v>
      </c>
      <c r="F410" s="2" t="s">
        <v>3427</v>
      </c>
      <c r="G410" s="2" t="s">
        <v>3471</v>
      </c>
      <c r="H410" t="s">
        <v>764</v>
      </c>
      <c r="I410" s="2" t="s">
        <v>764</v>
      </c>
      <c r="J410" s="2" t="s">
        <v>764</v>
      </c>
      <c r="M410" s="2" t="s">
        <v>764</v>
      </c>
      <c r="N410" s="2" t="s">
        <v>764</v>
      </c>
      <c r="O410" t="s">
        <v>764</v>
      </c>
      <c r="P410">
        <v>0</v>
      </c>
      <c r="Q410">
        <v>0</v>
      </c>
      <c r="R410" s="2"/>
      <c r="S410" s="2" t="s">
        <v>4047</v>
      </c>
    </row>
    <row r="411" spans="1:19">
      <c r="A411" s="1">
        <v>46142</v>
      </c>
      <c r="B411" s="2" t="s">
        <v>4045</v>
      </c>
      <c r="C411" s="3">
        <v>0.125</v>
      </c>
      <c r="D411" s="3">
        <v>0.25</v>
      </c>
      <c r="E411">
        <v>3</v>
      </c>
      <c r="F411" s="2" t="s">
        <v>3427</v>
      </c>
      <c r="G411" s="2" t="s">
        <v>3417</v>
      </c>
      <c r="H411">
        <v>479</v>
      </c>
      <c r="I411" s="2" t="s">
        <v>2083</v>
      </c>
      <c r="J411" s="2" t="s">
        <v>2080</v>
      </c>
      <c r="K411" t="s">
        <v>2082</v>
      </c>
      <c r="L411" t="s">
        <v>97</v>
      </c>
      <c r="M411" s="2" t="s">
        <v>2081</v>
      </c>
      <c r="N411" s="2" t="s">
        <v>64</v>
      </c>
      <c r="O411">
        <v>34500</v>
      </c>
      <c r="P411">
        <v>21028</v>
      </c>
      <c r="Q411">
        <v>5</v>
      </c>
      <c r="R411" s="2" t="s">
        <v>3450</v>
      </c>
      <c r="S411" s="2" t="s">
        <v>4047</v>
      </c>
    </row>
    <row r="412" spans="1:19">
      <c r="A412" s="1">
        <v>46142</v>
      </c>
      <c r="B412" s="2" t="s">
        <v>3616</v>
      </c>
      <c r="C412" s="3">
        <v>0.56944444444444442</v>
      </c>
      <c r="D412" s="3">
        <v>0.58333333333333326</v>
      </c>
      <c r="E412">
        <v>0.33</v>
      </c>
      <c r="F412" s="2" t="s">
        <v>3416</v>
      </c>
      <c r="G412" s="2" t="s">
        <v>3471</v>
      </c>
      <c r="H412" t="s">
        <v>764</v>
      </c>
      <c r="I412" s="2" t="s">
        <v>764</v>
      </c>
      <c r="J412" s="2" t="s">
        <v>764</v>
      </c>
      <c r="M412" s="2" t="s">
        <v>764</v>
      </c>
      <c r="N412" s="2" t="s">
        <v>764</v>
      </c>
      <c r="O412" t="s">
        <v>764</v>
      </c>
      <c r="P412">
        <v>0</v>
      </c>
      <c r="Q412">
        <v>0</v>
      </c>
      <c r="R412" s="2"/>
      <c r="S412" s="2" t="s">
        <v>4047</v>
      </c>
    </row>
    <row r="413" spans="1:19">
      <c r="A413" s="1">
        <v>46142</v>
      </c>
      <c r="B413" s="2" t="s">
        <v>3616</v>
      </c>
      <c r="C413" s="3">
        <v>0.58333333333333326</v>
      </c>
      <c r="D413" s="3">
        <v>0.63194444444444442</v>
      </c>
      <c r="E413">
        <v>1.17</v>
      </c>
      <c r="F413" s="2" t="s">
        <v>3416</v>
      </c>
      <c r="G413" s="2" t="s">
        <v>3417</v>
      </c>
      <c r="H413">
        <v>479</v>
      </c>
      <c r="I413" s="2" t="s">
        <v>2083</v>
      </c>
      <c r="J413" s="2" t="s">
        <v>2080</v>
      </c>
      <c r="K413" t="s">
        <v>2082</v>
      </c>
      <c r="L413" t="s">
        <v>97</v>
      </c>
      <c r="M413" s="2" t="s">
        <v>2081</v>
      </c>
      <c r="N413" s="2" t="s">
        <v>64</v>
      </c>
      <c r="O413">
        <v>34500</v>
      </c>
      <c r="P413">
        <v>8572</v>
      </c>
      <c r="Q413">
        <v>0</v>
      </c>
      <c r="R413" s="2" t="s">
        <v>3450</v>
      </c>
      <c r="S413" s="2" t="s">
        <v>4047</v>
      </c>
    </row>
    <row r="414" spans="1:19">
      <c r="A414" s="1">
        <v>46142</v>
      </c>
      <c r="B414" s="2" t="s">
        <v>3616</v>
      </c>
      <c r="C414" s="3">
        <v>0.63194444444444442</v>
      </c>
      <c r="D414" s="3">
        <v>0.63888888888888884</v>
      </c>
      <c r="E414">
        <v>0.17</v>
      </c>
      <c r="F414" s="2" t="s">
        <v>3416</v>
      </c>
      <c r="G414" s="2" t="s">
        <v>4046</v>
      </c>
      <c r="H414" t="s">
        <v>764</v>
      </c>
      <c r="I414" s="2" t="s">
        <v>764</v>
      </c>
      <c r="J414" s="2" t="s">
        <v>764</v>
      </c>
      <c r="M414" s="2" t="s">
        <v>764</v>
      </c>
      <c r="N414" s="2" t="s">
        <v>764</v>
      </c>
      <c r="O414" t="s">
        <v>764</v>
      </c>
      <c r="P414">
        <v>0</v>
      </c>
      <c r="Q414">
        <v>0</v>
      </c>
      <c r="R414" s="2"/>
      <c r="S414" s="2" t="s">
        <v>4047</v>
      </c>
    </row>
    <row r="415" spans="1:19">
      <c r="A415" s="1">
        <v>46142</v>
      </c>
      <c r="B415" s="2" t="s">
        <v>3616</v>
      </c>
      <c r="C415" s="3">
        <v>0.63888888888888884</v>
      </c>
      <c r="D415" s="3">
        <v>0.68055555555555558</v>
      </c>
      <c r="E415">
        <v>1</v>
      </c>
      <c r="F415" s="2" t="s">
        <v>3416</v>
      </c>
      <c r="G415" s="2" t="s">
        <v>3417</v>
      </c>
      <c r="H415">
        <v>479</v>
      </c>
      <c r="I415" s="2" t="s">
        <v>2083</v>
      </c>
      <c r="J415" s="2" t="s">
        <v>2080</v>
      </c>
      <c r="K415" t="s">
        <v>2082</v>
      </c>
      <c r="L415" t="s">
        <v>97</v>
      </c>
      <c r="M415" s="2" t="s">
        <v>2081</v>
      </c>
      <c r="N415" s="2" t="s">
        <v>64</v>
      </c>
      <c r="O415">
        <v>34500</v>
      </c>
      <c r="P415">
        <v>7092</v>
      </c>
      <c r="Q415">
        <v>0</v>
      </c>
      <c r="R415" s="2" t="s">
        <v>3438</v>
      </c>
      <c r="S415" s="2" t="s">
        <v>4047</v>
      </c>
    </row>
    <row r="416" spans="1:19">
      <c r="A416" s="1">
        <v>46142</v>
      </c>
      <c r="B416" s="2" t="s">
        <v>3616</v>
      </c>
      <c r="C416" s="3">
        <v>0.68055555555555558</v>
      </c>
      <c r="D416" s="3">
        <v>0.6875</v>
      </c>
      <c r="E416">
        <v>0.17</v>
      </c>
      <c r="F416" s="2" t="s">
        <v>3416</v>
      </c>
      <c r="G416" s="2" t="s">
        <v>4046</v>
      </c>
      <c r="H416" t="s">
        <v>764</v>
      </c>
      <c r="I416" s="2" t="s">
        <v>764</v>
      </c>
      <c r="J416" s="2" t="s">
        <v>764</v>
      </c>
      <c r="M416" s="2" t="s">
        <v>764</v>
      </c>
      <c r="N416" s="2" t="s">
        <v>764</v>
      </c>
      <c r="O416" t="s">
        <v>764</v>
      </c>
      <c r="P416">
        <v>0</v>
      </c>
      <c r="Q416">
        <v>0</v>
      </c>
      <c r="R416" s="2"/>
      <c r="S416" s="2" t="s">
        <v>4047</v>
      </c>
    </row>
    <row r="417" spans="1:19">
      <c r="A417" s="1">
        <v>46142</v>
      </c>
      <c r="B417" s="2" t="s">
        <v>3616</v>
      </c>
      <c r="C417" s="3">
        <v>0.6875</v>
      </c>
      <c r="D417" s="3">
        <v>0.71527777777777768</v>
      </c>
      <c r="E417">
        <v>0.67</v>
      </c>
      <c r="F417" s="2" t="s">
        <v>3416</v>
      </c>
      <c r="G417" s="2" t="s">
        <v>3417</v>
      </c>
      <c r="H417">
        <v>571</v>
      </c>
      <c r="I417" s="2" t="s">
        <v>2370</v>
      </c>
      <c r="J417" s="2" t="s">
        <v>2368</v>
      </c>
      <c r="K417" t="s">
        <v>825</v>
      </c>
      <c r="L417" t="s">
        <v>97</v>
      </c>
      <c r="M417" s="2" t="s">
        <v>2369</v>
      </c>
      <c r="N417" s="2" t="s">
        <v>64</v>
      </c>
      <c r="O417">
        <v>9100</v>
      </c>
      <c r="P417">
        <v>4600</v>
      </c>
      <c r="Q417">
        <v>0</v>
      </c>
      <c r="R417" s="2" t="s">
        <v>3450</v>
      </c>
      <c r="S417" s="2" t="s">
        <v>4047</v>
      </c>
    </row>
    <row r="418" spans="1:19">
      <c r="A418" s="1">
        <v>46142</v>
      </c>
      <c r="B418" s="2" t="s">
        <v>3616</v>
      </c>
      <c r="C418" s="3">
        <v>0.71527777777777768</v>
      </c>
      <c r="D418" s="3">
        <v>0.72916666666666674</v>
      </c>
      <c r="E418">
        <v>0.33</v>
      </c>
      <c r="F418" s="2" t="s">
        <v>3416</v>
      </c>
      <c r="G418" s="2" t="s">
        <v>3362</v>
      </c>
      <c r="H418" t="s">
        <v>764</v>
      </c>
      <c r="I418" s="2" t="s">
        <v>764</v>
      </c>
      <c r="J418" s="2" t="s">
        <v>764</v>
      </c>
      <c r="M418" s="2" t="s">
        <v>764</v>
      </c>
      <c r="N418" s="2" t="s">
        <v>764</v>
      </c>
      <c r="O418" t="s">
        <v>764</v>
      </c>
      <c r="P418">
        <v>0</v>
      </c>
      <c r="Q418">
        <v>0</v>
      </c>
      <c r="R418" s="2" t="s">
        <v>4060</v>
      </c>
      <c r="S418" s="2" t="s">
        <v>4047</v>
      </c>
    </row>
    <row r="419" spans="1:19">
      <c r="A419" s="1">
        <v>46146</v>
      </c>
      <c r="B419" s="2" t="s">
        <v>4045</v>
      </c>
      <c r="C419" s="3">
        <v>0.34027777777777768</v>
      </c>
      <c r="D419" s="3">
        <v>0.36111111111111116</v>
      </c>
      <c r="E419">
        <v>0.5</v>
      </c>
      <c r="F419" s="2" t="s">
        <v>3416</v>
      </c>
      <c r="G419" s="2" t="s">
        <v>3362</v>
      </c>
      <c r="H419" t="s">
        <v>764</v>
      </c>
      <c r="I419" s="2" t="s">
        <v>764</v>
      </c>
      <c r="J419" s="2" t="s">
        <v>764</v>
      </c>
      <c r="M419" s="2" t="s">
        <v>764</v>
      </c>
      <c r="N419" s="2" t="s">
        <v>764</v>
      </c>
      <c r="O419" t="s">
        <v>764</v>
      </c>
      <c r="P419">
        <v>0</v>
      </c>
      <c r="Q419">
        <v>0</v>
      </c>
      <c r="R419" s="2" t="s">
        <v>4061</v>
      </c>
      <c r="S419" s="2" t="s">
        <v>4047</v>
      </c>
    </row>
    <row r="420" spans="1:19">
      <c r="A420" s="1">
        <v>46146</v>
      </c>
      <c r="B420" s="2" t="s">
        <v>4045</v>
      </c>
      <c r="C420" s="3">
        <v>0.36111111111111116</v>
      </c>
      <c r="D420" s="3">
        <v>0.38541666666666674</v>
      </c>
      <c r="E420">
        <v>0.57999999999999996</v>
      </c>
      <c r="F420" s="2" t="s">
        <v>3416</v>
      </c>
      <c r="G420" s="2" t="s">
        <v>3417</v>
      </c>
      <c r="H420">
        <v>571</v>
      </c>
      <c r="I420" s="2" t="s">
        <v>2370</v>
      </c>
      <c r="J420" s="2" t="s">
        <v>2368</v>
      </c>
      <c r="K420" t="s">
        <v>825</v>
      </c>
      <c r="L420" t="s">
        <v>97</v>
      </c>
      <c r="M420" s="2" t="s">
        <v>2369</v>
      </c>
      <c r="N420" s="2" t="s">
        <v>64</v>
      </c>
      <c r="O420">
        <v>9100</v>
      </c>
      <c r="P420">
        <v>4617</v>
      </c>
      <c r="Q420">
        <v>0</v>
      </c>
      <c r="R420" s="2" t="s">
        <v>3438</v>
      </c>
      <c r="S420" s="2" t="s">
        <v>4047</v>
      </c>
    </row>
    <row r="421" spans="1:19">
      <c r="A421" s="1">
        <v>46146</v>
      </c>
      <c r="B421" s="2" t="s">
        <v>4045</v>
      </c>
      <c r="C421" s="3">
        <v>0.38541666666666674</v>
      </c>
      <c r="D421" s="3">
        <v>0.39236111111111116</v>
      </c>
      <c r="E421">
        <v>0.17</v>
      </c>
      <c r="F421" s="2" t="s">
        <v>3416</v>
      </c>
      <c r="G421" s="2" t="s">
        <v>4046</v>
      </c>
      <c r="H421" t="s">
        <v>764</v>
      </c>
      <c r="I421" s="2" t="s">
        <v>764</v>
      </c>
      <c r="J421" s="2" t="s">
        <v>764</v>
      </c>
      <c r="M421" s="2" t="s">
        <v>764</v>
      </c>
      <c r="N421" s="2" t="s">
        <v>764</v>
      </c>
      <c r="O421" t="s">
        <v>764</v>
      </c>
      <c r="P421">
        <v>0</v>
      </c>
      <c r="Q421">
        <v>0</v>
      </c>
      <c r="R421" s="2"/>
      <c r="S421" s="2" t="s">
        <v>4047</v>
      </c>
    </row>
    <row r="422" spans="1:19">
      <c r="A422" s="1">
        <v>46146</v>
      </c>
      <c r="B422" s="2" t="s">
        <v>4045</v>
      </c>
      <c r="C422" s="3">
        <v>0.39236111111111116</v>
      </c>
      <c r="D422" s="3">
        <v>0.40277777777777768</v>
      </c>
      <c r="E422">
        <v>0.25</v>
      </c>
      <c r="F422" s="2" t="s">
        <v>3416</v>
      </c>
      <c r="G422" s="2" t="s">
        <v>3471</v>
      </c>
      <c r="H422" t="s">
        <v>764</v>
      </c>
      <c r="I422" s="2" t="s">
        <v>764</v>
      </c>
      <c r="J422" s="2" t="s">
        <v>764</v>
      </c>
      <c r="M422" s="2" t="s">
        <v>764</v>
      </c>
      <c r="N422" s="2" t="s">
        <v>764</v>
      </c>
      <c r="O422" t="s">
        <v>764</v>
      </c>
      <c r="P422">
        <v>0</v>
      </c>
      <c r="Q422">
        <v>0</v>
      </c>
      <c r="R422" s="2"/>
      <c r="S422" s="2" t="s">
        <v>4047</v>
      </c>
    </row>
    <row r="423" spans="1:19">
      <c r="A423" s="1">
        <v>46146</v>
      </c>
      <c r="B423" s="2" t="s">
        <v>4045</v>
      </c>
      <c r="C423" s="3">
        <v>0.40277777777777768</v>
      </c>
      <c r="D423" s="3">
        <v>0.4375</v>
      </c>
      <c r="E423">
        <v>0.83</v>
      </c>
      <c r="F423" s="2" t="s">
        <v>3416</v>
      </c>
      <c r="G423" s="2" t="s">
        <v>3417</v>
      </c>
      <c r="H423">
        <v>561</v>
      </c>
      <c r="I423" s="2" t="s">
        <v>2343</v>
      </c>
      <c r="J423" s="2" t="s">
        <v>2340</v>
      </c>
      <c r="K423" t="s">
        <v>2342</v>
      </c>
      <c r="L423" t="s">
        <v>97</v>
      </c>
      <c r="M423" s="2" t="s">
        <v>2341</v>
      </c>
      <c r="N423" s="2" t="s">
        <v>64</v>
      </c>
      <c r="O423">
        <v>5000</v>
      </c>
      <c r="P423">
        <v>4909</v>
      </c>
      <c r="Q423">
        <v>0</v>
      </c>
      <c r="R423" s="2" t="s">
        <v>3438</v>
      </c>
      <c r="S423" s="2" t="s">
        <v>4047</v>
      </c>
    </row>
    <row r="424" spans="1:19">
      <c r="A424" s="1">
        <v>46146</v>
      </c>
      <c r="B424" s="2" t="s">
        <v>4045</v>
      </c>
      <c r="C424" s="3">
        <v>0.4375</v>
      </c>
      <c r="D424" s="3">
        <v>0.44444444444444442</v>
      </c>
      <c r="E424">
        <v>0.17</v>
      </c>
      <c r="F424" s="2" t="s">
        <v>3416</v>
      </c>
      <c r="G424" s="2" t="s">
        <v>4046</v>
      </c>
      <c r="H424" t="s">
        <v>764</v>
      </c>
      <c r="I424" s="2" t="s">
        <v>764</v>
      </c>
      <c r="J424" s="2" t="s">
        <v>764</v>
      </c>
      <c r="M424" s="2" t="s">
        <v>764</v>
      </c>
      <c r="N424" s="2" t="s">
        <v>764</v>
      </c>
      <c r="O424" t="s">
        <v>764</v>
      </c>
      <c r="P424">
        <v>0</v>
      </c>
      <c r="Q424">
        <v>0</v>
      </c>
      <c r="R424" s="2"/>
      <c r="S424" s="2" t="s">
        <v>4047</v>
      </c>
    </row>
    <row r="425" spans="1:19">
      <c r="A425" s="1">
        <v>46146</v>
      </c>
      <c r="B425" s="2" t="s">
        <v>4045</v>
      </c>
      <c r="C425" s="3">
        <v>0.44444444444444442</v>
      </c>
      <c r="D425" s="3">
        <v>0.45486111111111116</v>
      </c>
      <c r="E425">
        <v>0.25</v>
      </c>
      <c r="F425" s="2" t="s">
        <v>3416</v>
      </c>
      <c r="G425" s="2" t="s">
        <v>3471</v>
      </c>
      <c r="H425" t="s">
        <v>764</v>
      </c>
      <c r="I425" s="2" t="s">
        <v>764</v>
      </c>
      <c r="J425" s="2" t="s">
        <v>764</v>
      </c>
      <c r="M425" s="2" t="s">
        <v>764</v>
      </c>
      <c r="N425" s="2" t="s">
        <v>764</v>
      </c>
      <c r="O425" t="s">
        <v>764</v>
      </c>
      <c r="P425">
        <v>0</v>
      </c>
      <c r="Q425">
        <v>0</v>
      </c>
      <c r="R425" s="2"/>
      <c r="S425" s="2" t="s">
        <v>4047</v>
      </c>
    </row>
    <row r="426" spans="1:19">
      <c r="A426" s="1">
        <v>46146</v>
      </c>
      <c r="B426" s="2" t="s">
        <v>4045</v>
      </c>
      <c r="C426" s="3">
        <v>0.45486111111111116</v>
      </c>
      <c r="D426" s="3">
        <v>0.45833333333333326</v>
      </c>
      <c r="E426">
        <v>0.08</v>
      </c>
      <c r="F426" s="2" t="s">
        <v>3416</v>
      </c>
      <c r="G426" s="2" t="s">
        <v>3417</v>
      </c>
      <c r="H426">
        <v>598</v>
      </c>
      <c r="I426" s="2" t="s">
        <v>2464</v>
      </c>
      <c r="J426" s="2" t="s">
        <v>2461</v>
      </c>
      <c r="K426" t="s">
        <v>2463</v>
      </c>
      <c r="L426" t="s">
        <v>153</v>
      </c>
      <c r="M426" s="2" t="s">
        <v>2462</v>
      </c>
      <c r="N426" s="2" t="s">
        <v>64</v>
      </c>
      <c r="O426">
        <v>2000</v>
      </c>
      <c r="P426">
        <v>176</v>
      </c>
      <c r="Q426">
        <v>0</v>
      </c>
      <c r="R426" s="2" t="s">
        <v>3438</v>
      </c>
      <c r="S426" s="2" t="s">
        <v>4047</v>
      </c>
    </row>
    <row r="427" spans="1:19">
      <c r="A427" s="1">
        <v>46146</v>
      </c>
      <c r="B427" s="2" t="s">
        <v>4045</v>
      </c>
      <c r="C427" s="3">
        <v>0.45833333333333326</v>
      </c>
      <c r="D427" s="3">
        <v>0.47916666666666674</v>
      </c>
      <c r="E427">
        <v>0.5</v>
      </c>
      <c r="F427" s="2" t="s">
        <v>3416</v>
      </c>
      <c r="G427" s="2" t="s">
        <v>3471</v>
      </c>
      <c r="H427" t="s">
        <v>764</v>
      </c>
      <c r="I427" s="2" t="s">
        <v>764</v>
      </c>
      <c r="J427" s="2" t="s">
        <v>764</v>
      </c>
      <c r="M427" s="2" t="s">
        <v>764</v>
      </c>
      <c r="N427" s="2" t="s">
        <v>764</v>
      </c>
      <c r="O427" t="s">
        <v>764</v>
      </c>
      <c r="P427">
        <v>0</v>
      </c>
      <c r="Q427">
        <v>0</v>
      </c>
      <c r="R427" s="2"/>
      <c r="S427" s="2" t="s">
        <v>4047</v>
      </c>
    </row>
    <row r="428" spans="1:19">
      <c r="A428" s="1">
        <v>46146</v>
      </c>
      <c r="B428" s="2" t="s">
        <v>4045</v>
      </c>
      <c r="C428" s="3">
        <v>0.47916666666666674</v>
      </c>
      <c r="D428" s="3">
        <v>0.48958333333333326</v>
      </c>
      <c r="E428">
        <v>0.25</v>
      </c>
      <c r="F428" s="2" t="s">
        <v>3416</v>
      </c>
      <c r="G428" s="2" t="s">
        <v>3417</v>
      </c>
      <c r="H428">
        <v>598</v>
      </c>
      <c r="I428" s="2" t="s">
        <v>2464</v>
      </c>
      <c r="J428" s="2" t="s">
        <v>2461</v>
      </c>
      <c r="K428" t="s">
        <v>2463</v>
      </c>
      <c r="L428" t="s">
        <v>153</v>
      </c>
      <c r="M428" s="2" t="s">
        <v>2462</v>
      </c>
      <c r="N428" s="2" t="s">
        <v>64</v>
      </c>
      <c r="O428">
        <v>2000</v>
      </c>
      <c r="P428">
        <v>2000</v>
      </c>
      <c r="Q428">
        <v>2</v>
      </c>
      <c r="R428" s="2" t="s">
        <v>3438</v>
      </c>
      <c r="S428" s="2" t="s">
        <v>4047</v>
      </c>
    </row>
    <row r="429" spans="1:19">
      <c r="A429" s="1">
        <v>46146</v>
      </c>
      <c r="B429" s="2" t="s">
        <v>4045</v>
      </c>
      <c r="C429" s="3">
        <v>0.48958333333333326</v>
      </c>
      <c r="D429" s="3">
        <v>0.49305555555555558</v>
      </c>
      <c r="E429">
        <v>0.08</v>
      </c>
      <c r="F429" s="2" t="s">
        <v>3416</v>
      </c>
      <c r="G429" s="2" t="s">
        <v>3471</v>
      </c>
      <c r="H429" t="s">
        <v>764</v>
      </c>
      <c r="I429" s="2" t="s">
        <v>764</v>
      </c>
      <c r="J429" s="2" t="s">
        <v>764</v>
      </c>
      <c r="M429" s="2" t="s">
        <v>764</v>
      </c>
      <c r="N429" s="2" t="s">
        <v>764</v>
      </c>
      <c r="O429" t="s">
        <v>764</v>
      </c>
      <c r="P429">
        <v>0</v>
      </c>
      <c r="Q429">
        <v>0</v>
      </c>
      <c r="R429" s="2"/>
      <c r="S429" s="2" t="s">
        <v>4047</v>
      </c>
    </row>
    <row r="430" spans="1:19">
      <c r="A430" s="1">
        <v>46146</v>
      </c>
      <c r="B430" s="2" t="s">
        <v>4045</v>
      </c>
      <c r="C430" s="3">
        <v>0.49305555555555558</v>
      </c>
      <c r="D430" s="3">
        <v>0.51736111111111116</v>
      </c>
      <c r="E430">
        <v>0.57999999999999996</v>
      </c>
      <c r="F430" s="2" t="s">
        <v>3416</v>
      </c>
      <c r="G430" s="2" t="s">
        <v>3417</v>
      </c>
      <c r="H430">
        <v>638</v>
      </c>
      <c r="I430" s="2" t="s">
        <v>154</v>
      </c>
      <c r="J430" s="2" t="s">
        <v>2626</v>
      </c>
      <c r="K430" t="s">
        <v>152</v>
      </c>
      <c r="L430" t="s">
        <v>153</v>
      </c>
      <c r="M430" s="2" t="s">
        <v>151</v>
      </c>
      <c r="N430" s="2" t="s">
        <v>64</v>
      </c>
      <c r="O430">
        <v>4000</v>
      </c>
      <c r="P430">
        <v>4222</v>
      </c>
      <c r="Q430">
        <v>7</v>
      </c>
      <c r="R430" s="2" t="s">
        <v>3438</v>
      </c>
      <c r="S430" s="2" t="s">
        <v>4047</v>
      </c>
    </row>
    <row r="431" spans="1:19">
      <c r="A431" s="1">
        <v>46146</v>
      </c>
      <c r="B431" s="2" t="s">
        <v>4045</v>
      </c>
      <c r="C431" s="3">
        <v>0.51736111111111116</v>
      </c>
      <c r="D431" s="3">
        <v>0.52430555555555558</v>
      </c>
      <c r="E431">
        <v>0.17</v>
      </c>
      <c r="F431" s="2" t="s">
        <v>3416</v>
      </c>
      <c r="G431" s="2" t="s">
        <v>4046</v>
      </c>
      <c r="H431" t="s">
        <v>764</v>
      </c>
      <c r="I431" s="2" t="s">
        <v>764</v>
      </c>
      <c r="J431" s="2" t="s">
        <v>764</v>
      </c>
      <c r="M431" s="2" t="s">
        <v>764</v>
      </c>
      <c r="N431" s="2" t="s">
        <v>764</v>
      </c>
      <c r="O431" t="s">
        <v>764</v>
      </c>
      <c r="P431">
        <v>0</v>
      </c>
      <c r="Q431">
        <v>0</v>
      </c>
      <c r="R431" s="2"/>
      <c r="S431" s="2" t="s">
        <v>4047</v>
      </c>
    </row>
    <row r="432" spans="1:19">
      <c r="A432" s="1">
        <v>46146</v>
      </c>
      <c r="B432" s="2" t="s">
        <v>4045</v>
      </c>
      <c r="C432" s="3">
        <v>0.52430555555555558</v>
      </c>
      <c r="D432" s="3">
        <v>0.53125</v>
      </c>
      <c r="E432">
        <v>0.17</v>
      </c>
      <c r="F432" s="2" t="s">
        <v>3416</v>
      </c>
      <c r="G432" s="2" t="s">
        <v>3471</v>
      </c>
      <c r="H432" t="s">
        <v>764</v>
      </c>
      <c r="I432" s="2" t="s">
        <v>764</v>
      </c>
      <c r="J432" s="2" t="s">
        <v>764</v>
      </c>
      <c r="M432" s="2" t="s">
        <v>764</v>
      </c>
      <c r="N432" s="2" t="s">
        <v>764</v>
      </c>
      <c r="O432" t="s">
        <v>764</v>
      </c>
      <c r="P432">
        <v>0</v>
      </c>
      <c r="Q432">
        <v>0</v>
      </c>
      <c r="R432" s="2"/>
      <c r="S432" s="2" t="s">
        <v>4047</v>
      </c>
    </row>
    <row r="433" spans="1:19">
      <c r="A433" s="1">
        <v>46146</v>
      </c>
      <c r="B433" s="2" t="s">
        <v>4045</v>
      </c>
      <c r="C433" s="3">
        <v>0.53125</v>
      </c>
      <c r="D433" s="3">
        <v>0.61805555555555558</v>
      </c>
      <c r="E433">
        <v>2.08</v>
      </c>
      <c r="F433" s="2" t="s">
        <v>3416</v>
      </c>
      <c r="G433" s="2" t="s">
        <v>3417</v>
      </c>
      <c r="H433">
        <v>419</v>
      </c>
      <c r="I433" s="2" t="s">
        <v>98</v>
      </c>
      <c r="J433" s="2" t="s">
        <v>1808</v>
      </c>
      <c r="K433" t="s">
        <v>95</v>
      </c>
      <c r="L433" t="s">
        <v>97</v>
      </c>
      <c r="M433" s="2" t="s">
        <v>94</v>
      </c>
      <c r="N433" s="2" t="s">
        <v>64</v>
      </c>
      <c r="O433">
        <v>23000</v>
      </c>
      <c r="P433">
        <v>23086</v>
      </c>
      <c r="Q433">
        <v>15</v>
      </c>
      <c r="R433" s="2" t="s">
        <v>3450</v>
      </c>
      <c r="S433" s="2" t="s">
        <v>4047</v>
      </c>
    </row>
    <row r="434" spans="1:19">
      <c r="A434" s="1">
        <v>46146</v>
      </c>
      <c r="B434" s="2" t="s">
        <v>4045</v>
      </c>
      <c r="C434" s="3">
        <v>0.61805555555555558</v>
      </c>
      <c r="D434" s="3">
        <v>0.625</v>
      </c>
      <c r="E434">
        <v>0.17</v>
      </c>
      <c r="F434" s="2" t="s">
        <v>3416</v>
      </c>
      <c r="G434" s="2" t="s">
        <v>4046</v>
      </c>
      <c r="H434" t="s">
        <v>764</v>
      </c>
      <c r="I434" s="2" t="s">
        <v>764</v>
      </c>
      <c r="J434" s="2" t="s">
        <v>764</v>
      </c>
      <c r="M434" s="2" t="s">
        <v>764</v>
      </c>
      <c r="N434" s="2" t="s">
        <v>764</v>
      </c>
      <c r="O434" t="s">
        <v>764</v>
      </c>
      <c r="P434">
        <v>0</v>
      </c>
      <c r="Q434">
        <v>0</v>
      </c>
      <c r="R434" s="2"/>
      <c r="S434" s="2" t="s">
        <v>4047</v>
      </c>
    </row>
    <row r="435" spans="1:19">
      <c r="A435" s="1">
        <v>46146</v>
      </c>
      <c r="B435" s="2" t="s">
        <v>4045</v>
      </c>
      <c r="C435" s="3">
        <v>0.625</v>
      </c>
      <c r="D435" s="3">
        <v>0.63194444444444442</v>
      </c>
      <c r="E435">
        <v>0.17</v>
      </c>
      <c r="F435" s="2" t="s">
        <v>3416</v>
      </c>
      <c r="G435" s="2" t="s">
        <v>3471</v>
      </c>
      <c r="H435" t="s">
        <v>764</v>
      </c>
      <c r="I435" s="2" t="s">
        <v>764</v>
      </c>
      <c r="J435" s="2" t="s">
        <v>764</v>
      </c>
      <c r="M435" s="2" t="s">
        <v>764</v>
      </c>
      <c r="N435" s="2" t="s">
        <v>764</v>
      </c>
      <c r="O435" t="s">
        <v>764</v>
      </c>
      <c r="P435">
        <v>0</v>
      </c>
      <c r="Q435">
        <v>0</v>
      </c>
      <c r="R435" s="2"/>
      <c r="S435" s="2" t="s">
        <v>4047</v>
      </c>
    </row>
    <row r="436" spans="1:19">
      <c r="A436" s="1">
        <v>46146</v>
      </c>
      <c r="B436" s="2" t="s">
        <v>4045</v>
      </c>
      <c r="C436" s="3">
        <v>0.63194444444444442</v>
      </c>
      <c r="D436" s="3">
        <v>0.65625</v>
      </c>
      <c r="E436">
        <v>0.57999999999999996</v>
      </c>
      <c r="F436" s="2" t="s">
        <v>3416</v>
      </c>
      <c r="G436" s="2" t="s">
        <v>3417</v>
      </c>
      <c r="H436">
        <v>378</v>
      </c>
      <c r="I436" s="2" t="s">
        <v>207</v>
      </c>
      <c r="J436" s="2" t="s">
        <v>1769</v>
      </c>
      <c r="K436" t="s">
        <v>204</v>
      </c>
      <c r="L436" t="s">
        <v>383</v>
      </c>
      <c r="M436" s="2" t="s">
        <v>1770</v>
      </c>
      <c r="N436" s="2" t="s">
        <v>64</v>
      </c>
      <c r="O436">
        <v>3600</v>
      </c>
      <c r="P436">
        <v>3942</v>
      </c>
      <c r="Q436">
        <v>8</v>
      </c>
      <c r="R436" s="2" t="s">
        <v>3438</v>
      </c>
      <c r="S436" s="2" t="s">
        <v>4047</v>
      </c>
    </row>
    <row r="437" spans="1:19">
      <c r="A437" s="1">
        <v>46146</v>
      </c>
      <c r="B437" s="2" t="s">
        <v>4045</v>
      </c>
      <c r="C437" s="3">
        <v>0.65625</v>
      </c>
      <c r="D437" s="3">
        <v>0.66319444444444442</v>
      </c>
      <c r="E437">
        <v>0.17</v>
      </c>
      <c r="F437" s="2" t="s">
        <v>3416</v>
      </c>
      <c r="G437" s="2" t="s">
        <v>4046</v>
      </c>
      <c r="H437" t="s">
        <v>764</v>
      </c>
      <c r="I437" s="2" t="s">
        <v>764</v>
      </c>
      <c r="J437" s="2" t="s">
        <v>764</v>
      </c>
      <c r="M437" s="2" t="s">
        <v>764</v>
      </c>
      <c r="N437" s="2" t="s">
        <v>764</v>
      </c>
      <c r="O437" t="s">
        <v>764</v>
      </c>
      <c r="P437">
        <v>0</v>
      </c>
      <c r="Q437">
        <v>0</v>
      </c>
      <c r="R437" s="2"/>
      <c r="S437" s="2" t="s">
        <v>4047</v>
      </c>
    </row>
    <row r="438" spans="1:19">
      <c r="A438" s="1">
        <v>46146</v>
      </c>
      <c r="B438" s="2" t="s">
        <v>4045</v>
      </c>
      <c r="C438" s="3">
        <v>0.66319444444444442</v>
      </c>
      <c r="D438" s="3">
        <v>0.72916666666666674</v>
      </c>
      <c r="E438">
        <v>1.58</v>
      </c>
      <c r="F438" s="2" t="s">
        <v>3416</v>
      </c>
      <c r="G438" s="2" t="s">
        <v>3417</v>
      </c>
      <c r="H438">
        <v>539</v>
      </c>
      <c r="I438" s="2" t="s">
        <v>2262</v>
      </c>
      <c r="J438" s="2" t="s">
        <v>2259</v>
      </c>
      <c r="K438" t="s">
        <v>456</v>
      </c>
      <c r="L438" t="s">
        <v>2261</v>
      </c>
      <c r="M438" s="2" t="s">
        <v>2260</v>
      </c>
      <c r="N438" s="2" t="s">
        <v>64</v>
      </c>
      <c r="O438">
        <v>21000</v>
      </c>
      <c r="P438">
        <v>10645</v>
      </c>
      <c r="Q438">
        <v>0</v>
      </c>
      <c r="R438" s="2" t="s">
        <v>3450</v>
      </c>
      <c r="S438" s="2" t="s">
        <v>4047</v>
      </c>
    </row>
    <row r="439" spans="1:19">
      <c r="A439" s="1">
        <v>46146</v>
      </c>
      <c r="B439" s="2" t="s">
        <v>4045</v>
      </c>
      <c r="C439" s="3">
        <v>0.72569444444444442</v>
      </c>
      <c r="D439" s="3">
        <v>0.72916666666666674</v>
      </c>
      <c r="E439">
        <v>0.08</v>
      </c>
      <c r="F439" s="2" t="s">
        <v>3416</v>
      </c>
      <c r="G439" s="2" t="s">
        <v>4046</v>
      </c>
      <c r="H439" t="s">
        <v>764</v>
      </c>
      <c r="I439" s="2" t="s">
        <v>764</v>
      </c>
      <c r="J439" s="2" t="s">
        <v>764</v>
      </c>
      <c r="M439" s="2" t="s">
        <v>764</v>
      </c>
      <c r="N439" s="2" t="s">
        <v>764</v>
      </c>
      <c r="O439" t="s">
        <v>764</v>
      </c>
      <c r="P439">
        <v>0</v>
      </c>
      <c r="Q439">
        <v>0</v>
      </c>
      <c r="R439" s="2"/>
      <c r="S439" s="2" t="s">
        <v>4047</v>
      </c>
    </row>
    <row r="440" spans="1:19">
      <c r="A440" s="1">
        <v>46146</v>
      </c>
      <c r="B440" s="2" t="s">
        <v>4045</v>
      </c>
      <c r="C440" s="3">
        <v>0.75</v>
      </c>
      <c r="D440" s="3">
        <v>0.76388888888888884</v>
      </c>
      <c r="E440">
        <v>0.33</v>
      </c>
      <c r="F440" s="2" t="s">
        <v>3416</v>
      </c>
      <c r="G440" s="2" t="s">
        <v>3417</v>
      </c>
      <c r="H440">
        <v>539</v>
      </c>
      <c r="I440" s="2" t="s">
        <v>2262</v>
      </c>
      <c r="J440" s="2" t="s">
        <v>2259</v>
      </c>
      <c r="K440" t="s">
        <v>456</v>
      </c>
      <c r="L440" t="s">
        <v>2261</v>
      </c>
      <c r="M440" s="2" t="s">
        <v>2260</v>
      </c>
      <c r="N440" s="2" t="s">
        <v>64</v>
      </c>
      <c r="O440">
        <v>21000</v>
      </c>
      <c r="P440">
        <v>3630</v>
      </c>
      <c r="Q440">
        <v>14</v>
      </c>
      <c r="R440" s="2" t="s">
        <v>3450</v>
      </c>
      <c r="S440" s="2" t="s">
        <v>4062</v>
      </c>
    </row>
    <row r="441" spans="1:19">
      <c r="A441" s="1">
        <v>46146</v>
      </c>
      <c r="B441" s="2" t="s">
        <v>4045</v>
      </c>
      <c r="C441" s="3">
        <v>0.76388888888888884</v>
      </c>
      <c r="D441" s="3">
        <v>0.77083333333333326</v>
      </c>
      <c r="E441">
        <v>0.17</v>
      </c>
      <c r="F441" s="2" t="s">
        <v>3416</v>
      </c>
      <c r="G441" s="2" t="s">
        <v>4046</v>
      </c>
      <c r="H441" t="s">
        <v>764</v>
      </c>
      <c r="I441" s="2" t="s">
        <v>764</v>
      </c>
      <c r="J441" s="2" t="s">
        <v>764</v>
      </c>
      <c r="M441" s="2" t="s">
        <v>764</v>
      </c>
      <c r="N441" s="2" t="s">
        <v>764</v>
      </c>
      <c r="O441" t="s">
        <v>764</v>
      </c>
      <c r="P441">
        <v>0</v>
      </c>
      <c r="Q441">
        <v>0</v>
      </c>
      <c r="R441" s="2"/>
      <c r="S441" s="2" t="s">
        <v>4062</v>
      </c>
    </row>
    <row r="442" spans="1:19">
      <c r="A442" s="1">
        <v>46146</v>
      </c>
      <c r="B442" s="2" t="s">
        <v>4045</v>
      </c>
      <c r="C442" s="3">
        <v>0.77083333333333326</v>
      </c>
      <c r="D442" s="3">
        <v>0.8125</v>
      </c>
      <c r="E442">
        <v>1</v>
      </c>
      <c r="F442" s="2" t="s">
        <v>3416</v>
      </c>
      <c r="G442" s="2" t="s">
        <v>3417</v>
      </c>
      <c r="H442">
        <v>541</v>
      </c>
      <c r="I442" s="2" t="s">
        <v>482</v>
      </c>
      <c r="J442" s="2" t="s">
        <v>2265</v>
      </c>
      <c r="K442" t="s">
        <v>480</v>
      </c>
      <c r="L442" t="s">
        <v>481</v>
      </c>
      <c r="M442" s="2" t="s">
        <v>479</v>
      </c>
      <c r="N442" s="2" t="s">
        <v>64</v>
      </c>
      <c r="O442">
        <v>11500</v>
      </c>
      <c r="P442">
        <v>12088</v>
      </c>
      <c r="Q442">
        <v>0</v>
      </c>
      <c r="R442" s="2" t="s">
        <v>3450</v>
      </c>
      <c r="S442" s="2" t="s">
        <v>4062</v>
      </c>
    </row>
    <row r="443" spans="1:19">
      <c r="A443" s="1">
        <v>46146</v>
      </c>
      <c r="B443" s="2" t="s">
        <v>4045</v>
      </c>
      <c r="C443" s="3">
        <v>0.8125</v>
      </c>
      <c r="D443" s="3">
        <v>0.81944444444444442</v>
      </c>
      <c r="E443">
        <v>0.17</v>
      </c>
      <c r="F443" s="2" t="s">
        <v>3416</v>
      </c>
      <c r="G443" s="2" t="s">
        <v>4046</v>
      </c>
      <c r="H443" t="s">
        <v>764</v>
      </c>
      <c r="I443" s="2" t="s">
        <v>764</v>
      </c>
      <c r="J443" s="2" t="s">
        <v>764</v>
      </c>
      <c r="M443" s="2" t="s">
        <v>764</v>
      </c>
      <c r="N443" s="2" t="s">
        <v>764</v>
      </c>
      <c r="O443" t="s">
        <v>764</v>
      </c>
      <c r="P443">
        <v>0</v>
      </c>
      <c r="Q443">
        <v>0</v>
      </c>
      <c r="R443" s="2"/>
      <c r="S443" s="2" t="s">
        <v>4062</v>
      </c>
    </row>
    <row r="444" spans="1:19">
      <c r="A444" s="1">
        <v>46146</v>
      </c>
      <c r="B444" s="2" t="s">
        <v>4045</v>
      </c>
      <c r="C444" s="3">
        <v>0.81944444444444442</v>
      </c>
      <c r="D444" s="3">
        <v>0.83333333333333326</v>
      </c>
      <c r="E444">
        <v>0.33</v>
      </c>
      <c r="F444" s="2" t="s">
        <v>3416</v>
      </c>
      <c r="G444" s="2" t="s">
        <v>3362</v>
      </c>
      <c r="H444" t="s">
        <v>764</v>
      </c>
      <c r="I444" s="2" t="s">
        <v>764</v>
      </c>
      <c r="J444" s="2" t="s">
        <v>764</v>
      </c>
      <c r="M444" s="2" t="s">
        <v>764</v>
      </c>
      <c r="N444" s="2" t="s">
        <v>764</v>
      </c>
      <c r="O444" t="s">
        <v>764</v>
      </c>
      <c r="P444">
        <v>0</v>
      </c>
      <c r="Q444">
        <v>0</v>
      </c>
      <c r="R444" s="2" t="s">
        <v>4063</v>
      </c>
      <c r="S444" s="2" t="s">
        <v>4062</v>
      </c>
    </row>
    <row r="445" spans="1:19">
      <c r="A445" s="1">
        <v>46147</v>
      </c>
      <c r="B445" s="2" t="s">
        <v>4045</v>
      </c>
      <c r="C445" s="3">
        <v>0.33333333333333326</v>
      </c>
      <c r="D445" s="3">
        <v>0.4375</v>
      </c>
      <c r="E445">
        <v>2.5</v>
      </c>
      <c r="F445" s="2" t="s">
        <v>3416</v>
      </c>
      <c r="G445" s="2" t="s">
        <v>3362</v>
      </c>
      <c r="H445" t="s">
        <v>764</v>
      </c>
      <c r="I445" s="2" t="s">
        <v>764</v>
      </c>
      <c r="J445" s="2" t="s">
        <v>764</v>
      </c>
      <c r="M445" s="2" t="s">
        <v>764</v>
      </c>
      <c r="N445" s="2" t="s">
        <v>764</v>
      </c>
      <c r="O445" t="s">
        <v>764</v>
      </c>
      <c r="P445">
        <v>0</v>
      </c>
      <c r="Q445">
        <v>0</v>
      </c>
      <c r="R445" s="2" t="s">
        <v>4064</v>
      </c>
      <c r="S445" s="2" t="s">
        <v>4047</v>
      </c>
    </row>
    <row r="446" spans="1:19">
      <c r="A446" s="1">
        <v>46147</v>
      </c>
      <c r="B446" s="2" t="s">
        <v>4045</v>
      </c>
      <c r="C446" s="3">
        <v>0.4375</v>
      </c>
      <c r="D446" s="3">
        <v>0.45833333333333326</v>
      </c>
      <c r="E446">
        <v>0.5</v>
      </c>
      <c r="F446" s="2" t="s">
        <v>3416</v>
      </c>
      <c r="G446" s="2" t="s">
        <v>3471</v>
      </c>
      <c r="H446" t="s">
        <v>764</v>
      </c>
      <c r="I446" s="2" t="s">
        <v>764</v>
      </c>
      <c r="J446" s="2" t="s">
        <v>764</v>
      </c>
      <c r="M446" s="2" t="s">
        <v>764</v>
      </c>
      <c r="N446" s="2" t="s">
        <v>764</v>
      </c>
      <c r="O446" t="s">
        <v>764</v>
      </c>
      <c r="P446">
        <v>0</v>
      </c>
      <c r="Q446">
        <v>0</v>
      </c>
      <c r="R446" s="2"/>
      <c r="S446" s="2" t="s">
        <v>4047</v>
      </c>
    </row>
    <row r="447" spans="1:19">
      <c r="A447" s="1">
        <v>46147</v>
      </c>
      <c r="B447" s="2" t="s">
        <v>4045</v>
      </c>
      <c r="C447" s="3">
        <v>0.45833333333333326</v>
      </c>
      <c r="D447" s="3">
        <v>0.47916666666666674</v>
      </c>
      <c r="E447">
        <v>0.5</v>
      </c>
      <c r="F447" s="2" t="s">
        <v>3416</v>
      </c>
      <c r="G447" s="2" t="s">
        <v>3362</v>
      </c>
      <c r="H447" t="s">
        <v>764</v>
      </c>
      <c r="I447" s="2" t="s">
        <v>764</v>
      </c>
      <c r="J447" s="2" t="s">
        <v>764</v>
      </c>
      <c r="M447" s="2" t="s">
        <v>764</v>
      </c>
      <c r="N447" s="2" t="s">
        <v>764</v>
      </c>
      <c r="O447" t="s">
        <v>764</v>
      </c>
      <c r="P447">
        <v>0</v>
      </c>
      <c r="Q447">
        <v>0</v>
      </c>
      <c r="R447" s="2" t="s">
        <v>4048</v>
      </c>
      <c r="S447" s="2" t="s">
        <v>4047</v>
      </c>
    </row>
    <row r="448" spans="1:19">
      <c r="A448" s="1">
        <v>46147</v>
      </c>
      <c r="B448" s="2" t="s">
        <v>4045</v>
      </c>
      <c r="C448" s="3">
        <v>0.47916666666666674</v>
      </c>
      <c r="D448" s="3">
        <v>0.66666666666666674</v>
      </c>
      <c r="E448">
        <v>4.5</v>
      </c>
      <c r="F448" s="2" t="s">
        <v>3416</v>
      </c>
      <c r="G448" s="2" t="s">
        <v>3417</v>
      </c>
      <c r="H448">
        <v>481</v>
      </c>
      <c r="I448" s="2" t="s">
        <v>2083</v>
      </c>
      <c r="J448" s="2" t="s">
        <v>2091</v>
      </c>
      <c r="K448" t="s">
        <v>2082</v>
      </c>
      <c r="L448" t="s">
        <v>97</v>
      </c>
      <c r="M448" s="2" t="s">
        <v>2081</v>
      </c>
      <c r="N448" s="2" t="s">
        <v>64</v>
      </c>
      <c r="O448">
        <v>29500</v>
      </c>
      <c r="P448">
        <v>29599</v>
      </c>
      <c r="Q448">
        <v>56</v>
      </c>
      <c r="R448" s="2" t="s">
        <v>3450</v>
      </c>
      <c r="S448" s="2" t="s">
        <v>4047</v>
      </c>
    </row>
    <row r="449" spans="1:19">
      <c r="A449" s="1">
        <v>46147</v>
      </c>
      <c r="B449" s="2" t="s">
        <v>4045</v>
      </c>
      <c r="C449" s="3">
        <v>0.66666666666666674</v>
      </c>
      <c r="D449" s="3">
        <v>0.67361111111111116</v>
      </c>
      <c r="E449">
        <v>0.17</v>
      </c>
      <c r="F449" s="2" t="s">
        <v>3416</v>
      </c>
      <c r="G449" s="2" t="s">
        <v>4046</v>
      </c>
      <c r="H449" t="s">
        <v>764</v>
      </c>
      <c r="I449" s="2" t="s">
        <v>764</v>
      </c>
      <c r="J449" s="2" t="s">
        <v>764</v>
      </c>
      <c r="M449" s="2" t="s">
        <v>764</v>
      </c>
      <c r="N449" s="2" t="s">
        <v>764</v>
      </c>
      <c r="O449" t="s">
        <v>764</v>
      </c>
      <c r="P449">
        <v>0</v>
      </c>
      <c r="Q449">
        <v>0</v>
      </c>
      <c r="R449" s="2"/>
      <c r="S449" s="2" t="s">
        <v>4047</v>
      </c>
    </row>
    <row r="450" spans="1:19">
      <c r="A450" s="1">
        <v>46147</v>
      </c>
      <c r="B450" s="2" t="s">
        <v>4045</v>
      </c>
      <c r="C450" s="3">
        <v>0.67361111111111116</v>
      </c>
      <c r="D450" s="3">
        <v>0.6875</v>
      </c>
      <c r="E450">
        <v>0.33</v>
      </c>
      <c r="F450" s="2" t="s">
        <v>3416</v>
      </c>
      <c r="G450" s="2" t="s">
        <v>3471</v>
      </c>
      <c r="H450" t="s">
        <v>764</v>
      </c>
      <c r="I450" s="2" t="s">
        <v>764</v>
      </c>
      <c r="J450" s="2" t="s">
        <v>764</v>
      </c>
      <c r="M450" s="2" t="s">
        <v>764</v>
      </c>
      <c r="N450" s="2" t="s">
        <v>764</v>
      </c>
      <c r="O450" t="s">
        <v>764</v>
      </c>
      <c r="P450">
        <v>0</v>
      </c>
      <c r="Q450">
        <v>0</v>
      </c>
      <c r="R450" s="2"/>
      <c r="S450" s="2" t="s">
        <v>4047</v>
      </c>
    </row>
    <row r="451" spans="1:19">
      <c r="A451" s="1">
        <v>46147</v>
      </c>
      <c r="B451" s="2" t="s">
        <v>4045</v>
      </c>
      <c r="C451" s="3">
        <v>0.6875</v>
      </c>
      <c r="D451" s="3">
        <v>0.72916666666666674</v>
      </c>
      <c r="E451">
        <v>1</v>
      </c>
      <c r="F451" s="2" t="s">
        <v>3416</v>
      </c>
      <c r="G451" s="2" t="s">
        <v>3417</v>
      </c>
      <c r="H451">
        <v>602</v>
      </c>
      <c r="I451" s="2" t="s">
        <v>2485</v>
      </c>
      <c r="J451" s="2" t="s">
        <v>2482</v>
      </c>
      <c r="K451" t="s">
        <v>2484</v>
      </c>
      <c r="L451" t="s">
        <v>153</v>
      </c>
      <c r="M451" s="2" t="s">
        <v>2483</v>
      </c>
      <c r="N451" s="2" t="s">
        <v>64</v>
      </c>
      <c r="O451">
        <v>3000</v>
      </c>
      <c r="P451">
        <v>3043</v>
      </c>
      <c r="Q451">
        <v>25</v>
      </c>
      <c r="R451" s="2" t="s">
        <v>3438</v>
      </c>
      <c r="S451" s="2" t="s">
        <v>4047</v>
      </c>
    </row>
    <row r="452" spans="1:19">
      <c r="A452" s="1">
        <v>46147</v>
      </c>
      <c r="B452" s="2" t="s">
        <v>4045</v>
      </c>
      <c r="C452" s="3">
        <v>0.75</v>
      </c>
      <c r="D452" s="3">
        <v>0.77083333333333326</v>
      </c>
      <c r="E452">
        <v>0.5</v>
      </c>
      <c r="F452" s="2" t="s">
        <v>3416</v>
      </c>
      <c r="G452" s="2" t="s">
        <v>3362</v>
      </c>
      <c r="H452" t="s">
        <v>764</v>
      </c>
      <c r="I452" s="2" t="s">
        <v>764</v>
      </c>
      <c r="J452" s="2" t="s">
        <v>764</v>
      </c>
      <c r="M452" s="2" t="s">
        <v>764</v>
      </c>
      <c r="N452" s="2" t="s">
        <v>764</v>
      </c>
      <c r="O452" t="s">
        <v>764</v>
      </c>
      <c r="P452">
        <v>0</v>
      </c>
      <c r="Q452">
        <v>0</v>
      </c>
      <c r="R452" s="2" t="s">
        <v>4049</v>
      </c>
      <c r="S452" s="2" t="s">
        <v>4062</v>
      </c>
    </row>
    <row r="453" spans="1:19">
      <c r="A453" s="1">
        <v>46147</v>
      </c>
      <c r="B453" s="2" t="s">
        <v>4045</v>
      </c>
      <c r="C453" s="3">
        <v>0.77083333333333326</v>
      </c>
      <c r="D453" s="3">
        <v>0.79166666666666674</v>
      </c>
      <c r="E453">
        <v>0.5</v>
      </c>
      <c r="F453" s="2" t="s">
        <v>3416</v>
      </c>
      <c r="G453" s="2" t="s">
        <v>3471</v>
      </c>
      <c r="H453" t="s">
        <v>764</v>
      </c>
      <c r="I453" s="2" t="s">
        <v>764</v>
      </c>
      <c r="J453" s="2" t="s">
        <v>764</v>
      </c>
      <c r="M453" s="2" t="s">
        <v>764</v>
      </c>
      <c r="N453" s="2" t="s">
        <v>764</v>
      </c>
      <c r="O453" t="s">
        <v>764</v>
      </c>
      <c r="P453">
        <v>0</v>
      </c>
      <c r="Q453">
        <v>0</v>
      </c>
      <c r="R453" s="2"/>
      <c r="S453" s="2" t="s">
        <v>4062</v>
      </c>
    </row>
    <row r="454" spans="1:19">
      <c r="A454" s="1">
        <v>46147</v>
      </c>
      <c r="B454" s="2" t="s">
        <v>4045</v>
      </c>
      <c r="C454" s="3">
        <v>0.79166666666666674</v>
      </c>
      <c r="D454" s="3">
        <v>0.82638888888888884</v>
      </c>
      <c r="E454">
        <v>0.83</v>
      </c>
      <c r="F454" s="2" t="s">
        <v>3416</v>
      </c>
      <c r="G454" s="2" t="s">
        <v>3417</v>
      </c>
      <c r="H454">
        <v>532</v>
      </c>
      <c r="I454" s="2" t="s">
        <v>2235</v>
      </c>
      <c r="J454" s="2" t="s">
        <v>2226</v>
      </c>
      <c r="K454" t="s">
        <v>2228</v>
      </c>
      <c r="L454" t="s">
        <v>2229</v>
      </c>
      <c r="M454" s="2" t="s">
        <v>2227</v>
      </c>
      <c r="N454" s="2" t="s">
        <v>64</v>
      </c>
      <c r="O454">
        <v>62000</v>
      </c>
      <c r="P454">
        <v>3090</v>
      </c>
      <c r="Q454">
        <v>0</v>
      </c>
      <c r="R454" s="2" t="s">
        <v>3438</v>
      </c>
      <c r="S454" s="2" t="s">
        <v>4062</v>
      </c>
    </row>
    <row r="455" spans="1:19">
      <c r="A455" s="1">
        <v>46148</v>
      </c>
      <c r="B455" s="2" t="s">
        <v>4045</v>
      </c>
      <c r="C455" s="3">
        <v>0.33333333333333326</v>
      </c>
      <c r="D455" s="3">
        <v>0.40625</v>
      </c>
      <c r="E455">
        <v>1.75</v>
      </c>
      <c r="F455" s="2" t="s">
        <v>3416</v>
      </c>
      <c r="G455" s="2" t="s">
        <v>3417</v>
      </c>
      <c r="H455">
        <v>532</v>
      </c>
      <c r="I455" s="2" t="s">
        <v>2235</v>
      </c>
      <c r="J455" s="2" t="s">
        <v>2226</v>
      </c>
      <c r="K455" t="s">
        <v>2228</v>
      </c>
      <c r="L455" t="s">
        <v>2229</v>
      </c>
      <c r="M455" s="2" t="s">
        <v>2227</v>
      </c>
      <c r="N455" s="2" t="s">
        <v>64</v>
      </c>
      <c r="O455">
        <v>62000</v>
      </c>
      <c r="P455">
        <v>17204</v>
      </c>
      <c r="Q455">
        <v>62</v>
      </c>
      <c r="R455" s="2" t="s">
        <v>3438</v>
      </c>
      <c r="S455" s="2" t="s">
        <v>4047</v>
      </c>
    </row>
    <row r="456" spans="1:19">
      <c r="A456" s="1">
        <v>46148</v>
      </c>
      <c r="B456" s="2" t="s">
        <v>4045</v>
      </c>
      <c r="C456" s="3">
        <v>0.40625</v>
      </c>
      <c r="D456" s="3">
        <v>0.40972222222222232</v>
      </c>
      <c r="E456">
        <v>0.08</v>
      </c>
      <c r="F456" s="2" t="s">
        <v>3416</v>
      </c>
      <c r="G456" s="2" t="s">
        <v>4046</v>
      </c>
      <c r="H456" t="s">
        <v>764</v>
      </c>
      <c r="I456" s="2" t="s">
        <v>764</v>
      </c>
      <c r="J456" s="2" t="s">
        <v>764</v>
      </c>
      <c r="M456" s="2" t="s">
        <v>764</v>
      </c>
      <c r="N456" s="2" t="s">
        <v>764</v>
      </c>
      <c r="O456" t="s">
        <v>764</v>
      </c>
      <c r="P456">
        <v>0</v>
      </c>
      <c r="Q456">
        <v>0</v>
      </c>
      <c r="R456" s="2"/>
      <c r="S456" s="2" t="s">
        <v>4047</v>
      </c>
    </row>
    <row r="457" spans="1:19">
      <c r="A457" s="1">
        <v>46148</v>
      </c>
      <c r="B457" s="2" t="s">
        <v>4045</v>
      </c>
      <c r="C457" s="3">
        <v>0.40972222222222232</v>
      </c>
      <c r="D457" s="3">
        <v>0.45833333333333326</v>
      </c>
      <c r="E457">
        <v>1.17</v>
      </c>
      <c r="F457" s="2" t="s">
        <v>3416</v>
      </c>
      <c r="G457" s="2" t="s">
        <v>3417</v>
      </c>
      <c r="H457">
        <v>532</v>
      </c>
      <c r="I457" s="2" t="s">
        <v>2235</v>
      </c>
      <c r="J457" s="2" t="s">
        <v>2226</v>
      </c>
      <c r="K457" t="s">
        <v>2228</v>
      </c>
      <c r="L457" t="s">
        <v>2229</v>
      </c>
      <c r="M457" s="2" t="s">
        <v>2227</v>
      </c>
      <c r="N457" s="2" t="s">
        <v>64</v>
      </c>
      <c r="O457">
        <v>62000</v>
      </c>
      <c r="P457">
        <v>8972</v>
      </c>
      <c r="Q457">
        <v>0</v>
      </c>
      <c r="R457" s="2" t="s">
        <v>3450</v>
      </c>
      <c r="S457" s="2" t="s">
        <v>4047</v>
      </c>
    </row>
    <row r="458" spans="1:19">
      <c r="A458" s="1">
        <v>46148</v>
      </c>
      <c r="B458" s="2" t="s">
        <v>4045</v>
      </c>
      <c r="C458" s="3">
        <v>0.45833333333333326</v>
      </c>
      <c r="D458" s="3">
        <v>0.47916666666666674</v>
      </c>
      <c r="E458">
        <v>0.5</v>
      </c>
      <c r="F458" s="2" t="s">
        <v>3416</v>
      </c>
      <c r="G458" s="2" t="s">
        <v>3362</v>
      </c>
      <c r="H458" t="s">
        <v>764</v>
      </c>
      <c r="I458" s="2" t="s">
        <v>764</v>
      </c>
      <c r="J458" s="2" t="s">
        <v>764</v>
      </c>
      <c r="M458" s="2" t="s">
        <v>764</v>
      </c>
      <c r="N458" s="2" t="s">
        <v>764</v>
      </c>
      <c r="O458" t="s">
        <v>764</v>
      </c>
      <c r="P458">
        <v>0</v>
      </c>
      <c r="Q458">
        <v>0</v>
      </c>
      <c r="R458" s="2" t="s">
        <v>4048</v>
      </c>
      <c r="S458" s="2" t="s">
        <v>4047</v>
      </c>
    </row>
    <row r="459" spans="1:19">
      <c r="A459" s="1">
        <v>46148</v>
      </c>
      <c r="B459" s="2" t="s">
        <v>4045</v>
      </c>
      <c r="C459" s="3">
        <v>0.47916666666666674</v>
      </c>
      <c r="D459" s="3">
        <v>0.625</v>
      </c>
      <c r="E459">
        <v>3.5</v>
      </c>
      <c r="F459" s="2" t="s">
        <v>3416</v>
      </c>
      <c r="G459" s="2" t="s">
        <v>3417</v>
      </c>
      <c r="H459">
        <v>532</v>
      </c>
      <c r="I459" s="2" t="s">
        <v>2235</v>
      </c>
      <c r="J459" s="2" t="s">
        <v>2226</v>
      </c>
      <c r="K459" t="s">
        <v>2228</v>
      </c>
      <c r="L459" t="s">
        <v>2229</v>
      </c>
      <c r="M459" s="2" t="s">
        <v>2227</v>
      </c>
      <c r="N459" s="2" t="s">
        <v>64</v>
      </c>
      <c r="O459">
        <v>62000</v>
      </c>
      <c r="P459">
        <v>33380</v>
      </c>
      <c r="Q459">
        <v>50</v>
      </c>
      <c r="R459" s="2" t="s">
        <v>3450</v>
      </c>
      <c r="S459" s="2" t="s">
        <v>4047</v>
      </c>
    </row>
    <row r="460" spans="1:19">
      <c r="A460" s="1">
        <v>46148</v>
      </c>
      <c r="B460" s="2" t="s">
        <v>4045</v>
      </c>
      <c r="C460" s="3">
        <v>0.625</v>
      </c>
      <c r="D460" s="3">
        <v>0.63194444444444442</v>
      </c>
      <c r="E460">
        <v>0.17</v>
      </c>
      <c r="F460" s="2" t="s">
        <v>3416</v>
      </c>
      <c r="G460" s="2" t="s">
        <v>4046</v>
      </c>
      <c r="H460" t="s">
        <v>764</v>
      </c>
      <c r="I460" s="2" t="s">
        <v>764</v>
      </c>
      <c r="J460" s="2" t="s">
        <v>764</v>
      </c>
      <c r="M460" s="2" t="s">
        <v>764</v>
      </c>
      <c r="N460" s="2" t="s">
        <v>764</v>
      </c>
      <c r="O460" t="s">
        <v>764</v>
      </c>
      <c r="P460">
        <v>0</v>
      </c>
      <c r="Q460">
        <v>0</v>
      </c>
      <c r="R460" s="2"/>
      <c r="S460" s="2" t="s">
        <v>4047</v>
      </c>
    </row>
    <row r="461" spans="1:19">
      <c r="A461" s="1">
        <v>46148</v>
      </c>
      <c r="B461" s="2" t="s">
        <v>4045</v>
      </c>
      <c r="C461" s="3">
        <v>0.63194444444444442</v>
      </c>
      <c r="D461" s="3">
        <v>0.72916666666666674</v>
      </c>
      <c r="E461">
        <v>2.33</v>
      </c>
      <c r="F461" s="2" t="s">
        <v>3416</v>
      </c>
      <c r="G461" s="2" t="s">
        <v>3417</v>
      </c>
      <c r="H461">
        <v>533</v>
      </c>
      <c r="I461" s="2" t="s">
        <v>2235</v>
      </c>
      <c r="J461" s="2" t="s">
        <v>2238</v>
      </c>
      <c r="K461" t="s">
        <v>2228</v>
      </c>
      <c r="L461" t="s">
        <v>2229</v>
      </c>
      <c r="M461" s="2" t="s">
        <v>2227</v>
      </c>
      <c r="N461" s="2" t="s">
        <v>64</v>
      </c>
      <c r="O461">
        <v>42000</v>
      </c>
      <c r="P461">
        <v>20000</v>
      </c>
      <c r="Q461">
        <v>0</v>
      </c>
      <c r="R461" s="2" t="s">
        <v>3450</v>
      </c>
      <c r="S461" s="2" t="s">
        <v>4047</v>
      </c>
    </row>
    <row r="462" spans="1:19">
      <c r="A462" s="1">
        <v>46148</v>
      </c>
      <c r="B462" s="2" t="s">
        <v>4045</v>
      </c>
      <c r="C462" s="3">
        <v>0.72986111111111107</v>
      </c>
      <c r="D462" s="3">
        <v>0.75</v>
      </c>
      <c r="E462">
        <v>0.48</v>
      </c>
      <c r="F462" s="2" t="s">
        <v>3416</v>
      </c>
      <c r="G462" s="2" t="s">
        <v>3362</v>
      </c>
      <c r="H462" t="s">
        <v>764</v>
      </c>
      <c r="I462" s="2" t="s">
        <v>764</v>
      </c>
      <c r="J462" s="2" t="s">
        <v>764</v>
      </c>
      <c r="M462" s="2" t="s">
        <v>764</v>
      </c>
      <c r="N462" s="2" t="s">
        <v>764</v>
      </c>
      <c r="O462" t="s">
        <v>764</v>
      </c>
      <c r="P462">
        <v>0</v>
      </c>
      <c r="Q462">
        <v>0</v>
      </c>
      <c r="R462" s="2" t="s">
        <v>4049</v>
      </c>
      <c r="S462" s="2" t="s">
        <v>4062</v>
      </c>
    </row>
    <row r="463" spans="1:19">
      <c r="A463" s="1">
        <v>46148</v>
      </c>
      <c r="B463" s="2" t="s">
        <v>4045</v>
      </c>
      <c r="C463" s="3">
        <v>0.75</v>
      </c>
      <c r="D463" s="3">
        <v>0.83333333333333326</v>
      </c>
      <c r="E463">
        <v>2</v>
      </c>
      <c r="F463" s="2" t="s">
        <v>3416</v>
      </c>
      <c r="G463" s="2" t="s">
        <v>3417</v>
      </c>
      <c r="H463">
        <v>533</v>
      </c>
      <c r="I463" s="2" t="s">
        <v>2235</v>
      </c>
      <c r="J463" s="2" t="s">
        <v>2238</v>
      </c>
      <c r="K463" t="s">
        <v>2228</v>
      </c>
      <c r="L463" t="s">
        <v>2229</v>
      </c>
      <c r="M463" s="2" t="s">
        <v>2227</v>
      </c>
      <c r="N463" s="2" t="s">
        <v>64</v>
      </c>
      <c r="O463">
        <v>42000</v>
      </c>
      <c r="P463">
        <v>20940</v>
      </c>
      <c r="Q463">
        <v>40</v>
      </c>
      <c r="R463" s="2" t="s">
        <v>3450</v>
      </c>
      <c r="S463" s="2" t="s">
        <v>4062</v>
      </c>
    </row>
    <row r="464" spans="1:19">
      <c r="A464" s="1">
        <v>46149</v>
      </c>
      <c r="B464" s="2" t="s">
        <v>4045</v>
      </c>
      <c r="C464" s="3">
        <v>0.33333333333333326</v>
      </c>
      <c r="D464" s="3">
        <v>0.35069444444444442</v>
      </c>
      <c r="E464">
        <v>0.42</v>
      </c>
      <c r="F464" s="2" t="s">
        <v>3416</v>
      </c>
      <c r="G464" s="2" t="s">
        <v>3417</v>
      </c>
      <c r="H464">
        <v>533</v>
      </c>
      <c r="I464" s="2" t="s">
        <v>2235</v>
      </c>
      <c r="J464" s="2" t="s">
        <v>2238</v>
      </c>
      <c r="K464" t="s">
        <v>2228</v>
      </c>
      <c r="L464" t="s">
        <v>2229</v>
      </c>
      <c r="M464" s="2" t="s">
        <v>2227</v>
      </c>
      <c r="N464" s="2" t="s">
        <v>64</v>
      </c>
      <c r="O464">
        <v>42000</v>
      </c>
      <c r="P464">
        <v>1582</v>
      </c>
      <c r="Q464">
        <v>0</v>
      </c>
      <c r="R464" s="2" t="s">
        <v>3450</v>
      </c>
      <c r="S464" s="2" t="s">
        <v>4047</v>
      </c>
    </row>
    <row r="465" spans="1:19">
      <c r="A465" s="1">
        <v>46149</v>
      </c>
      <c r="B465" s="2" t="s">
        <v>4045</v>
      </c>
      <c r="C465" s="3">
        <v>0.35069444444444442</v>
      </c>
      <c r="D465" s="3">
        <v>0.36111111111111116</v>
      </c>
      <c r="E465">
        <v>0.25</v>
      </c>
      <c r="F465" s="2" t="s">
        <v>3416</v>
      </c>
      <c r="G465" s="2" t="s">
        <v>4046</v>
      </c>
      <c r="H465" t="s">
        <v>764</v>
      </c>
      <c r="I465" s="2" t="s">
        <v>764</v>
      </c>
      <c r="J465" s="2" t="s">
        <v>764</v>
      </c>
      <c r="M465" s="2" t="s">
        <v>764</v>
      </c>
      <c r="N465" s="2" t="s">
        <v>764</v>
      </c>
      <c r="O465" t="s">
        <v>764</v>
      </c>
      <c r="P465">
        <v>0</v>
      </c>
      <c r="Q465">
        <v>0</v>
      </c>
      <c r="R465" s="2"/>
      <c r="S465" s="2" t="s">
        <v>4047</v>
      </c>
    </row>
    <row r="466" spans="1:19">
      <c r="A466" s="1">
        <v>46149</v>
      </c>
      <c r="B466" s="2" t="s">
        <v>4045</v>
      </c>
      <c r="C466" s="3">
        <v>0.36111111111111116</v>
      </c>
      <c r="D466" s="3">
        <v>0.60416666666666674</v>
      </c>
      <c r="E466">
        <v>5.83</v>
      </c>
      <c r="F466" s="2" t="s">
        <v>3416</v>
      </c>
      <c r="G466" s="2" t="s">
        <v>3417</v>
      </c>
      <c r="H466">
        <v>534</v>
      </c>
      <c r="I466" s="2" t="s">
        <v>2235</v>
      </c>
      <c r="J466" s="2" t="s">
        <v>2239</v>
      </c>
      <c r="K466" t="s">
        <v>2228</v>
      </c>
      <c r="L466" t="s">
        <v>2229</v>
      </c>
      <c r="M466" s="2" t="s">
        <v>2227</v>
      </c>
      <c r="N466" s="2" t="s">
        <v>64</v>
      </c>
      <c r="O466">
        <v>42000</v>
      </c>
      <c r="P466">
        <v>42405</v>
      </c>
      <c r="Q466">
        <v>35</v>
      </c>
      <c r="R466" s="2" t="s">
        <v>3450</v>
      </c>
      <c r="S466" s="2" t="s">
        <v>4047</v>
      </c>
    </row>
    <row r="467" spans="1:19">
      <c r="A467" s="1">
        <v>46149</v>
      </c>
      <c r="B467" s="2" t="s">
        <v>4045</v>
      </c>
      <c r="C467" s="3">
        <v>0.60416666666666674</v>
      </c>
      <c r="D467" s="3">
        <v>0.61111111111111116</v>
      </c>
      <c r="E467">
        <v>0.17</v>
      </c>
      <c r="F467" s="2" t="s">
        <v>3416</v>
      </c>
      <c r="G467" s="2" t="s">
        <v>4046</v>
      </c>
      <c r="H467" t="s">
        <v>764</v>
      </c>
      <c r="I467" s="2" t="s">
        <v>764</v>
      </c>
      <c r="J467" s="2" t="s">
        <v>764</v>
      </c>
      <c r="M467" s="2" t="s">
        <v>764</v>
      </c>
      <c r="N467" s="2" t="s">
        <v>764</v>
      </c>
      <c r="O467" t="s">
        <v>764</v>
      </c>
      <c r="P467">
        <v>0</v>
      </c>
      <c r="Q467">
        <v>0</v>
      </c>
      <c r="R467" s="2"/>
      <c r="S467" s="2" t="s">
        <v>4047</v>
      </c>
    </row>
    <row r="468" spans="1:19">
      <c r="A468" s="1">
        <v>46149</v>
      </c>
      <c r="B468" s="2" t="s">
        <v>4045</v>
      </c>
      <c r="C468" s="3">
        <v>0.61111111111111116</v>
      </c>
      <c r="D468" s="3">
        <v>0.70138888888888884</v>
      </c>
      <c r="E468">
        <v>2.17</v>
      </c>
      <c r="F468" s="2" t="s">
        <v>3416</v>
      </c>
      <c r="G468" s="2" t="s">
        <v>3417</v>
      </c>
      <c r="H468">
        <v>535</v>
      </c>
      <c r="I468" s="2" t="s">
        <v>2235</v>
      </c>
      <c r="J468" s="2" t="s">
        <v>2240</v>
      </c>
      <c r="K468" t="s">
        <v>2228</v>
      </c>
      <c r="L468" t="s">
        <v>2229</v>
      </c>
      <c r="M468" s="2" t="s">
        <v>2227</v>
      </c>
      <c r="N468" s="2" t="s">
        <v>64</v>
      </c>
      <c r="O468">
        <v>42000</v>
      </c>
      <c r="P468">
        <v>16000</v>
      </c>
      <c r="Q468">
        <v>0</v>
      </c>
      <c r="R468" s="2" t="s">
        <v>3450</v>
      </c>
      <c r="S468" s="2" t="s">
        <v>4047</v>
      </c>
    </row>
    <row r="469" spans="1:19">
      <c r="A469" s="1">
        <v>46149</v>
      </c>
      <c r="B469" s="2" t="s">
        <v>4045</v>
      </c>
      <c r="C469" s="3">
        <v>0.70138888888888884</v>
      </c>
      <c r="D469" s="3">
        <v>0.70833333333333326</v>
      </c>
      <c r="E469">
        <v>0.17</v>
      </c>
      <c r="F469" s="2" t="s">
        <v>3416</v>
      </c>
      <c r="G469" s="2" t="s">
        <v>3464</v>
      </c>
      <c r="H469" t="s">
        <v>764</v>
      </c>
      <c r="I469" s="2" t="s">
        <v>764</v>
      </c>
      <c r="J469" s="2" t="s">
        <v>764</v>
      </c>
      <c r="M469" s="2" t="s">
        <v>764</v>
      </c>
      <c r="N469" s="2" t="s">
        <v>764</v>
      </c>
      <c r="O469" t="s">
        <v>764</v>
      </c>
      <c r="P469">
        <v>0</v>
      </c>
      <c r="Q469">
        <v>0</v>
      </c>
      <c r="R469" s="2" t="s">
        <v>3464</v>
      </c>
      <c r="S469" s="2" t="s">
        <v>4047</v>
      </c>
    </row>
    <row r="470" spans="1:19">
      <c r="A470" s="1">
        <v>46150</v>
      </c>
      <c r="B470" s="2" t="s">
        <v>3616</v>
      </c>
      <c r="C470" s="3">
        <v>0.34722222222222232</v>
      </c>
      <c r="D470" s="3">
        <v>0.36111111111111116</v>
      </c>
      <c r="E470">
        <v>0.33</v>
      </c>
      <c r="F470" s="2" t="s">
        <v>3416</v>
      </c>
      <c r="G470" s="2" t="s">
        <v>3471</v>
      </c>
      <c r="H470" t="s">
        <v>764</v>
      </c>
      <c r="I470" s="2" t="s">
        <v>764</v>
      </c>
      <c r="J470" s="2" t="s">
        <v>764</v>
      </c>
      <c r="M470" s="2" t="s">
        <v>764</v>
      </c>
      <c r="N470" s="2" t="s">
        <v>764</v>
      </c>
      <c r="O470" t="s">
        <v>764</v>
      </c>
      <c r="P470">
        <v>0</v>
      </c>
      <c r="Q470">
        <v>0</v>
      </c>
      <c r="R470" s="2"/>
      <c r="S470" s="2" t="s">
        <v>4047</v>
      </c>
    </row>
    <row r="471" spans="1:19">
      <c r="A471" s="1">
        <v>46150</v>
      </c>
      <c r="B471" s="2" t="s">
        <v>3616</v>
      </c>
      <c r="C471" s="3">
        <v>0.36111111111111116</v>
      </c>
      <c r="D471" s="3">
        <v>0.52083333333333326</v>
      </c>
      <c r="E471">
        <v>3.83</v>
      </c>
      <c r="F471" s="2" t="s">
        <v>3416</v>
      </c>
      <c r="G471" s="2" t="s">
        <v>3417</v>
      </c>
      <c r="H471">
        <v>535</v>
      </c>
      <c r="I471" s="2" t="s">
        <v>2235</v>
      </c>
      <c r="J471" s="2" t="s">
        <v>2240</v>
      </c>
      <c r="K471" t="s">
        <v>2228</v>
      </c>
      <c r="L471" t="s">
        <v>2229</v>
      </c>
      <c r="M471" s="2" t="s">
        <v>2227</v>
      </c>
      <c r="N471" s="2" t="s">
        <v>64</v>
      </c>
      <c r="O471">
        <v>42000</v>
      </c>
      <c r="P471">
        <v>26425</v>
      </c>
      <c r="Q471">
        <v>10</v>
      </c>
      <c r="R471" s="2" t="s">
        <v>3450</v>
      </c>
      <c r="S471" s="2" t="s">
        <v>4047</v>
      </c>
    </row>
    <row r="472" spans="1:19">
      <c r="A472" s="1">
        <v>46150</v>
      </c>
      <c r="B472" s="2" t="s">
        <v>3616</v>
      </c>
      <c r="C472" s="3">
        <v>0.52083333333333326</v>
      </c>
      <c r="D472" s="3">
        <v>0.52777777777777768</v>
      </c>
      <c r="E472">
        <v>0.17</v>
      </c>
      <c r="F472" s="2" t="s">
        <v>3416</v>
      </c>
      <c r="G472" s="2" t="s">
        <v>4046</v>
      </c>
      <c r="H472" t="s">
        <v>764</v>
      </c>
      <c r="I472" s="2" t="s">
        <v>764</v>
      </c>
      <c r="J472" s="2" t="s">
        <v>764</v>
      </c>
      <c r="M472" s="2" t="s">
        <v>764</v>
      </c>
      <c r="N472" s="2" t="s">
        <v>764</v>
      </c>
      <c r="O472" t="s">
        <v>764</v>
      </c>
      <c r="P472">
        <v>0</v>
      </c>
      <c r="Q472">
        <v>0</v>
      </c>
      <c r="R472" s="2"/>
      <c r="S472" s="2" t="s">
        <v>4047</v>
      </c>
    </row>
    <row r="473" spans="1:19">
      <c r="A473" s="1">
        <v>46150</v>
      </c>
      <c r="B473" s="2" t="s">
        <v>3616</v>
      </c>
      <c r="C473" s="3">
        <v>0.52777777777777768</v>
      </c>
      <c r="D473" s="3">
        <v>0.54166666666666674</v>
      </c>
      <c r="E473">
        <v>0.33</v>
      </c>
      <c r="F473" s="2" t="s">
        <v>3416</v>
      </c>
      <c r="G473" s="2" t="s">
        <v>3417</v>
      </c>
      <c r="H473">
        <v>616</v>
      </c>
      <c r="I473" s="2" t="s">
        <v>2542</v>
      </c>
      <c r="J473" s="2" t="s">
        <v>2539</v>
      </c>
      <c r="K473" t="s">
        <v>2541</v>
      </c>
      <c r="L473" t="s">
        <v>122</v>
      </c>
      <c r="M473" s="2" t="s">
        <v>2540</v>
      </c>
      <c r="N473" s="2" t="s">
        <v>64</v>
      </c>
      <c r="O473">
        <v>1100</v>
      </c>
      <c r="P473">
        <v>1600</v>
      </c>
      <c r="Q473">
        <v>3</v>
      </c>
      <c r="R473" s="2" t="s">
        <v>3438</v>
      </c>
      <c r="S473" s="2" t="s">
        <v>4047</v>
      </c>
    </row>
    <row r="474" spans="1:19">
      <c r="A474" s="1">
        <v>46150</v>
      </c>
      <c r="B474" s="2" t="s">
        <v>3616</v>
      </c>
      <c r="C474" s="3">
        <v>0.54166666666666674</v>
      </c>
      <c r="D474" s="3">
        <v>0.54861111111111116</v>
      </c>
      <c r="E474">
        <v>0.17</v>
      </c>
      <c r="F474" s="2" t="s">
        <v>3416</v>
      </c>
      <c r="G474" s="2" t="s">
        <v>4046</v>
      </c>
      <c r="H474" t="s">
        <v>764</v>
      </c>
      <c r="I474" s="2" t="s">
        <v>764</v>
      </c>
      <c r="J474" s="2" t="s">
        <v>764</v>
      </c>
      <c r="M474" s="2" t="s">
        <v>764</v>
      </c>
      <c r="N474" s="2" t="s">
        <v>764</v>
      </c>
      <c r="O474" t="s">
        <v>764</v>
      </c>
      <c r="P474">
        <v>0</v>
      </c>
      <c r="Q474">
        <v>0</v>
      </c>
      <c r="R474" s="2"/>
      <c r="S474" s="2" t="s">
        <v>4047</v>
      </c>
    </row>
    <row r="475" spans="1:19">
      <c r="A475" s="1">
        <v>46150</v>
      </c>
      <c r="B475" s="2" t="s">
        <v>3616</v>
      </c>
      <c r="C475" s="3">
        <v>0.54861111111111116</v>
      </c>
      <c r="D475" s="3">
        <v>0.5625</v>
      </c>
      <c r="E475">
        <v>0.33</v>
      </c>
      <c r="F475" s="2" t="s">
        <v>3416</v>
      </c>
      <c r="G475" s="2" t="s">
        <v>3471</v>
      </c>
      <c r="H475" t="s">
        <v>764</v>
      </c>
      <c r="I475" s="2" t="s">
        <v>764</v>
      </c>
      <c r="J475" s="2" t="s">
        <v>764</v>
      </c>
      <c r="M475" s="2" t="s">
        <v>764</v>
      </c>
      <c r="N475" s="2" t="s">
        <v>764</v>
      </c>
      <c r="O475" t="s">
        <v>764</v>
      </c>
      <c r="P475">
        <v>0</v>
      </c>
      <c r="Q475">
        <v>0</v>
      </c>
      <c r="R475" s="2"/>
      <c r="S475" s="2" t="s">
        <v>4047</v>
      </c>
    </row>
    <row r="476" spans="1:19">
      <c r="A476" s="1">
        <v>46150</v>
      </c>
      <c r="B476" s="2" t="s">
        <v>3616</v>
      </c>
      <c r="C476" s="3">
        <v>0.5625</v>
      </c>
      <c r="D476" s="3">
        <v>0.65277777777777768</v>
      </c>
      <c r="E476">
        <v>2.17</v>
      </c>
      <c r="F476" s="2" t="s">
        <v>3416</v>
      </c>
      <c r="G476" s="2" t="s">
        <v>3417</v>
      </c>
      <c r="H476">
        <v>546</v>
      </c>
      <c r="I476" s="2" t="s">
        <v>2279</v>
      </c>
      <c r="J476" s="2" t="s">
        <v>2276</v>
      </c>
      <c r="K476" t="s">
        <v>2278</v>
      </c>
      <c r="L476" t="s">
        <v>2132</v>
      </c>
      <c r="M476" s="2" t="s">
        <v>2277</v>
      </c>
      <c r="N476" s="2" t="s">
        <v>64</v>
      </c>
      <c r="O476">
        <v>10800</v>
      </c>
      <c r="P476">
        <v>11320</v>
      </c>
      <c r="Q476">
        <v>14</v>
      </c>
      <c r="R476" s="2" t="s">
        <v>3450</v>
      </c>
      <c r="S476" s="2" t="s">
        <v>4047</v>
      </c>
    </row>
    <row r="477" spans="1:19">
      <c r="A477" s="1">
        <v>46150</v>
      </c>
      <c r="B477" s="2" t="s">
        <v>3616</v>
      </c>
      <c r="C477" s="3">
        <v>0.65277777777777768</v>
      </c>
      <c r="D477" s="3">
        <v>0.66666666666666674</v>
      </c>
      <c r="E477">
        <v>0.33</v>
      </c>
      <c r="F477" s="2" t="s">
        <v>3416</v>
      </c>
      <c r="G477" s="2" t="s">
        <v>3471</v>
      </c>
      <c r="H477" t="s">
        <v>764</v>
      </c>
      <c r="I477" s="2" t="s">
        <v>764</v>
      </c>
      <c r="J477" s="2" t="s">
        <v>764</v>
      </c>
      <c r="M477" s="2" t="s">
        <v>764</v>
      </c>
      <c r="N477" s="2" t="s">
        <v>764</v>
      </c>
      <c r="O477" t="s">
        <v>764</v>
      </c>
      <c r="P477">
        <v>0</v>
      </c>
      <c r="Q477">
        <v>0</v>
      </c>
      <c r="R477" s="2"/>
      <c r="S477" s="2" t="s">
        <v>4047</v>
      </c>
    </row>
    <row r="478" spans="1:19">
      <c r="A478" s="1">
        <v>46150</v>
      </c>
      <c r="B478" s="2" t="s">
        <v>3616</v>
      </c>
      <c r="C478" s="3">
        <v>0.66666666666666674</v>
      </c>
      <c r="D478" s="3">
        <v>0.71527777777777768</v>
      </c>
      <c r="E478">
        <v>1.17</v>
      </c>
      <c r="F478" s="2" t="s">
        <v>3416</v>
      </c>
      <c r="G478" s="2" t="s">
        <v>3417</v>
      </c>
      <c r="H478">
        <v>482</v>
      </c>
      <c r="I478" s="2" t="s">
        <v>2083</v>
      </c>
      <c r="J478" s="2" t="s">
        <v>2092</v>
      </c>
      <c r="K478" t="s">
        <v>2082</v>
      </c>
      <c r="L478" t="s">
        <v>97</v>
      </c>
      <c r="M478" s="2" t="s">
        <v>2081</v>
      </c>
      <c r="N478" s="2" t="s">
        <v>64</v>
      </c>
      <c r="O478">
        <v>29500</v>
      </c>
      <c r="P478">
        <v>8500</v>
      </c>
      <c r="Q478">
        <v>0</v>
      </c>
      <c r="R478" s="2" t="s">
        <v>3450</v>
      </c>
      <c r="S478" s="2" t="s">
        <v>4047</v>
      </c>
    </row>
    <row r="479" spans="1:19">
      <c r="A479" s="1">
        <v>46150</v>
      </c>
      <c r="B479" s="2" t="s">
        <v>3616</v>
      </c>
      <c r="C479" s="3">
        <v>0.71527777777777768</v>
      </c>
      <c r="D479" s="3">
        <v>0.72916666666666674</v>
      </c>
      <c r="E479">
        <v>0.33</v>
      </c>
      <c r="F479" s="2" t="s">
        <v>3416</v>
      </c>
      <c r="G479" s="2" t="s">
        <v>3464</v>
      </c>
      <c r="H479" t="s">
        <v>764</v>
      </c>
      <c r="I479" s="2" t="s">
        <v>764</v>
      </c>
      <c r="J479" s="2" t="s">
        <v>764</v>
      </c>
      <c r="M479" s="2" t="s">
        <v>764</v>
      </c>
      <c r="N479" s="2" t="s">
        <v>764</v>
      </c>
      <c r="O479" t="s">
        <v>764</v>
      </c>
      <c r="P479">
        <v>0</v>
      </c>
      <c r="Q479">
        <v>0</v>
      </c>
      <c r="R479" s="2" t="s">
        <v>4065</v>
      </c>
      <c r="S479" s="2" t="s">
        <v>4047</v>
      </c>
    </row>
    <row r="480" spans="1:19">
      <c r="A480" s="1">
        <v>46153</v>
      </c>
      <c r="B480" s="2" t="s">
        <v>4045</v>
      </c>
      <c r="C480" s="3">
        <v>0.33333333333333326</v>
      </c>
      <c r="D480" s="3">
        <v>0.40277777777777768</v>
      </c>
      <c r="E480">
        <v>1.67</v>
      </c>
      <c r="F480" s="2" t="s">
        <v>3416</v>
      </c>
      <c r="G480" s="2" t="s">
        <v>3362</v>
      </c>
      <c r="H480" t="s">
        <v>764</v>
      </c>
      <c r="I480" s="2" t="s">
        <v>764</v>
      </c>
      <c r="J480" s="2" t="s">
        <v>764</v>
      </c>
      <c r="M480" s="2" t="s">
        <v>764</v>
      </c>
      <c r="N480" s="2" t="s">
        <v>764</v>
      </c>
      <c r="O480" t="s">
        <v>764</v>
      </c>
      <c r="P480">
        <v>0</v>
      </c>
      <c r="Q480">
        <v>0</v>
      </c>
      <c r="R480" s="2" t="s">
        <v>4059</v>
      </c>
      <c r="S480" s="2" t="s">
        <v>4047</v>
      </c>
    </row>
    <row r="481" spans="1:19">
      <c r="A481" s="1">
        <v>46153</v>
      </c>
      <c r="B481" s="2" t="s">
        <v>4045</v>
      </c>
      <c r="C481" s="3">
        <v>0.40277777777777768</v>
      </c>
      <c r="D481" s="3">
        <v>0.40972222222222232</v>
      </c>
      <c r="E481">
        <v>0.17</v>
      </c>
      <c r="F481" s="2" t="s">
        <v>3416</v>
      </c>
      <c r="G481" s="2" t="s">
        <v>4046</v>
      </c>
      <c r="H481" t="s">
        <v>764</v>
      </c>
      <c r="I481" s="2" t="s">
        <v>764</v>
      </c>
      <c r="J481" s="2" t="s">
        <v>764</v>
      </c>
      <c r="M481" s="2" t="s">
        <v>764</v>
      </c>
      <c r="N481" s="2" t="s">
        <v>764</v>
      </c>
      <c r="O481" t="s">
        <v>764</v>
      </c>
      <c r="P481">
        <v>0</v>
      </c>
      <c r="Q481">
        <v>0</v>
      </c>
      <c r="R481" s="2"/>
      <c r="S481" s="2" t="s">
        <v>4047</v>
      </c>
    </row>
    <row r="482" spans="1:19">
      <c r="A482" s="1">
        <v>46153</v>
      </c>
      <c r="B482" s="2" t="s">
        <v>4045</v>
      </c>
      <c r="C482" s="3">
        <v>0.40972222222222232</v>
      </c>
      <c r="D482" s="3">
        <v>0.45833333333333326</v>
      </c>
      <c r="E482">
        <v>1.17</v>
      </c>
      <c r="F482" s="2" t="s">
        <v>3416</v>
      </c>
      <c r="G482" s="2" t="s">
        <v>3417</v>
      </c>
      <c r="H482">
        <v>482</v>
      </c>
      <c r="I482" s="2" t="s">
        <v>2083</v>
      </c>
      <c r="J482" s="2" t="s">
        <v>2092</v>
      </c>
      <c r="K482" t="s">
        <v>2082</v>
      </c>
      <c r="L482" t="s">
        <v>97</v>
      </c>
      <c r="M482" s="2" t="s">
        <v>2081</v>
      </c>
      <c r="N482" s="2" t="s">
        <v>64</v>
      </c>
      <c r="O482">
        <v>29500</v>
      </c>
      <c r="P482">
        <v>9000</v>
      </c>
      <c r="Q482">
        <v>0</v>
      </c>
      <c r="R482" s="2" t="s">
        <v>3450</v>
      </c>
      <c r="S482" s="2" t="s">
        <v>4047</v>
      </c>
    </row>
    <row r="483" spans="1:19">
      <c r="A483" s="1">
        <v>46153</v>
      </c>
      <c r="B483" s="2" t="s">
        <v>4045</v>
      </c>
      <c r="C483" s="3">
        <v>0.45833333333333326</v>
      </c>
      <c r="D483" s="3">
        <v>0.47916666666666674</v>
      </c>
      <c r="E483">
        <v>0.5</v>
      </c>
      <c r="F483" s="2" t="s">
        <v>3416</v>
      </c>
      <c r="G483" s="2" t="s">
        <v>3362</v>
      </c>
      <c r="H483" t="s">
        <v>764</v>
      </c>
      <c r="I483" s="2" t="s">
        <v>764</v>
      </c>
      <c r="J483" s="2" t="s">
        <v>764</v>
      </c>
      <c r="M483" s="2" t="s">
        <v>764</v>
      </c>
      <c r="N483" s="2" t="s">
        <v>764</v>
      </c>
      <c r="O483" t="s">
        <v>764</v>
      </c>
      <c r="P483">
        <v>0</v>
      </c>
      <c r="Q483">
        <v>0</v>
      </c>
      <c r="R483" s="2" t="s">
        <v>4048</v>
      </c>
      <c r="S483" s="2" t="s">
        <v>4047</v>
      </c>
    </row>
    <row r="484" spans="1:19">
      <c r="A484" s="1">
        <v>46153</v>
      </c>
      <c r="B484" s="2" t="s">
        <v>4045</v>
      </c>
      <c r="C484" s="3">
        <v>0.47916666666666674</v>
      </c>
      <c r="D484" s="3">
        <v>0.55555555555555558</v>
      </c>
      <c r="E484">
        <v>1.83</v>
      </c>
      <c r="F484" s="2" t="s">
        <v>3416</v>
      </c>
      <c r="G484" s="2" t="s">
        <v>3417</v>
      </c>
      <c r="H484">
        <v>482</v>
      </c>
      <c r="I484" s="2" t="s">
        <v>2083</v>
      </c>
      <c r="J484" s="2" t="s">
        <v>2092</v>
      </c>
      <c r="K484" t="s">
        <v>2082</v>
      </c>
      <c r="L484" t="s">
        <v>97</v>
      </c>
      <c r="M484" s="2" t="s">
        <v>2081</v>
      </c>
      <c r="N484" s="2" t="s">
        <v>64</v>
      </c>
      <c r="O484">
        <v>29500</v>
      </c>
      <c r="P484">
        <v>12017</v>
      </c>
      <c r="Q484">
        <v>0</v>
      </c>
      <c r="R484" s="2" t="s">
        <v>3450</v>
      </c>
      <c r="S484" s="2" t="s">
        <v>4047</v>
      </c>
    </row>
    <row r="485" spans="1:19">
      <c r="A485" s="1">
        <v>46153</v>
      </c>
      <c r="B485" s="2" t="s">
        <v>4045</v>
      </c>
      <c r="C485" s="3">
        <v>0.55555555555555558</v>
      </c>
      <c r="D485" s="3">
        <v>0.57638888888888884</v>
      </c>
      <c r="E485">
        <v>0.5</v>
      </c>
      <c r="F485" s="2" t="s">
        <v>3416</v>
      </c>
      <c r="G485" s="2" t="s">
        <v>4046</v>
      </c>
      <c r="H485" t="s">
        <v>764</v>
      </c>
      <c r="I485" s="2" t="s">
        <v>764</v>
      </c>
      <c r="J485" s="2" t="s">
        <v>764</v>
      </c>
      <c r="M485" s="2" t="s">
        <v>764</v>
      </c>
      <c r="N485" s="2" t="s">
        <v>764</v>
      </c>
      <c r="O485" t="s">
        <v>764</v>
      </c>
      <c r="P485">
        <v>0</v>
      </c>
      <c r="Q485">
        <v>0</v>
      </c>
      <c r="R485" s="2"/>
      <c r="S485" s="2" t="s">
        <v>4047</v>
      </c>
    </row>
    <row r="486" spans="1:19">
      <c r="A486" s="1">
        <v>46153</v>
      </c>
      <c r="B486" s="2" t="s">
        <v>4045</v>
      </c>
      <c r="C486" s="3">
        <v>0.57638888888888884</v>
      </c>
      <c r="D486" s="3">
        <v>0.59722222222222232</v>
      </c>
      <c r="E486">
        <v>0.5</v>
      </c>
      <c r="F486" s="2" t="s">
        <v>3416</v>
      </c>
      <c r="G486" s="2" t="s">
        <v>3417</v>
      </c>
      <c r="H486">
        <v>589</v>
      </c>
      <c r="I486" s="2" t="s">
        <v>2429</v>
      </c>
      <c r="J486" s="2" t="s">
        <v>2426</v>
      </c>
      <c r="K486" t="s">
        <v>2331</v>
      </c>
      <c r="L486" t="s">
        <v>2428</v>
      </c>
      <c r="M486" s="2" t="s">
        <v>2427</v>
      </c>
      <c r="N486" s="2" t="s">
        <v>64</v>
      </c>
      <c r="O486">
        <v>5500</v>
      </c>
      <c r="P486">
        <v>5550</v>
      </c>
      <c r="Q486">
        <v>3</v>
      </c>
      <c r="R486" s="2" t="s">
        <v>3438</v>
      </c>
      <c r="S486" s="2" t="s">
        <v>4047</v>
      </c>
    </row>
    <row r="487" spans="1:19">
      <c r="A487" s="1">
        <v>46153</v>
      </c>
      <c r="B487" s="2" t="s">
        <v>4045</v>
      </c>
      <c r="C487" s="3">
        <v>0.59722222222222232</v>
      </c>
      <c r="D487" s="3">
        <v>0.60416666666666674</v>
      </c>
      <c r="E487">
        <v>0.17</v>
      </c>
      <c r="F487" s="2" t="s">
        <v>3416</v>
      </c>
      <c r="G487" s="2" t="s">
        <v>4046</v>
      </c>
      <c r="H487" t="s">
        <v>764</v>
      </c>
      <c r="I487" s="2" t="s">
        <v>764</v>
      </c>
      <c r="J487" s="2" t="s">
        <v>764</v>
      </c>
      <c r="M487" s="2" t="s">
        <v>764</v>
      </c>
      <c r="N487" s="2" t="s">
        <v>764</v>
      </c>
      <c r="O487" t="s">
        <v>764</v>
      </c>
      <c r="P487">
        <v>0</v>
      </c>
      <c r="Q487">
        <v>0</v>
      </c>
      <c r="R487" s="2"/>
      <c r="S487" s="2" t="s">
        <v>4047</v>
      </c>
    </row>
    <row r="488" spans="1:19">
      <c r="A488" s="1">
        <v>46153</v>
      </c>
      <c r="B488" s="2" t="s">
        <v>4045</v>
      </c>
      <c r="C488" s="3">
        <v>0.60416666666666674</v>
      </c>
      <c r="D488" s="3">
        <v>0.72916666666666674</v>
      </c>
      <c r="E488">
        <v>3</v>
      </c>
      <c r="F488" s="2" t="s">
        <v>3416</v>
      </c>
      <c r="G488" s="2" t="s">
        <v>3417</v>
      </c>
      <c r="H488">
        <v>483</v>
      </c>
      <c r="I488" s="2" t="s">
        <v>2083</v>
      </c>
      <c r="J488" s="2" t="s">
        <v>2093</v>
      </c>
      <c r="K488" t="s">
        <v>2082</v>
      </c>
      <c r="L488" t="s">
        <v>97</v>
      </c>
      <c r="M488" s="2" t="s">
        <v>2081</v>
      </c>
      <c r="N488" s="2" t="s">
        <v>64</v>
      </c>
      <c r="O488">
        <v>29500</v>
      </c>
      <c r="P488">
        <v>27000</v>
      </c>
      <c r="Q488">
        <v>0</v>
      </c>
      <c r="R488" s="2" t="s">
        <v>3450</v>
      </c>
      <c r="S488" s="2" t="s">
        <v>4047</v>
      </c>
    </row>
    <row r="489" spans="1:19">
      <c r="A489" s="1">
        <v>46153</v>
      </c>
      <c r="B489" s="2" t="s">
        <v>4045</v>
      </c>
      <c r="C489" s="3">
        <v>0.72986111111111107</v>
      </c>
      <c r="D489" s="3">
        <v>0.75</v>
      </c>
      <c r="E489">
        <v>0.48</v>
      </c>
      <c r="F489" s="2" t="s">
        <v>3416</v>
      </c>
      <c r="G489" s="2" t="s">
        <v>3362</v>
      </c>
      <c r="H489" t="s">
        <v>764</v>
      </c>
      <c r="I489" s="2" t="s">
        <v>764</v>
      </c>
      <c r="J489" s="2" t="s">
        <v>764</v>
      </c>
      <c r="M489" s="2" t="s">
        <v>764</v>
      </c>
      <c r="N489" s="2" t="s">
        <v>764</v>
      </c>
      <c r="O489" t="s">
        <v>764</v>
      </c>
      <c r="P489">
        <v>0</v>
      </c>
      <c r="Q489">
        <v>0</v>
      </c>
      <c r="R489" s="2" t="s">
        <v>4049</v>
      </c>
      <c r="S489" s="2" t="s">
        <v>4062</v>
      </c>
    </row>
    <row r="490" spans="1:19">
      <c r="A490" s="1">
        <v>46153</v>
      </c>
      <c r="B490" s="2" t="s">
        <v>4045</v>
      </c>
      <c r="C490" s="3">
        <v>0.75</v>
      </c>
      <c r="D490" s="3">
        <v>0.76388888888888884</v>
      </c>
      <c r="E490">
        <v>0.33</v>
      </c>
      <c r="F490" s="2" t="s">
        <v>3416</v>
      </c>
      <c r="G490" s="2" t="s">
        <v>3417</v>
      </c>
      <c r="H490">
        <v>483</v>
      </c>
      <c r="I490" s="2" t="s">
        <v>2083</v>
      </c>
      <c r="J490" s="2" t="s">
        <v>2093</v>
      </c>
      <c r="K490" t="s">
        <v>2082</v>
      </c>
      <c r="L490" t="s">
        <v>97</v>
      </c>
      <c r="M490" s="2" t="s">
        <v>2081</v>
      </c>
      <c r="N490" s="2" t="s">
        <v>64</v>
      </c>
      <c r="O490">
        <v>29500</v>
      </c>
      <c r="P490">
        <v>2620</v>
      </c>
      <c r="Q490">
        <v>10</v>
      </c>
      <c r="R490" s="2" t="s">
        <v>3450</v>
      </c>
      <c r="S490" s="2" t="s">
        <v>4062</v>
      </c>
    </row>
    <row r="491" spans="1:19">
      <c r="A491" s="1">
        <v>46153</v>
      </c>
      <c r="B491" s="2" t="s">
        <v>4045</v>
      </c>
      <c r="C491" s="3">
        <v>0.76388888888888884</v>
      </c>
      <c r="D491" s="3">
        <v>0.77083333333333326</v>
      </c>
      <c r="E491">
        <v>0.17</v>
      </c>
      <c r="F491" s="2" t="s">
        <v>3416</v>
      </c>
      <c r="G491" s="2" t="s">
        <v>4046</v>
      </c>
      <c r="H491" t="s">
        <v>764</v>
      </c>
      <c r="I491" s="2" t="s">
        <v>764</v>
      </c>
      <c r="J491" s="2" t="s">
        <v>764</v>
      </c>
      <c r="M491" s="2" t="s">
        <v>764</v>
      </c>
      <c r="N491" s="2" t="s">
        <v>764</v>
      </c>
      <c r="O491" t="s">
        <v>764</v>
      </c>
      <c r="P491">
        <v>0</v>
      </c>
      <c r="Q491">
        <v>0</v>
      </c>
      <c r="R491" s="2"/>
      <c r="S491" s="2" t="s">
        <v>4062</v>
      </c>
    </row>
    <row r="492" spans="1:19">
      <c r="A492" s="1">
        <v>46153</v>
      </c>
      <c r="B492" s="2" t="s">
        <v>4045</v>
      </c>
      <c r="C492" s="3">
        <v>0.77083333333333326</v>
      </c>
      <c r="D492" s="3">
        <v>0.82638888888888884</v>
      </c>
      <c r="E492">
        <v>1.33</v>
      </c>
      <c r="F492" s="2" t="s">
        <v>3416</v>
      </c>
      <c r="G492" s="2" t="s">
        <v>3417</v>
      </c>
      <c r="H492">
        <v>484</v>
      </c>
      <c r="I492" s="2" t="s">
        <v>2083</v>
      </c>
      <c r="J492" s="2" t="s">
        <v>2094</v>
      </c>
      <c r="K492" t="s">
        <v>2082</v>
      </c>
      <c r="L492" t="s">
        <v>97</v>
      </c>
      <c r="M492" s="2" t="s">
        <v>2081</v>
      </c>
      <c r="N492" s="2" t="s">
        <v>64</v>
      </c>
      <c r="O492">
        <v>29500</v>
      </c>
      <c r="P492">
        <v>5500</v>
      </c>
      <c r="Q492">
        <v>0</v>
      </c>
      <c r="R492" s="2" t="s">
        <v>3450</v>
      </c>
      <c r="S492" s="2" t="s">
        <v>4062</v>
      </c>
    </row>
    <row r="493" spans="1:19">
      <c r="A493" s="1">
        <v>46153</v>
      </c>
      <c r="B493" s="2" t="s">
        <v>4045</v>
      </c>
      <c r="C493" s="3">
        <v>0.82638888888888884</v>
      </c>
      <c r="D493" s="3">
        <v>0.83333333333333326</v>
      </c>
      <c r="E493">
        <v>0.17</v>
      </c>
      <c r="F493" s="2" t="s">
        <v>3416</v>
      </c>
      <c r="G493" s="2" t="s">
        <v>3464</v>
      </c>
      <c r="H493" t="s">
        <v>764</v>
      </c>
      <c r="I493" s="2" t="s">
        <v>764</v>
      </c>
      <c r="J493" s="2" t="s">
        <v>764</v>
      </c>
      <c r="M493" s="2" t="s">
        <v>764</v>
      </c>
      <c r="N493" s="2" t="s">
        <v>764</v>
      </c>
      <c r="O493" t="s">
        <v>764</v>
      </c>
      <c r="P493">
        <v>0</v>
      </c>
      <c r="Q493">
        <v>0</v>
      </c>
      <c r="R493" s="2"/>
      <c r="S493" s="2" t="s">
        <v>4062</v>
      </c>
    </row>
    <row r="494" spans="1:19">
      <c r="A494" s="1">
        <v>46154</v>
      </c>
      <c r="B494" s="2" t="s">
        <v>4045</v>
      </c>
      <c r="C494" s="3">
        <v>0.33333333333333326</v>
      </c>
      <c r="D494" s="3">
        <v>0.45138888888888884</v>
      </c>
      <c r="E494">
        <v>2.83</v>
      </c>
      <c r="F494" s="2" t="s">
        <v>3416</v>
      </c>
      <c r="G494" s="2" t="s">
        <v>3417</v>
      </c>
      <c r="H494">
        <v>484</v>
      </c>
      <c r="I494" s="2" t="s">
        <v>2083</v>
      </c>
      <c r="J494" s="2" t="s">
        <v>2094</v>
      </c>
      <c r="K494" t="s">
        <v>2082</v>
      </c>
      <c r="L494" t="s">
        <v>97</v>
      </c>
      <c r="M494" s="2" t="s">
        <v>2081</v>
      </c>
      <c r="N494" s="2" t="s">
        <v>64</v>
      </c>
      <c r="O494">
        <v>29500</v>
      </c>
      <c r="P494">
        <v>24760</v>
      </c>
      <c r="Q494">
        <v>50</v>
      </c>
      <c r="R494" s="2" t="s">
        <v>3450</v>
      </c>
      <c r="S494" s="2" t="s">
        <v>4047</v>
      </c>
    </row>
    <row r="495" spans="1:19">
      <c r="A495" s="1">
        <v>46154</v>
      </c>
      <c r="B495" s="2" t="s">
        <v>4045</v>
      </c>
      <c r="C495" s="3">
        <v>0.45138888888888884</v>
      </c>
      <c r="D495" s="3">
        <v>0.45833333333333326</v>
      </c>
      <c r="E495">
        <v>0.17</v>
      </c>
      <c r="F495" s="2" t="s">
        <v>3416</v>
      </c>
      <c r="G495" s="2" t="s">
        <v>4046</v>
      </c>
      <c r="H495" t="s">
        <v>764</v>
      </c>
      <c r="I495" s="2" t="s">
        <v>764</v>
      </c>
      <c r="J495" s="2" t="s">
        <v>764</v>
      </c>
      <c r="M495" s="2" t="s">
        <v>764</v>
      </c>
      <c r="N495" s="2" t="s">
        <v>764</v>
      </c>
      <c r="O495" t="s">
        <v>764</v>
      </c>
      <c r="P495">
        <v>0</v>
      </c>
      <c r="Q495">
        <v>0</v>
      </c>
      <c r="R495" s="2"/>
      <c r="S495" s="2" t="s">
        <v>4047</v>
      </c>
    </row>
    <row r="496" spans="1:19">
      <c r="A496" s="1">
        <v>46154</v>
      </c>
      <c r="B496" s="2" t="s">
        <v>4045</v>
      </c>
      <c r="C496" s="3">
        <v>0.45833333333333326</v>
      </c>
      <c r="D496" s="3">
        <v>0.47916666666666674</v>
      </c>
      <c r="E496">
        <v>0.5</v>
      </c>
      <c r="F496" s="2" t="s">
        <v>3416</v>
      </c>
      <c r="G496" s="2" t="s">
        <v>3362</v>
      </c>
      <c r="H496" t="s">
        <v>764</v>
      </c>
      <c r="I496" s="2" t="s">
        <v>764</v>
      </c>
      <c r="J496" s="2" t="s">
        <v>764</v>
      </c>
      <c r="M496" s="2" t="s">
        <v>764</v>
      </c>
      <c r="N496" s="2" t="s">
        <v>764</v>
      </c>
      <c r="O496" t="s">
        <v>764</v>
      </c>
      <c r="P496">
        <v>0</v>
      </c>
      <c r="Q496">
        <v>0</v>
      </c>
      <c r="R496" s="2" t="s">
        <v>4048</v>
      </c>
      <c r="S496" s="2" t="s">
        <v>4047</v>
      </c>
    </row>
    <row r="497" spans="1:19">
      <c r="A497" s="1">
        <v>46154</v>
      </c>
      <c r="B497" s="2" t="s">
        <v>4045</v>
      </c>
      <c r="C497" s="3">
        <v>0.47916666666666674</v>
      </c>
      <c r="D497" s="3">
        <v>0.5</v>
      </c>
      <c r="E497">
        <v>0.5</v>
      </c>
      <c r="F497" s="2" t="s">
        <v>3416</v>
      </c>
      <c r="G497" s="2" t="s">
        <v>3471</v>
      </c>
      <c r="H497" t="s">
        <v>764</v>
      </c>
      <c r="I497" s="2" t="s">
        <v>764</v>
      </c>
      <c r="J497" s="2" t="s">
        <v>764</v>
      </c>
      <c r="M497" s="2" t="s">
        <v>764</v>
      </c>
      <c r="N497" s="2" t="s">
        <v>764</v>
      </c>
      <c r="O497" t="s">
        <v>764</v>
      </c>
      <c r="P497">
        <v>0</v>
      </c>
      <c r="Q497">
        <v>0</v>
      </c>
      <c r="R497" s="2"/>
      <c r="S497" s="2" t="s">
        <v>4047</v>
      </c>
    </row>
    <row r="498" spans="1:19">
      <c r="A498" s="1">
        <v>46154</v>
      </c>
      <c r="B498" s="2" t="s">
        <v>4045</v>
      </c>
      <c r="C498" s="3">
        <v>0.5</v>
      </c>
      <c r="D498" s="3">
        <v>0.70833333333333326</v>
      </c>
      <c r="E498">
        <v>5</v>
      </c>
      <c r="F498" s="2" t="s">
        <v>3416</v>
      </c>
      <c r="G498" s="2" t="s">
        <v>3417</v>
      </c>
      <c r="H498">
        <v>636</v>
      </c>
      <c r="I498" s="2" t="s">
        <v>2623</v>
      </c>
      <c r="J498" s="2" t="s">
        <v>2621</v>
      </c>
      <c r="K498" t="s">
        <v>1987</v>
      </c>
      <c r="L498" t="s">
        <v>354</v>
      </c>
      <c r="M498" s="2" t="s">
        <v>2622</v>
      </c>
      <c r="N498" s="2" t="s">
        <v>64</v>
      </c>
      <c r="O498">
        <v>37000</v>
      </c>
      <c r="P498">
        <v>37200</v>
      </c>
      <c r="Q498">
        <v>50</v>
      </c>
      <c r="R498" s="2" t="s">
        <v>3450</v>
      </c>
      <c r="S498" s="2" t="s">
        <v>4047</v>
      </c>
    </row>
    <row r="499" spans="1:19">
      <c r="A499" s="1">
        <v>46154</v>
      </c>
      <c r="B499" s="2" t="s">
        <v>4045</v>
      </c>
      <c r="C499" s="3">
        <v>0.70833333333333326</v>
      </c>
      <c r="D499" s="3">
        <v>0.71527777777777768</v>
      </c>
      <c r="E499">
        <v>0.17</v>
      </c>
      <c r="F499" s="2" t="s">
        <v>3416</v>
      </c>
      <c r="G499" s="2" t="s">
        <v>4046</v>
      </c>
      <c r="H499" t="s">
        <v>764</v>
      </c>
      <c r="I499" s="2" t="s">
        <v>764</v>
      </c>
      <c r="J499" s="2" t="s">
        <v>764</v>
      </c>
      <c r="M499" s="2" t="s">
        <v>764</v>
      </c>
      <c r="N499" s="2" t="s">
        <v>764</v>
      </c>
      <c r="O499" t="s">
        <v>764</v>
      </c>
      <c r="P499">
        <v>0</v>
      </c>
      <c r="Q499">
        <v>0</v>
      </c>
      <c r="R499" s="2"/>
      <c r="S499" s="2" t="s">
        <v>4047</v>
      </c>
    </row>
    <row r="500" spans="1:19">
      <c r="A500" s="1">
        <v>46154</v>
      </c>
      <c r="B500" s="2" t="s">
        <v>4045</v>
      </c>
      <c r="C500" s="3">
        <v>0.71527777777777768</v>
      </c>
      <c r="D500" s="3">
        <v>0.72916666666666674</v>
      </c>
      <c r="E500">
        <v>0.33</v>
      </c>
      <c r="F500" s="2" t="s">
        <v>3416</v>
      </c>
      <c r="G500" s="2" t="s">
        <v>3417</v>
      </c>
      <c r="H500">
        <v>650</v>
      </c>
      <c r="I500" s="2" t="s">
        <v>2662</v>
      </c>
      <c r="J500" s="2" t="s">
        <v>2660</v>
      </c>
      <c r="K500" t="s">
        <v>2156</v>
      </c>
      <c r="L500" t="s">
        <v>354</v>
      </c>
      <c r="M500" s="2" t="s">
        <v>2661</v>
      </c>
      <c r="N500" s="2" t="s">
        <v>64</v>
      </c>
      <c r="O500">
        <v>21000</v>
      </c>
      <c r="P500">
        <v>1000</v>
      </c>
      <c r="Q500">
        <v>0</v>
      </c>
      <c r="R500" s="2" t="s">
        <v>3450</v>
      </c>
      <c r="S500" s="2" t="s">
        <v>4047</v>
      </c>
    </row>
    <row r="501" spans="1:19">
      <c r="A501" s="1">
        <v>46154</v>
      </c>
      <c r="B501" s="2" t="s">
        <v>4045</v>
      </c>
      <c r="C501" s="3">
        <v>0.72986111111111107</v>
      </c>
      <c r="D501" s="3">
        <v>0.75</v>
      </c>
      <c r="E501">
        <v>0.48</v>
      </c>
      <c r="F501" s="2" t="s">
        <v>3416</v>
      </c>
      <c r="G501" s="2" t="s">
        <v>3362</v>
      </c>
      <c r="H501" t="s">
        <v>764</v>
      </c>
      <c r="I501" s="2" t="s">
        <v>764</v>
      </c>
      <c r="J501" s="2" t="s">
        <v>764</v>
      </c>
      <c r="M501" s="2" t="s">
        <v>764</v>
      </c>
      <c r="N501" s="2" t="s">
        <v>764</v>
      </c>
      <c r="O501" t="s">
        <v>764</v>
      </c>
      <c r="P501">
        <v>0</v>
      </c>
      <c r="Q501">
        <v>0</v>
      </c>
      <c r="R501" s="2" t="s">
        <v>4049</v>
      </c>
      <c r="S501" s="2" t="s">
        <v>4062</v>
      </c>
    </row>
    <row r="502" spans="1:19">
      <c r="A502" s="1">
        <v>46154</v>
      </c>
      <c r="B502" s="2" t="s">
        <v>4045</v>
      </c>
      <c r="C502" s="3">
        <v>0.75</v>
      </c>
      <c r="D502" s="3">
        <v>0.82638888888888884</v>
      </c>
      <c r="E502">
        <v>1.83</v>
      </c>
      <c r="F502" s="2" t="s">
        <v>3416</v>
      </c>
      <c r="G502" s="2" t="s">
        <v>3417</v>
      </c>
      <c r="H502">
        <v>650</v>
      </c>
      <c r="I502" s="2" t="s">
        <v>2662</v>
      </c>
      <c r="J502" s="2" t="s">
        <v>2660</v>
      </c>
      <c r="K502" t="s">
        <v>2156</v>
      </c>
      <c r="L502" t="s">
        <v>354</v>
      </c>
      <c r="M502" s="2" t="s">
        <v>2661</v>
      </c>
      <c r="N502" s="2" t="s">
        <v>64</v>
      </c>
      <c r="O502">
        <v>21000</v>
      </c>
      <c r="P502">
        <v>10750</v>
      </c>
      <c r="Q502">
        <v>8</v>
      </c>
      <c r="R502" s="2" t="s">
        <v>3450</v>
      </c>
      <c r="S502" s="2" t="s">
        <v>4062</v>
      </c>
    </row>
    <row r="503" spans="1:19">
      <c r="A503" s="1">
        <v>46154</v>
      </c>
      <c r="B503" s="2" t="s">
        <v>4045</v>
      </c>
      <c r="C503" s="3">
        <v>0.82638888888888884</v>
      </c>
      <c r="D503" s="3">
        <v>0.83333333333333326</v>
      </c>
      <c r="E503">
        <v>0.17</v>
      </c>
      <c r="F503" s="2" t="s">
        <v>3416</v>
      </c>
      <c r="G503" s="2" t="s">
        <v>3464</v>
      </c>
      <c r="H503" t="s">
        <v>764</v>
      </c>
      <c r="I503" s="2" t="s">
        <v>764</v>
      </c>
      <c r="J503" s="2" t="s">
        <v>764</v>
      </c>
      <c r="M503" s="2" t="s">
        <v>764</v>
      </c>
      <c r="N503" s="2" t="s">
        <v>764</v>
      </c>
      <c r="O503" t="s">
        <v>764</v>
      </c>
      <c r="P503">
        <v>0</v>
      </c>
      <c r="Q503">
        <v>0</v>
      </c>
      <c r="R503" s="2"/>
      <c r="S503" s="2" t="s">
        <v>4062</v>
      </c>
    </row>
    <row r="504" spans="1:19">
      <c r="A504" s="1">
        <v>46155</v>
      </c>
      <c r="B504" s="2" t="s">
        <v>4045</v>
      </c>
      <c r="C504" s="3">
        <v>0.33333333333333326</v>
      </c>
      <c r="D504" s="3">
        <v>0.38541666666666674</v>
      </c>
      <c r="E504">
        <v>1.25</v>
      </c>
      <c r="F504" s="2" t="s">
        <v>3416</v>
      </c>
      <c r="G504" s="2" t="s">
        <v>3417</v>
      </c>
      <c r="H504">
        <v>650</v>
      </c>
      <c r="I504" s="2" t="s">
        <v>2662</v>
      </c>
      <c r="J504" s="2" t="s">
        <v>2660</v>
      </c>
      <c r="K504" t="s">
        <v>2156</v>
      </c>
      <c r="L504" t="s">
        <v>354</v>
      </c>
      <c r="M504" s="2" t="s">
        <v>2661</v>
      </c>
      <c r="N504" s="2" t="s">
        <v>64</v>
      </c>
      <c r="O504">
        <v>21000</v>
      </c>
      <c r="P504">
        <v>8130</v>
      </c>
      <c r="Q504">
        <v>20</v>
      </c>
      <c r="R504" s="2" t="s">
        <v>3450</v>
      </c>
      <c r="S504" s="2" t="s">
        <v>4047</v>
      </c>
    </row>
    <row r="505" spans="1:19">
      <c r="A505" s="1">
        <v>46155</v>
      </c>
      <c r="B505" s="2" t="s">
        <v>4045</v>
      </c>
      <c r="C505" s="3">
        <v>0.38541666666666674</v>
      </c>
      <c r="D505" s="3">
        <v>0.38888888888888884</v>
      </c>
      <c r="E505">
        <v>0.08</v>
      </c>
      <c r="F505" s="2" t="s">
        <v>3416</v>
      </c>
      <c r="G505" s="2" t="s">
        <v>4046</v>
      </c>
      <c r="H505" t="s">
        <v>764</v>
      </c>
      <c r="I505" s="2" t="s">
        <v>764</v>
      </c>
      <c r="J505" s="2" t="s">
        <v>764</v>
      </c>
      <c r="M505" s="2" t="s">
        <v>764</v>
      </c>
      <c r="N505" s="2" t="s">
        <v>764</v>
      </c>
      <c r="O505" t="s">
        <v>764</v>
      </c>
      <c r="P505">
        <v>0</v>
      </c>
      <c r="Q505">
        <v>0</v>
      </c>
      <c r="R505" s="2"/>
      <c r="S505" s="2" t="s">
        <v>4047</v>
      </c>
    </row>
    <row r="506" spans="1:19">
      <c r="A506" s="1">
        <v>46155</v>
      </c>
      <c r="B506" s="2" t="s">
        <v>4045</v>
      </c>
      <c r="C506" s="3">
        <v>0.38888888888888884</v>
      </c>
      <c r="D506" s="3">
        <v>0.40277777777777768</v>
      </c>
      <c r="E506">
        <v>0.33</v>
      </c>
      <c r="F506" s="2" t="s">
        <v>3416</v>
      </c>
      <c r="G506" s="2" t="s">
        <v>3417</v>
      </c>
      <c r="H506">
        <v>650</v>
      </c>
      <c r="I506" s="2" t="s">
        <v>2662</v>
      </c>
      <c r="J506" s="2" t="s">
        <v>2660</v>
      </c>
      <c r="K506" t="s">
        <v>2156</v>
      </c>
      <c r="L506" t="s">
        <v>354</v>
      </c>
      <c r="M506" s="2" t="s">
        <v>2661</v>
      </c>
      <c r="N506" s="2" t="s">
        <v>64</v>
      </c>
      <c r="O506">
        <v>21000</v>
      </c>
      <c r="P506">
        <v>1755</v>
      </c>
      <c r="Q506">
        <v>4</v>
      </c>
      <c r="R506" s="2" t="s">
        <v>3438</v>
      </c>
      <c r="S506" s="2" t="s">
        <v>4047</v>
      </c>
    </row>
    <row r="507" spans="1:19">
      <c r="A507" s="1">
        <v>46155</v>
      </c>
      <c r="B507" s="2" t="s">
        <v>4045</v>
      </c>
      <c r="C507" s="3">
        <v>0.40277777777777768</v>
      </c>
      <c r="D507" s="3">
        <v>0.40972222222222232</v>
      </c>
      <c r="E507">
        <v>0.17</v>
      </c>
      <c r="F507" s="2" t="s">
        <v>3416</v>
      </c>
      <c r="G507" s="2" t="s">
        <v>4046</v>
      </c>
      <c r="H507" t="s">
        <v>764</v>
      </c>
      <c r="I507" s="2" t="s">
        <v>764</v>
      </c>
      <c r="J507" s="2" t="s">
        <v>764</v>
      </c>
      <c r="M507" s="2" t="s">
        <v>764</v>
      </c>
      <c r="N507" s="2" t="s">
        <v>764</v>
      </c>
      <c r="O507" t="s">
        <v>764</v>
      </c>
      <c r="P507">
        <v>0</v>
      </c>
      <c r="Q507">
        <v>0</v>
      </c>
      <c r="R507" s="2"/>
      <c r="S507" s="2" t="s">
        <v>4047</v>
      </c>
    </row>
    <row r="508" spans="1:19">
      <c r="A508" s="1">
        <v>46155</v>
      </c>
      <c r="B508" s="2" t="s">
        <v>4045</v>
      </c>
      <c r="C508" s="3">
        <v>0.40972222222222232</v>
      </c>
      <c r="D508" s="3">
        <v>0.45833333333333326</v>
      </c>
      <c r="E508">
        <v>1.17</v>
      </c>
      <c r="F508" s="2" t="s">
        <v>3416</v>
      </c>
      <c r="G508" s="2" t="s">
        <v>3417</v>
      </c>
      <c r="H508">
        <v>494</v>
      </c>
      <c r="I508" s="2" t="s">
        <v>2117</v>
      </c>
      <c r="J508" s="2" t="s">
        <v>2113</v>
      </c>
      <c r="K508" t="s">
        <v>2115</v>
      </c>
      <c r="L508" t="s">
        <v>354</v>
      </c>
      <c r="M508" s="2" t="s">
        <v>2114</v>
      </c>
      <c r="N508" s="2" t="s">
        <v>64</v>
      </c>
      <c r="O508">
        <v>47500</v>
      </c>
      <c r="P508">
        <v>11353</v>
      </c>
      <c r="Q508">
        <v>0</v>
      </c>
      <c r="R508" s="2" t="s">
        <v>3450</v>
      </c>
      <c r="S508" s="2" t="s">
        <v>4047</v>
      </c>
    </row>
    <row r="509" spans="1:19">
      <c r="A509" s="1">
        <v>46155</v>
      </c>
      <c r="B509" s="2" t="s">
        <v>4045</v>
      </c>
      <c r="C509" s="3">
        <v>0.47916666666666674</v>
      </c>
      <c r="D509" s="3">
        <v>0.5</v>
      </c>
      <c r="E509">
        <v>0.5</v>
      </c>
      <c r="F509" s="2" t="s">
        <v>3416</v>
      </c>
      <c r="G509" s="2" t="s">
        <v>3362</v>
      </c>
      <c r="H509" t="s">
        <v>764</v>
      </c>
      <c r="I509" s="2" t="s">
        <v>764</v>
      </c>
      <c r="J509" s="2" t="s">
        <v>764</v>
      </c>
      <c r="M509" s="2" t="s">
        <v>764</v>
      </c>
      <c r="N509" s="2" t="s">
        <v>764</v>
      </c>
      <c r="O509" t="s">
        <v>764</v>
      </c>
      <c r="P509">
        <v>0</v>
      </c>
      <c r="Q509">
        <v>0</v>
      </c>
      <c r="R509" s="2" t="s">
        <v>4048</v>
      </c>
      <c r="S509" s="2" t="s">
        <v>4047</v>
      </c>
    </row>
    <row r="510" spans="1:19">
      <c r="A510" s="1">
        <v>46155</v>
      </c>
      <c r="B510" s="2" t="s">
        <v>4045</v>
      </c>
      <c r="C510" s="3">
        <v>0.5</v>
      </c>
      <c r="D510" s="3">
        <v>0.65277777777777768</v>
      </c>
      <c r="E510">
        <v>3.67</v>
      </c>
      <c r="F510" s="2" t="s">
        <v>3416</v>
      </c>
      <c r="G510" s="2" t="s">
        <v>3417</v>
      </c>
      <c r="H510">
        <v>494</v>
      </c>
      <c r="I510" s="2" t="s">
        <v>2117</v>
      </c>
      <c r="J510" s="2" t="s">
        <v>2113</v>
      </c>
      <c r="K510" t="s">
        <v>2115</v>
      </c>
      <c r="L510" t="s">
        <v>354</v>
      </c>
      <c r="M510" s="2" t="s">
        <v>2114</v>
      </c>
      <c r="N510" s="2" t="s">
        <v>64</v>
      </c>
      <c r="O510">
        <v>47500</v>
      </c>
      <c r="P510">
        <v>36516</v>
      </c>
      <c r="Q510">
        <v>82</v>
      </c>
      <c r="R510" s="2" t="s">
        <v>3450</v>
      </c>
      <c r="S510" s="2" t="s">
        <v>4047</v>
      </c>
    </row>
    <row r="511" spans="1:19">
      <c r="A511" s="1">
        <v>46155</v>
      </c>
      <c r="B511" s="2" t="s">
        <v>4045</v>
      </c>
      <c r="C511" s="3">
        <v>0.65277777777777768</v>
      </c>
      <c r="D511" s="3">
        <v>0.66666666666666674</v>
      </c>
      <c r="E511">
        <v>0.33</v>
      </c>
      <c r="F511" s="2" t="s">
        <v>3416</v>
      </c>
      <c r="G511" s="2" t="s">
        <v>4046</v>
      </c>
      <c r="H511" t="s">
        <v>764</v>
      </c>
      <c r="I511" s="2" t="s">
        <v>764</v>
      </c>
      <c r="J511" s="2" t="s">
        <v>764</v>
      </c>
      <c r="M511" s="2" t="s">
        <v>764</v>
      </c>
      <c r="N511" s="2" t="s">
        <v>764</v>
      </c>
      <c r="O511" t="s">
        <v>764</v>
      </c>
      <c r="P511">
        <v>0</v>
      </c>
      <c r="Q511">
        <v>0</v>
      </c>
      <c r="R511" s="2"/>
      <c r="S511" s="2" t="s">
        <v>4047</v>
      </c>
    </row>
    <row r="512" spans="1:19">
      <c r="A512" s="1">
        <v>46155</v>
      </c>
      <c r="B512" s="2" t="s">
        <v>4045</v>
      </c>
      <c r="C512" s="3">
        <v>0.66666666666666674</v>
      </c>
      <c r="D512" s="3">
        <v>0.67708333333333326</v>
      </c>
      <c r="E512">
        <v>0.25</v>
      </c>
      <c r="F512" s="2" t="s">
        <v>3416</v>
      </c>
      <c r="G512" s="2" t="s">
        <v>3471</v>
      </c>
      <c r="H512">
        <v>685</v>
      </c>
      <c r="I512" s="2" t="s">
        <v>1942</v>
      </c>
      <c r="J512" s="2" t="s">
        <v>764</v>
      </c>
      <c r="K512" t="s">
        <v>1940</v>
      </c>
      <c r="L512" t="s">
        <v>1941</v>
      </c>
      <c r="M512" s="2" t="s">
        <v>764</v>
      </c>
      <c r="N512" s="2" t="s">
        <v>764</v>
      </c>
      <c r="O512">
        <v>14000</v>
      </c>
      <c r="P512">
        <v>0</v>
      </c>
      <c r="Q512">
        <v>0</v>
      </c>
      <c r="R512" s="2"/>
      <c r="S512" s="2" t="s">
        <v>4047</v>
      </c>
    </row>
    <row r="513" spans="1:19">
      <c r="A513" s="1">
        <v>46155</v>
      </c>
      <c r="B513" s="2" t="s">
        <v>4045</v>
      </c>
      <c r="C513" s="3">
        <v>0.67708333333333326</v>
      </c>
      <c r="D513" s="3">
        <v>0.72916666666666674</v>
      </c>
      <c r="E513">
        <v>1.25</v>
      </c>
      <c r="F513" s="2" t="s">
        <v>3416</v>
      </c>
      <c r="G513" s="2" t="s">
        <v>3417</v>
      </c>
      <c r="H513">
        <v>685</v>
      </c>
      <c r="I513" s="2" t="s">
        <v>1942</v>
      </c>
      <c r="J513" s="2" t="s">
        <v>2777</v>
      </c>
      <c r="K513" t="s">
        <v>1940</v>
      </c>
      <c r="L513" t="s">
        <v>1941</v>
      </c>
      <c r="M513" s="2" t="s">
        <v>1939</v>
      </c>
      <c r="N513" s="2" t="s">
        <v>64</v>
      </c>
      <c r="O513">
        <v>14000</v>
      </c>
      <c r="P513">
        <v>9000</v>
      </c>
      <c r="Q513">
        <v>0</v>
      </c>
      <c r="R513" s="2" t="s">
        <v>3438</v>
      </c>
      <c r="S513" s="2" t="s">
        <v>4047</v>
      </c>
    </row>
    <row r="514" spans="1:19">
      <c r="A514" s="1">
        <v>46155</v>
      </c>
      <c r="B514" s="2" t="s">
        <v>4045</v>
      </c>
      <c r="C514" s="3">
        <v>0.72986111111111107</v>
      </c>
      <c r="D514" s="3">
        <v>0.75</v>
      </c>
      <c r="E514">
        <v>0.48</v>
      </c>
      <c r="F514" s="2" t="s">
        <v>3427</v>
      </c>
      <c r="G514" s="2" t="s">
        <v>3362</v>
      </c>
      <c r="H514" t="s">
        <v>764</v>
      </c>
      <c r="I514" s="2" t="s">
        <v>764</v>
      </c>
      <c r="J514" s="2" t="s">
        <v>764</v>
      </c>
      <c r="M514" s="2" t="s">
        <v>764</v>
      </c>
      <c r="N514" s="2" t="s">
        <v>764</v>
      </c>
      <c r="O514" t="s">
        <v>764</v>
      </c>
      <c r="P514">
        <v>0</v>
      </c>
      <c r="Q514">
        <v>0</v>
      </c>
      <c r="R514" s="2" t="s">
        <v>4049</v>
      </c>
      <c r="S514" s="2" t="s">
        <v>4047</v>
      </c>
    </row>
    <row r="515" spans="1:19">
      <c r="A515" s="1">
        <v>46155</v>
      </c>
      <c r="B515" s="2" t="s">
        <v>4045</v>
      </c>
      <c r="C515" s="3">
        <v>0.75</v>
      </c>
      <c r="D515" s="3">
        <v>0.80208333333333326</v>
      </c>
      <c r="E515">
        <v>1.25</v>
      </c>
      <c r="F515" s="2" t="s">
        <v>3427</v>
      </c>
      <c r="G515" s="2" t="s">
        <v>3417</v>
      </c>
      <c r="H515">
        <v>685</v>
      </c>
      <c r="I515" s="2" t="s">
        <v>1942</v>
      </c>
      <c r="J515" s="2" t="s">
        <v>2777</v>
      </c>
      <c r="K515" t="s">
        <v>1940</v>
      </c>
      <c r="L515" t="s">
        <v>1941</v>
      </c>
      <c r="M515" s="2" t="s">
        <v>1939</v>
      </c>
      <c r="N515" s="2" t="s">
        <v>64</v>
      </c>
      <c r="O515">
        <v>14000</v>
      </c>
      <c r="P515">
        <v>5143</v>
      </c>
      <c r="Q515">
        <v>76</v>
      </c>
      <c r="R515" s="2" t="s">
        <v>3438</v>
      </c>
      <c r="S515" s="2" t="s">
        <v>4047</v>
      </c>
    </row>
    <row r="516" spans="1:19">
      <c r="A516" s="1">
        <v>46155</v>
      </c>
      <c r="B516" s="2" t="s">
        <v>4045</v>
      </c>
      <c r="C516" s="3">
        <v>0.80208333333333326</v>
      </c>
      <c r="D516" s="3">
        <v>0.80555555555555558</v>
      </c>
      <c r="E516">
        <v>0.08</v>
      </c>
      <c r="F516" s="2" t="s">
        <v>3427</v>
      </c>
      <c r="G516" s="2" t="s">
        <v>4046</v>
      </c>
      <c r="H516" t="s">
        <v>764</v>
      </c>
      <c r="I516" s="2" t="s">
        <v>764</v>
      </c>
      <c r="J516" s="2" t="s">
        <v>764</v>
      </c>
      <c r="M516" s="2" t="s">
        <v>764</v>
      </c>
      <c r="N516" s="2" t="s">
        <v>764</v>
      </c>
      <c r="O516" t="s">
        <v>764</v>
      </c>
      <c r="P516">
        <v>0</v>
      </c>
      <c r="Q516">
        <v>0</v>
      </c>
      <c r="R516" s="2"/>
      <c r="S516" s="2" t="s">
        <v>4047</v>
      </c>
    </row>
    <row r="517" spans="1:19">
      <c r="A517" s="1">
        <v>46155</v>
      </c>
      <c r="B517" s="2" t="s">
        <v>4045</v>
      </c>
      <c r="C517" s="3">
        <v>0.80555555555555558</v>
      </c>
      <c r="D517" s="3">
        <v>0.81597222222222232</v>
      </c>
      <c r="E517">
        <v>0.25</v>
      </c>
      <c r="F517" s="2" t="s">
        <v>3427</v>
      </c>
      <c r="G517" s="2" t="s">
        <v>3471</v>
      </c>
      <c r="H517">
        <v>557</v>
      </c>
      <c r="I517" s="2" t="s">
        <v>2325</v>
      </c>
      <c r="J517" s="2" t="s">
        <v>764</v>
      </c>
      <c r="K517" t="s">
        <v>1312</v>
      </c>
      <c r="L517" t="s">
        <v>2324</v>
      </c>
      <c r="M517" s="2" t="s">
        <v>764</v>
      </c>
      <c r="N517" s="2" t="s">
        <v>764</v>
      </c>
      <c r="O517">
        <v>10500</v>
      </c>
      <c r="P517">
        <v>0</v>
      </c>
      <c r="Q517">
        <v>0</v>
      </c>
      <c r="R517" s="2"/>
      <c r="S517" s="2" t="s">
        <v>4047</v>
      </c>
    </row>
    <row r="518" spans="1:19">
      <c r="A518" s="1">
        <v>46155</v>
      </c>
      <c r="B518" s="2" t="s">
        <v>4045</v>
      </c>
      <c r="C518" s="3">
        <v>0.81597222222222232</v>
      </c>
      <c r="D518" s="3">
        <v>0.82638888888888884</v>
      </c>
      <c r="E518">
        <v>0.25</v>
      </c>
      <c r="F518" s="2" t="s">
        <v>3427</v>
      </c>
      <c r="G518" s="2" t="s">
        <v>3417</v>
      </c>
      <c r="H518">
        <v>557</v>
      </c>
      <c r="I518" s="2" t="s">
        <v>2325</v>
      </c>
      <c r="J518" s="2" t="s">
        <v>2322</v>
      </c>
      <c r="K518" t="s">
        <v>1312</v>
      </c>
      <c r="L518" t="s">
        <v>2324</v>
      </c>
      <c r="M518" s="2" t="s">
        <v>2323</v>
      </c>
      <c r="N518" s="2" t="s">
        <v>64</v>
      </c>
      <c r="O518">
        <v>10500</v>
      </c>
      <c r="P518">
        <v>1244</v>
      </c>
      <c r="Q518">
        <v>2</v>
      </c>
      <c r="R518" s="2" t="s">
        <v>3438</v>
      </c>
      <c r="S518" s="2" t="s">
        <v>4047</v>
      </c>
    </row>
    <row r="519" spans="1:19">
      <c r="A519" s="1">
        <v>46155</v>
      </c>
      <c r="B519" s="2" t="s">
        <v>4045</v>
      </c>
      <c r="C519" s="3">
        <v>0.82638888888888884</v>
      </c>
      <c r="D519" s="3">
        <v>0.83333333333333326</v>
      </c>
      <c r="E519">
        <v>0.17</v>
      </c>
      <c r="F519" s="2" t="s">
        <v>3427</v>
      </c>
      <c r="G519" s="2" t="s">
        <v>3464</v>
      </c>
      <c r="H519" t="s">
        <v>764</v>
      </c>
      <c r="I519" s="2" t="s">
        <v>764</v>
      </c>
      <c r="J519" s="2" t="s">
        <v>764</v>
      </c>
      <c r="M519" s="2" t="s">
        <v>764</v>
      </c>
      <c r="N519" s="2" t="s">
        <v>764</v>
      </c>
      <c r="O519" t="s">
        <v>764</v>
      </c>
      <c r="P519">
        <v>0</v>
      </c>
      <c r="Q519">
        <v>0</v>
      </c>
      <c r="R519" s="2"/>
      <c r="S519" s="2" t="s">
        <v>4047</v>
      </c>
    </row>
    <row r="520" spans="1:19">
      <c r="A520" s="1">
        <v>46156</v>
      </c>
      <c r="B520" s="2" t="s">
        <v>4045</v>
      </c>
      <c r="C520" s="3">
        <v>0.33333333333333326</v>
      </c>
      <c r="D520" s="3">
        <v>0.41666666666666674</v>
      </c>
      <c r="E520">
        <v>2</v>
      </c>
      <c r="F520" s="2" t="s">
        <v>3416</v>
      </c>
      <c r="G520" s="2" t="s">
        <v>3417</v>
      </c>
      <c r="H520">
        <v>557</v>
      </c>
      <c r="I520" s="2" t="s">
        <v>2325</v>
      </c>
      <c r="J520" s="2" t="s">
        <v>2322</v>
      </c>
      <c r="K520" t="s">
        <v>1312</v>
      </c>
      <c r="L520" t="s">
        <v>2324</v>
      </c>
      <c r="M520" s="2" t="s">
        <v>2323</v>
      </c>
      <c r="N520" s="2" t="s">
        <v>64</v>
      </c>
      <c r="O520">
        <v>10500</v>
      </c>
      <c r="P520">
        <v>9372</v>
      </c>
      <c r="Q520">
        <v>4</v>
      </c>
      <c r="R520" s="2" t="s">
        <v>3438</v>
      </c>
      <c r="S520" s="2" t="s">
        <v>4047</v>
      </c>
    </row>
    <row r="521" spans="1:19">
      <c r="A521" s="1">
        <v>46156</v>
      </c>
      <c r="B521" s="2" t="s">
        <v>4045</v>
      </c>
      <c r="C521" s="3">
        <v>0.41666666666666674</v>
      </c>
      <c r="D521" s="3">
        <v>0.42361111111111116</v>
      </c>
      <c r="E521">
        <v>0.17</v>
      </c>
      <c r="F521" s="2" t="s">
        <v>3416</v>
      </c>
      <c r="G521" s="2" t="s">
        <v>4046</v>
      </c>
      <c r="H521" t="s">
        <v>764</v>
      </c>
      <c r="I521" s="2" t="s">
        <v>764</v>
      </c>
      <c r="J521" s="2" t="s">
        <v>764</v>
      </c>
      <c r="M521" s="2" t="s">
        <v>764</v>
      </c>
      <c r="N521" s="2" t="s">
        <v>764</v>
      </c>
      <c r="O521" t="s">
        <v>764</v>
      </c>
      <c r="P521">
        <v>0</v>
      </c>
      <c r="Q521">
        <v>0</v>
      </c>
      <c r="R521" s="2"/>
      <c r="S521" s="2" t="s">
        <v>4047</v>
      </c>
    </row>
    <row r="522" spans="1:19">
      <c r="A522" s="1">
        <v>46156</v>
      </c>
      <c r="B522" s="2" t="s">
        <v>4045</v>
      </c>
      <c r="C522" s="3">
        <v>0.42361111111111116</v>
      </c>
      <c r="D522" s="3">
        <v>0.45833333333333326</v>
      </c>
      <c r="E522">
        <v>0.83</v>
      </c>
      <c r="F522" s="2" t="s">
        <v>3416</v>
      </c>
      <c r="G522" s="2" t="s">
        <v>3417</v>
      </c>
      <c r="H522">
        <v>485</v>
      </c>
      <c r="I522" s="2" t="s">
        <v>2083</v>
      </c>
      <c r="J522" s="2" t="s">
        <v>2095</v>
      </c>
      <c r="K522" t="s">
        <v>2082</v>
      </c>
      <c r="L522" t="s">
        <v>97</v>
      </c>
      <c r="M522" s="2" t="s">
        <v>2081</v>
      </c>
      <c r="N522" s="2" t="s">
        <v>64</v>
      </c>
      <c r="O522">
        <v>29500</v>
      </c>
      <c r="P522">
        <v>7400</v>
      </c>
      <c r="Q522">
        <v>0</v>
      </c>
      <c r="R522" s="2" t="s">
        <v>3450</v>
      </c>
      <c r="S522" s="2" t="s">
        <v>4047</v>
      </c>
    </row>
    <row r="523" spans="1:19">
      <c r="A523" s="1">
        <v>46156</v>
      </c>
      <c r="B523" s="2" t="s">
        <v>4045</v>
      </c>
      <c r="C523" s="3">
        <v>0.45833333333333326</v>
      </c>
      <c r="D523" s="3">
        <v>0.47916666666666674</v>
      </c>
      <c r="E523">
        <v>0.5</v>
      </c>
      <c r="F523" s="2" t="s">
        <v>3416</v>
      </c>
      <c r="G523" s="2" t="s">
        <v>3362</v>
      </c>
      <c r="H523" t="s">
        <v>764</v>
      </c>
      <c r="I523" s="2" t="s">
        <v>764</v>
      </c>
      <c r="J523" s="2" t="s">
        <v>764</v>
      </c>
      <c r="M523" s="2" t="s">
        <v>764</v>
      </c>
      <c r="N523" s="2" t="s">
        <v>764</v>
      </c>
      <c r="O523" t="s">
        <v>764</v>
      </c>
      <c r="P523">
        <v>0</v>
      </c>
      <c r="Q523">
        <v>0</v>
      </c>
      <c r="R523" s="2" t="s">
        <v>4048</v>
      </c>
      <c r="S523" s="2" t="s">
        <v>4047</v>
      </c>
    </row>
    <row r="524" spans="1:19">
      <c r="A524" s="1">
        <v>46156</v>
      </c>
      <c r="B524" s="2" t="s">
        <v>4045</v>
      </c>
      <c r="C524" s="3">
        <v>0.47916666666666674</v>
      </c>
      <c r="D524" s="3">
        <v>0.60416666666666674</v>
      </c>
      <c r="E524">
        <v>3</v>
      </c>
      <c r="F524" s="2" t="s">
        <v>3416</v>
      </c>
      <c r="G524" s="2" t="s">
        <v>3417</v>
      </c>
      <c r="H524">
        <v>485</v>
      </c>
      <c r="I524" s="2" t="s">
        <v>2083</v>
      </c>
      <c r="J524" s="2" t="s">
        <v>2095</v>
      </c>
      <c r="K524" t="s">
        <v>2082</v>
      </c>
      <c r="L524" t="s">
        <v>97</v>
      </c>
      <c r="M524" s="2" t="s">
        <v>2081</v>
      </c>
      <c r="N524" s="2" t="s">
        <v>64</v>
      </c>
      <c r="O524">
        <v>29500</v>
      </c>
      <c r="P524">
        <v>22182</v>
      </c>
      <c r="Q524">
        <v>22</v>
      </c>
      <c r="R524" s="2" t="s">
        <v>3450</v>
      </c>
      <c r="S524" s="2" t="s">
        <v>4047</v>
      </c>
    </row>
    <row r="525" spans="1:19">
      <c r="A525" s="1">
        <v>46156</v>
      </c>
      <c r="B525" s="2" t="s">
        <v>4045</v>
      </c>
      <c r="C525" s="3">
        <v>0.60416666666666674</v>
      </c>
      <c r="D525" s="3">
        <v>0.61111111111111116</v>
      </c>
      <c r="E525">
        <v>0.17</v>
      </c>
      <c r="F525" s="2" t="s">
        <v>3416</v>
      </c>
      <c r="G525" s="2" t="s">
        <v>4046</v>
      </c>
      <c r="H525" t="s">
        <v>764</v>
      </c>
      <c r="I525" s="2" t="s">
        <v>764</v>
      </c>
      <c r="J525" s="2" t="s">
        <v>764</v>
      </c>
      <c r="M525" s="2" t="s">
        <v>764</v>
      </c>
      <c r="N525" s="2" t="s">
        <v>764</v>
      </c>
      <c r="O525" t="s">
        <v>764</v>
      </c>
      <c r="P525">
        <v>0</v>
      </c>
      <c r="Q525">
        <v>0</v>
      </c>
      <c r="R525" s="2"/>
      <c r="S525" s="2" t="s">
        <v>4047</v>
      </c>
    </row>
    <row r="526" spans="1:19">
      <c r="A526" s="1">
        <v>46156</v>
      </c>
      <c r="B526" s="2" t="s">
        <v>4045</v>
      </c>
      <c r="C526" s="3">
        <v>0.61111111111111116</v>
      </c>
      <c r="D526" s="3">
        <v>0.61805555555555558</v>
      </c>
      <c r="E526">
        <v>0.17</v>
      </c>
      <c r="F526" s="2" t="s">
        <v>3416</v>
      </c>
      <c r="G526" s="2" t="s">
        <v>3471</v>
      </c>
      <c r="H526">
        <v>573</v>
      </c>
      <c r="I526" s="2" t="s">
        <v>2376</v>
      </c>
      <c r="J526" s="2" t="s">
        <v>764</v>
      </c>
      <c r="K526" t="s">
        <v>2375</v>
      </c>
      <c r="L526" t="s">
        <v>343</v>
      </c>
      <c r="M526" s="2" t="s">
        <v>764</v>
      </c>
      <c r="N526" s="2" t="s">
        <v>764</v>
      </c>
      <c r="O526">
        <v>16500</v>
      </c>
      <c r="P526">
        <v>0</v>
      </c>
      <c r="Q526">
        <v>0</v>
      </c>
      <c r="R526" s="2"/>
      <c r="S526" s="2" t="s">
        <v>4047</v>
      </c>
    </row>
    <row r="527" spans="1:19">
      <c r="A527" s="1">
        <v>46156</v>
      </c>
      <c r="B527" s="2" t="s">
        <v>4045</v>
      </c>
      <c r="C527" s="3">
        <v>0.61805555555555558</v>
      </c>
      <c r="D527" s="3">
        <v>0.69444444444444442</v>
      </c>
      <c r="E527">
        <v>1.83</v>
      </c>
      <c r="F527" s="2" t="s">
        <v>3416</v>
      </c>
      <c r="G527" s="2" t="s">
        <v>3417</v>
      </c>
      <c r="H527">
        <v>573</v>
      </c>
      <c r="I527" s="2" t="s">
        <v>2376</v>
      </c>
      <c r="J527" s="2" t="s">
        <v>2373</v>
      </c>
      <c r="K527" t="s">
        <v>2375</v>
      </c>
      <c r="L527" t="s">
        <v>343</v>
      </c>
      <c r="M527" s="2" t="s">
        <v>2374</v>
      </c>
      <c r="N527" s="2" t="s">
        <v>64</v>
      </c>
      <c r="O527">
        <v>16500</v>
      </c>
      <c r="P527">
        <v>16482</v>
      </c>
      <c r="Q527">
        <v>11</v>
      </c>
      <c r="R527" s="2" t="s">
        <v>3438</v>
      </c>
      <c r="S527" s="2" t="s">
        <v>4047</v>
      </c>
    </row>
    <row r="528" spans="1:19">
      <c r="A528" s="1">
        <v>46156</v>
      </c>
      <c r="B528" s="2" t="s">
        <v>4045</v>
      </c>
      <c r="C528" s="3">
        <v>0.69444444444444442</v>
      </c>
      <c r="D528" s="3">
        <v>0.70138888888888884</v>
      </c>
      <c r="E528">
        <v>0.17</v>
      </c>
      <c r="F528" s="2" t="s">
        <v>3416</v>
      </c>
      <c r="G528" s="2" t="s">
        <v>4046</v>
      </c>
      <c r="H528" t="s">
        <v>764</v>
      </c>
      <c r="I528" s="2" t="s">
        <v>764</v>
      </c>
      <c r="J528" s="2" t="s">
        <v>764</v>
      </c>
      <c r="M528" s="2" t="s">
        <v>764</v>
      </c>
      <c r="N528" s="2" t="s">
        <v>764</v>
      </c>
      <c r="O528" t="s">
        <v>764</v>
      </c>
      <c r="P528">
        <v>0</v>
      </c>
      <c r="Q528">
        <v>0</v>
      </c>
      <c r="R528" s="2"/>
      <c r="S528" s="2" t="s">
        <v>4047</v>
      </c>
    </row>
    <row r="529" spans="1:19">
      <c r="A529" s="1">
        <v>46156</v>
      </c>
      <c r="B529" s="2" t="s">
        <v>4045</v>
      </c>
      <c r="C529" s="3">
        <v>0.70138888888888884</v>
      </c>
      <c r="D529" s="3">
        <v>0.70833333333333326</v>
      </c>
      <c r="E529">
        <v>0.17</v>
      </c>
      <c r="F529" s="2" t="s">
        <v>3416</v>
      </c>
      <c r="G529" s="2" t="s">
        <v>3471</v>
      </c>
      <c r="H529">
        <v>812</v>
      </c>
      <c r="I529" s="2" t="s">
        <v>2325</v>
      </c>
      <c r="J529" s="2" t="s">
        <v>764</v>
      </c>
      <c r="K529" t="s">
        <v>1312</v>
      </c>
      <c r="L529" t="s">
        <v>2324</v>
      </c>
      <c r="M529" s="2" t="s">
        <v>764</v>
      </c>
      <c r="N529" s="2" t="s">
        <v>764</v>
      </c>
      <c r="O529">
        <v>1700</v>
      </c>
      <c r="P529">
        <v>0</v>
      </c>
      <c r="Q529">
        <v>0</v>
      </c>
      <c r="R529" s="2"/>
      <c r="S529" s="2" t="s">
        <v>4047</v>
      </c>
    </row>
    <row r="530" spans="1:19">
      <c r="A530" s="1">
        <v>46156</v>
      </c>
      <c r="B530" s="2" t="s">
        <v>4045</v>
      </c>
      <c r="C530" s="3">
        <v>0.70833333333333326</v>
      </c>
      <c r="D530" s="3">
        <v>0.72222222222222232</v>
      </c>
      <c r="E530">
        <v>0.33</v>
      </c>
      <c r="F530" s="2" t="s">
        <v>3416</v>
      </c>
      <c r="G530" s="2" t="s">
        <v>3417</v>
      </c>
      <c r="H530">
        <v>812</v>
      </c>
      <c r="I530" s="2" t="s">
        <v>2325</v>
      </c>
      <c r="J530" s="2" t="s">
        <v>3085</v>
      </c>
      <c r="K530" t="s">
        <v>1312</v>
      </c>
      <c r="L530" t="s">
        <v>2324</v>
      </c>
      <c r="M530" s="2" t="s">
        <v>2323</v>
      </c>
      <c r="N530" s="2" t="s">
        <v>64</v>
      </c>
      <c r="O530">
        <v>1700</v>
      </c>
      <c r="P530">
        <v>1905</v>
      </c>
      <c r="Q530">
        <v>4</v>
      </c>
      <c r="R530" s="2" t="s">
        <v>3438</v>
      </c>
      <c r="S530" s="2" t="s">
        <v>4047</v>
      </c>
    </row>
    <row r="531" spans="1:19">
      <c r="A531" s="1">
        <v>46157</v>
      </c>
      <c r="B531" s="2" t="s">
        <v>4050</v>
      </c>
      <c r="C531" s="3">
        <v>0.33333333333333326</v>
      </c>
      <c r="D531" s="3">
        <v>0.4326388888888888</v>
      </c>
      <c r="E531">
        <v>2.38</v>
      </c>
      <c r="F531" s="2" t="s">
        <v>3416</v>
      </c>
      <c r="G531" s="2" t="s">
        <v>3417</v>
      </c>
      <c r="H531">
        <v>567</v>
      </c>
      <c r="I531" s="2" t="s">
        <v>2358</v>
      </c>
      <c r="J531" s="2" t="s">
        <v>2357</v>
      </c>
      <c r="K531" t="s">
        <v>1244</v>
      </c>
      <c r="L531" t="s">
        <v>97</v>
      </c>
      <c r="M531" s="2" t="s">
        <v>1435</v>
      </c>
      <c r="N531" s="2" t="s">
        <v>64</v>
      </c>
      <c r="O531">
        <v>21000</v>
      </c>
      <c r="P531">
        <v>9822</v>
      </c>
      <c r="Q531">
        <v>16</v>
      </c>
      <c r="R531" s="2" t="s">
        <v>3450</v>
      </c>
      <c r="S531" s="2" t="s">
        <v>4047</v>
      </c>
    </row>
    <row r="532" spans="1:19">
      <c r="A532" s="1">
        <v>46157</v>
      </c>
      <c r="B532" s="2" t="s">
        <v>4050</v>
      </c>
      <c r="C532" s="3">
        <v>0.43611111111111112</v>
      </c>
      <c r="D532" s="3">
        <v>0.59722222222222232</v>
      </c>
      <c r="E532">
        <v>3.87</v>
      </c>
      <c r="F532" s="2" t="s">
        <v>3416</v>
      </c>
      <c r="G532" s="2" t="s">
        <v>3417</v>
      </c>
      <c r="H532">
        <v>567</v>
      </c>
      <c r="I532" s="2" t="s">
        <v>2358</v>
      </c>
      <c r="J532" s="2" t="s">
        <v>2357</v>
      </c>
      <c r="K532" t="s">
        <v>1244</v>
      </c>
      <c r="L532" t="s">
        <v>97</v>
      </c>
      <c r="M532" s="2" t="s">
        <v>1435</v>
      </c>
      <c r="N532" s="2" t="s">
        <v>64</v>
      </c>
      <c r="O532">
        <v>21000</v>
      </c>
      <c r="P532">
        <v>11280</v>
      </c>
      <c r="Q532">
        <v>2</v>
      </c>
      <c r="R532" s="2" t="s">
        <v>3438</v>
      </c>
      <c r="S532" s="2" t="s">
        <v>4047</v>
      </c>
    </row>
    <row r="533" spans="1:19">
      <c r="A533" s="1">
        <v>46160</v>
      </c>
      <c r="B533" s="2" t="s">
        <v>4045</v>
      </c>
      <c r="C533" s="3">
        <v>0.33333333333333326</v>
      </c>
      <c r="D533" s="3">
        <v>0.375</v>
      </c>
      <c r="E533">
        <v>1</v>
      </c>
      <c r="F533" s="2" t="s">
        <v>3416</v>
      </c>
      <c r="G533" s="2" t="s">
        <v>3362</v>
      </c>
      <c r="H533" t="s">
        <v>764</v>
      </c>
      <c r="I533" s="2" t="s">
        <v>764</v>
      </c>
      <c r="J533" s="2" t="s">
        <v>764</v>
      </c>
      <c r="M533" s="2" t="s">
        <v>764</v>
      </c>
      <c r="N533" s="2" t="s">
        <v>764</v>
      </c>
      <c r="O533" t="s">
        <v>764</v>
      </c>
      <c r="P533">
        <v>0</v>
      </c>
      <c r="Q533">
        <v>0</v>
      </c>
      <c r="R533" s="2" t="s">
        <v>4066</v>
      </c>
      <c r="S533" s="2" t="s">
        <v>4047</v>
      </c>
    </row>
    <row r="534" spans="1:19">
      <c r="A534" s="1">
        <v>46160</v>
      </c>
      <c r="B534" s="2" t="s">
        <v>4045</v>
      </c>
      <c r="C534" s="3">
        <v>0.375</v>
      </c>
      <c r="D534" s="3">
        <v>0.39583333333333326</v>
      </c>
      <c r="E534">
        <v>0.5</v>
      </c>
      <c r="F534" s="2" t="s">
        <v>3416</v>
      </c>
      <c r="G534" s="2" t="s">
        <v>3471</v>
      </c>
      <c r="H534">
        <v>671</v>
      </c>
      <c r="I534" s="2" t="s">
        <v>1107</v>
      </c>
      <c r="J534" s="2" t="s">
        <v>764</v>
      </c>
      <c r="K534" t="s">
        <v>1104</v>
      </c>
      <c r="L534" t="s">
        <v>2735</v>
      </c>
      <c r="M534" s="2" t="s">
        <v>764</v>
      </c>
      <c r="N534" s="2" t="s">
        <v>764</v>
      </c>
      <c r="O534">
        <v>15000</v>
      </c>
      <c r="P534">
        <v>0</v>
      </c>
      <c r="Q534">
        <v>0</v>
      </c>
      <c r="R534" s="2"/>
      <c r="S534" s="2" t="s">
        <v>4047</v>
      </c>
    </row>
    <row r="535" spans="1:19">
      <c r="A535" s="1">
        <v>46160</v>
      </c>
      <c r="B535" s="2" t="s">
        <v>4045</v>
      </c>
      <c r="C535" s="3">
        <v>0.39583333333333326</v>
      </c>
      <c r="D535" s="3">
        <v>0.45833333333333326</v>
      </c>
      <c r="E535">
        <v>1.5</v>
      </c>
      <c r="F535" s="2" t="s">
        <v>3416</v>
      </c>
      <c r="G535" s="2" t="s">
        <v>3417</v>
      </c>
      <c r="H535">
        <v>671</v>
      </c>
      <c r="I535" s="2" t="s">
        <v>1107</v>
      </c>
      <c r="J535" s="2" t="s">
        <v>2733</v>
      </c>
      <c r="K535" t="s">
        <v>1104</v>
      </c>
      <c r="L535" t="s">
        <v>2735</v>
      </c>
      <c r="M535" s="2" t="s">
        <v>2734</v>
      </c>
      <c r="N535" s="2" t="s">
        <v>64</v>
      </c>
      <c r="O535">
        <v>15000</v>
      </c>
      <c r="P535">
        <v>10000</v>
      </c>
      <c r="Q535">
        <v>0</v>
      </c>
      <c r="R535" s="2" t="s">
        <v>3450</v>
      </c>
      <c r="S535" s="2" t="s">
        <v>4047</v>
      </c>
    </row>
    <row r="536" spans="1:19">
      <c r="A536" s="1">
        <v>46160</v>
      </c>
      <c r="B536" s="2" t="s">
        <v>4045</v>
      </c>
      <c r="C536" s="3">
        <v>0.45833333333333326</v>
      </c>
      <c r="D536" s="3">
        <v>0.47916666666666674</v>
      </c>
      <c r="E536">
        <v>0.5</v>
      </c>
      <c r="F536" s="2" t="s">
        <v>3416</v>
      </c>
      <c r="G536" s="2" t="s">
        <v>3362</v>
      </c>
      <c r="H536" t="s">
        <v>764</v>
      </c>
      <c r="I536" s="2" t="s">
        <v>764</v>
      </c>
      <c r="J536" s="2" t="s">
        <v>764</v>
      </c>
      <c r="M536" s="2" t="s">
        <v>764</v>
      </c>
      <c r="N536" s="2" t="s">
        <v>764</v>
      </c>
      <c r="O536" t="s">
        <v>764</v>
      </c>
      <c r="P536">
        <v>0</v>
      </c>
      <c r="Q536">
        <v>0</v>
      </c>
      <c r="R536" s="2" t="s">
        <v>4048</v>
      </c>
      <c r="S536" s="2" t="s">
        <v>4047</v>
      </c>
    </row>
    <row r="537" spans="1:19">
      <c r="A537" s="1">
        <v>46160</v>
      </c>
      <c r="B537" s="2" t="s">
        <v>4045</v>
      </c>
      <c r="C537" s="3">
        <v>0.47916666666666674</v>
      </c>
      <c r="D537" s="3">
        <v>0.50694444444444442</v>
      </c>
      <c r="E537">
        <v>0.67</v>
      </c>
      <c r="F537" s="2" t="s">
        <v>3416</v>
      </c>
      <c r="G537" s="2" t="s">
        <v>3417</v>
      </c>
      <c r="H537">
        <v>671</v>
      </c>
      <c r="I537" s="2" t="s">
        <v>1107</v>
      </c>
      <c r="J537" s="2" t="s">
        <v>2733</v>
      </c>
      <c r="K537" t="s">
        <v>1104</v>
      </c>
      <c r="L537" t="s">
        <v>2735</v>
      </c>
      <c r="M537" s="2" t="s">
        <v>2734</v>
      </c>
      <c r="N537" s="2" t="s">
        <v>64</v>
      </c>
      <c r="O537">
        <v>15000</v>
      </c>
      <c r="P537">
        <v>4948</v>
      </c>
      <c r="Q537">
        <v>88</v>
      </c>
      <c r="R537" s="2" t="s">
        <v>3450</v>
      </c>
      <c r="S537" s="2" t="s">
        <v>4047</v>
      </c>
    </row>
    <row r="538" spans="1:19">
      <c r="A538" s="1">
        <v>46160</v>
      </c>
      <c r="B538" s="2" t="s">
        <v>4045</v>
      </c>
      <c r="C538" s="3">
        <v>0.50694444444444442</v>
      </c>
      <c r="D538" s="3">
        <v>0.51388888888888884</v>
      </c>
      <c r="E538">
        <v>0.17</v>
      </c>
      <c r="F538" s="2" t="s">
        <v>3416</v>
      </c>
      <c r="G538" s="2" t="s">
        <v>4046</v>
      </c>
      <c r="H538" t="s">
        <v>764</v>
      </c>
      <c r="I538" s="2" t="s">
        <v>764</v>
      </c>
      <c r="J538" s="2" t="s">
        <v>764</v>
      </c>
      <c r="M538" s="2" t="s">
        <v>764</v>
      </c>
      <c r="N538" s="2" t="s">
        <v>764</v>
      </c>
      <c r="O538" t="s">
        <v>764</v>
      </c>
      <c r="P538">
        <v>0</v>
      </c>
      <c r="Q538">
        <v>0</v>
      </c>
      <c r="R538" s="2"/>
      <c r="S538" s="2" t="s">
        <v>4047</v>
      </c>
    </row>
    <row r="539" spans="1:19">
      <c r="A539" s="1">
        <v>46160</v>
      </c>
      <c r="B539" s="2" t="s">
        <v>4045</v>
      </c>
      <c r="C539" s="3">
        <v>0.51388888888888884</v>
      </c>
      <c r="D539" s="3">
        <v>0.59027777777777768</v>
      </c>
      <c r="E539">
        <v>1.83</v>
      </c>
      <c r="F539" s="2" t="s">
        <v>3416</v>
      </c>
      <c r="G539" s="2" t="s">
        <v>3417</v>
      </c>
      <c r="H539">
        <v>673</v>
      </c>
      <c r="I539" s="2" t="s">
        <v>1107</v>
      </c>
      <c r="J539" s="2" t="s">
        <v>2737</v>
      </c>
      <c r="K539" t="s">
        <v>1104</v>
      </c>
      <c r="L539" t="s">
        <v>2735</v>
      </c>
      <c r="M539" s="2" t="s">
        <v>2734</v>
      </c>
      <c r="N539" s="2" t="s">
        <v>64</v>
      </c>
      <c r="O539">
        <v>15000</v>
      </c>
      <c r="P539">
        <v>15185</v>
      </c>
      <c r="Q539">
        <v>40</v>
      </c>
      <c r="R539" s="2" t="s">
        <v>3450</v>
      </c>
      <c r="S539" s="2" t="s">
        <v>4047</v>
      </c>
    </row>
    <row r="540" spans="1:19">
      <c r="A540" s="1">
        <v>46160</v>
      </c>
      <c r="B540" s="2" t="s">
        <v>4045</v>
      </c>
      <c r="C540" s="3">
        <v>0.59027777777777768</v>
      </c>
      <c r="D540" s="3">
        <v>0.59722222222222232</v>
      </c>
      <c r="E540">
        <v>0.17</v>
      </c>
      <c r="F540" s="2" t="s">
        <v>3416</v>
      </c>
      <c r="G540" s="2" t="s">
        <v>4046</v>
      </c>
      <c r="H540" t="s">
        <v>764</v>
      </c>
      <c r="I540" s="2" t="s">
        <v>764</v>
      </c>
      <c r="J540" s="2" t="s">
        <v>764</v>
      </c>
      <c r="M540" s="2" t="s">
        <v>764</v>
      </c>
      <c r="N540" s="2" t="s">
        <v>764</v>
      </c>
      <c r="O540" t="s">
        <v>764</v>
      </c>
      <c r="P540">
        <v>0</v>
      </c>
      <c r="Q540">
        <v>0</v>
      </c>
      <c r="R540" s="2"/>
      <c r="S540" s="2" t="s">
        <v>4047</v>
      </c>
    </row>
    <row r="541" spans="1:19">
      <c r="A541" s="1">
        <v>46160</v>
      </c>
      <c r="B541" s="2" t="s">
        <v>4045</v>
      </c>
      <c r="C541" s="3">
        <v>0.59722222222222232</v>
      </c>
      <c r="D541" s="3">
        <v>0.65277777777777768</v>
      </c>
      <c r="E541">
        <v>1.33</v>
      </c>
      <c r="F541" s="2" t="s">
        <v>3416</v>
      </c>
      <c r="G541" s="2" t="s">
        <v>3417</v>
      </c>
      <c r="H541">
        <v>674</v>
      </c>
      <c r="I541" s="2" t="s">
        <v>1107</v>
      </c>
      <c r="J541" s="2" t="s">
        <v>2738</v>
      </c>
      <c r="K541" t="s">
        <v>1104</v>
      </c>
      <c r="L541" t="s">
        <v>2735</v>
      </c>
      <c r="M541" s="2" t="s">
        <v>2734</v>
      </c>
      <c r="N541" s="2" t="s">
        <v>64</v>
      </c>
      <c r="O541">
        <v>15000</v>
      </c>
      <c r="P541">
        <v>15267</v>
      </c>
      <c r="Q541">
        <v>60</v>
      </c>
      <c r="R541" s="2" t="s">
        <v>3450</v>
      </c>
      <c r="S541" s="2" t="s">
        <v>4047</v>
      </c>
    </row>
    <row r="542" spans="1:19">
      <c r="A542" s="1">
        <v>46160</v>
      </c>
      <c r="B542" s="2" t="s">
        <v>4045</v>
      </c>
      <c r="C542" s="3">
        <v>0.65277777777777768</v>
      </c>
      <c r="D542" s="3">
        <v>0.65625</v>
      </c>
      <c r="E542">
        <v>0.08</v>
      </c>
      <c r="F542" s="2" t="s">
        <v>3416</v>
      </c>
      <c r="G542" s="2" t="s">
        <v>4046</v>
      </c>
      <c r="H542" t="s">
        <v>764</v>
      </c>
      <c r="I542" s="2" t="s">
        <v>764</v>
      </c>
      <c r="J542" s="2" t="s">
        <v>764</v>
      </c>
      <c r="M542" s="2" t="s">
        <v>764</v>
      </c>
      <c r="N542" s="2" t="s">
        <v>764</v>
      </c>
      <c r="O542" t="s">
        <v>764</v>
      </c>
      <c r="P542">
        <v>0</v>
      </c>
      <c r="Q542">
        <v>0</v>
      </c>
      <c r="R542" s="2"/>
      <c r="S542" s="2" t="s">
        <v>4047</v>
      </c>
    </row>
    <row r="543" spans="1:19">
      <c r="A543" s="1">
        <v>46160</v>
      </c>
      <c r="B543" s="2" t="s">
        <v>4045</v>
      </c>
      <c r="C543" s="3">
        <v>0.65625</v>
      </c>
      <c r="D543" s="3">
        <v>0.70138888888888884</v>
      </c>
      <c r="E543">
        <v>1.08</v>
      </c>
      <c r="F543" s="2" t="s">
        <v>3416</v>
      </c>
      <c r="G543" s="2" t="s">
        <v>3417</v>
      </c>
      <c r="H543">
        <v>675</v>
      </c>
      <c r="I543" s="2" t="s">
        <v>1107</v>
      </c>
      <c r="J543" s="2" t="s">
        <v>2739</v>
      </c>
      <c r="K543" t="s">
        <v>1104</v>
      </c>
      <c r="L543" t="s">
        <v>2735</v>
      </c>
      <c r="M543" s="2" t="s">
        <v>2734</v>
      </c>
      <c r="N543" s="2" t="s">
        <v>64</v>
      </c>
      <c r="O543">
        <v>10000</v>
      </c>
      <c r="P543">
        <v>10234</v>
      </c>
      <c r="Q543">
        <v>20</v>
      </c>
      <c r="R543" s="2" t="s">
        <v>3450</v>
      </c>
      <c r="S543" s="2" t="s">
        <v>4047</v>
      </c>
    </row>
    <row r="544" spans="1:19">
      <c r="A544" s="1">
        <v>46160</v>
      </c>
      <c r="B544" s="2" t="s">
        <v>4045</v>
      </c>
      <c r="C544" s="3">
        <v>0.70138888888888884</v>
      </c>
      <c r="D544" s="3">
        <v>0.70833333333333326</v>
      </c>
      <c r="E544">
        <v>0.17</v>
      </c>
      <c r="F544" s="2" t="s">
        <v>3416</v>
      </c>
      <c r="G544" s="2" t="s">
        <v>3464</v>
      </c>
      <c r="H544" t="s">
        <v>764</v>
      </c>
      <c r="I544" s="2" t="s">
        <v>764</v>
      </c>
      <c r="J544" s="2" t="s">
        <v>764</v>
      </c>
      <c r="M544" s="2" t="s">
        <v>764</v>
      </c>
      <c r="N544" s="2" t="s">
        <v>764</v>
      </c>
      <c r="O544" t="s">
        <v>764</v>
      </c>
      <c r="P544">
        <v>0</v>
      </c>
      <c r="Q544">
        <v>0</v>
      </c>
      <c r="R544" s="2" t="s">
        <v>3464</v>
      </c>
      <c r="S544" s="2" t="s">
        <v>4047</v>
      </c>
    </row>
    <row r="545" spans="1:19">
      <c r="A545" s="1">
        <v>46161</v>
      </c>
      <c r="B545" s="2" t="s">
        <v>4045</v>
      </c>
      <c r="C545" s="3">
        <v>0.33333333333333326</v>
      </c>
      <c r="D545" s="3">
        <v>0.36111111111111116</v>
      </c>
      <c r="E545">
        <v>0.67</v>
      </c>
      <c r="F545" s="2" t="s">
        <v>3416</v>
      </c>
      <c r="G545" s="2" t="s">
        <v>3471</v>
      </c>
      <c r="H545">
        <v>526</v>
      </c>
      <c r="I545" s="2" t="s">
        <v>290</v>
      </c>
      <c r="J545" s="2" t="s">
        <v>764</v>
      </c>
      <c r="K545" t="s">
        <v>282</v>
      </c>
      <c r="L545" t="s">
        <v>97</v>
      </c>
      <c r="M545" s="2" t="s">
        <v>764</v>
      </c>
      <c r="N545" s="2" t="s">
        <v>764</v>
      </c>
      <c r="O545">
        <v>13500</v>
      </c>
      <c r="P545">
        <v>0</v>
      </c>
      <c r="Q545">
        <v>0</v>
      </c>
      <c r="R545" s="2"/>
      <c r="S545" s="2" t="s">
        <v>4047</v>
      </c>
    </row>
    <row r="546" spans="1:19">
      <c r="A546" s="1">
        <v>46161</v>
      </c>
      <c r="B546" s="2" t="s">
        <v>4045</v>
      </c>
      <c r="C546" s="3">
        <v>0.36111111111111116</v>
      </c>
      <c r="D546" s="3">
        <v>0.45833333333333326</v>
      </c>
      <c r="E546">
        <v>2.33</v>
      </c>
      <c r="F546" s="2" t="s">
        <v>3416</v>
      </c>
      <c r="G546" s="2" t="s">
        <v>3417</v>
      </c>
      <c r="H546">
        <v>526</v>
      </c>
      <c r="I546" s="2" t="s">
        <v>290</v>
      </c>
      <c r="J546" s="2" t="s">
        <v>2220</v>
      </c>
      <c r="K546" t="s">
        <v>282</v>
      </c>
      <c r="L546" t="s">
        <v>97</v>
      </c>
      <c r="M546" s="2" t="s">
        <v>281</v>
      </c>
      <c r="N546" s="2" t="s">
        <v>64</v>
      </c>
      <c r="O546">
        <v>13500</v>
      </c>
      <c r="P546">
        <v>13500</v>
      </c>
      <c r="Q546">
        <v>0</v>
      </c>
      <c r="R546" s="2" t="s">
        <v>3438</v>
      </c>
      <c r="S546" s="2" t="s">
        <v>4047</v>
      </c>
    </row>
    <row r="547" spans="1:19">
      <c r="A547" s="1">
        <v>46161</v>
      </c>
      <c r="B547" s="2" t="s">
        <v>4045</v>
      </c>
      <c r="C547" s="3">
        <v>0.45833333333333326</v>
      </c>
      <c r="D547" s="3">
        <v>0.47916666666666674</v>
      </c>
      <c r="E547">
        <v>0.5</v>
      </c>
      <c r="F547" s="2" t="s">
        <v>3416</v>
      </c>
      <c r="G547" s="2" t="s">
        <v>3362</v>
      </c>
      <c r="H547" t="s">
        <v>764</v>
      </c>
      <c r="I547" s="2" t="s">
        <v>764</v>
      </c>
      <c r="J547" s="2" t="s">
        <v>764</v>
      </c>
      <c r="M547" s="2" t="s">
        <v>764</v>
      </c>
      <c r="N547" s="2" t="s">
        <v>764</v>
      </c>
      <c r="O547" t="s">
        <v>764</v>
      </c>
      <c r="P547">
        <v>0</v>
      </c>
      <c r="Q547">
        <v>0</v>
      </c>
      <c r="R547" s="2" t="s">
        <v>4048</v>
      </c>
      <c r="S547" s="2" t="s">
        <v>4047</v>
      </c>
    </row>
    <row r="548" spans="1:19">
      <c r="A548" s="1">
        <v>46161</v>
      </c>
      <c r="B548" s="2" t="s">
        <v>4045</v>
      </c>
      <c r="C548" s="3">
        <v>0.47916666666666674</v>
      </c>
      <c r="D548" s="3">
        <v>0.51041666666666674</v>
      </c>
      <c r="E548">
        <v>0.75</v>
      </c>
      <c r="F548" s="2" t="s">
        <v>3416</v>
      </c>
      <c r="G548" s="2" t="s">
        <v>3417</v>
      </c>
      <c r="H548">
        <v>528</v>
      </c>
      <c r="I548" s="2" t="s">
        <v>290</v>
      </c>
      <c r="J548" s="2" t="s">
        <v>2223</v>
      </c>
      <c r="K548" t="s">
        <v>282</v>
      </c>
      <c r="L548" t="s">
        <v>97</v>
      </c>
      <c r="M548" s="2" t="s">
        <v>281</v>
      </c>
      <c r="N548" s="2" t="s">
        <v>64</v>
      </c>
      <c r="O548">
        <v>6000</v>
      </c>
      <c r="P548">
        <v>6000</v>
      </c>
      <c r="Q548">
        <v>0</v>
      </c>
      <c r="R548" s="2" t="s">
        <v>3438</v>
      </c>
      <c r="S548" s="2" t="s">
        <v>4047</v>
      </c>
    </row>
    <row r="549" spans="1:19">
      <c r="A549" s="1">
        <v>46161</v>
      </c>
      <c r="B549" s="2" t="s">
        <v>4045</v>
      </c>
      <c r="C549" s="3">
        <v>0.51041666666666674</v>
      </c>
      <c r="D549" s="3">
        <v>0.51388888888888884</v>
      </c>
      <c r="E549">
        <v>0.08</v>
      </c>
      <c r="F549" s="2" t="s">
        <v>3416</v>
      </c>
      <c r="G549" s="2" t="s">
        <v>4046</v>
      </c>
      <c r="H549" t="s">
        <v>764</v>
      </c>
      <c r="I549" s="2" t="s">
        <v>764</v>
      </c>
      <c r="J549" s="2" t="s">
        <v>764</v>
      </c>
      <c r="M549" s="2" t="s">
        <v>764</v>
      </c>
      <c r="N549" s="2" t="s">
        <v>764</v>
      </c>
      <c r="O549" t="s">
        <v>764</v>
      </c>
      <c r="P549">
        <v>0</v>
      </c>
      <c r="Q549">
        <v>0</v>
      </c>
      <c r="R549" s="2"/>
      <c r="S549" s="2" t="s">
        <v>4047</v>
      </c>
    </row>
    <row r="550" spans="1:19">
      <c r="A550" s="1">
        <v>46161</v>
      </c>
      <c r="B550" s="2" t="s">
        <v>4045</v>
      </c>
      <c r="C550" s="3">
        <v>0.51388888888888884</v>
      </c>
      <c r="D550" s="3">
        <v>0.55208333333333326</v>
      </c>
      <c r="E550">
        <v>0.92</v>
      </c>
      <c r="F550" s="2" t="s">
        <v>3416</v>
      </c>
      <c r="G550" s="2" t="s">
        <v>3417</v>
      </c>
      <c r="H550">
        <v>529</v>
      </c>
      <c r="I550" s="2" t="s">
        <v>290</v>
      </c>
      <c r="J550" s="2" t="s">
        <v>2224</v>
      </c>
      <c r="K550" t="s">
        <v>282</v>
      </c>
      <c r="L550" t="s">
        <v>97</v>
      </c>
      <c r="M550" s="2" t="s">
        <v>281</v>
      </c>
      <c r="N550" s="2" t="s">
        <v>64</v>
      </c>
      <c r="O550">
        <v>6000</v>
      </c>
      <c r="P550">
        <v>6000</v>
      </c>
      <c r="Q550">
        <v>0</v>
      </c>
      <c r="R550" s="2" t="s">
        <v>3438</v>
      </c>
      <c r="S550" s="2" t="s">
        <v>4047</v>
      </c>
    </row>
    <row r="551" spans="1:19">
      <c r="A551" s="1">
        <v>46161</v>
      </c>
      <c r="B551" s="2" t="s">
        <v>4045</v>
      </c>
      <c r="C551" s="3">
        <v>0.55208333333333326</v>
      </c>
      <c r="D551" s="3">
        <v>0.55555555555555558</v>
      </c>
      <c r="E551">
        <v>0.08</v>
      </c>
      <c r="F551" s="2" t="s">
        <v>3416</v>
      </c>
      <c r="G551" s="2" t="s">
        <v>4046</v>
      </c>
      <c r="H551" t="s">
        <v>764</v>
      </c>
      <c r="I551" s="2" t="s">
        <v>764</v>
      </c>
      <c r="J551" s="2" t="s">
        <v>764</v>
      </c>
      <c r="M551" s="2" t="s">
        <v>764</v>
      </c>
      <c r="N551" s="2" t="s">
        <v>764</v>
      </c>
      <c r="O551" t="s">
        <v>764</v>
      </c>
      <c r="P551">
        <v>0</v>
      </c>
      <c r="Q551">
        <v>0</v>
      </c>
      <c r="R551" s="2"/>
      <c r="S551" s="2" t="s">
        <v>4047</v>
      </c>
    </row>
    <row r="552" spans="1:19">
      <c r="A552" s="1">
        <v>46161</v>
      </c>
      <c r="B552" s="2" t="s">
        <v>4045</v>
      </c>
      <c r="C552" s="3">
        <v>0.55555555555555558</v>
      </c>
      <c r="D552" s="3">
        <v>0.58333333333333326</v>
      </c>
      <c r="E552">
        <v>0.67</v>
      </c>
      <c r="F552" s="2" t="s">
        <v>3416</v>
      </c>
      <c r="G552" s="2" t="s">
        <v>3417</v>
      </c>
      <c r="H552">
        <v>530</v>
      </c>
      <c r="I552" s="2" t="s">
        <v>290</v>
      </c>
      <c r="J552" s="2" t="s">
        <v>2225</v>
      </c>
      <c r="K552" t="s">
        <v>282</v>
      </c>
      <c r="L552" t="s">
        <v>97</v>
      </c>
      <c r="M552" s="2" t="s">
        <v>281</v>
      </c>
      <c r="N552" s="2" t="s">
        <v>64</v>
      </c>
      <c r="O552">
        <v>6000</v>
      </c>
      <c r="P552">
        <v>6346</v>
      </c>
      <c r="Q552">
        <v>80</v>
      </c>
      <c r="R552" s="2" t="s">
        <v>3438</v>
      </c>
      <c r="S552" s="2" t="s">
        <v>4047</v>
      </c>
    </row>
    <row r="553" spans="1:19">
      <c r="A553" s="1">
        <v>46161</v>
      </c>
      <c r="B553" s="2" t="s">
        <v>4045</v>
      </c>
      <c r="C553" s="3">
        <v>0.58333333333333326</v>
      </c>
      <c r="D553" s="3">
        <v>0.59027777777777768</v>
      </c>
      <c r="E553">
        <v>0.17</v>
      </c>
      <c r="F553" s="2" t="s">
        <v>3416</v>
      </c>
      <c r="G553" s="2" t="s">
        <v>4046</v>
      </c>
      <c r="H553" t="s">
        <v>764</v>
      </c>
      <c r="I553" s="2" t="s">
        <v>764</v>
      </c>
      <c r="J553" s="2" t="s">
        <v>764</v>
      </c>
      <c r="M553" s="2" t="s">
        <v>764</v>
      </c>
      <c r="N553" s="2" t="s">
        <v>764</v>
      </c>
      <c r="O553" t="s">
        <v>764</v>
      </c>
      <c r="P553">
        <v>0</v>
      </c>
      <c r="Q553">
        <v>0</v>
      </c>
      <c r="R553" s="2"/>
      <c r="S553" s="2" t="s">
        <v>4047</v>
      </c>
    </row>
    <row r="554" spans="1:19">
      <c r="A554" s="1">
        <v>46161</v>
      </c>
      <c r="B554" s="2" t="s">
        <v>4045</v>
      </c>
      <c r="C554" s="3">
        <v>0.59027777777777768</v>
      </c>
      <c r="D554" s="3">
        <v>0.60416666666666674</v>
      </c>
      <c r="E554">
        <v>0.33</v>
      </c>
      <c r="F554" s="2" t="s">
        <v>3416</v>
      </c>
      <c r="G554" s="2" t="s">
        <v>3471</v>
      </c>
      <c r="H554">
        <v>519</v>
      </c>
      <c r="I554" s="2" t="s">
        <v>251</v>
      </c>
      <c r="J554" s="2" t="s">
        <v>764</v>
      </c>
      <c r="K554" t="s">
        <v>250</v>
      </c>
      <c r="L554" t="s">
        <v>2205</v>
      </c>
      <c r="M554" s="2" t="s">
        <v>764</v>
      </c>
      <c r="N554" s="2" t="s">
        <v>764</v>
      </c>
      <c r="O554">
        <v>19000</v>
      </c>
      <c r="P554">
        <v>0</v>
      </c>
      <c r="Q554">
        <v>0</v>
      </c>
      <c r="R554" s="2"/>
      <c r="S554" s="2" t="s">
        <v>4047</v>
      </c>
    </row>
    <row r="555" spans="1:19">
      <c r="A555" s="1">
        <v>46161</v>
      </c>
      <c r="B555" s="2" t="s">
        <v>4045</v>
      </c>
      <c r="C555" s="3">
        <v>0.60416666666666674</v>
      </c>
      <c r="D555" s="3">
        <v>0.70138888888888884</v>
      </c>
      <c r="E555">
        <v>2.33</v>
      </c>
      <c r="F555" s="2" t="s">
        <v>3416</v>
      </c>
      <c r="G555" s="2" t="s">
        <v>3417</v>
      </c>
      <c r="H555">
        <v>519</v>
      </c>
      <c r="I555" s="2" t="s">
        <v>251</v>
      </c>
      <c r="J555" s="2" t="s">
        <v>2203</v>
      </c>
      <c r="K555" t="s">
        <v>250</v>
      </c>
      <c r="L555" t="s">
        <v>2205</v>
      </c>
      <c r="M555" s="2" t="s">
        <v>2204</v>
      </c>
      <c r="N555" s="2" t="s">
        <v>64</v>
      </c>
      <c r="O555">
        <v>19000</v>
      </c>
      <c r="P555">
        <v>10300</v>
      </c>
      <c r="Q555">
        <v>80</v>
      </c>
      <c r="R555" s="2" t="s">
        <v>3438</v>
      </c>
      <c r="S555" s="2" t="s">
        <v>4047</v>
      </c>
    </row>
    <row r="556" spans="1:19">
      <c r="A556" s="1">
        <v>46162</v>
      </c>
      <c r="B556" s="2" t="s">
        <v>4045</v>
      </c>
      <c r="C556" s="3">
        <v>0.33333333333333326</v>
      </c>
      <c r="D556" s="3">
        <v>0.4375</v>
      </c>
      <c r="E556">
        <v>2.5</v>
      </c>
      <c r="F556" s="2" t="s">
        <v>3416</v>
      </c>
      <c r="G556" s="2" t="s">
        <v>3417</v>
      </c>
      <c r="H556">
        <v>519</v>
      </c>
      <c r="I556" s="2" t="s">
        <v>251</v>
      </c>
      <c r="J556" s="2" t="s">
        <v>2203</v>
      </c>
      <c r="K556" t="s">
        <v>250</v>
      </c>
      <c r="L556" t="s">
        <v>2205</v>
      </c>
      <c r="M556" s="2" t="s">
        <v>2204</v>
      </c>
      <c r="N556" s="2" t="s">
        <v>64</v>
      </c>
      <c r="O556">
        <v>19000</v>
      </c>
      <c r="P556">
        <v>15165</v>
      </c>
      <c r="Q556">
        <v>65</v>
      </c>
      <c r="R556" s="2" t="s">
        <v>3438</v>
      </c>
      <c r="S556" s="2" t="s">
        <v>4047</v>
      </c>
    </row>
    <row r="557" spans="1:19">
      <c r="A557" s="1">
        <v>46162</v>
      </c>
      <c r="B557" s="2" t="s">
        <v>4045</v>
      </c>
      <c r="C557" s="3">
        <v>0.4375</v>
      </c>
      <c r="D557" s="3">
        <v>0.44444444444444442</v>
      </c>
      <c r="E557">
        <v>0.17</v>
      </c>
      <c r="F557" s="2" t="s">
        <v>3416</v>
      </c>
      <c r="G557" s="2" t="s">
        <v>4046</v>
      </c>
      <c r="H557" t="s">
        <v>764</v>
      </c>
      <c r="I557" s="2" t="s">
        <v>764</v>
      </c>
      <c r="J557" s="2" t="s">
        <v>764</v>
      </c>
      <c r="M557" s="2" t="s">
        <v>764</v>
      </c>
      <c r="N557" s="2" t="s">
        <v>764</v>
      </c>
      <c r="O557" t="s">
        <v>764</v>
      </c>
      <c r="P557">
        <v>0</v>
      </c>
      <c r="Q557">
        <v>0</v>
      </c>
      <c r="R557" s="2"/>
      <c r="S557" s="2" t="s">
        <v>4047</v>
      </c>
    </row>
    <row r="558" spans="1:19">
      <c r="A558" s="1">
        <v>46162</v>
      </c>
      <c r="B558" s="2" t="s">
        <v>4045</v>
      </c>
      <c r="C558" s="3">
        <v>0.44444444444444442</v>
      </c>
      <c r="D558" s="3">
        <v>0.45833333333333326</v>
      </c>
      <c r="E558">
        <v>0.33</v>
      </c>
      <c r="F558" s="2" t="s">
        <v>3416</v>
      </c>
      <c r="G558" s="2" t="s">
        <v>3471</v>
      </c>
      <c r="H558">
        <v>503</v>
      </c>
      <c r="I558" s="2" t="s">
        <v>2157</v>
      </c>
      <c r="J558" s="2" t="s">
        <v>764</v>
      </c>
      <c r="K558" t="s">
        <v>2156</v>
      </c>
      <c r="L558" t="s">
        <v>2075</v>
      </c>
      <c r="M558" s="2" t="s">
        <v>764</v>
      </c>
      <c r="N558" s="2" t="s">
        <v>764</v>
      </c>
      <c r="O558">
        <v>20500</v>
      </c>
      <c r="P558">
        <v>0</v>
      </c>
      <c r="Q558">
        <v>0</v>
      </c>
      <c r="R558" s="2"/>
      <c r="S558" s="2" t="s">
        <v>4047</v>
      </c>
    </row>
    <row r="559" spans="1:19">
      <c r="A559" s="1">
        <v>46162</v>
      </c>
      <c r="B559" s="2" t="s">
        <v>4045</v>
      </c>
      <c r="C559" s="3">
        <v>0.45833333333333326</v>
      </c>
      <c r="D559" s="3">
        <v>0.47916666666666674</v>
      </c>
      <c r="E559">
        <v>0.5</v>
      </c>
      <c r="F559" s="2" t="s">
        <v>3416</v>
      </c>
      <c r="G559" s="2" t="s">
        <v>3362</v>
      </c>
      <c r="H559" t="s">
        <v>764</v>
      </c>
      <c r="I559" s="2" t="s">
        <v>764</v>
      </c>
      <c r="J559" s="2" t="s">
        <v>764</v>
      </c>
      <c r="M559" s="2" t="s">
        <v>764</v>
      </c>
      <c r="N559" s="2" t="s">
        <v>764</v>
      </c>
      <c r="O559" t="s">
        <v>764</v>
      </c>
      <c r="P559">
        <v>0</v>
      </c>
      <c r="Q559">
        <v>0</v>
      </c>
      <c r="R559" s="2" t="s">
        <v>4048</v>
      </c>
      <c r="S559" s="2" t="s">
        <v>4047</v>
      </c>
    </row>
    <row r="560" spans="1:19">
      <c r="A560" s="1">
        <v>46162</v>
      </c>
      <c r="B560" s="2" t="s">
        <v>4045</v>
      </c>
      <c r="C560" s="3">
        <v>0.47916666666666674</v>
      </c>
      <c r="D560" s="3">
        <v>0.66666666666666674</v>
      </c>
      <c r="E560">
        <v>4.5</v>
      </c>
      <c r="F560" s="2" t="s">
        <v>3416</v>
      </c>
      <c r="G560" s="2" t="s">
        <v>3417</v>
      </c>
      <c r="H560">
        <v>503</v>
      </c>
      <c r="I560" s="2" t="s">
        <v>2157</v>
      </c>
      <c r="J560" s="2" t="s">
        <v>2154</v>
      </c>
      <c r="K560" t="s">
        <v>2156</v>
      </c>
      <c r="L560" t="s">
        <v>2075</v>
      </c>
      <c r="M560" s="2" t="s">
        <v>2155</v>
      </c>
      <c r="N560" s="2" t="s">
        <v>64</v>
      </c>
      <c r="O560">
        <v>20500</v>
      </c>
      <c r="P560">
        <v>20257</v>
      </c>
      <c r="Q560">
        <v>700</v>
      </c>
      <c r="R560" s="2" t="s">
        <v>3450</v>
      </c>
      <c r="S560" s="2" t="s">
        <v>4047</v>
      </c>
    </row>
    <row r="561" spans="1:19">
      <c r="A561" s="1">
        <v>46162</v>
      </c>
      <c r="B561" s="2" t="s">
        <v>4045</v>
      </c>
      <c r="C561" s="3">
        <v>0.66666666666666674</v>
      </c>
      <c r="D561" s="3">
        <v>0.67708333333333326</v>
      </c>
      <c r="E561">
        <v>0.25</v>
      </c>
      <c r="F561" s="2" t="s">
        <v>3416</v>
      </c>
      <c r="G561" s="2" t="s">
        <v>4046</v>
      </c>
      <c r="H561" t="s">
        <v>764</v>
      </c>
      <c r="I561" s="2" t="s">
        <v>764</v>
      </c>
      <c r="J561" s="2" t="s">
        <v>764</v>
      </c>
      <c r="M561" s="2" t="s">
        <v>764</v>
      </c>
      <c r="N561" s="2" t="s">
        <v>764</v>
      </c>
      <c r="O561" t="s">
        <v>764</v>
      </c>
      <c r="P561">
        <v>0</v>
      </c>
      <c r="Q561">
        <v>0</v>
      </c>
      <c r="R561" s="2"/>
      <c r="S561" s="2" t="s">
        <v>4047</v>
      </c>
    </row>
    <row r="562" spans="1:19">
      <c r="A562" s="1">
        <v>46162</v>
      </c>
      <c r="B562" s="2" t="s">
        <v>4045</v>
      </c>
      <c r="C562" s="3">
        <v>0.67708333333333326</v>
      </c>
      <c r="D562" s="3">
        <v>0.70138888888888884</v>
      </c>
      <c r="E562">
        <v>0.57999999999999996</v>
      </c>
      <c r="F562" s="2" t="s">
        <v>3416</v>
      </c>
      <c r="G562" s="2" t="s">
        <v>3417</v>
      </c>
      <c r="H562">
        <v>553</v>
      </c>
      <c r="I562" s="2" t="s">
        <v>2308</v>
      </c>
      <c r="J562" s="2" t="s">
        <v>2306</v>
      </c>
      <c r="K562" t="s">
        <v>2243</v>
      </c>
      <c r="L562" t="s">
        <v>2229</v>
      </c>
      <c r="M562" s="2" t="s">
        <v>2307</v>
      </c>
      <c r="N562" s="2" t="s">
        <v>64</v>
      </c>
      <c r="O562">
        <v>6000</v>
      </c>
      <c r="P562">
        <v>1300</v>
      </c>
      <c r="Q562">
        <v>21</v>
      </c>
      <c r="R562" s="2" t="s">
        <v>3438</v>
      </c>
      <c r="S562" s="2" t="s">
        <v>4047</v>
      </c>
    </row>
    <row r="563" spans="1:19">
      <c r="A563" s="1">
        <v>46163</v>
      </c>
      <c r="B563" s="2" t="s">
        <v>4045</v>
      </c>
      <c r="C563" s="3">
        <v>0.33333333333333326</v>
      </c>
      <c r="D563" s="3">
        <v>0.38194444444444442</v>
      </c>
      <c r="E563">
        <v>1.17</v>
      </c>
      <c r="F563" s="2" t="s">
        <v>3416</v>
      </c>
      <c r="G563" s="2" t="s">
        <v>3417</v>
      </c>
      <c r="H563">
        <v>553</v>
      </c>
      <c r="I563" s="2" t="s">
        <v>2308</v>
      </c>
      <c r="J563" s="2" t="s">
        <v>2306</v>
      </c>
      <c r="K563" t="s">
        <v>2243</v>
      </c>
      <c r="L563" t="s">
        <v>2229</v>
      </c>
      <c r="M563" s="2" t="s">
        <v>2307</v>
      </c>
      <c r="N563" s="2" t="s">
        <v>64</v>
      </c>
      <c r="O563">
        <v>6000</v>
      </c>
      <c r="P563">
        <v>4625</v>
      </c>
      <c r="Q563">
        <v>11</v>
      </c>
      <c r="R563" s="2" t="s">
        <v>3438</v>
      </c>
      <c r="S563" s="2" t="s">
        <v>4047</v>
      </c>
    </row>
    <row r="564" spans="1:19">
      <c r="A564" s="1">
        <v>46163</v>
      </c>
      <c r="B564" s="2" t="s">
        <v>4045</v>
      </c>
      <c r="C564" s="3">
        <v>0.38194444444444442</v>
      </c>
      <c r="D564" s="3">
        <v>0.38888888888888884</v>
      </c>
      <c r="E564">
        <v>0.17</v>
      </c>
      <c r="F564" s="2" t="s">
        <v>3416</v>
      </c>
      <c r="G564" s="2" t="s">
        <v>4046</v>
      </c>
      <c r="H564" t="s">
        <v>764</v>
      </c>
      <c r="I564" s="2" t="s">
        <v>764</v>
      </c>
      <c r="J564" s="2" t="s">
        <v>764</v>
      </c>
      <c r="M564" s="2" t="s">
        <v>764</v>
      </c>
      <c r="N564" s="2" t="s">
        <v>764</v>
      </c>
      <c r="O564" t="s">
        <v>764</v>
      </c>
      <c r="P564">
        <v>0</v>
      </c>
      <c r="Q564">
        <v>0</v>
      </c>
      <c r="R564" s="2"/>
      <c r="S564" s="2" t="s">
        <v>4047</v>
      </c>
    </row>
    <row r="565" spans="1:19">
      <c r="A565" s="1">
        <v>46163</v>
      </c>
      <c r="B565" s="2" t="s">
        <v>4045</v>
      </c>
      <c r="C565" s="3">
        <v>0.38888888888888884</v>
      </c>
      <c r="D565" s="3">
        <v>0.40277777777777768</v>
      </c>
      <c r="E565">
        <v>0.33</v>
      </c>
      <c r="F565" s="2" t="s">
        <v>3416</v>
      </c>
      <c r="G565" s="2" t="s">
        <v>3471</v>
      </c>
      <c r="H565">
        <v>500</v>
      </c>
      <c r="I565" s="2" t="s">
        <v>2143</v>
      </c>
      <c r="J565" s="2" t="s">
        <v>764</v>
      </c>
      <c r="K565" t="s">
        <v>2142</v>
      </c>
      <c r="L565" t="s">
        <v>354</v>
      </c>
      <c r="M565" s="2" t="s">
        <v>764</v>
      </c>
      <c r="N565" s="2" t="s">
        <v>764</v>
      </c>
      <c r="O565">
        <v>9500</v>
      </c>
      <c r="P565">
        <v>0</v>
      </c>
      <c r="Q565">
        <v>0</v>
      </c>
      <c r="R565" s="2"/>
      <c r="S565" s="2" t="s">
        <v>4047</v>
      </c>
    </row>
    <row r="566" spans="1:19">
      <c r="A566" s="1">
        <v>46163</v>
      </c>
      <c r="B566" s="2" t="s">
        <v>4045</v>
      </c>
      <c r="C566" s="3">
        <v>0.40277777777777768</v>
      </c>
      <c r="D566" s="3">
        <v>0.45833333333333326</v>
      </c>
      <c r="E566">
        <v>1.33</v>
      </c>
      <c r="F566" s="2" t="s">
        <v>3416</v>
      </c>
      <c r="G566" s="2" t="s">
        <v>3417</v>
      </c>
      <c r="H566">
        <v>500</v>
      </c>
      <c r="I566" s="2" t="s">
        <v>2143</v>
      </c>
      <c r="J566" s="2" t="s">
        <v>2140</v>
      </c>
      <c r="K566" t="s">
        <v>2142</v>
      </c>
      <c r="L566" t="s">
        <v>354</v>
      </c>
      <c r="M566" s="2" t="s">
        <v>2141</v>
      </c>
      <c r="N566" s="2" t="s">
        <v>64</v>
      </c>
      <c r="O566">
        <v>9500</v>
      </c>
      <c r="P566">
        <v>8473</v>
      </c>
      <c r="Q566">
        <v>0</v>
      </c>
      <c r="R566" s="2" t="s">
        <v>3450</v>
      </c>
      <c r="S566" s="2" t="s">
        <v>4047</v>
      </c>
    </row>
    <row r="567" spans="1:19">
      <c r="A567" s="1">
        <v>46163</v>
      </c>
      <c r="B567" s="2" t="s">
        <v>4045</v>
      </c>
      <c r="C567" s="3">
        <v>0.45833333333333326</v>
      </c>
      <c r="D567" s="3">
        <v>0.47916666666666674</v>
      </c>
      <c r="E567">
        <v>0.5</v>
      </c>
      <c r="F567" s="2" t="s">
        <v>3416</v>
      </c>
      <c r="G567" s="2" t="s">
        <v>3362</v>
      </c>
      <c r="H567" t="s">
        <v>764</v>
      </c>
      <c r="I567" s="2" t="s">
        <v>764</v>
      </c>
      <c r="J567" s="2" t="s">
        <v>764</v>
      </c>
      <c r="M567" s="2" t="s">
        <v>764</v>
      </c>
      <c r="N567" s="2" t="s">
        <v>764</v>
      </c>
      <c r="O567" t="s">
        <v>764</v>
      </c>
      <c r="P567">
        <v>0</v>
      </c>
      <c r="Q567">
        <v>0</v>
      </c>
      <c r="R567" s="2" t="s">
        <v>4048</v>
      </c>
      <c r="S567" s="2" t="s">
        <v>4047</v>
      </c>
    </row>
    <row r="568" spans="1:19">
      <c r="A568" s="1">
        <v>46163</v>
      </c>
      <c r="B568" s="2" t="s">
        <v>4045</v>
      </c>
      <c r="C568" s="3">
        <v>0.47916666666666674</v>
      </c>
      <c r="D568" s="3">
        <v>0.48958333333333326</v>
      </c>
      <c r="E568">
        <v>0.25</v>
      </c>
      <c r="F568" s="2" t="s">
        <v>3416</v>
      </c>
      <c r="G568" s="2" t="s">
        <v>3417</v>
      </c>
      <c r="H568">
        <v>500</v>
      </c>
      <c r="I568" s="2" t="s">
        <v>2143</v>
      </c>
      <c r="J568" s="2" t="s">
        <v>2140</v>
      </c>
      <c r="K568" t="s">
        <v>2142</v>
      </c>
      <c r="L568" t="s">
        <v>354</v>
      </c>
      <c r="M568" s="2" t="s">
        <v>2141</v>
      </c>
      <c r="N568" s="2" t="s">
        <v>64</v>
      </c>
      <c r="O568">
        <v>9500</v>
      </c>
      <c r="P568">
        <v>1000</v>
      </c>
      <c r="Q568">
        <v>80</v>
      </c>
      <c r="R568" s="2" t="s">
        <v>3450</v>
      </c>
      <c r="S568" s="2" t="s">
        <v>4047</v>
      </c>
    </row>
    <row r="569" spans="1:19">
      <c r="A569" s="1">
        <v>46163</v>
      </c>
      <c r="B569" s="2" t="s">
        <v>4045</v>
      </c>
      <c r="C569" s="3">
        <v>0.48958333333333326</v>
      </c>
      <c r="D569" s="3">
        <v>0.49305555555555558</v>
      </c>
      <c r="E569">
        <v>0.08</v>
      </c>
      <c r="F569" s="2" t="s">
        <v>3416</v>
      </c>
      <c r="G569" s="2" t="s">
        <v>4046</v>
      </c>
      <c r="H569" t="s">
        <v>764</v>
      </c>
      <c r="I569" s="2" t="s">
        <v>764</v>
      </c>
      <c r="J569" s="2" t="s">
        <v>764</v>
      </c>
      <c r="M569" s="2" t="s">
        <v>764</v>
      </c>
      <c r="N569" s="2" t="s">
        <v>764</v>
      </c>
      <c r="O569" t="s">
        <v>764</v>
      </c>
      <c r="P569">
        <v>0</v>
      </c>
      <c r="Q569">
        <v>0</v>
      </c>
      <c r="R569" s="2"/>
      <c r="S569" s="2" t="s">
        <v>4047</v>
      </c>
    </row>
    <row r="570" spans="1:19">
      <c r="A570" s="1">
        <v>46163</v>
      </c>
      <c r="B570" s="2" t="s">
        <v>4045</v>
      </c>
      <c r="C570" s="3">
        <v>0.49305555555555558</v>
      </c>
      <c r="D570" s="3">
        <v>0.50694444444444442</v>
      </c>
      <c r="E570">
        <v>0.33</v>
      </c>
      <c r="F570" s="2" t="s">
        <v>3416</v>
      </c>
      <c r="G570" s="2" t="s">
        <v>3471</v>
      </c>
      <c r="H570">
        <v>610</v>
      </c>
      <c r="I570" s="2" t="s">
        <v>2521</v>
      </c>
      <c r="J570" s="2" t="s">
        <v>764</v>
      </c>
      <c r="K570" t="s">
        <v>2519</v>
      </c>
      <c r="L570" t="s">
        <v>2520</v>
      </c>
      <c r="M570" s="2" t="s">
        <v>764</v>
      </c>
      <c r="N570" s="2" t="s">
        <v>764</v>
      </c>
      <c r="O570">
        <v>20500</v>
      </c>
      <c r="P570">
        <v>0</v>
      </c>
      <c r="Q570">
        <v>0</v>
      </c>
      <c r="R570" s="2"/>
      <c r="S570" s="2" t="s">
        <v>4047</v>
      </c>
    </row>
    <row r="571" spans="1:19">
      <c r="A571" s="1">
        <v>46163</v>
      </c>
      <c r="B571" s="2" t="s">
        <v>4045</v>
      </c>
      <c r="C571" s="3">
        <v>0.50694444444444442</v>
      </c>
      <c r="D571" s="3">
        <v>0.56944444444444442</v>
      </c>
      <c r="E571">
        <v>1.5</v>
      </c>
      <c r="F571" s="2" t="s">
        <v>3416</v>
      </c>
      <c r="G571" s="2" t="s">
        <v>3417</v>
      </c>
      <c r="H571">
        <v>610</v>
      </c>
      <c r="I571" s="2" t="s">
        <v>2521</v>
      </c>
      <c r="J571" s="2" t="s">
        <v>2517</v>
      </c>
      <c r="K571" t="s">
        <v>2519</v>
      </c>
      <c r="L571" t="s">
        <v>2520</v>
      </c>
      <c r="M571" s="2" t="s">
        <v>2518</v>
      </c>
      <c r="N571" s="2" t="s">
        <v>64</v>
      </c>
      <c r="O571">
        <v>20500</v>
      </c>
      <c r="P571">
        <v>11045</v>
      </c>
      <c r="Q571">
        <v>36</v>
      </c>
      <c r="R571" s="2" t="s">
        <v>3438</v>
      </c>
      <c r="S571" s="2" t="s">
        <v>4047</v>
      </c>
    </row>
    <row r="572" spans="1:19">
      <c r="A572" s="1">
        <v>46163</v>
      </c>
      <c r="B572" s="2" t="s">
        <v>4045</v>
      </c>
      <c r="C572" s="3">
        <v>0.56944444444444442</v>
      </c>
      <c r="D572" s="3">
        <v>0.57638888888888884</v>
      </c>
      <c r="E572">
        <v>0.17</v>
      </c>
      <c r="F572" s="2" t="s">
        <v>3416</v>
      </c>
      <c r="G572" s="2" t="s">
        <v>4046</v>
      </c>
      <c r="H572" t="s">
        <v>764</v>
      </c>
      <c r="I572" s="2" t="s">
        <v>764</v>
      </c>
      <c r="J572" s="2" t="s">
        <v>764</v>
      </c>
      <c r="M572" s="2" t="s">
        <v>764</v>
      </c>
      <c r="N572" s="2" t="s">
        <v>764</v>
      </c>
      <c r="O572" t="s">
        <v>764</v>
      </c>
      <c r="P572">
        <v>0</v>
      </c>
      <c r="Q572">
        <v>0</v>
      </c>
      <c r="R572" s="2"/>
      <c r="S572" s="2" t="s">
        <v>4047</v>
      </c>
    </row>
    <row r="573" spans="1:19">
      <c r="A573" s="1">
        <v>46163</v>
      </c>
      <c r="B573" s="2" t="s">
        <v>4045</v>
      </c>
      <c r="C573" s="3">
        <v>0.57638888888888884</v>
      </c>
      <c r="D573" s="3">
        <v>0.625</v>
      </c>
      <c r="E573">
        <v>1.17</v>
      </c>
      <c r="F573" s="2" t="s">
        <v>3416</v>
      </c>
      <c r="G573" s="2" t="s">
        <v>3417</v>
      </c>
      <c r="H573">
        <v>610</v>
      </c>
      <c r="I573" s="2" t="s">
        <v>2521</v>
      </c>
      <c r="J573" s="2" t="s">
        <v>2517</v>
      </c>
      <c r="K573" t="s">
        <v>2519</v>
      </c>
      <c r="L573" t="s">
        <v>2520</v>
      </c>
      <c r="M573" s="2" t="s">
        <v>2518</v>
      </c>
      <c r="N573" s="2" t="s">
        <v>64</v>
      </c>
      <c r="O573">
        <v>20500</v>
      </c>
      <c r="P573">
        <v>9650</v>
      </c>
      <c r="Q573">
        <v>2</v>
      </c>
      <c r="R573" s="2" t="s">
        <v>3450</v>
      </c>
      <c r="S573" s="2" t="s">
        <v>4047</v>
      </c>
    </row>
    <row r="574" spans="1:19">
      <c r="A574" s="1">
        <v>46163</v>
      </c>
      <c r="B574" s="2" t="s">
        <v>4045</v>
      </c>
      <c r="C574" s="3">
        <v>0.625</v>
      </c>
      <c r="D574" s="3">
        <v>0.63541666666666674</v>
      </c>
      <c r="E574">
        <v>0.25</v>
      </c>
      <c r="F574" s="2" t="s">
        <v>3416</v>
      </c>
      <c r="G574" s="2" t="s">
        <v>4046</v>
      </c>
      <c r="H574" t="s">
        <v>764</v>
      </c>
      <c r="I574" s="2" t="s">
        <v>764</v>
      </c>
      <c r="J574" s="2" t="s">
        <v>764</v>
      </c>
      <c r="M574" s="2" t="s">
        <v>764</v>
      </c>
      <c r="N574" s="2" t="s">
        <v>764</v>
      </c>
      <c r="O574" t="s">
        <v>764</v>
      </c>
      <c r="P574">
        <v>0</v>
      </c>
      <c r="Q574">
        <v>0</v>
      </c>
      <c r="R574" s="2"/>
      <c r="S574" s="2" t="s">
        <v>4047</v>
      </c>
    </row>
    <row r="575" spans="1:19">
      <c r="A575" s="1">
        <v>46163</v>
      </c>
      <c r="B575" s="2" t="s">
        <v>4045</v>
      </c>
      <c r="C575" s="3">
        <v>0.63541666666666674</v>
      </c>
      <c r="D575" s="3">
        <v>0.65277777777777768</v>
      </c>
      <c r="E575">
        <v>0.42</v>
      </c>
      <c r="F575" s="2" t="s">
        <v>3416</v>
      </c>
      <c r="G575" s="2" t="s">
        <v>3471</v>
      </c>
      <c r="H575">
        <v>814</v>
      </c>
      <c r="I575" s="2" t="s">
        <v>1335</v>
      </c>
      <c r="J575" s="2" t="s">
        <v>764</v>
      </c>
      <c r="K575" t="s">
        <v>1298</v>
      </c>
      <c r="L575" t="s">
        <v>2288</v>
      </c>
      <c r="M575" s="2" t="s">
        <v>764</v>
      </c>
      <c r="N575" s="2" t="s">
        <v>764</v>
      </c>
      <c r="O575">
        <v>6000</v>
      </c>
      <c r="P575">
        <v>0</v>
      </c>
      <c r="Q575">
        <v>0</v>
      </c>
      <c r="R575" s="2"/>
      <c r="S575" s="2" t="s">
        <v>4047</v>
      </c>
    </row>
    <row r="576" spans="1:19">
      <c r="A576" s="1">
        <v>46163</v>
      </c>
      <c r="B576" s="2" t="s">
        <v>4045</v>
      </c>
      <c r="C576" s="3">
        <v>0.65277777777777768</v>
      </c>
      <c r="D576" s="3">
        <v>0.70138888888888884</v>
      </c>
      <c r="E576">
        <v>1.17</v>
      </c>
      <c r="F576" s="2" t="s">
        <v>3416</v>
      </c>
      <c r="G576" s="2" t="s">
        <v>3417</v>
      </c>
      <c r="H576">
        <v>814</v>
      </c>
      <c r="I576" s="2" t="s">
        <v>1335</v>
      </c>
      <c r="J576" s="2" t="s">
        <v>3086</v>
      </c>
      <c r="K576" t="s">
        <v>1298</v>
      </c>
      <c r="L576" t="s">
        <v>2288</v>
      </c>
      <c r="M576" s="2" t="s">
        <v>2915</v>
      </c>
      <c r="N576" s="2" t="s">
        <v>64</v>
      </c>
      <c r="O576">
        <v>6000</v>
      </c>
      <c r="P576">
        <v>1141</v>
      </c>
      <c r="Q576">
        <v>45</v>
      </c>
      <c r="R576" s="2" t="s">
        <v>3438</v>
      </c>
      <c r="S576" s="2" t="s">
        <v>4047</v>
      </c>
    </row>
    <row r="577" spans="1:19">
      <c r="A577" s="1">
        <v>46163</v>
      </c>
      <c r="B577" s="2" t="s">
        <v>4045</v>
      </c>
      <c r="C577" s="3">
        <v>0.70138888888888884</v>
      </c>
      <c r="D577" s="3">
        <v>0.70833333333333326</v>
      </c>
      <c r="E577">
        <v>0.17</v>
      </c>
      <c r="F577" s="2" t="s">
        <v>3416</v>
      </c>
      <c r="G577" s="2" t="s">
        <v>3464</v>
      </c>
      <c r="H577" t="s">
        <v>764</v>
      </c>
      <c r="I577" s="2" t="s">
        <v>764</v>
      </c>
      <c r="J577" s="2" t="s">
        <v>764</v>
      </c>
      <c r="M577" s="2" t="s">
        <v>764</v>
      </c>
      <c r="N577" s="2" t="s">
        <v>764</v>
      </c>
      <c r="O577" t="s">
        <v>764</v>
      </c>
      <c r="P577">
        <v>0</v>
      </c>
      <c r="Q577">
        <v>0</v>
      </c>
      <c r="R577" s="2"/>
      <c r="S577" s="2" t="s">
        <v>4047</v>
      </c>
    </row>
    <row r="578" spans="1:19">
      <c r="A578" s="1">
        <v>46164</v>
      </c>
      <c r="B578" s="2" t="s">
        <v>4045</v>
      </c>
      <c r="C578" s="3">
        <v>0.33333333333333326</v>
      </c>
      <c r="D578" s="3">
        <v>0.45833333333333326</v>
      </c>
      <c r="E578">
        <v>3</v>
      </c>
      <c r="F578" s="2" t="s">
        <v>3416</v>
      </c>
      <c r="G578" s="2" t="s">
        <v>3417</v>
      </c>
      <c r="H578">
        <v>814</v>
      </c>
      <c r="I578" s="2" t="s">
        <v>1335</v>
      </c>
      <c r="J578" s="2" t="s">
        <v>3086</v>
      </c>
      <c r="K578" t="s">
        <v>1298</v>
      </c>
      <c r="L578" t="s">
        <v>2288</v>
      </c>
      <c r="M578" s="2" t="s">
        <v>2915</v>
      </c>
      <c r="N578" s="2" t="s">
        <v>64</v>
      </c>
      <c r="O578">
        <v>6000</v>
      </c>
      <c r="P578">
        <v>4160</v>
      </c>
      <c r="Q578">
        <v>0</v>
      </c>
      <c r="R578" s="2" t="s">
        <v>3438</v>
      </c>
      <c r="S578" s="2" t="s">
        <v>4047</v>
      </c>
    </row>
    <row r="579" spans="1:19">
      <c r="A579" s="1">
        <v>46164</v>
      </c>
      <c r="B579" s="2" t="s">
        <v>4045</v>
      </c>
      <c r="C579" s="3">
        <v>0.45833333333333326</v>
      </c>
      <c r="D579" s="3">
        <v>0.47916666666666674</v>
      </c>
      <c r="E579">
        <v>0.5</v>
      </c>
      <c r="F579" s="2" t="s">
        <v>3416</v>
      </c>
      <c r="G579" s="2" t="s">
        <v>3362</v>
      </c>
      <c r="H579" t="s">
        <v>764</v>
      </c>
      <c r="I579" s="2" t="s">
        <v>764</v>
      </c>
      <c r="J579" s="2" t="s">
        <v>764</v>
      </c>
      <c r="M579" s="2" t="s">
        <v>764</v>
      </c>
      <c r="N579" s="2" t="s">
        <v>764</v>
      </c>
      <c r="O579" t="s">
        <v>764</v>
      </c>
      <c r="P579">
        <v>0</v>
      </c>
      <c r="Q579">
        <v>0</v>
      </c>
      <c r="R579" s="2" t="s">
        <v>4048</v>
      </c>
      <c r="S579" s="2" t="s">
        <v>4047</v>
      </c>
    </row>
    <row r="580" spans="1:19">
      <c r="A580" s="1">
        <v>46164</v>
      </c>
      <c r="B580" s="2" t="s">
        <v>4045</v>
      </c>
      <c r="C580" s="3">
        <v>0.47916666666666674</v>
      </c>
      <c r="D580" s="3">
        <v>0.58333333333333326</v>
      </c>
      <c r="E580">
        <v>2.5</v>
      </c>
      <c r="F580" s="2" t="s">
        <v>3416</v>
      </c>
      <c r="G580" s="2" t="s">
        <v>3417</v>
      </c>
      <c r="H580">
        <v>814</v>
      </c>
      <c r="I580" s="2" t="s">
        <v>1335</v>
      </c>
      <c r="J580" s="2" t="s">
        <v>3086</v>
      </c>
      <c r="K580" t="s">
        <v>1298</v>
      </c>
      <c r="L580" t="s">
        <v>2288</v>
      </c>
      <c r="M580" s="2" t="s">
        <v>2915</v>
      </c>
      <c r="N580" s="2" t="s">
        <v>64</v>
      </c>
      <c r="O580">
        <v>6000</v>
      </c>
      <c r="P580">
        <v>16943</v>
      </c>
      <c r="Q580">
        <v>111</v>
      </c>
      <c r="R580" s="2" t="s">
        <v>3438</v>
      </c>
      <c r="S580" s="2" t="s">
        <v>4047</v>
      </c>
    </row>
    <row r="581" spans="1:19">
      <c r="A581" s="1">
        <v>46164</v>
      </c>
      <c r="B581" s="2" t="s">
        <v>4045</v>
      </c>
      <c r="C581" s="3">
        <v>0.58333333333333326</v>
      </c>
      <c r="D581" s="3">
        <v>0.59375</v>
      </c>
      <c r="E581">
        <v>0.25</v>
      </c>
      <c r="F581" s="2" t="s">
        <v>3416</v>
      </c>
      <c r="G581" s="2" t="s">
        <v>4046</v>
      </c>
      <c r="H581" t="s">
        <v>764</v>
      </c>
      <c r="I581" s="2" t="s">
        <v>764</v>
      </c>
      <c r="J581" s="2" t="s">
        <v>764</v>
      </c>
      <c r="M581" s="2" t="s">
        <v>764</v>
      </c>
      <c r="N581" s="2" t="s">
        <v>764</v>
      </c>
      <c r="O581" t="s">
        <v>764</v>
      </c>
      <c r="P581">
        <v>0</v>
      </c>
      <c r="Q581">
        <v>0</v>
      </c>
      <c r="R581" s="2"/>
      <c r="S581" s="2" t="s">
        <v>4047</v>
      </c>
    </row>
    <row r="582" spans="1:19">
      <c r="A582" s="1">
        <v>46164</v>
      </c>
      <c r="B582" s="2" t="s">
        <v>4045</v>
      </c>
      <c r="C582" s="3">
        <v>0.59375</v>
      </c>
      <c r="D582" s="3">
        <v>0.625</v>
      </c>
      <c r="E582">
        <v>0.75</v>
      </c>
      <c r="F582" s="2" t="s">
        <v>3416</v>
      </c>
      <c r="G582" s="2" t="s">
        <v>3417</v>
      </c>
      <c r="H582">
        <v>760</v>
      </c>
      <c r="I582" s="2" t="s">
        <v>1342</v>
      </c>
      <c r="J582" s="2" t="s">
        <v>2929</v>
      </c>
      <c r="K582" t="s">
        <v>1341</v>
      </c>
      <c r="L582" t="s">
        <v>2288</v>
      </c>
      <c r="M582" s="2" t="s">
        <v>2930</v>
      </c>
      <c r="N582" s="2" t="s">
        <v>64</v>
      </c>
      <c r="O582">
        <v>3600</v>
      </c>
      <c r="P582">
        <v>3648</v>
      </c>
      <c r="Q582">
        <v>12</v>
      </c>
      <c r="R582" s="2" t="s">
        <v>3438</v>
      </c>
      <c r="S582" s="2" t="s">
        <v>4047</v>
      </c>
    </row>
    <row r="583" spans="1:19">
      <c r="A583" s="1">
        <v>46164</v>
      </c>
      <c r="B583" s="2" t="s">
        <v>4045</v>
      </c>
      <c r="C583" s="3">
        <v>0.625</v>
      </c>
      <c r="D583" s="3">
        <v>0.63541666666666674</v>
      </c>
      <c r="E583">
        <v>0.25</v>
      </c>
      <c r="F583" s="2" t="s">
        <v>3416</v>
      </c>
      <c r="G583" s="2" t="s">
        <v>4046</v>
      </c>
      <c r="H583" t="s">
        <v>764</v>
      </c>
      <c r="I583" s="2" t="s">
        <v>764</v>
      </c>
      <c r="J583" s="2" t="s">
        <v>764</v>
      </c>
      <c r="M583" s="2" t="s">
        <v>764</v>
      </c>
      <c r="N583" s="2" t="s">
        <v>764</v>
      </c>
      <c r="O583" t="s">
        <v>764</v>
      </c>
      <c r="P583">
        <v>0</v>
      </c>
      <c r="Q583">
        <v>0</v>
      </c>
      <c r="R583" s="2"/>
      <c r="S583" s="2" t="s">
        <v>4047</v>
      </c>
    </row>
    <row r="584" spans="1:19">
      <c r="A584" s="1">
        <v>46164</v>
      </c>
      <c r="B584" s="2" t="s">
        <v>4045</v>
      </c>
      <c r="C584" s="3">
        <v>0.63541666666666674</v>
      </c>
      <c r="D584" s="3">
        <v>0.64930555555555558</v>
      </c>
      <c r="E584">
        <v>0.33</v>
      </c>
      <c r="F584" s="2" t="s">
        <v>3416</v>
      </c>
      <c r="G584" s="2" t="s">
        <v>3471</v>
      </c>
      <c r="H584">
        <v>517</v>
      </c>
      <c r="I584" s="2" t="s">
        <v>2199</v>
      </c>
      <c r="J584" s="2" t="s">
        <v>764</v>
      </c>
      <c r="K584" t="s">
        <v>2198</v>
      </c>
      <c r="L584" t="s">
        <v>192</v>
      </c>
      <c r="M584" s="2" t="s">
        <v>764</v>
      </c>
      <c r="N584" s="2" t="s">
        <v>764</v>
      </c>
      <c r="O584">
        <v>19300</v>
      </c>
      <c r="P584">
        <v>0</v>
      </c>
      <c r="Q584">
        <v>0</v>
      </c>
      <c r="R584" s="2"/>
      <c r="S584" s="2" t="s">
        <v>4047</v>
      </c>
    </row>
    <row r="585" spans="1:19">
      <c r="A585" s="1">
        <v>46164</v>
      </c>
      <c r="B585" s="2" t="s">
        <v>4045</v>
      </c>
      <c r="C585" s="3">
        <v>0.64930555555555558</v>
      </c>
      <c r="D585" s="3">
        <v>0.69444444444444442</v>
      </c>
      <c r="E585">
        <v>1.08</v>
      </c>
      <c r="F585" s="2" t="s">
        <v>3416</v>
      </c>
      <c r="G585" s="2" t="s">
        <v>3417</v>
      </c>
      <c r="H585">
        <v>517</v>
      </c>
      <c r="I585" s="2" t="s">
        <v>2199</v>
      </c>
      <c r="J585" s="2" t="s">
        <v>2196</v>
      </c>
      <c r="K585" t="s">
        <v>2198</v>
      </c>
      <c r="L585" t="s">
        <v>192</v>
      </c>
      <c r="M585" s="2" t="s">
        <v>2197</v>
      </c>
      <c r="N585" s="2" t="s">
        <v>64</v>
      </c>
      <c r="O585">
        <v>19300</v>
      </c>
      <c r="P585">
        <v>5050</v>
      </c>
      <c r="Q585">
        <v>0</v>
      </c>
      <c r="R585" s="2" t="s">
        <v>3450</v>
      </c>
      <c r="S585" s="2" t="s">
        <v>4047</v>
      </c>
    </row>
    <row r="586" spans="1:19">
      <c r="A586" s="1">
        <v>46164</v>
      </c>
      <c r="B586" s="2" t="s">
        <v>4045</v>
      </c>
      <c r="C586" s="3">
        <v>0.69444444444444442</v>
      </c>
      <c r="D586" s="3">
        <v>0.70833333333333326</v>
      </c>
      <c r="E586">
        <v>0.33</v>
      </c>
      <c r="F586" s="2" t="s">
        <v>3416</v>
      </c>
      <c r="G586" s="2" t="s">
        <v>3464</v>
      </c>
      <c r="H586" t="s">
        <v>764</v>
      </c>
      <c r="I586" s="2" t="s">
        <v>764</v>
      </c>
      <c r="J586" s="2" t="s">
        <v>764</v>
      </c>
      <c r="M586" s="2" t="s">
        <v>764</v>
      </c>
      <c r="N586" s="2" t="s">
        <v>764</v>
      </c>
      <c r="O586" t="s">
        <v>764</v>
      </c>
      <c r="P586">
        <v>0</v>
      </c>
      <c r="Q586">
        <v>0</v>
      </c>
      <c r="R586" s="2" t="s">
        <v>4060</v>
      </c>
      <c r="S586" s="2" t="s">
        <v>4047</v>
      </c>
    </row>
    <row r="587" spans="1:19">
      <c r="A587" s="1">
        <v>46167</v>
      </c>
      <c r="B587" s="2" t="s">
        <v>4045</v>
      </c>
      <c r="C587" s="3">
        <v>0.33333333333333326</v>
      </c>
      <c r="D587" s="3">
        <v>0.36458333333333326</v>
      </c>
      <c r="E587">
        <v>0.75</v>
      </c>
      <c r="F587" s="2" t="s">
        <v>3416</v>
      </c>
      <c r="G587" s="2" t="s">
        <v>3362</v>
      </c>
      <c r="H587" t="s">
        <v>764</v>
      </c>
      <c r="I587" s="2" t="s">
        <v>764</v>
      </c>
      <c r="J587" s="2" t="s">
        <v>764</v>
      </c>
      <c r="M587" s="2" t="s">
        <v>764</v>
      </c>
      <c r="N587" s="2" t="s">
        <v>764</v>
      </c>
      <c r="O587" t="s">
        <v>764</v>
      </c>
      <c r="P587">
        <v>0</v>
      </c>
      <c r="Q587">
        <v>0</v>
      </c>
      <c r="R587" s="2" t="s">
        <v>4066</v>
      </c>
      <c r="S587" s="2" t="s">
        <v>4047</v>
      </c>
    </row>
    <row r="588" spans="1:19">
      <c r="A588" s="1">
        <v>46167</v>
      </c>
      <c r="B588" s="2" t="s">
        <v>4045</v>
      </c>
      <c r="C588" s="3">
        <v>0.36458333333333326</v>
      </c>
      <c r="D588" s="3">
        <v>0.4375</v>
      </c>
      <c r="E588">
        <v>1.75</v>
      </c>
      <c r="F588" s="2" t="s">
        <v>3416</v>
      </c>
      <c r="G588" s="2" t="s">
        <v>3417</v>
      </c>
      <c r="H588">
        <v>517</v>
      </c>
      <c r="I588" s="2" t="s">
        <v>2199</v>
      </c>
      <c r="J588" s="2" t="s">
        <v>2196</v>
      </c>
      <c r="K588" t="s">
        <v>2198</v>
      </c>
      <c r="L588" t="s">
        <v>192</v>
      </c>
      <c r="M588" s="2" t="s">
        <v>2197</v>
      </c>
      <c r="N588" s="2" t="s">
        <v>64</v>
      </c>
      <c r="O588">
        <v>19300</v>
      </c>
      <c r="P588">
        <v>14340</v>
      </c>
      <c r="Q588">
        <v>13</v>
      </c>
      <c r="R588" s="2" t="s">
        <v>3450</v>
      </c>
      <c r="S588" s="2" t="s">
        <v>4047</v>
      </c>
    </row>
    <row r="589" spans="1:19">
      <c r="A589" s="1">
        <v>46167</v>
      </c>
      <c r="B589" s="2" t="s">
        <v>4045</v>
      </c>
      <c r="C589" s="3">
        <v>0.4375</v>
      </c>
      <c r="D589" s="3">
        <v>0.44791666666666674</v>
      </c>
      <c r="E589">
        <v>0.25</v>
      </c>
      <c r="F589" s="2" t="s">
        <v>3416</v>
      </c>
      <c r="G589" s="2" t="s">
        <v>4046</v>
      </c>
      <c r="H589" t="s">
        <v>764</v>
      </c>
      <c r="I589" s="2" t="s">
        <v>764</v>
      </c>
      <c r="J589" s="2" t="s">
        <v>764</v>
      </c>
      <c r="M589" s="2" t="s">
        <v>764</v>
      </c>
      <c r="N589" s="2" t="s">
        <v>764</v>
      </c>
      <c r="O589" t="s">
        <v>764</v>
      </c>
      <c r="P589">
        <v>0</v>
      </c>
      <c r="Q589">
        <v>0</v>
      </c>
      <c r="R589" s="2"/>
      <c r="S589" s="2" t="s">
        <v>4047</v>
      </c>
    </row>
    <row r="590" spans="1:19">
      <c r="A590" s="1">
        <v>46167</v>
      </c>
      <c r="B590" s="2" t="s">
        <v>4045</v>
      </c>
      <c r="C590" s="3">
        <v>0.44791666666666674</v>
      </c>
      <c r="D590" s="3">
        <v>0.45833333333333326</v>
      </c>
      <c r="E590">
        <v>0.25</v>
      </c>
      <c r="F590" s="2" t="s">
        <v>3416</v>
      </c>
      <c r="G590" s="2" t="s">
        <v>3471</v>
      </c>
      <c r="H590">
        <v>690</v>
      </c>
      <c r="I590" s="2" t="s">
        <v>1392</v>
      </c>
      <c r="J590" s="2" t="s">
        <v>764</v>
      </c>
      <c r="K590" t="s">
        <v>1391</v>
      </c>
      <c r="L590" t="s">
        <v>153</v>
      </c>
      <c r="M590" s="2" t="s">
        <v>764</v>
      </c>
      <c r="N590" s="2" t="s">
        <v>764</v>
      </c>
      <c r="O590">
        <v>9400</v>
      </c>
      <c r="P590">
        <v>0</v>
      </c>
      <c r="Q590">
        <v>0</v>
      </c>
      <c r="R590" s="2"/>
      <c r="S590" s="2" t="s">
        <v>4047</v>
      </c>
    </row>
    <row r="591" spans="1:19">
      <c r="A591" s="1">
        <v>46167</v>
      </c>
      <c r="B591" s="2" t="s">
        <v>4045</v>
      </c>
      <c r="C591" s="3">
        <v>0.45833333333333326</v>
      </c>
      <c r="D591" s="3">
        <v>0.47916666666666674</v>
      </c>
      <c r="E591">
        <v>0.5</v>
      </c>
      <c r="F591" s="2" t="s">
        <v>3416</v>
      </c>
      <c r="G591" s="2" t="s">
        <v>3362</v>
      </c>
      <c r="H591" t="s">
        <v>764</v>
      </c>
      <c r="I591" s="2" t="s">
        <v>764</v>
      </c>
      <c r="J591" s="2" t="s">
        <v>764</v>
      </c>
      <c r="M591" s="2" t="s">
        <v>764</v>
      </c>
      <c r="N591" s="2" t="s">
        <v>764</v>
      </c>
      <c r="O591" t="s">
        <v>764</v>
      </c>
      <c r="P591">
        <v>0</v>
      </c>
      <c r="Q591">
        <v>0</v>
      </c>
      <c r="R591" s="2" t="s">
        <v>4048</v>
      </c>
      <c r="S591" s="2" t="s">
        <v>4047</v>
      </c>
    </row>
    <row r="592" spans="1:19">
      <c r="A592" s="1">
        <v>46167</v>
      </c>
      <c r="B592" s="2" t="s">
        <v>4045</v>
      </c>
      <c r="C592" s="3">
        <v>0.47916666666666674</v>
      </c>
      <c r="D592" s="3">
        <v>0.51388888888888884</v>
      </c>
      <c r="E592">
        <v>0.83</v>
      </c>
      <c r="F592" s="2" t="s">
        <v>3416</v>
      </c>
      <c r="G592" s="2" t="s">
        <v>3417</v>
      </c>
      <c r="H592">
        <v>690</v>
      </c>
      <c r="I592" s="2" t="s">
        <v>1392</v>
      </c>
      <c r="J592" s="2" t="s">
        <v>2786</v>
      </c>
      <c r="K592" t="s">
        <v>1391</v>
      </c>
      <c r="L592" t="s">
        <v>153</v>
      </c>
      <c r="M592" s="2" t="s">
        <v>1390</v>
      </c>
      <c r="N592" s="2" t="s">
        <v>64</v>
      </c>
      <c r="O592">
        <v>9400</v>
      </c>
      <c r="P592">
        <v>9666</v>
      </c>
      <c r="Q592">
        <v>2</v>
      </c>
      <c r="R592" s="2" t="s">
        <v>3438</v>
      </c>
      <c r="S592" s="2" t="s">
        <v>4047</v>
      </c>
    </row>
    <row r="593" spans="1:19">
      <c r="A593" s="1">
        <v>46167</v>
      </c>
      <c r="B593" s="2" t="s">
        <v>4045</v>
      </c>
      <c r="C593" s="3">
        <v>0.51388888888888884</v>
      </c>
      <c r="D593" s="3">
        <v>0.52083333333333326</v>
      </c>
      <c r="E593">
        <v>0.17</v>
      </c>
      <c r="F593" s="2" t="s">
        <v>3416</v>
      </c>
      <c r="G593" s="2" t="s">
        <v>4046</v>
      </c>
      <c r="H593" t="s">
        <v>764</v>
      </c>
      <c r="I593" s="2" t="s">
        <v>764</v>
      </c>
      <c r="J593" s="2" t="s">
        <v>764</v>
      </c>
      <c r="M593" s="2" t="s">
        <v>764</v>
      </c>
      <c r="N593" s="2" t="s">
        <v>764</v>
      </c>
      <c r="O593" t="s">
        <v>764</v>
      </c>
      <c r="P593">
        <v>0</v>
      </c>
      <c r="Q593">
        <v>0</v>
      </c>
      <c r="R593" s="2"/>
      <c r="S593" s="2" t="s">
        <v>4047</v>
      </c>
    </row>
    <row r="594" spans="1:19">
      <c r="A594" s="1">
        <v>46167</v>
      </c>
      <c r="B594" s="2" t="s">
        <v>4045</v>
      </c>
      <c r="C594" s="3">
        <v>0.52083333333333326</v>
      </c>
      <c r="D594" s="3">
        <v>0.54861111111111116</v>
      </c>
      <c r="E594">
        <v>0.67</v>
      </c>
      <c r="F594" s="2" t="s">
        <v>3416</v>
      </c>
      <c r="G594" s="2" t="s">
        <v>3417</v>
      </c>
      <c r="H594">
        <v>747</v>
      </c>
      <c r="I594" s="2" t="s">
        <v>2898</v>
      </c>
      <c r="J594" s="2" t="s">
        <v>2897</v>
      </c>
      <c r="K594" t="s">
        <v>1068</v>
      </c>
      <c r="L594" t="s">
        <v>153</v>
      </c>
      <c r="M594" s="2" t="s">
        <v>1067</v>
      </c>
      <c r="N594" s="2" t="s">
        <v>64</v>
      </c>
      <c r="O594">
        <v>9500</v>
      </c>
      <c r="P594">
        <v>9645</v>
      </c>
      <c r="Q594">
        <v>0</v>
      </c>
      <c r="R594" s="2" t="s">
        <v>3438</v>
      </c>
      <c r="S594" s="2" t="s">
        <v>4047</v>
      </c>
    </row>
    <row r="595" spans="1:19">
      <c r="A595" s="1">
        <v>46167</v>
      </c>
      <c r="B595" s="2" t="s">
        <v>4045</v>
      </c>
      <c r="C595" s="3">
        <v>0.54861111111111116</v>
      </c>
      <c r="D595" s="3">
        <v>0.55555555555555558</v>
      </c>
      <c r="E595">
        <v>0.17</v>
      </c>
      <c r="F595" s="2" t="s">
        <v>3416</v>
      </c>
      <c r="G595" s="2" t="s">
        <v>4046</v>
      </c>
      <c r="H595" t="s">
        <v>764</v>
      </c>
      <c r="I595" s="2" t="s">
        <v>764</v>
      </c>
      <c r="J595" s="2" t="s">
        <v>764</v>
      </c>
      <c r="M595" s="2" t="s">
        <v>764</v>
      </c>
      <c r="N595" s="2" t="s">
        <v>764</v>
      </c>
      <c r="O595" t="s">
        <v>764</v>
      </c>
      <c r="P595">
        <v>0</v>
      </c>
      <c r="Q595">
        <v>0</v>
      </c>
      <c r="R595" s="2"/>
      <c r="S595" s="2" t="s">
        <v>4047</v>
      </c>
    </row>
    <row r="596" spans="1:19">
      <c r="A596" s="1">
        <v>46167</v>
      </c>
      <c r="B596" s="2" t="s">
        <v>4045</v>
      </c>
      <c r="C596" s="3">
        <v>0.55555555555555558</v>
      </c>
      <c r="D596" s="3">
        <v>0.58333333333333326</v>
      </c>
      <c r="E596">
        <v>0.67</v>
      </c>
      <c r="F596" s="2" t="s">
        <v>3416</v>
      </c>
      <c r="G596" s="2" t="s">
        <v>3417</v>
      </c>
      <c r="H596">
        <v>742</v>
      </c>
      <c r="I596" s="2" t="s">
        <v>2883</v>
      </c>
      <c r="J596" s="2" t="s">
        <v>2880</v>
      </c>
      <c r="K596" t="s">
        <v>2882</v>
      </c>
      <c r="L596" t="s">
        <v>153</v>
      </c>
      <c r="M596" s="2" t="s">
        <v>2881</v>
      </c>
      <c r="N596" s="2" t="s">
        <v>64</v>
      </c>
      <c r="O596">
        <v>5500</v>
      </c>
      <c r="P596">
        <v>6022</v>
      </c>
      <c r="Q596">
        <v>12</v>
      </c>
      <c r="R596" s="2" t="s">
        <v>3438</v>
      </c>
      <c r="S596" s="2" t="s">
        <v>4047</v>
      </c>
    </row>
    <row r="597" spans="1:19">
      <c r="A597" s="1">
        <v>46167</v>
      </c>
      <c r="B597" s="2" t="s">
        <v>4045</v>
      </c>
      <c r="C597" s="3">
        <v>0.58333333333333326</v>
      </c>
      <c r="D597" s="3">
        <v>0.59027777777777768</v>
      </c>
      <c r="E597">
        <v>0.17</v>
      </c>
      <c r="F597" s="2" t="s">
        <v>3416</v>
      </c>
      <c r="G597" s="2" t="s">
        <v>4046</v>
      </c>
      <c r="H597" t="s">
        <v>764</v>
      </c>
      <c r="I597" s="2" t="s">
        <v>764</v>
      </c>
      <c r="J597" s="2" t="s">
        <v>764</v>
      </c>
      <c r="M597" s="2" t="s">
        <v>764</v>
      </c>
      <c r="N597" s="2" t="s">
        <v>764</v>
      </c>
      <c r="O597" t="s">
        <v>764</v>
      </c>
      <c r="P597">
        <v>0</v>
      </c>
      <c r="Q597">
        <v>0</v>
      </c>
      <c r="R597" s="2"/>
      <c r="S597" s="2" t="s">
        <v>4047</v>
      </c>
    </row>
    <row r="598" spans="1:19">
      <c r="A598" s="1">
        <v>46167</v>
      </c>
      <c r="B598" s="2" t="s">
        <v>4045</v>
      </c>
      <c r="C598" s="3">
        <v>0.59027777777777768</v>
      </c>
      <c r="D598" s="3">
        <v>0.60416666666666674</v>
      </c>
      <c r="E598">
        <v>0.33</v>
      </c>
      <c r="F598" s="2" t="s">
        <v>3416</v>
      </c>
      <c r="G598" s="2" t="s">
        <v>3471</v>
      </c>
      <c r="H598">
        <v>486</v>
      </c>
      <c r="I598" s="2" t="s">
        <v>2083</v>
      </c>
      <c r="J598" s="2" t="s">
        <v>764</v>
      </c>
      <c r="K598" t="s">
        <v>2082</v>
      </c>
      <c r="L598" t="s">
        <v>97</v>
      </c>
      <c r="M598" s="2" t="s">
        <v>764</v>
      </c>
      <c r="N598" s="2" t="s">
        <v>764</v>
      </c>
      <c r="O598">
        <v>29500</v>
      </c>
      <c r="P598">
        <v>0</v>
      </c>
      <c r="Q598">
        <v>0</v>
      </c>
      <c r="R598" s="2"/>
      <c r="S598" s="2" t="s">
        <v>4047</v>
      </c>
    </row>
    <row r="599" spans="1:19">
      <c r="A599" s="1">
        <v>46167</v>
      </c>
      <c r="B599" s="2" t="s">
        <v>4045</v>
      </c>
      <c r="C599" s="3">
        <v>0.60416666666666674</v>
      </c>
      <c r="D599" s="3">
        <v>0.70138888888888884</v>
      </c>
      <c r="E599">
        <v>2.33</v>
      </c>
      <c r="F599" s="2" t="s">
        <v>3416</v>
      </c>
      <c r="G599" s="2" t="s">
        <v>3417</v>
      </c>
      <c r="H599">
        <v>486</v>
      </c>
      <c r="I599" s="2" t="s">
        <v>2083</v>
      </c>
      <c r="J599" s="2" t="s">
        <v>2096</v>
      </c>
      <c r="K599" t="s">
        <v>2082</v>
      </c>
      <c r="L599" t="s">
        <v>97</v>
      </c>
      <c r="M599" s="2" t="s">
        <v>2081</v>
      </c>
      <c r="N599" s="2" t="s">
        <v>64</v>
      </c>
      <c r="O599">
        <v>29500</v>
      </c>
      <c r="P599">
        <v>17000</v>
      </c>
      <c r="Q599">
        <v>0</v>
      </c>
      <c r="R599" s="2" t="s">
        <v>3450</v>
      </c>
      <c r="S599" s="2" t="s">
        <v>4047</v>
      </c>
    </row>
    <row r="600" spans="1:19">
      <c r="A600" s="1">
        <v>46167</v>
      </c>
      <c r="B600" s="2" t="s">
        <v>4045</v>
      </c>
      <c r="C600" s="3">
        <v>0.70138888888888884</v>
      </c>
      <c r="D600" s="3">
        <v>0.70833333333333326</v>
      </c>
      <c r="E600">
        <v>0.17</v>
      </c>
      <c r="F600" s="2" t="s">
        <v>3416</v>
      </c>
      <c r="G600" s="2" t="s">
        <v>3464</v>
      </c>
      <c r="H600" t="s">
        <v>764</v>
      </c>
      <c r="I600" s="2" t="s">
        <v>764</v>
      </c>
      <c r="J600" s="2" t="s">
        <v>764</v>
      </c>
      <c r="M600" s="2" t="s">
        <v>764</v>
      </c>
      <c r="N600" s="2" t="s">
        <v>764</v>
      </c>
      <c r="O600" t="s">
        <v>764</v>
      </c>
      <c r="P600">
        <v>0</v>
      </c>
      <c r="Q600">
        <v>0</v>
      </c>
      <c r="R600" s="2"/>
      <c r="S600" s="2" t="s">
        <v>4047</v>
      </c>
    </row>
    <row r="601" spans="1:19">
      <c r="A601" s="1">
        <v>46168</v>
      </c>
      <c r="B601" s="2" t="s">
        <v>4045</v>
      </c>
      <c r="C601" s="3">
        <v>0.33333333333333326</v>
      </c>
      <c r="D601" s="3">
        <v>0.40277777777777768</v>
      </c>
      <c r="E601">
        <v>1.67</v>
      </c>
      <c r="F601" s="2" t="s">
        <v>3416</v>
      </c>
      <c r="G601" s="2" t="s">
        <v>3417</v>
      </c>
      <c r="H601">
        <v>486</v>
      </c>
      <c r="I601" s="2" t="s">
        <v>2083</v>
      </c>
      <c r="J601" s="2" t="s">
        <v>2096</v>
      </c>
      <c r="K601" t="s">
        <v>2082</v>
      </c>
      <c r="L601" t="s">
        <v>97</v>
      </c>
      <c r="M601" s="2" t="s">
        <v>2081</v>
      </c>
      <c r="N601" s="2" t="s">
        <v>64</v>
      </c>
      <c r="O601">
        <v>29500</v>
      </c>
      <c r="P601">
        <v>12741</v>
      </c>
      <c r="Q601">
        <v>79</v>
      </c>
      <c r="R601" s="2" t="s">
        <v>3450</v>
      </c>
      <c r="S601" s="2" t="s">
        <v>4047</v>
      </c>
    </row>
    <row r="602" spans="1:19">
      <c r="A602" s="1">
        <v>46168</v>
      </c>
      <c r="B602" s="2" t="s">
        <v>4045</v>
      </c>
      <c r="C602" s="3">
        <v>0.40277777777777768</v>
      </c>
      <c r="D602" s="3">
        <v>0.40972222222222232</v>
      </c>
      <c r="E602">
        <v>0.17</v>
      </c>
      <c r="F602" s="2" t="s">
        <v>3416</v>
      </c>
      <c r="G602" s="2" t="s">
        <v>4046</v>
      </c>
      <c r="H602" t="s">
        <v>764</v>
      </c>
      <c r="I602" s="2" t="s">
        <v>764</v>
      </c>
      <c r="J602" s="2" t="s">
        <v>764</v>
      </c>
      <c r="M602" s="2" t="s">
        <v>764</v>
      </c>
      <c r="N602" s="2" t="s">
        <v>764</v>
      </c>
      <c r="O602" t="s">
        <v>764</v>
      </c>
      <c r="P602">
        <v>0</v>
      </c>
      <c r="Q602">
        <v>0</v>
      </c>
      <c r="R602" s="2"/>
      <c r="S602" s="2" t="s">
        <v>4047</v>
      </c>
    </row>
    <row r="603" spans="1:19">
      <c r="A603" s="1">
        <v>46168</v>
      </c>
      <c r="B603" s="2" t="s">
        <v>4045</v>
      </c>
      <c r="C603" s="3">
        <v>0.40972222222222232</v>
      </c>
      <c r="D603" s="3">
        <v>0.41666666666666674</v>
      </c>
      <c r="E603">
        <v>0.17</v>
      </c>
      <c r="F603" s="2" t="s">
        <v>3416</v>
      </c>
      <c r="G603" s="2" t="s">
        <v>3471</v>
      </c>
      <c r="H603">
        <v>655</v>
      </c>
      <c r="I603" s="2" t="s">
        <v>2675</v>
      </c>
      <c r="J603" s="2" t="s">
        <v>764</v>
      </c>
      <c r="K603" t="s">
        <v>2672</v>
      </c>
      <c r="L603" t="s">
        <v>192</v>
      </c>
      <c r="M603" s="2" t="s">
        <v>764</v>
      </c>
      <c r="N603" s="2" t="s">
        <v>764</v>
      </c>
      <c r="O603">
        <v>26500</v>
      </c>
      <c r="P603">
        <v>0</v>
      </c>
      <c r="Q603">
        <v>0</v>
      </c>
      <c r="R603" s="2"/>
      <c r="S603" s="2" t="s">
        <v>4047</v>
      </c>
    </row>
    <row r="604" spans="1:19">
      <c r="A604" s="1">
        <v>46168</v>
      </c>
      <c r="B604" s="2" t="s">
        <v>4045</v>
      </c>
      <c r="C604" s="3">
        <v>0.41666666666666674</v>
      </c>
      <c r="D604" s="3">
        <v>0.45833333333333326</v>
      </c>
      <c r="E604">
        <v>1</v>
      </c>
      <c r="F604" s="2" t="s">
        <v>3416</v>
      </c>
      <c r="G604" s="2" t="s">
        <v>3417</v>
      </c>
      <c r="H604">
        <v>655</v>
      </c>
      <c r="I604" s="2" t="s">
        <v>2675</v>
      </c>
      <c r="J604" s="2" t="s">
        <v>2670</v>
      </c>
      <c r="K604" t="s">
        <v>2672</v>
      </c>
      <c r="L604" t="s">
        <v>192</v>
      </c>
      <c r="M604" s="2" t="s">
        <v>2671</v>
      </c>
      <c r="N604" s="2" t="s">
        <v>64</v>
      </c>
      <c r="O604">
        <v>26500</v>
      </c>
      <c r="P604">
        <v>5000</v>
      </c>
      <c r="Q604">
        <v>0</v>
      </c>
      <c r="R604" s="2" t="s">
        <v>3450</v>
      </c>
      <c r="S604" s="2" t="s">
        <v>4047</v>
      </c>
    </row>
    <row r="605" spans="1:19">
      <c r="A605" s="1">
        <v>46168</v>
      </c>
      <c r="B605" s="2" t="s">
        <v>4045</v>
      </c>
      <c r="C605" s="3">
        <v>0.45833333333333326</v>
      </c>
      <c r="D605" s="3">
        <v>0.47916666666666674</v>
      </c>
      <c r="E605">
        <v>0.5</v>
      </c>
      <c r="F605" s="2" t="s">
        <v>3416</v>
      </c>
      <c r="G605" s="2" t="s">
        <v>3362</v>
      </c>
      <c r="H605" t="s">
        <v>764</v>
      </c>
      <c r="I605" s="2" t="s">
        <v>764</v>
      </c>
      <c r="J605" s="2" t="s">
        <v>764</v>
      </c>
      <c r="M605" s="2" t="s">
        <v>764</v>
      </c>
      <c r="N605" s="2" t="s">
        <v>764</v>
      </c>
      <c r="O605" t="s">
        <v>764</v>
      </c>
      <c r="P605">
        <v>0</v>
      </c>
      <c r="Q605">
        <v>0</v>
      </c>
      <c r="R605" s="2" t="s">
        <v>4048</v>
      </c>
      <c r="S605" s="2" t="s">
        <v>4047</v>
      </c>
    </row>
    <row r="606" spans="1:19">
      <c r="A606" s="1">
        <v>46168</v>
      </c>
      <c r="B606" s="2" t="s">
        <v>4045</v>
      </c>
      <c r="C606" s="3">
        <v>0.47916666666666674</v>
      </c>
      <c r="D606" s="3">
        <v>0.58333333333333326</v>
      </c>
      <c r="E606">
        <v>2.5</v>
      </c>
      <c r="F606" s="2" t="s">
        <v>3416</v>
      </c>
      <c r="G606" s="2" t="s">
        <v>3417</v>
      </c>
      <c r="H606">
        <v>655</v>
      </c>
      <c r="I606" s="2" t="s">
        <v>2675</v>
      </c>
      <c r="J606" s="2" t="s">
        <v>2670</v>
      </c>
      <c r="K606" t="s">
        <v>2672</v>
      </c>
      <c r="L606" t="s">
        <v>192</v>
      </c>
      <c r="M606" s="2" t="s">
        <v>2671</v>
      </c>
      <c r="N606" s="2" t="s">
        <v>64</v>
      </c>
      <c r="O606">
        <v>26500</v>
      </c>
      <c r="P606">
        <v>18621</v>
      </c>
      <c r="Q606">
        <v>8</v>
      </c>
      <c r="R606" s="2" t="s">
        <v>3450</v>
      </c>
      <c r="S606" s="2" t="s">
        <v>4047</v>
      </c>
    </row>
    <row r="607" spans="1:19">
      <c r="A607" s="1">
        <v>46168</v>
      </c>
      <c r="B607" s="2" t="s">
        <v>4045</v>
      </c>
      <c r="C607" s="3">
        <v>0.58333333333333326</v>
      </c>
      <c r="D607" s="3">
        <v>0.59027777777777768</v>
      </c>
      <c r="E607">
        <v>0.17</v>
      </c>
      <c r="F607" s="2" t="s">
        <v>3416</v>
      </c>
      <c r="G607" s="2" t="s">
        <v>4046</v>
      </c>
      <c r="H607" t="s">
        <v>764</v>
      </c>
      <c r="I607" s="2" t="s">
        <v>764</v>
      </c>
      <c r="J607" s="2" t="s">
        <v>764</v>
      </c>
      <c r="M607" s="2" t="s">
        <v>764</v>
      </c>
      <c r="N607" s="2" t="s">
        <v>764</v>
      </c>
      <c r="O607" t="s">
        <v>764</v>
      </c>
      <c r="P607">
        <v>0</v>
      </c>
      <c r="Q607">
        <v>0</v>
      </c>
      <c r="R607" s="2"/>
      <c r="S607" s="2" t="s">
        <v>4047</v>
      </c>
    </row>
    <row r="608" spans="1:19">
      <c r="A608" s="1">
        <v>46168</v>
      </c>
      <c r="B608" s="2" t="s">
        <v>4045</v>
      </c>
      <c r="C608" s="3">
        <v>0.59027777777777768</v>
      </c>
      <c r="D608" s="3">
        <v>0.60416666666666674</v>
      </c>
      <c r="E608">
        <v>0.33</v>
      </c>
      <c r="F608" s="2" t="s">
        <v>3416</v>
      </c>
      <c r="G608" s="2" t="s">
        <v>3417</v>
      </c>
      <c r="H608">
        <v>655</v>
      </c>
      <c r="I608" s="2" t="s">
        <v>2675</v>
      </c>
      <c r="J608" s="2" t="s">
        <v>2670</v>
      </c>
      <c r="K608" t="s">
        <v>2672</v>
      </c>
      <c r="L608" t="s">
        <v>192</v>
      </c>
      <c r="M608" s="2" t="s">
        <v>2671</v>
      </c>
      <c r="N608" s="2" t="s">
        <v>64</v>
      </c>
      <c r="O608">
        <v>26500</v>
      </c>
      <c r="P608">
        <v>3181</v>
      </c>
      <c r="Q608">
        <v>12</v>
      </c>
      <c r="R608" s="2" t="s">
        <v>3438</v>
      </c>
      <c r="S608" s="2" t="s">
        <v>4047</v>
      </c>
    </row>
    <row r="609" spans="1:19">
      <c r="A609" s="1">
        <v>46168</v>
      </c>
      <c r="B609" s="2" t="s">
        <v>4045</v>
      </c>
      <c r="C609" s="3">
        <v>0.60416666666666674</v>
      </c>
      <c r="D609" s="3">
        <v>0.61111111111111116</v>
      </c>
      <c r="E609">
        <v>0.17</v>
      </c>
      <c r="F609" s="2" t="s">
        <v>3416</v>
      </c>
      <c r="G609" s="2" t="s">
        <v>4046</v>
      </c>
      <c r="H609" t="s">
        <v>764</v>
      </c>
      <c r="I609" s="2" t="s">
        <v>764</v>
      </c>
      <c r="J609" s="2" t="s">
        <v>764</v>
      </c>
      <c r="M609" s="2" t="s">
        <v>764</v>
      </c>
      <c r="N609" s="2" t="s">
        <v>764</v>
      </c>
      <c r="O609" t="s">
        <v>764</v>
      </c>
      <c r="P609">
        <v>0</v>
      </c>
      <c r="Q609">
        <v>0</v>
      </c>
      <c r="R609" s="2"/>
      <c r="S609" s="2" t="s">
        <v>4047</v>
      </c>
    </row>
    <row r="610" spans="1:19">
      <c r="A610" s="1">
        <v>46168</v>
      </c>
      <c r="B610" s="2" t="s">
        <v>4045</v>
      </c>
      <c r="C610" s="3">
        <v>0.61111111111111116</v>
      </c>
      <c r="D610" s="3">
        <v>0.70138888888888884</v>
      </c>
      <c r="E610">
        <v>2.17</v>
      </c>
      <c r="F610" s="2" t="s">
        <v>3416</v>
      </c>
      <c r="G610" s="2" t="s">
        <v>3417</v>
      </c>
      <c r="H610">
        <v>656</v>
      </c>
      <c r="I610" s="2" t="s">
        <v>2675</v>
      </c>
      <c r="J610" s="2" t="s">
        <v>2678</v>
      </c>
      <c r="K610" t="s">
        <v>2672</v>
      </c>
      <c r="L610" t="s">
        <v>192</v>
      </c>
      <c r="M610" s="2" t="s">
        <v>2671</v>
      </c>
      <c r="N610" s="2" t="s">
        <v>64</v>
      </c>
      <c r="O610">
        <v>23500</v>
      </c>
      <c r="P610">
        <v>15004</v>
      </c>
      <c r="Q610">
        <v>3</v>
      </c>
      <c r="R610" s="2" t="s">
        <v>3450</v>
      </c>
      <c r="S610" s="2" t="s">
        <v>4047</v>
      </c>
    </row>
    <row r="611" spans="1:19">
      <c r="A611" s="1">
        <v>46168</v>
      </c>
      <c r="B611" s="2" t="s">
        <v>4045</v>
      </c>
      <c r="C611" s="3">
        <v>0.70138888888888884</v>
      </c>
      <c r="D611" s="3">
        <v>0.70833333333333326</v>
      </c>
      <c r="E611">
        <v>0.17</v>
      </c>
      <c r="F611" s="2" t="s">
        <v>3416</v>
      </c>
      <c r="G611" s="2" t="s">
        <v>3464</v>
      </c>
      <c r="H611" t="s">
        <v>764</v>
      </c>
      <c r="I611" s="2" t="s">
        <v>764</v>
      </c>
      <c r="J611" s="2" t="s">
        <v>764</v>
      </c>
      <c r="M611" s="2" t="s">
        <v>764</v>
      </c>
      <c r="N611" s="2" t="s">
        <v>764</v>
      </c>
      <c r="O611" t="s">
        <v>764</v>
      </c>
      <c r="P611">
        <v>0</v>
      </c>
      <c r="Q611">
        <v>0</v>
      </c>
      <c r="R611" s="2"/>
      <c r="S611" s="2" t="s">
        <v>4047</v>
      </c>
    </row>
    <row r="612" spans="1:19">
      <c r="A612" s="1">
        <v>46169</v>
      </c>
      <c r="B612" s="2" t="s">
        <v>4045</v>
      </c>
      <c r="C612" s="3">
        <v>0.33333333333333326</v>
      </c>
      <c r="D612" s="3">
        <v>0.40625</v>
      </c>
      <c r="E612">
        <v>1.75</v>
      </c>
      <c r="F612" s="2" t="s">
        <v>3416</v>
      </c>
      <c r="G612" s="2" t="s">
        <v>3417</v>
      </c>
      <c r="H612">
        <v>656</v>
      </c>
      <c r="I612" s="2" t="s">
        <v>2675</v>
      </c>
      <c r="J612" s="2" t="s">
        <v>2678</v>
      </c>
      <c r="K612" t="s">
        <v>2672</v>
      </c>
      <c r="L612" t="s">
        <v>192</v>
      </c>
      <c r="M612" s="2" t="s">
        <v>2671</v>
      </c>
      <c r="N612" s="2" t="s">
        <v>64</v>
      </c>
      <c r="O612">
        <v>23500</v>
      </c>
      <c r="P612">
        <v>8668</v>
      </c>
      <c r="Q612">
        <v>4</v>
      </c>
      <c r="R612" s="2" t="s">
        <v>3450</v>
      </c>
      <c r="S612" s="2" t="s">
        <v>4047</v>
      </c>
    </row>
    <row r="613" spans="1:19">
      <c r="A613" s="1">
        <v>46169</v>
      </c>
      <c r="B613" s="2" t="s">
        <v>4045</v>
      </c>
      <c r="C613" s="3">
        <v>0.40625</v>
      </c>
      <c r="D613" s="3">
        <v>0.41666666666666674</v>
      </c>
      <c r="E613">
        <v>0.25</v>
      </c>
      <c r="F613" s="2" t="s">
        <v>3416</v>
      </c>
      <c r="G613" s="2" t="s">
        <v>4046</v>
      </c>
      <c r="H613" t="s">
        <v>764</v>
      </c>
      <c r="I613" s="2" t="s">
        <v>764</v>
      </c>
      <c r="J613" s="2" t="s">
        <v>764</v>
      </c>
      <c r="M613" s="2" t="s">
        <v>764</v>
      </c>
      <c r="N613" s="2" t="s">
        <v>764</v>
      </c>
      <c r="O613" t="s">
        <v>764</v>
      </c>
      <c r="P613">
        <v>0</v>
      </c>
      <c r="Q613">
        <v>0</v>
      </c>
      <c r="R613" s="2"/>
      <c r="S613" s="2" t="s">
        <v>4047</v>
      </c>
    </row>
    <row r="614" spans="1:19">
      <c r="A614" s="1">
        <v>46169</v>
      </c>
      <c r="B614" s="2" t="s">
        <v>4045</v>
      </c>
      <c r="C614" s="3">
        <v>0.41666666666666674</v>
      </c>
      <c r="D614" s="3">
        <v>0.43055555555555558</v>
      </c>
      <c r="E614">
        <v>0.33</v>
      </c>
      <c r="F614" s="2" t="s">
        <v>3416</v>
      </c>
      <c r="G614" s="2" t="s">
        <v>3471</v>
      </c>
      <c r="H614">
        <v>487</v>
      </c>
      <c r="I614" s="2" t="s">
        <v>2083</v>
      </c>
      <c r="J614" s="2" t="s">
        <v>764</v>
      </c>
      <c r="K614" t="s">
        <v>2082</v>
      </c>
      <c r="L614" t="s">
        <v>97</v>
      </c>
      <c r="M614" s="2" t="s">
        <v>764</v>
      </c>
      <c r="N614" s="2" t="s">
        <v>764</v>
      </c>
      <c r="O614">
        <v>29500</v>
      </c>
      <c r="P614">
        <v>0</v>
      </c>
      <c r="Q614">
        <v>0</v>
      </c>
      <c r="R614" s="2"/>
      <c r="S614" s="2" t="s">
        <v>4047</v>
      </c>
    </row>
    <row r="615" spans="1:19">
      <c r="A615" s="1">
        <v>46169</v>
      </c>
      <c r="B615" s="2" t="s">
        <v>4045</v>
      </c>
      <c r="C615" s="3">
        <v>0.43055555555555558</v>
      </c>
      <c r="D615" s="3">
        <v>0.45833333333333326</v>
      </c>
      <c r="E615">
        <v>0.67</v>
      </c>
      <c r="F615" s="2" t="s">
        <v>3416</v>
      </c>
      <c r="G615" s="2" t="s">
        <v>3417</v>
      </c>
      <c r="H615">
        <v>487</v>
      </c>
      <c r="I615" s="2" t="s">
        <v>2083</v>
      </c>
      <c r="J615" s="2" t="s">
        <v>2097</v>
      </c>
      <c r="K615" t="s">
        <v>2082</v>
      </c>
      <c r="L615" t="s">
        <v>97</v>
      </c>
      <c r="M615" s="2" t="s">
        <v>2081</v>
      </c>
      <c r="N615" s="2" t="s">
        <v>64</v>
      </c>
      <c r="O615">
        <v>29500</v>
      </c>
      <c r="P615">
        <v>5000</v>
      </c>
      <c r="Q615">
        <v>0</v>
      </c>
      <c r="R615" s="2" t="s">
        <v>3450</v>
      </c>
      <c r="S615" s="2" t="s">
        <v>4047</v>
      </c>
    </row>
    <row r="616" spans="1:19">
      <c r="A616" s="1">
        <v>46169</v>
      </c>
      <c r="B616" s="2" t="s">
        <v>4045</v>
      </c>
      <c r="C616" s="3">
        <v>0.45833333333333326</v>
      </c>
      <c r="D616" s="3">
        <v>0.47916666666666674</v>
      </c>
      <c r="E616">
        <v>0.5</v>
      </c>
      <c r="F616" s="2" t="s">
        <v>3416</v>
      </c>
      <c r="G616" s="2" t="s">
        <v>3362</v>
      </c>
      <c r="H616" t="s">
        <v>764</v>
      </c>
      <c r="I616" s="2" t="s">
        <v>764</v>
      </c>
      <c r="J616" s="2" t="s">
        <v>764</v>
      </c>
      <c r="M616" s="2" t="s">
        <v>764</v>
      </c>
      <c r="N616" s="2" t="s">
        <v>764</v>
      </c>
      <c r="O616" t="s">
        <v>764</v>
      </c>
      <c r="P616">
        <v>0</v>
      </c>
      <c r="Q616">
        <v>0</v>
      </c>
      <c r="R616" s="2" t="s">
        <v>4048</v>
      </c>
      <c r="S616" s="2" t="s">
        <v>4047</v>
      </c>
    </row>
    <row r="617" spans="1:19">
      <c r="A617" s="1">
        <v>46169</v>
      </c>
      <c r="B617" s="2" t="s">
        <v>4045</v>
      </c>
      <c r="C617" s="3">
        <v>0.47916666666666674</v>
      </c>
      <c r="D617" s="3">
        <v>0.61111111111111116</v>
      </c>
      <c r="E617">
        <v>3.17</v>
      </c>
      <c r="F617" s="2" t="s">
        <v>3416</v>
      </c>
      <c r="G617" s="2" t="s">
        <v>3417</v>
      </c>
      <c r="H617">
        <v>487</v>
      </c>
      <c r="I617" s="2" t="s">
        <v>2083</v>
      </c>
      <c r="J617" s="2" t="s">
        <v>2097</v>
      </c>
      <c r="K617" t="s">
        <v>2082</v>
      </c>
      <c r="L617" t="s">
        <v>97</v>
      </c>
      <c r="M617" s="2" t="s">
        <v>2081</v>
      </c>
      <c r="N617" s="2" t="s">
        <v>64</v>
      </c>
      <c r="O617">
        <v>29500</v>
      </c>
      <c r="P617">
        <v>24608</v>
      </c>
      <c r="Q617">
        <v>19</v>
      </c>
      <c r="R617" s="2" t="s">
        <v>3450</v>
      </c>
      <c r="S617" s="2" t="s">
        <v>4047</v>
      </c>
    </row>
    <row r="618" spans="1:19">
      <c r="A618" s="1">
        <v>46169</v>
      </c>
      <c r="B618" s="2" t="s">
        <v>4045</v>
      </c>
      <c r="C618" s="3">
        <v>0.61111111111111116</v>
      </c>
      <c r="D618" s="3">
        <v>0.625</v>
      </c>
      <c r="E618">
        <v>0.33</v>
      </c>
      <c r="F618" s="2" t="s">
        <v>3416</v>
      </c>
      <c r="G618" s="2" t="s">
        <v>4046</v>
      </c>
      <c r="H618" t="s">
        <v>764</v>
      </c>
      <c r="I618" s="2" t="s">
        <v>764</v>
      </c>
      <c r="J618" s="2" t="s">
        <v>764</v>
      </c>
      <c r="M618" s="2" t="s">
        <v>764</v>
      </c>
      <c r="N618" s="2" t="s">
        <v>764</v>
      </c>
      <c r="O618" t="s">
        <v>764</v>
      </c>
      <c r="P618">
        <v>0</v>
      </c>
      <c r="Q618">
        <v>0</v>
      </c>
      <c r="R618" s="2"/>
      <c r="S618" s="2" t="s">
        <v>4047</v>
      </c>
    </row>
    <row r="619" spans="1:19">
      <c r="A619" s="1">
        <v>46169</v>
      </c>
      <c r="B619" s="2" t="s">
        <v>4045</v>
      </c>
      <c r="C619" s="3">
        <v>0.625</v>
      </c>
      <c r="D619" s="3">
        <v>0.64583333333333326</v>
      </c>
      <c r="E619">
        <v>0.5</v>
      </c>
      <c r="F619" s="2" t="s">
        <v>3416</v>
      </c>
      <c r="G619" s="2" t="s">
        <v>3471</v>
      </c>
      <c r="H619">
        <v>507</v>
      </c>
      <c r="I619" s="2" t="s">
        <v>2168</v>
      </c>
      <c r="J619" s="2" t="s">
        <v>764</v>
      </c>
      <c r="K619" t="s">
        <v>2167</v>
      </c>
      <c r="L619" t="s">
        <v>943</v>
      </c>
      <c r="M619" s="2" t="s">
        <v>764</v>
      </c>
      <c r="N619" s="2" t="s">
        <v>764</v>
      </c>
      <c r="O619">
        <v>13850</v>
      </c>
      <c r="P619">
        <v>0</v>
      </c>
      <c r="Q619">
        <v>0</v>
      </c>
      <c r="R619" s="2"/>
      <c r="S619" s="2" t="s">
        <v>4047</v>
      </c>
    </row>
    <row r="620" spans="1:19">
      <c r="A620" s="1">
        <v>46169</v>
      </c>
      <c r="B620" s="2" t="s">
        <v>4045</v>
      </c>
      <c r="C620" s="3">
        <v>0.64583333333333326</v>
      </c>
      <c r="D620" s="3">
        <v>0.70138888888888884</v>
      </c>
      <c r="E620">
        <v>1.33</v>
      </c>
      <c r="F620" s="2" t="s">
        <v>3416</v>
      </c>
      <c r="G620" s="2" t="s">
        <v>3417</v>
      </c>
      <c r="H620">
        <v>507</v>
      </c>
      <c r="I620" s="2" t="s">
        <v>2168</v>
      </c>
      <c r="J620" s="2" t="s">
        <v>2165</v>
      </c>
      <c r="K620" t="s">
        <v>2167</v>
      </c>
      <c r="L620" t="s">
        <v>943</v>
      </c>
      <c r="M620" s="2" t="s">
        <v>2166</v>
      </c>
      <c r="N620" s="2" t="s">
        <v>64</v>
      </c>
      <c r="O620">
        <v>13850</v>
      </c>
      <c r="P620">
        <v>8000</v>
      </c>
      <c r="Q620">
        <v>0</v>
      </c>
      <c r="R620" s="2" t="s">
        <v>3450</v>
      </c>
      <c r="S620" s="2" t="s">
        <v>4047</v>
      </c>
    </row>
    <row r="621" spans="1:19">
      <c r="A621" s="1">
        <v>46169</v>
      </c>
      <c r="B621" s="2" t="s">
        <v>4045</v>
      </c>
      <c r="C621" s="3">
        <v>0.70138888888888884</v>
      </c>
      <c r="D621" s="3">
        <v>0.70833333333333326</v>
      </c>
      <c r="E621">
        <v>0.17</v>
      </c>
      <c r="F621" s="2" t="s">
        <v>3416</v>
      </c>
      <c r="G621" s="2" t="s">
        <v>3464</v>
      </c>
      <c r="H621" t="s">
        <v>764</v>
      </c>
      <c r="I621" s="2" t="s">
        <v>764</v>
      </c>
      <c r="J621" s="2" t="s">
        <v>764</v>
      </c>
      <c r="M621" s="2" t="s">
        <v>764</v>
      </c>
      <c r="N621" s="2" t="s">
        <v>764</v>
      </c>
      <c r="O621" t="s">
        <v>764</v>
      </c>
      <c r="P621">
        <v>0</v>
      </c>
      <c r="Q621">
        <v>0</v>
      </c>
      <c r="R621" s="2"/>
      <c r="S621" s="2" t="s">
        <v>4047</v>
      </c>
    </row>
    <row r="622" spans="1:19">
      <c r="A622" s="1">
        <v>46170</v>
      </c>
      <c r="B622" s="2" t="s">
        <v>4045</v>
      </c>
      <c r="C622" s="3">
        <v>0.33333333333333326</v>
      </c>
      <c r="D622" s="3">
        <v>0.40277777777777768</v>
      </c>
      <c r="E622">
        <v>1.67</v>
      </c>
      <c r="F622" s="2" t="s">
        <v>3416</v>
      </c>
      <c r="G622" s="2" t="s">
        <v>3417</v>
      </c>
      <c r="H622">
        <v>507</v>
      </c>
      <c r="I622" s="2" t="s">
        <v>2168</v>
      </c>
      <c r="J622" s="2" t="s">
        <v>2165</v>
      </c>
      <c r="K622" t="s">
        <v>2167</v>
      </c>
      <c r="L622" t="s">
        <v>943</v>
      </c>
      <c r="M622" s="2" t="s">
        <v>2166</v>
      </c>
      <c r="N622" s="2" t="s">
        <v>64</v>
      </c>
      <c r="O622">
        <v>13850</v>
      </c>
      <c r="P622">
        <v>6725</v>
      </c>
      <c r="Q622">
        <v>0</v>
      </c>
      <c r="R622" s="2" t="s">
        <v>3450</v>
      </c>
      <c r="S622" s="2" t="s">
        <v>4047</v>
      </c>
    </row>
    <row r="623" spans="1:19">
      <c r="A623" s="1">
        <v>46170</v>
      </c>
      <c r="B623" s="2" t="s">
        <v>4045</v>
      </c>
      <c r="C623" s="3">
        <v>0.40277777777777768</v>
      </c>
      <c r="D623" s="3">
        <v>0.40972222222222232</v>
      </c>
      <c r="E623">
        <v>0.17</v>
      </c>
      <c r="F623" s="2" t="s">
        <v>3416</v>
      </c>
      <c r="G623" s="2" t="s">
        <v>4046</v>
      </c>
      <c r="H623" t="s">
        <v>764</v>
      </c>
      <c r="I623" s="2" t="s">
        <v>764</v>
      </c>
      <c r="J623" s="2" t="s">
        <v>764</v>
      </c>
      <c r="M623" s="2" t="s">
        <v>764</v>
      </c>
      <c r="N623" s="2" t="s">
        <v>764</v>
      </c>
      <c r="O623" t="s">
        <v>764</v>
      </c>
      <c r="P623">
        <v>0</v>
      </c>
      <c r="Q623">
        <v>0</v>
      </c>
      <c r="R623" s="2"/>
      <c r="S623" s="2" t="s">
        <v>4047</v>
      </c>
    </row>
    <row r="624" spans="1:19">
      <c r="A624" s="1">
        <v>46170</v>
      </c>
      <c r="B624" s="2" t="s">
        <v>4045</v>
      </c>
      <c r="C624" s="3">
        <v>0.40972222222222232</v>
      </c>
      <c r="D624" s="3">
        <v>0.41666666666666674</v>
      </c>
      <c r="E624">
        <v>0.17</v>
      </c>
      <c r="F624" s="2" t="s">
        <v>3416</v>
      </c>
      <c r="G624" s="2" t="s">
        <v>3471</v>
      </c>
      <c r="H624">
        <v>664</v>
      </c>
      <c r="I624" s="2" t="s">
        <v>2702</v>
      </c>
      <c r="J624" s="2" t="s">
        <v>764</v>
      </c>
      <c r="K624" t="s">
        <v>2700</v>
      </c>
      <c r="L624" t="s">
        <v>2701</v>
      </c>
      <c r="M624" s="2" t="s">
        <v>764</v>
      </c>
      <c r="N624" s="2" t="s">
        <v>764</v>
      </c>
      <c r="O624">
        <v>11500</v>
      </c>
      <c r="P624">
        <v>0</v>
      </c>
      <c r="Q624">
        <v>0</v>
      </c>
      <c r="R624" s="2"/>
      <c r="S624" s="2" t="s">
        <v>4047</v>
      </c>
    </row>
    <row r="625" spans="1:19">
      <c r="A625" s="1">
        <v>46170</v>
      </c>
      <c r="B625" s="2" t="s">
        <v>4045</v>
      </c>
      <c r="C625" s="3">
        <v>0.41666666666666674</v>
      </c>
      <c r="D625" s="3">
        <v>0.45833333333333326</v>
      </c>
      <c r="E625">
        <v>1</v>
      </c>
      <c r="F625" s="2" t="s">
        <v>3416</v>
      </c>
      <c r="G625" s="2" t="s">
        <v>3417</v>
      </c>
      <c r="H625">
        <v>664</v>
      </c>
      <c r="I625" s="2" t="s">
        <v>2702</v>
      </c>
      <c r="J625" s="2" t="s">
        <v>2698</v>
      </c>
      <c r="K625" t="s">
        <v>2700</v>
      </c>
      <c r="L625" t="s">
        <v>2701</v>
      </c>
      <c r="M625" s="2" t="s">
        <v>2699</v>
      </c>
      <c r="N625" s="2" t="s">
        <v>64</v>
      </c>
      <c r="O625">
        <v>11500</v>
      </c>
      <c r="P625">
        <v>11711</v>
      </c>
      <c r="Q625">
        <v>11</v>
      </c>
      <c r="R625" s="2" t="s">
        <v>3438</v>
      </c>
      <c r="S625" s="2" t="s">
        <v>4047</v>
      </c>
    </row>
    <row r="626" spans="1:19">
      <c r="A626" s="1">
        <v>46170</v>
      </c>
      <c r="B626" s="2" t="s">
        <v>4045</v>
      </c>
      <c r="C626" s="3">
        <v>0.45833333333333326</v>
      </c>
      <c r="D626" s="3">
        <v>0.47916666666666674</v>
      </c>
      <c r="E626">
        <v>0.5</v>
      </c>
      <c r="F626" s="2" t="s">
        <v>3416</v>
      </c>
      <c r="G626" s="2" t="s">
        <v>3362</v>
      </c>
      <c r="H626" t="s">
        <v>764</v>
      </c>
      <c r="I626" s="2" t="s">
        <v>764</v>
      </c>
      <c r="J626" s="2" t="s">
        <v>764</v>
      </c>
      <c r="M626" s="2" t="s">
        <v>764</v>
      </c>
      <c r="N626" s="2" t="s">
        <v>764</v>
      </c>
      <c r="O626" t="s">
        <v>764</v>
      </c>
      <c r="P626">
        <v>0</v>
      </c>
      <c r="Q626">
        <v>0</v>
      </c>
      <c r="R626" s="2" t="s">
        <v>4048</v>
      </c>
      <c r="S626" s="2" t="s">
        <v>4047</v>
      </c>
    </row>
    <row r="627" spans="1:19">
      <c r="A627" s="1">
        <v>46170</v>
      </c>
      <c r="B627" s="2" t="s">
        <v>4045</v>
      </c>
      <c r="C627" s="3">
        <v>0.47916666666666674</v>
      </c>
      <c r="D627" s="3">
        <v>0.48958333333333326</v>
      </c>
      <c r="E627">
        <v>0.25</v>
      </c>
      <c r="F627" s="2" t="s">
        <v>3416</v>
      </c>
      <c r="G627" s="2" t="s">
        <v>3471</v>
      </c>
      <c r="H627">
        <v>687</v>
      </c>
      <c r="I627" s="2" t="s">
        <v>1735</v>
      </c>
      <c r="J627" s="2" t="s">
        <v>764</v>
      </c>
      <c r="K627" t="s">
        <v>1733</v>
      </c>
      <c r="L627" t="s">
        <v>1734</v>
      </c>
      <c r="M627" s="2" t="s">
        <v>764</v>
      </c>
      <c r="N627" s="2" t="s">
        <v>764</v>
      </c>
      <c r="O627">
        <v>13000</v>
      </c>
      <c r="P627">
        <v>0</v>
      </c>
      <c r="Q627">
        <v>0</v>
      </c>
      <c r="R627" s="2"/>
      <c r="S627" s="2" t="s">
        <v>4047</v>
      </c>
    </row>
    <row r="628" spans="1:19">
      <c r="A628" s="1">
        <v>46170</v>
      </c>
      <c r="B628" s="2" t="s">
        <v>4045</v>
      </c>
      <c r="C628" s="3">
        <v>0.48958333333333326</v>
      </c>
      <c r="D628" s="3">
        <v>0.55555555555555558</v>
      </c>
      <c r="E628">
        <v>1.58</v>
      </c>
      <c r="F628" s="2" t="s">
        <v>3416</v>
      </c>
      <c r="G628" s="2" t="s">
        <v>3417</v>
      </c>
      <c r="H628">
        <v>687</v>
      </c>
      <c r="I628" s="2" t="s">
        <v>1735</v>
      </c>
      <c r="J628" s="2" t="s">
        <v>2781</v>
      </c>
      <c r="K628" t="s">
        <v>1733</v>
      </c>
      <c r="L628" t="s">
        <v>1734</v>
      </c>
      <c r="M628" s="2" t="s">
        <v>1732</v>
      </c>
      <c r="N628" s="2" t="s">
        <v>64</v>
      </c>
      <c r="O628">
        <v>13000</v>
      </c>
      <c r="P628">
        <v>13542</v>
      </c>
      <c r="Q628">
        <v>13</v>
      </c>
      <c r="R628" s="2" t="s">
        <v>3438</v>
      </c>
      <c r="S628" s="2" t="s">
        <v>4047</v>
      </c>
    </row>
    <row r="629" spans="1:19">
      <c r="A629" s="1">
        <v>46170</v>
      </c>
      <c r="B629" s="2" t="s">
        <v>4045</v>
      </c>
      <c r="C629" s="3">
        <v>0.55555555555555558</v>
      </c>
      <c r="D629" s="3">
        <v>0.5625</v>
      </c>
      <c r="E629">
        <v>0.17</v>
      </c>
      <c r="F629" s="2" t="s">
        <v>3416</v>
      </c>
      <c r="G629" s="2" t="s">
        <v>4046</v>
      </c>
      <c r="H629" t="s">
        <v>764</v>
      </c>
      <c r="I629" s="2" t="s">
        <v>764</v>
      </c>
      <c r="J629" s="2" t="s">
        <v>764</v>
      </c>
      <c r="M629" s="2" t="s">
        <v>764</v>
      </c>
      <c r="N629" s="2" t="s">
        <v>764</v>
      </c>
      <c r="O629" t="s">
        <v>764</v>
      </c>
      <c r="P629">
        <v>0</v>
      </c>
      <c r="Q629">
        <v>0</v>
      </c>
      <c r="R629" s="2"/>
      <c r="S629" s="2" t="s">
        <v>4047</v>
      </c>
    </row>
    <row r="630" spans="1:19">
      <c r="A630" s="1">
        <v>46170</v>
      </c>
      <c r="B630" s="2" t="s">
        <v>4045</v>
      </c>
      <c r="C630" s="3">
        <v>0.5625</v>
      </c>
      <c r="D630" s="3">
        <v>0.57291666666666674</v>
      </c>
      <c r="E630">
        <v>0.25</v>
      </c>
      <c r="F630" s="2" t="s">
        <v>3416</v>
      </c>
      <c r="G630" s="2" t="s">
        <v>3471</v>
      </c>
      <c r="H630">
        <v>666</v>
      </c>
      <c r="I630" s="2" t="s">
        <v>2712</v>
      </c>
      <c r="J630" s="2" t="s">
        <v>764</v>
      </c>
      <c r="K630" t="s">
        <v>2711</v>
      </c>
      <c r="L630" t="s">
        <v>2701</v>
      </c>
      <c r="M630" s="2" t="s">
        <v>764</v>
      </c>
      <c r="N630" s="2" t="s">
        <v>764</v>
      </c>
      <c r="O630">
        <v>17000</v>
      </c>
      <c r="P630">
        <v>0</v>
      </c>
      <c r="Q630">
        <v>0</v>
      </c>
      <c r="R630" s="2"/>
      <c r="S630" s="2" t="s">
        <v>4047</v>
      </c>
    </row>
    <row r="631" spans="1:19">
      <c r="A631" s="1">
        <v>46170</v>
      </c>
      <c r="B631" s="2" t="s">
        <v>4045</v>
      </c>
      <c r="C631" s="3">
        <v>0.57291666666666674</v>
      </c>
      <c r="D631" s="3">
        <v>0.59722222222222232</v>
      </c>
      <c r="E631">
        <v>0.57999999999999996</v>
      </c>
      <c r="F631" s="2" t="s">
        <v>3416</v>
      </c>
      <c r="G631" s="2" t="s">
        <v>3417</v>
      </c>
      <c r="H631">
        <v>666</v>
      </c>
      <c r="I631" s="2" t="s">
        <v>2712</v>
      </c>
      <c r="J631" s="2" t="s">
        <v>2709</v>
      </c>
      <c r="K631" t="s">
        <v>2711</v>
      </c>
      <c r="L631" t="s">
        <v>2701</v>
      </c>
      <c r="M631" s="2" t="s">
        <v>2710</v>
      </c>
      <c r="N631" s="2" t="s">
        <v>64</v>
      </c>
      <c r="O631">
        <v>17000</v>
      </c>
      <c r="P631">
        <v>5690</v>
      </c>
      <c r="Q631">
        <v>3</v>
      </c>
      <c r="R631" s="2" t="s">
        <v>3438</v>
      </c>
      <c r="S631" s="2" t="s">
        <v>4047</v>
      </c>
    </row>
    <row r="632" spans="1:19">
      <c r="A632" s="1">
        <v>46170</v>
      </c>
      <c r="B632" s="2" t="s">
        <v>4045</v>
      </c>
      <c r="C632" s="3">
        <v>0.59722222222222232</v>
      </c>
      <c r="D632" s="3">
        <v>0.60416666666666674</v>
      </c>
      <c r="E632">
        <v>0.17</v>
      </c>
      <c r="F632" s="2" t="s">
        <v>3416</v>
      </c>
      <c r="G632" s="2" t="s">
        <v>4046</v>
      </c>
      <c r="H632" t="s">
        <v>764</v>
      </c>
      <c r="I632" s="2" t="s">
        <v>764</v>
      </c>
      <c r="J632" s="2" t="s">
        <v>764</v>
      </c>
      <c r="M632" s="2" t="s">
        <v>764</v>
      </c>
      <c r="N632" s="2" t="s">
        <v>764</v>
      </c>
      <c r="O632" t="s">
        <v>764</v>
      </c>
      <c r="P632">
        <v>0</v>
      </c>
      <c r="Q632">
        <v>0</v>
      </c>
      <c r="R632" s="2"/>
      <c r="S632" s="2" t="s">
        <v>4047</v>
      </c>
    </row>
    <row r="633" spans="1:19">
      <c r="A633" s="1">
        <v>46170</v>
      </c>
      <c r="B633" s="2" t="s">
        <v>4045</v>
      </c>
      <c r="C633" s="3">
        <v>0.60416666666666674</v>
      </c>
      <c r="D633" s="3">
        <v>0.65972222222222232</v>
      </c>
      <c r="E633">
        <v>1.33</v>
      </c>
      <c r="F633" s="2" t="s">
        <v>3416</v>
      </c>
      <c r="G633" s="2" t="s">
        <v>3417</v>
      </c>
      <c r="H633">
        <v>666</v>
      </c>
      <c r="I633" s="2" t="s">
        <v>2712</v>
      </c>
      <c r="J633" s="2" t="s">
        <v>2709</v>
      </c>
      <c r="K633" t="s">
        <v>2711</v>
      </c>
      <c r="L633" t="s">
        <v>2701</v>
      </c>
      <c r="M633" s="2" t="s">
        <v>2710</v>
      </c>
      <c r="N633" s="2" t="s">
        <v>64</v>
      </c>
      <c r="O633">
        <v>17000</v>
      </c>
      <c r="P633">
        <v>12200</v>
      </c>
      <c r="Q633">
        <v>0</v>
      </c>
      <c r="R633" s="2" t="s">
        <v>3450</v>
      </c>
      <c r="S633" s="2" t="s">
        <v>4047</v>
      </c>
    </row>
    <row r="634" spans="1:19">
      <c r="A634" s="1">
        <v>46170</v>
      </c>
      <c r="B634" s="2" t="s">
        <v>4045</v>
      </c>
      <c r="C634" s="3">
        <v>0.65972222222222232</v>
      </c>
      <c r="D634" s="3">
        <v>0.66666666666666674</v>
      </c>
      <c r="E634">
        <v>0.17</v>
      </c>
      <c r="F634" s="2" t="s">
        <v>3416</v>
      </c>
      <c r="G634" s="2" t="s">
        <v>4046</v>
      </c>
      <c r="H634" t="s">
        <v>764</v>
      </c>
      <c r="I634" s="2" t="s">
        <v>764</v>
      </c>
      <c r="J634" s="2" t="s">
        <v>764</v>
      </c>
      <c r="M634" s="2" t="s">
        <v>764</v>
      </c>
      <c r="N634" s="2" t="s">
        <v>764</v>
      </c>
      <c r="O634" t="s">
        <v>764</v>
      </c>
      <c r="P634">
        <v>0</v>
      </c>
      <c r="Q634">
        <v>0</v>
      </c>
      <c r="R634" s="2"/>
      <c r="S634" s="2" t="s">
        <v>4047</v>
      </c>
    </row>
    <row r="635" spans="1:19">
      <c r="A635" s="1">
        <v>46170</v>
      </c>
      <c r="B635" s="2" t="s">
        <v>4045</v>
      </c>
      <c r="C635" s="3">
        <v>0.66666666666666674</v>
      </c>
      <c r="D635" s="3">
        <v>0.68055555555555558</v>
      </c>
      <c r="E635">
        <v>0.33</v>
      </c>
      <c r="F635" s="2" t="s">
        <v>3416</v>
      </c>
      <c r="G635" s="2" t="s">
        <v>3471</v>
      </c>
      <c r="H635">
        <v>793</v>
      </c>
      <c r="I635" s="2" t="s">
        <v>576</v>
      </c>
      <c r="J635" s="2" t="s">
        <v>764</v>
      </c>
      <c r="K635" t="s">
        <v>575</v>
      </c>
      <c r="L635" t="s">
        <v>153</v>
      </c>
      <c r="M635" s="2" t="s">
        <v>764</v>
      </c>
      <c r="N635" s="2" t="s">
        <v>764</v>
      </c>
      <c r="O635">
        <v>3500</v>
      </c>
      <c r="P635">
        <v>0</v>
      </c>
      <c r="Q635">
        <v>0</v>
      </c>
      <c r="R635" s="2"/>
      <c r="S635" s="2" t="s">
        <v>4047</v>
      </c>
    </row>
    <row r="636" spans="1:19">
      <c r="A636" s="1">
        <v>46170</v>
      </c>
      <c r="B636" s="2" t="s">
        <v>4045</v>
      </c>
      <c r="C636" s="3">
        <v>0.68055555555555558</v>
      </c>
      <c r="D636" s="3">
        <v>0.70138888888888884</v>
      </c>
      <c r="E636">
        <v>0.5</v>
      </c>
      <c r="F636" s="2" t="s">
        <v>3416</v>
      </c>
      <c r="G636" s="2" t="s">
        <v>3417</v>
      </c>
      <c r="H636">
        <v>793</v>
      </c>
      <c r="I636" s="2" t="s">
        <v>576</v>
      </c>
      <c r="J636" s="2" t="s">
        <v>3023</v>
      </c>
      <c r="K636" t="s">
        <v>575</v>
      </c>
      <c r="L636" t="s">
        <v>153</v>
      </c>
      <c r="M636" s="2" t="s">
        <v>574</v>
      </c>
      <c r="N636" s="2" t="s">
        <v>64</v>
      </c>
      <c r="O636">
        <v>3500</v>
      </c>
      <c r="P636">
        <v>3984</v>
      </c>
      <c r="Q636">
        <v>6</v>
      </c>
      <c r="R636" s="2" t="s">
        <v>3438</v>
      </c>
      <c r="S636" s="2" t="s">
        <v>4047</v>
      </c>
    </row>
    <row r="637" spans="1:19">
      <c r="A637" s="1">
        <v>46170</v>
      </c>
      <c r="B637" s="2" t="s">
        <v>4045</v>
      </c>
      <c r="C637" s="3">
        <v>0.70138888888888884</v>
      </c>
      <c r="D637" s="3">
        <v>0.70833333333333326</v>
      </c>
      <c r="E637">
        <v>0.17</v>
      </c>
      <c r="F637" s="2" t="s">
        <v>3416</v>
      </c>
      <c r="G637" s="2" t="s">
        <v>3464</v>
      </c>
      <c r="H637" t="s">
        <v>764</v>
      </c>
      <c r="I637" s="2" t="s">
        <v>764</v>
      </c>
      <c r="J637" s="2" t="s">
        <v>764</v>
      </c>
      <c r="M637" s="2" t="s">
        <v>764</v>
      </c>
      <c r="N637" s="2" t="s">
        <v>764</v>
      </c>
      <c r="O637" t="s">
        <v>764</v>
      </c>
      <c r="P637">
        <v>0</v>
      </c>
      <c r="Q637">
        <v>0</v>
      </c>
      <c r="R637" s="2"/>
      <c r="S637" s="2" t="s">
        <v>4047</v>
      </c>
    </row>
    <row r="638" spans="1:19">
      <c r="A638" s="1">
        <v>46171</v>
      </c>
      <c r="B638" s="2" t="s">
        <v>4045</v>
      </c>
      <c r="C638" s="3">
        <v>0.41666666666666674</v>
      </c>
      <c r="D638" s="3">
        <v>0.4375</v>
      </c>
      <c r="E638">
        <v>0.5</v>
      </c>
      <c r="F638" s="2" t="s">
        <v>3416</v>
      </c>
      <c r="G638" s="2" t="s">
        <v>3417</v>
      </c>
      <c r="H638">
        <v>790</v>
      </c>
      <c r="I638" s="2" t="s">
        <v>3009</v>
      </c>
      <c r="J638" s="2" t="s">
        <v>3006</v>
      </c>
      <c r="K638" t="s">
        <v>3008</v>
      </c>
      <c r="L638" t="s">
        <v>153</v>
      </c>
      <c r="M638" s="2" t="s">
        <v>3007</v>
      </c>
      <c r="N638" s="2" t="s">
        <v>64</v>
      </c>
      <c r="O638">
        <v>2000</v>
      </c>
      <c r="P638">
        <v>2214</v>
      </c>
      <c r="Q638">
        <v>25</v>
      </c>
      <c r="R638" s="2" t="s">
        <v>3438</v>
      </c>
      <c r="S638" s="2" t="s">
        <v>4047</v>
      </c>
    </row>
    <row r="639" spans="1:19">
      <c r="A639" s="1">
        <v>46171</v>
      </c>
      <c r="B639" s="2" t="s">
        <v>4045</v>
      </c>
      <c r="C639" s="3">
        <v>0.4375</v>
      </c>
      <c r="D639" s="3">
        <v>0.44444444444444442</v>
      </c>
      <c r="E639">
        <v>0.17</v>
      </c>
      <c r="F639" s="2" t="s">
        <v>3416</v>
      </c>
      <c r="G639" s="2" t="s">
        <v>4046</v>
      </c>
      <c r="H639" t="s">
        <v>764</v>
      </c>
      <c r="I639" s="2" t="s">
        <v>764</v>
      </c>
      <c r="J639" s="2" t="s">
        <v>764</v>
      </c>
      <c r="M639" s="2" t="s">
        <v>764</v>
      </c>
      <c r="N639" s="2" t="s">
        <v>764</v>
      </c>
      <c r="O639" t="s">
        <v>764</v>
      </c>
      <c r="P639">
        <v>0</v>
      </c>
      <c r="Q639">
        <v>0</v>
      </c>
      <c r="R639" s="2"/>
      <c r="S639" s="2" t="s">
        <v>4047</v>
      </c>
    </row>
    <row r="640" spans="1:19">
      <c r="A640" s="1">
        <v>46171</v>
      </c>
      <c r="B640" s="2" t="s">
        <v>4045</v>
      </c>
      <c r="C640" s="3">
        <v>0.44444444444444442</v>
      </c>
      <c r="D640" s="3">
        <v>0.45833333333333326</v>
      </c>
      <c r="E640">
        <v>0.33</v>
      </c>
      <c r="F640" s="2" t="s">
        <v>3416</v>
      </c>
      <c r="G640" s="2" t="s">
        <v>3471</v>
      </c>
      <c r="H640">
        <v>763</v>
      </c>
      <c r="I640" s="2" t="s">
        <v>2936</v>
      </c>
      <c r="J640" s="2" t="s">
        <v>764</v>
      </c>
      <c r="K640" t="s">
        <v>2934</v>
      </c>
      <c r="L640" t="s">
        <v>500</v>
      </c>
      <c r="M640" s="2" t="s">
        <v>764</v>
      </c>
      <c r="N640" s="2" t="s">
        <v>764</v>
      </c>
      <c r="O640">
        <v>3000</v>
      </c>
      <c r="P640">
        <v>0</v>
      </c>
      <c r="Q640">
        <v>0</v>
      </c>
      <c r="R640" s="2"/>
      <c r="S640" s="2" t="s">
        <v>4047</v>
      </c>
    </row>
    <row r="641" spans="1:19">
      <c r="A641" s="1">
        <v>46171</v>
      </c>
      <c r="B641" s="2" t="s">
        <v>4045</v>
      </c>
      <c r="C641" s="3">
        <v>0.45833333333333326</v>
      </c>
      <c r="D641" s="3">
        <v>0.47916666666666674</v>
      </c>
      <c r="E641">
        <v>0.5</v>
      </c>
      <c r="F641" s="2" t="s">
        <v>3416</v>
      </c>
      <c r="G641" s="2" t="s">
        <v>3362</v>
      </c>
      <c r="H641" t="s">
        <v>764</v>
      </c>
      <c r="I641" s="2" t="s">
        <v>764</v>
      </c>
      <c r="J641" s="2" t="s">
        <v>764</v>
      </c>
      <c r="M641" s="2" t="s">
        <v>764</v>
      </c>
      <c r="N641" s="2" t="s">
        <v>764</v>
      </c>
      <c r="O641" t="s">
        <v>764</v>
      </c>
      <c r="P641">
        <v>0</v>
      </c>
      <c r="Q641">
        <v>0</v>
      </c>
      <c r="R641" s="2" t="s">
        <v>4048</v>
      </c>
      <c r="S641" s="2" t="s">
        <v>4047</v>
      </c>
    </row>
    <row r="642" spans="1:19">
      <c r="A642" s="1">
        <v>46171</v>
      </c>
      <c r="B642" s="2" t="s">
        <v>4045</v>
      </c>
      <c r="C642" s="3">
        <v>0.47916666666666674</v>
      </c>
      <c r="D642" s="3">
        <v>0.51736111111111116</v>
      </c>
      <c r="E642">
        <v>0.92</v>
      </c>
      <c r="F642" s="2" t="s">
        <v>3416</v>
      </c>
      <c r="G642" s="2" t="s">
        <v>3417</v>
      </c>
      <c r="H642">
        <v>763</v>
      </c>
      <c r="I642" s="2" t="s">
        <v>2936</v>
      </c>
      <c r="J642" s="2" t="s">
        <v>2932</v>
      </c>
      <c r="K642" t="s">
        <v>2934</v>
      </c>
      <c r="L642" t="s">
        <v>500</v>
      </c>
      <c r="M642" s="2" t="s">
        <v>2933</v>
      </c>
      <c r="N642" s="2" t="s">
        <v>64</v>
      </c>
      <c r="O642">
        <v>3000</v>
      </c>
      <c r="P642">
        <v>3300</v>
      </c>
      <c r="Q642">
        <v>8</v>
      </c>
      <c r="R642" s="2" t="s">
        <v>3438</v>
      </c>
      <c r="S642" s="2" t="s">
        <v>4047</v>
      </c>
    </row>
    <row r="643" spans="1:19">
      <c r="A643" s="1">
        <v>46171</v>
      </c>
      <c r="B643" s="2" t="s">
        <v>4045</v>
      </c>
      <c r="C643" s="3">
        <v>0.51736111111111116</v>
      </c>
      <c r="D643" s="3">
        <v>0.52083333333333326</v>
      </c>
      <c r="E643">
        <v>0.08</v>
      </c>
      <c r="F643" s="2" t="s">
        <v>3416</v>
      </c>
      <c r="G643" s="2" t="s">
        <v>4046</v>
      </c>
      <c r="H643" t="s">
        <v>764</v>
      </c>
      <c r="I643" s="2" t="s">
        <v>764</v>
      </c>
      <c r="J643" s="2" t="s">
        <v>764</v>
      </c>
      <c r="M643" s="2" t="s">
        <v>764</v>
      </c>
      <c r="N643" s="2" t="s">
        <v>764</v>
      </c>
      <c r="O643" t="s">
        <v>764</v>
      </c>
      <c r="P643">
        <v>0</v>
      </c>
      <c r="Q643">
        <v>0</v>
      </c>
      <c r="R643" s="2"/>
      <c r="S643" s="2" t="s">
        <v>4047</v>
      </c>
    </row>
    <row r="644" spans="1:19">
      <c r="A644" s="1">
        <v>46171</v>
      </c>
      <c r="B644" s="2" t="s">
        <v>4045</v>
      </c>
      <c r="C644" s="3">
        <v>0.52083333333333326</v>
      </c>
      <c r="D644" s="3">
        <v>0.53125</v>
      </c>
      <c r="E644">
        <v>0.25</v>
      </c>
      <c r="F644" s="2" t="s">
        <v>3416</v>
      </c>
      <c r="G644" s="2" t="s">
        <v>3471</v>
      </c>
      <c r="H644">
        <v>810</v>
      </c>
      <c r="I644" s="2" t="s">
        <v>3078</v>
      </c>
      <c r="J644" s="2" t="s">
        <v>764</v>
      </c>
      <c r="K644" t="s">
        <v>3075</v>
      </c>
      <c r="L644" t="s">
        <v>3077</v>
      </c>
      <c r="M644" s="2" t="s">
        <v>764</v>
      </c>
      <c r="N644" s="2" t="s">
        <v>764</v>
      </c>
      <c r="O644">
        <v>28500</v>
      </c>
      <c r="P644">
        <v>0</v>
      </c>
      <c r="Q644">
        <v>0</v>
      </c>
      <c r="R644" s="2"/>
      <c r="S644" s="2" t="s">
        <v>4047</v>
      </c>
    </row>
    <row r="645" spans="1:19">
      <c r="A645" s="1">
        <v>46171</v>
      </c>
      <c r="B645" s="2" t="s">
        <v>4045</v>
      </c>
      <c r="C645" s="3">
        <v>0.53125</v>
      </c>
      <c r="D645" s="3">
        <v>0.59722222222222232</v>
      </c>
      <c r="E645">
        <v>1.58</v>
      </c>
      <c r="F645" s="2" t="s">
        <v>3416</v>
      </c>
      <c r="G645" s="2" t="s">
        <v>3417</v>
      </c>
      <c r="H645">
        <v>810</v>
      </c>
      <c r="I645" s="2" t="s">
        <v>3078</v>
      </c>
      <c r="J645" s="2" t="s">
        <v>3073</v>
      </c>
      <c r="K645" t="s">
        <v>3075</v>
      </c>
      <c r="L645" t="s">
        <v>3077</v>
      </c>
      <c r="M645" s="2" t="s">
        <v>3074</v>
      </c>
      <c r="N645" s="2" t="s">
        <v>64</v>
      </c>
      <c r="O645">
        <v>28500</v>
      </c>
      <c r="P645">
        <v>13000</v>
      </c>
      <c r="Q645">
        <v>7</v>
      </c>
      <c r="R645" s="2" t="s">
        <v>3450</v>
      </c>
      <c r="S645" s="2" t="s">
        <v>4047</v>
      </c>
    </row>
    <row r="646" spans="1:19">
      <c r="A646" s="1">
        <v>46171</v>
      </c>
      <c r="B646" s="2" t="s">
        <v>4045</v>
      </c>
      <c r="C646" s="3">
        <v>0.59722222222222232</v>
      </c>
      <c r="D646" s="3">
        <v>0.60416666666666674</v>
      </c>
      <c r="E646">
        <v>0.17</v>
      </c>
      <c r="F646" s="2" t="s">
        <v>3416</v>
      </c>
      <c r="G646" s="2" t="s">
        <v>4046</v>
      </c>
      <c r="H646" t="s">
        <v>764</v>
      </c>
      <c r="I646" s="2" t="s">
        <v>764</v>
      </c>
      <c r="J646" s="2" t="s">
        <v>764</v>
      </c>
      <c r="M646" s="2" t="s">
        <v>764</v>
      </c>
      <c r="N646" s="2" t="s">
        <v>764</v>
      </c>
      <c r="O646" t="s">
        <v>764</v>
      </c>
      <c r="P646">
        <v>0</v>
      </c>
      <c r="Q646">
        <v>0</v>
      </c>
      <c r="R646" s="2"/>
      <c r="S646" s="2" t="s">
        <v>4047</v>
      </c>
    </row>
    <row r="647" spans="1:19">
      <c r="A647" s="1">
        <v>46171</v>
      </c>
      <c r="B647" s="2" t="s">
        <v>4045</v>
      </c>
      <c r="C647" s="3">
        <v>0.60416666666666674</v>
      </c>
      <c r="D647" s="3">
        <v>0.6875</v>
      </c>
      <c r="E647">
        <v>2</v>
      </c>
      <c r="F647" s="2" t="s">
        <v>3416</v>
      </c>
      <c r="G647" s="2" t="s">
        <v>3417</v>
      </c>
      <c r="H647">
        <v>810</v>
      </c>
      <c r="I647" s="2" t="s">
        <v>3078</v>
      </c>
      <c r="J647" s="2" t="s">
        <v>3073</v>
      </c>
      <c r="K647" t="s">
        <v>3075</v>
      </c>
      <c r="L647" t="s">
        <v>3077</v>
      </c>
      <c r="M647" s="2" t="s">
        <v>3074</v>
      </c>
      <c r="N647" s="2" t="s">
        <v>64</v>
      </c>
      <c r="O647">
        <v>28500</v>
      </c>
      <c r="P647">
        <v>16938</v>
      </c>
      <c r="Q647">
        <v>30</v>
      </c>
      <c r="R647" s="2" t="s">
        <v>3438</v>
      </c>
      <c r="S647" s="2" t="s">
        <v>4047</v>
      </c>
    </row>
    <row r="648" spans="1:19">
      <c r="A648" s="1">
        <v>46171</v>
      </c>
      <c r="B648" s="2" t="s">
        <v>4045</v>
      </c>
      <c r="C648" s="3">
        <v>0.6875</v>
      </c>
      <c r="D648" s="3">
        <v>0.70833333333333326</v>
      </c>
      <c r="E648">
        <v>0.5</v>
      </c>
      <c r="F648" s="2" t="s">
        <v>3416</v>
      </c>
      <c r="G648" s="2" t="s">
        <v>3464</v>
      </c>
      <c r="H648" t="s">
        <v>764</v>
      </c>
      <c r="I648" s="2" t="s">
        <v>764</v>
      </c>
      <c r="J648" s="2" t="s">
        <v>764</v>
      </c>
      <c r="M648" s="2" t="s">
        <v>764</v>
      </c>
      <c r="N648" s="2" t="s">
        <v>764</v>
      </c>
      <c r="O648" t="s">
        <v>764</v>
      </c>
      <c r="P648">
        <v>0</v>
      </c>
      <c r="Q648">
        <v>0</v>
      </c>
      <c r="R648" s="2" t="s">
        <v>4067</v>
      </c>
      <c r="S648" s="2" t="s">
        <v>4047</v>
      </c>
    </row>
    <row r="649" spans="1:19">
      <c r="A649" s="1">
        <v>46174</v>
      </c>
      <c r="B649" s="2" t="s">
        <v>3616</v>
      </c>
      <c r="C649" s="3">
        <v>0.33333333333333326</v>
      </c>
      <c r="D649" s="3">
        <v>0.35416666666666674</v>
      </c>
      <c r="E649">
        <v>0.5</v>
      </c>
      <c r="F649" s="2" t="s">
        <v>3416</v>
      </c>
      <c r="G649" s="2" t="s">
        <v>3362</v>
      </c>
      <c r="H649" t="s">
        <v>764</v>
      </c>
      <c r="I649" s="2" t="s">
        <v>764</v>
      </c>
      <c r="J649" s="2" t="s">
        <v>764</v>
      </c>
      <c r="M649" s="2" t="s">
        <v>764</v>
      </c>
      <c r="N649" s="2" t="s">
        <v>764</v>
      </c>
      <c r="O649" t="s">
        <v>764</v>
      </c>
      <c r="P649">
        <v>0</v>
      </c>
      <c r="Q649">
        <v>0</v>
      </c>
      <c r="R649" s="2" t="s">
        <v>4059</v>
      </c>
      <c r="S649" s="2" t="s">
        <v>4047</v>
      </c>
    </row>
    <row r="650" spans="1:19">
      <c r="A650" s="1">
        <v>46174</v>
      </c>
      <c r="B650" s="2" t="s">
        <v>3616</v>
      </c>
      <c r="C650" s="3">
        <v>0.35416666666666674</v>
      </c>
      <c r="D650" s="3">
        <v>0.40972222222222232</v>
      </c>
      <c r="E650">
        <v>1.33</v>
      </c>
      <c r="F650" s="2" t="s">
        <v>3416</v>
      </c>
      <c r="G650" s="2" t="s">
        <v>3417</v>
      </c>
      <c r="H650">
        <v>668</v>
      </c>
      <c r="I650" s="2" t="s">
        <v>2727</v>
      </c>
      <c r="J650" s="2" t="s">
        <v>2725</v>
      </c>
      <c r="K650" t="s">
        <v>857</v>
      </c>
      <c r="L650" t="s">
        <v>422</v>
      </c>
      <c r="M650" s="2" t="s">
        <v>2726</v>
      </c>
      <c r="N650" s="2" t="s">
        <v>64</v>
      </c>
      <c r="O650">
        <v>13000</v>
      </c>
      <c r="P650">
        <v>6915</v>
      </c>
      <c r="Q650">
        <v>3</v>
      </c>
      <c r="R650" s="2" t="s">
        <v>3438</v>
      </c>
      <c r="S650" s="2" t="s">
        <v>4047</v>
      </c>
    </row>
    <row r="651" spans="1:19">
      <c r="A651" s="1">
        <v>46174</v>
      </c>
      <c r="B651" s="2" t="s">
        <v>3616</v>
      </c>
      <c r="C651" s="3">
        <v>0.40972222222222232</v>
      </c>
      <c r="D651" s="3">
        <v>0.41666666666666674</v>
      </c>
      <c r="E651">
        <v>0.17</v>
      </c>
      <c r="F651" s="2" t="s">
        <v>3416</v>
      </c>
      <c r="G651" s="2" t="s">
        <v>4046</v>
      </c>
      <c r="H651" t="s">
        <v>764</v>
      </c>
      <c r="I651" s="2" t="s">
        <v>764</v>
      </c>
      <c r="J651" s="2" t="s">
        <v>764</v>
      </c>
      <c r="M651" s="2" t="s">
        <v>764</v>
      </c>
      <c r="N651" s="2" t="s">
        <v>764</v>
      </c>
      <c r="O651" t="s">
        <v>764</v>
      </c>
      <c r="P651">
        <v>0</v>
      </c>
      <c r="Q651">
        <v>0</v>
      </c>
      <c r="R651" s="2"/>
      <c r="S651" s="2" t="s">
        <v>4047</v>
      </c>
    </row>
    <row r="652" spans="1:19">
      <c r="A652" s="1">
        <v>46174</v>
      </c>
      <c r="B652" s="2" t="s">
        <v>3616</v>
      </c>
      <c r="C652" s="3">
        <v>0.41666666666666674</v>
      </c>
      <c r="D652" s="3">
        <v>0.43055555555555558</v>
      </c>
      <c r="E652">
        <v>0.33</v>
      </c>
      <c r="F652" s="2" t="s">
        <v>3416</v>
      </c>
      <c r="G652" s="2" t="s">
        <v>3471</v>
      </c>
      <c r="H652">
        <v>488</v>
      </c>
      <c r="I652" s="2" t="s">
        <v>2083</v>
      </c>
      <c r="J652" s="2" t="s">
        <v>764</v>
      </c>
      <c r="K652" t="s">
        <v>2082</v>
      </c>
      <c r="L652" t="s">
        <v>97</v>
      </c>
      <c r="M652" s="2" t="s">
        <v>764</v>
      </c>
      <c r="N652" s="2" t="s">
        <v>764</v>
      </c>
      <c r="O652">
        <v>29500</v>
      </c>
      <c r="P652">
        <v>0</v>
      </c>
      <c r="Q652">
        <v>0</v>
      </c>
      <c r="R652" s="2"/>
      <c r="S652" s="2" t="s">
        <v>4047</v>
      </c>
    </row>
    <row r="653" spans="1:19">
      <c r="A653" s="1">
        <v>46174</v>
      </c>
      <c r="B653" s="2" t="s">
        <v>3616</v>
      </c>
      <c r="C653" s="3">
        <v>0.43055555555555558</v>
      </c>
      <c r="D653" s="3">
        <v>0.52777777777777768</v>
      </c>
      <c r="E653">
        <v>2.33</v>
      </c>
      <c r="F653" s="2" t="s">
        <v>3416</v>
      </c>
      <c r="G653" s="2" t="s">
        <v>3417</v>
      </c>
      <c r="H653">
        <v>488</v>
      </c>
      <c r="I653" s="2" t="s">
        <v>2083</v>
      </c>
      <c r="J653" s="2" t="s">
        <v>2098</v>
      </c>
      <c r="K653" t="s">
        <v>2082</v>
      </c>
      <c r="L653" t="s">
        <v>97</v>
      </c>
      <c r="M653" s="2" t="s">
        <v>2081</v>
      </c>
      <c r="N653" s="2" t="s">
        <v>64</v>
      </c>
      <c r="O653">
        <v>29500</v>
      </c>
      <c r="P653">
        <v>29670</v>
      </c>
      <c r="Q653">
        <v>40</v>
      </c>
      <c r="R653" s="2" t="s">
        <v>3450</v>
      </c>
      <c r="S653" s="2" t="s">
        <v>4047</v>
      </c>
    </row>
    <row r="654" spans="1:19">
      <c r="A654" s="1">
        <v>46174</v>
      </c>
      <c r="B654" s="2" t="s">
        <v>3616</v>
      </c>
      <c r="C654" s="3">
        <v>0.52777777777777768</v>
      </c>
      <c r="D654" s="3">
        <v>0.53472222222222232</v>
      </c>
      <c r="E654">
        <v>0.17</v>
      </c>
      <c r="F654" s="2" t="s">
        <v>3416</v>
      </c>
      <c r="G654" s="2" t="s">
        <v>4046</v>
      </c>
      <c r="H654" t="s">
        <v>764</v>
      </c>
      <c r="I654" s="2" t="s">
        <v>764</v>
      </c>
      <c r="J654" s="2" t="s">
        <v>764</v>
      </c>
      <c r="M654" s="2" t="s">
        <v>764</v>
      </c>
      <c r="N654" s="2" t="s">
        <v>764</v>
      </c>
      <c r="O654" t="s">
        <v>764</v>
      </c>
      <c r="P654">
        <v>0</v>
      </c>
      <c r="Q654">
        <v>0</v>
      </c>
      <c r="R654" s="2"/>
      <c r="S654" s="2" t="s">
        <v>4047</v>
      </c>
    </row>
    <row r="655" spans="1:19">
      <c r="A655" s="1">
        <v>46174</v>
      </c>
      <c r="B655" s="2" t="s">
        <v>3616</v>
      </c>
      <c r="C655" s="3">
        <v>0.53472222222222232</v>
      </c>
      <c r="D655" s="3">
        <v>0.55555555555555558</v>
      </c>
      <c r="E655">
        <v>0.5</v>
      </c>
      <c r="F655" s="2" t="s">
        <v>3416</v>
      </c>
      <c r="G655" s="2" t="s">
        <v>3471</v>
      </c>
      <c r="H655">
        <v>618</v>
      </c>
      <c r="I655" s="2" t="s">
        <v>2553</v>
      </c>
      <c r="J655" s="2" t="s">
        <v>764</v>
      </c>
      <c r="K655" t="s">
        <v>2551</v>
      </c>
      <c r="L655" t="s">
        <v>97</v>
      </c>
      <c r="M655" s="2" t="s">
        <v>764</v>
      </c>
      <c r="N655" s="2" t="s">
        <v>764</v>
      </c>
      <c r="O655">
        <v>20000</v>
      </c>
      <c r="P655">
        <v>0</v>
      </c>
      <c r="Q655">
        <v>0</v>
      </c>
      <c r="R655" s="2"/>
      <c r="S655" s="2" t="s">
        <v>4047</v>
      </c>
    </row>
    <row r="656" spans="1:19">
      <c r="A656" s="1">
        <v>46174</v>
      </c>
      <c r="B656" s="2" t="s">
        <v>3616</v>
      </c>
      <c r="C656" s="3">
        <v>0.55555555555555558</v>
      </c>
      <c r="D656" s="3">
        <v>0.625</v>
      </c>
      <c r="E656">
        <v>1.67</v>
      </c>
      <c r="F656" s="2" t="s">
        <v>3416</v>
      </c>
      <c r="G656" s="2" t="s">
        <v>3417</v>
      </c>
      <c r="H656">
        <v>618</v>
      </c>
      <c r="I656" s="2" t="s">
        <v>2553</v>
      </c>
      <c r="J656" s="2" t="s">
        <v>2549</v>
      </c>
      <c r="K656" t="s">
        <v>2551</v>
      </c>
      <c r="L656" t="s">
        <v>97</v>
      </c>
      <c r="M656" s="2" t="s">
        <v>2550</v>
      </c>
      <c r="N656" s="2" t="s">
        <v>64</v>
      </c>
      <c r="O656">
        <v>20000</v>
      </c>
      <c r="P656">
        <v>20375</v>
      </c>
      <c r="Q656">
        <v>15</v>
      </c>
      <c r="R656" s="2" t="s">
        <v>3438</v>
      </c>
      <c r="S656" s="2" t="s">
        <v>4047</v>
      </c>
    </row>
    <row r="657" spans="1:19">
      <c r="A657" s="1">
        <v>46174</v>
      </c>
      <c r="B657" s="2" t="s">
        <v>3616</v>
      </c>
      <c r="C657" s="3">
        <v>0.625</v>
      </c>
      <c r="D657" s="3">
        <v>0.63194444444444442</v>
      </c>
      <c r="E657">
        <v>0.17</v>
      </c>
      <c r="F657" s="2" t="s">
        <v>3416</v>
      </c>
      <c r="G657" s="2" t="s">
        <v>4046</v>
      </c>
      <c r="H657" t="s">
        <v>764</v>
      </c>
      <c r="I657" s="2" t="s">
        <v>764</v>
      </c>
      <c r="J657" s="2" t="s">
        <v>764</v>
      </c>
      <c r="M657" s="2" t="s">
        <v>764</v>
      </c>
      <c r="N657" s="2" t="s">
        <v>764</v>
      </c>
      <c r="O657" t="s">
        <v>764</v>
      </c>
      <c r="P657">
        <v>0</v>
      </c>
      <c r="Q657">
        <v>0</v>
      </c>
      <c r="R657" s="2"/>
      <c r="S657" s="2" t="s">
        <v>4047</v>
      </c>
    </row>
    <row r="658" spans="1:19">
      <c r="A658" s="1">
        <v>46174</v>
      </c>
      <c r="B658" s="2" t="s">
        <v>3616</v>
      </c>
      <c r="C658" s="3">
        <v>0.63194444444444442</v>
      </c>
      <c r="D658" s="3">
        <v>0.64583333333333326</v>
      </c>
      <c r="E658">
        <v>0.33</v>
      </c>
      <c r="F658" s="2" t="s">
        <v>3416</v>
      </c>
      <c r="G658" s="2" t="s">
        <v>3471</v>
      </c>
      <c r="H658">
        <v>657</v>
      </c>
      <c r="I658" s="2" t="s">
        <v>2675</v>
      </c>
      <c r="J658" s="2" t="s">
        <v>764</v>
      </c>
      <c r="K658" t="s">
        <v>2672</v>
      </c>
      <c r="L658" t="s">
        <v>192</v>
      </c>
      <c r="M658" s="2" t="s">
        <v>764</v>
      </c>
      <c r="N658" s="2" t="s">
        <v>764</v>
      </c>
      <c r="O658">
        <v>23500</v>
      </c>
      <c r="P658">
        <v>0</v>
      </c>
      <c r="Q658">
        <v>0</v>
      </c>
      <c r="R658" s="2"/>
      <c r="S658" s="2" t="s">
        <v>4047</v>
      </c>
    </row>
    <row r="659" spans="1:19">
      <c r="A659" s="1">
        <v>46174</v>
      </c>
      <c r="B659" s="2" t="s">
        <v>3616</v>
      </c>
      <c r="C659" s="3">
        <v>0.64583333333333326</v>
      </c>
      <c r="D659" s="3">
        <v>0.72916666666666674</v>
      </c>
      <c r="E659">
        <v>2</v>
      </c>
      <c r="F659" s="2" t="s">
        <v>3416</v>
      </c>
      <c r="G659" s="2" t="s">
        <v>3417</v>
      </c>
      <c r="H659">
        <v>657</v>
      </c>
      <c r="I659" s="2" t="s">
        <v>2675</v>
      </c>
      <c r="J659" s="2" t="s">
        <v>2679</v>
      </c>
      <c r="K659" t="s">
        <v>2672</v>
      </c>
      <c r="L659" t="s">
        <v>192</v>
      </c>
      <c r="M659" s="2" t="s">
        <v>2671</v>
      </c>
      <c r="N659" s="2" t="s">
        <v>64</v>
      </c>
      <c r="O659">
        <v>23500</v>
      </c>
      <c r="P659">
        <v>23520</v>
      </c>
      <c r="Q659">
        <v>13</v>
      </c>
      <c r="R659" s="2" t="s">
        <v>3450</v>
      </c>
      <c r="S659" s="2" t="s">
        <v>4047</v>
      </c>
    </row>
    <row r="660" spans="1:19">
      <c r="A660" s="1">
        <v>46174</v>
      </c>
      <c r="B660" s="2" t="s">
        <v>4045</v>
      </c>
      <c r="C660" s="3">
        <v>0.75</v>
      </c>
      <c r="D660" s="3">
        <v>0.77083333333333326</v>
      </c>
      <c r="E660">
        <v>0.5</v>
      </c>
      <c r="F660" s="2" t="s">
        <v>3427</v>
      </c>
      <c r="G660" s="2" t="s">
        <v>3471</v>
      </c>
      <c r="H660">
        <v>740</v>
      </c>
      <c r="I660" s="2" t="s">
        <v>2877</v>
      </c>
      <c r="J660" s="2" t="s">
        <v>764</v>
      </c>
      <c r="K660" t="s">
        <v>402</v>
      </c>
      <c r="L660" t="s">
        <v>422</v>
      </c>
      <c r="M660" s="2" t="s">
        <v>764</v>
      </c>
      <c r="N660" s="2" t="s">
        <v>764</v>
      </c>
      <c r="O660">
        <v>7000</v>
      </c>
      <c r="P660">
        <v>0</v>
      </c>
      <c r="Q660">
        <v>0</v>
      </c>
      <c r="R660" s="2"/>
      <c r="S660" s="2" t="s">
        <v>4047</v>
      </c>
    </row>
    <row r="661" spans="1:19">
      <c r="A661" s="1">
        <v>46174</v>
      </c>
      <c r="B661" s="2" t="s">
        <v>4045</v>
      </c>
      <c r="C661" s="3">
        <v>0.77083333333333326</v>
      </c>
      <c r="D661" s="3">
        <v>0.79861111111111116</v>
      </c>
      <c r="E661">
        <v>0.67</v>
      </c>
      <c r="F661" s="2" t="s">
        <v>3427</v>
      </c>
      <c r="G661" s="2" t="s">
        <v>3417</v>
      </c>
      <c r="H661">
        <v>740</v>
      </c>
      <c r="I661" s="2" t="s">
        <v>2877</v>
      </c>
      <c r="J661" s="2" t="s">
        <v>2875</v>
      </c>
      <c r="K661" t="s">
        <v>402</v>
      </c>
      <c r="L661" t="s">
        <v>422</v>
      </c>
      <c r="M661" s="2" t="s">
        <v>2876</v>
      </c>
      <c r="N661" s="2" t="s">
        <v>64</v>
      </c>
      <c r="O661">
        <v>7000</v>
      </c>
      <c r="P661">
        <v>6618</v>
      </c>
      <c r="Q661">
        <v>12</v>
      </c>
      <c r="R661" s="2" t="s">
        <v>3438</v>
      </c>
      <c r="S661" s="2" t="s">
        <v>4047</v>
      </c>
    </row>
    <row r="662" spans="1:19">
      <c r="A662" s="1">
        <v>46174</v>
      </c>
      <c r="B662" s="2" t="s">
        <v>4045</v>
      </c>
      <c r="C662" s="3">
        <v>0.79861111111111116</v>
      </c>
      <c r="D662" s="3">
        <v>0.80555555555555558</v>
      </c>
      <c r="E662">
        <v>0.17</v>
      </c>
      <c r="F662" s="2" t="s">
        <v>3427</v>
      </c>
      <c r="G662" s="2" t="s">
        <v>4046</v>
      </c>
      <c r="H662" t="s">
        <v>764</v>
      </c>
      <c r="I662" s="2" t="s">
        <v>764</v>
      </c>
      <c r="J662" s="2" t="s">
        <v>764</v>
      </c>
      <c r="M662" s="2" t="s">
        <v>764</v>
      </c>
      <c r="N662" s="2" t="s">
        <v>764</v>
      </c>
      <c r="O662" t="s">
        <v>764</v>
      </c>
      <c r="P662">
        <v>0</v>
      </c>
      <c r="Q662">
        <v>0</v>
      </c>
      <c r="R662" s="2"/>
      <c r="S662" s="2" t="s">
        <v>4047</v>
      </c>
    </row>
    <row r="663" spans="1:19">
      <c r="A663" s="1">
        <v>46174</v>
      </c>
      <c r="B663" s="2" t="s">
        <v>4045</v>
      </c>
      <c r="C663" s="3">
        <v>0.80555555555555558</v>
      </c>
      <c r="D663" s="3">
        <v>0.81944444444444442</v>
      </c>
      <c r="E663">
        <v>0.33</v>
      </c>
      <c r="F663" s="2" t="s">
        <v>3427</v>
      </c>
      <c r="G663" s="2" t="s">
        <v>3471</v>
      </c>
      <c r="H663">
        <v>701</v>
      </c>
      <c r="I663" s="2" t="s">
        <v>826</v>
      </c>
      <c r="J663" s="2" t="s">
        <v>764</v>
      </c>
      <c r="K663" t="s">
        <v>825</v>
      </c>
      <c r="L663" t="s">
        <v>192</v>
      </c>
      <c r="M663" s="2" t="s">
        <v>764</v>
      </c>
      <c r="N663" s="2" t="s">
        <v>764</v>
      </c>
      <c r="O663">
        <v>29300</v>
      </c>
      <c r="P663">
        <v>0</v>
      </c>
      <c r="Q663">
        <v>0</v>
      </c>
      <c r="R663" s="2"/>
      <c r="S663" s="2" t="s">
        <v>4047</v>
      </c>
    </row>
    <row r="664" spans="1:19">
      <c r="A664" s="1">
        <v>46174</v>
      </c>
      <c r="B664" s="2" t="s">
        <v>4045</v>
      </c>
      <c r="C664" s="3">
        <v>0.81944444444444442</v>
      </c>
      <c r="D664" s="3">
        <v>0.83333333333333326</v>
      </c>
      <c r="E664">
        <v>0.33</v>
      </c>
      <c r="F664" s="2" t="s">
        <v>3427</v>
      </c>
      <c r="G664" s="2" t="s">
        <v>3417</v>
      </c>
      <c r="H664">
        <v>701</v>
      </c>
      <c r="I664" s="2" t="s">
        <v>826</v>
      </c>
      <c r="J664" s="2" t="s">
        <v>2800</v>
      </c>
      <c r="K664" t="s">
        <v>825</v>
      </c>
      <c r="L664" t="s">
        <v>192</v>
      </c>
      <c r="M664" s="2" t="s">
        <v>824</v>
      </c>
      <c r="N664" s="2" t="s">
        <v>64</v>
      </c>
      <c r="O664">
        <v>29300</v>
      </c>
      <c r="P664">
        <v>1000</v>
      </c>
      <c r="Q664">
        <v>6</v>
      </c>
      <c r="R664" s="2" t="s">
        <v>3450</v>
      </c>
      <c r="S664" s="2" t="s">
        <v>4047</v>
      </c>
    </row>
    <row r="665" spans="1:19">
      <c r="A665" s="1">
        <v>46174</v>
      </c>
      <c r="B665" s="2" t="s">
        <v>4045</v>
      </c>
      <c r="C665" s="3">
        <v>0.83333333333333326</v>
      </c>
      <c r="D665" s="3">
        <v>0.85416666666666674</v>
      </c>
      <c r="E665">
        <v>0.5</v>
      </c>
      <c r="F665" s="2" t="s">
        <v>3427</v>
      </c>
      <c r="G665" s="2" t="s">
        <v>3362</v>
      </c>
      <c r="H665" t="s">
        <v>764</v>
      </c>
      <c r="I665" s="2" t="s">
        <v>764</v>
      </c>
      <c r="J665" s="2" t="s">
        <v>764</v>
      </c>
      <c r="M665" s="2" t="s">
        <v>764</v>
      </c>
      <c r="N665" s="2" t="s">
        <v>764</v>
      </c>
      <c r="O665" t="s">
        <v>764</v>
      </c>
      <c r="P665">
        <v>0</v>
      </c>
      <c r="Q665">
        <v>0</v>
      </c>
      <c r="R665" s="2" t="s">
        <v>4049</v>
      </c>
      <c r="S665" s="2" t="s">
        <v>4047</v>
      </c>
    </row>
    <row r="666" spans="1:19">
      <c r="A666" s="1">
        <v>46174</v>
      </c>
      <c r="B666" s="2" t="s">
        <v>4045</v>
      </c>
      <c r="C666" s="3">
        <v>0.85416666666666674</v>
      </c>
      <c r="D666" s="3">
        <v>0.97916666666666674</v>
      </c>
      <c r="E666">
        <v>3</v>
      </c>
      <c r="F666" s="2" t="s">
        <v>3427</v>
      </c>
      <c r="G666" s="2" t="s">
        <v>3417</v>
      </c>
      <c r="H666">
        <v>701</v>
      </c>
      <c r="I666" s="2" t="s">
        <v>826</v>
      </c>
      <c r="J666" s="2" t="s">
        <v>2800</v>
      </c>
      <c r="K666" t="s">
        <v>825</v>
      </c>
      <c r="L666" t="s">
        <v>192</v>
      </c>
      <c r="M666" s="2" t="s">
        <v>824</v>
      </c>
      <c r="N666" s="2" t="s">
        <v>64</v>
      </c>
      <c r="O666">
        <v>29300</v>
      </c>
      <c r="P666">
        <v>28705</v>
      </c>
      <c r="Q666">
        <v>0</v>
      </c>
      <c r="R666" s="2" t="s">
        <v>3450</v>
      </c>
      <c r="S666" s="2" t="s">
        <v>4047</v>
      </c>
    </row>
    <row r="667" spans="1:19">
      <c r="A667" s="1">
        <v>46174</v>
      </c>
      <c r="B667" s="2" t="s">
        <v>4045</v>
      </c>
      <c r="C667" s="3">
        <v>0.97916666666666674</v>
      </c>
      <c r="D667" s="3">
        <v>0.98611111111111116</v>
      </c>
      <c r="E667">
        <v>0.17</v>
      </c>
      <c r="F667" s="2" t="s">
        <v>3427</v>
      </c>
      <c r="G667" s="2" t="s">
        <v>4046</v>
      </c>
      <c r="H667" t="s">
        <v>764</v>
      </c>
      <c r="I667" s="2" t="s">
        <v>764</v>
      </c>
      <c r="J667" s="2" t="s">
        <v>764</v>
      </c>
      <c r="M667" s="2" t="s">
        <v>764</v>
      </c>
      <c r="N667" s="2" t="s">
        <v>764</v>
      </c>
      <c r="O667" t="s">
        <v>764</v>
      </c>
      <c r="P667">
        <v>0</v>
      </c>
      <c r="Q667">
        <v>0</v>
      </c>
      <c r="R667" s="2"/>
      <c r="S667" s="2" t="s">
        <v>4047</v>
      </c>
    </row>
    <row r="668" spans="1:19">
      <c r="A668" s="1">
        <v>46174</v>
      </c>
      <c r="B668" s="2" t="s">
        <v>4045</v>
      </c>
      <c r="C668" s="3">
        <v>0.98611111111111116</v>
      </c>
      <c r="D668" s="3">
        <v>0.125</v>
      </c>
      <c r="E668">
        <v>3.33</v>
      </c>
      <c r="F668" s="2" t="s">
        <v>3427</v>
      </c>
      <c r="G668" s="2" t="s">
        <v>3417</v>
      </c>
      <c r="H668">
        <v>658</v>
      </c>
      <c r="I668" s="2" t="s">
        <v>2675</v>
      </c>
      <c r="J668" s="2" t="s">
        <v>2680</v>
      </c>
      <c r="K668" t="s">
        <v>2672</v>
      </c>
      <c r="L668" t="s">
        <v>192</v>
      </c>
      <c r="M668" s="2" t="s">
        <v>2671</v>
      </c>
      <c r="N668" s="2" t="s">
        <v>64</v>
      </c>
      <c r="O668">
        <v>23500</v>
      </c>
      <c r="P668">
        <v>23591</v>
      </c>
      <c r="Q668">
        <v>19</v>
      </c>
      <c r="R668" s="2" t="s">
        <v>3450</v>
      </c>
      <c r="S668" s="2" t="s">
        <v>4047</v>
      </c>
    </row>
    <row r="669" spans="1:19">
      <c r="A669" s="1">
        <v>46175</v>
      </c>
      <c r="B669" s="2" t="s">
        <v>4045</v>
      </c>
      <c r="C669" s="3">
        <v>0.125</v>
      </c>
      <c r="D669" s="3">
        <v>0.13541666666666674</v>
      </c>
      <c r="E669">
        <v>0.25</v>
      </c>
      <c r="F669" s="2" t="s">
        <v>3427</v>
      </c>
      <c r="G669" s="2" t="s">
        <v>4046</v>
      </c>
      <c r="H669" t="s">
        <v>764</v>
      </c>
      <c r="I669" s="2" t="s">
        <v>764</v>
      </c>
      <c r="J669" s="2" t="s">
        <v>764</v>
      </c>
      <c r="M669" s="2" t="s">
        <v>764</v>
      </c>
      <c r="N669" s="2" t="s">
        <v>764</v>
      </c>
      <c r="O669" t="s">
        <v>764</v>
      </c>
      <c r="P669">
        <v>0</v>
      </c>
      <c r="Q669">
        <v>0</v>
      </c>
      <c r="R669" s="2"/>
      <c r="S669" s="2" t="s">
        <v>4047</v>
      </c>
    </row>
    <row r="670" spans="1:19">
      <c r="A670" s="1">
        <v>46175</v>
      </c>
      <c r="B670" s="2" t="s">
        <v>4045</v>
      </c>
      <c r="C670" s="3">
        <v>0.13541666666666674</v>
      </c>
      <c r="D670" s="3">
        <v>0.26388888888888884</v>
      </c>
      <c r="E670">
        <v>3.08</v>
      </c>
      <c r="F670" s="2" t="s">
        <v>3427</v>
      </c>
      <c r="G670" s="2" t="s">
        <v>3417</v>
      </c>
      <c r="H670">
        <v>659</v>
      </c>
      <c r="I670" s="2" t="s">
        <v>2675</v>
      </c>
      <c r="J670" s="2" t="s">
        <v>2681</v>
      </c>
      <c r="K670" t="s">
        <v>2672</v>
      </c>
      <c r="L670" t="s">
        <v>192</v>
      </c>
      <c r="M670" s="2" t="s">
        <v>2671</v>
      </c>
      <c r="N670" s="2" t="s">
        <v>64</v>
      </c>
      <c r="O670">
        <v>23500</v>
      </c>
      <c r="P670">
        <v>23603</v>
      </c>
      <c r="Q670">
        <v>0</v>
      </c>
      <c r="R670" s="2" t="s">
        <v>3450</v>
      </c>
      <c r="S670" s="2" t="s">
        <v>4047</v>
      </c>
    </row>
    <row r="671" spans="1:19">
      <c r="A671" s="1">
        <v>46175</v>
      </c>
      <c r="B671" s="2" t="s">
        <v>4045</v>
      </c>
      <c r="C671" s="3">
        <v>0.26388888888888884</v>
      </c>
      <c r="D671" s="3">
        <v>0.27083333333333326</v>
      </c>
      <c r="E671">
        <v>0.17</v>
      </c>
      <c r="F671" s="2" t="s">
        <v>3427</v>
      </c>
      <c r="G671" s="2" t="s">
        <v>4046</v>
      </c>
      <c r="H671" t="s">
        <v>764</v>
      </c>
      <c r="I671" s="2" t="s">
        <v>764</v>
      </c>
      <c r="J671" s="2" t="s">
        <v>764</v>
      </c>
      <c r="M671" s="2" t="s">
        <v>764</v>
      </c>
      <c r="N671" s="2" t="s">
        <v>764</v>
      </c>
      <c r="O671" t="s">
        <v>764</v>
      </c>
      <c r="P671">
        <v>0</v>
      </c>
      <c r="Q671">
        <v>0</v>
      </c>
      <c r="R671" s="2"/>
      <c r="S671" s="2" t="s">
        <v>4047</v>
      </c>
    </row>
    <row r="672" spans="1:19">
      <c r="A672" s="1">
        <v>46175</v>
      </c>
      <c r="B672" s="2" t="s">
        <v>4045</v>
      </c>
      <c r="C672" s="3">
        <v>0.27083333333333326</v>
      </c>
      <c r="D672" s="3">
        <v>0.27777777777777768</v>
      </c>
      <c r="E672">
        <v>0.17</v>
      </c>
      <c r="F672" s="2" t="s">
        <v>3427</v>
      </c>
      <c r="G672" s="2" t="s">
        <v>3471</v>
      </c>
      <c r="H672">
        <v>515</v>
      </c>
      <c r="I672" s="2" t="s">
        <v>2189</v>
      </c>
      <c r="J672" s="2" t="s">
        <v>764</v>
      </c>
      <c r="K672" t="s">
        <v>2187</v>
      </c>
      <c r="L672" t="s">
        <v>2188</v>
      </c>
      <c r="M672" s="2" t="s">
        <v>764</v>
      </c>
      <c r="N672" s="2" t="s">
        <v>764</v>
      </c>
      <c r="O672">
        <v>12000</v>
      </c>
      <c r="P672">
        <v>0</v>
      </c>
      <c r="Q672">
        <v>0</v>
      </c>
      <c r="R672" s="2"/>
      <c r="S672" s="2" t="s">
        <v>4047</v>
      </c>
    </row>
    <row r="673" spans="1:19">
      <c r="A673" s="1">
        <v>46175</v>
      </c>
      <c r="B673" s="2" t="s">
        <v>4045</v>
      </c>
      <c r="C673" s="3">
        <v>0.27777777777777768</v>
      </c>
      <c r="D673" s="3">
        <v>0.30555555555555558</v>
      </c>
      <c r="E673">
        <v>0.67</v>
      </c>
      <c r="F673" s="2" t="s">
        <v>3427</v>
      </c>
      <c r="G673" s="2" t="s">
        <v>3417</v>
      </c>
      <c r="H673">
        <v>515</v>
      </c>
      <c r="I673" s="2" t="s">
        <v>2189</v>
      </c>
      <c r="J673" s="2" t="s">
        <v>2185</v>
      </c>
      <c r="K673" t="s">
        <v>2187</v>
      </c>
      <c r="L673" t="s">
        <v>2188</v>
      </c>
      <c r="M673" s="2" t="s">
        <v>2186</v>
      </c>
      <c r="N673" s="2" t="s">
        <v>64</v>
      </c>
      <c r="O673">
        <v>12000</v>
      </c>
      <c r="P673">
        <v>5300</v>
      </c>
      <c r="Q673">
        <v>0</v>
      </c>
      <c r="R673" s="2" t="s">
        <v>3450</v>
      </c>
      <c r="S673" s="2" t="s">
        <v>4047</v>
      </c>
    </row>
    <row r="674" spans="1:19">
      <c r="A674" s="1">
        <v>46175</v>
      </c>
      <c r="B674" s="2" t="s">
        <v>4045</v>
      </c>
      <c r="C674" s="3">
        <v>0.30555555555555558</v>
      </c>
      <c r="D674" s="3">
        <v>0.3125</v>
      </c>
      <c r="E674">
        <v>0.17</v>
      </c>
      <c r="F674" s="2" t="s">
        <v>3427</v>
      </c>
      <c r="G674" s="2" t="s">
        <v>3464</v>
      </c>
      <c r="H674" t="s">
        <v>764</v>
      </c>
      <c r="I674" s="2" t="s">
        <v>764</v>
      </c>
      <c r="J674" s="2" t="s">
        <v>764</v>
      </c>
      <c r="M674" s="2" t="s">
        <v>764</v>
      </c>
      <c r="N674" s="2" t="s">
        <v>764</v>
      </c>
      <c r="O674" t="s">
        <v>764</v>
      </c>
      <c r="P674">
        <v>0</v>
      </c>
      <c r="Q674">
        <v>0</v>
      </c>
      <c r="R674" s="2" t="s">
        <v>3464</v>
      </c>
      <c r="S674" s="2" t="s">
        <v>4047</v>
      </c>
    </row>
    <row r="675" spans="1:19">
      <c r="A675" s="1">
        <v>46175</v>
      </c>
      <c r="B675" s="2" t="s">
        <v>3616</v>
      </c>
      <c r="C675" s="3">
        <v>0.34027777777777768</v>
      </c>
      <c r="D675" s="3">
        <v>0.375</v>
      </c>
      <c r="E675">
        <v>0.83</v>
      </c>
      <c r="F675" s="2" t="s">
        <v>3416</v>
      </c>
      <c r="G675" s="2" t="s">
        <v>3417</v>
      </c>
      <c r="H675">
        <v>515</v>
      </c>
      <c r="I675" s="2" t="s">
        <v>2189</v>
      </c>
      <c r="J675" s="2" t="s">
        <v>2185</v>
      </c>
      <c r="K675" t="s">
        <v>2187</v>
      </c>
      <c r="L675" t="s">
        <v>2188</v>
      </c>
      <c r="M675" s="2" t="s">
        <v>2186</v>
      </c>
      <c r="N675" s="2" t="s">
        <v>64</v>
      </c>
      <c r="O675">
        <v>12000</v>
      </c>
      <c r="P675">
        <v>7215</v>
      </c>
      <c r="Q675">
        <v>10</v>
      </c>
      <c r="R675" s="2" t="s">
        <v>3450</v>
      </c>
      <c r="S675" s="2" t="s">
        <v>4047</v>
      </c>
    </row>
    <row r="676" spans="1:19">
      <c r="A676" s="1">
        <v>46175</v>
      </c>
      <c r="B676" s="2" t="s">
        <v>3616</v>
      </c>
      <c r="C676" s="3">
        <v>0.375</v>
      </c>
      <c r="D676" s="3">
        <v>0.38194444444444442</v>
      </c>
      <c r="E676">
        <v>0.17</v>
      </c>
      <c r="F676" s="2" t="s">
        <v>3416</v>
      </c>
      <c r="G676" s="2" t="s">
        <v>4046</v>
      </c>
      <c r="H676" t="s">
        <v>764</v>
      </c>
      <c r="I676" s="2" t="s">
        <v>764</v>
      </c>
      <c r="J676" s="2" t="s">
        <v>764</v>
      </c>
      <c r="M676" s="2" t="s">
        <v>764</v>
      </c>
      <c r="N676" s="2" t="s">
        <v>764</v>
      </c>
      <c r="O676" t="s">
        <v>764</v>
      </c>
      <c r="P676">
        <v>0</v>
      </c>
      <c r="Q676">
        <v>0</v>
      </c>
      <c r="R676" s="2"/>
      <c r="S676" s="2" t="s">
        <v>4047</v>
      </c>
    </row>
    <row r="677" spans="1:19">
      <c r="A677" s="1">
        <v>46175</v>
      </c>
      <c r="B677" s="2" t="s">
        <v>3616</v>
      </c>
      <c r="C677" s="3">
        <v>0.38194444444444442</v>
      </c>
      <c r="D677" s="3">
        <v>0.39583333333333326</v>
      </c>
      <c r="E677">
        <v>0.33</v>
      </c>
      <c r="F677" s="2" t="s">
        <v>3416</v>
      </c>
      <c r="G677" s="2" t="s">
        <v>3471</v>
      </c>
      <c r="H677">
        <v>782</v>
      </c>
      <c r="I677" s="2" t="s">
        <v>2993</v>
      </c>
      <c r="J677" s="2" t="s">
        <v>764</v>
      </c>
      <c r="K677" t="s">
        <v>1598</v>
      </c>
      <c r="L677" t="s">
        <v>192</v>
      </c>
      <c r="M677" s="2" t="s">
        <v>764</v>
      </c>
      <c r="N677" s="2" t="s">
        <v>764</v>
      </c>
      <c r="O677">
        <v>7000</v>
      </c>
      <c r="P677">
        <v>0</v>
      </c>
      <c r="Q677">
        <v>0</v>
      </c>
      <c r="R677" s="2"/>
      <c r="S677" s="2" t="s">
        <v>4047</v>
      </c>
    </row>
    <row r="678" spans="1:19">
      <c r="A678" s="1">
        <v>46175</v>
      </c>
      <c r="B678" s="2" t="s">
        <v>3616</v>
      </c>
      <c r="C678" s="3">
        <v>0.39583333333333326</v>
      </c>
      <c r="D678" s="3">
        <v>0.42361111111111116</v>
      </c>
      <c r="E678">
        <v>0.67</v>
      </c>
      <c r="F678" s="2" t="s">
        <v>3416</v>
      </c>
      <c r="G678" s="2" t="s">
        <v>3417</v>
      </c>
      <c r="H678">
        <v>782</v>
      </c>
      <c r="I678" s="2" t="s">
        <v>2993</v>
      </c>
      <c r="J678" s="2" t="s">
        <v>2991</v>
      </c>
      <c r="K678" t="s">
        <v>1598</v>
      </c>
      <c r="L678" t="s">
        <v>192</v>
      </c>
      <c r="M678" s="2" t="s">
        <v>2992</v>
      </c>
      <c r="N678" s="2" t="s">
        <v>64</v>
      </c>
      <c r="O678">
        <v>7000</v>
      </c>
      <c r="P678">
        <v>7200</v>
      </c>
      <c r="Q678">
        <v>8</v>
      </c>
      <c r="R678" s="2" t="s">
        <v>3438</v>
      </c>
      <c r="S678" s="2" t="s">
        <v>4047</v>
      </c>
    </row>
    <row r="679" spans="1:19">
      <c r="A679" s="1">
        <v>46175</v>
      </c>
      <c r="B679" s="2" t="s">
        <v>3616</v>
      </c>
      <c r="C679" s="3">
        <v>0.42361111111111116</v>
      </c>
      <c r="D679" s="3">
        <v>0.43055555555555558</v>
      </c>
      <c r="E679">
        <v>0.17</v>
      </c>
      <c r="F679" s="2" t="s">
        <v>3416</v>
      </c>
      <c r="G679" s="2" t="s">
        <v>4046</v>
      </c>
      <c r="H679" t="s">
        <v>764</v>
      </c>
      <c r="I679" s="2" t="s">
        <v>764</v>
      </c>
      <c r="J679" s="2" t="s">
        <v>764</v>
      </c>
      <c r="M679" s="2" t="s">
        <v>764</v>
      </c>
      <c r="N679" s="2" t="s">
        <v>764</v>
      </c>
      <c r="O679" t="s">
        <v>764</v>
      </c>
      <c r="P679">
        <v>0</v>
      </c>
      <c r="Q679">
        <v>0</v>
      </c>
      <c r="R679" s="2"/>
      <c r="S679" s="2" t="s">
        <v>4047</v>
      </c>
    </row>
    <row r="680" spans="1:19">
      <c r="A680" s="1">
        <v>46175</v>
      </c>
      <c r="B680" s="2" t="s">
        <v>3616</v>
      </c>
      <c r="C680" s="3">
        <v>0.43055555555555558</v>
      </c>
      <c r="D680" s="3">
        <v>0.44444444444444442</v>
      </c>
      <c r="E680">
        <v>0.33</v>
      </c>
      <c r="F680" s="2" t="s">
        <v>3416</v>
      </c>
      <c r="G680" s="2" t="s">
        <v>3471</v>
      </c>
      <c r="H680">
        <v>676</v>
      </c>
      <c r="I680" s="2" t="s">
        <v>2743</v>
      </c>
      <c r="J680" s="2" t="s">
        <v>764</v>
      </c>
      <c r="K680" t="s">
        <v>2742</v>
      </c>
      <c r="L680" t="s">
        <v>1734</v>
      </c>
      <c r="M680" s="2" t="s">
        <v>764</v>
      </c>
      <c r="N680" s="2" t="s">
        <v>764</v>
      </c>
      <c r="O680">
        <v>12000</v>
      </c>
      <c r="P680">
        <v>0</v>
      </c>
      <c r="Q680">
        <v>0</v>
      </c>
      <c r="R680" s="2"/>
      <c r="S680" s="2" t="s">
        <v>4047</v>
      </c>
    </row>
    <row r="681" spans="1:19">
      <c r="A681" s="1">
        <v>46175</v>
      </c>
      <c r="B681" s="2" t="s">
        <v>3616</v>
      </c>
      <c r="C681" s="3">
        <v>0.44444444444444442</v>
      </c>
      <c r="D681" s="3">
        <v>0.51388888888888884</v>
      </c>
      <c r="E681">
        <v>1.67</v>
      </c>
      <c r="F681" s="2" t="s">
        <v>3416</v>
      </c>
      <c r="G681" s="2" t="s">
        <v>3417</v>
      </c>
      <c r="H681">
        <v>676</v>
      </c>
      <c r="I681" s="2" t="s">
        <v>2743</v>
      </c>
      <c r="J681" s="2" t="s">
        <v>2740</v>
      </c>
      <c r="K681" t="s">
        <v>2742</v>
      </c>
      <c r="L681" t="s">
        <v>1734</v>
      </c>
      <c r="M681" s="2" t="s">
        <v>2741</v>
      </c>
      <c r="N681" s="2" t="s">
        <v>64</v>
      </c>
      <c r="O681">
        <v>12000</v>
      </c>
      <c r="P681">
        <v>12625</v>
      </c>
      <c r="Q681">
        <v>15</v>
      </c>
      <c r="R681" s="2" t="s">
        <v>3450</v>
      </c>
      <c r="S681" s="2" t="s">
        <v>4047</v>
      </c>
    </row>
    <row r="682" spans="1:19">
      <c r="A682" s="1">
        <v>46175</v>
      </c>
      <c r="B682" s="2" t="s">
        <v>3616</v>
      </c>
      <c r="C682" s="3">
        <v>0.51388888888888884</v>
      </c>
      <c r="D682" s="3">
        <v>0.52083333333333326</v>
      </c>
      <c r="E682">
        <v>0.17</v>
      </c>
      <c r="F682" s="2" t="s">
        <v>3416</v>
      </c>
      <c r="G682" s="2" t="s">
        <v>4046</v>
      </c>
      <c r="H682" t="s">
        <v>764</v>
      </c>
      <c r="I682" s="2" t="s">
        <v>764</v>
      </c>
      <c r="J682" s="2" t="s">
        <v>764</v>
      </c>
      <c r="M682" s="2" t="s">
        <v>764</v>
      </c>
      <c r="N682" s="2" t="s">
        <v>764</v>
      </c>
      <c r="O682" t="s">
        <v>764</v>
      </c>
      <c r="P682">
        <v>0</v>
      </c>
      <c r="Q682">
        <v>0</v>
      </c>
      <c r="R682" s="2"/>
      <c r="S682" s="2" t="s">
        <v>4047</v>
      </c>
    </row>
    <row r="683" spans="1:19">
      <c r="A683" s="1">
        <v>46175</v>
      </c>
      <c r="B683" s="2" t="s">
        <v>3616</v>
      </c>
      <c r="C683" s="3">
        <v>0.52083333333333326</v>
      </c>
      <c r="D683" s="3">
        <v>0.53472222222222232</v>
      </c>
      <c r="E683">
        <v>0.33</v>
      </c>
      <c r="F683" s="2" t="s">
        <v>3416</v>
      </c>
      <c r="G683" s="2" t="s">
        <v>3471</v>
      </c>
      <c r="H683">
        <v>699</v>
      </c>
      <c r="I683" s="2" t="s">
        <v>411</v>
      </c>
      <c r="J683" s="2" t="s">
        <v>764</v>
      </c>
      <c r="K683" t="s">
        <v>410</v>
      </c>
      <c r="L683" t="s">
        <v>97</v>
      </c>
      <c r="M683" s="2" t="s">
        <v>764</v>
      </c>
      <c r="N683" s="2" t="s">
        <v>764</v>
      </c>
      <c r="O683">
        <v>28000</v>
      </c>
      <c r="P683">
        <v>0</v>
      </c>
      <c r="Q683">
        <v>0</v>
      </c>
      <c r="R683" s="2"/>
      <c r="S683" s="2" t="s">
        <v>4047</v>
      </c>
    </row>
    <row r="684" spans="1:19">
      <c r="A684" s="1">
        <v>46175</v>
      </c>
      <c r="B684" s="2" t="s">
        <v>3616</v>
      </c>
      <c r="C684" s="3">
        <v>0.53472222222222232</v>
      </c>
      <c r="D684" s="3">
        <v>0.63194444444444442</v>
      </c>
      <c r="E684">
        <v>2.33</v>
      </c>
      <c r="F684" s="2" t="s">
        <v>3416</v>
      </c>
      <c r="G684" s="2" t="s">
        <v>3417</v>
      </c>
      <c r="H684">
        <v>699</v>
      </c>
      <c r="I684" s="2" t="s">
        <v>411</v>
      </c>
      <c r="J684" s="2" t="s">
        <v>2799</v>
      </c>
      <c r="K684" t="s">
        <v>410</v>
      </c>
      <c r="L684" t="s">
        <v>97</v>
      </c>
      <c r="M684" s="2" t="s">
        <v>409</v>
      </c>
      <c r="N684" s="2" t="s">
        <v>64</v>
      </c>
      <c r="O684">
        <v>28000</v>
      </c>
      <c r="P684">
        <v>28180</v>
      </c>
      <c r="Q684">
        <v>20</v>
      </c>
      <c r="R684" s="2" t="s">
        <v>3450</v>
      </c>
      <c r="S684" s="2" t="s">
        <v>4047</v>
      </c>
    </row>
    <row r="685" spans="1:19">
      <c r="A685" s="1">
        <v>46175</v>
      </c>
      <c r="B685" s="2" t="s">
        <v>3616</v>
      </c>
      <c r="C685" s="3">
        <v>0.63194444444444442</v>
      </c>
      <c r="D685" s="3">
        <v>0.63888888888888884</v>
      </c>
      <c r="E685">
        <v>0.17</v>
      </c>
      <c r="F685" s="2" t="s">
        <v>3416</v>
      </c>
      <c r="G685" s="2" t="s">
        <v>4046</v>
      </c>
      <c r="H685" t="s">
        <v>764</v>
      </c>
      <c r="I685" s="2" t="s">
        <v>764</v>
      </c>
      <c r="J685" s="2" t="s">
        <v>764</v>
      </c>
      <c r="M685" s="2" t="s">
        <v>764</v>
      </c>
      <c r="N685" s="2" t="s">
        <v>764</v>
      </c>
      <c r="O685" t="s">
        <v>764</v>
      </c>
      <c r="P685">
        <v>0</v>
      </c>
      <c r="Q685">
        <v>0</v>
      </c>
      <c r="R685" s="2"/>
      <c r="S685" s="2" t="s">
        <v>4047</v>
      </c>
    </row>
    <row r="686" spans="1:19">
      <c r="A686" s="1">
        <v>46175</v>
      </c>
      <c r="B686" s="2" t="s">
        <v>3616</v>
      </c>
      <c r="C686" s="3">
        <v>0.63888888888888884</v>
      </c>
      <c r="D686" s="3">
        <v>0.65972222222222232</v>
      </c>
      <c r="E686">
        <v>0.5</v>
      </c>
      <c r="F686" s="2" t="s">
        <v>3416</v>
      </c>
      <c r="G686" s="2" t="s">
        <v>3471</v>
      </c>
      <c r="H686">
        <v>549</v>
      </c>
      <c r="I686" s="2" t="s">
        <v>2290</v>
      </c>
      <c r="J686" s="2" t="s">
        <v>764</v>
      </c>
      <c r="K686" t="s">
        <v>639</v>
      </c>
      <c r="L686" t="s">
        <v>2288</v>
      </c>
      <c r="M686" s="2" t="s">
        <v>764</v>
      </c>
      <c r="N686" s="2" t="s">
        <v>764</v>
      </c>
      <c r="O686">
        <v>16000</v>
      </c>
      <c r="P686">
        <v>0</v>
      </c>
      <c r="Q686">
        <v>0</v>
      </c>
      <c r="R686" s="2"/>
      <c r="S686" s="2" t="s">
        <v>4047</v>
      </c>
    </row>
    <row r="687" spans="1:19">
      <c r="A687" s="1">
        <v>46175</v>
      </c>
      <c r="B687" s="2" t="s">
        <v>3616</v>
      </c>
      <c r="C687" s="3">
        <v>0.65972222222222232</v>
      </c>
      <c r="D687" s="3">
        <v>0.72916666666666674</v>
      </c>
      <c r="E687">
        <v>1.67</v>
      </c>
      <c r="F687" s="2" t="s">
        <v>3416</v>
      </c>
      <c r="G687" s="2" t="s">
        <v>3417</v>
      </c>
      <c r="H687">
        <v>549</v>
      </c>
      <c r="I687" s="2" t="s">
        <v>2290</v>
      </c>
      <c r="J687" s="2" t="s">
        <v>2286</v>
      </c>
      <c r="K687" t="s">
        <v>639</v>
      </c>
      <c r="L687" t="s">
        <v>2288</v>
      </c>
      <c r="M687" s="2" t="s">
        <v>2287</v>
      </c>
      <c r="N687" s="2" t="s">
        <v>64</v>
      </c>
      <c r="O687">
        <v>16000</v>
      </c>
      <c r="P687">
        <v>12100</v>
      </c>
      <c r="Q687">
        <v>30</v>
      </c>
      <c r="R687" s="2" t="s">
        <v>3438</v>
      </c>
      <c r="S687" s="2" t="s">
        <v>4047</v>
      </c>
    </row>
    <row r="688" spans="1:19">
      <c r="A688" s="1">
        <v>46175</v>
      </c>
      <c r="B688" s="2" t="s">
        <v>4045</v>
      </c>
      <c r="C688" s="3">
        <v>0.77083333333333326</v>
      </c>
      <c r="D688" s="3">
        <v>0.83333333333333326</v>
      </c>
      <c r="E688">
        <v>1.5</v>
      </c>
      <c r="F688" s="2" t="s">
        <v>3427</v>
      </c>
      <c r="G688" s="2" t="s">
        <v>3362</v>
      </c>
      <c r="H688" t="s">
        <v>764</v>
      </c>
      <c r="I688" s="2" t="s">
        <v>764</v>
      </c>
      <c r="J688" s="2" t="s">
        <v>764</v>
      </c>
      <c r="M688" s="2" t="s">
        <v>764</v>
      </c>
      <c r="N688" s="2" t="s">
        <v>764</v>
      </c>
      <c r="O688" t="s">
        <v>764</v>
      </c>
      <c r="P688">
        <v>0</v>
      </c>
      <c r="Q688">
        <v>0</v>
      </c>
      <c r="R688" s="2" t="s">
        <v>4049</v>
      </c>
      <c r="S688" s="2" t="s">
        <v>4047</v>
      </c>
    </row>
    <row r="689" spans="1:19">
      <c r="A689" s="1">
        <v>46175</v>
      </c>
      <c r="B689" s="2" t="s">
        <v>4045</v>
      </c>
      <c r="C689" s="3">
        <v>0.83333333333333326</v>
      </c>
      <c r="D689" s="3">
        <v>0.85416666666666674</v>
      </c>
      <c r="E689">
        <v>0.5</v>
      </c>
      <c r="F689" s="2" t="s">
        <v>3427</v>
      </c>
      <c r="G689" s="2" t="s">
        <v>3362</v>
      </c>
      <c r="H689" t="s">
        <v>764</v>
      </c>
      <c r="I689" s="2" t="s">
        <v>764</v>
      </c>
      <c r="J689" s="2" t="s">
        <v>764</v>
      </c>
      <c r="M689" s="2" t="s">
        <v>764</v>
      </c>
      <c r="N689" s="2" t="s">
        <v>764</v>
      </c>
      <c r="O689" t="s">
        <v>764</v>
      </c>
      <c r="P689">
        <v>0</v>
      </c>
      <c r="Q689">
        <v>0</v>
      </c>
      <c r="R689" s="2" t="s">
        <v>3442</v>
      </c>
      <c r="S689" s="2" t="s">
        <v>4047</v>
      </c>
    </row>
    <row r="690" spans="1:19">
      <c r="A690" s="1">
        <v>46175</v>
      </c>
      <c r="B690" s="2" t="s">
        <v>4045</v>
      </c>
      <c r="C690" s="3">
        <v>0.85416666666666674</v>
      </c>
      <c r="D690" s="3">
        <v>0.95833333333333326</v>
      </c>
      <c r="E690">
        <v>2.5</v>
      </c>
      <c r="F690" s="2" t="s">
        <v>3427</v>
      </c>
      <c r="G690" s="2" t="s">
        <v>3417</v>
      </c>
      <c r="H690">
        <v>549</v>
      </c>
      <c r="I690" s="2" t="s">
        <v>2290</v>
      </c>
      <c r="J690" s="2" t="s">
        <v>2286</v>
      </c>
      <c r="K690" t="s">
        <v>639</v>
      </c>
      <c r="L690" t="s">
        <v>2288</v>
      </c>
      <c r="M690" s="2" t="s">
        <v>2287</v>
      </c>
      <c r="N690" s="2" t="s">
        <v>64</v>
      </c>
      <c r="O690">
        <v>16000</v>
      </c>
      <c r="P690">
        <v>3847</v>
      </c>
      <c r="Q690">
        <v>50</v>
      </c>
      <c r="R690" s="2" t="s">
        <v>3438</v>
      </c>
      <c r="S690" s="2" t="s">
        <v>4047</v>
      </c>
    </row>
    <row r="691" spans="1:19">
      <c r="A691" s="1">
        <v>46175</v>
      </c>
      <c r="B691" s="2" t="s">
        <v>4045</v>
      </c>
      <c r="C691" s="3">
        <v>0.95833333333333326</v>
      </c>
      <c r="D691" s="3">
        <v>0.96527777777777768</v>
      </c>
      <c r="E691">
        <v>0.17</v>
      </c>
      <c r="F691" s="2" t="s">
        <v>3427</v>
      </c>
      <c r="G691" s="2" t="s">
        <v>4046</v>
      </c>
      <c r="H691" t="s">
        <v>764</v>
      </c>
      <c r="I691" s="2" t="s">
        <v>764</v>
      </c>
      <c r="J691" s="2" t="s">
        <v>764</v>
      </c>
      <c r="M691" s="2" t="s">
        <v>764</v>
      </c>
      <c r="N691" s="2" t="s">
        <v>764</v>
      </c>
      <c r="O691" t="s">
        <v>764</v>
      </c>
      <c r="P691">
        <v>0</v>
      </c>
      <c r="Q691">
        <v>0</v>
      </c>
      <c r="R691" s="2"/>
      <c r="S691" s="2" t="s">
        <v>4047</v>
      </c>
    </row>
    <row r="692" spans="1:19">
      <c r="A692" s="1">
        <v>46175</v>
      </c>
      <c r="B692" s="2" t="s">
        <v>4045</v>
      </c>
      <c r="C692" s="3">
        <v>0.96527777777777768</v>
      </c>
      <c r="D692" s="3">
        <v>0.97222222222222232</v>
      </c>
      <c r="E692">
        <v>0.17</v>
      </c>
      <c r="F692" s="2" t="s">
        <v>3427</v>
      </c>
      <c r="G692" s="2" t="s">
        <v>3471</v>
      </c>
      <c r="H692">
        <v>800</v>
      </c>
      <c r="I692" s="2" t="s">
        <v>3053</v>
      </c>
      <c r="J692" s="2" t="s">
        <v>764</v>
      </c>
      <c r="K692" t="s">
        <v>3052</v>
      </c>
      <c r="L692" t="s">
        <v>1064</v>
      </c>
      <c r="M692" s="2" t="s">
        <v>764</v>
      </c>
      <c r="N692" s="2" t="s">
        <v>764</v>
      </c>
      <c r="O692">
        <v>1600</v>
      </c>
      <c r="P692">
        <v>0</v>
      </c>
      <c r="Q692">
        <v>0</v>
      </c>
      <c r="R692" s="2"/>
      <c r="S692" s="2" t="s">
        <v>4047</v>
      </c>
    </row>
    <row r="693" spans="1:19">
      <c r="A693" s="1">
        <v>46175</v>
      </c>
      <c r="B693" s="2" t="s">
        <v>4045</v>
      </c>
      <c r="C693" s="3">
        <v>0.97222222222222232</v>
      </c>
      <c r="D693" s="3">
        <v>0.97916666666666674</v>
      </c>
      <c r="E693">
        <v>0.17</v>
      </c>
      <c r="F693" s="2" t="s">
        <v>3427</v>
      </c>
      <c r="G693" s="2" t="s">
        <v>3417</v>
      </c>
      <c r="H693">
        <v>800</v>
      </c>
      <c r="I693" s="2" t="s">
        <v>3053</v>
      </c>
      <c r="J693" s="2" t="s">
        <v>3050</v>
      </c>
      <c r="K693" t="s">
        <v>3052</v>
      </c>
      <c r="L693" t="s">
        <v>1064</v>
      </c>
      <c r="M693" s="2" t="s">
        <v>3051</v>
      </c>
      <c r="N693" s="2" t="s">
        <v>64</v>
      </c>
      <c r="O693">
        <v>1600</v>
      </c>
      <c r="P693">
        <v>2044</v>
      </c>
      <c r="Q693">
        <v>0</v>
      </c>
      <c r="R693" s="2" t="s">
        <v>3438</v>
      </c>
      <c r="S693" s="2" t="s">
        <v>4047</v>
      </c>
    </row>
    <row r="694" spans="1:19">
      <c r="A694" s="1">
        <v>46175</v>
      </c>
      <c r="B694" s="2" t="s">
        <v>4045</v>
      </c>
      <c r="C694" s="3">
        <v>0.97916666666666674</v>
      </c>
      <c r="D694" s="3">
        <v>0.98611111111111116</v>
      </c>
      <c r="E694">
        <v>0.17</v>
      </c>
      <c r="F694" s="2" t="s">
        <v>3427</v>
      </c>
      <c r="G694" s="2" t="s">
        <v>4046</v>
      </c>
      <c r="H694" t="s">
        <v>764</v>
      </c>
      <c r="I694" s="2" t="s">
        <v>764</v>
      </c>
      <c r="J694" s="2" t="s">
        <v>764</v>
      </c>
      <c r="M694" s="2" t="s">
        <v>764</v>
      </c>
      <c r="N694" s="2" t="s">
        <v>764</v>
      </c>
      <c r="O694" t="s">
        <v>764</v>
      </c>
      <c r="P694">
        <v>0</v>
      </c>
      <c r="Q694">
        <v>0</v>
      </c>
      <c r="R694" s="2"/>
      <c r="S694" s="2" t="s">
        <v>4047</v>
      </c>
    </row>
    <row r="695" spans="1:19">
      <c r="A695" s="1">
        <v>46175</v>
      </c>
      <c r="B695" s="2" t="s">
        <v>4045</v>
      </c>
      <c r="C695" s="3">
        <v>0.98611111111111116</v>
      </c>
      <c r="D695" s="3">
        <v>0.99305555555555558</v>
      </c>
      <c r="E695">
        <v>0.17</v>
      </c>
      <c r="F695" s="2" t="s">
        <v>3427</v>
      </c>
      <c r="G695" s="2" t="s">
        <v>3471</v>
      </c>
      <c r="H695">
        <v>778</v>
      </c>
      <c r="I695" s="2" t="s">
        <v>2979</v>
      </c>
      <c r="J695" s="2" t="s">
        <v>764</v>
      </c>
      <c r="K695" t="s">
        <v>2977</v>
      </c>
      <c r="L695" t="s">
        <v>2978</v>
      </c>
      <c r="M695" s="2" t="s">
        <v>764</v>
      </c>
      <c r="N695" s="2" t="s">
        <v>764</v>
      </c>
      <c r="O695">
        <v>2500</v>
      </c>
      <c r="P695">
        <v>0</v>
      </c>
      <c r="R695" s="2"/>
      <c r="S695" s="2" t="s">
        <v>4047</v>
      </c>
    </row>
    <row r="696" spans="1:19">
      <c r="A696" s="1">
        <v>46175</v>
      </c>
      <c r="B696" s="2" t="s">
        <v>4045</v>
      </c>
      <c r="C696" s="3">
        <v>0.99305555555555558</v>
      </c>
      <c r="D696" s="3">
        <v>0</v>
      </c>
      <c r="E696">
        <v>0.17</v>
      </c>
      <c r="F696" s="2" t="s">
        <v>3427</v>
      </c>
      <c r="G696" s="2" t="s">
        <v>3417</v>
      </c>
      <c r="H696">
        <v>778</v>
      </c>
      <c r="I696" s="2" t="s">
        <v>2979</v>
      </c>
      <c r="J696" s="2" t="s">
        <v>2975</v>
      </c>
      <c r="K696" t="s">
        <v>2977</v>
      </c>
      <c r="L696" t="s">
        <v>2978</v>
      </c>
      <c r="M696" s="2" t="s">
        <v>2976</v>
      </c>
      <c r="N696" s="2" t="s">
        <v>64</v>
      </c>
      <c r="O696">
        <v>2500</v>
      </c>
      <c r="P696">
        <v>3050</v>
      </c>
      <c r="Q696">
        <v>0</v>
      </c>
      <c r="R696" s="2" t="s">
        <v>3438</v>
      </c>
      <c r="S696" s="2" t="s">
        <v>4047</v>
      </c>
    </row>
    <row r="697" spans="1:19">
      <c r="A697" s="1">
        <v>46176</v>
      </c>
      <c r="B697" s="2" t="s">
        <v>4045</v>
      </c>
      <c r="C697" s="3">
        <v>0</v>
      </c>
      <c r="D697" s="3">
        <v>6.9444444444444198E-3</v>
      </c>
      <c r="E697">
        <v>0.17</v>
      </c>
      <c r="F697" s="2" t="s">
        <v>3427</v>
      </c>
      <c r="G697" s="2" t="s">
        <v>4046</v>
      </c>
      <c r="H697" t="s">
        <v>764</v>
      </c>
      <c r="I697" s="2" t="s">
        <v>764</v>
      </c>
      <c r="J697" s="2" t="s">
        <v>764</v>
      </c>
      <c r="M697" s="2" t="s">
        <v>764</v>
      </c>
      <c r="N697" s="2" t="s">
        <v>764</v>
      </c>
      <c r="O697" t="s">
        <v>764</v>
      </c>
      <c r="P697">
        <v>0</v>
      </c>
      <c r="R697" s="2"/>
      <c r="S697" s="2" t="s">
        <v>4047</v>
      </c>
    </row>
    <row r="698" spans="1:19">
      <c r="A698" s="1">
        <v>46176</v>
      </c>
      <c r="B698" s="2" t="s">
        <v>4045</v>
      </c>
      <c r="C698" s="3">
        <v>6.9444444444444198E-3</v>
      </c>
      <c r="D698" s="3">
        <v>1.388888888888884E-2</v>
      </c>
      <c r="E698">
        <v>0.17</v>
      </c>
      <c r="F698" s="2" t="s">
        <v>3427</v>
      </c>
      <c r="G698" s="2" t="s">
        <v>3417</v>
      </c>
      <c r="H698">
        <v>828</v>
      </c>
      <c r="I698" s="2" t="s">
        <v>3136</v>
      </c>
      <c r="J698" s="2" t="s">
        <v>3128</v>
      </c>
      <c r="K698" t="s">
        <v>3130</v>
      </c>
      <c r="L698" t="s">
        <v>2978</v>
      </c>
      <c r="M698" s="2" t="s">
        <v>3129</v>
      </c>
      <c r="N698" s="2" t="s">
        <v>64</v>
      </c>
      <c r="O698">
        <v>2000</v>
      </c>
      <c r="P698">
        <v>2575</v>
      </c>
      <c r="Q698">
        <v>0</v>
      </c>
      <c r="R698" s="2" t="s">
        <v>3438</v>
      </c>
      <c r="S698" s="2" t="s">
        <v>4047</v>
      </c>
    </row>
    <row r="699" spans="1:19">
      <c r="A699" s="1">
        <v>46176</v>
      </c>
      <c r="B699" s="2" t="s">
        <v>4045</v>
      </c>
      <c r="C699" s="3">
        <v>1.388888888888884E-2</v>
      </c>
      <c r="D699" s="3">
        <v>2.0833333333333259E-2</v>
      </c>
      <c r="E699">
        <v>0.17</v>
      </c>
      <c r="F699" s="2" t="s">
        <v>3427</v>
      </c>
      <c r="G699" s="2" t="s">
        <v>4046</v>
      </c>
      <c r="H699" t="s">
        <v>764</v>
      </c>
      <c r="I699" s="2" t="s">
        <v>764</v>
      </c>
      <c r="J699" s="2" t="s">
        <v>764</v>
      </c>
      <c r="M699" s="2" t="s">
        <v>764</v>
      </c>
      <c r="N699" s="2" t="s">
        <v>764</v>
      </c>
      <c r="O699" t="s">
        <v>764</v>
      </c>
      <c r="P699">
        <v>0</v>
      </c>
      <c r="Q699">
        <v>0</v>
      </c>
      <c r="R699" s="2"/>
      <c r="S699" s="2" t="s">
        <v>4047</v>
      </c>
    </row>
    <row r="700" spans="1:19">
      <c r="A700" s="1">
        <v>46176</v>
      </c>
      <c r="B700" s="2" t="s">
        <v>4045</v>
      </c>
      <c r="C700" s="3">
        <v>2.0833333333333259E-2</v>
      </c>
      <c r="D700" s="3">
        <v>3.4722222222222321E-2</v>
      </c>
      <c r="E700">
        <v>0.33</v>
      </c>
      <c r="F700" s="2" t="s">
        <v>3427</v>
      </c>
      <c r="G700" s="2" t="s">
        <v>3471</v>
      </c>
      <c r="H700">
        <v>489</v>
      </c>
      <c r="I700" s="2" t="s">
        <v>2083</v>
      </c>
      <c r="J700" s="2" t="s">
        <v>764</v>
      </c>
      <c r="K700" t="s">
        <v>2082</v>
      </c>
      <c r="L700" t="s">
        <v>97</v>
      </c>
      <c r="M700" s="2" t="s">
        <v>764</v>
      </c>
      <c r="N700" s="2" t="s">
        <v>764</v>
      </c>
      <c r="O700">
        <v>29500</v>
      </c>
      <c r="P700">
        <v>0</v>
      </c>
      <c r="Q700">
        <v>0</v>
      </c>
      <c r="R700" s="2"/>
      <c r="S700" s="2" t="s">
        <v>4047</v>
      </c>
    </row>
    <row r="701" spans="1:19">
      <c r="A701" s="1">
        <v>46176</v>
      </c>
      <c r="B701" s="2" t="s">
        <v>4045</v>
      </c>
      <c r="C701" s="3">
        <v>3.4722222222222321E-2</v>
      </c>
      <c r="D701" s="3">
        <v>0.15277777777777768</v>
      </c>
      <c r="E701">
        <v>2.83</v>
      </c>
      <c r="F701" s="2" t="s">
        <v>3427</v>
      </c>
      <c r="G701" s="2" t="s">
        <v>3417</v>
      </c>
      <c r="H701">
        <v>489</v>
      </c>
      <c r="I701" s="2" t="s">
        <v>2083</v>
      </c>
      <c r="J701" s="2" t="s">
        <v>2100</v>
      </c>
      <c r="K701" t="s">
        <v>2082</v>
      </c>
      <c r="L701" t="s">
        <v>97</v>
      </c>
      <c r="M701" s="2" t="s">
        <v>2081</v>
      </c>
      <c r="N701" s="2" t="s">
        <v>64</v>
      </c>
      <c r="O701">
        <v>29500</v>
      </c>
      <c r="P701">
        <v>29280</v>
      </c>
      <c r="Q701">
        <v>11</v>
      </c>
      <c r="R701" s="2" t="s">
        <v>3450</v>
      </c>
      <c r="S701" s="2" t="s">
        <v>4047</v>
      </c>
    </row>
    <row r="702" spans="1:19">
      <c r="A702" s="1">
        <v>46176</v>
      </c>
      <c r="B702" s="2" t="s">
        <v>4045</v>
      </c>
      <c r="C702" s="3">
        <v>0.15277777777777768</v>
      </c>
      <c r="D702" s="3">
        <v>0.15972222222222232</v>
      </c>
      <c r="E702">
        <v>0.17</v>
      </c>
      <c r="F702" s="2" t="s">
        <v>3427</v>
      </c>
      <c r="G702" s="2" t="s">
        <v>4046</v>
      </c>
      <c r="H702" t="s">
        <v>764</v>
      </c>
      <c r="I702" s="2" t="s">
        <v>764</v>
      </c>
      <c r="J702" s="2" t="s">
        <v>764</v>
      </c>
      <c r="M702" s="2" t="s">
        <v>764</v>
      </c>
      <c r="N702" s="2" t="s">
        <v>764</v>
      </c>
      <c r="O702" t="s">
        <v>764</v>
      </c>
      <c r="P702">
        <v>0</v>
      </c>
      <c r="Q702">
        <v>0</v>
      </c>
      <c r="R702" s="2"/>
      <c r="S702" s="2" t="s">
        <v>4047</v>
      </c>
    </row>
    <row r="703" spans="1:19">
      <c r="A703" s="1">
        <v>46176</v>
      </c>
      <c r="B703" s="2" t="s">
        <v>4045</v>
      </c>
      <c r="C703" s="3">
        <v>0.15972222222222232</v>
      </c>
      <c r="D703" s="3">
        <v>0.25</v>
      </c>
      <c r="E703">
        <v>2.17</v>
      </c>
      <c r="F703" s="2" t="s">
        <v>3427</v>
      </c>
      <c r="G703" s="2" t="s">
        <v>3417</v>
      </c>
      <c r="H703">
        <v>490</v>
      </c>
      <c r="I703" s="2" t="s">
        <v>2083</v>
      </c>
      <c r="J703" s="2" t="s">
        <v>2101</v>
      </c>
      <c r="K703" t="s">
        <v>2082</v>
      </c>
      <c r="L703" t="s">
        <v>97</v>
      </c>
      <c r="M703" s="2" t="s">
        <v>2081</v>
      </c>
      <c r="N703" s="2" t="s">
        <v>64</v>
      </c>
      <c r="O703">
        <v>29500</v>
      </c>
      <c r="P703">
        <v>29843</v>
      </c>
      <c r="Q703">
        <v>12</v>
      </c>
      <c r="R703" s="2" t="s">
        <v>3450</v>
      </c>
      <c r="S703" s="2" t="s">
        <v>4047</v>
      </c>
    </row>
    <row r="704" spans="1:19">
      <c r="A704" s="1">
        <v>46176</v>
      </c>
      <c r="B704" s="2" t="s">
        <v>4045</v>
      </c>
      <c r="C704" s="3">
        <v>0.25</v>
      </c>
      <c r="D704" s="3">
        <v>0.26041666666666674</v>
      </c>
      <c r="E704">
        <v>0.25</v>
      </c>
      <c r="F704" s="2" t="s">
        <v>3427</v>
      </c>
      <c r="G704" s="2" t="s">
        <v>4046</v>
      </c>
      <c r="H704" t="s">
        <v>764</v>
      </c>
      <c r="I704" s="2" t="s">
        <v>764</v>
      </c>
      <c r="J704" s="2" t="s">
        <v>764</v>
      </c>
      <c r="M704" s="2" t="s">
        <v>764</v>
      </c>
      <c r="N704" s="2" t="s">
        <v>764</v>
      </c>
      <c r="O704" t="s">
        <v>764</v>
      </c>
      <c r="P704">
        <v>0</v>
      </c>
      <c r="Q704">
        <v>0</v>
      </c>
      <c r="R704" s="2"/>
      <c r="S704" s="2" t="s">
        <v>4047</v>
      </c>
    </row>
    <row r="705" spans="1:19">
      <c r="A705" s="1">
        <v>46176</v>
      </c>
      <c r="B705" s="2" t="s">
        <v>4045</v>
      </c>
      <c r="C705" s="3">
        <v>0.26041666666666674</v>
      </c>
      <c r="D705" s="3">
        <v>0.27083333333333326</v>
      </c>
      <c r="E705">
        <v>0.25</v>
      </c>
      <c r="F705" s="2" t="s">
        <v>3427</v>
      </c>
      <c r="G705" s="2" t="s">
        <v>3471</v>
      </c>
      <c r="H705">
        <v>801</v>
      </c>
      <c r="I705" s="2" t="s">
        <v>1618</v>
      </c>
      <c r="J705" s="2" t="s">
        <v>764</v>
      </c>
      <c r="K705" t="s">
        <v>1617</v>
      </c>
      <c r="L705" t="s">
        <v>343</v>
      </c>
      <c r="M705" s="2" t="s">
        <v>764</v>
      </c>
      <c r="N705" s="2" t="s">
        <v>764</v>
      </c>
      <c r="O705">
        <v>11500</v>
      </c>
      <c r="P705">
        <v>0</v>
      </c>
      <c r="Q705">
        <v>0</v>
      </c>
      <c r="R705" s="2"/>
      <c r="S705" s="2" t="s">
        <v>4047</v>
      </c>
    </row>
    <row r="706" spans="1:19">
      <c r="A706" s="1">
        <v>46176</v>
      </c>
      <c r="B706" s="2" t="s">
        <v>4045</v>
      </c>
      <c r="C706" s="3">
        <v>0.27083333333333326</v>
      </c>
      <c r="D706" s="3">
        <v>0.32638888888888884</v>
      </c>
      <c r="E706">
        <v>1.33</v>
      </c>
      <c r="F706" s="2" t="s">
        <v>3427</v>
      </c>
      <c r="G706" s="2" t="s">
        <v>3417</v>
      </c>
      <c r="H706">
        <v>801</v>
      </c>
      <c r="I706" s="2" t="s">
        <v>1618</v>
      </c>
      <c r="J706" s="2" t="s">
        <v>3057</v>
      </c>
      <c r="K706" t="s">
        <v>1617</v>
      </c>
      <c r="L706" t="s">
        <v>343</v>
      </c>
      <c r="M706" s="2" t="s">
        <v>1616</v>
      </c>
      <c r="N706" s="2" t="s">
        <v>64</v>
      </c>
      <c r="O706">
        <v>11500</v>
      </c>
      <c r="P706">
        <v>11900</v>
      </c>
      <c r="Q706">
        <v>22</v>
      </c>
      <c r="R706" s="2" t="s">
        <v>3450</v>
      </c>
      <c r="S706" s="2" t="s">
        <v>4047</v>
      </c>
    </row>
    <row r="707" spans="1:19">
      <c r="A707" s="1">
        <v>46176</v>
      </c>
      <c r="B707" s="2" t="s">
        <v>4045</v>
      </c>
      <c r="C707" s="3">
        <v>0.32638888888888884</v>
      </c>
      <c r="D707" s="3">
        <v>0.33333333333333326</v>
      </c>
      <c r="E707">
        <v>0.17</v>
      </c>
      <c r="F707" s="2" t="s">
        <v>3416</v>
      </c>
      <c r="G707" s="2" t="s">
        <v>3464</v>
      </c>
      <c r="H707" t="s">
        <v>764</v>
      </c>
      <c r="I707" s="2" t="s">
        <v>764</v>
      </c>
      <c r="J707" s="2" t="s">
        <v>764</v>
      </c>
      <c r="M707" s="2" t="s">
        <v>764</v>
      </c>
      <c r="N707" s="2" t="s">
        <v>764</v>
      </c>
      <c r="O707" t="s">
        <v>764</v>
      </c>
      <c r="P707">
        <v>0</v>
      </c>
      <c r="Q707">
        <v>0</v>
      </c>
      <c r="R707" s="2"/>
      <c r="S707" s="2" t="s">
        <v>4062</v>
      </c>
    </row>
    <row r="708" spans="1:19">
      <c r="A708" s="1">
        <v>46176</v>
      </c>
      <c r="B708" s="2" t="s">
        <v>3616</v>
      </c>
      <c r="C708" s="3">
        <v>0.34027777777777768</v>
      </c>
      <c r="D708" s="3">
        <v>0.34722222222222232</v>
      </c>
      <c r="E708">
        <v>0.17</v>
      </c>
      <c r="F708" s="2" t="s">
        <v>3416</v>
      </c>
      <c r="G708" s="2" t="s">
        <v>3471</v>
      </c>
      <c r="H708">
        <v>807</v>
      </c>
      <c r="I708" s="2" t="s">
        <v>1618</v>
      </c>
      <c r="J708" s="2" t="s">
        <v>764</v>
      </c>
      <c r="K708" t="s">
        <v>1617</v>
      </c>
      <c r="L708" t="s">
        <v>343</v>
      </c>
      <c r="M708" s="2" t="s">
        <v>764</v>
      </c>
      <c r="N708" s="2" t="s">
        <v>764</v>
      </c>
      <c r="O708">
        <v>8600</v>
      </c>
      <c r="P708">
        <v>0</v>
      </c>
      <c r="Q708">
        <v>0</v>
      </c>
      <c r="R708" s="2"/>
      <c r="S708" s="2" t="s">
        <v>4047</v>
      </c>
    </row>
    <row r="709" spans="1:19">
      <c r="A709" s="1">
        <v>46176</v>
      </c>
      <c r="B709" s="2" t="s">
        <v>3616</v>
      </c>
      <c r="C709" s="3">
        <v>0.34722222222222232</v>
      </c>
      <c r="D709" s="3">
        <v>0.38888888888888884</v>
      </c>
      <c r="E709">
        <v>1</v>
      </c>
      <c r="F709" s="2" t="s">
        <v>3416</v>
      </c>
      <c r="G709" s="2" t="s">
        <v>3417</v>
      </c>
      <c r="H709">
        <v>807</v>
      </c>
      <c r="I709" s="2" t="s">
        <v>1618</v>
      </c>
      <c r="J709" s="2" t="s">
        <v>3071</v>
      </c>
      <c r="K709" t="s">
        <v>1617</v>
      </c>
      <c r="L709" t="s">
        <v>343</v>
      </c>
      <c r="M709" s="2" t="s">
        <v>1616</v>
      </c>
      <c r="N709" s="2" t="s">
        <v>64</v>
      </c>
      <c r="O709">
        <v>8600</v>
      </c>
      <c r="P709">
        <v>8950</v>
      </c>
      <c r="Q709">
        <v>10</v>
      </c>
      <c r="R709" s="2" t="s">
        <v>3438</v>
      </c>
      <c r="S709" s="2" t="s">
        <v>4047</v>
      </c>
    </row>
    <row r="710" spans="1:19">
      <c r="A710" s="1">
        <v>46176</v>
      </c>
      <c r="B710" s="2" t="s">
        <v>3616</v>
      </c>
      <c r="C710" s="3">
        <v>0.38888888888888884</v>
      </c>
      <c r="D710" s="3">
        <v>0.39583333333333326</v>
      </c>
      <c r="E710">
        <v>0.17</v>
      </c>
      <c r="F710" s="2" t="s">
        <v>3416</v>
      </c>
      <c r="G710" s="2" t="s">
        <v>4046</v>
      </c>
      <c r="H710" t="s">
        <v>764</v>
      </c>
      <c r="I710" s="2" t="s">
        <v>764</v>
      </c>
      <c r="J710" s="2" t="s">
        <v>764</v>
      </c>
      <c r="M710" s="2" t="s">
        <v>764</v>
      </c>
      <c r="N710" s="2" t="s">
        <v>764</v>
      </c>
      <c r="O710" t="s">
        <v>764</v>
      </c>
      <c r="P710">
        <v>0</v>
      </c>
      <c r="Q710">
        <v>0</v>
      </c>
      <c r="R710" s="2"/>
      <c r="S710" s="2" t="s">
        <v>4047</v>
      </c>
    </row>
    <row r="711" spans="1:19">
      <c r="A711" s="1">
        <v>46176</v>
      </c>
      <c r="B711" s="2" t="s">
        <v>3616</v>
      </c>
      <c r="C711" s="3">
        <v>0.39583333333333326</v>
      </c>
      <c r="D711" s="3">
        <v>0.41527777777777786</v>
      </c>
      <c r="E711">
        <v>0.47</v>
      </c>
      <c r="F711" s="2" t="s">
        <v>3416</v>
      </c>
      <c r="G711" s="2" t="s">
        <v>3417</v>
      </c>
      <c r="H711">
        <v>693</v>
      </c>
      <c r="I711" s="2" t="s">
        <v>2791</v>
      </c>
      <c r="J711" s="2" t="s">
        <v>2788</v>
      </c>
      <c r="K711" t="s">
        <v>2790</v>
      </c>
      <c r="L711" t="s">
        <v>122</v>
      </c>
      <c r="M711" s="2" t="s">
        <v>2789</v>
      </c>
      <c r="N711" s="2" t="s">
        <v>64</v>
      </c>
      <c r="O711">
        <v>14500</v>
      </c>
      <c r="P711">
        <v>4900</v>
      </c>
      <c r="Q711">
        <v>0</v>
      </c>
      <c r="R711" s="2" t="s">
        <v>3438</v>
      </c>
      <c r="S711" s="2" t="s">
        <v>4047</v>
      </c>
    </row>
    <row r="712" spans="1:19">
      <c r="A712" s="1">
        <v>46176</v>
      </c>
      <c r="B712" s="2" t="s">
        <v>3616</v>
      </c>
      <c r="C712" s="3">
        <v>0.41666666666666674</v>
      </c>
      <c r="D712" s="3">
        <v>0.70833333333333326</v>
      </c>
      <c r="E712">
        <v>7</v>
      </c>
      <c r="F712" s="2" t="s">
        <v>3416</v>
      </c>
      <c r="G712" s="2" t="s">
        <v>3362</v>
      </c>
      <c r="H712" t="s">
        <v>764</v>
      </c>
      <c r="I712" s="2" t="s">
        <v>764</v>
      </c>
      <c r="J712" s="2" t="s">
        <v>764</v>
      </c>
      <c r="M712" s="2" t="s">
        <v>764</v>
      </c>
      <c r="N712" s="2" t="s">
        <v>764</v>
      </c>
      <c r="O712" t="s">
        <v>764</v>
      </c>
      <c r="P712">
        <v>0</v>
      </c>
      <c r="Q712">
        <v>0</v>
      </c>
      <c r="R712" s="2" t="s">
        <v>3442</v>
      </c>
      <c r="S712" s="2" t="s">
        <v>4047</v>
      </c>
    </row>
    <row r="713" spans="1:19">
      <c r="A713" s="1">
        <v>46181</v>
      </c>
      <c r="B713" s="2" t="s">
        <v>4045</v>
      </c>
      <c r="C713" s="3">
        <v>0.47916666666666674</v>
      </c>
      <c r="D713" s="3">
        <v>0.48958333333333326</v>
      </c>
      <c r="E713">
        <v>0.25</v>
      </c>
      <c r="F713" s="2" t="s">
        <v>3416</v>
      </c>
      <c r="G713" s="2" t="s">
        <v>3471</v>
      </c>
      <c r="H713">
        <v>693</v>
      </c>
      <c r="I713" s="2" t="s">
        <v>2791</v>
      </c>
      <c r="J713" s="2" t="s">
        <v>764</v>
      </c>
      <c r="K713" t="s">
        <v>2790</v>
      </c>
      <c r="L713" t="s">
        <v>122</v>
      </c>
      <c r="M713" s="2" t="s">
        <v>764</v>
      </c>
      <c r="N713" s="2" t="s">
        <v>764</v>
      </c>
      <c r="O713">
        <v>14500</v>
      </c>
      <c r="P713">
        <v>0</v>
      </c>
      <c r="Q713">
        <v>0</v>
      </c>
      <c r="R713" s="2"/>
      <c r="S713" s="2" t="s">
        <v>4047</v>
      </c>
    </row>
    <row r="714" spans="1:19">
      <c r="A714" s="1">
        <v>46181</v>
      </c>
      <c r="B714" s="2" t="s">
        <v>4045</v>
      </c>
      <c r="C714" s="3">
        <v>0.48958333333333326</v>
      </c>
      <c r="D714" s="3">
        <v>0.54861111111111116</v>
      </c>
      <c r="E714">
        <v>1.42</v>
      </c>
      <c r="F714" s="2" t="s">
        <v>3416</v>
      </c>
      <c r="G714" s="2" t="s">
        <v>3417</v>
      </c>
      <c r="H714">
        <v>693</v>
      </c>
      <c r="I714" s="2" t="s">
        <v>2791</v>
      </c>
      <c r="J714" s="2" t="s">
        <v>2788</v>
      </c>
      <c r="K714" t="s">
        <v>2790</v>
      </c>
      <c r="L714" t="s">
        <v>122</v>
      </c>
      <c r="M714" s="2" t="s">
        <v>2789</v>
      </c>
      <c r="N714" s="2" t="s">
        <v>64</v>
      </c>
      <c r="O714">
        <v>14500</v>
      </c>
      <c r="P714">
        <v>9847</v>
      </c>
      <c r="Q714">
        <v>7</v>
      </c>
      <c r="R714" s="2" t="s">
        <v>3438</v>
      </c>
      <c r="S714" s="2" t="s">
        <v>4047</v>
      </c>
    </row>
    <row r="715" spans="1:19">
      <c r="A715" s="1">
        <v>46181</v>
      </c>
      <c r="B715" s="2" t="s">
        <v>4045</v>
      </c>
      <c r="C715" s="3">
        <v>0.54861111111111116</v>
      </c>
      <c r="D715" s="3">
        <v>0.55555555555555558</v>
      </c>
      <c r="E715">
        <v>0.17</v>
      </c>
      <c r="F715" s="2" t="s">
        <v>3416</v>
      </c>
      <c r="G715" s="2" t="s">
        <v>4046</v>
      </c>
      <c r="H715" t="s">
        <v>764</v>
      </c>
      <c r="I715" s="2" t="s">
        <v>764</v>
      </c>
      <c r="J715" s="2" t="s">
        <v>764</v>
      </c>
      <c r="M715" s="2" t="s">
        <v>764</v>
      </c>
      <c r="N715" s="2" t="s">
        <v>764</v>
      </c>
      <c r="O715" t="s">
        <v>764</v>
      </c>
      <c r="P715">
        <v>0</v>
      </c>
      <c r="Q715">
        <v>0</v>
      </c>
      <c r="R715" s="2"/>
      <c r="S715" s="2" t="s">
        <v>4047</v>
      </c>
    </row>
    <row r="716" spans="1:19">
      <c r="A716" s="1">
        <v>46181</v>
      </c>
      <c r="B716" s="2" t="s">
        <v>4045</v>
      </c>
      <c r="C716" s="3">
        <v>0.55555555555555558</v>
      </c>
      <c r="D716" s="3">
        <v>0.5625</v>
      </c>
      <c r="E716">
        <v>0.17</v>
      </c>
      <c r="F716" s="2" t="s">
        <v>3416</v>
      </c>
      <c r="G716" s="2" t="s">
        <v>3471</v>
      </c>
      <c r="H716">
        <v>820</v>
      </c>
      <c r="I716" s="2" t="s">
        <v>3105</v>
      </c>
      <c r="J716" s="2" t="s">
        <v>764</v>
      </c>
      <c r="K716" t="s">
        <v>3104</v>
      </c>
      <c r="L716" t="s">
        <v>343</v>
      </c>
      <c r="M716" s="2" t="s">
        <v>764</v>
      </c>
      <c r="N716" s="2" t="s">
        <v>764</v>
      </c>
      <c r="O716">
        <v>4500</v>
      </c>
      <c r="P716">
        <v>0</v>
      </c>
      <c r="Q716">
        <v>0</v>
      </c>
      <c r="R716" s="2"/>
      <c r="S716" s="2" t="s">
        <v>4047</v>
      </c>
    </row>
    <row r="717" spans="1:19">
      <c r="A717" s="1">
        <v>46181</v>
      </c>
      <c r="B717" s="2" t="s">
        <v>4045</v>
      </c>
      <c r="C717" s="3">
        <v>0.5625</v>
      </c>
      <c r="D717" s="3">
        <v>0.58333333333333326</v>
      </c>
      <c r="E717">
        <v>0.5</v>
      </c>
      <c r="F717" s="2" t="s">
        <v>3416</v>
      </c>
      <c r="G717" s="2" t="s">
        <v>3417</v>
      </c>
      <c r="H717">
        <v>820</v>
      </c>
      <c r="I717" s="2" t="s">
        <v>3105</v>
      </c>
      <c r="J717" s="2" t="s">
        <v>3102</v>
      </c>
      <c r="K717" t="s">
        <v>3104</v>
      </c>
      <c r="L717" t="s">
        <v>343</v>
      </c>
      <c r="M717" s="2" t="s">
        <v>3103</v>
      </c>
      <c r="N717" s="2" t="s">
        <v>64</v>
      </c>
      <c r="O717">
        <v>4500</v>
      </c>
      <c r="P717">
        <v>4587</v>
      </c>
      <c r="Q717">
        <v>4</v>
      </c>
      <c r="R717" s="2" t="s">
        <v>3438</v>
      </c>
      <c r="S717" s="2" t="s">
        <v>4047</v>
      </c>
    </row>
    <row r="718" spans="1:19">
      <c r="A718" s="1">
        <v>46181</v>
      </c>
      <c r="B718" s="2" t="s">
        <v>4045</v>
      </c>
      <c r="C718" s="3">
        <v>0.58333333333333326</v>
      </c>
      <c r="D718" s="3">
        <v>0.59027777777777768</v>
      </c>
      <c r="E718">
        <v>0.17</v>
      </c>
      <c r="F718" s="2" t="s">
        <v>3416</v>
      </c>
      <c r="G718" s="2" t="s">
        <v>4046</v>
      </c>
      <c r="H718" t="s">
        <v>764</v>
      </c>
      <c r="I718" s="2" t="s">
        <v>764</v>
      </c>
      <c r="J718" s="2" t="s">
        <v>764</v>
      </c>
      <c r="M718" s="2" t="s">
        <v>764</v>
      </c>
      <c r="N718" s="2" t="s">
        <v>764</v>
      </c>
      <c r="O718" t="s">
        <v>764</v>
      </c>
      <c r="P718">
        <v>0</v>
      </c>
      <c r="Q718">
        <v>0</v>
      </c>
      <c r="R718" s="2"/>
      <c r="S718" s="2" t="s">
        <v>4047</v>
      </c>
    </row>
    <row r="719" spans="1:19">
      <c r="A719" s="1">
        <v>46181</v>
      </c>
      <c r="B719" s="2" t="s">
        <v>4045</v>
      </c>
      <c r="C719" s="3">
        <v>0.59027777777777768</v>
      </c>
      <c r="D719" s="3">
        <v>0.625</v>
      </c>
      <c r="E719">
        <v>0.83</v>
      </c>
      <c r="F719" s="2" t="s">
        <v>3416</v>
      </c>
      <c r="G719" s="2" t="s">
        <v>3417</v>
      </c>
      <c r="H719">
        <v>822</v>
      </c>
      <c r="I719" s="2" t="s">
        <v>3115</v>
      </c>
      <c r="J719" s="2" t="s">
        <v>3112</v>
      </c>
      <c r="K719" t="s">
        <v>3114</v>
      </c>
      <c r="L719" t="s">
        <v>343</v>
      </c>
      <c r="M719" s="2" t="s">
        <v>3113</v>
      </c>
      <c r="N719" s="2" t="s">
        <v>64</v>
      </c>
      <c r="O719">
        <v>4000</v>
      </c>
      <c r="P719">
        <v>4077</v>
      </c>
      <c r="Q719">
        <v>4</v>
      </c>
      <c r="R719" s="2" t="s">
        <v>3438</v>
      </c>
      <c r="S719" s="2" t="s">
        <v>4047</v>
      </c>
    </row>
    <row r="720" spans="1:19">
      <c r="A720" s="1">
        <v>46181</v>
      </c>
      <c r="B720" s="2" t="s">
        <v>4045</v>
      </c>
      <c r="C720" s="3">
        <v>0.625</v>
      </c>
      <c r="D720" s="3">
        <v>0.63194444444444442</v>
      </c>
      <c r="E720">
        <v>0.17</v>
      </c>
      <c r="F720" s="2" t="s">
        <v>3416</v>
      </c>
      <c r="G720" s="2" t="s">
        <v>4046</v>
      </c>
      <c r="H720" t="s">
        <v>764</v>
      </c>
      <c r="I720" s="2" t="s">
        <v>764</v>
      </c>
      <c r="J720" s="2" t="s">
        <v>764</v>
      </c>
      <c r="M720" s="2" t="s">
        <v>764</v>
      </c>
      <c r="N720" s="2" t="s">
        <v>764</v>
      </c>
      <c r="O720" t="s">
        <v>764</v>
      </c>
      <c r="P720">
        <v>0</v>
      </c>
      <c r="Q720">
        <v>0</v>
      </c>
      <c r="R720" s="2"/>
      <c r="S720" s="2" t="s">
        <v>4047</v>
      </c>
    </row>
    <row r="721" spans="1:19">
      <c r="A721" s="1">
        <v>46181</v>
      </c>
      <c r="B721" s="2" t="s">
        <v>4045</v>
      </c>
      <c r="C721" s="3">
        <v>0.63194444444444442</v>
      </c>
      <c r="D721" s="3">
        <v>0.63888888888888884</v>
      </c>
      <c r="E721">
        <v>0.17</v>
      </c>
      <c r="F721" s="2" t="s">
        <v>3416</v>
      </c>
      <c r="G721" s="2" t="s">
        <v>3471</v>
      </c>
      <c r="H721">
        <v>803</v>
      </c>
      <c r="I721" s="2" t="s">
        <v>1977</v>
      </c>
      <c r="J721" s="2" t="s">
        <v>764</v>
      </c>
      <c r="K721" t="s">
        <v>1975</v>
      </c>
      <c r="L721" t="s">
        <v>1976</v>
      </c>
      <c r="M721" s="2" t="s">
        <v>764</v>
      </c>
      <c r="N721" s="2" t="s">
        <v>764</v>
      </c>
      <c r="O721">
        <v>16000</v>
      </c>
      <c r="P721">
        <v>0</v>
      </c>
      <c r="Q721">
        <v>0</v>
      </c>
      <c r="R721" s="2"/>
      <c r="S721" s="2" t="s">
        <v>4047</v>
      </c>
    </row>
    <row r="722" spans="1:19">
      <c r="A722" s="1">
        <v>46181</v>
      </c>
      <c r="B722" s="2" t="s">
        <v>4045</v>
      </c>
      <c r="C722" s="3">
        <v>0.63888888888888884</v>
      </c>
      <c r="D722" s="3">
        <v>0.70138888888888884</v>
      </c>
      <c r="E722">
        <v>1.5</v>
      </c>
      <c r="F722" s="2" t="s">
        <v>3416</v>
      </c>
      <c r="G722" s="2" t="s">
        <v>3417</v>
      </c>
      <c r="H722">
        <v>803</v>
      </c>
      <c r="I722" s="2" t="s">
        <v>1977</v>
      </c>
      <c r="J722" s="2" t="s">
        <v>3059</v>
      </c>
      <c r="K722" t="s">
        <v>1975</v>
      </c>
      <c r="L722" t="s">
        <v>1976</v>
      </c>
      <c r="M722" s="2" t="s">
        <v>1974</v>
      </c>
      <c r="N722" s="2" t="s">
        <v>64</v>
      </c>
      <c r="O722">
        <v>16000</v>
      </c>
      <c r="P722">
        <v>11420</v>
      </c>
      <c r="Q722">
        <v>0</v>
      </c>
      <c r="R722" s="2" t="s">
        <v>3438</v>
      </c>
      <c r="S722" s="2" t="s">
        <v>4047</v>
      </c>
    </row>
    <row r="723" spans="1:19">
      <c r="A723" s="1">
        <v>46181</v>
      </c>
      <c r="B723" s="2" t="s">
        <v>4045</v>
      </c>
      <c r="C723" s="3">
        <v>0.70138888888888884</v>
      </c>
      <c r="D723" s="3">
        <v>0.70833333333333326</v>
      </c>
      <c r="E723">
        <v>0.17</v>
      </c>
      <c r="F723" s="2" t="s">
        <v>3416</v>
      </c>
      <c r="G723" s="2" t="s">
        <v>3464</v>
      </c>
      <c r="H723" t="s">
        <v>764</v>
      </c>
      <c r="I723" s="2" t="s">
        <v>764</v>
      </c>
      <c r="J723" s="2" t="s">
        <v>764</v>
      </c>
      <c r="M723" s="2" t="s">
        <v>764</v>
      </c>
      <c r="N723" s="2" t="s">
        <v>764</v>
      </c>
      <c r="O723" t="s">
        <v>764</v>
      </c>
      <c r="P723">
        <v>0</v>
      </c>
      <c r="Q723">
        <v>0</v>
      </c>
      <c r="R723" s="2"/>
      <c r="S723" s="2" t="s">
        <v>4047</v>
      </c>
    </row>
    <row r="724" spans="1:19">
      <c r="A724" s="1">
        <v>46182</v>
      </c>
      <c r="B724" s="2" t="s">
        <v>4045</v>
      </c>
      <c r="C724" s="3">
        <v>0.33333333333333326</v>
      </c>
      <c r="D724" s="3">
        <v>0.35416666666666674</v>
      </c>
      <c r="E724">
        <v>0.5</v>
      </c>
      <c r="F724" s="2" t="s">
        <v>3416</v>
      </c>
      <c r="G724" s="2" t="s">
        <v>3417</v>
      </c>
      <c r="H724">
        <v>803</v>
      </c>
      <c r="I724" s="2" t="s">
        <v>1977</v>
      </c>
      <c r="J724" s="2" t="s">
        <v>3059</v>
      </c>
      <c r="K724" t="s">
        <v>1975</v>
      </c>
      <c r="L724" t="s">
        <v>1976</v>
      </c>
      <c r="M724" s="2" t="s">
        <v>1974</v>
      </c>
      <c r="N724" s="2" t="s">
        <v>64</v>
      </c>
      <c r="O724">
        <v>16000</v>
      </c>
      <c r="P724">
        <v>2144</v>
      </c>
      <c r="Q724">
        <v>30</v>
      </c>
      <c r="R724" s="2" t="s">
        <v>3438</v>
      </c>
      <c r="S724" s="2" t="s">
        <v>4047</v>
      </c>
    </row>
    <row r="725" spans="1:19">
      <c r="A725" s="1">
        <v>46182</v>
      </c>
      <c r="B725" s="2" t="s">
        <v>4045</v>
      </c>
      <c r="C725" s="3">
        <v>0.35416666666666674</v>
      </c>
      <c r="D725" s="3">
        <v>0.36111111111111116</v>
      </c>
      <c r="E725">
        <v>0.17</v>
      </c>
      <c r="F725" s="2" t="s">
        <v>3416</v>
      </c>
      <c r="G725" s="2" t="s">
        <v>4046</v>
      </c>
      <c r="H725" t="s">
        <v>764</v>
      </c>
      <c r="I725" s="2" t="s">
        <v>764</v>
      </c>
      <c r="J725" s="2" t="s">
        <v>764</v>
      </c>
      <c r="M725" s="2" t="s">
        <v>764</v>
      </c>
      <c r="N725" s="2" t="s">
        <v>764</v>
      </c>
      <c r="O725" t="s">
        <v>764</v>
      </c>
      <c r="P725">
        <v>0</v>
      </c>
      <c r="Q725">
        <v>0</v>
      </c>
      <c r="R725" s="2"/>
      <c r="S725" s="2" t="s">
        <v>4047</v>
      </c>
    </row>
    <row r="726" spans="1:19">
      <c r="A726" s="1">
        <v>46182</v>
      </c>
      <c r="B726" s="2" t="s">
        <v>4045</v>
      </c>
      <c r="C726" s="3">
        <v>0.36111111111111116</v>
      </c>
      <c r="D726" s="3">
        <v>0.36458333333333326</v>
      </c>
      <c r="E726">
        <v>0.08</v>
      </c>
      <c r="F726" s="2" t="s">
        <v>3416</v>
      </c>
      <c r="G726" s="2" t="s">
        <v>3471</v>
      </c>
      <c r="H726">
        <v>805</v>
      </c>
      <c r="I726" s="2" t="s">
        <v>3064</v>
      </c>
      <c r="J726" s="2" t="s">
        <v>764</v>
      </c>
      <c r="K726" t="s">
        <v>3063</v>
      </c>
      <c r="L726" t="s">
        <v>343</v>
      </c>
      <c r="M726" s="2" t="s">
        <v>764</v>
      </c>
      <c r="N726" s="2" t="s">
        <v>764</v>
      </c>
      <c r="O726">
        <v>3500</v>
      </c>
      <c r="P726">
        <v>0</v>
      </c>
      <c r="Q726">
        <v>0</v>
      </c>
      <c r="R726" s="2"/>
      <c r="S726" s="2" t="s">
        <v>4047</v>
      </c>
    </row>
    <row r="727" spans="1:19">
      <c r="A727" s="1">
        <v>46182</v>
      </c>
      <c r="B727" s="2" t="s">
        <v>4045</v>
      </c>
      <c r="C727" s="3">
        <v>0.36458333333333326</v>
      </c>
      <c r="D727" s="3">
        <v>0.38194444444444442</v>
      </c>
      <c r="E727">
        <v>0.42</v>
      </c>
      <c r="F727" s="2" t="s">
        <v>3416</v>
      </c>
      <c r="G727" s="2" t="s">
        <v>3417</v>
      </c>
      <c r="H727">
        <v>805</v>
      </c>
      <c r="I727" s="2" t="s">
        <v>3064</v>
      </c>
      <c r="J727" s="2" t="s">
        <v>3061</v>
      </c>
      <c r="K727" t="s">
        <v>3063</v>
      </c>
      <c r="L727" t="s">
        <v>343</v>
      </c>
      <c r="M727" s="2" t="s">
        <v>3062</v>
      </c>
      <c r="N727" s="2" t="s">
        <v>64</v>
      </c>
      <c r="O727">
        <v>3500</v>
      </c>
      <c r="P727">
        <v>3959</v>
      </c>
      <c r="Q727">
        <v>4</v>
      </c>
      <c r="R727" s="2" t="s">
        <v>3438</v>
      </c>
      <c r="S727" s="2" t="s">
        <v>4047</v>
      </c>
    </row>
    <row r="728" spans="1:19">
      <c r="A728" s="1">
        <v>46182</v>
      </c>
      <c r="B728" s="2" t="s">
        <v>4045</v>
      </c>
      <c r="C728" s="3">
        <v>0.38194444444444442</v>
      </c>
      <c r="D728" s="3">
        <v>0.38888888888888884</v>
      </c>
      <c r="E728">
        <v>0.17</v>
      </c>
      <c r="F728" s="2" t="s">
        <v>3416</v>
      </c>
      <c r="G728" s="2" t="s">
        <v>4046</v>
      </c>
      <c r="H728" t="s">
        <v>764</v>
      </c>
      <c r="I728" s="2" t="s">
        <v>764</v>
      </c>
      <c r="J728" s="2" t="s">
        <v>764</v>
      </c>
      <c r="M728" s="2" t="s">
        <v>764</v>
      </c>
      <c r="N728" s="2" t="s">
        <v>764</v>
      </c>
      <c r="O728" t="s">
        <v>764</v>
      </c>
      <c r="P728">
        <v>0</v>
      </c>
      <c r="Q728">
        <v>0</v>
      </c>
      <c r="R728" s="2"/>
      <c r="S728" s="2" t="s">
        <v>4047</v>
      </c>
    </row>
    <row r="729" spans="1:19">
      <c r="A729" s="1">
        <v>46182</v>
      </c>
      <c r="B729" s="2" t="s">
        <v>4045</v>
      </c>
      <c r="C729" s="3">
        <v>0.38888888888888884</v>
      </c>
      <c r="D729" s="3">
        <v>0.40277777777777768</v>
      </c>
      <c r="E729">
        <v>0.33</v>
      </c>
      <c r="F729" s="2" t="s">
        <v>3416</v>
      </c>
      <c r="G729" s="2" t="s">
        <v>3417</v>
      </c>
      <c r="H729">
        <v>752</v>
      </c>
      <c r="I729" s="2" t="s">
        <v>603</v>
      </c>
      <c r="J729" s="2" t="s">
        <v>2903</v>
      </c>
      <c r="K729" t="s">
        <v>602</v>
      </c>
      <c r="L729" t="s">
        <v>343</v>
      </c>
      <c r="M729" s="2" t="s">
        <v>601</v>
      </c>
      <c r="N729" s="2" t="s">
        <v>64</v>
      </c>
      <c r="O729">
        <v>3500</v>
      </c>
      <c r="P729">
        <v>3801</v>
      </c>
      <c r="Q729">
        <v>4</v>
      </c>
      <c r="R729" s="2" t="s">
        <v>3438</v>
      </c>
      <c r="S729" s="2" t="s">
        <v>4047</v>
      </c>
    </row>
    <row r="730" spans="1:19">
      <c r="A730" s="1">
        <v>46182</v>
      </c>
      <c r="B730" s="2" t="s">
        <v>4045</v>
      </c>
      <c r="C730" s="3">
        <v>0.40277777777777768</v>
      </c>
      <c r="D730" s="3">
        <v>0.40972222222222232</v>
      </c>
      <c r="E730">
        <v>0.17</v>
      </c>
      <c r="F730" s="2" t="s">
        <v>3416</v>
      </c>
      <c r="G730" s="2" t="s">
        <v>4046</v>
      </c>
      <c r="H730" t="s">
        <v>764</v>
      </c>
      <c r="I730" s="2" t="s">
        <v>764</v>
      </c>
      <c r="J730" s="2" t="s">
        <v>764</v>
      </c>
      <c r="M730" s="2" t="s">
        <v>764</v>
      </c>
      <c r="N730" s="2" t="s">
        <v>764</v>
      </c>
      <c r="O730" t="s">
        <v>764</v>
      </c>
      <c r="P730">
        <v>0</v>
      </c>
      <c r="Q730">
        <v>0</v>
      </c>
      <c r="R730" s="2"/>
      <c r="S730" s="2" t="s">
        <v>4047</v>
      </c>
    </row>
    <row r="731" spans="1:19">
      <c r="A731" s="1">
        <v>46182</v>
      </c>
      <c r="B731" s="2" t="s">
        <v>4045</v>
      </c>
      <c r="C731" s="3">
        <v>0.40972222222222232</v>
      </c>
      <c r="D731" s="3">
        <v>0.41666666666666674</v>
      </c>
      <c r="E731">
        <v>0.17</v>
      </c>
      <c r="F731" s="2" t="s">
        <v>3416</v>
      </c>
      <c r="G731" s="2" t="s">
        <v>3471</v>
      </c>
      <c r="H731">
        <v>678</v>
      </c>
      <c r="I731" s="2" t="s">
        <v>2753</v>
      </c>
      <c r="J731" s="2" t="s">
        <v>764</v>
      </c>
      <c r="K731" t="s">
        <v>2752</v>
      </c>
      <c r="L731" t="s">
        <v>1106</v>
      </c>
      <c r="M731" s="2" t="s">
        <v>764</v>
      </c>
      <c r="N731" s="2" t="s">
        <v>764</v>
      </c>
      <c r="O731">
        <v>19000</v>
      </c>
      <c r="P731">
        <v>0</v>
      </c>
      <c r="Q731">
        <v>0</v>
      </c>
      <c r="R731" s="2"/>
      <c r="S731" s="2" t="s">
        <v>4047</v>
      </c>
    </row>
    <row r="732" spans="1:19">
      <c r="A732" s="1">
        <v>46182</v>
      </c>
      <c r="B732" s="2" t="s">
        <v>4045</v>
      </c>
      <c r="C732" s="3">
        <v>0.41666666666666674</v>
      </c>
      <c r="D732" s="3">
        <v>0.45833333333333326</v>
      </c>
      <c r="E732">
        <v>1</v>
      </c>
      <c r="F732" s="2" t="s">
        <v>3416</v>
      </c>
      <c r="G732" s="2" t="s">
        <v>3417</v>
      </c>
      <c r="H732">
        <v>678</v>
      </c>
      <c r="I732" s="2" t="s">
        <v>2753</v>
      </c>
      <c r="J732" s="2" t="s">
        <v>2750</v>
      </c>
      <c r="K732" t="s">
        <v>2752</v>
      </c>
      <c r="L732" t="s">
        <v>1106</v>
      </c>
      <c r="M732" s="2" t="s">
        <v>2751</v>
      </c>
      <c r="N732" s="2" t="s">
        <v>64</v>
      </c>
      <c r="O732">
        <v>19000</v>
      </c>
      <c r="P732">
        <v>10004</v>
      </c>
      <c r="Q732">
        <v>0</v>
      </c>
      <c r="R732" s="2" t="s">
        <v>3438</v>
      </c>
      <c r="S732" s="2" t="s">
        <v>4047</v>
      </c>
    </row>
    <row r="733" spans="1:19">
      <c r="A733" s="1">
        <v>46182</v>
      </c>
      <c r="B733" s="2" t="s">
        <v>4045</v>
      </c>
      <c r="C733" s="3">
        <v>0.45833333333333326</v>
      </c>
      <c r="D733" s="3">
        <v>0.47916666666666674</v>
      </c>
      <c r="E733">
        <v>0.5</v>
      </c>
      <c r="F733" s="2" t="s">
        <v>3416</v>
      </c>
      <c r="G733" s="2" t="s">
        <v>3362</v>
      </c>
      <c r="H733" t="s">
        <v>764</v>
      </c>
      <c r="I733" s="2" t="s">
        <v>764</v>
      </c>
      <c r="J733" s="2" t="s">
        <v>764</v>
      </c>
      <c r="M733" s="2" t="s">
        <v>764</v>
      </c>
      <c r="N733" s="2" t="s">
        <v>764</v>
      </c>
      <c r="O733" t="s">
        <v>764</v>
      </c>
      <c r="P733">
        <v>0</v>
      </c>
      <c r="Q733">
        <v>0</v>
      </c>
      <c r="R733" s="2" t="s">
        <v>4048</v>
      </c>
      <c r="S733" s="2" t="s">
        <v>4047</v>
      </c>
    </row>
    <row r="734" spans="1:19">
      <c r="A734" s="1">
        <v>46182</v>
      </c>
      <c r="B734" s="2" t="s">
        <v>4045</v>
      </c>
      <c r="C734" s="3">
        <v>0.47916666666666674</v>
      </c>
      <c r="D734" s="3">
        <v>0.51736111111111116</v>
      </c>
      <c r="E734">
        <v>0.92</v>
      </c>
      <c r="F734" s="2" t="s">
        <v>3416</v>
      </c>
      <c r="G734" s="2" t="s">
        <v>3417</v>
      </c>
      <c r="H734">
        <v>678</v>
      </c>
      <c r="I734" s="2" t="s">
        <v>2753</v>
      </c>
      <c r="J734" s="2" t="s">
        <v>2750</v>
      </c>
      <c r="K734" t="s">
        <v>2752</v>
      </c>
      <c r="L734" t="s">
        <v>1106</v>
      </c>
      <c r="M734" s="2" t="s">
        <v>2751</v>
      </c>
      <c r="N734" s="2" t="s">
        <v>64</v>
      </c>
      <c r="O734">
        <v>19000</v>
      </c>
      <c r="P734">
        <v>9127</v>
      </c>
      <c r="Q734">
        <v>5</v>
      </c>
      <c r="R734" s="2" t="s">
        <v>3438</v>
      </c>
      <c r="S734" s="2" t="s">
        <v>4047</v>
      </c>
    </row>
    <row r="735" spans="1:19">
      <c r="A735" s="1">
        <v>46182</v>
      </c>
      <c r="B735" s="2" t="s">
        <v>4045</v>
      </c>
      <c r="C735" s="3">
        <v>0.51736111111111116</v>
      </c>
      <c r="D735" s="3">
        <v>0.52083333333333326</v>
      </c>
      <c r="E735">
        <v>0.08</v>
      </c>
      <c r="F735" s="2" t="s">
        <v>3416</v>
      </c>
      <c r="G735" s="2" t="s">
        <v>4046</v>
      </c>
      <c r="H735" t="s">
        <v>764</v>
      </c>
      <c r="I735" s="2" t="s">
        <v>764</v>
      </c>
      <c r="J735" s="2" t="s">
        <v>764</v>
      </c>
      <c r="M735" s="2" t="s">
        <v>764</v>
      </c>
      <c r="N735" s="2" t="s">
        <v>764</v>
      </c>
      <c r="O735" t="s">
        <v>764</v>
      </c>
      <c r="P735">
        <v>0</v>
      </c>
      <c r="Q735">
        <v>0</v>
      </c>
      <c r="R735" s="2"/>
      <c r="S735" s="2" t="s">
        <v>4047</v>
      </c>
    </row>
    <row r="736" spans="1:19">
      <c r="A736" s="1">
        <v>46182</v>
      </c>
      <c r="B736" s="2" t="s">
        <v>4045</v>
      </c>
      <c r="C736" s="3">
        <v>0.52083333333333326</v>
      </c>
      <c r="D736" s="3">
        <v>0.54861111111111116</v>
      </c>
      <c r="E736">
        <v>0.67</v>
      </c>
      <c r="F736" s="2" t="s">
        <v>3416</v>
      </c>
      <c r="G736" s="2" t="s">
        <v>3417</v>
      </c>
      <c r="H736">
        <v>679</v>
      </c>
      <c r="I736" s="2" t="s">
        <v>2753</v>
      </c>
      <c r="J736" s="2" t="s">
        <v>2757</v>
      </c>
      <c r="K736" t="s">
        <v>2752</v>
      </c>
      <c r="L736" t="s">
        <v>1106</v>
      </c>
      <c r="M736" s="2" t="s">
        <v>2751</v>
      </c>
      <c r="N736" s="2" t="s">
        <v>64</v>
      </c>
      <c r="O736">
        <v>9000</v>
      </c>
      <c r="P736">
        <v>10131</v>
      </c>
      <c r="Q736">
        <v>0</v>
      </c>
      <c r="R736" s="2" t="s">
        <v>3438</v>
      </c>
      <c r="S736" s="2" t="s">
        <v>4047</v>
      </c>
    </row>
    <row r="737" spans="1:19">
      <c r="A737" s="1">
        <v>46182</v>
      </c>
      <c r="B737" s="2" t="s">
        <v>4045</v>
      </c>
      <c r="C737" s="3">
        <v>0.54861111111111116</v>
      </c>
      <c r="D737" s="3">
        <v>0.55555555555555558</v>
      </c>
      <c r="E737">
        <v>0.17</v>
      </c>
      <c r="F737" s="2" t="s">
        <v>3416</v>
      </c>
      <c r="G737" s="2" t="s">
        <v>4046</v>
      </c>
      <c r="H737" t="s">
        <v>764</v>
      </c>
      <c r="I737" s="2" t="s">
        <v>764</v>
      </c>
      <c r="J737" s="2" t="s">
        <v>764</v>
      </c>
      <c r="M737" s="2" t="s">
        <v>764</v>
      </c>
      <c r="N737" s="2" t="s">
        <v>764</v>
      </c>
      <c r="O737" t="s">
        <v>764</v>
      </c>
      <c r="P737">
        <v>0</v>
      </c>
      <c r="Q737">
        <v>0</v>
      </c>
      <c r="R737" s="2"/>
      <c r="S737" s="2" t="s">
        <v>4047</v>
      </c>
    </row>
    <row r="738" spans="1:19">
      <c r="A738" s="1">
        <v>46182</v>
      </c>
      <c r="B738" s="2" t="s">
        <v>4045</v>
      </c>
      <c r="C738" s="3">
        <v>0.55555555555555558</v>
      </c>
      <c r="D738" s="3">
        <v>0.5625</v>
      </c>
      <c r="E738">
        <v>0.17</v>
      </c>
      <c r="F738" s="2" t="s">
        <v>3416</v>
      </c>
      <c r="G738" s="2" t="s">
        <v>3471</v>
      </c>
      <c r="H738">
        <v>730</v>
      </c>
      <c r="I738" s="2" t="s">
        <v>1172</v>
      </c>
      <c r="J738" s="2" t="s">
        <v>764</v>
      </c>
      <c r="K738" t="s">
        <v>217</v>
      </c>
      <c r="L738" t="s">
        <v>330</v>
      </c>
      <c r="M738" s="2" t="s">
        <v>764</v>
      </c>
      <c r="N738" s="2" t="s">
        <v>764</v>
      </c>
      <c r="O738">
        <v>5000</v>
      </c>
      <c r="P738">
        <v>0</v>
      </c>
      <c r="Q738">
        <v>0</v>
      </c>
      <c r="R738" s="2"/>
      <c r="S738" s="2" t="s">
        <v>4047</v>
      </c>
    </row>
    <row r="739" spans="1:19">
      <c r="A739" s="1">
        <v>46182</v>
      </c>
      <c r="B739" s="2" t="s">
        <v>4045</v>
      </c>
      <c r="C739" s="3">
        <v>0.5625</v>
      </c>
      <c r="D739" s="3">
        <v>0.59375</v>
      </c>
      <c r="E739">
        <v>0.75</v>
      </c>
      <c r="F739" s="2" t="s">
        <v>3416</v>
      </c>
      <c r="G739" s="2" t="s">
        <v>3417</v>
      </c>
      <c r="H739">
        <v>730</v>
      </c>
      <c r="I739" s="2" t="s">
        <v>1172</v>
      </c>
      <c r="J739" s="2" t="s">
        <v>2860</v>
      </c>
      <c r="K739" t="s">
        <v>217</v>
      </c>
      <c r="L739" t="s">
        <v>330</v>
      </c>
      <c r="M739" s="2" t="s">
        <v>1171</v>
      </c>
      <c r="N739" s="2" t="s">
        <v>64</v>
      </c>
      <c r="O739">
        <v>5000</v>
      </c>
      <c r="P739">
        <v>5590</v>
      </c>
      <c r="Q739">
        <v>1</v>
      </c>
      <c r="R739" s="2" t="s">
        <v>3438</v>
      </c>
      <c r="S739" s="2" t="s">
        <v>4047</v>
      </c>
    </row>
    <row r="740" spans="1:19">
      <c r="A740" s="1">
        <v>46182</v>
      </c>
      <c r="B740" s="2" t="s">
        <v>4045</v>
      </c>
      <c r="C740" s="3">
        <v>0.59375</v>
      </c>
      <c r="D740" s="3">
        <v>0.59722222222222232</v>
      </c>
      <c r="E740">
        <v>0.08</v>
      </c>
      <c r="F740" s="2" t="s">
        <v>3416</v>
      </c>
      <c r="G740" s="2" t="s">
        <v>4046</v>
      </c>
      <c r="H740" t="s">
        <v>764</v>
      </c>
      <c r="I740" s="2" t="s">
        <v>764</v>
      </c>
      <c r="J740" s="2" t="s">
        <v>764</v>
      </c>
      <c r="M740" s="2" t="s">
        <v>764</v>
      </c>
      <c r="N740" s="2" t="s">
        <v>764</v>
      </c>
      <c r="O740" t="s">
        <v>764</v>
      </c>
      <c r="P740">
        <v>0</v>
      </c>
      <c r="Q740">
        <v>0</v>
      </c>
      <c r="R740" s="2"/>
      <c r="S740" s="2" t="s">
        <v>4047</v>
      </c>
    </row>
    <row r="741" spans="1:19">
      <c r="A741" s="1">
        <v>46182</v>
      </c>
      <c r="B741" s="2" t="s">
        <v>4045</v>
      </c>
      <c r="C741" s="3">
        <v>0.59722222222222232</v>
      </c>
      <c r="D741" s="3">
        <v>0.625</v>
      </c>
      <c r="E741">
        <v>0.67</v>
      </c>
      <c r="F741" s="2" t="s">
        <v>3416</v>
      </c>
      <c r="G741" s="2" t="s">
        <v>3417</v>
      </c>
      <c r="H741">
        <v>733</v>
      </c>
      <c r="I741" s="2" t="s">
        <v>1560</v>
      </c>
      <c r="J741" s="2" t="s">
        <v>2861</v>
      </c>
      <c r="K741" t="s">
        <v>1559</v>
      </c>
      <c r="L741" t="s">
        <v>97</v>
      </c>
      <c r="M741" s="2" t="s">
        <v>1558</v>
      </c>
      <c r="N741" s="2" t="s">
        <v>64</v>
      </c>
      <c r="O741">
        <v>4600</v>
      </c>
      <c r="P741">
        <v>5400</v>
      </c>
      <c r="Q741">
        <v>1</v>
      </c>
      <c r="R741" s="2" t="s">
        <v>3438</v>
      </c>
      <c r="S741" s="2" t="s">
        <v>4047</v>
      </c>
    </row>
    <row r="742" spans="1:19">
      <c r="A742" s="1">
        <v>46182</v>
      </c>
      <c r="B742" s="2" t="s">
        <v>4045</v>
      </c>
      <c r="C742" s="3">
        <v>0.625</v>
      </c>
      <c r="D742" s="3">
        <v>0.63194444444444442</v>
      </c>
      <c r="E742">
        <v>0.17</v>
      </c>
      <c r="F742" s="2" t="s">
        <v>3416</v>
      </c>
      <c r="G742" s="2" t="s">
        <v>4046</v>
      </c>
      <c r="H742" t="s">
        <v>764</v>
      </c>
      <c r="I742" s="2" t="s">
        <v>764</v>
      </c>
      <c r="J742" s="2" t="s">
        <v>764</v>
      </c>
      <c r="M742" s="2" t="s">
        <v>764</v>
      </c>
      <c r="N742" s="2" t="s">
        <v>764</v>
      </c>
      <c r="O742" t="s">
        <v>764</v>
      </c>
      <c r="P742">
        <v>0</v>
      </c>
      <c r="Q742">
        <v>0</v>
      </c>
      <c r="R742" s="2"/>
      <c r="S742" s="2" t="s">
        <v>4047</v>
      </c>
    </row>
    <row r="743" spans="1:19">
      <c r="A743" s="1">
        <v>46182</v>
      </c>
      <c r="B743" s="2" t="s">
        <v>4045</v>
      </c>
      <c r="C743" s="3">
        <v>0.63194444444444442</v>
      </c>
      <c r="D743" s="3">
        <v>0.67361111111111116</v>
      </c>
      <c r="E743">
        <v>1</v>
      </c>
      <c r="F743" s="2" t="s">
        <v>3416</v>
      </c>
      <c r="G743" s="2" t="s">
        <v>3417</v>
      </c>
      <c r="H743">
        <v>725</v>
      </c>
      <c r="I743" s="2" t="s">
        <v>2055</v>
      </c>
      <c r="J743" s="2" t="s">
        <v>2851</v>
      </c>
      <c r="K743" t="s">
        <v>996</v>
      </c>
      <c r="L743" t="s">
        <v>330</v>
      </c>
      <c r="M743" s="2" t="s">
        <v>2852</v>
      </c>
      <c r="N743" s="2" t="s">
        <v>64</v>
      </c>
      <c r="O743">
        <v>10000</v>
      </c>
      <c r="P743">
        <v>10022</v>
      </c>
      <c r="Q743">
        <v>13</v>
      </c>
      <c r="R743" s="2" t="s">
        <v>3438</v>
      </c>
      <c r="S743" s="2" t="s">
        <v>4047</v>
      </c>
    </row>
    <row r="744" spans="1:19">
      <c r="A744" s="1">
        <v>46182</v>
      </c>
      <c r="B744" s="2" t="s">
        <v>4045</v>
      </c>
      <c r="C744" s="3">
        <v>0.67361111111111116</v>
      </c>
      <c r="D744" s="3">
        <v>0.68055555555555558</v>
      </c>
      <c r="E744">
        <v>0.17</v>
      </c>
      <c r="F744" s="2" t="s">
        <v>3416</v>
      </c>
      <c r="G744" s="2" t="s">
        <v>4046</v>
      </c>
      <c r="H744" t="s">
        <v>764</v>
      </c>
      <c r="I744" s="2" t="s">
        <v>764</v>
      </c>
      <c r="J744" s="2" t="s">
        <v>764</v>
      </c>
      <c r="M744" s="2" t="s">
        <v>764</v>
      </c>
      <c r="N744" s="2" t="s">
        <v>764</v>
      </c>
      <c r="O744" t="s">
        <v>764</v>
      </c>
      <c r="P744">
        <v>0</v>
      </c>
      <c r="Q744">
        <v>0</v>
      </c>
      <c r="R744" s="2"/>
      <c r="S744" s="2" t="s">
        <v>4047</v>
      </c>
    </row>
    <row r="745" spans="1:19">
      <c r="A745" s="1">
        <v>46182</v>
      </c>
      <c r="B745" s="2" t="s">
        <v>4045</v>
      </c>
      <c r="C745" s="3">
        <v>0.68055555555555558</v>
      </c>
      <c r="D745" s="3">
        <v>0.6875</v>
      </c>
      <c r="E745">
        <v>0.17</v>
      </c>
      <c r="F745" s="2" t="s">
        <v>3416</v>
      </c>
      <c r="G745" s="2" t="s">
        <v>3471</v>
      </c>
      <c r="H745">
        <v>723</v>
      </c>
      <c r="I745" s="2" t="s">
        <v>2848</v>
      </c>
      <c r="J745" s="2" t="s">
        <v>764</v>
      </c>
      <c r="K745" t="s">
        <v>499</v>
      </c>
      <c r="L745" t="s">
        <v>500</v>
      </c>
      <c r="M745" s="2" t="s">
        <v>764</v>
      </c>
      <c r="N745" s="2" t="s">
        <v>764</v>
      </c>
      <c r="O745">
        <v>9000</v>
      </c>
      <c r="P745">
        <v>0</v>
      </c>
      <c r="Q745">
        <v>0</v>
      </c>
      <c r="R745" s="2"/>
      <c r="S745" s="2" t="s">
        <v>4047</v>
      </c>
    </row>
    <row r="746" spans="1:19">
      <c r="A746" s="1">
        <v>46182</v>
      </c>
      <c r="B746" s="2" t="s">
        <v>4045</v>
      </c>
      <c r="C746" s="3">
        <v>0.6875</v>
      </c>
      <c r="D746" s="3">
        <v>0.70138888888888884</v>
      </c>
      <c r="E746">
        <v>0.33</v>
      </c>
      <c r="F746" s="2" t="s">
        <v>3416</v>
      </c>
      <c r="G746" s="2" t="s">
        <v>3417</v>
      </c>
      <c r="H746">
        <v>723</v>
      </c>
      <c r="I746" s="2" t="s">
        <v>2848</v>
      </c>
      <c r="J746" s="2" t="s">
        <v>2847</v>
      </c>
      <c r="K746" t="s">
        <v>499</v>
      </c>
      <c r="L746" t="s">
        <v>500</v>
      </c>
      <c r="M746" s="2" t="s">
        <v>498</v>
      </c>
      <c r="N746" s="2" t="s">
        <v>64</v>
      </c>
      <c r="O746">
        <v>9000</v>
      </c>
      <c r="P746">
        <v>3004</v>
      </c>
      <c r="Q746">
        <v>0</v>
      </c>
      <c r="R746" s="2" t="s">
        <v>3438</v>
      </c>
      <c r="S746" s="2" t="s">
        <v>4047</v>
      </c>
    </row>
    <row r="747" spans="1:19">
      <c r="A747" s="1">
        <v>46182</v>
      </c>
      <c r="B747" s="2" t="s">
        <v>4045</v>
      </c>
      <c r="C747" s="3">
        <v>0.70138888888888884</v>
      </c>
      <c r="D747" s="3">
        <v>0.70833333333333326</v>
      </c>
      <c r="E747">
        <v>0.17</v>
      </c>
      <c r="F747" s="2" t="s">
        <v>3416</v>
      </c>
      <c r="G747" s="2" t="s">
        <v>3464</v>
      </c>
      <c r="H747" t="s">
        <v>764</v>
      </c>
      <c r="I747" s="2" t="s">
        <v>764</v>
      </c>
      <c r="J747" s="2" t="s">
        <v>764</v>
      </c>
      <c r="M747" s="2" t="s">
        <v>764</v>
      </c>
      <c r="N747" s="2" t="s">
        <v>764</v>
      </c>
      <c r="O747" t="s">
        <v>764</v>
      </c>
      <c r="P747">
        <v>0</v>
      </c>
      <c r="Q747">
        <v>0</v>
      </c>
      <c r="R747" s="2"/>
      <c r="S747" s="2" t="s">
        <v>4047</v>
      </c>
    </row>
    <row r="748" spans="1:19">
      <c r="A748" s="1">
        <v>46183</v>
      </c>
      <c r="B748" s="2" t="s">
        <v>4045</v>
      </c>
      <c r="C748" s="3">
        <v>0.33333333333333326</v>
      </c>
      <c r="D748" s="3">
        <v>0.36111111111111116</v>
      </c>
      <c r="E748">
        <v>0.67</v>
      </c>
      <c r="F748" s="2" t="s">
        <v>3416</v>
      </c>
      <c r="G748" s="2" t="s">
        <v>3417</v>
      </c>
      <c r="H748">
        <v>723</v>
      </c>
      <c r="I748" s="2" t="s">
        <v>2848</v>
      </c>
      <c r="J748" s="2" t="s">
        <v>2847</v>
      </c>
      <c r="K748" t="s">
        <v>499</v>
      </c>
      <c r="L748" t="s">
        <v>500</v>
      </c>
      <c r="M748" s="2" t="s">
        <v>498</v>
      </c>
      <c r="N748" s="2" t="s">
        <v>64</v>
      </c>
      <c r="O748">
        <v>9000</v>
      </c>
      <c r="P748">
        <v>6005</v>
      </c>
      <c r="Q748">
        <v>1</v>
      </c>
      <c r="R748" s="2" t="s">
        <v>3438</v>
      </c>
      <c r="S748" s="2" t="s">
        <v>4047</v>
      </c>
    </row>
    <row r="749" spans="1:19">
      <c r="A749" s="1">
        <v>46183</v>
      </c>
      <c r="B749" s="2" t="s">
        <v>4045</v>
      </c>
      <c r="C749" s="3">
        <v>0.36111111111111116</v>
      </c>
      <c r="D749" s="3">
        <v>0.36805555555555558</v>
      </c>
      <c r="E749">
        <v>0.17</v>
      </c>
      <c r="F749" s="2" t="s">
        <v>3416</v>
      </c>
      <c r="G749" s="2" t="s">
        <v>4046</v>
      </c>
      <c r="H749" t="s">
        <v>764</v>
      </c>
      <c r="I749" s="2" t="s">
        <v>764</v>
      </c>
      <c r="J749" s="2" t="s">
        <v>764</v>
      </c>
      <c r="M749" s="2" t="s">
        <v>764</v>
      </c>
      <c r="N749" s="2" t="s">
        <v>764</v>
      </c>
      <c r="O749" t="s">
        <v>764</v>
      </c>
      <c r="P749">
        <v>0</v>
      </c>
      <c r="Q749">
        <v>0</v>
      </c>
      <c r="R749" s="2"/>
      <c r="S749" s="2" t="s">
        <v>4047</v>
      </c>
    </row>
    <row r="750" spans="1:19">
      <c r="A750" s="1">
        <v>46183</v>
      </c>
      <c r="B750" s="2" t="s">
        <v>4045</v>
      </c>
      <c r="C750" s="3">
        <v>0.36805555555555558</v>
      </c>
      <c r="D750" s="3">
        <v>0.375</v>
      </c>
      <c r="E750">
        <v>0.17</v>
      </c>
      <c r="F750" s="2" t="s">
        <v>3416</v>
      </c>
      <c r="G750" s="2" t="s">
        <v>3471</v>
      </c>
      <c r="H750">
        <v>712</v>
      </c>
      <c r="I750" s="2" t="s">
        <v>2824</v>
      </c>
      <c r="J750" s="2" t="s">
        <v>764</v>
      </c>
      <c r="K750" t="s">
        <v>2823</v>
      </c>
      <c r="L750" t="s">
        <v>240</v>
      </c>
      <c r="M750" s="2" t="s">
        <v>764</v>
      </c>
      <c r="N750" s="2" t="s">
        <v>764</v>
      </c>
      <c r="O750">
        <v>12800</v>
      </c>
      <c r="P750">
        <v>0</v>
      </c>
      <c r="Q750">
        <v>0</v>
      </c>
      <c r="R750" s="2"/>
      <c r="S750" s="2" t="s">
        <v>4047</v>
      </c>
    </row>
    <row r="751" spans="1:19">
      <c r="A751" s="1">
        <v>46183</v>
      </c>
      <c r="B751" s="2" t="s">
        <v>4045</v>
      </c>
      <c r="C751" s="3">
        <v>0.375</v>
      </c>
      <c r="D751" s="3">
        <v>0.40972222222222232</v>
      </c>
      <c r="E751">
        <v>0.83</v>
      </c>
      <c r="F751" s="2" t="s">
        <v>3416</v>
      </c>
      <c r="G751" s="2" t="s">
        <v>3417</v>
      </c>
      <c r="H751">
        <v>712</v>
      </c>
      <c r="I751" s="2" t="s">
        <v>2824</v>
      </c>
      <c r="J751" s="2" t="s">
        <v>2821</v>
      </c>
      <c r="K751" t="s">
        <v>2823</v>
      </c>
      <c r="L751" t="s">
        <v>240</v>
      </c>
      <c r="M751" s="2" t="s">
        <v>2822</v>
      </c>
      <c r="N751" s="2" t="s">
        <v>64</v>
      </c>
      <c r="O751">
        <v>12800</v>
      </c>
      <c r="P751">
        <v>12620</v>
      </c>
      <c r="Q751">
        <v>0</v>
      </c>
      <c r="R751" s="2" t="s">
        <v>3450</v>
      </c>
      <c r="S751" s="2" t="s">
        <v>4047</v>
      </c>
    </row>
    <row r="752" spans="1:19">
      <c r="A752" s="1">
        <v>46183</v>
      </c>
      <c r="B752" s="2" t="s">
        <v>4045</v>
      </c>
      <c r="C752" s="3">
        <v>0.40972222222222232</v>
      </c>
      <c r="D752" s="3">
        <v>0.41319444444444442</v>
      </c>
      <c r="E752">
        <v>0.08</v>
      </c>
      <c r="F752" s="2" t="s">
        <v>3416</v>
      </c>
      <c r="G752" s="2" t="s">
        <v>4046</v>
      </c>
      <c r="H752" t="s">
        <v>764</v>
      </c>
      <c r="I752" s="2" t="s">
        <v>764</v>
      </c>
      <c r="J752" s="2" t="s">
        <v>764</v>
      </c>
      <c r="M752" s="2" t="s">
        <v>764</v>
      </c>
      <c r="N752" s="2" t="s">
        <v>764</v>
      </c>
      <c r="O752" t="s">
        <v>764</v>
      </c>
      <c r="P752">
        <v>0</v>
      </c>
      <c r="Q752">
        <v>0</v>
      </c>
      <c r="R752" s="2"/>
      <c r="S752" s="2" t="s">
        <v>4047</v>
      </c>
    </row>
    <row r="753" spans="1:19">
      <c r="A753" s="1">
        <v>46183</v>
      </c>
      <c r="B753" s="2" t="s">
        <v>4045</v>
      </c>
      <c r="C753" s="3">
        <v>0.41319444444444442</v>
      </c>
      <c r="D753" s="3">
        <v>0.42361111111111116</v>
      </c>
      <c r="E753">
        <v>0.25</v>
      </c>
      <c r="F753" s="2" t="s">
        <v>3416</v>
      </c>
      <c r="G753" s="2" t="s">
        <v>3471</v>
      </c>
      <c r="H753">
        <v>808</v>
      </c>
      <c r="I753" s="2" t="s">
        <v>1745</v>
      </c>
      <c r="J753" s="2" t="s">
        <v>764</v>
      </c>
      <c r="K753" t="s">
        <v>879</v>
      </c>
      <c r="L753" t="s">
        <v>59</v>
      </c>
      <c r="M753" s="2" t="s">
        <v>764</v>
      </c>
      <c r="N753" s="2" t="s">
        <v>764</v>
      </c>
      <c r="O753">
        <v>1500</v>
      </c>
      <c r="P753">
        <v>0</v>
      </c>
      <c r="Q753">
        <v>0</v>
      </c>
      <c r="R753" s="2"/>
      <c r="S753" s="2" t="s">
        <v>4047</v>
      </c>
    </row>
    <row r="754" spans="1:19">
      <c r="A754" s="1">
        <v>46183</v>
      </c>
      <c r="B754" s="2" t="s">
        <v>4045</v>
      </c>
      <c r="C754" s="3">
        <v>0.42361111111111116</v>
      </c>
      <c r="D754" s="3">
        <v>0.4375</v>
      </c>
      <c r="E754">
        <v>0.33</v>
      </c>
      <c r="F754" s="2" t="s">
        <v>3416</v>
      </c>
      <c r="G754" s="2" t="s">
        <v>3417</v>
      </c>
      <c r="H754">
        <v>808</v>
      </c>
      <c r="I754" s="2" t="s">
        <v>1745</v>
      </c>
      <c r="J754" s="2" t="s">
        <v>3072</v>
      </c>
      <c r="K754" t="s">
        <v>879</v>
      </c>
      <c r="L754" t="s">
        <v>59</v>
      </c>
      <c r="M754" s="2" t="s">
        <v>1744</v>
      </c>
      <c r="N754" s="2" t="s">
        <v>64</v>
      </c>
      <c r="O754">
        <v>1500</v>
      </c>
      <c r="P754">
        <v>1593</v>
      </c>
      <c r="Q754">
        <v>7</v>
      </c>
      <c r="R754" s="2" t="s">
        <v>3438</v>
      </c>
      <c r="S754" s="2" t="s">
        <v>4047</v>
      </c>
    </row>
    <row r="755" spans="1:19">
      <c r="A755" s="1">
        <v>46183</v>
      </c>
      <c r="B755" s="2" t="s">
        <v>4045</v>
      </c>
      <c r="C755" s="3">
        <v>0.4375</v>
      </c>
      <c r="D755" s="3">
        <v>0.44444444444444442</v>
      </c>
      <c r="E755">
        <v>0.17</v>
      </c>
      <c r="F755" s="2" t="s">
        <v>3416</v>
      </c>
      <c r="G755" s="2" t="s">
        <v>4046</v>
      </c>
      <c r="H755" t="s">
        <v>764</v>
      </c>
      <c r="I755" s="2" t="s">
        <v>764</v>
      </c>
      <c r="J755" s="2" t="s">
        <v>764</v>
      </c>
      <c r="M755" s="2" t="s">
        <v>764</v>
      </c>
      <c r="N755" s="2" t="s">
        <v>764</v>
      </c>
      <c r="O755" t="s">
        <v>764</v>
      </c>
      <c r="P755">
        <v>0</v>
      </c>
      <c r="Q755">
        <v>0</v>
      </c>
      <c r="R755" s="2"/>
      <c r="S755" s="2" t="s">
        <v>4047</v>
      </c>
    </row>
    <row r="756" spans="1:19">
      <c r="A756" s="1">
        <v>46183</v>
      </c>
      <c r="B756" s="2" t="s">
        <v>4045</v>
      </c>
      <c r="C756" s="3">
        <v>0.44444444444444442</v>
      </c>
      <c r="D756" s="3">
        <v>0.45833333333333326</v>
      </c>
      <c r="E756">
        <v>0.33</v>
      </c>
      <c r="F756" s="2" t="s">
        <v>3416</v>
      </c>
      <c r="G756" s="2" t="s">
        <v>3471</v>
      </c>
      <c r="H756">
        <v>684</v>
      </c>
      <c r="I756" s="2" t="s">
        <v>726</v>
      </c>
      <c r="J756" s="2" t="s">
        <v>764</v>
      </c>
      <c r="K756" t="s">
        <v>724</v>
      </c>
      <c r="L756" t="s">
        <v>725</v>
      </c>
      <c r="M756" s="2" t="s">
        <v>764</v>
      </c>
      <c r="N756" s="2" t="s">
        <v>764</v>
      </c>
      <c r="O756">
        <v>5700</v>
      </c>
      <c r="P756">
        <v>0</v>
      </c>
      <c r="Q756">
        <v>0</v>
      </c>
      <c r="R756" s="2"/>
      <c r="S756" s="2" t="s">
        <v>4047</v>
      </c>
    </row>
    <row r="757" spans="1:19">
      <c r="A757" s="1">
        <v>46183</v>
      </c>
      <c r="B757" s="2" t="s">
        <v>4045</v>
      </c>
      <c r="C757" s="3">
        <v>0.45833333333333326</v>
      </c>
      <c r="D757" s="3">
        <v>0.47916666666666674</v>
      </c>
      <c r="E757">
        <v>0.5</v>
      </c>
      <c r="F757" s="2" t="s">
        <v>3416</v>
      </c>
      <c r="G757" s="2" t="s">
        <v>3362</v>
      </c>
      <c r="H757" t="s">
        <v>764</v>
      </c>
      <c r="I757" s="2" t="s">
        <v>764</v>
      </c>
      <c r="J757" s="2" t="s">
        <v>764</v>
      </c>
      <c r="M757" s="2" t="s">
        <v>764</v>
      </c>
      <c r="N757" s="2" t="s">
        <v>764</v>
      </c>
      <c r="O757" t="s">
        <v>764</v>
      </c>
      <c r="P757">
        <v>0</v>
      </c>
      <c r="Q757">
        <v>0</v>
      </c>
      <c r="R757" s="2" t="s">
        <v>4048</v>
      </c>
      <c r="S757" s="2" t="s">
        <v>4047</v>
      </c>
    </row>
    <row r="758" spans="1:19">
      <c r="A758" s="1">
        <v>46183</v>
      </c>
      <c r="B758" s="2" t="s">
        <v>4045</v>
      </c>
      <c r="C758" s="3">
        <v>0.47916666666666674</v>
      </c>
      <c r="D758" s="3">
        <v>0.5</v>
      </c>
      <c r="E758">
        <v>0.5</v>
      </c>
      <c r="F758" s="2" t="s">
        <v>3416</v>
      </c>
      <c r="G758" s="2" t="s">
        <v>3417</v>
      </c>
      <c r="H758">
        <v>684</v>
      </c>
      <c r="I758" s="2" t="s">
        <v>726</v>
      </c>
      <c r="J758" s="2" t="s">
        <v>2776</v>
      </c>
      <c r="K758" t="s">
        <v>724</v>
      </c>
      <c r="L758" t="s">
        <v>725</v>
      </c>
      <c r="M758" s="2" t="s">
        <v>723</v>
      </c>
      <c r="N758" s="2" t="s">
        <v>64</v>
      </c>
      <c r="O758">
        <v>5700</v>
      </c>
      <c r="P758">
        <v>5931</v>
      </c>
      <c r="Q758">
        <v>8</v>
      </c>
      <c r="R758" s="2" t="s">
        <v>3438</v>
      </c>
      <c r="S758" s="2" t="s">
        <v>4047</v>
      </c>
    </row>
    <row r="759" spans="1:19">
      <c r="A759" s="1">
        <v>46183</v>
      </c>
      <c r="B759" s="2" t="s">
        <v>4045</v>
      </c>
      <c r="C759" s="3">
        <v>0.5</v>
      </c>
      <c r="D759" s="3">
        <v>0.50347222222222232</v>
      </c>
      <c r="E759">
        <v>0.08</v>
      </c>
      <c r="F759" s="2" t="s">
        <v>3416</v>
      </c>
      <c r="G759" s="2" t="s">
        <v>4046</v>
      </c>
      <c r="H759" t="s">
        <v>764</v>
      </c>
      <c r="I759" s="2" t="s">
        <v>764</v>
      </c>
      <c r="J759" s="2" t="s">
        <v>764</v>
      </c>
      <c r="M759" s="2" t="s">
        <v>764</v>
      </c>
      <c r="N759" s="2" t="s">
        <v>764</v>
      </c>
      <c r="O759" t="s">
        <v>764</v>
      </c>
      <c r="P759">
        <v>0</v>
      </c>
      <c r="Q759">
        <v>0</v>
      </c>
      <c r="R759" s="2"/>
      <c r="S759" s="2" t="s">
        <v>4047</v>
      </c>
    </row>
    <row r="760" spans="1:19">
      <c r="A760" s="1">
        <v>46183</v>
      </c>
      <c r="B760" s="2" t="s">
        <v>4045</v>
      </c>
      <c r="C760" s="3">
        <v>0.50347222222222232</v>
      </c>
      <c r="D760" s="3">
        <v>0.50694444444444442</v>
      </c>
      <c r="E760">
        <v>0.08</v>
      </c>
      <c r="F760" s="2" t="s">
        <v>3416</v>
      </c>
      <c r="G760" s="2" t="s">
        <v>3471</v>
      </c>
      <c r="H760">
        <v>705</v>
      </c>
      <c r="I760" s="2" t="s">
        <v>467</v>
      </c>
      <c r="J760" s="2" t="s">
        <v>764</v>
      </c>
      <c r="K760" t="s">
        <v>466</v>
      </c>
      <c r="L760" t="s">
        <v>97</v>
      </c>
      <c r="M760" s="2" t="s">
        <v>764</v>
      </c>
      <c r="N760" s="2" t="s">
        <v>764</v>
      </c>
      <c r="O760">
        <v>20000</v>
      </c>
      <c r="P760">
        <v>0</v>
      </c>
      <c r="Q760">
        <v>0</v>
      </c>
      <c r="R760" s="2"/>
      <c r="S760" s="2" t="s">
        <v>4047</v>
      </c>
    </row>
    <row r="761" spans="1:19">
      <c r="A761" s="1">
        <v>46183</v>
      </c>
      <c r="B761" s="2" t="s">
        <v>4045</v>
      </c>
      <c r="C761" s="3">
        <v>0.50694444444444442</v>
      </c>
      <c r="D761" s="3">
        <v>0.55555555555555558</v>
      </c>
      <c r="E761">
        <v>1.17</v>
      </c>
      <c r="F761" s="2" t="s">
        <v>3416</v>
      </c>
      <c r="G761" s="2" t="s">
        <v>3417</v>
      </c>
      <c r="H761">
        <v>705</v>
      </c>
      <c r="I761" s="2" t="s">
        <v>467</v>
      </c>
      <c r="J761" s="2" t="s">
        <v>2808</v>
      </c>
      <c r="K761" t="s">
        <v>466</v>
      </c>
      <c r="L761" t="s">
        <v>97</v>
      </c>
      <c r="M761" s="2" t="s">
        <v>465</v>
      </c>
      <c r="N761" s="2" t="s">
        <v>64</v>
      </c>
      <c r="O761">
        <v>20000</v>
      </c>
      <c r="P761">
        <v>20000</v>
      </c>
      <c r="Q761">
        <v>0</v>
      </c>
      <c r="R761" s="2" t="s">
        <v>3438</v>
      </c>
      <c r="S761" s="2" t="s">
        <v>4047</v>
      </c>
    </row>
    <row r="762" spans="1:19">
      <c r="A762" s="1">
        <v>46183</v>
      </c>
      <c r="B762" s="2" t="s">
        <v>4045</v>
      </c>
      <c r="C762" s="3">
        <v>0.55555555555555558</v>
      </c>
      <c r="D762" s="3">
        <v>0.55902777777777768</v>
      </c>
      <c r="E762">
        <v>0.08</v>
      </c>
      <c r="F762" s="2" t="s">
        <v>3416</v>
      </c>
      <c r="G762" s="2" t="s">
        <v>4046</v>
      </c>
      <c r="H762" t="s">
        <v>764</v>
      </c>
      <c r="I762" s="2" t="s">
        <v>764</v>
      </c>
      <c r="J762" s="2" t="s">
        <v>764</v>
      </c>
      <c r="M762" s="2" t="s">
        <v>764</v>
      </c>
      <c r="N762" s="2" t="s">
        <v>764</v>
      </c>
      <c r="O762" t="s">
        <v>764</v>
      </c>
      <c r="P762">
        <v>0</v>
      </c>
      <c r="Q762">
        <v>0</v>
      </c>
      <c r="R762" s="2"/>
      <c r="S762" s="2" t="s">
        <v>4047</v>
      </c>
    </row>
    <row r="763" spans="1:19">
      <c r="A763" s="1">
        <v>46183</v>
      </c>
      <c r="B763" s="2" t="s">
        <v>4045</v>
      </c>
      <c r="C763" s="3">
        <v>0.55902777777777768</v>
      </c>
      <c r="D763" s="3">
        <v>0.59375</v>
      </c>
      <c r="E763">
        <v>0.83</v>
      </c>
      <c r="F763" s="2" t="s">
        <v>3416</v>
      </c>
      <c r="G763" s="2" t="s">
        <v>3417</v>
      </c>
      <c r="H763">
        <v>707</v>
      </c>
      <c r="I763" s="2" t="s">
        <v>467</v>
      </c>
      <c r="J763" s="2" t="s">
        <v>2811</v>
      </c>
      <c r="K763" t="s">
        <v>466</v>
      </c>
      <c r="L763" t="s">
        <v>97</v>
      </c>
      <c r="M763" s="2" t="s">
        <v>465</v>
      </c>
      <c r="N763" s="2" t="s">
        <v>64</v>
      </c>
      <c r="O763">
        <v>10000</v>
      </c>
      <c r="P763">
        <v>10178</v>
      </c>
      <c r="Q763">
        <v>12</v>
      </c>
      <c r="R763" s="2" t="s">
        <v>3438</v>
      </c>
      <c r="S763" s="2" t="s">
        <v>4047</v>
      </c>
    </row>
    <row r="764" spans="1:19">
      <c r="A764" s="1">
        <v>46183</v>
      </c>
      <c r="B764" s="2" t="s">
        <v>4045</v>
      </c>
      <c r="C764" s="3">
        <v>0.59375</v>
      </c>
      <c r="D764" s="3">
        <v>0.60416666666666674</v>
      </c>
      <c r="E764">
        <v>0.25</v>
      </c>
      <c r="F764" s="2" t="s">
        <v>3416</v>
      </c>
      <c r="G764" s="2" t="s">
        <v>4046</v>
      </c>
      <c r="H764" t="s">
        <v>764</v>
      </c>
      <c r="I764" s="2" t="s">
        <v>764</v>
      </c>
      <c r="J764" s="2" t="s">
        <v>764</v>
      </c>
      <c r="M764" s="2" t="s">
        <v>764</v>
      </c>
      <c r="N764" s="2" t="s">
        <v>764</v>
      </c>
      <c r="O764" t="s">
        <v>764</v>
      </c>
      <c r="P764">
        <v>0</v>
      </c>
      <c r="Q764">
        <v>0</v>
      </c>
      <c r="R764" s="2"/>
      <c r="S764" s="2" t="s">
        <v>4047</v>
      </c>
    </row>
    <row r="765" spans="1:19">
      <c r="A765" s="1">
        <v>46183</v>
      </c>
      <c r="B765" s="2" t="s">
        <v>4045</v>
      </c>
      <c r="C765" s="3">
        <v>0.60416666666666674</v>
      </c>
      <c r="D765" s="3">
        <v>0.61458333333333326</v>
      </c>
      <c r="E765">
        <v>0.25</v>
      </c>
      <c r="F765" s="2" t="s">
        <v>3416</v>
      </c>
      <c r="G765" s="2" t="s">
        <v>3471</v>
      </c>
      <c r="H765">
        <v>744</v>
      </c>
      <c r="I765" s="2" t="s">
        <v>2891</v>
      </c>
      <c r="J765" s="2" t="s">
        <v>764</v>
      </c>
      <c r="K765" t="s">
        <v>634</v>
      </c>
      <c r="L765" t="s">
        <v>97</v>
      </c>
      <c r="M765" s="2" t="s">
        <v>764</v>
      </c>
      <c r="N765" s="2" t="s">
        <v>764</v>
      </c>
      <c r="O765">
        <v>9500</v>
      </c>
      <c r="P765">
        <v>0</v>
      </c>
      <c r="Q765">
        <v>0</v>
      </c>
      <c r="R765" s="2"/>
      <c r="S765" s="2" t="s">
        <v>4047</v>
      </c>
    </row>
    <row r="766" spans="1:19">
      <c r="A766" s="1">
        <v>46183</v>
      </c>
      <c r="B766" s="2" t="s">
        <v>4045</v>
      </c>
      <c r="C766" s="3">
        <v>0.61458333333333326</v>
      </c>
      <c r="D766" s="3">
        <v>0.65277777777777768</v>
      </c>
      <c r="E766">
        <v>0.92</v>
      </c>
      <c r="F766" s="2" t="s">
        <v>3416</v>
      </c>
      <c r="G766" s="2" t="s">
        <v>3417</v>
      </c>
      <c r="H766">
        <v>744</v>
      </c>
      <c r="I766" s="2" t="s">
        <v>2891</v>
      </c>
      <c r="J766" s="2" t="s">
        <v>2890</v>
      </c>
      <c r="K766" t="s">
        <v>634</v>
      </c>
      <c r="L766" t="s">
        <v>97</v>
      </c>
      <c r="M766" s="2" t="s">
        <v>633</v>
      </c>
      <c r="N766" s="2" t="s">
        <v>64</v>
      </c>
      <c r="O766">
        <v>9500</v>
      </c>
      <c r="P766">
        <v>9557</v>
      </c>
      <c r="Q766">
        <v>65</v>
      </c>
      <c r="R766" s="2" t="s">
        <v>3438</v>
      </c>
      <c r="S766" s="2" t="s">
        <v>4047</v>
      </c>
    </row>
    <row r="767" spans="1:19">
      <c r="A767" s="1">
        <v>46183</v>
      </c>
      <c r="B767" s="2" t="s">
        <v>4045</v>
      </c>
      <c r="C767" s="3">
        <v>0.65277777777777768</v>
      </c>
      <c r="D767" s="3">
        <v>0.65972222222222232</v>
      </c>
      <c r="E767">
        <v>0.17</v>
      </c>
      <c r="F767" s="2" t="s">
        <v>3416</v>
      </c>
      <c r="G767" s="2" t="s">
        <v>4046</v>
      </c>
      <c r="H767" t="s">
        <v>764</v>
      </c>
      <c r="I767" s="2" t="s">
        <v>764</v>
      </c>
      <c r="J767" s="2" t="s">
        <v>764</v>
      </c>
      <c r="M767" s="2" t="s">
        <v>764</v>
      </c>
      <c r="N767" s="2" t="s">
        <v>764</v>
      </c>
      <c r="O767" t="s">
        <v>764</v>
      </c>
      <c r="P767">
        <v>0</v>
      </c>
      <c r="Q767">
        <v>0</v>
      </c>
      <c r="R767" s="2"/>
      <c r="S767" s="2" t="s">
        <v>4047</v>
      </c>
    </row>
    <row r="768" spans="1:19">
      <c r="A768" s="1"/>
      <c r="B768" s="2" t="s">
        <v>4045</v>
      </c>
      <c r="C768" s="3">
        <v>0.65972222222222232</v>
      </c>
      <c r="D768" s="3">
        <v>0.67361111111111116</v>
      </c>
      <c r="E768">
        <v>0.33</v>
      </c>
      <c r="F768" s="2" t="s">
        <v>3416</v>
      </c>
      <c r="G768" s="2" t="s">
        <v>3471</v>
      </c>
      <c r="H768">
        <v>682</v>
      </c>
      <c r="I768" s="2" t="s">
        <v>2766</v>
      </c>
      <c r="J768" s="2" t="s">
        <v>764</v>
      </c>
      <c r="K768" t="s">
        <v>1185</v>
      </c>
      <c r="L768" t="s">
        <v>2765</v>
      </c>
      <c r="M768" s="2" t="s">
        <v>764</v>
      </c>
      <c r="N768" s="2" t="s">
        <v>764</v>
      </c>
      <c r="O768">
        <v>17500</v>
      </c>
      <c r="P768">
        <v>0</v>
      </c>
      <c r="Q768">
        <v>0</v>
      </c>
      <c r="R768" s="2"/>
      <c r="S768" s="2" t="s">
        <v>4047</v>
      </c>
    </row>
    <row r="769" spans="1:19">
      <c r="A769" s="1">
        <v>46183</v>
      </c>
      <c r="B769" s="2" t="s">
        <v>4045</v>
      </c>
      <c r="C769" s="3">
        <v>0.67361111111111116</v>
      </c>
      <c r="D769" s="3">
        <v>0.70138888888888884</v>
      </c>
      <c r="E769">
        <v>0.67</v>
      </c>
      <c r="F769" s="2" t="s">
        <v>3416</v>
      </c>
      <c r="G769" s="2" t="s">
        <v>3417</v>
      </c>
      <c r="H769">
        <v>682</v>
      </c>
      <c r="I769" s="2" t="s">
        <v>2766</v>
      </c>
      <c r="J769" s="2" t="s">
        <v>2763</v>
      </c>
      <c r="K769" t="s">
        <v>1185</v>
      </c>
      <c r="L769" t="s">
        <v>2765</v>
      </c>
      <c r="M769" s="2" t="s">
        <v>2764</v>
      </c>
      <c r="N769" s="2" t="s">
        <v>64</v>
      </c>
      <c r="O769">
        <v>17500</v>
      </c>
      <c r="P769">
        <v>6161</v>
      </c>
      <c r="Q769">
        <v>20</v>
      </c>
      <c r="R769" s="2" t="s">
        <v>3450</v>
      </c>
      <c r="S769" s="2" t="s">
        <v>4047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1B65F-9BF0-4667-BF31-DE46B52A6A94}">
  <dimension ref="A1:AG806"/>
  <sheetViews>
    <sheetView topLeftCell="I1" workbookViewId="0">
      <selection activeCell="K1" sqref="K1"/>
    </sheetView>
  </sheetViews>
  <sheetFormatPr baseColWidth="10" defaultRowHeight="13.8"/>
  <cols>
    <col min="1" max="1" width="9.3984375" bestFit="1" customWidth="1"/>
    <col min="2" max="2" width="19.8984375" bestFit="1" customWidth="1"/>
    <col min="3" max="4" width="13.3984375" bestFit="1" customWidth="1"/>
    <col min="5" max="5" width="7.296875" bestFit="1" customWidth="1"/>
    <col min="6" max="6" width="14.09765625" bestFit="1" customWidth="1"/>
    <col min="7" max="7" width="7.8984375" bestFit="1" customWidth="1"/>
    <col min="8" max="8" width="81.09765625" bestFit="1" customWidth="1"/>
    <col min="9" max="9" width="31.8984375" bestFit="1" customWidth="1"/>
    <col min="10" max="10" width="81.09765625" bestFit="1" customWidth="1"/>
    <col min="11" max="11" width="13.69921875" bestFit="1" customWidth="1"/>
    <col min="12" max="12" width="31.69921875" bestFit="1" customWidth="1"/>
    <col min="13" max="13" width="22.09765625" bestFit="1" customWidth="1"/>
    <col min="14" max="14" width="30.8984375" bestFit="1" customWidth="1"/>
    <col min="15" max="15" width="7.69921875" bestFit="1" customWidth="1"/>
    <col min="16" max="16" width="12.09765625" bestFit="1" customWidth="1"/>
    <col min="17" max="17" width="19" bestFit="1" customWidth="1"/>
    <col min="18" max="18" width="23.8984375" bestFit="1" customWidth="1"/>
    <col min="19" max="19" width="24.69921875" bestFit="1" customWidth="1"/>
    <col min="20" max="20" width="80.69921875" bestFit="1" customWidth="1"/>
    <col min="21" max="21" width="25.3984375" bestFit="1" customWidth="1"/>
    <col min="22" max="22" width="45.3984375" bestFit="1" customWidth="1"/>
    <col min="23" max="23" width="44.296875" bestFit="1" customWidth="1"/>
    <col min="24" max="24" width="30.09765625" bestFit="1" customWidth="1"/>
    <col min="25" max="25" width="30" bestFit="1" customWidth="1"/>
    <col min="26" max="26" width="19.09765625" bestFit="1" customWidth="1"/>
    <col min="27" max="27" width="33.8984375" bestFit="1" customWidth="1"/>
    <col min="28" max="28" width="21.8984375" bestFit="1" customWidth="1"/>
    <col min="29" max="29" width="16.59765625" bestFit="1" customWidth="1"/>
    <col min="30" max="30" width="14.59765625" bestFit="1" customWidth="1"/>
    <col min="31" max="31" width="22.296875" bestFit="1" customWidth="1"/>
    <col min="32" max="32" width="24" bestFit="1" customWidth="1"/>
    <col min="33" max="33" width="38.296875" bestFit="1" customWidth="1"/>
  </cols>
  <sheetData>
    <row r="1" spans="1:33">
      <c r="A1" t="s">
        <v>3329</v>
      </c>
      <c r="B1" t="s">
        <v>3387</v>
      </c>
      <c r="C1" t="s">
        <v>3388</v>
      </c>
      <c r="D1" t="s">
        <v>3389</v>
      </c>
      <c r="E1" t="s">
        <v>66</v>
      </c>
      <c r="F1" t="s">
        <v>3332</v>
      </c>
      <c r="G1" t="s">
        <v>2</v>
      </c>
      <c r="H1" t="s">
        <v>3333</v>
      </c>
      <c r="I1" t="s">
        <v>6</v>
      </c>
      <c r="J1" t="s">
        <v>3</v>
      </c>
      <c r="K1" t="s">
        <v>3335</v>
      </c>
      <c r="L1" t="s">
        <v>41</v>
      </c>
      <c r="M1" t="s">
        <v>3777</v>
      </c>
      <c r="N1" t="s">
        <v>4068</v>
      </c>
      <c r="O1" t="s">
        <v>4069</v>
      </c>
      <c r="P1" t="s">
        <v>4070</v>
      </c>
      <c r="Q1" t="s">
        <v>4071</v>
      </c>
      <c r="R1" t="s">
        <v>3347</v>
      </c>
      <c r="S1" t="s">
        <v>3396</v>
      </c>
      <c r="T1" t="s">
        <v>3779</v>
      </c>
      <c r="U1" t="s">
        <v>4072</v>
      </c>
      <c r="V1" t="s">
        <v>4073</v>
      </c>
      <c r="W1" t="s">
        <v>4074</v>
      </c>
      <c r="X1" t="s">
        <v>4075</v>
      </c>
      <c r="Y1" t="s">
        <v>4076</v>
      </c>
      <c r="Z1" t="s">
        <v>4077</v>
      </c>
      <c r="AA1" t="s">
        <v>4078</v>
      </c>
      <c r="AB1" t="s">
        <v>3390</v>
      </c>
      <c r="AC1" t="s">
        <v>4079</v>
      </c>
      <c r="AD1" t="s">
        <v>3787</v>
      </c>
      <c r="AE1" t="s">
        <v>4080</v>
      </c>
      <c r="AF1" t="s">
        <v>4081</v>
      </c>
      <c r="AG1" t="s">
        <v>4082</v>
      </c>
    </row>
    <row r="2" spans="1:33">
      <c r="A2" s="1">
        <v>46035</v>
      </c>
      <c r="B2" s="2" t="s">
        <v>29</v>
      </c>
      <c r="C2" s="3">
        <v>0.36111111111111116</v>
      </c>
      <c r="D2" s="3">
        <v>0.38194444444444442</v>
      </c>
      <c r="E2">
        <v>10</v>
      </c>
      <c r="F2" s="2" t="s">
        <v>102</v>
      </c>
      <c r="G2" s="2" t="s">
        <v>106</v>
      </c>
      <c r="H2" s="2" t="s">
        <v>95</v>
      </c>
      <c r="I2" s="2" t="s">
        <v>97</v>
      </c>
      <c r="J2" s="2" t="s">
        <v>94</v>
      </c>
      <c r="K2" s="2" t="s">
        <v>79</v>
      </c>
      <c r="L2">
        <v>23700</v>
      </c>
      <c r="M2">
        <v>23920</v>
      </c>
      <c r="N2" s="2" t="s">
        <v>4083</v>
      </c>
      <c r="O2">
        <v>23529</v>
      </c>
      <c r="P2">
        <v>735</v>
      </c>
      <c r="Q2">
        <v>23529</v>
      </c>
      <c r="R2" s="2" t="s">
        <v>764</v>
      </c>
      <c r="S2">
        <v>4</v>
      </c>
      <c r="T2" s="2" t="s">
        <v>4084</v>
      </c>
      <c r="U2">
        <v>23920</v>
      </c>
      <c r="V2">
        <v>0</v>
      </c>
      <c r="W2">
        <v>0</v>
      </c>
      <c r="X2">
        <v>0</v>
      </c>
      <c r="Y2">
        <v>80</v>
      </c>
      <c r="Z2">
        <v>80</v>
      </c>
      <c r="AA2">
        <v>24264</v>
      </c>
      <c r="AB2">
        <v>0.5</v>
      </c>
      <c r="AC2">
        <v>1</v>
      </c>
      <c r="AD2">
        <v>48528</v>
      </c>
      <c r="AE2">
        <v>48528</v>
      </c>
      <c r="AF2">
        <v>3</v>
      </c>
      <c r="AG2" s="2" t="s">
        <v>764</v>
      </c>
    </row>
    <row r="3" spans="1:33">
      <c r="A3" s="1">
        <v>46035</v>
      </c>
      <c r="B3" s="2" t="s">
        <v>29</v>
      </c>
      <c r="C3" s="3">
        <v>0.53819444444444442</v>
      </c>
      <c r="D3" s="3">
        <v>0.54861111111111116</v>
      </c>
      <c r="E3">
        <v>12</v>
      </c>
      <c r="F3" s="2" t="s">
        <v>123</v>
      </c>
      <c r="G3" s="2" t="s">
        <v>119</v>
      </c>
      <c r="H3" s="2" t="s">
        <v>121</v>
      </c>
      <c r="I3" s="2" t="s">
        <v>122</v>
      </c>
      <c r="J3" s="2" t="s">
        <v>120</v>
      </c>
      <c r="K3" s="2" t="s">
        <v>79</v>
      </c>
      <c r="L3">
        <v>12200</v>
      </c>
      <c r="M3">
        <v>12720</v>
      </c>
      <c r="N3" s="2" t="s">
        <v>4085</v>
      </c>
      <c r="O3">
        <v>12000</v>
      </c>
      <c r="P3">
        <v>910</v>
      </c>
      <c r="Q3">
        <v>12000</v>
      </c>
      <c r="R3" s="2" t="s">
        <v>764</v>
      </c>
      <c r="S3">
        <v>120</v>
      </c>
      <c r="T3" s="2" t="s">
        <v>4084</v>
      </c>
      <c r="U3">
        <v>12720</v>
      </c>
      <c r="V3">
        <v>0</v>
      </c>
      <c r="W3">
        <v>0</v>
      </c>
      <c r="X3">
        <v>0</v>
      </c>
      <c r="Y3">
        <v>80</v>
      </c>
      <c r="Z3">
        <v>80</v>
      </c>
      <c r="AA3">
        <v>12910</v>
      </c>
      <c r="AB3">
        <v>0.25</v>
      </c>
      <c r="AC3">
        <v>1</v>
      </c>
      <c r="AD3">
        <v>51640</v>
      </c>
      <c r="AE3">
        <v>51640</v>
      </c>
      <c r="AF3">
        <v>3</v>
      </c>
      <c r="AG3" s="2" t="s">
        <v>764</v>
      </c>
    </row>
    <row r="4" spans="1:33">
      <c r="A4" s="1">
        <v>46035</v>
      </c>
      <c r="B4" s="2" t="s">
        <v>29</v>
      </c>
      <c r="C4" s="3">
        <v>0.625</v>
      </c>
      <c r="D4" s="3">
        <v>0.63194444444444442</v>
      </c>
      <c r="E4">
        <v>42</v>
      </c>
      <c r="F4" s="2" t="s">
        <v>299</v>
      </c>
      <c r="G4" s="2" t="s">
        <v>294</v>
      </c>
      <c r="H4" s="2" t="s">
        <v>296</v>
      </c>
      <c r="I4" s="2" t="s">
        <v>298</v>
      </c>
      <c r="J4" s="2" t="s">
        <v>295</v>
      </c>
      <c r="K4" s="2" t="s">
        <v>79</v>
      </c>
      <c r="L4">
        <v>8100</v>
      </c>
      <c r="M4">
        <v>8280</v>
      </c>
      <c r="N4" s="2" t="s">
        <v>4086</v>
      </c>
      <c r="O4">
        <v>8000</v>
      </c>
      <c r="P4">
        <v>347</v>
      </c>
      <c r="Q4">
        <v>8000</v>
      </c>
      <c r="R4" s="2" t="s">
        <v>764</v>
      </c>
      <c r="S4">
        <v>0</v>
      </c>
      <c r="T4" s="2" t="s">
        <v>4084</v>
      </c>
      <c r="U4">
        <v>8280</v>
      </c>
      <c r="V4">
        <v>0</v>
      </c>
      <c r="W4">
        <v>0</v>
      </c>
      <c r="X4">
        <v>0</v>
      </c>
      <c r="Y4">
        <v>80</v>
      </c>
      <c r="Z4">
        <v>80</v>
      </c>
      <c r="AA4">
        <v>8347</v>
      </c>
      <c r="AB4">
        <v>0.17</v>
      </c>
      <c r="AC4">
        <v>1</v>
      </c>
      <c r="AD4">
        <v>49100</v>
      </c>
      <c r="AE4">
        <v>49100</v>
      </c>
      <c r="AF4">
        <v>2</v>
      </c>
      <c r="AG4" s="2" t="s">
        <v>764</v>
      </c>
    </row>
    <row r="5" spans="1:33">
      <c r="A5" s="1">
        <v>46036</v>
      </c>
      <c r="B5" s="2" t="s">
        <v>29</v>
      </c>
      <c r="C5" s="3">
        <v>0.53472222222222232</v>
      </c>
      <c r="D5" s="3">
        <v>0.53819444444444442</v>
      </c>
      <c r="E5">
        <v>14</v>
      </c>
      <c r="F5" s="2" t="s">
        <v>137</v>
      </c>
      <c r="G5" s="2" t="s">
        <v>128</v>
      </c>
      <c r="H5" s="2" t="s">
        <v>130</v>
      </c>
      <c r="I5" s="2" t="s">
        <v>132</v>
      </c>
      <c r="J5" s="2" t="s">
        <v>129</v>
      </c>
      <c r="K5" s="2" t="s">
        <v>79</v>
      </c>
      <c r="L5">
        <v>3100</v>
      </c>
      <c r="M5">
        <v>3400</v>
      </c>
      <c r="N5" s="2" t="s">
        <v>4087</v>
      </c>
      <c r="O5">
        <v>3000</v>
      </c>
      <c r="P5">
        <v>500</v>
      </c>
      <c r="Q5">
        <v>3000</v>
      </c>
      <c r="R5" s="2" t="s">
        <v>764</v>
      </c>
      <c r="S5">
        <v>0</v>
      </c>
      <c r="T5" s="2" t="s">
        <v>4084</v>
      </c>
      <c r="U5">
        <v>3400</v>
      </c>
      <c r="V5">
        <v>0</v>
      </c>
      <c r="W5">
        <v>0</v>
      </c>
      <c r="X5">
        <v>0</v>
      </c>
      <c r="Y5">
        <v>80</v>
      </c>
      <c r="Z5">
        <v>80</v>
      </c>
      <c r="AA5">
        <v>3500</v>
      </c>
      <c r="AB5">
        <v>0.08</v>
      </c>
      <c r="AC5">
        <v>1</v>
      </c>
      <c r="AD5">
        <v>43750</v>
      </c>
      <c r="AE5">
        <v>43750</v>
      </c>
      <c r="AF5">
        <v>3</v>
      </c>
      <c r="AG5" s="2" t="s">
        <v>764</v>
      </c>
    </row>
    <row r="6" spans="1:33">
      <c r="A6" s="1">
        <v>46036</v>
      </c>
      <c r="B6" s="2" t="s">
        <v>29</v>
      </c>
      <c r="C6" s="3">
        <v>0.61111111111111116</v>
      </c>
      <c r="D6" s="3">
        <v>0.61458333333333326</v>
      </c>
      <c r="E6">
        <v>20</v>
      </c>
      <c r="F6" s="2" t="s">
        <v>166</v>
      </c>
      <c r="G6" s="2" t="s">
        <v>161</v>
      </c>
      <c r="H6" s="2" t="s">
        <v>109</v>
      </c>
      <c r="I6" s="2" t="s">
        <v>122</v>
      </c>
      <c r="J6" s="2" t="s">
        <v>162</v>
      </c>
      <c r="K6" s="2" t="s">
        <v>79</v>
      </c>
      <c r="L6">
        <v>3600</v>
      </c>
      <c r="M6">
        <v>3760</v>
      </c>
      <c r="N6" s="2" t="s">
        <v>4088</v>
      </c>
      <c r="O6">
        <v>3500</v>
      </c>
      <c r="P6">
        <v>325</v>
      </c>
      <c r="Q6">
        <v>3500</v>
      </c>
      <c r="R6" s="2" t="s">
        <v>764</v>
      </c>
      <c r="S6">
        <v>57</v>
      </c>
      <c r="T6" s="2" t="s">
        <v>4084</v>
      </c>
      <c r="U6">
        <v>3760</v>
      </c>
      <c r="V6">
        <v>0</v>
      </c>
      <c r="W6">
        <v>0</v>
      </c>
      <c r="X6">
        <v>0</v>
      </c>
      <c r="Y6">
        <v>80</v>
      </c>
      <c r="Z6">
        <v>80</v>
      </c>
      <c r="AA6">
        <v>3825</v>
      </c>
      <c r="AB6">
        <v>0.08</v>
      </c>
      <c r="AC6">
        <v>1</v>
      </c>
      <c r="AD6">
        <v>47812.5</v>
      </c>
      <c r="AE6">
        <v>47812.5</v>
      </c>
      <c r="AF6">
        <v>3</v>
      </c>
      <c r="AG6" s="2" t="s">
        <v>764</v>
      </c>
    </row>
    <row r="7" spans="1:33">
      <c r="A7" s="1">
        <v>46036</v>
      </c>
      <c r="B7" s="2" t="s">
        <v>29</v>
      </c>
      <c r="C7" s="3">
        <v>0.61805555555555558</v>
      </c>
      <c r="D7" s="3">
        <v>0.62152777777777768</v>
      </c>
      <c r="E7">
        <v>93</v>
      </c>
      <c r="F7" s="2" t="s">
        <v>539</v>
      </c>
      <c r="G7" s="2" t="s">
        <v>536</v>
      </c>
      <c r="H7" s="2" t="s">
        <v>538</v>
      </c>
      <c r="I7" s="2" t="s">
        <v>153</v>
      </c>
      <c r="J7" s="2" t="s">
        <v>537</v>
      </c>
      <c r="K7" s="2" t="s">
        <v>79</v>
      </c>
      <c r="L7">
        <v>2700</v>
      </c>
      <c r="M7">
        <v>2880</v>
      </c>
      <c r="N7" s="2" t="s">
        <v>4089</v>
      </c>
      <c r="O7">
        <v>2600</v>
      </c>
      <c r="P7">
        <v>755</v>
      </c>
      <c r="Q7">
        <v>2600</v>
      </c>
      <c r="R7" s="2" t="s">
        <v>764</v>
      </c>
      <c r="S7">
        <v>0</v>
      </c>
      <c r="T7" s="2" t="s">
        <v>4084</v>
      </c>
      <c r="U7">
        <v>2880</v>
      </c>
      <c r="V7">
        <v>0</v>
      </c>
      <c r="W7">
        <v>0</v>
      </c>
      <c r="X7">
        <v>0</v>
      </c>
      <c r="Y7">
        <v>80</v>
      </c>
      <c r="Z7">
        <v>80</v>
      </c>
      <c r="AA7">
        <v>3355</v>
      </c>
      <c r="AB7">
        <v>0.08</v>
      </c>
      <c r="AC7">
        <v>1</v>
      </c>
      <c r="AD7">
        <v>41937.5</v>
      </c>
      <c r="AE7">
        <v>41937.5</v>
      </c>
      <c r="AF7">
        <v>3</v>
      </c>
      <c r="AG7" s="2" t="s">
        <v>764</v>
      </c>
    </row>
    <row r="8" spans="1:33">
      <c r="A8" s="1">
        <v>46036</v>
      </c>
      <c r="B8" s="2" t="s">
        <v>29</v>
      </c>
      <c r="C8" s="3">
        <v>0.64583333333333326</v>
      </c>
      <c r="D8" s="3">
        <v>0.64930555555555558</v>
      </c>
      <c r="E8">
        <v>82</v>
      </c>
      <c r="F8" s="2" t="s">
        <v>489</v>
      </c>
      <c r="G8" s="2" t="s">
        <v>486</v>
      </c>
      <c r="H8" s="2" t="s">
        <v>480</v>
      </c>
      <c r="I8" s="2" t="s">
        <v>488</v>
      </c>
      <c r="J8" s="2" t="s">
        <v>487</v>
      </c>
      <c r="K8" s="2" t="s">
        <v>79</v>
      </c>
      <c r="L8">
        <v>1600</v>
      </c>
      <c r="M8">
        <v>1720</v>
      </c>
      <c r="N8" s="2" t="s">
        <v>4090</v>
      </c>
      <c r="O8">
        <v>1500</v>
      </c>
      <c r="P8">
        <v>250</v>
      </c>
      <c r="Q8">
        <v>1500</v>
      </c>
      <c r="R8" s="2" t="s">
        <v>764</v>
      </c>
      <c r="S8">
        <v>20</v>
      </c>
      <c r="T8" s="2" t="s">
        <v>4084</v>
      </c>
      <c r="U8">
        <v>1720</v>
      </c>
      <c r="V8">
        <v>0</v>
      </c>
      <c r="W8">
        <v>0</v>
      </c>
      <c r="X8">
        <v>0</v>
      </c>
      <c r="Y8">
        <v>80</v>
      </c>
      <c r="Z8">
        <v>80</v>
      </c>
      <c r="AA8">
        <v>1750</v>
      </c>
      <c r="AB8">
        <v>0.08</v>
      </c>
      <c r="AC8">
        <v>1</v>
      </c>
      <c r="AD8">
        <v>21875</v>
      </c>
      <c r="AE8">
        <v>21875</v>
      </c>
      <c r="AF8">
        <v>2</v>
      </c>
      <c r="AG8" s="2" t="s">
        <v>764</v>
      </c>
    </row>
    <row r="9" spans="1:33">
      <c r="A9" s="1">
        <v>46038</v>
      </c>
      <c r="B9" s="2" t="s">
        <v>29</v>
      </c>
      <c r="C9" s="3">
        <v>0.35069444444444442</v>
      </c>
      <c r="D9" s="3">
        <v>0.35416666666666674</v>
      </c>
      <c r="E9">
        <v>18</v>
      </c>
      <c r="F9" s="2" t="s">
        <v>158</v>
      </c>
      <c r="G9" s="2" t="s">
        <v>150</v>
      </c>
      <c r="H9" s="2" t="s">
        <v>152</v>
      </c>
      <c r="I9" s="2" t="s">
        <v>153</v>
      </c>
      <c r="J9" s="2" t="s">
        <v>151</v>
      </c>
      <c r="K9" s="2" t="s">
        <v>79</v>
      </c>
      <c r="L9">
        <v>3100</v>
      </c>
      <c r="M9">
        <v>3200</v>
      </c>
      <c r="N9" s="2" t="s">
        <v>4091</v>
      </c>
      <c r="O9">
        <v>3000</v>
      </c>
      <c r="P9">
        <v>187</v>
      </c>
      <c r="Q9">
        <v>3000</v>
      </c>
      <c r="R9" s="2" t="s">
        <v>764</v>
      </c>
      <c r="S9">
        <v>0</v>
      </c>
      <c r="T9" s="2" t="s">
        <v>4084</v>
      </c>
      <c r="U9">
        <v>3200</v>
      </c>
      <c r="V9">
        <v>0</v>
      </c>
      <c r="W9">
        <v>0</v>
      </c>
      <c r="X9">
        <v>0</v>
      </c>
      <c r="Y9">
        <v>80</v>
      </c>
      <c r="Z9">
        <v>80</v>
      </c>
      <c r="AA9">
        <v>3187</v>
      </c>
      <c r="AB9">
        <v>0.08</v>
      </c>
      <c r="AC9">
        <v>1</v>
      </c>
      <c r="AD9">
        <v>39837.5</v>
      </c>
      <c r="AE9">
        <v>39837.5</v>
      </c>
      <c r="AF9">
        <v>3</v>
      </c>
      <c r="AG9" s="2" t="s">
        <v>764</v>
      </c>
    </row>
    <row r="10" spans="1:33">
      <c r="A10" s="1">
        <v>46041</v>
      </c>
      <c r="B10" s="2" t="s">
        <v>29</v>
      </c>
      <c r="C10" s="3">
        <v>0.41666666666666674</v>
      </c>
      <c r="D10" s="3">
        <v>0.42361111111111116</v>
      </c>
      <c r="E10">
        <v>31</v>
      </c>
      <c r="F10" s="2" t="s">
        <v>233</v>
      </c>
      <c r="G10" s="2" t="s">
        <v>225</v>
      </c>
      <c r="H10" s="2" t="s">
        <v>227</v>
      </c>
      <c r="I10" s="2" t="s">
        <v>132</v>
      </c>
      <c r="J10" s="2" t="s">
        <v>226</v>
      </c>
      <c r="K10" s="2" t="s">
        <v>79</v>
      </c>
      <c r="L10">
        <v>9100</v>
      </c>
      <c r="M10">
        <v>9360</v>
      </c>
      <c r="N10" s="2" t="s">
        <v>4092</v>
      </c>
      <c r="O10">
        <v>9000</v>
      </c>
      <c r="P10">
        <v>745</v>
      </c>
      <c r="Q10">
        <v>9000</v>
      </c>
      <c r="R10" s="2" t="s">
        <v>764</v>
      </c>
      <c r="S10">
        <v>0</v>
      </c>
      <c r="T10" s="2" t="s">
        <v>4084</v>
      </c>
      <c r="U10">
        <v>9360</v>
      </c>
      <c r="V10">
        <v>0</v>
      </c>
      <c r="W10">
        <v>0</v>
      </c>
      <c r="X10">
        <v>0</v>
      </c>
      <c r="Y10">
        <v>80</v>
      </c>
      <c r="Z10">
        <v>80</v>
      </c>
      <c r="AA10">
        <v>9745</v>
      </c>
      <c r="AB10">
        <v>0.17</v>
      </c>
      <c r="AC10">
        <v>1</v>
      </c>
      <c r="AD10">
        <v>57323.529411764699</v>
      </c>
      <c r="AE10">
        <v>57323.529411764699</v>
      </c>
      <c r="AF10">
        <v>3</v>
      </c>
      <c r="AG10" s="2" t="s">
        <v>764</v>
      </c>
    </row>
    <row r="11" spans="1:33">
      <c r="A11" s="1">
        <v>46041</v>
      </c>
      <c r="B11" s="2" t="s">
        <v>29</v>
      </c>
      <c r="C11" s="3">
        <v>0.53125</v>
      </c>
      <c r="D11" s="3">
        <v>0.53472222222222232</v>
      </c>
      <c r="E11">
        <v>118</v>
      </c>
      <c r="F11" s="2" t="s">
        <v>668</v>
      </c>
      <c r="G11" s="2" t="s">
        <v>660</v>
      </c>
      <c r="H11" s="2" t="s">
        <v>662</v>
      </c>
      <c r="I11" s="2" t="s">
        <v>663</v>
      </c>
      <c r="J11" s="2" t="s">
        <v>661</v>
      </c>
      <c r="K11" s="2" t="s">
        <v>79</v>
      </c>
      <c r="L11">
        <v>3200</v>
      </c>
      <c r="M11">
        <v>3520</v>
      </c>
      <c r="N11" s="2" t="s">
        <v>4093</v>
      </c>
      <c r="O11">
        <v>3115</v>
      </c>
      <c r="P11">
        <v>1195</v>
      </c>
      <c r="Q11">
        <v>3115</v>
      </c>
      <c r="R11" s="2" t="s">
        <v>764</v>
      </c>
      <c r="S11">
        <v>70</v>
      </c>
      <c r="T11" s="2" t="s">
        <v>4084</v>
      </c>
      <c r="U11">
        <v>3520</v>
      </c>
      <c r="V11">
        <v>0</v>
      </c>
      <c r="W11">
        <v>0</v>
      </c>
      <c r="X11">
        <v>0</v>
      </c>
      <c r="Y11">
        <v>80</v>
      </c>
      <c r="Z11">
        <v>80</v>
      </c>
      <c r="AA11">
        <v>4310</v>
      </c>
      <c r="AB11">
        <v>0.08</v>
      </c>
      <c r="AC11">
        <v>1</v>
      </c>
      <c r="AD11">
        <v>53875</v>
      </c>
      <c r="AE11">
        <v>53875</v>
      </c>
      <c r="AF11">
        <v>3</v>
      </c>
      <c r="AG11" s="2" t="s">
        <v>764</v>
      </c>
    </row>
    <row r="12" spans="1:33">
      <c r="A12" s="1">
        <v>46042</v>
      </c>
      <c r="B12" s="2" t="s">
        <v>29</v>
      </c>
      <c r="C12" s="3">
        <v>0.35069444444444442</v>
      </c>
      <c r="D12" s="3">
        <v>0.35763888888888884</v>
      </c>
      <c r="E12">
        <v>90</v>
      </c>
      <c r="F12" s="2" t="s">
        <v>520</v>
      </c>
      <c r="G12" s="2" t="s">
        <v>516</v>
      </c>
      <c r="H12" s="2" t="s">
        <v>518</v>
      </c>
      <c r="I12" s="2" t="s">
        <v>519</v>
      </c>
      <c r="J12" s="2" t="s">
        <v>517</v>
      </c>
      <c r="K12" s="2" t="s">
        <v>79</v>
      </c>
      <c r="L12">
        <v>8100</v>
      </c>
      <c r="M12">
        <v>8320</v>
      </c>
      <c r="N12" s="2" t="s">
        <v>4094</v>
      </c>
      <c r="O12">
        <v>8000</v>
      </c>
      <c r="P12">
        <v>675</v>
      </c>
      <c r="Q12">
        <v>8000</v>
      </c>
      <c r="R12" s="2" t="s">
        <v>764</v>
      </c>
      <c r="S12">
        <v>0</v>
      </c>
      <c r="T12" s="2" t="s">
        <v>4084</v>
      </c>
      <c r="U12">
        <v>8320</v>
      </c>
      <c r="V12">
        <v>0</v>
      </c>
      <c r="W12">
        <v>0</v>
      </c>
      <c r="X12">
        <v>0</v>
      </c>
      <c r="Y12">
        <v>80</v>
      </c>
      <c r="Z12">
        <v>80</v>
      </c>
      <c r="AA12">
        <v>8675</v>
      </c>
      <c r="AB12">
        <v>0.17</v>
      </c>
      <c r="AC12">
        <v>1</v>
      </c>
      <c r="AD12">
        <v>51029.411764705881</v>
      </c>
      <c r="AE12">
        <v>51029.411764705881</v>
      </c>
      <c r="AF12">
        <v>3</v>
      </c>
      <c r="AG12" s="2" t="s">
        <v>764</v>
      </c>
    </row>
    <row r="13" spans="1:33">
      <c r="A13" s="1">
        <v>46042</v>
      </c>
      <c r="B13" s="2" t="s">
        <v>29</v>
      </c>
      <c r="C13" s="3">
        <v>0.51388888888888884</v>
      </c>
      <c r="D13" s="3">
        <v>0.51736111111111116</v>
      </c>
      <c r="E13">
        <v>85</v>
      </c>
      <c r="F13" s="2" t="s">
        <v>501</v>
      </c>
      <c r="G13" s="2" t="s">
        <v>497</v>
      </c>
      <c r="H13" s="2" t="s">
        <v>499</v>
      </c>
      <c r="I13" s="2" t="s">
        <v>500</v>
      </c>
      <c r="J13" s="2" t="s">
        <v>498</v>
      </c>
      <c r="K13" s="2" t="s">
        <v>79</v>
      </c>
      <c r="L13">
        <v>5000</v>
      </c>
      <c r="M13">
        <v>5120</v>
      </c>
      <c r="N13" s="2" t="s">
        <v>4095</v>
      </c>
      <c r="O13">
        <v>4959</v>
      </c>
      <c r="P13">
        <v>300</v>
      </c>
      <c r="Q13">
        <v>4959</v>
      </c>
      <c r="R13" s="2" t="s">
        <v>764</v>
      </c>
      <c r="S13">
        <v>105</v>
      </c>
      <c r="T13" s="2" t="s">
        <v>4084</v>
      </c>
      <c r="U13">
        <v>5120</v>
      </c>
      <c r="V13">
        <v>0</v>
      </c>
      <c r="W13">
        <v>0</v>
      </c>
      <c r="X13">
        <v>0</v>
      </c>
      <c r="Y13">
        <v>80</v>
      </c>
      <c r="Z13">
        <v>80</v>
      </c>
      <c r="AA13">
        <v>5259</v>
      </c>
      <c r="AB13">
        <v>0.08</v>
      </c>
      <c r="AC13">
        <v>1</v>
      </c>
      <c r="AD13">
        <v>65737.5</v>
      </c>
      <c r="AE13">
        <v>65737.5</v>
      </c>
      <c r="AF13">
        <v>3</v>
      </c>
      <c r="AG13" s="2" t="s">
        <v>764</v>
      </c>
    </row>
    <row r="14" spans="1:33">
      <c r="A14" s="1">
        <v>46042</v>
      </c>
      <c r="B14" s="2" t="s">
        <v>29</v>
      </c>
      <c r="C14" s="3">
        <v>0.61458333333333326</v>
      </c>
      <c r="D14" s="3">
        <v>0.61805555555555558</v>
      </c>
      <c r="E14">
        <v>116</v>
      </c>
      <c r="F14" s="2" t="s">
        <v>656</v>
      </c>
      <c r="G14" s="2" t="s">
        <v>654</v>
      </c>
      <c r="H14" s="2" t="s">
        <v>646</v>
      </c>
      <c r="I14" s="2" t="s">
        <v>153</v>
      </c>
      <c r="J14" s="2" t="s">
        <v>645</v>
      </c>
      <c r="K14" s="2" t="s">
        <v>79</v>
      </c>
      <c r="L14">
        <v>500</v>
      </c>
      <c r="M14">
        <v>680</v>
      </c>
      <c r="N14" s="2" t="s">
        <v>4096</v>
      </c>
      <c r="O14">
        <v>400</v>
      </c>
      <c r="P14">
        <v>410</v>
      </c>
      <c r="Q14">
        <v>400</v>
      </c>
      <c r="R14" s="2" t="s">
        <v>764</v>
      </c>
      <c r="S14">
        <v>0</v>
      </c>
      <c r="T14" s="2" t="s">
        <v>4084</v>
      </c>
      <c r="U14">
        <v>800</v>
      </c>
      <c r="V14">
        <v>0</v>
      </c>
      <c r="W14">
        <v>0</v>
      </c>
      <c r="X14">
        <v>0</v>
      </c>
      <c r="Y14">
        <v>80</v>
      </c>
      <c r="Z14">
        <v>80</v>
      </c>
      <c r="AA14">
        <v>810</v>
      </c>
      <c r="AB14">
        <v>0.08</v>
      </c>
      <c r="AC14">
        <v>1</v>
      </c>
      <c r="AD14">
        <v>10125</v>
      </c>
      <c r="AE14">
        <v>10125</v>
      </c>
      <c r="AF14">
        <v>3</v>
      </c>
      <c r="AG14" s="2" t="s">
        <v>764</v>
      </c>
    </row>
    <row r="15" spans="1:33">
      <c r="A15" s="1">
        <v>46043</v>
      </c>
      <c r="B15" s="2" t="s">
        <v>29</v>
      </c>
      <c r="C15" s="3">
        <v>0.35763888888888884</v>
      </c>
      <c r="D15" s="3">
        <v>0.36111111111111116</v>
      </c>
      <c r="E15">
        <v>111</v>
      </c>
      <c r="F15" s="2" t="s">
        <v>442</v>
      </c>
      <c r="G15" s="2" t="s">
        <v>632</v>
      </c>
      <c r="H15" s="2" t="s">
        <v>634</v>
      </c>
      <c r="I15" s="2" t="s">
        <v>97</v>
      </c>
      <c r="J15" s="2" t="s">
        <v>633</v>
      </c>
      <c r="K15" s="2" t="s">
        <v>79</v>
      </c>
      <c r="L15">
        <v>5000</v>
      </c>
      <c r="M15">
        <v>5200</v>
      </c>
      <c r="N15" s="2" t="s">
        <v>4097</v>
      </c>
      <c r="O15">
        <v>4902</v>
      </c>
      <c r="P15">
        <v>410</v>
      </c>
      <c r="Q15">
        <v>4902</v>
      </c>
      <c r="R15" s="2" t="s">
        <v>764</v>
      </c>
      <c r="S15">
        <v>0</v>
      </c>
      <c r="T15" s="2" t="s">
        <v>4084</v>
      </c>
      <c r="U15">
        <v>5200</v>
      </c>
      <c r="V15">
        <v>0</v>
      </c>
      <c r="W15">
        <v>0</v>
      </c>
      <c r="X15">
        <v>0</v>
      </c>
      <c r="Y15">
        <v>80</v>
      </c>
      <c r="Z15">
        <v>80</v>
      </c>
      <c r="AA15">
        <v>5312</v>
      </c>
      <c r="AB15">
        <v>0.08</v>
      </c>
      <c r="AC15">
        <v>1</v>
      </c>
      <c r="AD15">
        <v>66400</v>
      </c>
      <c r="AE15">
        <v>66400</v>
      </c>
      <c r="AF15">
        <v>3</v>
      </c>
      <c r="AG15" s="2" t="s">
        <v>764</v>
      </c>
    </row>
    <row r="16" spans="1:33">
      <c r="A16" s="1">
        <v>46043</v>
      </c>
      <c r="B16" s="2" t="s">
        <v>29</v>
      </c>
      <c r="C16" s="3">
        <v>0.36458333333333326</v>
      </c>
      <c r="D16" s="3">
        <v>0.36805555555555558</v>
      </c>
      <c r="E16">
        <v>112</v>
      </c>
      <c r="F16" s="2" t="s">
        <v>442</v>
      </c>
      <c r="G16" s="2" t="s">
        <v>632</v>
      </c>
      <c r="H16" s="2" t="s">
        <v>634</v>
      </c>
      <c r="I16" s="2" t="s">
        <v>97</v>
      </c>
      <c r="J16" s="2" t="s">
        <v>633</v>
      </c>
      <c r="K16" s="2" t="s">
        <v>445</v>
      </c>
      <c r="L16">
        <v>5000</v>
      </c>
      <c r="M16">
        <v>5580</v>
      </c>
      <c r="N16" s="2" t="s">
        <v>4098</v>
      </c>
      <c r="O16">
        <v>4902</v>
      </c>
      <c r="P16">
        <v>1490</v>
      </c>
      <c r="Q16">
        <v>4902</v>
      </c>
      <c r="R16" s="2" t="s">
        <v>764</v>
      </c>
      <c r="S16">
        <v>0</v>
      </c>
      <c r="T16" s="2" t="s">
        <v>4084</v>
      </c>
      <c r="U16">
        <v>5580</v>
      </c>
      <c r="V16">
        <v>0</v>
      </c>
      <c r="W16">
        <v>0</v>
      </c>
      <c r="X16">
        <v>0</v>
      </c>
      <c r="Y16">
        <v>80</v>
      </c>
      <c r="Z16">
        <v>80</v>
      </c>
      <c r="AA16">
        <v>6392</v>
      </c>
      <c r="AB16">
        <v>0.08</v>
      </c>
      <c r="AC16">
        <v>1</v>
      </c>
      <c r="AD16">
        <v>79900</v>
      </c>
      <c r="AE16">
        <v>79900</v>
      </c>
      <c r="AF16">
        <v>3</v>
      </c>
      <c r="AG16" s="2" t="s">
        <v>764</v>
      </c>
    </row>
    <row r="17" spans="1:33">
      <c r="A17" s="1">
        <v>46044</v>
      </c>
      <c r="B17" s="2" t="s">
        <v>29</v>
      </c>
      <c r="C17" s="3">
        <v>0.40625</v>
      </c>
      <c r="D17" s="3">
        <v>0.41319444444444442</v>
      </c>
      <c r="E17">
        <v>15</v>
      </c>
      <c r="F17" s="2" t="s">
        <v>143</v>
      </c>
      <c r="G17" s="2" t="s">
        <v>140</v>
      </c>
      <c r="H17" s="2" t="s">
        <v>142</v>
      </c>
      <c r="I17" s="2" t="s">
        <v>59</v>
      </c>
      <c r="J17" s="2" t="s">
        <v>141</v>
      </c>
      <c r="K17" s="2" t="s">
        <v>64</v>
      </c>
      <c r="L17">
        <v>2300</v>
      </c>
      <c r="M17">
        <v>2300</v>
      </c>
      <c r="N17" s="2" t="s">
        <v>4099</v>
      </c>
      <c r="O17">
        <v>700</v>
      </c>
      <c r="P17">
        <v>1632</v>
      </c>
      <c r="Q17">
        <v>700</v>
      </c>
      <c r="R17" s="2" t="s">
        <v>764</v>
      </c>
      <c r="S17">
        <v>5</v>
      </c>
      <c r="T17" s="2" t="s">
        <v>4100</v>
      </c>
      <c r="U17">
        <v>2400</v>
      </c>
      <c r="V17">
        <v>0</v>
      </c>
      <c r="W17">
        <v>68</v>
      </c>
      <c r="X17">
        <v>68</v>
      </c>
      <c r="Y17">
        <v>0</v>
      </c>
      <c r="Z17">
        <v>68</v>
      </c>
      <c r="AA17">
        <v>2332</v>
      </c>
      <c r="AB17">
        <v>0.17</v>
      </c>
      <c r="AC17">
        <v>6</v>
      </c>
      <c r="AD17">
        <v>13717.647058823528</v>
      </c>
      <c r="AE17">
        <v>2286.2745098039213</v>
      </c>
      <c r="AF17">
        <v>17</v>
      </c>
      <c r="AG17" s="2" t="s">
        <v>764</v>
      </c>
    </row>
    <row r="18" spans="1:33">
      <c r="A18" s="1">
        <v>46044</v>
      </c>
      <c r="B18" s="2" t="s">
        <v>29</v>
      </c>
      <c r="C18" s="3">
        <v>0.39583333333333326</v>
      </c>
      <c r="D18" s="3">
        <v>0.46180555555555558</v>
      </c>
      <c r="E18">
        <v>62</v>
      </c>
      <c r="F18" s="2" t="s">
        <v>395</v>
      </c>
      <c r="G18" s="2" t="s">
        <v>391</v>
      </c>
      <c r="H18" s="2" t="s">
        <v>393</v>
      </c>
      <c r="I18" s="2" t="s">
        <v>383</v>
      </c>
      <c r="J18" s="2" t="s">
        <v>392</v>
      </c>
      <c r="K18" s="2" t="s">
        <v>64</v>
      </c>
      <c r="L18">
        <v>15500</v>
      </c>
      <c r="M18">
        <v>16200</v>
      </c>
      <c r="N18" s="2" t="s">
        <v>4101</v>
      </c>
      <c r="O18">
        <v>14383</v>
      </c>
      <c r="P18">
        <v>1800</v>
      </c>
      <c r="Q18">
        <v>14383</v>
      </c>
      <c r="R18" s="2" t="s">
        <v>764</v>
      </c>
      <c r="S18">
        <v>11</v>
      </c>
      <c r="T18" s="2" t="s">
        <v>4102</v>
      </c>
      <c r="U18">
        <v>16640</v>
      </c>
      <c r="V18">
        <v>0</v>
      </c>
      <c r="W18">
        <v>457</v>
      </c>
      <c r="X18">
        <v>457</v>
      </c>
      <c r="Y18">
        <v>0</v>
      </c>
      <c r="Z18">
        <v>457</v>
      </c>
      <c r="AA18">
        <v>16183</v>
      </c>
      <c r="AB18">
        <v>1.58</v>
      </c>
      <c r="AC18">
        <v>3</v>
      </c>
      <c r="AD18">
        <v>10242.405063291139</v>
      </c>
      <c r="AE18">
        <v>3414.1350210970459</v>
      </c>
      <c r="AF18">
        <v>29</v>
      </c>
      <c r="AG18" s="2" t="s">
        <v>764</v>
      </c>
    </row>
    <row r="19" spans="1:33">
      <c r="A19" s="1">
        <v>46044</v>
      </c>
      <c r="B19" s="2" t="s">
        <v>29</v>
      </c>
      <c r="C19" s="3">
        <v>0.51388888888888884</v>
      </c>
      <c r="D19" s="3">
        <v>0.55208333333333326</v>
      </c>
      <c r="E19">
        <v>26</v>
      </c>
      <c r="F19" s="2" t="s">
        <v>207</v>
      </c>
      <c r="G19" s="2" t="s">
        <v>202</v>
      </c>
      <c r="H19" s="2" t="s">
        <v>204</v>
      </c>
      <c r="I19" s="2" t="s">
        <v>206</v>
      </c>
      <c r="J19" s="2" t="s">
        <v>203</v>
      </c>
      <c r="K19" s="2" t="s">
        <v>64</v>
      </c>
      <c r="L19">
        <v>6500</v>
      </c>
      <c r="M19">
        <v>6985</v>
      </c>
      <c r="N19" s="2" t="s">
        <v>4103</v>
      </c>
      <c r="O19">
        <v>5000</v>
      </c>
      <c r="P19">
        <v>1860</v>
      </c>
      <c r="Q19">
        <v>5000</v>
      </c>
      <c r="R19" s="2" t="s">
        <v>764</v>
      </c>
      <c r="S19">
        <v>3</v>
      </c>
      <c r="T19" s="2" t="s">
        <v>4104</v>
      </c>
      <c r="U19">
        <v>7100</v>
      </c>
      <c r="V19">
        <v>0</v>
      </c>
      <c r="W19">
        <v>240</v>
      </c>
      <c r="X19">
        <v>240</v>
      </c>
      <c r="Y19">
        <v>0</v>
      </c>
      <c r="Z19">
        <v>240</v>
      </c>
      <c r="AA19">
        <v>6860</v>
      </c>
      <c r="AB19">
        <v>0.92</v>
      </c>
      <c r="AC19">
        <v>2</v>
      </c>
      <c r="AD19">
        <v>7456.5217391304341</v>
      </c>
      <c r="AE19">
        <v>3728.260869565217</v>
      </c>
      <c r="AF19">
        <v>12</v>
      </c>
      <c r="AG19" s="2" t="s">
        <v>764</v>
      </c>
    </row>
    <row r="20" spans="1:33">
      <c r="A20" s="1">
        <v>46037</v>
      </c>
      <c r="B20" s="2" t="s">
        <v>4105</v>
      </c>
      <c r="C20" s="3">
        <v>0.63888888888888884</v>
      </c>
      <c r="D20" s="3">
        <v>0.64930555555555558</v>
      </c>
      <c r="E20">
        <v>23</v>
      </c>
      <c r="F20" s="2" t="s">
        <v>184</v>
      </c>
      <c r="G20" s="2" t="s">
        <v>180</v>
      </c>
      <c r="H20" s="2" t="s">
        <v>182</v>
      </c>
      <c r="I20" s="2" t="s">
        <v>153</v>
      </c>
      <c r="J20" s="2" t="s">
        <v>181</v>
      </c>
      <c r="K20" s="2" t="s">
        <v>64</v>
      </c>
      <c r="L20">
        <v>1200</v>
      </c>
      <c r="M20">
        <v>1374</v>
      </c>
      <c r="N20" s="2" t="s">
        <v>4106</v>
      </c>
      <c r="O20">
        <v>1000</v>
      </c>
      <c r="P20">
        <v>371</v>
      </c>
      <c r="Q20">
        <v>1000</v>
      </c>
      <c r="R20" s="2" t="s">
        <v>764</v>
      </c>
      <c r="S20">
        <v>3</v>
      </c>
      <c r="T20" s="2" t="s">
        <v>4107</v>
      </c>
      <c r="U20">
        <v>1456</v>
      </c>
      <c r="V20">
        <v>0</v>
      </c>
      <c r="W20">
        <v>85</v>
      </c>
      <c r="X20">
        <v>85</v>
      </c>
      <c r="Y20">
        <v>0</v>
      </c>
      <c r="Z20">
        <v>85</v>
      </c>
      <c r="AA20">
        <v>1371</v>
      </c>
      <c r="AB20">
        <v>0.25</v>
      </c>
      <c r="AC20">
        <v>8</v>
      </c>
      <c r="AD20">
        <v>5484</v>
      </c>
      <c r="AE20">
        <v>685.5</v>
      </c>
      <c r="AF20">
        <v>11</v>
      </c>
      <c r="AG20" s="2" t="s">
        <v>764</v>
      </c>
    </row>
    <row r="21" spans="1:33">
      <c r="A21" s="1">
        <v>46049</v>
      </c>
      <c r="B21" s="2" t="s">
        <v>4105</v>
      </c>
      <c r="C21" s="3">
        <v>0.40277777777777768</v>
      </c>
      <c r="D21" s="3">
        <v>0.54861111111111116</v>
      </c>
      <c r="E21">
        <v>91</v>
      </c>
      <c r="F21" s="2" t="s">
        <v>529</v>
      </c>
      <c r="G21" s="2" t="s">
        <v>524</v>
      </c>
      <c r="H21" s="2" t="s">
        <v>526</v>
      </c>
      <c r="I21" s="2" t="s">
        <v>528</v>
      </c>
      <c r="J21" s="2" t="s">
        <v>525</v>
      </c>
      <c r="K21" s="2" t="s">
        <v>64</v>
      </c>
      <c r="L21">
        <v>7800</v>
      </c>
      <c r="M21">
        <v>7707</v>
      </c>
      <c r="N21" s="2" t="s">
        <v>4108</v>
      </c>
      <c r="O21">
        <v>0</v>
      </c>
      <c r="P21">
        <v>7643</v>
      </c>
      <c r="Q21">
        <v>0</v>
      </c>
      <c r="R21" s="2" t="s">
        <v>764</v>
      </c>
      <c r="S21">
        <v>64</v>
      </c>
      <c r="T21" s="2" t="s">
        <v>4109</v>
      </c>
      <c r="U21">
        <v>7880</v>
      </c>
      <c r="V21">
        <v>0</v>
      </c>
      <c r="W21">
        <v>237</v>
      </c>
      <c r="X21">
        <v>237</v>
      </c>
      <c r="Y21">
        <v>0</v>
      </c>
      <c r="Z21">
        <v>237</v>
      </c>
      <c r="AA21">
        <v>7643</v>
      </c>
      <c r="AB21">
        <v>3.5</v>
      </c>
      <c r="AC21">
        <v>6</v>
      </c>
      <c r="AD21">
        <v>2183.7142857142858</v>
      </c>
      <c r="AE21">
        <v>363.95238095238091</v>
      </c>
      <c r="AF21">
        <v>59</v>
      </c>
      <c r="AG21" s="2" t="s">
        <v>764</v>
      </c>
    </row>
    <row r="22" spans="1:33">
      <c r="A22" s="1">
        <v>46043</v>
      </c>
      <c r="B22" s="2" t="s">
        <v>29</v>
      </c>
      <c r="C22" s="3">
        <v>0.45138888888888884</v>
      </c>
      <c r="D22" s="3">
        <v>0.45486111111111116</v>
      </c>
      <c r="E22">
        <v>25</v>
      </c>
      <c r="F22" s="2" t="s">
        <v>199</v>
      </c>
      <c r="G22" s="2" t="s">
        <v>189</v>
      </c>
      <c r="H22" s="2" t="s">
        <v>191</v>
      </c>
      <c r="I22" s="2" t="s">
        <v>192</v>
      </c>
      <c r="J22" s="2" t="s">
        <v>190</v>
      </c>
      <c r="K22" s="2" t="s">
        <v>79</v>
      </c>
      <c r="L22">
        <v>3600</v>
      </c>
      <c r="M22">
        <v>3680</v>
      </c>
      <c r="N22" s="2" t="s">
        <v>4110</v>
      </c>
      <c r="O22">
        <v>3500</v>
      </c>
      <c r="P22">
        <v>150</v>
      </c>
      <c r="Q22">
        <v>3500</v>
      </c>
      <c r="R22" s="2" t="s">
        <v>764</v>
      </c>
      <c r="S22">
        <v>0</v>
      </c>
      <c r="T22" s="2" t="s">
        <v>4084</v>
      </c>
      <c r="U22">
        <v>3680</v>
      </c>
      <c r="V22">
        <v>0</v>
      </c>
      <c r="W22">
        <v>0</v>
      </c>
      <c r="X22">
        <v>0</v>
      </c>
      <c r="Y22">
        <v>80</v>
      </c>
      <c r="Z22">
        <v>80</v>
      </c>
      <c r="AA22">
        <v>3650</v>
      </c>
      <c r="AB22">
        <v>0.08</v>
      </c>
      <c r="AC22">
        <v>1</v>
      </c>
      <c r="AD22">
        <v>45625</v>
      </c>
      <c r="AE22">
        <v>45625</v>
      </c>
      <c r="AF22">
        <v>3</v>
      </c>
      <c r="AG22" s="2" t="s">
        <v>764</v>
      </c>
    </row>
    <row r="23" spans="1:33">
      <c r="A23" s="1">
        <v>46043</v>
      </c>
      <c r="B23" s="2" t="s">
        <v>29</v>
      </c>
      <c r="C23" s="3">
        <v>0.45486111111111116</v>
      </c>
      <c r="D23" s="3">
        <v>0.45833333333333326</v>
      </c>
      <c r="E23">
        <v>86</v>
      </c>
      <c r="F23" s="2" t="s">
        <v>199</v>
      </c>
      <c r="G23" s="2" t="s">
        <v>505</v>
      </c>
      <c r="H23" s="2" t="s">
        <v>507</v>
      </c>
      <c r="I23" s="2" t="s">
        <v>192</v>
      </c>
      <c r="J23" s="2" t="s">
        <v>506</v>
      </c>
      <c r="K23" s="2" t="s">
        <v>79</v>
      </c>
      <c r="L23">
        <v>5000</v>
      </c>
      <c r="M23">
        <v>5160</v>
      </c>
      <c r="N23" s="2" t="s">
        <v>4111</v>
      </c>
      <c r="O23">
        <v>4839</v>
      </c>
      <c r="P23">
        <v>800</v>
      </c>
      <c r="Q23">
        <v>4839</v>
      </c>
      <c r="R23" s="2" t="s">
        <v>764</v>
      </c>
      <c r="S23">
        <v>0</v>
      </c>
      <c r="T23" s="2" t="s">
        <v>4084</v>
      </c>
      <c r="U23">
        <v>5160</v>
      </c>
      <c r="V23">
        <v>0</v>
      </c>
      <c r="W23">
        <v>0</v>
      </c>
      <c r="X23">
        <v>0</v>
      </c>
      <c r="Y23">
        <v>80</v>
      </c>
      <c r="Z23">
        <v>80</v>
      </c>
      <c r="AA23">
        <v>5639</v>
      </c>
      <c r="AB23">
        <v>0.08</v>
      </c>
      <c r="AC23">
        <v>1</v>
      </c>
      <c r="AD23">
        <v>70487.5</v>
      </c>
      <c r="AE23">
        <v>70487.5</v>
      </c>
      <c r="AF23">
        <v>3</v>
      </c>
      <c r="AG23" s="2" t="s">
        <v>764</v>
      </c>
    </row>
    <row r="24" spans="1:33">
      <c r="A24" s="1">
        <v>46044</v>
      </c>
      <c r="B24" s="2" t="s">
        <v>29</v>
      </c>
      <c r="C24" s="3">
        <v>0.41666666666666674</v>
      </c>
      <c r="D24" s="3">
        <v>0.42361111111111116</v>
      </c>
      <c r="E24">
        <v>81</v>
      </c>
      <c r="F24" s="2" t="s">
        <v>451</v>
      </c>
      <c r="G24" s="2" t="s">
        <v>478</v>
      </c>
      <c r="H24" s="2" t="s">
        <v>480</v>
      </c>
      <c r="I24" s="2" t="s">
        <v>481</v>
      </c>
      <c r="J24" s="2" t="s">
        <v>479</v>
      </c>
      <c r="K24" s="2" t="s">
        <v>79</v>
      </c>
      <c r="L24">
        <v>8600</v>
      </c>
      <c r="M24">
        <v>8800</v>
      </c>
      <c r="N24" s="2" t="s">
        <v>4112</v>
      </c>
      <c r="O24">
        <v>8500</v>
      </c>
      <c r="P24">
        <v>380</v>
      </c>
      <c r="Q24">
        <v>8500</v>
      </c>
      <c r="R24" s="2" t="s">
        <v>764</v>
      </c>
      <c r="S24">
        <v>0</v>
      </c>
      <c r="T24" s="2" t="s">
        <v>4084</v>
      </c>
      <c r="U24">
        <v>8800</v>
      </c>
      <c r="V24">
        <v>0</v>
      </c>
      <c r="W24">
        <v>0</v>
      </c>
      <c r="X24">
        <v>0</v>
      </c>
      <c r="Y24">
        <v>80</v>
      </c>
      <c r="Z24">
        <v>80</v>
      </c>
      <c r="AA24">
        <v>8880</v>
      </c>
      <c r="AB24">
        <v>0.17</v>
      </c>
      <c r="AC24">
        <v>1</v>
      </c>
      <c r="AD24">
        <v>52235.294117647056</v>
      </c>
      <c r="AE24">
        <v>52235.294117647056</v>
      </c>
      <c r="AF24">
        <v>3</v>
      </c>
      <c r="AG24" s="2" t="s">
        <v>764</v>
      </c>
    </row>
    <row r="25" spans="1:33">
      <c r="A25" s="1">
        <v>46044</v>
      </c>
      <c r="B25" s="2" t="s">
        <v>29</v>
      </c>
      <c r="C25" s="3">
        <v>0.48958333333333326</v>
      </c>
      <c r="D25" s="3">
        <v>0.49305555555555558</v>
      </c>
      <c r="E25">
        <v>16</v>
      </c>
      <c r="F25" s="2" t="s">
        <v>147</v>
      </c>
      <c r="G25" s="2" t="s">
        <v>140</v>
      </c>
      <c r="H25" s="2" t="s">
        <v>142</v>
      </c>
      <c r="I25" s="2" t="s">
        <v>59</v>
      </c>
      <c r="J25" s="2" t="s">
        <v>141</v>
      </c>
      <c r="K25" s="2" t="s">
        <v>79</v>
      </c>
      <c r="L25">
        <v>800</v>
      </c>
      <c r="M25">
        <v>960</v>
      </c>
      <c r="N25" s="2" t="s">
        <v>4113</v>
      </c>
      <c r="O25">
        <v>700</v>
      </c>
      <c r="P25">
        <v>268</v>
      </c>
      <c r="Q25">
        <v>700</v>
      </c>
      <c r="R25" s="2" t="s">
        <v>764</v>
      </c>
      <c r="S25">
        <v>15</v>
      </c>
      <c r="T25" s="2" t="s">
        <v>4084</v>
      </c>
      <c r="U25">
        <v>960</v>
      </c>
      <c r="V25">
        <v>0</v>
      </c>
      <c r="W25">
        <v>0</v>
      </c>
      <c r="X25">
        <v>0</v>
      </c>
      <c r="Y25">
        <v>80</v>
      </c>
      <c r="Z25">
        <v>80</v>
      </c>
      <c r="AA25">
        <v>968</v>
      </c>
      <c r="AB25">
        <v>0.08</v>
      </c>
      <c r="AC25">
        <v>1</v>
      </c>
      <c r="AD25">
        <v>12100</v>
      </c>
      <c r="AE25">
        <v>12100</v>
      </c>
      <c r="AF25">
        <v>2</v>
      </c>
      <c r="AG25" s="2" t="s">
        <v>764</v>
      </c>
    </row>
    <row r="26" spans="1:33">
      <c r="A26" s="1">
        <v>46044</v>
      </c>
      <c r="B26" s="2" t="s">
        <v>29</v>
      </c>
      <c r="C26" s="3">
        <v>0.51736111111111116</v>
      </c>
      <c r="D26" s="3">
        <v>0.52083333333333326</v>
      </c>
      <c r="E26">
        <v>27</v>
      </c>
      <c r="F26" s="2" t="s">
        <v>212</v>
      </c>
      <c r="G26" s="2" t="s">
        <v>202</v>
      </c>
      <c r="H26" s="2" t="s">
        <v>204</v>
      </c>
      <c r="I26" s="2" t="s">
        <v>206</v>
      </c>
      <c r="J26" s="2" t="s">
        <v>203</v>
      </c>
      <c r="K26" s="2" t="s">
        <v>79</v>
      </c>
      <c r="L26">
        <v>6100</v>
      </c>
      <c r="M26">
        <v>6280</v>
      </c>
      <c r="N26" s="2" t="s">
        <v>4114</v>
      </c>
      <c r="O26">
        <v>6000</v>
      </c>
      <c r="P26">
        <v>320</v>
      </c>
      <c r="Q26">
        <v>6000</v>
      </c>
      <c r="R26" s="2" t="s">
        <v>764</v>
      </c>
      <c r="S26">
        <v>0</v>
      </c>
      <c r="T26" s="2" t="s">
        <v>4084</v>
      </c>
      <c r="U26">
        <v>6280</v>
      </c>
      <c r="V26">
        <v>0</v>
      </c>
      <c r="W26">
        <v>0</v>
      </c>
      <c r="X26">
        <v>0</v>
      </c>
      <c r="Y26">
        <v>80</v>
      </c>
      <c r="Z26">
        <v>80</v>
      </c>
      <c r="AA26">
        <v>6320</v>
      </c>
      <c r="AB26">
        <v>0.08</v>
      </c>
      <c r="AC26">
        <v>1</v>
      </c>
      <c r="AD26">
        <v>79000</v>
      </c>
      <c r="AE26">
        <v>79000</v>
      </c>
      <c r="AF26">
        <v>3</v>
      </c>
      <c r="AG26" s="2" t="s">
        <v>764</v>
      </c>
    </row>
    <row r="27" spans="1:33">
      <c r="A27" s="1">
        <v>46044</v>
      </c>
      <c r="B27" s="2" t="s">
        <v>29</v>
      </c>
      <c r="C27" s="3">
        <v>0.52083333333333326</v>
      </c>
      <c r="D27" s="3">
        <v>0.52430555555555558</v>
      </c>
      <c r="E27">
        <v>84</v>
      </c>
      <c r="F27" s="2" t="s">
        <v>212</v>
      </c>
      <c r="G27" s="2" t="s">
        <v>492</v>
      </c>
      <c r="H27" s="2" t="s">
        <v>204</v>
      </c>
      <c r="I27" s="2" t="s">
        <v>488</v>
      </c>
      <c r="J27" s="2" t="s">
        <v>493</v>
      </c>
      <c r="K27" s="2" t="s">
        <v>79</v>
      </c>
      <c r="L27">
        <v>1100</v>
      </c>
      <c r="M27">
        <v>1200</v>
      </c>
      <c r="N27" s="2" t="s">
        <v>4115</v>
      </c>
      <c r="O27">
        <v>1000</v>
      </c>
      <c r="P27">
        <v>500</v>
      </c>
      <c r="Q27">
        <v>1000</v>
      </c>
      <c r="R27" s="2" t="s">
        <v>764</v>
      </c>
      <c r="S27">
        <v>0</v>
      </c>
      <c r="T27" s="2" t="s">
        <v>4084</v>
      </c>
      <c r="U27">
        <v>1200</v>
      </c>
      <c r="V27">
        <v>0</v>
      </c>
      <c r="W27">
        <v>0</v>
      </c>
      <c r="X27">
        <v>0</v>
      </c>
      <c r="Y27">
        <v>80</v>
      </c>
      <c r="Z27">
        <v>80</v>
      </c>
      <c r="AA27">
        <v>1500</v>
      </c>
      <c r="AB27">
        <v>0.08</v>
      </c>
      <c r="AC27">
        <v>1</v>
      </c>
      <c r="AD27">
        <v>18750</v>
      </c>
      <c r="AE27">
        <v>18750</v>
      </c>
      <c r="AF27">
        <v>3</v>
      </c>
      <c r="AG27" s="2" t="s">
        <v>764</v>
      </c>
    </row>
    <row r="28" spans="1:33">
      <c r="A28" s="1">
        <v>46044</v>
      </c>
      <c r="B28" s="2" t="s">
        <v>29</v>
      </c>
      <c r="C28" s="3">
        <v>0.52777777777777768</v>
      </c>
      <c r="D28" s="3">
        <v>0.53125</v>
      </c>
      <c r="E28">
        <v>88</v>
      </c>
      <c r="F28" s="2" t="s">
        <v>512</v>
      </c>
      <c r="G28" s="2" t="s">
        <v>509</v>
      </c>
      <c r="H28" s="2" t="s">
        <v>511</v>
      </c>
      <c r="I28" s="2" t="s">
        <v>330</v>
      </c>
      <c r="J28" s="2" t="s">
        <v>510</v>
      </c>
      <c r="K28" s="2" t="s">
        <v>79</v>
      </c>
      <c r="L28">
        <v>5000</v>
      </c>
      <c r="M28">
        <v>5120</v>
      </c>
      <c r="N28" s="2" t="s">
        <v>4116</v>
      </c>
      <c r="O28">
        <v>4902</v>
      </c>
      <c r="P28">
        <v>755</v>
      </c>
      <c r="Q28">
        <v>4902</v>
      </c>
      <c r="R28" s="2" t="s">
        <v>764</v>
      </c>
      <c r="S28">
        <v>0</v>
      </c>
      <c r="T28" s="2" t="s">
        <v>4084</v>
      </c>
      <c r="U28">
        <v>5120</v>
      </c>
      <c r="V28">
        <v>0</v>
      </c>
      <c r="W28">
        <v>0</v>
      </c>
      <c r="X28">
        <v>0</v>
      </c>
      <c r="Y28">
        <v>80</v>
      </c>
      <c r="Z28">
        <v>80</v>
      </c>
      <c r="AA28">
        <v>5657</v>
      </c>
      <c r="AB28">
        <v>0.08</v>
      </c>
      <c r="AC28">
        <v>1</v>
      </c>
      <c r="AD28">
        <v>70712.5</v>
      </c>
      <c r="AE28">
        <v>70712.5</v>
      </c>
      <c r="AF28">
        <v>3</v>
      </c>
      <c r="AG28" s="2" t="s">
        <v>764</v>
      </c>
    </row>
    <row r="29" spans="1:33">
      <c r="A29" s="1">
        <v>46044</v>
      </c>
      <c r="B29" s="2" t="s">
        <v>29</v>
      </c>
      <c r="C29" s="3">
        <v>0.53819444444444442</v>
      </c>
      <c r="D29" s="3">
        <v>0.54513888888888884</v>
      </c>
      <c r="E29">
        <v>33</v>
      </c>
      <c r="F29" s="2" t="s">
        <v>245</v>
      </c>
      <c r="G29" s="2" t="s">
        <v>236</v>
      </c>
      <c r="H29" s="2" t="s">
        <v>238</v>
      </c>
      <c r="I29" s="2" t="s">
        <v>240</v>
      </c>
      <c r="J29" s="2" t="s">
        <v>237</v>
      </c>
      <c r="K29" s="2" t="s">
        <v>79</v>
      </c>
      <c r="L29">
        <v>9100</v>
      </c>
      <c r="M29">
        <v>9400</v>
      </c>
      <c r="N29" s="2" t="s">
        <v>4117</v>
      </c>
      <c r="O29">
        <v>9000</v>
      </c>
      <c r="P29">
        <v>950</v>
      </c>
      <c r="Q29">
        <v>9000</v>
      </c>
      <c r="R29" s="2" t="s">
        <v>764</v>
      </c>
      <c r="S29">
        <v>0</v>
      </c>
      <c r="T29" s="2" t="s">
        <v>4084</v>
      </c>
      <c r="U29">
        <v>9400</v>
      </c>
      <c r="V29">
        <v>0</v>
      </c>
      <c r="W29">
        <v>0</v>
      </c>
      <c r="X29">
        <v>0</v>
      </c>
      <c r="Y29">
        <v>80</v>
      </c>
      <c r="Z29">
        <v>80</v>
      </c>
      <c r="AA29">
        <v>9950</v>
      </c>
      <c r="AB29">
        <v>0.17</v>
      </c>
      <c r="AC29">
        <v>1</v>
      </c>
      <c r="AD29">
        <v>58529.411764705881</v>
      </c>
      <c r="AE29">
        <v>58529.411764705881</v>
      </c>
      <c r="AF29">
        <v>3</v>
      </c>
      <c r="AG29" s="2" t="s">
        <v>764</v>
      </c>
    </row>
    <row r="30" spans="1:33">
      <c r="A30" s="1">
        <v>46048</v>
      </c>
      <c r="B30" s="2" t="s">
        <v>29</v>
      </c>
      <c r="C30" s="3">
        <v>0.35416666666666674</v>
      </c>
      <c r="D30" s="3">
        <v>0.36111111111111116</v>
      </c>
      <c r="E30">
        <v>61</v>
      </c>
      <c r="F30" s="2" t="s">
        <v>388</v>
      </c>
      <c r="G30" s="2" t="s">
        <v>380</v>
      </c>
      <c r="H30" s="2" t="s">
        <v>382</v>
      </c>
      <c r="I30" s="2" t="s">
        <v>383</v>
      </c>
      <c r="J30" s="2" t="s">
        <v>381</v>
      </c>
      <c r="K30" s="2" t="s">
        <v>79</v>
      </c>
      <c r="L30">
        <v>10100</v>
      </c>
      <c r="M30">
        <v>10256</v>
      </c>
      <c r="N30" s="2" t="s">
        <v>4118</v>
      </c>
      <c r="O30">
        <v>10000</v>
      </c>
      <c r="P30">
        <v>540</v>
      </c>
      <c r="Q30">
        <v>10000</v>
      </c>
      <c r="R30" s="2" t="s">
        <v>764</v>
      </c>
      <c r="S30">
        <v>10</v>
      </c>
      <c r="T30" s="2" t="s">
        <v>4084</v>
      </c>
      <c r="U30">
        <v>10256</v>
      </c>
      <c r="V30">
        <v>0</v>
      </c>
      <c r="W30">
        <v>0</v>
      </c>
      <c r="X30">
        <v>0</v>
      </c>
      <c r="Y30">
        <v>80</v>
      </c>
      <c r="Z30">
        <v>80</v>
      </c>
      <c r="AA30">
        <v>10540</v>
      </c>
      <c r="AB30">
        <v>0.17</v>
      </c>
      <c r="AC30">
        <v>1</v>
      </c>
      <c r="AD30">
        <v>61999.999999999993</v>
      </c>
      <c r="AE30">
        <v>61999.999999999993</v>
      </c>
      <c r="AF30">
        <v>3</v>
      </c>
      <c r="AG30" s="2" t="s">
        <v>764</v>
      </c>
    </row>
    <row r="31" spans="1:33">
      <c r="A31" s="1">
        <v>46048</v>
      </c>
      <c r="B31" s="2" t="s">
        <v>29</v>
      </c>
      <c r="C31" s="3">
        <v>0.50347222222222232</v>
      </c>
      <c r="D31" s="3">
        <v>0.51041666666666674</v>
      </c>
      <c r="E31">
        <v>57</v>
      </c>
      <c r="F31" s="2" t="s">
        <v>366</v>
      </c>
      <c r="G31" s="2" t="s">
        <v>359</v>
      </c>
      <c r="H31" s="2" t="s">
        <v>361</v>
      </c>
      <c r="I31" s="2" t="s">
        <v>153</v>
      </c>
      <c r="J31" s="2" t="s">
        <v>360</v>
      </c>
      <c r="K31" s="2" t="s">
        <v>79</v>
      </c>
      <c r="L31">
        <v>10100</v>
      </c>
      <c r="M31">
        <v>10320</v>
      </c>
      <c r="N31" s="2" t="s">
        <v>4119</v>
      </c>
      <c r="O31">
        <v>10000</v>
      </c>
      <c r="P31">
        <v>355</v>
      </c>
      <c r="Q31">
        <v>10000</v>
      </c>
      <c r="R31" s="2" t="s">
        <v>764</v>
      </c>
      <c r="S31">
        <v>150</v>
      </c>
      <c r="T31" s="2" t="s">
        <v>4084</v>
      </c>
      <c r="U31">
        <v>10320</v>
      </c>
      <c r="V31">
        <v>0</v>
      </c>
      <c r="W31">
        <v>0</v>
      </c>
      <c r="X31">
        <v>0</v>
      </c>
      <c r="Y31">
        <v>80</v>
      </c>
      <c r="Z31">
        <v>80</v>
      </c>
      <c r="AA31">
        <v>10355</v>
      </c>
      <c r="AB31">
        <v>0.17</v>
      </c>
      <c r="AC31">
        <v>1</v>
      </c>
      <c r="AD31">
        <v>60911.76470588235</v>
      </c>
      <c r="AE31">
        <v>60911.76470588235</v>
      </c>
      <c r="AF31">
        <v>5</v>
      </c>
      <c r="AG31" s="2" t="s">
        <v>764</v>
      </c>
    </row>
    <row r="32" spans="1:33">
      <c r="A32" s="1">
        <v>46048</v>
      </c>
      <c r="B32" s="2" t="s">
        <v>29</v>
      </c>
      <c r="C32" s="3">
        <v>0.54513888888888884</v>
      </c>
      <c r="D32" s="3">
        <v>0.54861111111111116</v>
      </c>
      <c r="E32">
        <v>22</v>
      </c>
      <c r="F32" s="2" t="s">
        <v>177</v>
      </c>
      <c r="G32" s="2" t="s">
        <v>169</v>
      </c>
      <c r="H32" s="2" t="s">
        <v>171</v>
      </c>
      <c r="I32" s="2" t="s">
        <v>153</v>
      </c>
      <c r="J32" s="2" t="s">
        <v>170</v>
      </c>
      <c r="K32" s="2" t="s">
        <v>79</v>
      </c>
      <c r="L32">
        <v>5100</v>
      </c>
      <c r="M32">
        <v>5280</v>
      </c>
      <c r="N32" s="2" t="s">
        <v>4120</v>
      </c>
      <c r="O32">
        <v>5000</v>
      </c>
      <c r="P32">
        <v>645</v>
      </c>
      <c r="Q32">
        <v>5000</v>
      </c>
      <c r="R32" s="2" t="s">
        <v>764</v>
      </c>
      <c r="S32">
        <v>40</v>
      </c>
      <c r="T32" s="2" t="s">
        <v>4084</v>
      </c>
      <c r="U32">
        <v>5280</v>
      </c>
      <c r="V32">
        <v>0</v>
      </c>
      <c r="W32">
        <v>0</v>
      </c>
      <c r="X32">
        <v>0</v>
      </c>
      <c r="Y32">
        <v>80</v>
      </c>
      <c r="Z32">
        <v>80</v>
      </c>
      <c r="AA32">
        <v>5645</v>
      </c>
      <c r="AB32">
        <v>0.08</v>
      </c>
      <c r="AC32">
        <v>1</v>
      </c>
      <c r="AD32">
        <v>70562.5</v>
      </c>
      <c r="AE32">
        <v>70562.5</v>
      </c>
      <c r="AF32">
        <v>3</v>
      </c>
      <c r="AG32" s="2" t="s">
        <v>764</v>
      </c>
    </row>
    <row r="33" spans="1:33">
      <c r="A33" s="1">
        <v>46048</v>
      </c>
      <c r="B33" s="2" t="s">
        <v>29</v>
      </c>
      <c r="C33" s="3">
        <v>0.60416666666666674</v>
      </c>
      <c r="D33" s="3">
        <v>0.60763888888888884</v>
      </c>
      <c r="E33">
        <v>54</v>
      </c>
      <c r="F33" s="2" t="s">
        <v>348</v>
      </c>
      <c r="G33" s="2" t="s">
        <v>339</v>
      </c>
      <c r="H33" s="2" t="s">
        <v>341</v>
      </c>
      <c r="I33" s="2" t="s">
        <v>343</v>
      </c>
      <c r="J33" s="2" t="s">
        <v>340</v>
      </c>
      <c r="K33" s="2" t="s">
        <v>79</v>
      </c>
      <c r="L33">
        <v>1100</v>
      </c>
      <c r="M33">
        <v>1240</v>
      </c>
      <c r="N33" s="2" t="s">
        <v>4121</v>
      </c>
      <c r="O33">
        <v>1000</v>
      </c>
      <c r="P33">
        <v>260</v>
      </c>
      <c r="Q33">
        <v>1000</v>
      </c>
      <c r="R33" s="2" t="s">
        <v>764</v>
      </c>
      <c r="S33">
        <v>20</v>
      </c>
      <c r="T33" s="2" t="s">
        <v>4084</v>
      </c>
      <c r="U33">
        <v>1240</v>
      </c>
      <c r="V33">
        <v>0</v>
      </c>
      <c r="W33">
        <v>0</v>
      </c>
      <c r="X33">
        <v>0</v>
      </c>
      <c r="Y33">
        <v>80</v>
      </c>
      <c r="Z33">
        <v>80</v>
      </c>
      <c r="AA33">
        <v>1260</v>
      </c>
      <c r="AB33">
        <v>0.08</v>
      </c>
      <c r="AC33">
        <v>1</v>
      </c>
      <c r="AD33">
        <v>15750</v>
      </c>
      <c r="AE33">
        <v>15750</v>
      </c>
      <c r="AF33">
        <v>3</v>
      </c>
      <c r="AG33" s="2" t="s">
        <v>764</v>
      </c>
    </row>
    <row r="34" spans="1:33">
      <c r="A34" s="1">
        <v>46049</v>
      </c>
      <c r="B34" s="2" t="s">
        <v>29</v>
      </c>
      <c r="C34" s="3">
        <v>0.36111111111111116</v>
      </c>
      <c r="D34" s="3">
        <v>0.36805555555555558</v>
      </c>
      <c r="E34">
        <v>29</v>
      </c>
      <c r="F34" s="2" t="s">
        <v>222</v>
      </c>
      <c r="G34" s="2" t="s">
        <v>215</v>
      </c>
      <c r="H34" s="2" t="s">
        <v>217</v>
      </c>
      <c r="I34" s="2" t="s">
        <v>122</v>
      </c>
      <c r="J34" s="2" t="s">
        <v>216</v>
      </c>
      <c r="K34" s="2" t="s">
        <v>79</v>
      </c>
      <c r="L34">
        <v>8100</v>
      </c>
      <c r="M34">
        <v>8320</v>
      </c>
      <c r="N34" s="2" t="s">
        <v>4122</v>
      </c>
      <c r="O34">
        <v>8000</v>
      </c>
      <c r="P34">
        <v>0</v>
      </c>
      <c r="Q34">
        <v>8000</v>
      </c>
      <c r="R34" s="2" t="s">
        <v>764</v>
      </c>
      <c r="S34">
        <v>0</v>
      </c>
      <c r="T34" s="2" t="s">
        <v>4084</v>
      </c>
      <c r="U34">
        <v>8320</v>
      </c>
      <c r="V34">
        <v>0</v>
      </c>
      <c r="W34">
        <v>0</v>
      </c>
      <c r="X34">
        <v>0</v>
      </c>
      <c r="Y34">
        <v>80</v>
      </c>
      <c r="Z34">
        <v>80</v>
      </c>
      <c r="AA34">
        <v>8000</v>
      </c>
      <c r="AB34">
        <v>0.17</v>
      </c>
      <c r="AC34">
        <v>1</v>
      </c>
      <c r="AD34">
        <v>47058.823529411762</v>
      </c>
      <c r="AE34">
        <v>47058.823529411762</v>
      </c>
      <c r="AF34">
        <v>13</v>
      </c>
      <c r="AG34" s="2" t="s">
        <v>764</v>
      </c>
    </row>
    <row r="35" spans="1:33">
      <c r="A35" s="1">
        <v>46049</v>
      </c>
      <c r="B35" s="2" t="s">
        <v>29</v>
      </c>
      <c r="C35" s="3">
        <v>0.38541666666666674</v>
      </c>
      <c r="D35" s="3">
        <v>0.40277777777777768</v>
      </c>
      <c r="E35">
        <v>69</v>
      </c>
      <c r="F35" s="2" t="s">
        <v>439</v>
      </c>
      <c r="G35" s="2" t="s">
        <v>430</v>
      </c>
      <c r="H35" s="2" t="s">
        <v>432</v>
      </c>
      <c r="I35" s="2" t="s">
        <v>434</v>
      </c>
      <c r="J35" s="2" t="s">
        <v>431</v>
      </c>
      <c r="K35" s="2" t="s">
        <v>79</v>
      </c>
      <c r="L35">
        <v>25700</v>
      </c>
      <c r="M35">
        <v>25920</v>
      </c>
      <c r="N35" s="2" t="s">
        <v>4123</v>
      </c>
      <c r="O35">
        <v>25500</v>
      </c>
      <c r="P35">
        <v>685</v>
      </c>
      <c r="Q35">
        <v>25500</v>
      </c>
      <c r="R35" s="2" t="s">
        <v>764</v>
      </c>
      <c r="S35">
        <v>2</v>
      </c>
      <c r="T35" s="2" t="s">
        <v>4084</v>
      </c>
      <c r="U35">
        <v>25920</v>
      </c>
      <c r="V35">
        <v>0</v>
      </c>
      <c r="W35">
        <v>0</v>
      </c>
      <c r="X35">
        <v>0</v>
      </c>
      <c r="Y35">
        <v>80</v>
      </c>
      <c r="Z35">
        <v>80</v>
      </c>
      <c r="AA35">
        <v>26185</v>
      </c>
      <c r="AB35">
        <v>0.42</v>
      </c>
      <c r="AC35">
        <v>1</v>
      </c>
      <c r="AD35">
        <v>62345.238095238099</v>
      </c>
      <c r="AE35">
        <v>62345.238095238099</v>
      </c>
      <c r="AF35">
        <v>3</v>
      </c>
      <c r="AG35" s="2" t="s">
        <v>764</v>
      </c>
    </row>
    <row r="36" spans="1:33">
      <c r="A36" s="1">
        <v>46049</v>
      </c>
      <c r="B36" s="2" t="s">
        <v>29</v>
      </c>
      <c r="C36" s="3">
        <v>0.60416666666666674</v>
      </c>
      <c r="D36" s="3">
        <v>0.625</v>
      </c>
      <c r="E36">
        <v>67</v>
      </c>
      <c r="F36" s="2" t="s">
        <v>427</v>
      </c>
      <c r="G36" s="2" t="s">
        <v>418</v>
      </c>
      <c r="H36" s="2" t="s">
        <v>420</v>
      </c>
      <c r="I36" s="2" t="s">
        <v>422</v>
      </c>
      <c r="J36" s="2" t="s">
        <v>419</v>
      </c>
      <c r="K36" s="2" t="s">
        <v>79</v>
      </c>
      <c r="L36">
        <v>22100</v>
      </c>
      <c r="M36">
        <v>22040</v>
      </c>
      <c r="N36" s="2" t="s">
        <v>4124</v>
      </c>
      <c r="O36">
        <v>22000</v>
      </c>
      <c r="P36">
        <v>0</v>
      </c>
      <c r="Q36">
        <v>22000</v>
      </c>
      <c r="R36" s="2" t="s">
        <v>764</v>
      </c>
      <c r="S36">
        <v>0</v>
      </c>
      <c r="T36" s="2" t="s">
        <v>4084</v>
      </c>
      <c r="U36">
        <v>22400</v>
      </c>
      <c r="V36">
        <v>0</v>
      </c>
      <c r="W36">
        <v>0</v>
      </c>
      <c r="X36">
        <v>0</v>
      </c>
      <c r="Y36">
        <v>80</v>
      </c>
      <c r="Z36">
        <v>80</v>
      </c>
      <c r="AA36">
        <v>22000</v>
      </c>
      <c r="AB36">
        <v>0.5</v>
      </c>
      <c r="AC36">
        <v>1</v>
      </c>
      <c r="AD36">
        <v>44000</v>
      </c>
      <c r="AE36">
        <v>44000</v>
      </c>
      <c r="AF36">
        <v>10</v>
      </c>
      <c r="AG36" s="2" t="s">
        <v>764</v>
      </c>
    </row>
    <row r="37" spans="1:33">
      <c r="A37" s="1">
        <v>46049</v>
      </c>
      <c r="B37" s="2" t="s">
        <v>29</v>
      </c>
      <c r="C37" s="3">
        <v>0.625</v>
      </c>
      <c r="D37" s="3">
        <v>0.63541666666666674</v>
      </c>
      <c r="E37">
        <v>76</v>
      </c>
      <c r="F37" s="2" t="s">
        <v>427</v>
      </c>
      <c r="G37" s="2" t="s">
        <v>464</v>
      </c>
      <c r="H37" s="2" t="s">
        <v>466</v>
      </c>
      <c r="I37" s="2" t="s">
        <v>97</v>
      </c>
      <c r="J37" s="2" t="s">
        <v>465</v>
      </c>
      <c r="K37" s="2" t="s">
        <v>79</v>
      </c>
      <c r="L37">
        <v>14850</v>
      </c>
      <c r="M37">
        <v>14960</v>
      </c>
      <c r="N37" s="2" t="s">
        <v>4125</v>
      </c>
      <c r="O37">
        <v>14706</v>
      </c>
      <c r="P37">
        <v>545</v>
      </c>
      <c r="Q37">
        <v>14706</v>
      </c>
      <c r="R37" s="2" t="s">
        <v>764</v>
      </c>
      <c r="S37">
        <v>0</v>
      </c>
      <c r="T37" s="2" t="s">
        <v>4084</v>
      </c>
      <c r="U37">
        <v>14960</v>
      </c>
      <c r="V37">
        <v>0</v>
      </c>
      <c r="W37">
        <v>0</v>
      </c>
      <c r="X37">
        <v>0</v>
      </c>
      <c r="Y37">
        <v>80</v>
      </c>
      <c r="Z37">
        <v>80</v>
      </c>
      <c r="AA37">
        <v>15251</v>
      </c>
      <c r="AB37">
        <v>0.25</v>
      </c>
      <c r="AC37">
        <v>1</v>
      </c>
      <c r="AD37">
        <v>61004</v>
      </c>
      <c r="AE37">
        <v>61004</v>
      </c>
      <c r="AF37">
        <v>3</v>
      </c>
      <c r="AG37" s="2" t="s">
        <v>764</v>
      </c>
    </row>
    <row r="38" spans="1:33">
      <c r="A38" s="1">
        <v>46050</v>
      </c>
      <c r="B38" s="2" t="s">
        <v>29</v>
      </c>
      <c r="C38" s="3">
        <v>0.35069444444444442</v>
      </c>
      <c r="D38" s="3">
        <v>0.35416666666666674</v>
      </c>
      <c r="E38">
        <v>72</v>
      </c>
      <c r="F38" s="2" t="s">
        <v>451</v>
      </c>
      <c r="G38" s="2" t="s">
        <v>400</v>
      </c>
      <c r="H38" s="2" t="s">
        <v>402</v>
      </c>
      <c r="I38" s="2" t="s">
        <v>403</v>
      </c>
      <c r="J38" s="2" t="s">
        <v>401</v>
      </c>
      <c r="K38" s="2" t="s">
        <v>79</v>
      </c>
      <c r="L38">
        <v>1800</v>
      </c>
      <c r="M38">
        <v>1960</v>
      </c>
      <c r="N38" s="2" t="s">
        <v>4126</v>
      </c>
      <c r="O38">
        <v>1700</v>
      </c>
      <c r="P38">
        <v>300</v>
      </c>
      <c r="Q38">
        <v>1700</v>
      </c>
      <c r="R38" s="2" t="s">
        <v>764</v>
      </c>
      <c r="S38">
        <v>0</v>
      </c>
      <c r="T38" s="2" t="s">
        <v>4084</v>
      </c>
      <c r="U38">
        <v>1960</v>
      </c>
      <c r="V38">
        <v>0</v>
      </c>
      <c r="W38">
        <v>0</v>
      </c>
      <c r="X38">
        <v>0</v>
      </c>
      <c r="Y38">
        <v>80</v>
      </c>
      <c r="Z38">
        <v>80</v>
      </c>
      <c r="AA38">
        <v>2000</v>
      </c>
      <c r="AB38">
        <v>0.08</v>
      </c>
      <c r="AC38">
        <v>1</v>
      </c>
      <c r="AD38">
        <v>25000</v>
      </c>
      <c r="AE38">
        <v>25000</v>
      </c>
      <c r="AF38">
        <v>3</v>
      </c>
      <c r="AG38" s="2" t="s">
        <v>764</v>
      </c>
    </row>
    <row r="39" spans="1:33">
      <c r="A39" s="1">
        <v>46050</v>
      </c>
      <c r="B39" s="2" t="s">
        <v>29</v>
      </c>
      <c r="C39" s="3">
        <v>0.36111111111111116</v>
      </c>
      <c r="D39" s="3">
        <v>0.36458333333333326</v>
      </c>
      <c r="E39">
        <v>108</v>
      </c>
      <c r="F39" s="2" t="s">
        <v>619</v>
      </c>
      <c r="G39" s="2" t="s">
        <v>610</v>
      </c>
      <c r="H39" s="2" t="s">
        <v>612</v>
      </c>
      <c r="I39" s="2" t="s">
        <v>153</v>
      </c>
      <c r="J39" s="2" t="s">
        <v>611</v>
      </c>
      <c r="K39" s="2" t="s">
        <v>79</v>
      </c>
      <c r="L39">
        <v>1500</v>
      </c>
      <c r="M39">
        <v>1680</v>
      </c>
      <c r="N39" s="2" t="s">
        <v>4127</v>
      </c>
      <c r="O39">
        <v>700</v>
      </c>
      <c r="P39">
        <v>1330</v>
      </c>
      <c r="Q39">
        <v>700</v>
      </c>
      <c r="R39" s="2" t="s">
        <v>764</v>
      </c>
      <c r="S39">
        <v>0</v>
      </c>
      <c r="T39" s="2" t="s">
        <v>4084</v>
      </c>
      <c r="U39">
        <v>1680</v>
      </c>
      <c r="V39">
        <v>0</v>
      </c>
      <c r="W39">
        <v>0</v>
      </c>
      <c r="X39">
        <v>0</v>
      </c>
      <c r="Y39">
        <v>80</v>
      </c>
      <c r="Z39">
        <v>80</v>
      </c>
      <c r="AA39">
        <v>2030</v>
      </c>
      <c r="AB39">
        <v>0.08</v>
      </c>
      <c r="AC39">
        <v>1</v>
      </c>
      <c r="AD39">
        <v>25375</v>
      </c>
      <c r="AE39">
        <v>25375</v>
      </c>
      <c r="AF39">
        <v>3</v>
      </c>
      <c r="AG39" s="2" t="s">
        <v>764</v>
      </c>
    </row>
    <row r="40" spans="1:33">
      <c r="A40" s="1">
        <v>46050</v>
      </c>
      <c r="B40" s="2" t="s">
        <v>29</v>
      </c>
      <c r="C40" s="3">
        <v>0.36805555555555558</v>
      </c>
      <c r="D40" s="3">
        <v>0.37152777777777768</v>
      </c>
      <c r="E40">
        <v>120</v>
      </c>
      <c r="F40" s="2" t="s">
        <v>681</v>
      </c>
      <c r="G40" s="2" t="s">
        <v>671</v>
      </c>
      <c r="H40" s="2" t="s">
        <v>673</v>
      </c>
      <c r="I40" s="2" t="s">
        <v>675</v>
      </c>
      <c r="J40" s="2" t="s">
        <v>672</v>
      </c>
      <c r="K40" s="2" t="s">
        <v>79</v>
      </c>
      <c r="L40">
        <v>3000</v>
      </c>
      <c r="M40">
        <v>3200</v>
      </c>
      <c r="N40" s="2" t="s">
        <v>4128</v>
      </c>
      <c r="O40">
        <v>2850</v>
      </c>
      <c r="P40">
        <v>700</v>
      </c>
      <c r="Q40">
        <v>2850</v>
      </c>
      <c r="R40" s="2" t="s">
        <v>764</v>
      </c>
      <c r="S40">
        <v>0</v>
      </c>
      <c r="T40" s="2" t="s">
        <v>4084</v>
      </c>
      <c r="U40">
        <v>3200</v>
      </c>
      <c r="V40">
        <v>0</v>
      </c>
      <c r="W40">
        <v>0</v>
      </c>
      <c r="X40">
        <v>0</v>
      </c>
      <c r="Y40">
        <v>80</v>
      </c>
      <c r="Z40">
        <v>80</v>
      </c>
      <c r="AA40">
        <v>3550</v>
      </c>
      <c r="AB40">
        <v>0.08</v>
      </c>
      <c r="AC40">
        <v>1</v>
      </c>
      <c r="AD40">
        <v>44375</v>
      </c>
      <c r="AE40">
        <v>44375</v>
      </c>
      <c r="AF40">
        <v>3</v>
      </c>
      <c r="AG40" s="2" t="s">
        <v>764</v>
      </c>
    </row>
    <row r="41" spans="1:33">
      <c r="A41" s="1">
        <v>46050</v>
      </c>
      <c r="B41" s="2" t="s">
        <v>29</v>
      </c>
      <c r="C41" s="3">
        <v>0.375</v>
      </c>
      <c r="D41" s="3">
        <v>0.37847222222222232</v>
      </c>
      <c r="E41">
        <v>101</v>
      </c>
      <c r="F41" s="2" t="s">
        <v>580</v>
      </c>
      <c r="G41" s="2" t="s">
        <v>573</v>
      </c>
      <c r="H41" s="2" t="s">
        <v>575</v>
      </c>
      <c r="I41" s="2" t="s">
        <v>153</v>
      </c>
      <c r="J41" s="2" t="s">
        <v>574</v>
      </c>
      <c r="K41" s="2" t="s">
        <v>79</v>
      </c>
      <c r="L41">
        <v>1600</v>
      </c>
      <c r="M41">
        <v>1840</v>
      </c>
      <c r="N41" s="2" t="s">
        <v>4129</v>
      </c>
      <c r="O41">
        <v>1500</v>
      </c>
      <c r="P41">
        <v>375</v>
      </c>
      <c r="Q41">
        <v>1500</v>
      </c>
      <c r="R41" s="2" t="s">
        <v>764</v>
      </c>
      <c r="S41">
        <v>30</v>
      </c>
      <c r="T41" s="2" t="s">
        <v>4084</v>
      </c>
      <c r="U41">
        <v>1840</v>
      </c>
      <c r="V41">
        <v>0</v>
      </c>
      <c r="W41">
        <v>0</v>
      </c>
      <c r="X41">
        <v>0</v>
      </c>
      <c r="Y41">
        <v>80</v>
      </c>
      <c r="Z41">
        <v>80</v>
      </c>
      <c r="AA41">
        <v>1875</v>
      </c>
      <c r="AB41">
        <v>0.08</v>
      </c>
      <c r="AC41">
        <v>1</v>
      </c>
      <c r="AD41">
        <v>23437.5</v>
      </c>
      <c r="AE41">
        <v>23437.5</v>
      </c>
      <c r="AF41">
        <v>4</v>
      </c>
      <c r="AG41" s="2" t="s">
        <v>764</v>
      </c>
    </row>
    <row r="42" spans="1:33">
      <c r="A42" s="1">
        <v>46050</v>
      </c>
      <c r="B42" s="2" t="s">
        <v>29</v>
      </c>
      <c r="C42" s="3">
        <v>0.46180555555555558</v>
      </c>
      <c r="D42" s="3">
        <v>0.46875</v>
      </c>
      <c r="E42">
        <v>35</v>
      </c>
      <c r="F42" s="2" t="s">
        <v>255</v>
      </c>
      <c r="G42" s="2" t="s">
        <v>248</v>
      </c>
      <c r="H42" s="2" t="s">
        <v>250</v>
      </c>
      <c r="I42" s="2" t="s">
        <v>240</v>
      </c>
      <c r="J42" s="2" t="s">
        <v>249</v>
      </c>
      <c r="K42" s="2" t="s">
        <v>79</v>
      </c>
      <c r="L42">
        <v>10100</v>
      </c>
      <c r="M42">
        <v>10320</v>
      </c>
      <c r="N42" s="2" t="s">
        <v>4130</v>
      </c>
      <c r="O42">
        <v>9800</v>
      </c>
      <c r="P42">
        <v>1000</v>
      </c>
      <c r="Q42">
        <v>9800</v>
      </c>
      <c r="R42" s="2" t="s">
        <v>764</v>
      </c>
      <c r="S42">
        <v>0</v>
      </c>
      <c r="T42" s="2" t="s">
        <v>4084</v>
      </c>
      <c r="U42">
        <v>10320</v>
      </c>
      <c r="V42">
        <v>0</v>
      </c>
      <c r="W42">
        <v>0</v>
      </c>
      <c r="X42">
        <v>0</v>
      </c>
      <c r="Y42">
        <v>80</v>
      </c>
      <c r="Z42">
        <v>80</v>
      </c>
      <c r="AA42">
        <v>10800</v>
      </c>
      <c r="AB42">
        <v>0.17</v>
      </c>
      <c r="AC42">
        <v>1</v>
      </c>
      <c r="AD42">
        <v>63529.411764705881</v>
      </c>
      <c r="AE42">
        <v>63529.411764705881</v>
      </c>
      <c r="AF42">
        <v>3</v>
      </c>
      <c r="AG42" s="2" t="s">
        <v>764</v>
      </c>
    </row>
    <row r="43" spans="1:33">
      <c r="A43" s="1">
        <v>46050</v>
      </c>
      <c r="B43" s="2" t="s">
        <v>4105</v>
      </c>
      <c r="C43" s="3">
        <v>0.33333333333333326</v>
      </c>
      <c r="D43" s="3">
        <v>0.375</v>
      </c>
      <c r="E43">
        <v>83</v>
      </c>
      <c r="F43" s="2" t="s">
        <v>494</v>
      </c>
      <c r="G43" s="2" t="s">
        <v>492</v>
      </c>
      <c r="H43" s="2" t="s">
        <v>204</v>
      </c>
      <c r="I43" s="2" t="s">
        <v>488</v>
      </c>
      <c r="J43" s="2" t="s">
        <v>493</v>
      </c>
      <c r="K43" s="2" t="s">
        <v>64</v>
      </c>
      <c r="L43">
        <v>1300</v>
      </c>
      <c r="M43">
        <v>1360</v>
      </c>
      <c r="N43" s="2" t="s">
        <v>4131</v>
      </c>
      <c r="O43">
        <v>1000</v>
      </c>
      <c r="P43">
        <v>359</v>
      </c>
      <c r="Q43">
        <v>1000</v>
      </c>
      <c r="R43" s="2" t="s">
        <v>764</v>
      </c>
      <c r="S43">
        <v>7</v>
      </c>
      <c r="T43" s="2" t="s">
        <v>4132</v>
      </c>
      <c r="U43">
        <v>1452</v>
      </c>
      <c r="V43">
        <v>0</v>
      </c>
      <c r="W43">
        <v>93</v>
      </c>
      <c r="X43">
        <v>93</v>
      </c>
      <c r="Y43">
        <v>0</v>
      </c>
      <c r="Z43">
        <v>93</v>
      </c>
      <c r="AA43">
        <v>1359</v>
      </c>
      <c r="AB43">
        <v>1</v>
      </c>
      <c r="AC43">
        <v>6</v>
      </c>
      <c r="AD43">
        <v>1359</v>
      </c>
      <c r="AE43">
        <v>226.5</v>
      </c>
      <c r="AF43">
        <v>16</v>
      </c>
      <c r="AG43" s="2" t="s">
        <v>764</v>
      </c>
    </row>
    <row r="44" spans="1:33">
      <c r="A44" s="1">
        <v>46050</v>
      </c>
      <c r="B44" s="2" t="s">
        <v>4105</v>
      </c>
      <c r="C44" s="3">
        <v>0.37847222222222232</v>
      </c>
      <c r="D44" s="3">
        <v>0.42708333333333326</v>
      </c>
      <c r="E44">
        <v>53</v>
      </c>
      <c r="F44" s="2" t="s">
        <v>344</v>
      </c>
      <c r="G44" s="2" t="s">
        <v>339</v>
      </c>
      <c r="H44" s="2" t="s">
        <v>341</v>
      </c>
      <c r="I44" s="2" t="s">
        <v>343</v>
      </c>
      <c r="J44" s="2" t="s">
        <v>340</v>
      </c>
      <c r="K44" s="2" t="s">
        <v>64</v>
      </c>
      <c r="L44">
        <v>2500</v>
      </c>
      <c r="M44">
        <v>2749</v>
      </c>
      <c r="N44" s="2" t="s">
        <v>4133</v>
      </c>
      <c r="O44">
        <v>1000</v>
      </c>
      <c r="P44">
        <v>1727</v>
      </c>
      <c r="Q44">
        <v>1000</v>
      </c>
      <c r="R44" s="2" t="s">
        <v>764</v>
      </c>
      <c r="S44">
        <v>22</v>
      </c>
      <c r="T44" s="2" t="s">
        <v>4132</v>
      </c>
      <c r="U44">
        <v>2840</v>
      </c>
      <c r="V44">
        <v>0</v>
      </c>
      <c r="W44">
        <v>113</v>
      </c>
      <c r="X44">
        <v>113</v>
      </c>
      <c r="Y44">
        <v>0</v>
      </c>
      <c r="Z44">
        <v>113</v>
      </c>
      <c r="AA44">
        <v>2727</v>
      </c>
      <c r="AB44">
        <v>1.17</v>
      </c>
      <c r="AC44">
        <v>6</v>
      </c>
      <c r="AD44">
        <v>2330.7692307692309</v>
      </c>
      <c r="AE44">
        <v>388.46153846153851</v>
      </c>
      <c r="AF44">
        <v>14</v>
      </c>
      <c r="AG44" s="2" t="s">
        <v>764</v>
      </c>
    </row>
    <row r="45" spans="1:33">
      <c r="A45" s="1">
        <v>46050</v>
      </c>
      <c r="B45" s="2" t="s">
        <v>4105</v>
      </c>
      <c r="C45" s="3">
        <v>0.46527777777777768</v>
      </c>
      <c r="D45" s="3">
        <v>0.50694444444444442</v>
      </c>
      <c r="E45">
        <v>63</v>
      </c>
      <c r="F45" s="2" t="s">
        <v>404</v>
      </c>
      <c r="G45" s="2" t="s">
        <v>400</v>
      </c>
      <c r="H45" s="2" t="s">
        <v>402</v>
      </c>
      <c r="I45" s="2" t="s">
        <v>403</v>
      </c>
      <c r="J45" s="2" t="s">
        <v>401</v>
      </c>
      <c r="K45" s="2" t="s">
        <v>64</v>
      </c>
      <c r="L45">
        <v>2000</v>
      </c>
      <c r="M45">
        <v>2117</v>
      </c>
      <c r="N45" s="2" t="s">
        <v>4134</v>
      </c>
      <c r="O45">
        <v>1700</v>
      </c>
      <c r="P45">
        <v>400</v>
      </c>
      <c r="Q45">
        <v>1700</v>
      </c>
      <c r="R45" s="2" t="s">
        <v>764</v>
      </c>
      <c r="S45">
        <v>17</v>
      </c>
      <c r="T45" s="2" t="s">
        <v>4132</v>
      </c>
      <c r="U45">
        <v>2148</v>
      </c>
      <c r="V45">
        <v>0</v>
      </c>
      <c r="W45">
        <v>48</v>
      </c>
      <c r="X45">
        <v>48</v>
      </c>
      <c r="Y45">
        <v>0</v>
      </c>
      <c r="Z45">
        <v>48</v>
      </c>
      <c r="AA45">
        <v>2100</v>
      </c>
      <c r="AB45">
        <v>1</v>
      </c>
      <c r="AC45">
        <v>6</v>
      </c>
      <c r="AD45">
        <v>2100</v>
      </c>
      <c r="AE45">
        <v>350</v>
      </c>
      <c r="AF45">
        <v>8</v>
      </c>
      <c r="AG45" s="2" t="s">
        <v>764</v>
      </c>
    </row>
    <row r="46" spans="1:33">
      <c r="A46" s="1">
        <v>46050</v>
      </c>
      <c r="B46" s="2" t="s">
        <v>4105</v>
      </c>
      <c r="C46" s="3">
        <v>0.51041666666666674</v>
      </c>
      <c r="D46" s="3">
        <v>0.55902777777777768</v>
      </c>
      <c r="E46">
        <v>17</v>
      </c>
      <c r="F46" s="2" t="s">
        <v>154</v>
      </c>
      <c r="G46" s="2" t="s">
        <v>150</v>
      </c>
      <c r="H46" s="2" t="s">
        <v>152</v>
      </c>
      <c r="I46" s="2" t="s">
        <v>153</v>
      </c>
      <c r="J46" s="2" t="s">
        <v>151</v>
      </c>
      <c r="K46" s="2" t="s">
        <v>64</v>
      </c>
      <c r="L46">
        <v>3300</v>
      </c>
      <c r="M46">
        <v>3533</v>
      </c>
      <c r="N46" s="2" t="s">
        <v>4135</v>
      </c>
      <c r="O46">
        <v>3000</v>
      </c>
      <c r="P46">
        <v>529</v>
      </c>
      <c r="Q46">
        <v>3000</v>
      </c>
      <c r="R46" s="2" t="s">
        <v>764</v>
      </c>
      <c r="S46">
        <v>4</v>
      </c>
      <c r="T46" s="2" t="s">
        <v>4132</v>
      </c>
      <c r="U46">
        <v>3640</v>
      </c>
      <c r="V46">
        <v>0</v>
      </c>
      <c r="W46">
        <v>111</v>
      </c>
      <c r="X46">
        <v>111</v>
      </c>
      <c r="Y46">
        <v>0</v>
      </c>
      <c r="Z46">
        <v>111</v>
      </c>
      <c r="AA46">
        <v>3529</v>
      </c>
      <c r="AB46">
        <v>1.17</v>
      </c>
      <c r="AC46">
        <v>6</v>
      </c>
      <c r="AD46">
        <v>3016.2393162393164</v>
      </c>
      <c r="AE46">
        <v>502.70655270655271</v>
      </c>
      <c r="AF46">
        <v>14</v>
      </c>
      <c r="AG46" s="2" t="s">
        <v>764</v>
      </c>
    </row>
    <row r="47" spans="1:33">
      <c r="A47" s="1">
        <v>46050</v>
      </c>
      <c r="B47" s="2" t="s">
        <v>4105</v>
      </c>
      <c r="C47" s="3">
        <v>0.56944444444444442</v>
      </c>
      <c r="D47" s="3">
        <v>0.66666666666666674</v>
      </c>
      <c r="E47">
        <v>1</v>
      </c>
      <c r="F47" s="2" t="s">
        <v>60</v>
      </c>
      <c r="G47" s="2" t="s">
        <v>55</v>
      </c>
      <c r="H47" s="2" t="s">
        <v>57</v>
      </c>
      <c r="I47" s="2" t="s">
        <v>59</v>
      </c>
      <c r="J47" s="2" t="s">
        <v>56</v>
      </c>
      <c r="K47" s="2" t="s">
        <v>64</v>
      </c>
      <c r="L47">
        <v>18000</v>
      </c>
      <c r="M47" t="s">
        <v>764</v>
      </c>
      <c r="N47" s="2" t="s">
        <v>4136</v>
      </c>
      <c r="O47">
        <v>0</v>
      </c>
      <c r="P47">
        <v>4000</v>
      </c>
      <c r="Q47">
        <v>0</v>
      </c>
      <c r="R47" s="2" t="s">
        <v>3459</v>
      </c>
      <c r="S47">
        <v>51</v>
      </c>
      <c r="T47" s="2" t="s">
        <v>4132</v>
      </c>
      <c r="U47">
        <v>18110</v>
      </c>
      <c r="V47">
        <v>0</v>
      </c>
      <c r="W47">
        <v>0</v>
      </c>
      <c r="X47">
        <v>0</v>
      </c>
      <c r="Y47">
        <v>0</v>
      </c>
      <c r="Z47">
        <v>0</v>
      </c>
      <c r="AA47">
        <v>4000</v>
      </c>
      <c r="AB47">
        <v>2.33</v>
      </c>
      <c r="AC47">
        <v>6</v>
      </c>
      <c r="AD47">
        <v>1716.7381974248926</v>
      </c>
      <c r="AE47">
        <v>286.12303290414877</v>
      </c>
      <c r="AF47">
        <v>40</v>
      </c>
      <c r="AG47" s="2" t="s">
        <v>764</v>
      </c>
    </row>
    <row r="48" spans="1:33">
      <c r="A48" s="1">
        <v>46051</v>
      </c>
      <c r="B48" s="2" t="s">
        <v>4105</v>
      </c>
      <c r="C48" s="3">
        <v>0.33333333333333326</v>
      </c>
      <c r="D48" s="3">
        <v>0.65972222222222232</v>
      </c>
      <c r="E48">
        <v>1</v>
      </c>
      <c r="F48" s="2" t="s">
        <v>60</v>
      </c>
      <c r="G48" s="2" t="s">
        <v>55</v>
      </c>
      <c r="H48" s="2" t="s">
        <v>57</v>
      </c>
      <c r="I48" s="2" t="s">
        <v>59</v>
      </c>
      <c r="J48" s="2" t="s">
        <v>56</v>
      </c>
      <c r="K48" s="2" t="s">
        <v>64</v>
      </c>
      <c r="L48">
        <v>18000</v>
      </c>
      <c r="M48">
        <v>17965</v>
      </c>
      <c r="N48" s="2" t="s">
        <v>4137</v>
      </c>
      <c r="O48">
        <v>0</v>
      </c>
      <c r="P48">
        <v>14030</v>
      </c>
      <c r="Q48">
        <v>0</v>
      </c>
      <c r="R48" s="2" t="s">
        <v>3460</v>
      </c>
      <c r="S48">
        <v>3</v>
      </c>
      <c r="T48" s="2" t="s">
        <v>4132</v>
      </c>
      <c r="U48">
        <v>18110</v>
      </c>
      <c r="V48">
        <v>80</v>
      </c>
      <c r="W48">
        <v>0</v>
      </c>
      <c r="X48">
        <v>80</v>
      </c>
      <c r="Y48">
        <v>0</v>
      </c>
      <c r="Z48">
        <v>80</v>
      </c>
      <c r="AA48">
        <v>14030</v>
      </c>
      <c r="AB48">
        <v>7.83</v>
      </c>
      <c r="AC48">
        <v>6</v>
      </c>
      <c r="AD48">
        <v>1791.8263090676883</v>
      </c>
      <c r="AE48">
        <v>298.6377181779481</v>
      </c>
      <c r="AG48" s="2" t="s">
        <v>764</v>
      </c>
    </row>
    <row r="49" spans="1:33">
      <c r="A49" s="1">
        <v>46055</v>
      </c>
      <c r="B49" s="2" t="s">
        <v>4105</v>
      </c>
      <c r="C49" s="3">
        <v>0.34375</v>
      </c>
      <c r="D49" s="3">
        <v>0.375</v>
      </c>
      <c r="E49">
        <v>100</v>
      </c>
      <c r="F49" s="2" t="s">
        <v>576</v>
      </c>
      <c r="G49" s="2" t="s">
        <v>573</v>
      </c>
      <c r="H49" s="2" t="s">
        <v>575</v>
      </c>
      <c r="I49" s="2" t="s">
        <v>153</v>
      </c>
      <c r="J49" s="2" t="s">
        <v>574</v>
      </c>
      <c r="K49" s="2" t="s">
        <v>64</v>
      </c>
      <c r="L49">
        <v>1200</v>
      </c>
      <c r="M49">
        <v>1883</v>
      </c>
      <c r="N49" s="2" t="s">
        <v>4138</v>
      </c>
      <c r="O49">
        <v>800</v>
      </c>
      <c r="P49">
        <v>473</v>
      </c>
      <c r="Q49">
        <v>800</v>
      </c>
      <c r="R49" s="2" t="s">
        <v>764</v>
      </c>
      <c r="S49">
        <v>10</v>
      </c>
      <c r="T49" s="2" t="s">
        <v>4139</v>
      </c>
      <c r="U49">
        <v>1360</v>
      </c>
      <c r="V49">
        <v>0</v>
      </c>
      <c r="W49">
        <v>87</v>
      </c>
      <c r="X49">
        <v>87</v>
      </c>
      <c r="Y49">
        <v>0</v>
      </c>
      <c r="Z49">
        <v>87</v>
      </c>
      <c r="AA49">
        <v>1273</v>
      </c>
      <c r="AB49">
        <v>0.75</v>
      </c>
      <c r="AC49">
        <v>6</v>
      </c>
      <c r="AD49">
        <v>1697.3333333333333</v>
      </c>
      <c r="AE49">
        <v>282.88888888888886</v>
      </c>
      <c r="AF49">
        <v>5</v>
      </c>
      <c r="AG49" s="2" t="s">
        <v>764</v>
      </c>
    </row>
    <row r="50" spans="1:33">
      <c r="A50" s="1">
        <v>46055</v>
      </c>
      <c r="B50" s="2" t="s">
        <v>4105</v>
      </c>
      <c r="C50" s="3">
        <v>0.37847222222222232</v>
      </c>
      <c r="D50" s="3">
        <v>0.39583333333333326</v>
      </c>
      <c r="E50">
        <v>98</v>
      </c>
      <c r="F50" s="2" t="s">
        <v>566</v>
      </c>
      <c r="G50" s="2" t="s">
        <v>563</v>
      </c>
      <c r="H50" s="2" t="s">
        <v>565</v>
      </c>
      <c r="I50" s="2" t="s">
        <v>153</v>
      </c>
      <c r="J50" s="2" t="s">
        <v>564</v>
      </c>
      <c r="K50" s="2" t="s">
        <v>64</v>
      </c>
      <c r="L50">
        <v>270</v>
      </c>
      <c r="M50">
        <v>950</v>
      </c>
      <c r="N50" s="2" t="s">
        <v>4140</v>
      </c>
      <c r="O50">
        <v>100</v>
      </c>
      <c r="P50">
        <v>800</v>
      </c>
      <c r="Q50">
        <v>100</v>
      </c>
      <c r="R50" s="2" t="s">
        <v>764</v>
      </c>
      <c r="S50">
        <v>36</v>
      </c>
      <c r="T50" s="2" t="s">
        <v>4141</v>
      </c>
      <c r="U50">
        <v>960</v>
      </c>
      <c r="V50">
        <v>0</v>
      </c>
      <c r="W50">
        <v>60</v>
      </c>
      <c r="X50">
        <v>60</v>
      </c>
      <c r="Y50">
        <v>0</v>
      </c>
      <c r="Z50">
        <v>60</v>
      </c>
      <c r="AA50">
        <v>900</v>
      </c>
      <c r="AB50">
        <v>0.42</v>
      </c>
      <c r="AC50">
        <v>5</v>
      </c>
      <c r="AD50">
        <v>2142.8571428571431</v>
      </c>
      <c r="AE50">
        <v>428.57142857142861</v>
      </c>
      <c r="AF50">
        <v>4</v>
      </c>
      <c r="AG50" s="2" t="s">
        <v>764</v>
      </c>
    </row>
    <row r="51" spans="1:33">
      <c r="A51" s="1">
        <v>46050</v>
      </c>
      <c r="B51" s="2" t="s">
        <v>29</v>
      </c>
      <c r="C51" s="3">
        <v>0.60416666666666674</v>
      </c>
      <c r="D51" s="3">
        <v>0.61458333333333326</v>
      </c>
      <c r="E51">
        <v>2</v>
      </c>
      <c r="F51" s="2" t="s">
        <v>76</v>
      </c>
      <c r="G51" s="2" t="s">
        <v>55</v>
      </c>
      <c r="H51" s="2" t="s">
        <v>57</v>
      </c>
      <c r="I51" s="2" t="s">
        <v>59</v>
      </c>
      <c r="J51" s="2" t="s">
        <v>56</v>
      </c>
      <c r="K51" s="2" t="s">
        <v>79</v>
      </c>
      <c r="L51">
        <v>12100</v>
      </c>
      <c r="M51">
        <v>12320</v>
      </c>
      <c r="N51" s="2" t="s">
        <v>4142</v>
      </c>
      <c r="O51">
        <v>12000</v>
      </c>
      <c r="P51">
        <v>360</v>
      </c>
      <c r="Q51">
        <v>12000</v>
      </c>
      <c r="R51" s="2" t="s">
        <v>764</v>
      </c>
      <c r="S51">
        <v>0</v>
      </c>
      <c r="T51" s="2" t="s">
        <v>4084</v>
      </c>
      <c r="U51">
        <v>12320</v>
      </c>
      <c r="V51">
        <v>0</v>
      </c>
      <c r="W51">
        <v>0</v>
      </c>
      <c r="X51">
        <v>0</v>
      </c>
      <c r="Y51">
        <v>80</v>
      </c>
      <c r="Z51">
        <v>80</v>
      </c>
      <c r="AA51">
        <v>12360</v>
      </c>
      <c r="AB51">
        <v>0.25</v>
      </c>
      <c r="AC51">
        <v>1</v>
      </c>
      <c r="AD51">
        <v>49440</v>
      </c>
      <c r="AE51">
        <v>49440</v>
      </c>
      <c r="AF51">
        <v>5</v>
      </c>
      <c r="AG51" s="2" t="s">
        <v>764</v>
      </c>
    </row>
    <row r="52" spans="1:33">
      <c r="A52" s="1">
        <v>46051</v>
      </c>
      <c r="B52" s="2" t="s">
        <v>29</v>
      </c>
      <c r="C52" s="3">
        <v>0.37847222222222232</v>
      </c>
      <c r="D52" s="3">
        <v>0.38541666666666674</v>
      </c>
      <c r="E52">
        <v>39</v>
      </c>
      <c r="F52" s="2" t="s">
        <v>277</v>
      </c>
      <c r="G52" s="2" t="s">
        <v>269</v>
      </c>
      <c r="H52" s="2" t="s">
        <v>271</v>
      </c>
      <c r="I52" s="2" t="s">
        <v>97</v>
      </c>
      <c r="J52" s="2" t="s">
        <v>270</v>
      </c>
      <c r="K52" s="2" t="s">
        <v>79</v>
      </c>
      <c r="L52">
        <v>10100</v>
      </c>
      <c r="M52">
        <v>10320</v>
      </c>
      <c r="N52" s="2" t="s">
        <v>4143</v>
      </c>
      <c r="O52">
        <v>9901</v>
      </c>
      <c r="P52">
        <v>745</v>
      </c>
      <c r="Q52">
        <v>9901</v>
      </c>
      <c r="R52" s="2" t="s">
        <v>764</v>
      </c>
      <c r="S52">
        <v>0</v>
      </c>
      <c r="T52" s="2" t="s">
        <v>4084</v>
      </c>
      <c r="U52">
        <v>10320</v>
      </c>
      <c r="V52">
        <v>0</v>
      </c>
      <c r="W52">
        <v>0</v>
      </c>
      <c r="X52">
        <v>0</v>
      </c>
      <c r="Y52">
        <v>80</v>
      </c>
      <c r="Z52">
        <v>80</v>
      </c>
      <c r="AA52">
        <v>10646</v>
      </c>
      <c r="AB52">
        <v>0.17</v>
      </c>
      <c r="AC52">
        <v>1</v>
      </c>
      <c r="AD52">
        <v>62623.529411764699</v>
      </c>
      <c r="AE52">
        <v>62623.529411764699</v>
      </c>
      <c r="AF52">
        <v>3</v>
      </c>
      <c r="AG52" s="2" t="s">
        <v>764</v>
      </c>
    </row>
    <row r="53" spans="1:33">
      <c r="A53" s="1">
        <v>46051</v>
      </c>
      <c r="B53" s="2" t="s">
        <v>29</v>
      </c>
      <c r="C53" s="3">
        <v>0.38888888888888884</v>
      </c>
      <c r="D53" s="3">
        <v>0.39236111111111116</v>
      </c>
      <c r="E53">
        <v>130</v>
      </c>
      <c r="F53" s="2" t="s">
        <v>738</v>
      </c>
      <c r="G53" s="2" t="s">
        <v>731</v>
      </c>
      <c r="H53" s="2" t="s">
        <v>733</v>
      </c>
      <c r="I53" s="2" t="s">
        <v>97</v>
      </c>
      <c r="J53" s="2" t="s">
        <v>732</v>
      </c>
      <c r="K53" s="2" t="s">
        <v>79</v>
      </c>
      <c r="L53">
        <v>5100</v>
      </c>
      <c r="M53">
        <v>5280</v>
      </c>
      <c r="N53" s="2" t="s">
        <v>4144</v>
      </c>
      <c r="O53">
        <v>5000</v>
      </c>
      <c r="P53">
        <v>0</v>
      </c>
      <c r="Q53">
        <v>5000</v>
      </c>
      <c r="R53" s="2" t="s">
        <v>764</v>
      </c>
      <c r="S53">
        <v>250</v>
      </c>
      <c r="T53" s="2" t="s">
        <v>4084</v>
      </c>
      <c r="U53">
        <v>5280</v>
      </c>
      <c r="V53">
        <v>0</v>
      </c>
      <c r="W53">
        <v>0</v>
      </c>
      <c r="X53">
        <v>0</v>
      </c>
      <c r="Y53">
        <v>80</v>
      </c>
      <c r="Z53">
        <v>80</v>
      </c>
      <c r="AA53">
        <v>5000</v>
      </c>
      <c r="AB53">
        <v>0.08</v>
      </c>
      <c r="AC53">
        <v>1</v>
      </c>
      <c r="AD53">
        <v>62500</v>
      </c>
      <c r="AE53">
        <v>62500</v>
      </c>
      <c r="AF53">
        <v>11</v>
      </c>
      <c r="AG53" s="2" t="s">
        <v>764</v>
      </c>
    </row>
    <row r="54" spans="1:33">
      <c r="A54" s="1">
        <v>46051</v>
      </c>
      <c r="B54" s="2" t="s">
        <v>29</v>
      </c>
      <c r="C54" s="3">
        <v>0.39583333333333326</v>
      </c>
      <c r="D54" s="3">
        <v>0.44444444444444442</v>
      </c>
      <c r="E54">
        <v>70</v>
      </c>
      <c r="F54" s="2" t="s">
        <v>442</v>
      </c>
      <c r="G54" s="2" t="s">
        <v>338</v>
      </c>
      <c r="H54" s="2" t="s">
        <v>329</v>
      </c>
      <c r="I54" s="2" t="s">
        <v>330</v>
      </c>
      <c r="J54" s="2" t="s">
        <v>328</v>
      </c>
      <c r="K54" s="2" t="s">
        <v>445</v>
      </c>
      <c r="L54">
        <v>60000</v>
      </c>
      <c r="M54">
        <v>60120</v>
      </c>
      <c r="N54" s="2" t="s">
        <v>4145</v>
      </c>
      <c r="O54">
        <v>59406</v>
      </c>
      <c r="P54">
        <v>1245</v>
      </c>
      <c r="Q54">
        <v>59406</v>
      </c>
      <c r="R54" s="2" t="s">
        <v>764</v>
      </c>
      <c r="S54">
        <v>0</v>
      </c>
      <c r="T54" s="2" t="s">
        <v>4084</v>
      </c>
      <c r="U54">
        <v>60120</v>
      </c>
      <c r="V54">
        <v>0</v>
      </c>
      <c r="W54">
        <v>0</v>
      </c>
      <c r="X54">
        <v>0</v>
      </c>
      <c r="Y54">
        <v>80</v>
      </c>
      <c r="Z54">
        <v>80</v>
      </c>
      <c r="AA54">
        <v>60651</v>
      </c>
      <c r="AB54">
        <v>1.17</v>
      </c>
      <c r="AC54">
        <v>1</v>
      </c>
      <c r="AD54">
        <v>51838.461538461539</v>
      </c>
      <c r="AE54">
        <v>51838.461538461539</v>
      </c>
      <c r="AF54">
        <v>3</v>
      </c>
      <c r="AG54" s="2" t="s">
        <v>764</v>
      </c>
    </row>
    <row r="55" spans="1:33">
      <c r="A55" s="1">
        <v>46051</v>
      </c>
      <c r="B55" s="2" t="s">
        <v>29</v>
      </c>
      <c r="C55" s="3">
        <v>0.44444444444444442</v>
      </c>
      <c r="D55" s="3">
        <v>0.44791666666666674</v>
      </c>
      <c r="E55">
        <v>87</v>
      </c>
      <c r="F55" s="2" t="s">
        <v>442</v>
      </c>
      <c r="G55" s="2" t="s">
        <v>505</v>
      </c>
      <c r="H55" s="2" t="s">
        <v>507</v>
      </c>
      <c r="I55" s="2" t="s">
        <v>192</v>
      </c>
      <c r="J55" s="2" t="s">
        <v>506</v>
      </c>
      <c r="K55" s="2" t="s">
        <v>445</v>
      </c>
      <c r="L55">
        <v>5000</v>
      </c>
      <c r="M55">
        <v>5400</v>
      </c>
      <c r="N55" s="2" t="s">
        <v>4146</v>
      </c>
      <c r="O55">
        <v>4839</v>
      </c>
      <c r="P55">
        <v>1000</v>
      </c>
      <c r="Q55">
        <v>4839</v>
      </c>
      <c r="R55" s="2" t="s">
        <v>764</v>
      </c>
      <c r="S55">
        <v>0</v>
      </c>
      <c r="T55" s="2" t="s">
        <v>4084</v>
      </c>
      <c r="U55">
        <v>5400</v>
      </c>
      <c r="V55">
        <v>0</v>
      </c>
      <c r="W55">
        <v>0</v>
      </c>
      <c r="X55">
        <v>0</v>
      </c>
      <c r="Y55">
        <v>80</v>
      </c>
      <c r="Z55">
        <v>80</v>
      </c>
      <c r="AA55">
        <v>5839</v>
      </c>
      <c r="AB55">
        <v>0.08</v>
      </c>
      <c r="AC55">
        <v>1</v>
      </c>
      <c r="AD55">
        <v>72987.5</v>
      </c>
      <c r="AE55">
        <v>72987.5</v>
      </c>
      <c r="AF55">
        <v>3</v>
      </c>
      <c r="AG55" s="2" t="s">
        <v>764</v>
      </c>
    </row>
    <row r="56" spans="1:33">
      <c r="A56" s="1">
        <v>46051</v>
      </c>
      <c r="B56" s="2" t="s">
        <v>29</v>
      </c>
      <c r="C56" s="3">
        <v>0.44791666666666674</v>
      </c>
      <c r="D56" s="3">
        <v>0.45138888888888884</v>
      </c>
      <c r="E56">
        <v>89</v>
      </c>
      <c r="F56" s="2" t="s">
        <v>442</v>
      </c>
      <c r="G56" s="2" t="s">
        <v>509</v>
      </c>
      <c r="H56" s="2" t="s">
        <v>511</v>
      </c>
      <c r="I56" s="2" t="s">
        <v>330</v>
      </c>
      <c r="J56" s="2" t="s">
        <v>510</v>
      </c>
      <c r="K56" s="2" t="s">
        <v>445</v>
      </c>
      <c r="L56">
        <v>5000</v>
      </c>
      <c r="M56">
        <v>5400</v>
      </c>
      <c r="N56" s="2" t="s">
        <v>4147</v>
      </c>
      <c r="O56">
        <v>4902</v>
      </c>
      <c r="P56">
        <v>1000</v>
      </c>
      <c r="Q56">
        <v>4902</v>
      </c>
      <c r="R56" s="2" t="s">
        <v>764</v>
      </c>
      <c r="S56">
        <v>0</v>
      </c>
      <c r="T56" s="2" t="s">
        <v>4084</v>
      </c>
      <c r="U56">
        <v>5400</v>
      </c>
      <c r="V56">
        <v>0</v>
      </c>
      <c r="W56">
        <v>0</v>
      </c>
      <c r="X56">
        <v>0</v>
      </c>
      <c r="Y56">
        <v>80</v>
      </c>
      <c r="Z56">
        <v>80</v>
      </c>
      <c r="AA56">
        <v>5902</v>
      </c>
      <c r="AB56">
        <v>0.08</v>
      </c>
      <c r="AC56">
        <v>1</v>
      </c>
      <c r="AD56">
        <v>73775</v>
      </c>
      <c r="AE56">
        <v>73775</v>
      </c>
      <c r="AF56">
        <v>3</v>
      </c>
      <c r="AG56" s="2" t="s">
        <v>764</v>
      </c>
    </row>
    <row r="57" spans="1:33">
      <c r="A57" s="1">
        <v>46052</v>
      </c>
      <c r="B57" s="2" t="s">
        <v>29</v>
      </c>
      <c r="C57" s="3">
        <v>0.52083333333333326</v>
      </c>
      <c r="D57" s="3">
        <v>0.54166666666666674</v>
      </c>
      <c r="E57">
        <v>79</v>
      </c>
      <c r="F57" s="2" t="s">
        <v>442</v>
      </c>
      <c r="G57" s="2" t="s">
        <v>471</v>
      </c>
      <c r="H57" s="2" t="s">
        <v>217</v>
      </c>
      <c r="I57" s="2" t="s">
        <v>473</v>
      </c>
      <c r="J57" s="2" t="s">
        <v>472</v>
      </c>
      <c r="K57" s="2" t="s">
        <v>445</v>
      </c>
      <c r="L57">
        <v>24500</v>
      </c>
      <c r="M57">
        <v>24560</v>
      </c>
      <c r="N57" s="2" t="s">
        <v>4148</v>
      </c>
      <c r="O57">
        <v>24376</v>
      </c>
      <c r="P57">
        <v>115</v>
      </c>
      <c r="Q57">
        <v>24376</v>
      </c>
      <c r="R57" s="2" t="s">
        <v>764</v>
      </c>
      <c r="S57">
        <v>220</v>
      </c>
      <c r="T57" s="2" t="s">
        <v>4084</v>
      </c>
      <c r="U57">
        <v>24560</v>
      </c>
      <c r="V57">
        <v>0</v>
      </c>
      <c r="W57">
        <v>0</v>
      </c>
      <c r="X57">
        <v>0</v>
      </c>
      <c r="Y57">
        <v>80</v>
      </c>
      <c r="Z57">
        <v>80</v>
      </c>
      <c r="AA57">
        <v>24491</v>
      </c>
      <c r="AB57">
        <v>0.5</v>
      </c>
      <c r="AC57">
        <v>1</v>
      </c>
      <c r="AD57">
        <v>48982</v>
      </c>
      <c r="AE57">
        <v>48982</v>
      </c>
      <c r="AF57">
        <v>9</v>
      </c>
      <c r="AG57" s="2" t="s">
        <v>764</v>
      </c>
    </row>
    <row r="58" spans="1:33">
      <c r="A58" s="1">
        <v>46052</v>
      </c>
      <c r="B58" s="2" t="s">
        <v>29</v>
      </c>
      <c r="C58" s="3">
        <v>0.54166666666666674</v>
      </c>
      <c r="D58" s="3">
        <v>0.54861111111111116</v>
      </c>
      <c r="E58">
        <v>74</v>
      </c>
      <c r="F58" s="2" t="s">
        <v>442</v>
      </c>
      <c r="G58" s="2" t="s">
        <v>236</v>
      </c>
      <c r="H58" s="2" t="s">
        <v>238</v>
      </c>
      <c r="I58" s="2" t="s">
        <v>240</v>
      </c>
      <c r="J58" s="2" t="s">
        <v>237</v>
      </c>
      <c r="K58" s="2" t="s">
        <v>445</v>
      </c>
      <c r="L58">
        <v>10100</v>
      </c>
      <c r="M58">
        <v>10320</v>
      </c>
      <c r="N58" s="2" t="s">
        <v>4149</v>
      </c>
      <c r="O58">
        <v>9000</v>
      </c>
      <c r="P58">
        <v>1000</v>
      </c>
      <c r="Q58">
        <v>9000</v>
      </c>
      <c r="R58" s="2" t="s">
        <v>764</v>
      </c>
      <c r="S58">
        <v>500</v>
      </c>
      <c r="T58" s="2" t="s">
        <v>4084</v>
      </c>
      <c r="U58">
        <v>10320</v>
      </c>
      <c r="V58">
        <v>0</v>
      </c>
      <c r="W58">
        <v>0</v>
      </c>
      <c r="X58">
        <v>0</v>
      </c>
      <c r="Y58">
        <v>80</v>
      </c>
      <c r="Z58">
        <v>80</v>
      </c>
      <c r="AA58">
        <v>10000</v>
      </c>
      <c r="AB58">
        <v>0.17</v>
      </c>
      <c r="AC58">
        <v>1</v>
      </c>
      <c r="AD58">
        <v>58823.529411764699</v>
      </c>
      <c r="AE58">
        <v>58823.529411764699</v>
      </c>
      <c r="AF58">
        <v>12</v>
      </c>
      <c r="AG58" s="2" t="s">
        <v>764</v>
      </c>
    </row>
    <row r="59" spans="1:33">
      <c r="A59" s="1">
        <v>46052</v>
      </c>
      <c r="B59" s="2" t="s">
        <v>29</v>
      </c>
      <c r="C59" s="3">
        <v>0.55555555555555558</v>
      </c>
      <c r="D59" s="3">
        <v>0.55902777777777768</v>
      </c>
      <c r="E59">
        <v>97</v>
      </c>
      <c r="F59" s="2" t="s">
        <v>560</v>
      </c>
      <c r="G59" s="2" t="s">
        <v>553</v>
      </c>
      <c r="H59" s="2" t="s">
        <v>555</v>
      </c>
      <c r="I59" s="2" t="s">
        <v>153</v>
      </c>
      <c r="J59" s="2" t="s">
        <v>554</v>
      </c>
      <c r="K59" s="2" t="s">
        <v>79</v>
      </c>
      <c r="L59">
        <v>5100</v>
      </c>
      <c r="M59">
        <v>5360</v>
      </c>
      <c r="N59" s="2" t="s">
        <v>4150</v>
      </c>
      <c r="O59">
        <v>5000</v>
      </c>
      <c r="P59">
        <v>1111</v>
      </c>
      <c r="Q59">
        <v>5000</v>
      </c>
      <c r="R59" s="2" t="s">
        <v>764</v>
      </c>
      <c r="S59">
        <v>0</v>
      </c>
      <c r="T59" s="2" t="s">
        <v>4084</v>
      </c>
      <c r="U59">
        <v>5360</v>
      </c>
      <c r="V59">
        <v>0</v>
      </c>
      <c r="W59">
        <v>0</v>
      </c>
      <c r="X59">
        <v>0</v>
      </c>
      <c r="Y59">
        <v>80</v>
      </c>
      <c r="Z59">
        <v>80</v>
      </c>
      <c r="AA59">
        <v>6111</v>
      </c>
      <c r="AB59">
        <v>0.08</v>
      </c>
      <c r="AC59">
        <v>1</v>
      </c>
      <c r="AD59">
        <v>76387.5</v>
      </c>
      <c r="AE59">
        <v>76387.5</v>
      </c>
      <c r="AF59">
        <v>3</v>
      </c>
      <c r="AG59" s="2" t="s">
        <v>764</v>
      </c>
    </row>
    <row r="60" spans="1:33">
      <c r="A60" s="1">
        <v>46052</v>
      </c>
      <c r="B60" s="2" t="s">
        <v>29</v>
      </c>
      <c r="C60" s="3">
        <v>0.60416666666666674</v>
      </c>
      <c r="D60" s="3">
        <v>0.61111111111111116</v>
      </c>
      <c r="E60">
        <v>127</v>
      </c>
      <c r="F60" s="2" t="s">
        <v>719</v>
      </c>
      <c r="G60" s="2" t="s">
        <v>712</v>
      </c>
      <c r="H60" s="2" t="s">
        <v>714</v>
      </c>
      <c r="I60" s="2" t="s">
        <v>422</v>
      </c>
      <c r="J60" s="2" t="s">
        <v>713</v>
      </c>
      <c r="K60" s="2" t="s">
        <v>79</v>
      </c>
      <c r="L60">
        <v>8100</v>
      </c>
      <c r="M60">
        <v>8320</v>
      </c>
      <c r="N60" s="2" t="s">
        <v>4151</v>
      </c>
      <c r="O60">
        <v>8000</v>
      </c>
      <c r="P60">
        <v>300</v>
      </c>
      <c r="Q60">
        <v>8000</v>
      </c>
      <c r="R60" s="2" t="s">
        <v>764</v>
      </c>
      <c r="S60">
        <v>0</v>
      </c>
      <c r="T60" s="2" t="s">
        <v>4084</v>
      </c>
      <c r="U60">
        <v>8320</v>
      </c>
      <c r="V60">
        <v>0</v>
      </c>
      <c r="W60">
        <v>0</v>
      </c>
      <c r="X60">
        <v>0</v>
      </c>
      <c r="Y60">
        <v>80</v>
      </c>
      <c r="Z60">
        <v>80</v>
      </c>
      <c r="AA60">
        <v>8300</v>
      </c>
      <c r="AB60">
        <v>0.17</v>
      </c>
      <c r="AC60">
        <v>1</v>
      </c>
      <c r="AD60">
        <v>48823.529411764699</v>
      </c>
      <c r="AE60">
        <v>48823.529411764699</v>
      </c>
      <c r="AF60">
        <v>3</v>
      </c>
      <c r="AG60" s="2" t="s">
        <v>764</v>
      </c>
    </row>
    <row r="61" spans="1:33">
      <c r="A61" s="1">
        <v>46048</v>
      </c>
      <c r="B61" s="2" t="s">
        <v>29</v>
      </c>
      <c r="C61" s="3">
        <v>0.63194444444444442</v>
      </c>
      <c r="D61" s="3">
        <v>0.67361111111111116</v>
      </c>
      <c r="E61">
        <v>56</v>
      </c>
      <c r="F61" s="2" t="s">
        <v>362</v>
      </c>
      <c r="G61" s="2" t="s">
        <v>359</v>
      </c>
      <c r="H61" s="2" t="s">
        <v>361</v>
      </c>
      <c r="I61" s="2" t="s">
        <v>153</v>
      </c>
      <c r="J61" s="2" t="s">
        <v>360</v>
      </c>
      <c r="K61" s="2" t="s">
        <v>64</v>
      </c>
      <c r="L61">
        <v>20500</v>
      </c>
      <c r="M61" t="s">
        <v>764</v>
      </c>
      <c r="N61" s="2" t="s">
        <v>4152</v>
      </c>
      <c r="O61">
        <v>9520</v>
      </c>
      <c r="P61">
        <v>0</v>
      </c>
      <c r="Q61">
        <v>9520</v>
      </c>
      <c r="R61" s="2" t="s">
        <v>3459</v>
      </c>
      <c r="S61">
        <v>7</v>
      </c>
      <c r="T61" s="2" t="s">
        <v>4153</v>
      </c>
      <c r="U61">
        <v>20800</v>
      </c>
      <c r="V61">
        <v>0</v>
      </c>
      <c r="W61">
        <v>0</v>
      </c>
      <c r="X61">
        <v>0</v>
      </c>
      <c r="Y61">
        <v>0</v>
      </c>
      <c r="Z61">
        <v>0</v>
      </c>
      <c r="AA61">
        <v>9520</v>
      </c>
      <c r="AB61">
        <v>1</v>
      </c>
      <c r="AC61">
        <v>4</v>
      </c>
      <c r="AD61">
        <v>9520</v>
      </c>
      <c r="AE61">
        <v>2380</v>
      </c>
      <c r="AF61">
        <v>12</v>
      </c>
      <c r="AG61" s="2" t="s">
        <v>764</v>
      </c>
    </row>
    <row r="62" spans="1:33">
      <c r="A62" s="1">
        <v>46049</v>
      </c>
      <c r="B62" s="2" t="s">
        <v>29</v>
      </c>
      <c r="C62" s="3">
        <v>0.33333333333333326</v>
      </c>
      <c r="D62" s="3">
        <v>0.35763888888888884</v>
      </c>
      <c r="E62">
        <v>21</v>
      </c>
      <c r="F62" s="2" t="s">
        <v>173</v>
      </c>
      <c r="G62" s="2" t="s">
        <v>169</v>
      </c>
      <c r="H62" s="2" t="s">
        <v>171</v>
      </c>
      <c r="I62" s="2" t="s">
        <v>153</v>
      </c>
      <c r="J62" s="2" t="s">
        <v>170</v>
      </c>
      <c r="K62" s="2" t="s">
        <v>64</v>
      </c>
      <c r="L62">
        <v>11000</v>
      </c>
      <c r="M62">
        <v>11295</v>
      </c>
      <c r="N62" s="2" t="s">
        <v>4154</v>
      </c>
      <c r="O62">
        <v>4650</v>
      </c>
      <c r="P62">
        <v>6578</v>
      </c>
      <c r="Q62">
        <v>4650</v>
      </c>
      <c r="R62" s="2" t="s">
        <v>764</v>
      </c>
      <c r="S62">
        <v>14</v>
      </c>
      <c r="T62" s="2" t="s">
        <v>4155</v>
      </c>
      <c r="U62">
        <v>11440</v>
      </c>
      <c r="V62">
        <v>0</v>
      </c>
      <c r="W62">
        <v>212</v>
      </c>
      <c r="X62">
        <v>212</v>
      </c>
      <c r="Y62">
        <v>0</v>
      </c>
      <c r="Z62">
        <v>212</v>
      </c>
      <c r="AA62">
        <v>11228</v>
      </c>
      <c r="AB62">
        <v>0.57999999999999996</v>
      </c>
      <c r="AC62">
        <v>6</v>
      </c>
      <c r="AD62">
        <v>19358.620689655174</v>
      </c>
      <c r="AE62">
        <v>3226.4367816091954</v>
      </c>
      <c r="AF62">
        <v>13</v>
      </c>
      <c r="AG62" s="2" t="s">
        <v>764</v>
      </c>
    </row>
    <row r="63" spans="1:33">
      <c r="A63" s="1">
        <v>46049</v>
      </c>
      <c r="B63" s="2" t="s">
        <v>29</v>
      </c>
      <c r="C63" s="3">
        <v>0.33333333333333326</v>
      </c>
      <c r="D63" s="3">
        <v>0.38888888888888884</v>
      </c>
      <c r="E63">
        <v>56</v>
      </c>
      <c r="F63" s="2" t="s">
        <v>362</v>
      </c>
      <c r="G63" s="2" t="s">
        <v>359</v>
      </c>
      <c r="H63" s="2" t="s">
        <v>361</v>
      </c>
      <c r="I63" s="2" t="s">
        <v>153</v>
      </c>
      <c r="J63" s="2" t="s">
        <v>360</v>
      </c>
      <c r="K63" s="2" t="s">
        <v>64</v>
      </c>
      <c r="L63">
        <v>20500</v>
      </c>
      <c r="M63">
        <v>20660</v>
      </c>
      <c r="N63" s="2" t="s">
        <v>4156</v>
      </c>
      <c r="O63">
        <v>0</v>
      </c>
      <c r="P63">
        <v>11089</v>
      </c>
      <c r="Q63">
        <v>0</v>
      </c>
      <c r="R63" s="2" t="s">
        <v>3460</v>
      </c>
      <c r="S63">
        <v>32</v>
      </c>
      <c r="T63" s="2" t="s">
        <v>4157</v>
      </c>
      <c r="U63">
        <v>20800</v>
      </c>
      <c r="V63">
        <v>191</v>
      </c>
      <c r="W63">
        <v>0</v>
      </c>
      <c r="X63">
        <v>191</v>
      </c>
      <c r="Y63">
        <v>0</v>
      </c>
      <c r="Z63">
        <v>191</v>
      </c>
      <c r="AA63">
        <v>11089</v>
      </c>
      <c r="AB63">
        <v>1.33</v>
      </c>
      <c r="AC63">
        <v>2</v>
      </c>
      <c r="AD63">
        <v>8337.5939849624065</v>
      </c>
      <c r="AE63">
        <v>4168.7969924812032</v>
      </c>
      <c r="AG63" s="2" t="s">
        <v>764</v>
      </c>
    </row>
    <row r="64" spans="1:33">
      <c r="A64" s="1">
        <v>46049</v>
      </c>
      <c r="B64" s="2" t="s">
        <v>29</v>
      </c>
      <c r="C64" s="3">
        <v>0.37152777777777768</v>
      </c>
      <c r="D64" s="3">
        <v>0.39236111111111116</v>
      </c>
      <c r="E64">
        <v>28</v>
      </c>
      <c r="F64" s="2" t="s">
        <v>218</v>
      </c>
      <c r="G64" s="2" t="s">
        <v>215</v>
      </c>
      <c r="H64" s="2" t="s">
        <v>217</v>
      </c>
      <c r="I64" s="2" t="s">
        <v>122</v>
      </c>
      <c r="J64" s="2" t="s">
        <v>216</v>
      </c>
      <c r="K64" s="2" t="s">
        <v>64</v>
      </c>
      <c r="L64">
        <v>6000</v>
      </c>
      <c r="M64">
        <v>6250</v>
      </c>
      <c r="N64" s="2" t="s">
        <v>4158</v>
      </c>
      <c r="O64">
        <v>5500</v>
      </c>
      <c r="P64">
        <v>640</v>
      </c>
      <c r="Q64">
        <v>5500</v>
      </c>
      <c r="R64" s="2" t="s">
        <v>764</v>
      </c>
      <c r="S64">
        <v>100</v>
      </c>
      <c r="T64" s="2" t="s">
        <v>4155</v>
      </c>
      <c r="U64">
        <v>6480</v>
      </c>
      <c r="V64">
        <v>0</v>
      </c>
      <c r="W64">
        <v>340</v>
      </c>
      <c r="X64">
        <v>340</v>
      </c>
      <c r="Y64">
        <v>0</v>
      </c>
      <c r="Z64">
        <v>340</v>
      </c>
      <c r="AA64">
        <v>6140</v>
      </c>
      <c r="AB64">
        <v>0.5</v>
      </c>
      <c r="AC64">
        <v>6</v>
      </c>
      <c r="AD64">
        <v>12280</v>
      </c>
      <c r="AE64">
        <v>2046.6666666666667</v>
      </c>
      <c r="AF64">
        <v>14</v>
      </c>
      <c r="AG64" s="2" t="s">
        <v>764</v>
      </c>
    </row>
    <row r="65" spans="1:33">
      <c r="A65" s="1">
        <v>46049</v>
      </c>
      <c r="B65" s="2" t="s">
        <v>29</v>
      </c>
      <c r="C65" s="3">
        <v>0.40277777777777768</v>
      </c>
      <c r="D65" s="3">
        <v>0.47222222222222232</v>
      </c>
      <c r="E65">
        <v>30</v>
      </c>
      <c r="F65" s="2" t="s">
        <v>229</v>
      </c>
      <c r="G65" s="2" t="s">
        <v>225</v>
      </c>
      <c r="H65" s="2" t="s">
        <v>227</v>
      </c>
      <c r="I65" s="2" t="s">
        <v>132</v>
      </c>
      <c r="J65" s="2" t="s">
        <v>226</v>
      </c>
      <c r="K65" s="2" t="s">
        <v>64</v>
      </c>
      <c r="L65">
        <v>14500</v>
      </c>
      <c r="M65">
        <v>14400</v>
      </c>
      <c r="N65" s="2" t="s">
        <v>4159</v>
      </c>
      <c r="O65">
        <v>5000</v>
      </c>
      <c r="P65">
        <v>9370</v>
      </c>
      <c r="Q65">
        <v>5000</v>
      </c>
      <c r="R65" s="2" t="s">
        <v>764</v>
      </c>
      <c r="S65">
        <v>16</v>
      </c>
      <c r="T65" s="2" t="s">
        <v>4157</v>
      </c>
      <c r="U65">
        <v>14880</v>
      </c>
      <c r="V65">
        <v>0</v>
      </c>
      <c r="W65">
        <v>510</v>
      </c>
      <c r="X65">
        <v>510</v>
      </c>
      <c r="Y65">
        <v>0</v>
      </c>
      <c r="Z65">
        <v>510</v>
      </c>
      <c r="AA65">
        <v>14370</v>
      </c>
      <c r="AB65">
        <v>1.67</v>
      </c>
      <c r="AC65">
        <v>2</v>
      </c>
      <c r="AD65">
        <v>8604.7904191616763</v>
      </c>
      <c r="AE65">
        <v>4302.3952095808381</v>
      </c>
      <c r="AF65">
        <v>21</v>
      </c>
      <c r="AG65" s="2" t="s">
        <v>764</v>
      </c>
    </row>
    <row r="66" spans="1:33">
      <c r="A66" s="1">
        <v>46049</v>
      </c>
      <c r="B66" s="2" t="s">
        <v>29</v>
      </c>
      <c r="C66" s="3">
        <v>0.60416666666666674</v>
      </c>
      <c r="D66" s="3">
        <v>0.70833333333333326</v>
      </c>
      <c r="E66">
        <v>68</v>
      </c>
      <c r="F66" s="2" t="s">
        <v>435</v>
      </c>
      <c r="G66" s="2" t="s">
        <v>430</v>
      </c>
      <c r="H66" s="2" t="s">
        <v>432</v>
      </c>
      <c r="I66" s="2" t="s">
        <v>434</v>
      </c>
      <c r="J66" s="2" t="s">
        <v>431</v>
      </c>
      <c r="K66" s="2" t="s">
        <v>64</v>
      </c>
      <c r="L66">
        <v>22500</v>
      </c>
      <c r="M66">
        <v>23170</v>
      </c>
      <c r="N66" s="2" t="s">
        <v>4160</v>
      </c>
      <c r="O66">
        <v>23176</v>
      </c>
      <c r="P66">
        <v>0</v>
      </c>
      <c r="Q66">
        <v>23176</v>
      </c>
      <c r="R66" s="2" t="s">
        <v>764</v>
      </c>
      <c r="S66">
        <v>14</v>
      </c>
      <c r="T66" s="2" t="s">
        <v>4157</v>
      </c>
      <c r="U66">
        <v>23760</v>
      </c>
      <c r="V66">
        <v>0</v>
      </c>
      <c r="W66">
        <v>584</v>
      </c>
      <c r="X66">
        <v>584</v>
      </c>
      <c r="Y66">
        <v>0</v>
      </c>
      <c r="Z66">
        <v>584</v>
      </c>
      <c r="AA66">
        <v>23176</v>
      </c>
      <c r="AB66">
        <v>2.5</v>
      </c>
      <c r="AC66">
        <v>2</v>
      </c>
      <c r="AD66">
        <v>9270.4</v>
      </c>
      <c r="AE66">
        <v>4635.2</v>
      </c>
      <c r="AF66">
        <v>16</v>
      </c>
      <c r="AG66" s="2" t="s">
        <v>764</v>
      </c>
    </row>
    <row r="67" spans="1:33">
      <c r="A67" s="1">
        <v>46050</v>
      </c>
      <c r="B67" s="2" t="s">
        <v>29</v>
      </c>
      <c r="C67" s="3">
        <v>0.41666666666666674</v>
      </c>
      <c r="D67" s="3">
        <v>0.51736111111111116</v>
      </c>
      <c r="E67">
        <v>11</v>
      </c>
      <c r="F67" s="2" t="s">
        <v>112</v>
      </c>
      <c r="G67" s="2" t="s">
        <v>107</v>
      </c>
      <c r="H67" s="2" t="s">
        <v>109</v>
      </c>
      <c r="I67" s="2" t="s">
        <v>111</v>
      </c>
      <c r="J67" s="2" t="s">
        <v>108</v>
      </c>
      <c r="K67" s="2" t="s">
        <v>116</v>
      </c>
      <c r="L67">
        <v>22000</v>
      </c>
      <c r="M67">
        <v>20956</v>
      </c>
      <c r="N67" s="2" t="s">
        <v>4161</v>
      </c>
      <c r="O67">
        <v>20033</v>
      </c>
      <c r="P67">
        <v>923</v>
      </c>
      <c r="Q67">
        <v>20033</v>
      </c>
      <c r="R67" s="2" t="s">
        <v>764</v>
      </c>
      <c r="S67">
        <v>0</v>
      </c>
      <c r="T67" s="2" t="s">
        <v>4162</v>
      </c>
      <c r="U67">
        <v>22360</v>
      </c>
      <c r="V67">
        <v>0</v>
      </c>
      <c r="W67">
        <v>1404</v>
      </c>
      <c r="X67">
        <v>1404</v>
      </c>
      <c r="Y67">
        <v>0</v>
      </c>
      <c r="Z67">
        <v>1404</v>
      </c>
      <c r="AA67">
        <v>20956</v>
      </c>
      <c r="AB67">
        <v>2.42</v>
      </c>
      <c r="AC67">
        <v>1</v>
      </c>
      <c r="AD67">
        <v>8659.5041322314046</v>
      </c>
      <c r="AE67">
        <v>8659.5041322314046</v>
      </c>
      <c r="AF67">
        <v>35</v>
      </c>
      <c r="AG67" s="2" t="s">
        <v>764</v>
      </c>
    </row>
    <row r="68" spans="1:33">
      <c r="A68" s="1">
        <v>46050</v>
      </c>
      <c r="B68" s="2" t="s">
        <v>29</v>
      </c>
      <c r="C68" s="3">
        <v>0.53472222222222232</v>
      </c>
      <c r="D68" s="3">
        <v>0.65972222222222232</v>
      </c>
      <c r="E68">
        <v>66</v>
      </c>
      <c r="F68" s="2" t="s">
        <v>423</v>
      </c>
      <c r="G68" s="2" t="s">
        <v>418</v>
      </c>
      <c r="H68" s="2" t="s">
        <v>420</v>
      </c>
      <c r="I68" s="2" t="s">
        <v>422</v>
      </c>
      <c r="J68" s="2" t="s">
        <v>419</v>
      </c>
      <c r="K68" s="2" t="s">
        <v>64</v>
      </c>
      <c r="L68">
        <v>22500</v>
      </c>
      <c r="M68">
        <v>22790</v>
      </c>
      <c r="N68" s="2" t="s">
        <v>4163</v>
      </c>
      <c r="O68">
        <v>21731</v>
      </c>
      <c r="P68">
        <v>1047</v>
      </c>
      <c r="Q68">
        <v>21731</v>
      </c>
      <c r="R68" s="2" t="s">
        <v>764</v>
      </c>
      <c r="S68">
        <v>0</v>
      </c>
      <c r="T68" s="2" t="s">
        <v>4164</v>
      </c>
      <c r="U68">
        <v>23004</v>
      </c>
      <c r="V68">
        <v>0</v>
      </c>
      <c r="W68">
        <v>226</v>
      </c>
      <c r="X68">
        <v>226</v>
      </c>
      <c r="Y68">
        <v>0</v>
      </c>
      <c r="Z68">
        <v>226</v>
      </c>
      <c r="AA68">
        <v>22778</v>
      </c>
      <c r="AB68">
        <v>3</v>
      </c>
      <c r="AC68">
        <v>4</v>
      </c>
      <c r="AD68">
        <v>7592.666666666667</v>
      </c>
      <c r="AE68">
        <v>1898.1666666666667</v>
      </c>
      <c r="AF68">
        <v>13</v>
      </c>
      <c r="AG68" s="2" t="s">
        <v>764</v>
      </c>
    </row>
    <row r="69" spans="1:33">
      <c r="A69" s="1">
        <v>46051</v>
      </c>
      <c r="B69" s="2" t="s">
        <v>29</v>
      </c>
      <c r="C69" s="3">
        <v>0.48958333333333326</v>
      </c>
      <c r="D69" s="3">
        <v>0.54513888888888884</v>
      </c>
      <c r="E69">
        <v>60</v>
      </c>
      <c r="F69" s="2" t="s">
        <v>384</v>
      </c>
      <c r="G69" s="2" t="s">
        <v>380</v>
      </c>
      <c r="H69" s="2" t="s">
        <v>382</v>
      </c>
      <c r="I69" s="2" t="s">
        <v>383</v>
      </c>
      <c r="J69" s="2" t="s">
        <v>381</v>
      </c>
      <c r="K69" s="2" t="s">
        <v>64</v>
      </c>
      <c r="L69">
        <v>20500</v>
      </c>
      <c r="M69">
        <v>20794</v>
      </c>
      <c r="N69" s="2" t="s">
        <v>4165</v>
      </c>
      <c r="O69">
        <v>9890</v>
      </c>
      <c r="P69">
        <v>10880</v>
      </c>
      <c r="Q69">
        <v>9890</v>
      </c>
      <c r="R69" s="2" t="s">
        <v>764</v>
      </c>
      <c r="S69">
        <v>24</v>
      </c>
      <c r="T69" s="2" t="s">
        <v>4157</v>
      </c>
      <c r="U69">
        <v>21312</v>
      </c>
      <c r="V69">
        <v>0</v>
      </c>
      <c r="W69">
        <v>542</v>
      </c>
      <c r="X69">
        <v>542</v>
      </c>
      <c r="Y69">
        <v>0</v>
      </c>
      <c r="Z69">
        <v>542</v>
      </c>
      <c r="AA69">
        <v>20770</v>
      </c>
      <c r="AB69">
        <v>1.33</v>
      </c>
      <c r="AC69">
        <v>2</v>
      </c>
      <c r="AD69">
        <v>15616.541353383458</v>
      </c>
      <c r="AE69">
        <v>7808.270676691729</v>
      </c>
      <c r="AF69">
        <v>34</v>
      </c>
      <c r="AG69" s="2" t="s">
        <v>764</v>
      </c>
    </row>
    <row r="70" spans="1:33">
      <c r="A70" s="1">
        <v>46052</v>
      </c>
      <c r="B70" s="2" t="s">
        <v>29</v>
      </c>
      <c r="C70" s="3">
        <v>0.40277777777777768</v>
      </c>
      <c r="D70" s="3">
        <v>0.47222222222222232</v>
      </c>
      <c r="E70">
        <v>80</v>
      </c>
      <c r="F70" s="2" t="s">
        <v>482</v>
      </c>
      <c r="G70" s="2" t="s">
        <v>478</v>
      </c>
      <c r="H70" s="2" t="s">
        <v>480</v>
      </c>
      <c r="I70" s="2" t="s">
        <v>481</v>
      </c>
      <c r="J70" s="2" t="s">
        <v>479</v>
      </c>
      <c r="K70" s="2" t="s">
        <v>64</v>
      </c>
      <c r="L70">
        <v>8000</v>
      </c>
      <c r="M70">
        <v>8660</v>
      </c>
      <c r="N70" s="2" t="s">
        <v>4166</v>
      </c>
      <c r="O70">
        <v>8115</v>
      </c>
      <c r="P70">
        <v>0</v>
      </c>
      <c r="Q70">
        <v>8115</v>
      </c>
      <c r="R70" s="2" t="s">
        <v>764</v>
      </c>
      <c r="S70">
        <v>20</v>
      </c>
      <c r="T70" s="2" t="s">
        <v>4167</v>
      </c>
      <c r="U70">
        <v>8768</v>
      </c>
      <c r="V70">
        <v>0</v>
      </c>
      <c r="W70">
        <v>653</v>
      </c>
      <c r="X70">
        <v>653</v>
      </c>
      <c r="Y70">
        <v>0</v>
      </c>
      <c r="Z70">
        <v>653</v>
      </c>
      <c r="AA70">
        <v>8115</v>
      </c>
      <c r="AB70">
        <v>1.67</v>
      </c>
      <c r="AC70">
        <v>2</v>
      </c>
      <c r="AD70">
        <v>4859.2814371257491</v>
      </c>
      <c r="AE70">
        <v>2429.6407185628746</v>
      </c>
      <c r="AF70">
        <v>41</v>
      </c>
      <c r="AG70" s="2" t="s">
        <v>764</v>
      </c>
    </row>
    <row r="71" spans="1:33">
      <c r="A71" s="1">
        <v>46055</v>
      </c>
      <c r="B71" s="2" t="s">
        <v>29</v>
      </c>
      <c r="C71" s="3">
        <v>0.47916666666666674</v>
      </c>
      <c r="D71" s="3">
        <v>0.5625</v>
      </c>
      <c r="E71">
        <v>38</v>
      </c>
      <c r="F71" s="2" t="s">
        <v>273</v>
      </c>
      <c r="G71" s="2" t="s">
        <v>269</v>
      </c>
      <c r="H71" s="2" t="s">
        <v>271</v>
      </c>
      <c r="I71" s="2" t="s">
        <v>97</v>
      </c>
      <c r="J71" s="2" t="s">
        <v>270</v>
      </c>
      <c r="K71" s="2" t="s">
        <v>64</v>
      </c>
      <c r="L71">
        <v>10300</v>
      </c>
      <c r="M71">
        <v>10433</v>
      </c>
      <c r="N71" s="2" t="s">
        <v>4168</v>
      </c>
      <c r="O71">
        <v>9901</v>
      </c>
      <c r="P71">
        <v>519</v>
      </c>
      <c r="Q71">
        <v>9901</v>
      </c>
      <c r="R71" s="2" t="s">
        <v>764</v>
      </c>
      <c r="S71">
        <v>12</v>
      </c>
      <c r="T71" s="2" t="s">
        <v>4167</v>
      </c>
      <c r="U71">
        <v>10500</v>
      </c>
      <c r="V71">
        <v>0</v>
      </c>
      <c r="W71">
        <v>80</v>
      </c>
      <c r="X71">
        <v>80</v>
      </c>
      <c r="Y71">
        <v>0</v>
      </c>
      <c r="Z71">
        <v>80</v>
      </c>
      <c r="AA71">
        <v>10420</v>
      </c>
      <c r="AB71">
        <v>2</v>
      </c>
      <c r="AC71">
        <v>2</v>
      </c>
      <c r="AD71">
        <v>5210</v>
      </c>
      <c r="AE71">
        <v>2605</v>
      </c>
      <c r="AF71">
        <v>7</v>
      </c>
      <c r="AG71" s="2" t="s">
        <v>764</v>
      </c>
    </row>
    <row r="72" spans="1:33">
      <c r="A72" s="1">
        <v>46055</v>
      </c>
      <c r="B72" s="2" t="s">
        <v>29</v>
      </c>
      <c r="C72" s="3">
        <v>0.61458333333333326</v>
      </c>
      <c r="D72" s="3">
        <v>0.70833333333333326</v>
      </c>
      <c r="E72">
        <v>64</v>
      </c>
      <c r="F72" s="2" t="s">
        <v>411</v>
      </c>
      <c r="G72" s="2" t="s">
        <v>408</v>
      </c>
      <c r="H72" s="2" t="s">
        <v>410</v>
      </c>
      <c r="I72" s="2" t="s">
        <v>97</v>
      </c>
      <c r="J72" s="2" t="s">
        <v>409</v>
      </c>
      <c r="K72" s="2" t="s">
        <v>64</v>
      </c>
      <c r="L72">
        <v>30500</v>
      </c>
      <c r="M72" t="s">
        <v>764</v>
      </c>
      <c r="N72" s="2" t="s">
        <v>4169</v>
      </c>
      <c r="O72">
        <v>13000</v>
      </c>
      <c r="P72">
        <v>0</v>
      </c>
      <c r="Q72">
        <v>13000</v>
      </c>
      <c r="R72" s="2" t="s">
        <v>3459</v>
      </c>
      <c r="S72">
        <v>0</v>
      </c>
      <c r="T72" s="2" t="s">
        <v>4170</v>
      </c>
      <c r="U72">
        <v>31560</v>
      </c>
      <c r="V72">
        <v>0</v>
      </c>
      <c r="W72">
        <v>0</v>
      </c>
      <c r="X72">
        <v>0</v>
      </c>
      <c r="Y72">
        <v>0</v>
      </c>
      <c r="Z72">
        <v>0</v>
      </c>
      <c r="AA72">
        <v>13000</v>
      </c>
      <c r="AB72">
        <v>2.25</v>
      </c>
      <c r="AC72">
        <v>3</v>
      </c>
      <c r="AD72">
        <v>5777.7777777777774</v>
      </c>
      <c r="AE72">
        <v>1925.9259259259259</v>
      </c>
      <c r="AF72">
        <v>45</v>
      </c>
      <c r="AG72" s="2" t="s">
        <v>764</v>
      </c>
    </row>
    <row r="73" spans="1:33">
      <c r="A73" s="1">
        <v>46056</v>
      </c>
      <c r="B73" s="2" t="s">
        <v>29</v>
      </c>
      <c r="C73" s="3">
        <v>0.33333333333333326</v>
      </c>
      <c r="D73" s="3">
        <v>0.41666666666666674</v>
      </c>
      <c r="E73">
        <v>64</v>
      </c>
      <c r="F73" s="2" t="s">
        <v>411</v>
      </c>
      <c r="G73" s="2" t="s">
        <v>408</v>
      </c>
      <c r="H73" s="2" t="s">
        <v>410</v>
      </c>
      <c r="I73" s="2" t="s">
        <v>97</v>
      </c>
      <c r="J73" s="2" t="s">
        <v>409</v>
      </c>
      <c r="K73" s="2" t="s">
        <v>64</v>
      </c>
      <c r="L73">
        <v>30500</v>
      </c>
      <c r="M73">
        <v>31025</v>
      </c>
      <c r="N73" s="2" t="s">
        <v>4171</v>
      </c>
      <c r="O73">
        <v>16703</v>
      </c>
      <c r="P73">
        <v>1322</v>
      </c>
      <c r="Q73">
        <v>16703</v>
      </c>
      <c r="R73" s="2" t="s">
        <v>3460</v>
      </c>
      <c r="S73">
        <v>5</v>
      </c>
      <c r="T73" s="2" t="s">
        <v>4170</v>
      </c>
      <c r="U73">
        <v>31560</v>
      </c>
      <c r="V73">
        <v>535</v>
      </c>
      <c r="W73">
        <v>0</v>
      </c>
      <c r="X73">
        <v>535</v>
      </c>
      <c r="Y73">
        <v>0</v>
      </c>
      <c r="Z73">
        <v>535</v>
      </c>
      <c r="AA73">
        <v>18025</v>
      </c>
      <c r="AB73">
        <v>2</v>
      </c>
      <c r="AC73">
        <v>3</v>
      </c>
      <c r="AD73">
        <v>9012.5</v>
      </c>
      <c r="AE73">
        <v>3004.1666666666665</v>
      </c>
      <c r="AG73" s="2" t="s">
        <v>764</v>
      </c>
    </row>
    <row r="74" spans="1:33">
      <c r="A74" s="1">
        <v>46056</v>
      </c>
      <c r="B74" s="2" t="s">
        <v>4105</v>
      </c>
      <c r="C74" s="3">
        <v>0.45138888888888884</v>
      </c>
      <c r="D74" s="3">
        <v>0.61111111111111116</v>
      </c>
      <c r="E74">
        <v>119</v>
      </c>
      <c r="F74" s="2" t="s">
        <v>676</v>
      </c>
      <c r="G74" s="2" t="s">
        <v>671</v>
      </c>
      <c r="H74" s="2" t="s">
        <v>673</v>
      </c>
      <c r="I74" s="2" t="s">
        <v>675</v>
      </c>
      <c r="J74" s="2" t="s">
        <v>672</v>
      </c>
      <c r="K74" s="2" t="s">
        <v>64</v>
      </c>
      <c r="L74">
        <v>6000</v>
      </c>
      <c r="M74">
        <v>6167</v>
      </c>
      <c r="N74" s="2" t="s">
        <v>4172</v>
      </c>
      <c r="O74">
        <v>0</v>
      </c>
      <c r="P74">
        <v>6163</v>
      </c>
      <c r="Q74">
        <v>0</v>
      </c>
      <c r="R74" s="2" t="s">
        <v>764</v>
      </c>
      <c r="S74">
        <v>4</v>
      </c>
      <c r="T74" s="2" t="s">
        <v>4173</v>
      </c>
      <c r="U74">
        <v>6200</v>
      </c>
      <c r="V74">
        <v>0</v>
      </c>
      <c r="W74">
        <v>37</v>
      </c>
      <c r="X74">
        <v>37</v>
      </c>
      <c r="Y74">
        <v>0</v>
      </c>
      <c r="Z74">
        <v>37</v>
      </c>
      <c r="AA74">
        <v>6163</v>
      </c>
      <c r="AB74">
        <v>3.83</v>
      </c>
      <c r="AC74">
        <v>2</v>
      </c>
      <c r="AD74">
        <v>1609.1383812010445</v>
      </c>
      <c r="AE74">
        <v>804.56919060052223</v>
      </c>
      <c r="AF74">
        <v>9</v>
      </c>
      <c r="AG74" s="2" t="s">
        <v>764</v>
      </c>
    </row>
    <row r="75" spans="1:33">
      <c r="A75" s="1">
        <v>46056</v>
      </c>
      <c r="B75" s="2" t="s">
        <v>29</v>
      </c>
      <c r="C75" s="3">
        <v>0.49305555555555558</v>
      </c>
      <c r="D75" s="3">
        <v>0.50694444444444442</v>
      </c>
      <c r="E75">
        <v>13</v>
      </c>
      <c r="F75" s="2" t="s">
        <v>133</v>
      </c>
      <c r="G75" s="2" t="s">
        <v>128</v>
      </c>
      <c r="H75" s="2" t="s">
        <v>130</v>
      </c>
      <c r="I75" s="2" t="s">
        <v>132</v>
      </c>
      <c r="J75" s="2" t="s">
        <v>129</v>
      </c>
      <c r="K75" s="2" t="s">
        <v>64</v>
      </c>
      <c r="L75">
        <v>6500</v>
      </c>
      <c r="M75">
        <v>6548</v>
      </c>
      <c r="N75" s="2" t="s">
        <v>4174</v>
      </c>
      <c r="O75">
        <v>3000</v>
      </c>
      <c r="P75">
        <v>3521</v>
      </c>
      <c r="Q75">
        <v>3000</v>
      </c>
      <c r="R75" s="2" t="s">
        <v>764</v>
      </c>
      <c r="S75">
        <v>2</v>
      </c>
      <c r="T75" s="2" t="s">
        <v>4170</v>
      </c>
      <c r="U75">
        <v>6800</v>
      </c>
      <c r="V75">
        <v>0</v>
      </c>
      <c r="W75">
        <v>279</v>
      </c>
      <c r="X75">
        <v>279</v>
      </c>
      <c r="Y75">
        <v>0</v>
      </c>
      <c r="Z75">
        <v>279</v>
      </c>
      <c r="AA75">
        <v>6521</v>
      </c>
      <c r="AB75">
        <v>0.33</v>
      </c>
      <c r="AC75">
        <v>3</v>
      </c>
      <c r="AD75">
        <v>19760.60606060606</v>
      </c>
      <c r="AE75">
        <v>6586.8686868686864</v>
      </c>
      <c r="AF75">
        <v>17</v>
      </c>
      <c r="AG75" s="2" t="s">
        <v>764</v>
      </c>
    </row>
    <row r="76" spans="1:33">
      <c r="A76" s="1">
        <v>46057</v>
      </c>
      <c r="B76" s="2" t="s">
        <v>29</v>
      </c>
      <c r="C76" s="3">
        <v>0.36111111111111116</v>
      </c>
      <c r="D76" s="3">
        <v>0.39583333333333326</v>
      </c>
      <c r="E76">
        <v>96</v>
      </c>
      <c r="F76" s="2" t="s">
        <v>556</v>
      </c>
      <c r="G76" s="2" t="s">
        <v>553</v>
      </c>
      <c r="H76" s="2" t="s">
        <v>555</v>
      </c>
      <c r="I76" s="2" t="s">
        <v>153</v>
      </c>
      <c r="J76" s="2" t="s">
        <v>554</v>
      </c>
      <c r="K76" s="2" t="s">
        <v>64</v>
      </c>
      <c r="L76">
        <v>10500</v>
      </c>
      <c r="M76">
        <v>11040</v>
      </c>
      <c r="N76" s="2" t="s">
        <v>4175</v>
      </c>
      <c r="O76">
        <v>5000</v>
      </c>
      <c r="P76">
        <v>5807</v>
      </c>
      <c r="Q76">
        <v>5000</v>
      </c>
      <c r="R76" s="2" t="s">
        <v>764</v>
      </c>
      <c r="S76">
        <v>182</v>
      </c>
      <c r="T76" s="2" t="s">
        <v>4176</v>
      </c>
      <c r="U76">
        <v>11200</v>
      </c>
      <c r="V76">
        <v>0</v>
      </c>
      <c r="W76">
        <v>393</v>
      </c>
      <c r="X76">
        <v>393</v>
      </c>
      <c r="Y76">
        <v>0</v>
      </c>
      <c r="Z76">
        <v>393</v>
      </c>
      <c r="AA76">
        <v>10807</v>
      </c>
      <c r="AB76">
        <v>0.83</v>
      </c>
      <c r="AC76">
        <v>2</v>
      </c>
      <c r="AD76">
        <v>13020.481927710844</v>
      </c>
      <c r="AE76">
        <v>6510.2409638554218</v>
      </c>
      <c r="AF76">
        <v>25</v>
      </c>
      <c r="AG76" s="2" t="s">
        <v>764</v>
      </c>
    </row>
    <row r="77" spans="1:33">
      <c r="A77" s="1">
        <v>46057</v>
      </c>
      <c r="B77" s="2" t="s">
        <v>29</v>
      </c>
      <c r="C77" s="3">
        <v>0.54861111111111116</v>
      </c>
      <c r="D77" s="3">
        <v>0.63888888888888884</v>
      </c>
      <c r="E77">
        <v>19</v>
      </c>
      <c r="F77" s="2" t="s">
        <v>163</v>
      </c>
      <c r="G77" s="2" t="s">
        <v>161</v>
      </c>
      <c r="H77" s="2" t="s">
        <v>109</v>
      </c>
      <c r="I77" s="2" t="s">
        <v>122</v>
      </c>
      <c r="J77" s="2" t="s">
        <v>162</v>
      </c>
      <c r="K77" s="2" t="s">
        <v>64</v>
      </c>
      <c r="L77">
        <v>3800</v>
      </c>
      <c r="M77">
        <v>3892</v>
      </c>
      <c r="N77" s="2" t="s">
        <v>4177</v>
      </c>
      <c r="O77">
        <v>3500</v>
      </c>
      <c r="P77">
        <v>357</v>
      </c>
      <c r="Q77">
        <v>3500</v>
      </c>
      <c r="R77" s="2" t="s">
        <v>764</v>
      </c>
      <c r="S77">
        <v>12</v>
      </c>
      <c r="T77" s="2" t="s">
        <v>4178</v>
      </c>
      <c r="U77">
        <v>4320</v>
      </c>
      <c r="V77">
        <v>0</v>
      </c>
      <c r="W77">
        <v>463</v>
      </c>
      <c r="X77">
        <v>463</v>
      </c>
      <c r="Y77">
        <v>0</v>
      </c>
      <c r="Z77">
        <v>463</v>
      </c>
      <c r="AA77">
        <v>3857</v>
      </c>
      <c r="AB77">
        <v>2.17</v>
      </c>
      <c r="AC77">
        <v>2</v>
      </c>
      <c r="AD77">
        <v>1777.4193548387098</v>
      </c>
      <c r="AE77">
        <v>888.70967741935488</v>
      </c>
      <c r="AF77">
        <v>19</v>
      </c>
      <c r="AG77" s="2" t="s">
        <v>764</v>
      </c>
    </row>
    <row r="78" spans="1:33">
      <c r="A78" s="1">
        <v>46058</v>
      </c>
      <c r="B78" s="2" t="s">
        <v>29</v>
      </c>
      <c r="C78" s="3">
        <v>0.44791666666666674</v>
      </c>
      <c r="D78" s="3">
        <v>0.65972222222222232</v>
      </c>
      <c r="E78">
        <v>9</v>
      </c>
      <c r="F78" s="2" t="s">
        <v>98</v>
      </c>
      <c r="G78" s="2" t="s">
        <v>106</v>
      </c>
      <c r="H78" s="2" t="s">
        <v>95</v>
      </c>
      <c r="I78" s="2" t="s">
        <v>97</v>
      </c>
      <c r="J78" s="2" t="s">
        <v>94</v>
      </c>
      <c r="K78" s="2" t="s">
        <v>64</v>
      </c>
      <c r="L78">
        <v>23000</v>
      </c>
      <c r="M78">
        <v>23350</v>
      </c>
      <c r="N78" s="2" t="s">
        <v>4179</v>
      </c>
      <c r="O78">
        <v>23326</v>
      </c>
      <c r="P78">
        <v>0</v>
      </c>
      <c r="Q78">
        <v>23326</v>
      </c>
      <c r="R78" s="2" t="s">
        <v>764</v>
      </c>
      <c r="S78">
        <v>16</v>
      </c>
      <c r="T78" s="2" t="s">
        <v>4180</v>
      </c>
      <c r="U78">
        <v>23880</v>
      </c>
      <c r="V78">
        <v>0</v>
      </c>
      <c r="W78">
        <v>554</v>
      </c>
      <c r="X78">
        <v>554</v>
      </c>
      <c r="Y78">
        <v>0</v>
      </c>
      <c r="Z78">
        <v>554</v>
      </c>
      <c r="AA78">
        <v>23326</v>
      </c>
      <c r="AB78">
        <v>5.08</v>
      </c>
      <c r="AC78">
        <v>3</v>
      </c>
      <c r="AD78">
        <v>4591.7322834645665</v>
      </c>
      <c r="AE78">
        <v>1530.5774278215222</v>
      </c>
      <c r="AF78">
        <v>46</v>
      </c>
      <c r="AG78" s="2" t="s">
        <v>764</v>
      </c>
    </row>
    <row r="79" spans="1:33">
      <c r="A79" s="1">
        <v>46059</v>
      </c>
      <c r="B79" s="2" t="s">
        <v>29</v>
      </c>
      <c r="C79" s="3">
        <v>0.33333333333333326</v>
      </c>
      <c r="D79" s="3">
        <v>0.43055555555555558</v>
      </c>
      <c r="E79">
        <v>7</v>
      </c>
      <c r="F79" s="2" t="s">
        <v>98</v>
      </c>
      <c r="G79" s="2" t="s">
        <v>105</v>
      </c>
      <c r="H79" s="2" t="s">
        <v>95</v>
      </c>
      <c r="I79" s="2" t="s">
        <v>97</v>
      </c>
      <c r="J79" s="2" t="s">
        <v>94</v>
      </c>
      <c r="K79" s="2" t="s">
        <v>64</v>
      </c>
      <c r="L79">
        <v>23000</v>
      </c>
      <c r="M79">
        <v>23180</v>
      </c>
      <c r="N79" s="2" t="s">
        <v>4181</v>
      </c>
      <c r="O79">
        <v>23113</v>
      </c>
      <c r="P79">
        <v>0</v>
      </c>
      <c r="Q79">
        <v>23113</v>
      </c>
      <c r="R79" s="2" t="s">
        <v>764</v>
      </c>
      <c r="S79">
        <v>72</v>
      </c>
      <c r="T79" s="2" t="s">
        <v>4182</v>
      </c>
      <c r="U79">
        <v>23400</v>
      </c>
      <c r="V79">
        <v>0</v>
      </c>
      <c r="W79">
        <v>287</v>
      </c>
      <c r="X79">
        <v>287</v>
      </c>
      <c r="Y79">
        <v>0</v>
      </c>
      <c r="Z79">
        <v>287</v>
      </c>
      <c r="AA79">
        <v>23113</v>
      </c>
      <c r="AB79">
        <v>2.33</v>
      </c>
      <c r="AC79">
        <v>2</v>
      </c>
      <c r="AD79">
        <v>9919.7424892703857</v>
      </c>
      <c r="AE79">
        <v>4959.8712446351929</v>
      </c>
      <c r="AF79">
        <v>24</v>
      </c>
      <c r="AG79" s="2" t="s">
        <v>764</v>
      </c>
    </row>
    <row r="80" spans="1:33">
      <c r="A80" s="1">
        <v>46062</v>
      </c>
      <c r="B80" s="2" t="s">
        <v>29</v>
      </c>
      <c r="C80" s="3">
        <v>0.5</v>
      </c>
      <c r="D80" s="3">
        <v>0.64930555555555558</v>
      </c>
      <c r="E80">
        <v>5</v>
      </c>
      <c r="F80" s="2" t="s">
        <v>98</v>
      </c>
      <c r="G80" s="2" t="s">
        <v>93</v>
      </c>
      <c r="H80" s="2" t="s">
        <v>95</v>
      </c>
      <c r="I80" s="2" t="s">
        <v>97</v>
      </c>
      <c r="J80" s="2" t="s">
        <v>94</v>
      </c>
      <c r="K80" s="2" t="s">
        <v>64</v>
      </c>
      <c r="L80">
        <v>26000</v>
      </c>
      <c r="M80">
        <v>26580</v>
      </c>
      <c r="N80" s="2" t="s">
        <v>4183</v>
      </c>
      <c r="O80">
        <v>23361</v>
      </c>
      <c r="P80">
        <v>3227</v>
      </c>
      <c r="Q80">
        <v>23361</v>
      </c>
      <c r="R80" s="2" t="s">
        <v>764</v>
      </c>
      <c r="S80">
        <v>5</v>
      </c>
      <c r="T80" s="2" t="s">
        <v>4184</v>
      </c>
      <c r="U80">
        <v>27000</v>
      </c>
      <c r="V80">
        <v>0</v>
      </c>
      <c r="W80">
        <v>412</v>
      </c>
      <c r="X80">
        <v>412</v>
      </c>
      <c r="Y80">
        <v>0</v>
      </c>
      <c r="Z80">
        <v>412</v>
      </c>
      <c r="AA80">
        <v>26588</v>
      </c>
      <c r="AB80">
        <v>3.58</v>
      </c>
      <c r="AC80">
        <v>2</v>
      </c>
      <c r="AD80">
        <v>7426.8156424581002</v>
      </c>
      <c r="AE80">
        <v>3713.4078212290501</v>
      </c>
      <c r="AF80">
        <v>34</v>
      </c>
      <c r="AG80" s="2" t="s">
        <v>764</v>
      </c>
    </row>
    <row r="81" spans="1:33">
      <c r="A81" s="1">
        <v>46063</v>
      </c>
      <c r="B81" s="2" t="s">
        <v>29</v>
      </c>
      <c r="C81" s="3">
        <v>0.42013888888888884</v>
      </c>
      <c r="D81" s="3">
        <v>0.49305555555555558</v>
      </c>
      <c r="E81">
        <v>34</v>
      </c>
      <c r="F81" s="2" t="s">
        <v>251</v>
      </c>
      <c r="G81" s="2" t="s">
        <v>248</v>
      </c>
      <c r="H81" s="2" t="s">
        <v>250</v>
      </c>
      <c r="I81" s="2" t="s">
        <v>240</v>
      </c>
      <c r="J81" s="2" t="s">
        <v>249</v>
      </c>
      <c r="K81" s="2" t="s">
        <v>64</v>
      </c>
      <c r="L81">
        <v>20000</v>
      </c>
      <c r="M81">
        <v>20250</v>
      </c>
      <c r="N81" s="2" t="s">
        <v>4185</v>
      </c>
      <c r="O81">
        <v>11400</v>
      </c>
      <c r="P81">
        <v>8689</v>
      </c>
      <c r="Q81">
        <v>11400</v>
      </c>
      <c r="R81" s="2" t="s">
        <v>764</v>
      </c>
      <c r="S81">
        <v>76</v>
      </c>
      <c r="T81" s="2" t="s">
        <v>4186</v>
      </c>
      <c r="U81">
        <v>20448</v>
      </c>
      <c r="V81">
        <v>0</v>
      </c>
      <c r="W81">
        <v>359</v>
      </c>
      <c r="X81">
        <v>359</v>
      </c>
      <c r="Y81">
        <v>0</v>
      </c>
      <c r="Z81">
        <v>359</v>
      </c>
      <c r="AA81">
        <v>20089</v>
      </c>
      <c r="AB81">
        <v>1.75</v>
      </c>
      <c r="AC81">
        <v>2</v>
      </c>
      <c r="AD81">
        <v>11479.428571428571</v>
      </c>
      <c r="AE81">
        <v>5739.7142857142853</v>
      </c>
      <c r="AF81">
        <v>22</v>
      </c>
      <c r="AG81" s="2" t="s">
        <v>764</v>
      </c>
    </row>
    <row r="82" spans="1:33">
      <c r="A82" s="1">
        <v>46063</v>
      </c>
      <c r="B82" s="2" t="s">
        <v>29</v>
      </c>
      <c r="C82" s="3">
        <v>0.52083333333333326</v>
      </c>
      <c r="D82" s="3">
        <v>0.53819444444444442</v>
      </c>
      <c r="E82">
        <v>109</v>
      </c>
      <c r="F82" s="2" t="s">
        <v>625</v>
      </c>
      <c r="G82" s="2" t="s">
        <v>622</v>
      </c>
      <c r="H82" s="2" t="s">
        <v>624</v>
      </c>
      <c r="I82" s="2" t="s">
        <v>192</v>
      </c>
      <c r="J82" s="2" t="s">
        <v>623</v>
      </c>
      <c r="K82" s="2" t="s">
        <v>64</v>
      </c>
      <c r="L82">
        <v>3500</v>
      </c>
      <c r="M82">
        <v>3940</v>
      </c>
      <c r="N82" s="2" t="s">
        <v>4187</v>
      </c>
      <c r="O82">
        <v>0</v>
      </c>
      <c r="P82">
        <v>3939</v>
      </c>
      <c r="Q82">
        <v>0</v>
      </c>
      <c r="R82" s="2" t="s">
        <v>764</v>
      </c>
      <c r="S82">
        <v>4</v>
      </c>
      <c r="T82" s="2" t="s">
        <v>4182</v>
      </c>
      <c r="U82">
        <v>4000</v>
      </c>
      <c r="V82">
        <v>0</v>
      </c>
      <c r="W82">
        <v>61</v>
      </c>
      <c r="X82">
        <v>61</v>
      </c>
      <c r="Y82">
        <v>0</v>
      </c>
      <c r="Z82">
        <v>61</v>
      </c>
      <c r="AA82">
        <v>3939</v>
      </c>
      <c r="AB82">
        <v>0.42</v>
      </c>
      <c r="AC82">
        <v>2</v>
      </c>
      <c r="AD82">
        <v>9378.5714285714294</v>
      </c>
      <c r="AE82">
        <v>4689.2857142857147</v>
      </c>
      <c r="AF82">
        <v>8</v>
      </c>
      <c r="AG82" s="2" t="s">
        <v>764</v>
      </c>
    </row>
    <row r="83" spans="1:33">
      <c r="A83" s="1">
        <v>46064</v>
      </c>
      <c r="B83" s="2" t="s">
        <v>29</v>
      </c>
      <c r="C83" s="3">
        <v>0.33333333333333326</v>
      </c>
      <c r="D83" s="3">
        <v>0.35416666666666674</v>
      </c>
      <c r="E83">
        <v>32</v>
      </c>
      <c r="F83" s="2" t="s">
        <v>241</v>
      </c>
      <c r="G83" s="2" t="s">
        <v>236</v>
      </c>
      <c r="H83" s="2" t="s">
        <v>238</v>
      </c>
      <c r="I83" s="2" t="s">
        <v>240</v>
      </c>
      <c r="J83" s="2" t="s">
        <v>237</v>
      </c>
      <c r="K83" s="2" t="s">
        <v>64</v>
      </c>
      <c r="L83">
        <v>18500</v>
      </c>
      <c r="M83">
        <v>20420</v>
      </c>
      <c r="N83" s="2" t="s">
        <v>4188</v>
      </c>
      <c r="O83">
        <v>10000</v>
      </c>
      <c r="P83">
        <v>10372</v>
      </c>
      <c r="Q83">
        <v>10000</v>
      </c>
      <c r="R83" s="2" t="s">
        <v>764</v>
      </c>
      <c r="S83">
        <v>9</v>
      </c>
      <c r="T83" s="2" t="s">
        <v>4189</v>
      </c>
      <c r="U83">
        <v>20520</v>
      </c>
      <c r="V83">
        <v>0</v>
      </c>
      <c r="W83">
        <v>148</v>
      </c>
      <c r="X83">
        <v>148</v>
      </c>
      <c r="Y83">
        <v>0</v>
      </c>
      <c r="Z83">
        <v>148</v>
      </c>
      <c r="AA83">
        <v>20372</v>
      </c>
      <c r="AB83">
        <v>0.5</v>
      </c>
      <c r="AC83">
        <v>3</v>
      </c>
      <c r="AD83">
        <v>40744</v>
      </c>
      <c r="AE83">
        <v>13581.333333333334</v>
      </c>
      <c r="AF83">
        <v>19</v>
      </c>
      <c r="AG83" s="2" t="s">
        <v>764</v>
      </c>
    </row>
    <row r="84" spans="1:33">
      <c r="A84" s="1">
        <v>46064</v>
      </c>
      <c r="B84" s="2" t="s">
        <v>29</v>
      </c>
      <c r="C84" s="3">
        <v>0.43055555555555558</v>
      </c>
      <c r="D84" s="3">
        <v>0.70833333333333326</v>
      </c>
      <c r="E84">
        <v>3</v>
      </c>
      <c r="F84" s="2" t="s">
        <v>87</v>
      </c>
      <c r="G84" s="2" t="s">
        <v>82</v>
      </c>
      <c r="H84" s="2" t="s">
        <v>84</v>
      </c>
      <c r="I84" s="2" t="s">
        <v>86</v>
      </c>
      <c r="J84" s="2" t="s">
        <v>83</v>
      </c>
      <c r="K84" s="2" t="s">
        <v>64</v>
      </c>
      <c r="L84">
        <v>57000</v>
      </c>
      <c r="M84" t="s">
        <v>764</v>
      </c>
      <c r="N84" s="2" t="s">
        <v>4190</v>
      </c>
      <c r="O84">
        <v>56019</v>
      </c>
      <c r="P84">
        <v>0</v>
      </c>
      <c r="Q84">
        <v>56019</v>
      </c>
      <c r="R84" s="2" t="s">
        <v>3459</v>
      </c>
      <c r="S84">
        <v>12</v>
      </c>
      <c r="T84" s="2" t="s">
        <v>4189</v>
      </c>
      <c r="U84">
        <v>58560</v>
      </c>
      <c r="V84">
        <v>0</v>
      </c>
      <c r="W84">
        <v>0</v>
      </c>
      <c r="X84">
        <v>0</v>
      </c>
      <c r="Y84">
        <v>0</v>
      </c>
      <c r="Z84">
        <v>0</v>
      </c>
      <c r="AA84">
        <v>56019</v>
      </c>
      <c r="AB84">
        <v>6.67</v>
      </c>
      <c r="AC84">
        <v>3</v>
      </c>
      <c r="AD84">
        <v>8398.6506746626692</v>
      </c>
      <c r="AE84">
        <v>2799.5502248875564</v>
      </c>
      <c r="AF84">
        <v>54</v>
      </c>
      <c r="AG84" s="2" t="s">
        <v>764</v>
      </c>
    </row>
    <row r="85" spans="1:33">
      <c r="A85" s="1">
        <v>46065</v>
      </c>
      <c r="B85" s="2" t="s">
        <v>29</v>
      </c>
      <c r="C85" s="3">
        <v>0.33333333333333326</v>
      </c>
      <c r="D85" s="3">
        <v>0.375</v>
      </c>
      <c r="E85">
        <v>3</v>
      </c>
      <c r="F85" s="2" t="s">
        <v>87</v>
      </c>
      <c r="G85" s="2" t="s">
        <v>82</v>
      </c>
      <c r="H85" s="2" t="s">
        <v>84</v>
      </c>
      <c r="I85" s="2" t="s">
        <v>86</v>
      </c>
      <c r="J85" s="2" t="s">
        <v>83</v>
      </c>
      <c r="K85" s="2" t="s">
        <v>64</v>
      </c>
      <c r="L85">
        <v>57000</v>
      </c>
      <c r="M85">
        <v>57308</v>
      </c>
      <c r="N85" s="2" t="s">
        <v>4191</v>
      </c>
      <c r="O85">
        <v>0</v>
      </c>
      <c r="P85">
        <v>1246</v>
      </c>
      <c r="Q85">
        <v>0</v>
      </c>
      <c r="R85" s="2" t="s">
        <v>3460</v>
      </c>
      <c r="S85">
        <v>0</v>
      </c>
      <c r="T85" s="2" t="s">
        <v>3847</v>
      </c>
      <c r="U85">
        <v>58560</v>
      </c>
      <c r="V85">
        <v>1295</v>
      </c>
      <c r="W85">
        <v>0</v>
      </c>
      <c r="X85">
        <v>1295</v>
      </c>
      <c r="Y85">
        <v>0</v>
      </c>
      <c r="Z85">
        <v>1295</v>
      </c>
      <c r="AA85">
        <v>1246</v>
      </c>
      <c r="AB85">
        <v>1</v>
      </c>
      <c r="AC85">
        <v>1</v>
      </c>
      <c r="AD85">
        <v>1246</v>
      </c>
      <c r="AE85">
        <v>1246</v>
      </c>
      <c r="AG85" s="2" t="s">
        <v>764</v>
      </c>
    </row>
    <row r="86" spans="1:33">
      <c r="A86" s="1">
        <v>46058</v>
      </c>
      <c r="B86" s="2" t="s">
        <v>29</v>
      </c>
      <c r="C86" s="3">
        <v>0.47569444444444442</v>
      </c>
      <c r="D86" s="3">
        <v>0.47916666666666674</v>
      </c>
      <c r="E86">
        <v>113</v>
      </c>
      <c r="F86" s="2" t="s">
        <v>640</v>
      </c>
      <c r="G86" s="2" t="s">
        <v>637</v>
      </c>
      <c r="H86" s="2" t="s">
        <v>639</v>
      </c>
      <c r="I86" s="2" t="s">
        <v>153</v>
      </c>
      <c r="J86" s="2" t="s">
        <v>638</v>
      </c>
      <c r="K86" s="2" t="s">
        <v>79</v>
      </c>
      <c r="L86">
        <v>900</v>
      </c>
      <c r="M86">
        <v>1200</v>
      </c>
      <c r="N86" s="2" t="s">
        <v>4192</v>
      </c>
      <c r="O86">
        <v>0</v>
      </c>
      <c r="P86">
        <v>1164</v>
      </c>
      <c r="Q86">
        <v>0</v>
      </c>
      <c r="R86" s="2" t="s">
        <v>764</v>
      </c>
      <c r="S86">
        <v>120</v>
      </c>
      <c r="T86" s="2" t="s">
        <v>4084</v>
      </c>
      <c r="U86">
        <v>1200</v>
      </c>
      <c r="V86">
        <v>0</v>
      </c>
      <c r="W86">
        <v>0</v>
      </c>
      <c r="X86">
        <v>0</v>
      </c>
      <c r="Y86">
        <v>80</v>
      </c>
      <c r="Z86">
        <v>80</v>
      </c>
      <c r="AA86">
        <v>1164</v>
      </c>
      <c r="AB86">
        <v>0.08</v>
      </c>
      <c r="AC86">
        <v>1</v>
      </c>
      <c r="AD86">
        <v>14550</v>
      </c>
      <c r="AE86">
        <v>14550</v>
      </c>
      <c r="AF86">
        <v>5</v>
      </c>
      <c r="AG86" s="2" t="s">
        <v>764</v>
      </c>
    </row>
    <row r="87" spans="1:33">
      <c r="A87" s="1">
        <v>46058</v>
      </c>
      <c r="B87" s="2" t="s">
        <v>29</v>
      </c>
      <c r="C87" s="3">
        <v>0.47916666666666674</v>
      </c>
      <c r="D87" s="3">
        <v>0.48611111111111116</v>
      </c>
      <c r="E87">
        <v>131</v>
      </c>
      <c r="F87" s="2" t="s">
        <v>640</v>
      </c>
      <c r="G87" s="2" t="s">
        <v>741</v>
      </c>
      <c r="H87" s="2" t="s">
        <v>639</v>
      </c>
      <c r="I87" s="2" t="s">
        <v>744</v>
      </c>
      <c r="J87" s="2" t="s">
        <v>742</v>
      </c>
      <c r="K87" s="2" t="s">
        <v>79</v>
      </c>
      <c r="L87">
        <v>9000</v>
      </c>
      <c r="M87">
        <v>9080</v>
      </c>
      <c r="N87" s="2" t="s">
        <v>4193</v>
      </c>
      <c r="O87">
        <v>9280</v>
      </c>
      <c r="P87">
        <v>0</v>
      </c>
      <c r="Q87">
        <v>9280</v>
      </c>
      <c r="R87" s="2" t="s">
        <v>764</v>
      </c>
      <c r="S87">
        <v>0</v>
      </c>
      <c r="T87" s="2" t="s">
        <v>4084</v>
      </c>
      <c r="U87">
        <v>9080</v>
      </c>
      <c r="V87">
        <v>0</v>
      </c>
      <c r="W87">
        <v>0</v>
      </c>
      <c r="X87">
        <v>0</v>
      </c>
      <c r="Y87">
        <v>80</v>
      </c>
      <c r="Z87">
        <v>80</v>
      </c>
      <c r="AA87">
        <v>9280</v>
      </c>
      <c r="AB87">
        <v>0.17</v>
      </c>
      <c r="AC87">
        <v>1</v>
      </c>
      <c r="AD87">
        <v>54588.235294117643</v>
      </c>
      <c r="AE87">
        <v>54588.235294117643</v>
      </c>
      <c r="AF87">
        <v>3</v>
      </c>
      <c r="AG87" s="2" t="s">
        <v>764</v>
      </c>
    </row>
    <row r="88" spans="1:33">
      <c r="A88" s="1">
        <v>46059</v>
      </c>
      <c r="B88" s="2" t="s">
        <v>29</v>
      </c>
      <c r="C88" s="3">
        <v>0.39583333333333326</v>
      </c>
      <c r="D88" s="3">
        <v>0.41666666666666674</v>
      </c>
      <c r="E88">
        <v>65</v>
      </c>
      <c r="F88" s="2" t="s">
        <v>415</v>
      </c>
      <c r="G88" s="2" t="s">
        <v>408</v>
      </c>
      <c r="H88" s="2" t="s">
        <v>410</v>
      </c>
      <c r="I88" s="2" t="s">
        <v>97</v>
      </c>
      <c r="J88" s="2" t="s">
        <v>409</v>
      </c>
      <c r="K88" s="2" t="s">
        <v>79</v>
      </c>
      <c r="L88">
        <v>29850</v>
      </c>
      <c r="M88">
        <v>30080</v>
      </c>
      <c r="N88" s="2" t="s">
        <v>4194</v>
      </c>
      <c r="O88">
        <v>24709</v>
      </c>
      <c r="P88">
        <v>530</v>
      </c>
      <c r="Q88">
        <v>24709</v>
      </c>
      <c r="R88" s="2" t="s">
        <v>764</v>
      </c>
      <c r="S88">
        <v>35</v>
      </c>
      <c r="T88" s="2" t="s">
        <v>4084</v>
      </c>
      <c r="U88">
        <v>30080</v>
      </c>
      <c r="V88">
        <v>0</v>
      </c>
      <c r="W88">
        <v>0</v>
      </c>
      <c r="X88">
        <v>0</v>
      </c>
      <c r="Y88">
        <v>80</v>
      </c>
      <c r="Z88">
        <v>80</v>
      </c>
      <c r="AA88">
        <v>25239</v>
      </c>
      <c r="AB88">
        <v>0.5</v>
      </c>
      <c r="AC88">
        <v>1</v>
      </c>
      <c r="AD88">
        <v>50478</v>
      </c>
      <c r="AE88">
        <v>50478</v>
      </c>
      <c r="AF88">
        <v>156</v>
      </c>
      <c r="AG88" s="2" t="s">
        <v>764</v>
      </c>
    </row>
    <row r="89" spans="1:33">
      <c r="A89" s="1">
        <v>46062</v>
      </c>
      <c r="B89" s="2" t="s">
        <v>29</v>
      </c>
      <c r="C89" s="3">
        <v>0.375</v>
      </c>
      <c r="D89" s="3">
        <v>0.38194444444444442</v>
      </c>
      <c r="E89">
        <v>172</v>
      </c>
      <c r="F89" s="2" t="s">
        <v>760</v>
      </c>
      <c r="G89" s="2" t="s">
        <v>760</v>
      </c>
      <c r="H89" s="2" t="s">
        <v>762</v>
      </c>
      <c r="I89" s="2" t="s">
        <v>763</v>
      </c>
      <c r="J89" s="2" t="s">
        <v>761</v>
      </c>
      <c r="K89" s="2" t="s">
        <v>765</v>
      </c>
      <c r="L89">
        <v>5000</v>
      </c>
      <c r="M89">
        <v>5000</v>
      </c>
      <c r="N89" s="2" t="s">
        <v>4195</v>
      </c>
      <c r="O89">
        <v>800</v>
      </c>
      <c r="P89">
        <v>4042</v>
      </c>
      <c r="Q89">
        <v>800</v>
      </c>
      <c r="R89" s="2" t="s">
        <v>764</v>
      </c>
      <c r="S89">
        <v>0</v>
      </c>
      <c r="T89" s="2" t="s">
        <v>4084</v>
      </c>
      <c r="U89">
        <v>5000</v>
      </c>
      <c r="V89">
        <v>0</v>
      </c>
      <c r="W89">
        <v>0</v>
      </c>
      <c r="X89">
        <v>0</v>
      </c>
      <c r="Y89">
        <v>20</v>
      </c>
      <c r="Z89">
        <v>20</v>
      </c>
      <c r="AA89">
        <v>4842</v>
      </c>
      <c r="AB89">
        <v>0.17</v>
      </c>
      <c r="AC89">
        <v>1</v>
      </c>
      <c r="AD89">
        <v>28482.352941176468</v>
      </c>
      <c r="AE89">
        <v>28482.352941176468</v>
      </c>
      <c r="AF89">
        <v>3</v>
      </c>
      <c r="AG89" s="2" t="s">
        <v>764</v>
      </c>
    </row>
    <row r="90" spans="1:33">
      <c r="A90" s="1">
        <v>46063</v>
      </c>
      <c r="B90" s="2" t="s">
        <v>29</v>
      </c>
      <c r="C90" s="3">
        <v>0.35416666666666674</v>
      </c>
      <c r="D90" s="3">
        <v>0.375</v>
      </c>
      <c r="E90">
        <v>8</v>
      </c>
      <c r="F90" s="2" t="s">
        <v>102</v>
      </c>
      <c r="G90" s="2" t="s">
        <v>105</v>
      </c>
      <c r="H90" s="2" t="s">
        <v>95</v>
      </c>
      <c r="I90" s="2" t="s">
        <v>97</v>
      </c>
      <c r="J90" s="2" t="s">
        <v>94</v>
      </c>
      <c r="K90" s="2" t="s">
        <v>79</v>
      </c>
      <c r="L90">
        <v>23700</v>
      </c>
      <c r="M90">
        <v>23920</v>
      </c>
      <c r="N90" s="2" t="s">
        <v>4196</v>
      </c>
      <c r="O90">
        <v>23529</v>
      </c>
      <c r="P90">
        <v>490</v>
      </c>
      <c r="Q90">
        <v>23529</v>
      </c>
      <c r="R90" s="2" t="s">
        <v>764</v>
      </c>
      <c r="S90">
        <v>12</v>
      </c>
      <c r="T90" s="2" t="s">
        <v>4084</v>
      </c>
      <c r="U90">
        <v>23920</v>
      </c>
      <c r="V90">
        <v>0</v>
      </c>
      <c r="W90">
        <v>0</v>
      </c>
      <c r="X90">
        <v>0</v>
      </c>
      <c r="Y90">
        <v>80</v>
      </c>
      <c r="Z90">
        <v>80</v>
      </c>
      <c r="AA90">
        <v>24019</v>
      </c>
      <c r="AB90">
        <v>0.5</v>
      </c>
      <c r="AC90">
        <v>1</v>
      </c>
      <c r="AD90">
        <v>48038</v>
      </c>
      <c r="AE90">
        <v>48038</v>
      </c>
      <c r="AF90">
        <v>3</v>
      </c>
      <c r="AG90" s="2" t="s">
        <v>764</v>
      </c>
    </row>
    <row r="91" spans="1:33">
      <c r="A91" s="1">
        <v>46063</v>
      </c>
      <c r="B91" s="2" t="s">
        <v>29</v>
      </c>
      <c r="C91" s="3">
        <v>0.375</v>
      </c>
      <c r="D91" s="3">
        <v>0.40277777777777768</v>
      </c>
      <c r="E91">
        <v>6</v>
      </c>
      <c r="F91" s="2" t="s">
        <v>102</v>
      </c>
      <c r="G91" s="2" t="s">
        <v>93</v>
      </c>
      <c r="H91" s="2" t="s">
        <v>95</v>
      </c>
      <c r="I91" s="2" t="s">
        <v>97</v>
      </c>
      <c r="J91" s="2" t="s">
        <v>94</v>
      </c>
      <c r="K91" s="2" t="s">
        <v>79</v>
      </c>
      <c r="L91">
        <v>23700</v>
      </c>
      <c r="M91">
        <v>23840</v>
      </c>
      <c r="N91" s="2" t="s">
        <v>4197</v>
      </c>
      <c r="O91">
        <v>23524</v>
      </c>
      <c r="P91">
        <v>0</v>
      </c>
      <c r="Q91">
        <v>23524</v>
      </c>
      <c r="R91" s="2" t="s">
        <v>764</v>
      </c>
      <c r="S91">
        <v>0</v>
      </c>
      <c r="T91" s="2" t="s">
        <v>4084</v>
      </c>
      <c r="U91">
        <v>23840</v>
      </c>
      <c r="V91">
        <v>0</v>
      </c>
      <c r="W91">
        <v>0</v>
      </c>
      <c r="X91">
        <v>0</v>
      </c>
      <c r="Y91">
        <v>80</v>
      </c>
      <c r="Z91">
        <v>80</v>
      </c>
      <c r="AA91">
        <v>23524</v>
      </c>
      <c r="AB91">
        <v>0.67</v>
      </c>
      <c r="AC91">
        <v>1</v>
      </c>
      <c r="AD91">
        <v>35110.447761194031</v>
      </c>
      <c r="AE91">
        <v>35110.447761194031</v>
      </c>
      <c r="AF91">
        <v>12</v>
      </c>
      <c r="AG91" s="2" t="s">
        <v>764</v>
      </c>
    </row>
    <row r="92" spans="1:33">
      <c r="A92" s="1">
        <v>46063</v>
      </c>
      <c r="B92" s="2" t="s">
        <v>29</v>
      </c>
      <c r="C92" s="3">
        <v>0.48958333333333326</v>
      </c>
      <c r="D92" s="3">
        <v>0.49305555555555558</v>
      </c>
      <c r="E92">
        <v>110</v>
      </c>
      <c r="F92" s="2" t="s">
        <v>629</v>
      </c>
      <c r="G92" s="2" t="s">
        <v>622</v>
      </c>
      <c r="H92" s="2" t="s">
        <v>624</v>
      </c>
      <c r="I92" s="2" t="s">
        <v>192</v>
      </c>
      <c r="J92" s="2" t="s">
        <v>623</v>
      </c>
      <c r="K92" s="2" t="s">
        <v>79</v>
      </c>
      <c r="L92">
        <v>1600</v>
      </c>
      <c r="M92">
        <v>2000</v>
      </c>
      <c r="N92" s="2" t="s">
        <v>4198</v>
      </c>
      <c r="O92">
        <v>1500</v>
      </c>
      <c r="P92">
        <v>815</v>
      </c>
      <c r="Q92">
        <v>1500</v>
      </c>
      <c r="R92" s="2" t="s">
        <v>764</v>
      </c>
      <c r="S92">
        <v>0</v>
      </c>
      <c r="T92" s="2" t="s">
        <v>4084</v>
      </c>
      <c r="U92">
        <v>2000</v>
      </c>
      <c r="V92">
        <v>0</v>
      </c>
      <c r="W92">
        <v>0</v>
      </c>
      <c r="X92">
        <v>0</v>
      </c>
      <c r="Y92">
        <v>80</v>
      </c>
      <c r="Z92">
        <v>80</v>
      </c>
      <c r="AA92">
        <v>2315</v>
      </c>
      <c r="AB92">
        <v>0.08</v>
      </c>
      <c r="AC92">
        <v>1</v>
      </c>
      <c r="AD92">
        <v>28937.5</v>
      </c>
      <c r="AE92">
        <v>28937.5</v>
      </c>
      <c r="AF92">
        <v>3</v>
      </c>
      <c r="AG92" s="2" t="s">
        <v>764</v>
      </c>
    </row>
    <row r="93" spans="1:33">
      <c r="A93" s="1">
        <v>46064</v>
      </c>
      <c r="B93" s="2" t="s">
        <v>29</v>
      </c>
      <c r="C93" s="3">
        <v>0.35763888888888884</v>
      </c>
      <c r="D93" s="3">
        <v>0.36111111111111116</v>
      </c>
      <c r="E93">
        <v>165</v>
      </c>
      <c r="F93" s="2" t="s">
        <v>884</v>
      </c>
      <c r="G93" s="2" t="s">
        <v>877</v>
      </c>
      <c r="H93" s="2" t="s">
        <v>879</v>
      </c>
      <c r="I93" s="2" t="s">
        <v>153</v>
      </c>
      <c r="J93" s="2" t="s">
        <v>878</v>
      </c>
      <c r="K93" s="2" t="s">
        <v>79</v>
      </c>
      <c r="L93">
        <v>2000</v>
      </c>
      <c r="M93">
        <v>2400</v>
      </c>
      <c r="N93" s="2" t="s">
        <v>4199</v>
      </c>
      <c r="O93">
        <v>1500</v>
      </c>
      <c r="P93">
        <v>1290</v>
      </c>
      <c r="Q93">
        <v>1500</v>
      </c>
      <c r="R93" s="2" t="s">
        <v>764</v>
      </c>
      <c r="S93">
        <v>0</v>
      </c>
      <c r="T93" s="2" t="s">
        <v>4084</v>
      </c>
      <c r="U93">
        <v>2400</v>
      </c>
      <c r="V93">
        <v>0</v>
      </c>
      <c r="W93">
        <v>0</v>
      </c>
      <c r="X93">
        <v>0</v>
      </c>
      <c r="Y93">
        <v>80</v>
      </c>
      <c r="Z93">
        <v>80</v>
      </c>
      <c r="AA93">
        <v>2790</v>
      </c>
      <c r="AB93">
        <v>0.08</v>
      </c>
      <c r="AC93">
        <v>1</v>
      </c>
      <c r="AD93">
        <v>34875</v>
      </c>
      <c r="AE93">
        <v>34875</v>
      </c>
      <c r="AF93">
        <v>3</v>
      </c>
      <c r="AG93" s="2" t="s">
        <v>764</v>
      </c>
    </row>
    <row r="94" spans="1:33">
      <c r="A94" s="1">
        <v>46064</v>
      </c>
      <c r="B94" s="2" t="s">
        <v>29</v>
      </c>
      <c r="C94" s="3">
        <v>0.39236111111111116</v>
      </c>
      <c r="D94" s="3">
        <v>0.39583333333333326</v>
      </c>
      <c r="E94">
        <v>115</v>
      </c>
      <c r="F94" s="2" t="s">
        <v>651</v>
      </c>
      <c r="G94" s="2" t="s">
        <v>644</v>
      </c>
      <c r="H94" s="2" t="s">
        <v>646</v>
      </c>
      <c r="I94" s="2" t="s">
        <v>153</v>
      </c>
      <c r="J94" s="2" t="s">
        <v>645</v>
      </c>
      <c r="K94" s="2" t="s">
        <v>79</v>
      </c>
      <c r="L94">
        <v>2500</v>
      </c>
      <c r="M94">
        <v>2720</v>
      </c>
      <c r="N94" s="2" t="s">
        <v>4200</v>
      </c>
      <c r="O94">
        <v>2400</v>
      </c>
      <c r="P94">
        <v>320</v>
      </c>
      <c r="Q94">
        <v>2400</v>
      </c>
      <c r="R94" s="2" t="s">
        <v>764</v>
      </c>
      <c r="S94">
        <v>18</v>
      </c>
      <c r="T94" s="2" t="s">
        <v>4084</v>
      </c>
      <c r="U94">
        <v>2800</v>
      </c>
      <c r="V94">
        <v>0</v>
      </c>
      <c r="W94">
        <v>0</v>
      </c>
      <c r="X94">
        <v>0</v>
      </c>
      <c r="Y94">
        <v>80</v>
      </c>
      <c r="Z94">
        <v>80</v>
      </c>
      <c r="AA94">
        <v>2720</v>
      </c>
      <c r="AB94">
        <v>0.08</v>
      </c>
      <c r="AC94">
        <v>1</v>
      </c>
      <c r="AD94">
        <v>34000</v>
      </c>
      <c r="AE94">
        <v>34000</v>
      </c>
      <c r="AF94">
        <v>3</v>
      </c>
      <c r="AG94" s="2" t="s">
        <v>764</v>
      </c>
    </row>
    <row r="95" spans="1:33">
      <c r="A95" s="1">
        <v>46064</v>
      </c>
      <c r="B95" s="2" t="s">
        <v>29</v>
      </c>
      <c r="C95" s="3">
        <v>0.40972222222222232</v>
      </c>
      <c r="D95" s="3">
        <v>0.65625</v>
      </c>
      <c r="E95">
        <v>4</v>
      </c>
      <c r="F95" s="2" t="s">
        <v>76</v>
      </c>
      <c r="G95" s="2" t="s">
        <v>82</v>
      </c>
      <c r="H95" s="2" t="s">
        <v>84</v>
      </c>
      <c r="I95" s="2" t="s">
        <v>86</v>
      </c>
      <c r="J95" s="2" t="s">
        <v>83</v>
      </c>
      <c r="K95" s="2" t="s">
        <v>79</v>
      </c>
      <c r="L95">
        <v>56350</v>
      </c>
      <c r="M95">
        <v>56640</v>
      </c>
      <c r="N95" s="2" t="s">
        <v>4201</v>
      </c>
      <c r="O95">
        <v>56250</v>
      </c>
      <c r="P95">
        <v>0</v>
      </c>
      <c r="Q95">
        <v>56250</v>
      </c>
      <c r="R95" s="2" t="s">
        <v>764</v>
      </c>
      <c r="S95">
        <v>24</v>
      </c>
      <c r="T95" s="2" t="s">
        <v>4084</v>
      </c>
      <c r="U95">
        <v>56640</v>
      </c>
      <c r="V95">
        <v>0</v>
      </c>
      <c r="W95">
        <v>0</v>
      </c>
      <c r="X95">
        <v>0</v>
      </c>
      <c r="Y95">
        <v>80</v>
      </c>
      <c r="Z95">
        <v>80</v>
      </c>
      <c r="AA95">
        <v>56250</v>
      </c>
      <c r="AB95">
        <v>5.92</v>
      </c>
      <c r="AC95">
        <v>1</v>
      </c>
      <c r="AD95">
        <v>9501.6891891891901</v>
      </c>
      <c r="AE95">
        <v>9501.6891891891901</v>
      </c>
      <c r="AF95">
        <v>17</v>
      </c>
      <c r="AG95" s="2" t="s">
        <v>764</v>
      </c>
    </row>
    <row r="96" spans="1:33">
      <c r="A96" s="1">
        <v>46062</v>
      </c>
      <c r="B96" s="2" t="s">
        <v>4105</v>
      </c>
      <c r="C96" s="3">
        <v>0.52083333333333326</v>
      </c>
      <c r="D96" s="3">
        <v>0.58333333333333326</v>
      </c>
      <c r="E96">
        <v>107</v>
      </c>
      <c r="F96" s="2" t="s">
        <v>614</v>
      </c>
      <c r="G96" s="2" t="s">
        <v>610</v>
      </c>
      <c r="H96" s="2" t="s">
        <v>612</v>
      </c>
      <c r="I96" s="2" t="s">
        <v>153</v>
      </c>
      <c r="J96" s="2" t="s">
        <v>611</v>
      </c>
      <c r="K96" s="2" t="s">
        <v>64</v>
      </c>
      <c r="L96">
        <v>2500</v>
      </c>
      <c r="M96">
        <v>2729</v>
      </c>
      <c r="N96" s="2" t="s">
        <v>4202</v>
      </c>
      <c r="O96">
        <v>0</v>
      </c>
      <c r="P96">
        <v>2711</v>
      </c>
      <c r="Q96">
        <v>0</v>
      </c>
      <c r="R96" s="2" t="s">
        <v>764</v>
      </c>
      <c r="S96">
        <v>18</v>
      </c>
      <c r="T96" s="2" t="s">
        <v>4203</v>
      </c>
      <c r="U96">
        <v>2800</v>
      </c>
      <c r="V96">
        <v>0</v>
      </c>
      <c r="W96">
        <v>89</v>
      </c>
      <c r="X96">
        <v>89</v>
      </c>
      <c r="Y96">
        <v>0</v>
      </c>
      <c r="Z96">
        <v>89</v>
      </c>
      <c r="AA96">
        <v>2711</v>
      </c>
      <c r="AB96">
        <v>1.5</v>
      </c>
      <c r="AC96">
        <v>4</v>
      </c>
      <c r="AD96">
        <v>1807.3333333333333</v>
      </c>
      <c r="AE96">
        <v>451.83333333333331</v>
      </c>
      <c r="AF96">
        <v>22</v>
      </c>
      <c r="AG96" s="2" t="s">
        <v>764</v>
      </c>
    </row>
    <row r="97" spans="1:33">
      <c r="A97" s="1">
        <v>46064</v>
      </c>
      <c r="B97" s="2" t="s">
        <v>4105</v>
      </c>
      <c r="C97" s="3">
        <v>0.33333333333333326</v>
      </c>
      <c r="D97" s="3">
        <v>0.4375</v>
      </c>
      <c r="E97">
        <v>164</v>
      </c>
      <c r="F97" s="2" t="s">
        <v>880</v>
      </c>
      <c r="G97" s="2" t="s">
        <v>877</v>
      </c>
      <c r="H97" s="2" t="s">
        <v>879</v>
      </c>
      <c r="I97" s="2" t="s">
        <v>153</v>
      </c>
      <c r="J97" s="2" t="s">
        <v>878</v>
      </c>
      <c r="K97" s="2" t="s">
        <v>64</v>
      </c>
      <c r="L97">
        <v>5000</v>
      </c>
      <c r="M97">
        <v>5148</v>
      </c>
      <c r="N97" s="2" t="s">
        <v>4204</v>
      </c>
      <c r="O97">
        <v>1500</v>
      </c>
      <c r="P97">
        <v>3482</v>
      </c>
      <c r="Q97">
        <v>1500</v>
      </c>
      <c r="R97" s="2" t="s">
        <v>764</v>
      </c>
      <c r="S97">
        <v>166</v>
      </c>
      <c r="T97" s="2" t="s">
        <v>4205</v>
      </c>
      <c r="U97">
        <v>5200</v>
      </c>
      <c r="V97">
        <v>0</v>
      </c>
      <c r="W97">
        <v>218</v>
      </c>
      <c r="X97">
        <v>218</v>
      </c>
      <c r="Y97">
        <v>0</v>
      </c>
      <c r="Z97">
        <v>218</v>
      </c>
      <c r="AA97">
        <v>4982</v>
      </c>
      <c r="AB97">
        <v>2.5</v>
      </c>
      <c r="AC97">
        <v>5</v>
      </c>
      <c r="AD97">
        <v>1992.8</v>
      </c>
      <c r="AE97">
        <v>398.56</v>
      </c>
      <c r="AF97">
        <v>14</v>
      </c>
      <c r="AG97" s="2" t="s">
        <v>764</v>
      </c>
    </row>
    <row r="98" spans="1:33">
      <c r="A98" s="1">
        <v>46064</v>
      </c>
      <c r="B98" s="2" t="s">
        <v>4105</v>
      </c>
      <c r="C98" s="3">
        <v>0.44097222222222232</v>
      </c>
      <c r="D98" s="3">
        <v>0.48958333333333326</v>
      </c>
      <c r="E98">
        <v>114</v>
      </c>
      <c r="F98" s="2" t="s">
        <v>647</v>
      </c>
      <c r="G98" s="2" t="s">
        <v>644</v>
      </c>
      <c r="H98" s="2" t="s">
        <v>646</v>
      </c>
      <c r="I98" s="2" t="s">
        <v>153</v>
      </c>
      <c r="J98" s="2" t="s">
        <v>645</v>
      </c>
      <c r="K98" s="2" t="s">
        <v>64</v>
      </c>
      <c r="L98">
        <v>1600</v>
      </c>
      <c r="M98">
        <v>1737</v>
      </c>
      <c r="N98" s="2" t="s">
        <v>4206</v>
      </c>
      <c r="O98">
        <v>1250</v>
      </c>
      <c r="P98">
        <v>487</v>
      </c>
      <c r="Q98">
        <v>1250</v>
      </c>
      <c r="R98" s="2" t="s">
        <v>764</v>
      </c>
      <c r="S98">
        <v>0</v>
      </c>
      <c r="T98" s="2" t="s">
        <v>4205</v>
      </c>
      <c r="U98">
        <v>1840</v>
      </c>
      <c r="V98">
        <v>0</v>
      </c>
      <c r="W98">
        <v>103</v>
      </c>
      <c r="X98">
        <v>103</v>
      </c>
      <c r="Y98">
        <v>0</v>
      </c>
      <c r="Z98">
        <v>103</v>
      </c>
      <c r="AA98">
        <v>1737</v>
      </c>
      <c r="AB98">
        <v>1.17</v>
      </c>
      <c r="AC98">
        <v>5</v>
      </c>
      <c r="AD98">
        <v>1484.6153846153848</v>
      </c>
      <c r="AE98">
        <v>296.92307692307691</v>
      </c>
      <c r="AF98">
        <v>6</v>
      </c>
      <c r="AG98" s="2" t="s">
        <v>764</v>
      </c>
    </row>
    <row r="99" spans="1:33">
      <c r="A99" s="1">
        <v>46065</v>
      </c>
      <c r="B99" s="2" t="s">
        <v>29</v>
      </c>
      <c r="C99" s="3">
        <v>0.39583333333333326</v>
      </c>
      <c r="D99" s="3">
        <v>0.4375</v>
      </c>
      <c r="E99">
        <v>52</v>
      </c>
      <c r="F99" s="2" t="s">
        <v>335</v>
      </c>
      <c r="G99" s="2" t="s">
        <v>338</v>
      </c>
      <c r="H99" s="2" t="s">
        <v>329</v>
      </c>
      <c r="I99" s="2" t="s">
        <v>330</v>
      </c>
      <c r="J99" s="2" t="s">
        <v>328</v>
      </c>
      <c r="K99" s="2" t="s">
        <v>79</v>
      </c>
      <c r="L99">
        <v>29700</v>
      </c>
      <c r="M99">
        <v>29920</v>
      </c>
      <c r="N99" s="2" t="s">
        <v>4207</v>
      </c>
      <c r="O99">
        <v>29703</v>
      </c>
      <c r="P99">
        <v>0</v>
      </c>
      <c r="Q99">
        <v>29703</v>
      </c>
      <c r="R99" s="2" t="s">
        <v>764</v>
      </c>
      <c r="S99">
        <v>0</v>
      </c>
      <c r="T99" s="2" t="s">
        <v>4084</v>
      </c>
      <c r="U99">
        <v>29920</v>
      </c>
      <c r="V99">
        <v>0</v>
      </c>
      <c r="W99">
        <v>0</v>
      </c>
      <c r="X99">
        <v>0</v>
      </c>
      <c r="Y99">
        <v>80</v>
      </c>
      <c r="Z99">
        <v>80</v>
      </c>
      <c r="AA99">
        <v>29703</v>
      </c>
      <c r="AB99">
        <v>1</v>
      </c>
      <c r="AC99">
        <v>1</v>
      </c>
      <c r="AD99">
        <v>29703</v>
      </c>
      <c r="AE99">
        <v>29703</v>
      </c>
      <c r="AF99">
        <v>9</v>
      </c>
      <c r="AG99" s="2" t="s">
        <v>764</v>
      </c>
    </row>
    <row r="100" spans="1:33">
      <c r="A100" s="1">
        <v>46065</v>
      </c>
      <c r="B100" s="2" t="s">
        <v>29</v>
      </c>
      <c r="C100" s="3">
        <v>0.45138888888888884</v>
      </c>
      <c r="D100" s="3">
        <v>0.46180555555555558</v>
      </c>
      <c r="E100">
        <v>37</v>
      </c>
      <c r="F100" s="2" t="s">
        <v>266</v>
      </c>
      <c r="G100" s="2" t="s">
        <v>258</v>
      </c>
      <c r="H100" s="2" t="s">
        <v>260</v>
      </c>
      <c r="I100" s="2" t="s">
        <v>261</v>
      </c>
      <c r="J100" s="2" t="s">
        <v>259</v>
      </c>
      <c r="K100" s="2" t="s">
        <v>79</v>
      </c>
      <c r="L100">
        <v>10100</v>
      </c>
      <c r="M100">
        <v>10320</v>
      </c>
      <c r="N100" s="2" t="s">
        <v>4208</v>
      </c>
      <c r="O100">
        <v>9804</v>
      </c>
      <c r="P100">
        <v>0</v>
      </c>
      <c r="Q100">
        <v>9804</v>
      </c>
      <c r="R100" s="2" t="s">
        <v>764</v>
      </c>
      <c r="S100">
        <v>0</v>
      </c>
      <c r="T100" s="2" t="s">
        <v>4084</v>
      </c>
      <c r="U100">
        <v>10320</v>
      </c>
      <c r="V100">
        <v>0</v>
      </c>
      <c r="W100">
        <v>0</v>
      </c>
      <c r="X100">
        <v>0</v>
      </c>
      <c r="Y100">
        <v>80</v>
      </c>
      <c r="Z100">
        <v>80</v>
      </c>
      <c r="AA100">
        <v>9804</v>
      </c>
      <c r="AB100">
        <v>0.25</v>
      </c>
      <c r="AC100">
        <v>1</v>
      </c>
      <c r="AD100">
        <v>39216</v>
      </c>
      <c r="AE100">
        <v>39216</v>
      </c>
      <c r="AF100">
        <v>18</v>
      </c>
      <c r="AG100" s="2" t="s">
        <v>764</v>
      </c>
    </row>
    <row r="101" spans="1:33">
      <c r="A101" s="1">
        <v>46065</v>
      </c>
      <c r="B101" s="2" t="s">
        <v>29</v>
      </c>
      <c r="C101" s="3">
        <v>0.47222222222222232</v>
      </c>
      <c r="D101" s="3">
        <v>0.49305555555555558</v>
      </c>
      <c r="E101">
        <v>50</v>
      </c>
      <c r="F101" s="2" t="s">
        <v>335</v>
      </c>
      <c r="G101" s="2" t="s">
        <v>327</v>
      </c>
      <c r="H101" s="2" t="s">
        <v>329</v>
      </c>
      <c r="I101" s="2" t="s">
        <v>330</v>
      </c>
      <c r="J101" s="2" t="s">
        <v>328</v>
      </c>
      <c r="K101" s="2" t="s">
        <v>79</v>
      </c>
      <c r="L101">
        <v>30000</v>
      </c>
      <c r="M101">
        <v>30080</v>
      </c>
      <c r="N101" s="2" t="s">
        <v>4209</v>
      </c>
      <c r="O101">
        <v>29703</v>
      </c>
      <c r="P101">
        <v>735</v>
      </c>
      <c r="Q101">
        <v>29703</v>
      </c>
      <c r="R101" s="2" t="s">
        <v>764</v>
      </c>
      <c r="S101">
        <v>0</v>
      </c>
      <c r="T101" s="2" t="s">
        <v>4084</v>
      </c>
      <c r="U101">
        <v>30080</v>
      </c>
      <c r="V101">
        <v>0</v>
      </c>
      <c r="W101">
        <v>0</v>
      </c>
      <c r="X101">
        <v>0</v>
      </c>
      <c r="Y101">
        <v>80</v>
      </c>
      <c r="Z101">
        <v>80</v>
      </c>
      <c r="AA101">
        <v>30438</v>
      </c>
      <c r="AB101">
        <v>0.5</v>
      </c>
      <c r="AC101">
        <v>1</v>
      </c>
      <c r="AD101">
        <v>60876</v>
      </c>
      <c r="AE101">
        <v>60876</v>
      </c>
      <c r="AF101">
        <v>3</v>
      </c>
      <c r="AG101" s="2" t="s">
        <v>764</v>
      </c>
    </row>
    <row r="102" spans="1:33">
      <c r="A102" s="1">
        <v>46065</v>
      </c>
      <c r="B102" s="2" t="s">
        <v>29</v>
      </c>
      <c r="C102" s="3">
        <v>0.5625</v>
      </c>
      <c r="D102" s="3">
        <v>0.56597222222222232</v>
      </c>
      <c r="E102">
        <v>95</v>
      </c>
      <c r="F102" s="2" t="s">
        <v>550</v>
      </c>
      <c r="G102" s="2" t="s">
        <v>543</v>
      </c>
      <c r="H102" s="2" t="s">
        <v>545</v>
      </c>
      <c r="I102" s="2" t="s">
        <v>153</v>
      </c>
      <c r="J102" s="2" t="s">
        <v>544</v>
      </c>
      <c r="K102" s="2" t="s">
        <v>79</v>
      </c>
      <c r="L102">
        <v>5100</v>
      </c>
      <c r="M102">
        <v>5320</v>
      </c>
      <c r="N102" s="2" t="s">
        <v>4210</v>
      </c>
      <c r="O102">
        <v>5000</v>
      </c>
      <c r="P102">
        <v>333</v>
      </c>
      <c r="Q102">
        <v>5000</v>
      </c>
      <c r="R102" s="2" t="s">
        <v>764</v>
      </c>
      <c r="S102">
        <v>0</v>
      </c>
      <c r="T102" s="2" t="s">
        <v>4084</v>
      </c>
      <c r="U102">
        <v>5320</v>
      </c>
      <c r="V102">
        <v>0</v>
      </c>
      <c r="W102">
        <v>0</v>
      </c>
      <c r="X102">
        <v>0</v>
      </c>
      <c r="Y102">
        <v>80</v>
      </c>
      <c r="Z102">
        <v>80</v>
      </c>
      <c r="AA102">
        <v>5333</v>
      </c>
      <c r="AB102">
        <v>0.08</v>
      </c>
      <c r="AC102">
        <v>1</v>
      </c>
      <c r="AD102">
        <v>66662.5</v>
      </c>
      <c r="AE102">
        <v>66662.5</v>
      </c>
      <c r="AF102">
        <v>5</v>
      </c>
      <c r="AG102" s="2" t="s">
        <v>764</v>
      </c>
    </row>
    <row r="103" spans="1:33">
      <c r="A103" s="1">
        <v>46066</v>
      </c>
      <c r="B103" s="2" t="s">
        <v>29</v>
      </c>
      <c r="C103" s="3">
        <v>0.36805555555555558</v>
      </c>
      <c r="D103" s="3">
        <v>0.40972222222222232</v>
      </c>
      <c r="E103">
        <v>163</v>
      </c>
      <c r="F103" s="2" t="s">
        <v>442</v>
      </c>
      <c r="G103" s="2" t="s">
        <v>872</v>
      </c>
      <c r="H103" s="2" t="s">
        <v>191</v>
      </c>
      <c r="I103" s="2" t="s">
        <v>473</v>
      </c>
      <c r="J103" s="2" t="s">
        <v>873</v>
      </c>
      <c r="K103" s="2" t="s">
        <v>445</v>
      </c>
      <c r="L103">
        <v>12300</v>
      </c>
      <c r="M103">
        <v>12780</v>
      </c>
      <c r="N103" s="2" t="s">
        <v>4211</v>
      </c>
      <c r="O103">
        <v>12188</v>
      </c>
      <c r="P103">
        <v>0</v>
      </c>
      <c r="Q103">
        <v>12188</v>
      </c>
      <c r="R103" s="2" t="s">
        <v>764</v>
      </c>
      <c r="S103">
        <v>0</v>
      </c>
      <c r="T103" s="2" t="s">
        <v>4084</v>
      </c>
      <c r="U103">
        <v>12780</v>
      </c>
      <c r="V103">
        <v>0</v>
      </c>
      <c r="W103">
        <v>0</v>
      </c>
      <c r="X103">
        <v>0</v>
      </c>
      <c r="Y103">
        <v>80</v>
      </c>
      <c r="Z103">
        <v>80</v>
      </c>
      <c r="AA103">
        <v>12188</v>
      </c>
      <c r="AB103">
        <v>1</v>
      </c>
      <c r="AC103">
        <v>1</v>
      </c>
      <c r="AD103">
        <v>12188</v>
      </c>
      <c r="AE103">
        <v>12188</v>
      </c>
      <c r="AF103">
        <v>10</v>
      </c>
      <c r="AG103" s="2" t="s">
        <v>764</v>
      </c>
    </row>
    <row r="104" spans="1:33">
      <c r="A104" s="1">
        <v>46072</v>
      </c>
      <c r="B104" s="2" t="s">
        <v>29</v>
      </c>
      <c r="C104" s="3">
        <v>0.37847222222222232</v>
      </c>
      <c r="D104" s="3">
        <v>0.39583333333333326</v>
      </c>
      <c r="E104">
        <v>71</v>
      </c>
      <c r="F104" s="2" t="s">
        <v>447</v>
      </c>
      <c r="G104" s="2" t="s">
        <v>326</v>
      </c>
      <c r="H104" s="2" t="s">
        <v>318</v>
      </c>
      <c r="I104" s="2" t="s">
        <v>240</v>
      </c>
      <c r="J104" s="2" t="s">
        <v>317</v>
      </c>
      <c r="K104" s="2" t="s">
        <v>445</v>
      </c>
      <c r="L104">
        <v>30500</v>
      </c>
      <c r="M104">
        <v>30800</v>
      </c>
      <c r="N104" s="2" t="s">
        <v>4212</v>
      </c>
      <c r="O104">
        <v>30000</v>
      </c>
      <c r="P104">
        <v>1385</v>
      </c>
      <c r="Q104">
        <v>30000</v>
      </c>
      <c r="R104" s="2" t="s">
        <v>764</v>
      </c>
      <c r="S104">
        <v>0</v>
      </c>
      <c r="T104" s="2" t="s">
        <v>4084</v>
      </c>
      <c r="U104">
        <v>30800</v>
      </c>
      <c r="V104">
        <v>0</v>
      </c>
      <c r="W104">
        <v>0</v>
      </c>
      <c r="X104">
        <v>0</v>
      </c>
      <c r="Y104">
        <v>80</v>
      </c>
      <c r="Z104">
        <v>80</v>
      </c>
      <c r="AA104">
        <v>31385</v>
      </c>
      <c r="AB104">
        <v>0.42</v>
      </c>
      <c r="AC104">
        <v>1</v>
      </c>
      <c r="AD104">
        <v>74726.190476190473</v>
      </c>
      <c r="AE104">
        <v>74726.190476190473</v>
      </c>
      <c r="AF104">
        <v>3</v>
      </c>
      <c r="AG104" s="2" t="s">
        <v>764</v>
      </c>
    </row>
    <row r="105" spans="1:33">
      <c r="A105" s="1">
        <v>46072</v>
      </c>
      <c r="B105" s="2" t="s">
        <v>29</v>
      </c>
      <c r="C105" s="3">
        <v>0.40277777777777768</v>
      </c>
      <c r="D105" s="3">
        <v>0.40625</v>
      </c>
      <c r="E105">
        <v>122</v>
      </c>
      <c r="F105" s="2" t="s">
        <v>696</v>
      </c>
      <c r="G105" s="2" t="s">
        <v>693</v>
      </c>
      <c r="H105" s="2" t="s">
        <v>695</v>
      </c>
      <c r="I105" s="2" t="s">
        <v>687</v>
      </c>
      <c r="J105" s="2" t="s">
        <v>694</v>
      </c>
      <c r="K105" s="2" t="s">
        <v>79</v>
      </c>
      <c r="L105">
        <v>4100</v>
      </c>
      <c r="M105">
        <v>4240</v>
      </c>
      <c r="N105" s="2" t="s">
        <v>4213</v>
      </c>
      <c r="O105">
        <v>4000</v>
      </c>
      <c r="P105">
        <v>450</v>
      </c>
      <c r="Q105">
        <v>4000</v>
      </c>
      <c r="R105" s="2" t="s">
        <v>764</v>
      </c>
      <c r="S105">
        <v>0</v>
      </c>
      <c r="T105" s="2" t="s">
        <v>4084</v>
      </c>
      <c r="U105">
        <v>4240</v>
      </c>
      <c r="V105">
        <v>0</v>
      </c>
      <c r="W105">
        <v>0</v>
      </c>
      <c r="X105">
        <v>0</v>
      </c>
      <c r="Y105">
        <v>80</v>
      </c>
      <c r="Z105">
        <v>80</v>
      </c>
      <c r="AA105">
        <v>4450</v>
      </c>
      <c r="AB105">
        <v>0.08</v>
      </c>
      <c r="AC105">
        <v>1</v>
      </c>
      <c r="AD105">
        <v>55625</v>
      </c>
      <c r="AE105">
        <v>55625</v>
      </c>
      <c r="AF105">
        <v>3</v>
      </c>
      <c r="AG105" s="2" t="s">
        <v>764</v>
      </c>
    </row>
    <row r="106" spans="1:33">
      <c r="A106" s="1">
        <v>46065</v>
      </c>
      <c r="B106" s="2" t="s">
        <v>29</v>
      </c>
      <c r="C106" s="3">
        <v>0.39583333333333326</v>
      </c>
      <c r="D106" s="3">
        <v>0.44097222222222232</v>
      </c>
      <c r="E106">
        <v>126</v>
      </c>
      <c r="F106" s="2" t="s">
        <v>715</v>
      </c>
      <c r="G106" s="2" t="s">
        <v>712</v>
      </c>
      <c r="H106" s="2" t="s">
        <v>714</v>
      </c>
      <c r="I106" s="2" t="s">
        <v>422</v>
      </c>
      <c r="J106" s="2" t="s">
        <v>713</v>
      </c>
      <c r="K106" s="2" t="s">
        <v>64</v>
      </c>
      <c r="L106">
        <v>5000</v>
      </c>
      <c r="M106">
        <v>5170</v>
      </c>
      <c r="N106" s="2" t="s">
        <v>4214</v>
      </c>
      <c r="O106">
        <v>3743</v>
      </c>
      <c r="P106">
        <v>1422</v>
      </c>
      <c r="Q106">
        <v>3743</v>
      </c>
      <c r="R106" s="2" t="s">
        <v>764</v>
      </c>
      <c r="S106">
        <v>3</v>
      </c>
      <c r="T106" s="2" t="s">
        <v>4215</v>
      </c>
      <c r="U106">
        <v>5400</v>
      </c>
      <c r="V106">
        <v>0</v>
      </c>
      <c r="W106">
        <v>235</v>
      </c>
      <c r="X106">
        <v>235</v>
      </c>
      <c r="Y106">
        <v>0</v>
      </c>
      <c r="Z106">
        <v>235</v>
      </c>
      <c r="AA106">
        <v>5165</v>
      </c>
      <c r="AB106">
        <v>1.08</v>
      </c>
      <c r="AC106">
        <v>2</v>
      </c>
      <c r="AD106">
        <v>4782.4074074074069</v>
      </c>
      <c r="AE106">
        <v>2391.2037037037035</v>
      </c>
      <c r="AF106">
        <v>10</v>
      </c>
      <c r="AG106" s="2" t="s">
        <v>764</v>
      </c>
    </row>
    <row r="107" spans="1:33">
      <c r="A107" s="1">
        <v>46065</v>
      </c>
      <c r="B107" s="2" t="s">
        <v>29</v>
      </c>
      <c r="C107" s="3">
        <v>0.53472222222222232</v>
      </c>
      <c r="D107" s="3">
        <v>0.54861111111111116</v>
      </c>
      <c r="E107">
        <v>24</v>
      </c>
      <c r="F107" s="2" t="s">
        <v>193</v>
      </c>
      <c r="G107" s="2" t="s">
        <v>189</v>
      </c>
      <c r="H107" s="2" t="s">
        <v>191</v>
      </c>
      <c r="I107" s="2" t="s">
        <v>192</v>
      </c>
      <c r="J107" s="2" t="s">
        <v>190</v>
      </c>
      <c r="K107" s="2" t="s">
        <v>64</v>
      </c>
      <c r="L107">
        <v>8000</v>
      </c>
      <c r="M107">
        <v>8430</v>
      </c>
      <c r="N107" s="2" t="s">
        <v>4216</v>
      </c>
      <c r="O107">
        <v>3500</v>
      </c>
      <c r="P107">
        <v>4899</v>
      </c>
      <c r="Q107">
        <v>3500</v>
      </c>
      <c r="R107" s="2" t="s">
        <v>764</v>
      </c>
      <c r="S107">
        <v>4</v>
      </c>
      <c r="T107" s="2" t="s">
        <v>3846</v>
      </c>
      <c r="U107">
        <v>8520</v>
      </c>
      <c r="V107">
        <v>0</v>
      </c>
      <c r="W107">
        <v>121</v>
      </c>
      <c r="X107">
        <v>121</v>
      </c>
      <c r="Y107">
        <v>0</v>
      </c>
      <c r="Z107">
        <v>121</v>
      </c>
      <c r="AA107">
        <v>8399</v>
      </c>
      <c r="AB107">
        <v>0.33</v>
      </c>
      <c r="AC107">
        <v>2</v>
      </c>
      <c r="AD107">
        <v>25451.515151515152</v>
      </c>
      <c r="AE107">
        <v>12725.757575757576</v>
      </c>
      <c r="AF107">
        <v>10</v>
      </c>
      <c r="AG107" s="2" t="s">
        <v>764</v>
      </c>
    </row>
    <row r="108" spans="1:33">
      <c r="A108" s="1">
        <v>46065</v>
      </c>
      <c r="B108" s="2" t="s">
        <v>29</v>
      </c>
      <c r="C108" s="3">
        <v>0.63194444444444442</v>
      </c>
      <c r="D108" s="3">
        <v>0.70833333333333326</v>
      </c>
      <c r="E108">
        <v>51</v>
      </c>
      <c r="F108" s="2" t="s">
        <v>331</v>
      </c>
      <c r="G108" s="2" t="s">
        <v>338</v>
      </c>
      <c r="H108" s="2" t="s">
        <v>329</v>
      </c>
      <c r="I108" s="2" t="s">
        <v>330</v>
      </c>
      <c r="J108" s="2" t="s">
        <v>328</v>
      </c>
      <c r="K108" s="2" t="s">
        <v>64</v>
      </c>
      <c r="L108">
        <v>29600</v>
      </c>
      <c r="M108" t="s">
        <v>764</v>
      </c>
      <c r="N108" s="2" t="s">
        <v>4169</v>
      </c>
      <c r="O108">
        <v>13000</v>
      </c>
      <c r="P108">
        <v>0</v>
      </c>
      <c r="Q108">
        <v>13000</v>
      </c>
      <c r="R108" s="2" t="s">
        <v>3459</v>
      </c>
      <c r="S108">
        <v>0</v>
      </c>
      <c r="T108" s="2" t="s">
        <v>4217</v>
      </c>
      <c r="U108">
        <v>30840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13000</v>
      </c>
      <c r="AB108">
        <v>1.83</v>
      </c>
      <c r="AC108">
        <v>2</v>
      </c>
      <c r="AD108">
        <v>7103.8251366120212</v>
      </c>
      <c r="AE108">
        <v>3551.9125683060106</v>
      </c>
      <c r="AF108">
        <v>116</v>
      </c>
      <c r="AG108" s="2" t="s">
        <v>764</v>
      </c>
    </row>
    <row r="109" spans="1:33">
      <c r="A109" s="1">
        <v>46066</v>
      </c>
      <c r="B109" s="2" t="s">
        <v>29</v>
      </c>
      <c r="C109" s="3">
        <v>0.33333333333333326</v>
      </c>
      <c r="D109" s="3">
        <v>0.43055555555555558</v>
      </c>
      <c r="E109">
        <v>51</v>
      </c>
      <c r="F109" s="2" t="s">
        <v>331</v>
      </c>
      <c r="G109" s="2" t="s">
        <v>338</v>
      </c>
      <c r="H109" s="2" t="s">
        <v>329</v>
      </c>
      <c r="I109" s="2" t="s">
        <v>330</v>
      </c>
      <c r="J109" s="2" t="s">
        <v>328</v>
      </c>
      <c r="K109" s="2" t="s">
        <v>64</v>
      </c>
      <c r="L109">
        <v>29600</v>
      </c>
      <c r="M109">
        <v>29445</v>
      </c>
      <c r="N109" s="2" t="s">
        <v>4218</v>
      </c>
      <c r="O109">
        <v>16443</v>
      </c>
      <c r="P109">
        <v>0</v>
      </c>
      <c r="Q109">
        <v>16443</v>
      </c>
      <c r="R109" s="2" t="s">
        <v>3460</v>
      </c>
      <c r="S109">
        <v>5</v>
      </c>
      <c r="T109" s="2" t="s">
        <v>4219</v>
      </c>
      <c r="U109">
        <v>30840</v>
      </c>
      <c r="V109">
        <v>1397</v>
      </c>
      <c r="W109">
        <v>0</v>
      </c>
      <c r="X109">
        <v>1397</v>
      </c>
      <c r="Y109">
        <v>0</v>
      </c>
      <c r="Z109">
        <v>1397</v>
      </c>
      <c r="AA109">
        <v>16443</v>
      </c>
      <c r="AB109">
        <v>2.33</v>
      </c>
      <c r="AC109">
        <v>2</v>
      </c>
      <c r="AD109">
        <v>7057.0815450643777</v>
      </c>
      <c r="AE109">
        <v>3528.5407725321888</v>
      </c>
      <c r="AG109" s="2" t="s">
        <v>764</v>
      </c>
    </row>
    <row r="110" spans="1:33">
      <c r="A110" s="1">
        <v>46066</v>
      </c>
      <c r="B110" s="2" t="s">
        <v>29</v>
      </c>
      <c r="C110" s="3">
        <v>0.51041666666666674</v>
      </c>
      <c r="D110" s="3">
        <v>0.70833333333333326</v>
      </c>
      <c r="E110">
        <v>36</v>
      </c>
      <c r="F110" s="2" t="s">
        <v>262</v>
      </c>
      <c r="G110" s="2" t="s">
        <v>258</v>
      </c>
      <c r="H110" s="2" t="s">
        <v>260</v>
      </c>
      <c r="I110" s="2" t="s">
        <v>261</v>
      </c>
      <c r="J110" s="2" t="s">
        <v>259</v>
      </c>
      <c r="K110" s="2" t="s">
        <v>64</v>
      </c>
      <c r="L110">
        <v>17500</v>
      </c>
      <c r="M110">
        <v>17990</v>
      </c>
      <c r="N110" s="2" t="s">
        <v>4220</v>
      </c>
      <c r="O110">
        <v>9804</v>
      </c>
      <c r="P110">
        <v>8162</v>
      </c>
      <c r="Q110">
        <v>9804</v>
      </c>
      <c r="R110" s="2" t="s">
        <v>764</v>
      </c>
      <c r="S110">
        <v>6</v>
      </c>
      <c r="T110" s="2" t="s">
        <v>3847</v>
      </c>
      <c r="U110">
        <v>18480</v>
      </c>
      <c r="V110">
        <v>0</v>
      </c>
      <c r="W110">
        <v>514</v>
      </c>
      <c r="X110">
        <v>514</v>
      </c>
      <c r="Y110">
        <v>0</v>
      </c>
      <c r="Z110">
        <v>514</v>
      </c>
      <c r="AA110">
        <v>17966</v>
      </c>
      <c r="AB110">
        <v>4.75</v>
      </c>
      <c r="AC110">
        <v>1</v>
      </c>
      <c r="AD110">
        <v>3782.3157894736842</v>
      </c>
      <c r="AE110">
        <v>3782.3157894736842</v>
      </c>
      <c r="AF110">
        <v>43</v>
      </c>
      <c r="AG110" s="2" t="s">
        <v>764</v>
      </c>
    </row>
    <row r="111" spans="1:33">
      <c r="A111" s="1">
        <v>46072</v>
      </c>
      <c r="B111" s="2" t="s">
        <v>4105</v>
      </c>
      <c r="C111" s="3">
        <v>0.34722222222222232</v>
      </c>
      <c r="D111" s="3">
        <v>0.41666666666666674</v>
      </c>
      <c r="E111">
        <v>123</v>
      </c>
      <c r="F111" s="2" t="s">
        <v>702</v>
      </c>
      <c r="G111" s="2" t="s">
        <v>701</v>
      </c>
      <c r="H111" s="2" t="s">
        <v>695</v>
      </c>
      <c r="I111" s="2" t="s">
        <v>687</v>
      </c>
      <c r="J111" s="2" t="s">
        <v>694</v>
      </c>
      <c r="K111" s="2" t="s">
        <v>64</v>
      </c>
      <c r="L111">
        <v>6000</v>
      </c>
      <c r="M111">
        <v>6155</v>
      </c>
      <c r="N111" s="2" t="s">
        <v>4221</v>
      </c>
      <c r="O111">
        <v>0</v>
      </c>
      <c r="P111">
        <v>6155</v>
      </c>
      <c r="Q111">
        <v>0</v>
      </c>
      <c r="R111" s="2" t="s">
        <v>764</v>
      </c>
      <c r="S111">
        <v>0</v>
      </c>
      <c r="T111" s="2" t="s">
        <v>4217</v>
      </c>
      <c r="U111">
        <v>6240</v>
      </c>
      <c r="V111">
        <v>0</v>
      </c>
      <c r="W111">
        <v>85</v>
      </c>
      <c r="X111">
        <v>85</v>
      </c>
      <c r="Y111">
        <v>0</v>
      </c>
      <c r="Z111">
        <v>85</v>
      </c>
      <c r="AA111">
        <v>6155</v>
      </c>
      <c r="AB111">
        <v>1.67</v>
      </c>
      <c r="AC111">
        <v>2</v>
      </c>
      <c r="AD111">
        <v>3685.6287425149703</v>
      </c>
      <c r="AE111">
        <v>1842.8143712574852</v>
      </c>
      <c r="AF111">
        <v>14</v>
      </c>
      <c r="AG111" s="2" t="s">
        <v>764</v>
      </c>
    </row>
    <row r="112" spans="1:33">
      <c r="A112" s="1">
        <v>46072</v>
      </c>
      <c r="B112" s="2" t="s">
        <v>29</v>
      </c>
      <c r="C112" s="3">
        <v>0.40625</v>
      </c>
      <c r="D112" s="3">
        <v>0.63194444444444442</v>
      </c>
      <c r="E112">
        <v>49</v>
      </c>
      <c r="F112" s="2" t="s">
        <v>331</v>
      </c>
      <c r="G112" s="2" t="s">
        <v>327</v>
      </c>
      <c r="H112" s="2" t="s">
        <v>329</v>
      </c>
      <c r="I112" s="2" t="s">
        <v>330</v>
      </c>
      <c r="J112" s="2" t="s">
        <v>328</v>
      </c>
      <c r="K112" s="2" t="s">
        <v>64</v>
      </c>
      <c r="L112">
        <v>30500</v>
      </c>
      <c r="M112">
        <v>30817</v>
      </c>
      <c r="N112" s="2" t="s">
        <v>4222</v>
      </c>
      <c r="O112">
        <v>29063</v>
      </c>
      <c r="P112">
        <v>1744</v>
      </c>
      <c r="Q112">
        <v>29063</v>
      </c>
      <c r="R112" s="2" t="s">
        <v>764</v>
      </c>
      <c r="S112">
        <v>3</v>
      </c>
      <c r="T112" s="2" t="s">
        <v>4217</v>
      </c>
      <c r="U112">
        <v>31200</v>
      </c>
      <c r="V112">
        <v>0</v>
      </c>
      <c r="W112">
        <v>393</v>
      </c>
      <c r="X112">
        <v>393</v>
      </c>
      <c r="Y112">
        <v>0</v>
      </c>
      <c r="Z112">
        <v>393</v>
      </c>
      <c r="AA112">
        <v>30807</v>
      </c>
      <c r="AB112">
        <v>5.42</v>
      </c>
      <c r="AC112">
        <v>2</v>
      </c>
      <c r="AD112">
        <v>5683.9483394833951</v>
      </c>
      <c r="AE112">
        <v>2841.9741697416976</v>
      </c>
      <c r="AF112">
        <v>33</v>
      </c>
      <c r="AG112" s="2" t="s">
        <v>764</v>
      </c>
    </row>
    <row r="113" spans="1:33">
      <c r="A113" s="1">
        <v>46073</v>
      </c>
      <c r="B113" s="2" t="s">
        <v>29</v>
      </c>
      <c r="C113" s="3">
        <v>0.33333333333333326</v>
      </c>
      <c r="D113" s="3">
        <v>0.36111111111111116</v>
      </c>
      <c r="E113">
        <v>45</v>
      </c>
      <c r="F113" s="2" t="s">
        <v>319</v>
      </c>
      <c r="G113" s="2" t="s">
        <v>316</v>
      </c>
      <c r="H113" s="2" t="s">
        <v>318</v>
      </c>
      <c r="I113" s="2" t="s">
        <v>240</v>
      </c>
      <c r="J113" s="2" t="s">
        <v>317</v>
      </c>
      <c r="K113" s="2" t="s">
        <v>64</v>
      </c>
      <c r="L113">
        <v>14800</v>
      </c>
      <c r="M113">
        <v>14500</v>
      </c>
      <c r="N113" s="2" t="s">
        <v>4223</v>
      </c>
      <c r="O113">
        <v>14515</v>
      </c>
      <c r="P113">
        <v>0</v>
      </c>
      <c r="Q113">
        <v>14515</v>
      </c>
      <c r="R113" s="2" t="s">
        <v>764</v>
      </c>
      <c r="S113">
        <v>24</v>
      </c>
      <c r="T113" s="2" t="s">
        <v>4217</v>
      </c>
      <c r="U113">
        <v>15360</v>
      </c>
      <c r="V113">
        <v>0</v>
      </c>
      <c r="W113">
        <v>845</v>
      </c>
      <c r="X113">
        <v>845</v>
      </c>
      <c r="Y113">
        <v>0</v>
      </c>
      <c r="Z113">
        <v>845</v>
      </c>
      <c r="AA113">
        <v>14515</v>
      </c>
      <c r="AB113">
        <v>0.67</v>
      </c>
      <c r="AC113">
        <v>2</v>
      </c>
      <c r="AD113">
        <v>21664.179104477611</v>
      </c>
      <c r="AE113">
        <v>10832.089552238805</v>
      </c>
      <c r="AF113">
        <v>35</v>
      </c>
      <c r="AG113" s="2" t="s">
        <v>764</v>
      </c>
    </row>
    <row r="114" spans="1:33">
      <c r="A114" s="1">
        <v>46073</v>
      </c>
      <c r="B114" s="2" t="s">
        <v>29</v>
      </c>
      <c r="C114" s="3">
        <v>0.41666666666666674</v>
      </c>
      <c r="D114" s="3">
        <v>0.45833333333333326</v>
      </c>
      <c r="E114">
        <v>47</v>
      </c>
      <c r="F114" s="2" t="s">
        <v>319</v>
      </c>
      <c r="G114" s="2" t="s">
        <v>326</v>
      </c>
      <c r="H114" s="2" t="s">
        <v>318</v>
      </c>
      <c r="I114" s="2" t="s">
        <v>240</v>
      </c>
      <c r="J114" s="2" t="s">
        <v>317</v>
      </c>
      <c r="K114" s="2" t="s">
        <v>64</v>
      </c>
      <c r="L114">
        <v>14800</v>
      </c>
      <c r="M114">
        <v>15380</v>
      </c>
      <c r="N114" s="2" t="s">
        <v>4224</v>
      </c>
      <c r="O114">
        <v>15000</v>
      </c>
      <c r="P114">
        <v>0</v>
      </c>
      <c r="Q114">
        <v>15000</v>
      </c>
      <c r="R114" s="2" t="s">
        <v>764</v>
      </c>
      <c r="S114">
        <v>363</v>
      </c>
      <c r="T114" s="2" t="s">
        <v>4217</v>
      </c>
      <c r="U114">
        <v>15480</v>
      </c>
      <c r="V114">
        <v>0</v>
      </c>
      <c r="W114">
        <v>480</v>
      </c>
      <c r="X114">
        <v>480</v>
      </c>
      <c r="Y114">
        <v>0</v>
      </c>
      <c r="Z114">
        <v>480</v>
      </c>
      <c r="AA114">
        <v>15000</v>
      </c>
      <c r="AB114">
        <v>1</v>
      </c>
      <c r="AC114">
        <v>2</v>
      </c>
      <c r="AD114">
        <v>15000</v>
      </c>
      <c r="AE114">
        <v>7500</v>
      </c>
      <c r="AF114">
        <v>20</v>
      </c>
      <c r="AG114" s="2" t="s">
        <v>764</v>
      </c>
    </row>
    <row r="115" spans="1:33">
      <c r="A115" s="1">
        <v>46073</v>
      </c>
      <c r="B115" s="2" t="s">
        <v>29</v>
      </c>
      <c r="C115" s="3">
        <v>0.51388888888888884</v>
      </c>
      <c r="D115" s="3">
        <v>0.64930555555555558</v>
      </c>
      <c r="E115">
        <v>137</v>
      </c>
      <c r="F115" s="2" t="s">
        <v>771</v>
      </c>
      <c r="G115" s="2" t="s">
        <v>775</v>
      </c>
      <c r="H115" s="2" t="s">
        <v>768</v>
      </c>
      <c r="I115" s="2" t="s">
        <v>770</v>
      </c>
      <c r="J115" s="2" t="s">
        <v>767</v>
      </c>
      <c r="K115" s="2" t="s">
        <v>79</v>
      </c>
      <c r="L115">
        <v>21000</v>
      </c>
      <c r="M115">
        <v>21150</v>
      </c>
      <c r="N115" s="2" t="s">
        <v>4225</v>
      </c>
      <c r="O115">
        <v>0</v>
      </c>
      <c r="P115">
        <v>21137</v>
      </c>
      <c r="Q115">
        <v>0</v>
      </c>
      <c r="R115" s="2" t="s">
        <v>764</v>
      </c>
      <c r="S115">
        <v>13</v>
      </c>
      <c r="T115" s="2" t="s">
        <v>4226</v>
      </c>
      <c r="U115">
        <v>10960</v>
      </c>
      <c r="V115">
        <v>0</v>
      </c>
      <c r="W115">
        <v>0</v>
      </c>
      <c r="X115">
        <v>0</v>
      </c>
      <c r="Y115">
        <v>80</v>
      </c>
      <c r="Z115">
        <v>80</v>
      </c>
      <c r="AA115">
        <v>21137</v>
      </c>
      <c r="AB115">
        <v>3.25</v>
      </c>
      <c r="AC115">
        <v>4</v>
      </c>
      <c r="AD115">
        <v>6503.6923076923076</v>
      </c>
      <c r="AE115">
        <v>1625.9230769230769</v>
      </c>
      <c r="AF115">
        <v>1999</v>
      </c>
      <c r="AG115" s="2" t="s">
        <v>764</v>
      </c>
    </row>
    <row r="116" spans="1:33">
      <c r="A116" s="1">
        <v>46076</v>
      </c>
      <c r="B116" s="2" t="s">
        <v>29</v>
      </c>
      <c r="C116" s="3">
        <v>0.33333333333333326</v>
      </c>
      <c r="D116" s="3">
        <v>0.40625</v>
      </c>
      <c r="E116">
        <v>129</v>
      </c>
      <c r="F116" s="2" t="s">
        <v>734</v>
      </c>
      <c r="G116" s="2" t="s">
        <v>731</v>
      </c>
      <c r="H116" s="2" t="s">
        <v>733</v>
      </c>
      <c r="I116" s="2" t="s">
        <v>97</v>
      </c>
      <c r="J116" s="2" t="s">
        <v>732</v>
      </c>
      <c r="K116" s="2" t="s">
        <v>64</v>
      </c>
      <c r="L116">
        <v>9500</v>
      </c>
      <c r="M116">
        <v>9660</v>
      </c>
      <c r="N116" s="2" t="s">
        <v>4227</v>
      </c>
      <c r="O116">
        <v>6000</v>
      </c>
      <c r="P116">
        <v>3639</v>
      </c>
      <c r="Q116">
        <v>6000</v>
      </c>
      <c r="R116" s="2" t="s">
        <v>764</v>
      </c>
      <c r="S116">
        <v>3</v>
      </c>
      <c r="T116" s="2" t="s">
        <v>4228</v>
      </c>
      <c r="U116">
        <v>9720</v>
      </c>
      <c r="V116">
        <v>0</v>
      </c>
      <c r="W116">
        <v>81</v>
      </c>
      <c r="X116">
        <v>81</v>
      </c>
      <c r="Y116">
        <v>0</v>
      </c>
      <c r="Z116">
        <v>81</v>
      </c>
      <c r="AA116">
        <v>9639</v>
      </c>
      <c r="AB116">
        <v>1.75</v>
      </c>
      <c r="AC116">
        <v>2</v>
      </c>
      <c r="AD116">
        <v>5508</v>
      </c>
      <c r="AE116">
        <v>2754</v>
      </c>
      <c r="AF116">
        <v>7</v>
      </c>
      <c r="AG116" s="2" t="s">
        <v>764</v>
      </c>
    </row>
    <row r="117" spans="1:33">
      <c r="A117" s="1">
        <v>46076</v>
      </c>
      <c r="B117" s="2" t="s">
        <v>29</v>
      </c>
      <c r="C117" s="3">
        <v>0.44444444444444442</v>
      </c>
      <c r="D117" s="3">
        <v>0.61111111111111116</v>
      </c>
      <c r="E117">
        <v>41</v>
      </c>
      <c r="F117" s="2" t="s">
        <v>290</v>
      </c>
      <c r="G117" s="2" t="s">
        <v>289</v>
      </c>
      <c r="H117" s="2" t="s">
        <v>282</v>
      </c>
      <c r="I117" s="2" t="s">
        <v>97</v>
      </c>
      <c r="J117" s="2" t="s">
        <v>281</v>
      </c>
      <c r="K117" s="2" t="s">
        <v>64</v>
      </c>
      <c r="L117">
        <v>19500</v>
      </c>
      <c r="M117">
        <v>19730</v>
      </c>
      <c r="N117" s="2" t="s">
        <v>4229</v>
      </c>
      <c r="O117">
        <v>12980</v>
      </c>
      <c r="P117">
        <v>6703</v>
      </c>
      <c r="Q117">
        <v>12980</v>
      </c>
      <c r="R117" s="2" t="s">
        <v>764</v>
      </c>
      <c r="S117">
        <v>16</v>
      </c>
      <c r="T117" s="2" t="s">
        <v>4228</v>
      </c>
      <c r="U117">
        <v>19920</v>
      </c>
      <c r="V117">
        <v>0</v>
      </c>
      <c r="W117">
        <v>237</v>
      </c>
      <c r="X117">
        <v>237</v>
      </c>
      <c r="Y117">
        <v>0</v>
      </c>
      <c r="Z117">
        <v>237</v>
      </c>
      <c r="AA117">
        <v>19683</v>
      </c>
      <c r="AB117">
        <v>4</v>
      </c>
      <c r="AC117">
        <v>2</v>
      </c>
      <c r="AD117">
        <v>4920.75</v>
      </c>
      <c r="AE117">
        <v>2460.375</v>
      </c>
      <c r="AF117">
        <v>20</v>
      </c>
      <c r="AG117" s="2" t="s">
        <v>764</v>
      </c>
    </row>
    <row r="118" spans="1:33">
      <c r="A118" s="1">
        <v>46077</v>
      </c>
      <c r="B118" s="2" t="s">
        <v>29</v>
      </c>
      <c r="C118" s="3">
        <v>0.35416666666666674</v>
      </c>
      <c r="D118" s="3">
        <v>0.51041666666666674</v>
      </c>
      <c r="E118">
        <v>92</v>
      </c>
      <c r="F118" s="2" t="s">
        <v>533</v>
      </c>
      <c r="G118" s="2" t="s">
        <v>524</v>
      </c>
      <c r="H118" s="2" t="s">
        <v>526</v>
      </c>
      <c r="I118" s="2" t="s">
        <v>528</v>
      </c>
      <c r="J118" s="2" t="s">
        <v>525</v>
      </c>
      <c r="K118" s="2" t="s">
        <v>116</v>
      </c>
      <c r="L118">
        <v>41000</v>
      </c>
      <c r="M118">
        <v>40335</v>
      </c>
      <c r="N118" s="2" t="s">
        <v>4230</v>
      </c>
      <c r="O118">
        <v>38931</v>
      </c>
      <c r="P118">
        <v>1072</v>
      </c>
      <c r="Q118">
        <v>38931</v>
      </c>
      <c r="R118" s="2" t="s">
        <v>764</v>
      </c>
      <c r="S118">
        <v>408</v>
      </c>
      <c r="T118" s="2" t="s">
        <v>4231</v>
      </c>
      <c r="U118">
        <v>41448</v>
      </c>
      <c r="V118">
        <v>0</v>
      </c>
      <c r="W118">
        <v>1445</v>
      </c>
      <c r="X118">
        <v>1445</v>
      </c>
      <c r="Y118">
        <v>0</v>
      </c>
      <c r="Z118">
        <v>1445</v>
      </c>
      <c r="AA118">
        <v>40003</v>
      </c>
      <c r="AB118">
        <v>3.75</v>
      </c>
      <c r="AC118">
        <v>3</v>
      </c>
      <c r="AD118">
        <v>10667.466666666667</v>
      </c>
      <c r="AE118">
        <v>3555.8222222222225</v>
      </c>
      <c r="AF118">
        <v>60</v>
      </c>
      <c r="AG118" s="2" t="s">
        <v>764</v>
      </c>
    </row>
    <row r="119" spans="1:33">
      <c r="A119" s="1">
        <v>46078</v>
      </c>
      <c r="B119" s="2" t="s">
        <v>29</v>
      </c>
      <c r="C119" s="3">
        <v>0.33333333333333326</v>
      </c>
      <c r="D119" s="3">
        <v>0.54861111111111116</v>
      </c>
      <c r="E119">
        <v>160</v>
      </c>
      <c r="F119" s="2" t="s">
        <v>869</v>
      </c>
      <c r="G119" s="2" t="s">
        <v>866</v>
      </c>
      <c r="H119" s="2" t="s">
        <v>526</v>
      </c>
      <c r="I119" s="2" t="s">
        <v>868</v>
      </c>
      <c r="J119" s="2" t="s">
        <v>867</v>
      </c>
      <c r="K119" s="2" t="s">
        <v>116</v>
      </c>
      <c r="L119">
        <v>41500</v>
      </c>
      <c r="M119">
        <v>41280</v>
      </c>
      <c r="N119" s="2" t="s">
        <v>4232</v>
      </c>
      <c r="O119">
        <v>38900</v>
      </c>
      <c r="P119">
        <v>2315</v>
      </c>
      <c r="Q119">
        <v>38900</v>
      </c>
      <c r="R119" s="2" t="s">
        <v>764</v>
      </c>
      <c r="S119">
        <v>65</v>
      </c>
      <c r="T119" s="2" t="s">
        <v>4233</v>
      </c>
      <c r="U119">
        <v>42096</v>
      </c>
      <c r="V119">
        <v>0</v>
      </c>
      <c r="W119">
        <v>881</v>
      </c>
      <c r="X119">
        <v>881</v>
      </c>
      <c r="Y119">
        <v>0</v>
      </c>
      <c r="Z119">
        <v>881</v>
      </c>
      <c r="AA119">
        <v>41215</v>
      </c>
      <c r="AB119">
        <v>5.17</v>
      </c>
      <c r="AC119">
        <v>2</v>
      </c>
      <c r="AD119">
        <v>7971.9535783365573</v>
      </c>
      <c r="AE119">
        <v>3985.9767891682786</v>
      </c>
      <c r="AF119">
        <v>37</v>
      </c>
      <c r="AG119" s="2" t="s">
        <v>764</v>
      </c>
    </row>
    <row r="120" spans="1:33">
      <c r="A120" s="1">
        <v>46078</v>
      </c>
      <c r="B120" s="2" t="s">
        <v>29</v>
      </c>
      <c r="C120" s="3">
        <v>0.60763888888888884</v>
      </c>
      <c r="D120" s="3">
        <v>0.68055555555555558</v>
      </c>
      <c r="E120">
        <v>128</v>
      </c>
      <c r="F120" s="2" t="s">
        <v>726</v>
      </c>
      <c r="G120" s="2" t="s">
        <v>722</v>
      </c>
      <c r="H120" s="2" t="s">
        <v>724</v>
      </c>
      <c r="I120" s="2" t="s">
        <v>725</v>
      </c>
      <c r="J120" s="2" t="s">
        <v>723</v>
      </c>
      <c r="K120" s="2" t="s">
        <v>64</v>
      </c>
      <c r="L120">
        <v>4500</v>
      </c>
      <c r="M120">
        <v>4754</v>
      </c>
      <c r="N120" s="2" t="s">
        <v>4234</v>
      </c>
      <c r="O120">
        <v>0</v>
      </c>
      <c r="P120">
        <v>4748</v>
      </c>
      <c r="Q120">
        <v>0</v>
      </c>
      <c r="R120" s="2" t="s">
        <v>764</v>
      </c>
      <c r="S120">
        <v>6</v>
      </c>
      <c r="T120" s="2" t="s">
        <v>4233</v>
      </c>
      <c r="U120">
        <v>5000</v>
      </c>
      <c r="V120">
        <v>0</v>
      </c>
      <c r="W120">
        <v>252</v>
      </c>
      <c r="X120">
        <v>252</v>
      </c>
      <c r="Y120">
        <v>0</v>
      </c>
      <c r="Z120">
        <v>252</v>
      </c>
      <c r="AA120">
        <v>4748</v>
      </c>
      <c r="AB120">
        <v>1.75</v>
      </c>
      <c r="AC120">
        <v>2</v>
      </c>
      <c r="AD120">
        <v>2713.1428571428573</v>
      </c>
      <c r="AE120">
        <v>1356.5714285714287</v>
      </c>
      <c r="AF120">
        <v>32</v>
      </c>
      <c r="AG120" s="2" t="s">
        <v>764</v>
      </c>
    </row>
    <row r="121" spans="1:33">
      <c r="A121" s="1">
        <v>46079</v>
      </c>
      <c r="B121" s="2" t="s">
        <v>29</v>
      </c>
      <c r="C121" s="3">
        <v>0.33333333333333326</v>
      </c>
      <c r="D121" s="3">
        <v>0.45138888888888884</v>
      </c>
      <c r="E121">
        <v>55</v>
      </c>
      <c r="F121" s="2" t="s">
        <v>355</v>
      </c>
      <c r="G121" s="2" t="s">
        <v>351</v>
      </c>
      <c r="H121" s="2" t="s">
        <v>353</v>
      </c>
      <c r="I121" s="2" t="s">
        <v>354</v>
      </c>
      <c r="J121" s="2" t="s">
        <v>352</v>
      </c>
      <c r="K121" s="2" t="s">
        <v>64</v>
      </c>
      <c r="L121">
        <v>24000</v>
      </c>
      <c r="M121">
        <v>24365</v>
      </c>
      <c r="N121" s="2" t="s">
        <v>4235</v>
      </c>
      <c r="O121">
        <v>22416</v>
      </c>
      <c r="P121">
        <v>1736</v>
      </c>
      <c r="Q121">
        <v>22416</v>
      </c>
      <c r="R121" s="2" t="s">
        <v>764</v>
      </c>
      <c r="S121">
        <v>252</v>
      </c>
      <c r="T121" s="2" t="s">
        <v>4236</v>
      </c>
      <c r="U121">
        <v>25200</v>
      </c>
      <c r="V121">
        <v>0</v>
      </c>
      <c r="W121">
        <v>1048</v>
      </c>
      <c r="X121">
        <v>1048</v>
      </c>
      <c r="Y121">
        <v>0</v>
      </c>
      <c r="Z121">
        <v>1048</v>
      </c>
      <c r="AA121">
        <v>24152</v>
      </c>
      <c r="AB121">
        <v>2.83</v>
      </c>
      <c r="AC121">
        <v>3</v>
      </c>
      <c r="AD121">
        <v>8534.2756183745587</v>
      </c>
      <c r="AE121">
        <v>2844.7585394581861</v>
      </c>
      <c r="AF121">
        <v>29</v>
      </c>
      <c r="AG121" s="2" t="s">
        <v>764</v>
      </c>
    </row>
    <row r="122" spans="1:33">
      <c r="A122" s="1">
        <v>46079</v>
      </c>
      <c r="B122" s="2" t="s">
        <v>29</v>
      </c>
      <c r="C122" s="3">
        <v>0.51736111111111116</v>
      </c>
      <c r="D122" s="3">
        <v>0.5625</v>
      </c>
      <c r="E122">
        <v>217</v>
      </c>
      <c r="F122" s="2" t="s">
        <v>1107</v>
      </c>
      <c r="G122" s="2" t="s">
        <v>1112</v>
      </c>
      <c r="H122" s="2" t="s">
        <v>1104</v>
      </c>
      <c r="I122" s="2" t="s">
        <v>1106</v>
      </c>
      <c r="J122" s="2" t="s">
        <v>1103</v>
      </c>
      <c r="K122" s="2" t="s">
        <v>64</v>
      </c>
      <c r="L122">
        <v>10000</v>
      </c>
      <c r="M122">
        <v>10672</v>
      </c>
      <c r="N122" s="2" t="s">
        <v>4237</v>
      </c>
      <c r="O122">
        <v>10200</v>
      </c>
      <c r="P122">
        <v>0</v>
      </c>
      <c r="Q122">
        <v>10200</v>
      </c>
      <c r="R122" s="2" t="s">
        <v>764</v>
      </c>
      <c r="S122">
        <v>398</v>
      </c>
      <c r="T122" s="2" t="s">
        <v>4233</v>
      </c>
      <c r="U122">
        <v>10400</v>
      </c>
      <c r="V122">
        <v>0</v>
      </c>
      <c r="W122">
        <v>200</v>
      </c>
      <c r="X122">
        <v>200</v>
      </c>
      <c r="Y122">
        <v>0</v>
      </c>
      <c r="Z122">
        <v>200</v>
      </c>
      <c r="AA122">
        <v>10200</v>
      </c>
      <c r="AB122">
        <v>1.08</v>
      </c>
      <c r="AC122">
        <v>2</v>
      </c>
      <c r="AD122">
        <v>9444.4444444444434</v>
      </c>
      <c r="AE122">
        <v>4722.2222222222217</v>
      </c>
      <c r="AF122">
        <v>13</v>
      </c>
      <c r="AG122" s="2" t="s">
        <v>764</v>
      </c>
    </row>
    <row r="123" spans="1:33">
      <c r="A123" s="1">
        <v>46065</v>
      </c>
      <c r="B123" s="2" t="s">
        <v>4105</v>
      </c>
      <c r="C123" s="3">
        <v>0.33333333333333326</v>
      </c>
      <c r="D123" s="3">
        <v>0.52430555555555558</v>
      </c>
      <c r="E123">
        <v>117</v>
      </c>
      <c r="F123" s="2" t="s">
        <v>664</v>
      </c>
      <c r="G123" s="2" t="s">
        <v>660</v>
      </c>
      <c r="H123" s="2" t="s">
        <v>662</v>
      </c>
      <c r="I123" s="2" t="s">
        <v>663</v>
      </c>
      <c r="J123" s="2" t="s">
        <v>661</v>
      </c>
      <c r="K123" s="2" t="s">
        <v>64</v>
      </c>
      <c r="L123">
        <v>5000</v>
      </c>
      <c r="M123">
        <v>5286</v>
      </c>
      <c r="N123" s="2" t="s">
        <v>4238</v>
      </c>
      <c r="O123">
        <v>1200</v>
      </c>
      <c r="P123">
        <v>4074</v>
      </c>
      <c r="Q123">
        <v>1200</v>
      </c>
      <c r="R123" s="2" t="s">
        <v>764</v>
      </c>
      <c r="S123">
        <v>12</v>
      </c>
      <c r="T123" s="2" t="s">
        <v>4205</v>
      </c>
      <c r="U123">
        <v>5520</v>
      </c>
      <c r="V123">
        <v>0</v>
      </c>
      <c r="W123">
        <v>246</v>
      </c>
      <c r="X123">
        <v>246</v>
      </c>
      <c r="Y123">
        <v>0</v>
      </c>
      <c r="Z123">
        <v>246</v>
      </c>
      <c r="AA123">
        <v>5274</v>
      </c>
      <c r="AB123">
        <v>4.58</v>
      </c>
      <c r="AC123">
        <v>5</v>
      </c>
      <c r="AD123">
        <v>1151.5283842794759</v>
      </c>
      <c r="AE123">
        <v>230.30567685589517</v>
      </c>
      <c r="AF123">
        <v>10</v>
      </c>
      <c r="AG123" s="2" t="s">
        <v>764</v>
      </c>
    </row>
    <row r="124" spans="1:33">
      <c r="A124" s="1">
        <v>46065</v>
      </c>
      <c r="B124" s="2" t="s">
        <v>4105</v>
      </c>
      <c r="C124" s="3">
        <v>0.54166666666666674</v>
      </c>
      <c r="D124" s="3">
        <v>0.66666666666666674</v>
      </c>
      <c r="E124">
        <v>94</v>
      </c>
      <c r="F124" s="2" t="s">
        <v>546</v>
      </c>
      <c r="G124" s="2" t="s">
        <v>543</v>
      </c>
      <c r="H124" s="2" t="s">
        <v>545</v>
      </c>
      <c r="I124" s="2" t="s">
        <v>153</v>
      </c>
      <c r="J124" s="2" t="s">
        <v>544</v>
      </c>
      <c r="K124" s="2" t="s">
        <v>64</v>
      </c>
      <c r="L124">
        <v>4500</v>
      </c>
      <c r="M124">
        <v>5036</v>
      </c>
      <c r="N124" s="2" t="s">
        <v>4239</v>
      </c>
      <c r="O124">
        <v>3950</v>
      </c>
      <c r="P124">
        <v>1067</v>
      </c>
      <c r="Q124">
        <v>3950</v>
      </c>
      <c r="R124" s="2" t="s">
        <v>764</v>
      </c>
      <c r="S124">
        <v>19</v>
      </c>
      <c r="T124" s="2" t="s">
        <v>4205</v>
      </c>
      <c r="U124">
        <v>5120</v>
      </c>
      <c r="V124">
        <v>0</v>
      </c>
      <c r="W124">
        <v>103</v>
      </c>
      <c r="X124">
        <v>103</v>
      </c>
      <c r="Y124">
        <v>0</v>
      </c>
      <c r="Z124">
        <v>103</v>
      </c>
      <c r="AA124">
        <v>5017</v>
      </c>
      <c r="AB124">
        <v>3</v>
      </c>
      <c r="AC124">
        <v>5</v>
      </c>
      <c r="AD124">
        <v>1672.3333333333333</v>
      </c>
      <c r="AE124">
        <v>334.46666666666664</v>
      </c>
      <c r="AF124">
        <v>6</v>
      </c>
      <c r="AG124" s="2" t="s">
        <v>764</v>
      </c>
    </row>
    <row r="125" spans="1:33">
      <c r="A125" s="1">
        <v>46076</v>
      </c>
      <c r="B125" s="2" t="s">
        <v>4105</v>
      </c>
      <c r="C125" s="3">
        <v>0.43055555555555558</v>
      </c>
      <c r="D125" s="3">
        <v>0.50694444444444442</v>
      </c>
      <c r="E125">
        <v>105</v>
      </c>
      <c r="F125" s="2" t="s">
        <v>603</v>
      </c>
      <c r="G125" s="2" t="s">
        <v>600</v>
      </c>
      <c r="H125" s="2" t="s">
        <v>602</v>
      </c>
      <c r="I125" s="2" t="s">
        <v>343</v>
      </c>
      <c r="J125" s="2" t="s">
        <v>601</v>
      </c>
      <c r="K125" s="2" t="s">
        <v>64</v>
      </c>
      <c r="L125">
        <v>1900</v>
      </c>
      <c r="M125">
        <v>2340</v>
      </c>
      <c r="N125" s="2" t="s">
        <v>4240</v>
      </c>
      <c r="O125">
        <v>1667</v>
      </c>
      <c r="P125">
        <v>650</v>
      </c>
      <c r="Q125">
        <v>1667</v>
      </c>
      <c r="R125" s="2" t="s">
        <v>764</v>
      </c>
      <c r="S125">
        <v>23</v>
      </c>
      <c r="T125" s="2" t="s">
        <v>4241</v>
      </c>
      <c r="U125">
        <v>2415</v>
      </c>
      <c r="V125">
        <v>0</v>
      </c>
      <c r="W125">
        <v>98</v>
      </c>
      <c r="X125">
        <v>98</v>
      </c>
      <c r="Y125">
        <v>0</v>
      </c>
      <c r="Z125">
        <v>98</v>
      </c>
      <c r="AA125">
        <v>2317</v>
      </c>
      <c r="AB125">
        <v>1.83</v>
      </c>
      <c r="AC125">
        <v>4</v>
      </c>
      <c r="AD125">
        <v>1266.1202185792349</v>
      </c>
      <c r="AE125">
        <v>316.53005464480873</v>
      </c>
      <c r="AF125">
        <v>7</v>
      </c>
      <c r="AG125" s="2" t="s">
        <v>764</v>
      </c>
    </row>
    <row r="126" spans="1:33">
      <c r="A126" s="1">
        <v>46078</v>
      </c>
      <c r="B126" s="2" t="s">
        <v>4105</v>
      </c>
      <c r="C126" s="3">
        <v>0.33333333333333326</v>
      </c>
      <c r="D126" s="3">
        <v>0.52777777777777768</v>
      </c>
      <c r="E126">
        <v>189</v>
      </c>
      <c r="F126" s="2" t="s">
        <v>999</v>
      </c>
      <c r="G126" s="2" t="s">
        <v>994</v>
      </c>
      <c r="H126" s="2" t="s">
        <v>996</v>
      </c>
      <c r="I126" s="2" t="s">
        <v>998</v>
      </c>
      <c r="J126" s="2" t="s">
        <v>995</v>
      </c>
      <c r="K126" s="2" t="s">
        <v>64</v>
      </c>
      <c r="L126">
        <v>1750</v>
      </c>
      <c r="M126">
        <v>1924</v>
      </c>
      <c r="N126" s="2" t="s">
        <v>4242</v>
      </c>
      <c r="O126">
        <v>0</v>
      </c>
      <c r="P126">
        <v>1917</v>
      </c>
      <c r="Q126">
        <v>0</v>
      </c>
      <c r="R126" s="2" t="s">
        <v>764</v>
      </c>
      <c r="S126">
        <v>5</v>
      </c>
      <c r="T126" s="2" t="s">
        <v>4243</v>
      </c>
      <c r="U126">
        <v>2000</v>
      </c>
      <c r="V126">
        <v>0</v>
      </c>
      <c r="W126">
        <v>83</v>
      </c>
      <c r="X126">
        <v>83</v>
      </c>
      <c r="Y126">
        <v>0</v>
      </c>
      <c r="Z126">
        <v>83</v>
      </c>
      <c r="AA126">
        <v>1917</v>
      </c>
      <c r="AB126">
        <v>4.67</v>
      </c>
      <c r="AC126">
        <v>3</v>
      </c>
      <c r="AD126">
        <v>410.49250535331907</v>
      </c>
      <c r="AE126">
        <v>136.83083511777303</v>
      </c>
      <c r="AF126">
        <v>21</v>
      </c>
      <c r="AG126" s="2" t="s">
        <v>764</v>
      </c>
    </row>
    <row r="127" spans="1:33">
      <c r="A127" s="1">
        <v>46078</v>
      </c>
      <c r="B127" s="2" t="s">
        <v>4105</v>
      </c>
      <c r="C127" s="3">
        <v>0.53819444444444442</v>
      </c>
      <c r="D127" s="3">
        <v>0.70833333333333326</v>
      </c>
      <c r="E127">
        <v>173</v>
      </c>
      <c r="F127" s="2" t="s">
        <v>930</v>
      </c>
      <c r="G127" s="2" t="s">
        <v>925</v>
      </c>
      <c r="H127" s="2" t="s">
        <v>927</v>
      </c>
      <c r="I127" s="2" t="s">
        <v>929</v>
      </c>
      <c r="J127" s="2" t="s">
        <v>926</v>
      </c>
      <c r="K127" s="2" t="s">
        <v>64</v>
      </c>
      <c r="L127">
        <v>12300</v>
      </c>
      <c r="M127" t="s">
        <v>764</v>
      </c>
      <c r="N127" s="2" t="s">
        <v>4244</v>
      </c>
      <c r="O127">
        <v>6800</v>
      </c>
      <c r="P127">
        <v>0</v>
      </c>
      <c r="Q127">
        <v>6800</v>
      </c>
      <c r="R127" s="2" t="s">
        <v>3459</v>
      </c>
      <c r="S127">
        <v>25</v>
      </c>
      <c r="T127" s="2" t="s">
        <v>4245</v>
      </c>
      <c r="U127">
        <v>12400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6800</v>
      </c>
      <c r="AB127">
        <v>4.08</v>
      </c>
      <c r="AC127">
        <v>4</v>
      </c>
      <c r="AD127">
        <v>1666.6666666666667</v>
      </c>
      <c r="AE127">
        <v>416.66666666666669</v>
      </c>
      <c r="AF127">
        <v>72</v>
      </c>
      <c r="AG127" s="2" t="s">
        <v>764</v>
      </c>
    </row>
    <row r="128" spans="1:33">
      <c r="A128" s="1">
        <v>46079</v>
      </c>
      <c r="B128" s="2" t="s">
        <v>4105</v>
      </c>
      <c r="C128" s="3">
        <v>0.40277777777777768</v>
      </c>
      <c r="D128" s="3">
        <v>0.69444444444444442</v>
      </c>
      <c r="E128">
        <v>173</v>
      </c>
      <c r="F128" s="2" t="s">
        <v>930</v>
      </c>
      <c r="G128" s="2" t="s">
        <v>925</v>
      </c>
      <c r="H128" s="2" t="s">
        <v>927</v>
      </c>
      <c r="I128" s="2" t="s">
        <v>929</v>
      </c>
      <c r="J128" s="2" t="s">
        <v>926</v>
      </c>
      <c r="K128" s="2" t="s">
        <v>64</v>
      </c>
      <c r="L128">
        <v>12300</v>
      </c>
      <c r="M128">
        <v>12213</v>
      </c>
      <c r="N128" s="2" t="s">
        <v>4246</v>
      </c>
      <c r="O128">
        <v>5200</v>
      </c>
      <c r="P128">
        <v>113</v>
      </c>
      <c r="Q128">
        <v>5200</v>
      </c>
      <c r="R128" s="2" t="s">
        <v>3460</v>
      </c>
      <c r="S128">
        <v>75</v>
      </c>
      <c r="T128" s="2" t="s">
        <v>4247</v>
      </c>
      <c r="U128">
        <v>12400</v>
      </c>
      <c r="V128">
        <v>287</v>
      </c>
      <c r="W128">
        <v>0</v>
      </c>
      <c r="X128">
        <v>287</v>
      </c>
      <c r="Y128">
        <v>0</v>
      </c>
      <c r="Z128">
        <v>287</v>
      </c>
      <c r="AA128">
        <v>5313</v>
      </c>
      <c r="AB128">
        <v>7</v>
      </c>
      <c r="AC128">
        <v>5</v>
      </c>
      <c r="AD128">
        <v>759</v>
      </c>
      <c r="AE128">
        <v>151.79999999999998</v>
      </c>
      <c r="AG128" s="2" t="s">
        <v>764</v>
      </c>
    </row>
    <row r="129" spans="1:33">
      <c r="A129" s="1">
        <v>46072</v>
      </c>
      <c r="B129" s="2" t="s">
        <v>29</v>
      </c>
      <c r="C129" s="3">
        <v>0.55555555555555558</v>
      </c>
      <c r="D129" s="3">
        <v>0.56944444444444442</v>
      </c>
      <c r="E129">
        <v>46</v>
      </c>
      <c r="F129" s="2" t="s">
        <v>323</v>
      </c>
      <c r="G129" s="2" t="s">
        <v>316</v>
      </c>
      <c r="H129" s="2" t="s">
        <v>318</v>
      </c>
      <c r="I129" s="2" t="s">
        <v>240</v>
      </c>
      <c r="J129" s="2" t="s">
        <v>317</v>
      </c>
      <c r="K129" s="2" t="s">
        <v>79</v>
      </c>
      <c r="L129">
        <v>15100</v>
      </c>
      <c r="M129">
        <v>15280</v>
      </c>
      <c r="N129" s="2" t="s">
        <v>4224</v>
      </c>
      <c r="O129">
        <v>15000</v>
      </c>
      <c r="P129">
        <v>0</v>
      </c>
      <c r="Q129">
        <v>15000</v>
      </c>
      <c r="R129" s="2" t="s">
        <v>764</v>
      </c>
      <c r="S129">
        <v>269</v>
      </c>
      <c r="T129" s="2" t="s">
        <v>4084</v>
      </c>
      <c r="U129">
        <v>15280</v>
      </c>
      <c r="V129">
        <v>0</v>
      </c>
      <c r="W129">
        <v>0</v>
      </c>
      <c r="X129">
        <v>0</v>
      </c>
      <c r="Y129">
        <v>80</v>
      </c>
      <c r="Z129">
        <v>80</v>
      </c>
      <c r="AA129">
        <v>15000</v>
      </c>
      <c r="AB129">
        <v>0.33</v>
      </c>
      <c r="AC129">
        <v>1</v>
      </c>
      <c r="AD129">
        <v>45454.545454545456</v>
      </c>
      <c r="AE129">
        <v>45454.545454545456</v>
      </c>
      <c r="AF129">
        <v>11</v>
      </c>
      <c r="AG129" s="2" t="s">
        <v>764</v>
      </c>
    </row>
    <row r="130" spans="1:33">
      <c r="A130" s="1">
        <v>46072</v>
      </c>
      <c r="B130" s="2" t="s">
        <v>29</v>
      </c>
      <c r="C130" s="3">
        <v>0.61805555555555558</v>
      </c>
      <c r="D130" s="3">
        <v>0.61805555555555558</v>
      </c>
      <c r="E130">
        <v>48</v>
      </c>
      <c r="F130" s="2" t="s">
        <v>323</v>
      </c>
      <c r="G130" s="2" t="s">
        <v>326</v>
      </c>
      <c r="H130" s="2" t="s">
        <v>318</v>
      </c>
      <c r="I130" s="2" t="s">
        <v>240</v>
      </c>
      <c r="J130" s="2" t="s">
        <v>317</v>
      </c>
      <c r="K130" s="2" t="s">
        <v>79</v>
      </c>
      <c r="L130">
        <v>15100</v>
      </c>
      <c r="M130">
        <v>15200</v>
      </c>
      <c r="N130" s="2" t="s">
        <v>4248</v>
      </c>
      <c r="O130">
        <v>15000</v>
      </c>
      <c r="P130">
        <v>900</v>
      </c>
      <c r="Q130">
        <v>15000</v>
      </c>
      <c r="R130" s="2" t="s">
        <v>764</v>
      </c>
      <c r="S130">
        <v>45</v>
      </c>
      <c r="T130" s="2" t="s">
        <v>4084</v>
      </c>
      <c r="U130">
        <v>15200</v>
      </c>
      <c r="V130">
        <v>0</v>
      </c>
      <c r="W130">
        <v>0</v>
      </c>
      <c r="X130">
        <v>0</v>
      </c>
      <c r="Y130">
        <v>80</v>
      </c>
      <c r="Z130">
        <v>80</v>
      </c>
      <c r="AA130">
        <v>15900</v>
      </c>
      <c r="AB130">
        <v>0</v>
      </c>
      <c r="AC130">
        <v>1</v>
      </c>
      <c r="AD130">
        <v>0</v>
      </c>
      <c r="AF130">
        <v>3</v>
      </c>
      <c r="AG130" s="2" t="s">
        <v>764</v>
      </c>
    </row>
    <row r="131" spans="1:33">
      <c r="A131" s="1">
        <v>46073</v>
      </c>
      <c r="B131" s="2" t="s">
        <v>29</v>
      </c>
      <c r="C131" s="3">
        <v>0.35416666666666674</v>
      </c>
      <c r="D131" s="3">
        <v>0.39583333333333326</v>
      </c>
      <c r="E131">
        <v>136</v>
      </c>
      <c r="F131" s="2" t="s">
        <v>771</v>
      </c>
      <c r="G131" s="2" t="s">
        <v>766</v>
      </c>
      <c r="H131" s="2" t="s">
        <v>768</v>
      </c>
      <c r="I131" s="2" t="s">
        <v>770</v>
      </c>
      <c r="J131" s="2" t="s">
        <v>767</v>
      </c>
      <c r="K131" s="2" t="s">
        <v>79</v>
      </c>
      <c r="L131">
        <v>21000</v>
      </c>
      <c r="M131">
        <v>21160</v>
      </c>
      <c r="N131" s="2" t="s">
        <v>4249</v>
      </c>
      <c r="O131">
        <v>20000</v>
      </c>
      <c r="P131">
        <v>933</v>
      </c>
      <c r="Q131">
        <v>20000</v>
      </c>
      <c r="R131" s="2" t="s">
        <v>764</v>
      </c>
      <c r="S131">
        <v>350</v>
      </c>
      <c r="T131" s="2" t="s">
        <v>4084</v>
      </c>
      <c r="U131">
        <v>21160</v>
      </c>
      <c r="V131">
        <v>0</v>
      </c>
      <c r="W131">
        <v>0</v>
      </c>
      <c r="X131">
        <v>0</v>
      </c>
      <c r="Y131">
        <v>80</v>
      </c>
      <c r="Z131">
        <v>80</v>
      </c>
      <c r="AA131">
        <v>20933</v>
      </c>
      <c r="AB131">
        <v>1</v>
      </c>
      <c r="AC131">
        <v>1</v>
      </c>
      <c r="AD131">
        <v>20933</v>
      </c>
      <c r="AE131">
        <v>20933</v>
      </c>
      <c r="AF131">
        <v>9</v>
      </c>
      <c r="AG131" s="2" t="s">
        <v>764</v>
      </c>
    </row>
    <row r="132" spans="1:33">
      <c r="A132" s="1">
        <v>46073</v>
      </c>
      <c r="B132" s="2" t="s">
        <v>29</v>
      </c>
      <c r="C132" s="3">
        <v>0.40972222222222232</v>
      </c>
      <c r="D132" s="3">
        <v>0.42361111111111116</v>
      </c>
      <c r="E132">
        <v>40</v>
      </c>
      <c r="F132" s="2" t="s">
        <v>284</v>
      </c>
      <c r="G132" s="2" t="s">
        <v>280</v>
      </c>
      <c r="H132" s="2" t="s">
        <v>282</v>
      </c>
      <c r="I132" s="2" t="s">
        <v>97</v>
      </c>
      <c r="J132" s="2" t="s">
        <v>281</v>
      </c>
      <c r="K132" s="2" t="s">
        <v>79</v>
      </c>
      <c r="L132">
        <v>20200</v>
      </c>
      <c r="M132">
        <v>20360</v>
      </c>
      <c r="N132" s="2" t="s">
        <v>4250</v>
      </c>
      <c r="O132">
        <v>20000</v>
      </c>
      <c r="P132">
        <v>383</v>
      </c>
      <c r="Q132">
        <v>20000</v>
      </c>
      <c r="R132" s="2" t="s">
        <v>764</v>
      </c>
      <c r="S132">
        <v>0</v>
      </c>
      <c r="T132" s="2" t="s">
        <v>4084</v>
      </c>
      <c r="U132">
        <v>20360</v>
      </c>
      <c r="V132">
        <v>0</v>
      </c>
      <c r="W132">
        <v>0</v>
      </c>
      <c r="X132">
        <v>0</v>
      </c>
      <c r="Y132">
        <v>80</v>
      </c>
      <c r="Z132">
        <v>80</v>
      </c>
      <c r="AA132">
        <v>20383</v>
      </c>
      <c r="AB132">
        <v>0.33</v>
      </c>
      <c r="AC132">
        <v>1</v>
      </c>
      <c r="AD132">
        <v>61766.666666666664</v>
      </c>
      <c r="AE132">
        <v>61766.666666666664</v>
      </c>
      <c r="AF132">
        <v>3</v>
      </c>
      <c r="AG132" s="2" t="s">
        <v>764</v>
      </c>
    </row>
    <row r="133" spans="1:33">
      <c r="A133" s="1">
        <v>46073</v>
      </c>
      <c r="B133" s="2" t="s">
        <v>29</v>
      </c>
      <c r="C133" s="3">
        <v>0.42708333333333326</v>
      </c>
      <c r="D133" s="3">
        <v>0.43055555555555558</v>
      </c>
      <c r="E133">
        <v>106</v>
      </c>
      <c r="F133" s="2" t="s">
        <v>607</v>
      </c>
      <c r="G133" s="2" t="s">
        <v>600</v>
      </c>
      <c r="H133" s="2" t="s">
        <v>602</v>
      </c>
      <c r="I133" s="2" t="s">
        <v>343</v>
      </c>
      <c r="J133" s="2" t="s">
        <v>601</v>
      </c>
      <c r="K133" s="2" t="s">
        <v>79</v>
      </c>
      <c r="L133">
        <v>1700</v>
      </c>
      <c r="M133">
        <v>1880</v>
      </c>
      <c r="N133" s="2" t="s">
        <v>4251</v>
      </c>
      <c r="O133">
        <v>1667</v>
      </c>
      <c r="P133">
        <v>315</v>
      </c>
      <c r="Q133">
        <v>1667</v>
      </c>
      <c r="R133" s="2" t="s">
        <v>764</v>
      </c>
      <c r="S133">
        <v>0</v>
      </c>
      <c r="T133" s="2" t="s">
        <v>4084</v>
      </c>
      <c r="U133">
        <v>1880</v>
      </c>
      <c r="V133">
        <v>0</v>
      </c>
      <c r="W133">
        <v>0</v>
      </c>
      <c r="X133">
        <v>0</v>
      </c>
      <c r="Y133">
        <v>80</v>
      </c>
      <c r="Z133">
        <v>80</v>
      </c>
      <c r="AA133">
        <v>1982</v>
      </c>
      <c r="AB133">
        <v>0.08</v>
      </c>
      <c r="AC133">
        <v>1</v>
      </c>
      <c r="AD133">
        <v>24775</v>
      </c>
      <c r="AE133">
        <v>24775</v>
      </c>
      <c r="AF133">
        <v>3</v>
      </c>
      <c r="AG133" s="2" t="s">
        <v>764</v>
      </c>
    </row>
    <row r="134" spans="1:33">
      <c r="A134" s="1">
        <v>46073</v>
      </c>
      <c r="B134" s="2" t="s">
        <v>29</v>
      </c>
      <c r="C134" s="3">
        <v>0.44444444444444442</v>
      </c>
      <c r="D134" s="3">
        <v>0.44791666666666674</v>
      </c>
      <c r="E134">
        <v>104</v>
      </c>
      <c r="F134" s="2" t="s">
        <v>597</v>
      </c>
      <c r="G134" s="2" t="s">
        <v>590</v>
      </c>
      <c r="H134" s="2" t="s">
        <v>592</v>
      </c>
      <c r="I134" s="2" t="s">
        <v>343</v>
      </c>
      <c r="J134" s="2" t="s">
        <v>591</v>
      </c>
      <c r="K134" s="2" t="s">
        <v>79</v>
      </c>
      <c r="L134">
        <v>3100</v>
      </c>
      <c r="M134">
        <v>3320</v>
      </c>
      <c r="N134" s="2" t="s">
        <v>4252</v>
      </c>
      <c r="O134">
        <v>3000</v>
      </c>
      <c r="P134">
        <v>400</v>
      </c>
      <c r="Q134">
        <v>3000</v>
      </c>
      <c r="R134" s="2" t="s">
        <v>764</v>
      </c>
      <c r="S134">
        <v>0</v>
      </c>
      <c r="T134" s="2" t="s">
        <v>4084</v>
      </c>
      <c r="U134">
        <v>3320</v>
      </c>
      <c r="V134">
        <v>0</v>
      </c>
      <c r="W134">
        <v>0</v>
      </c>
      <c r="X134">
        <v>0</v>
      </c>
      <c r="Y134">
        <v>80</v>
      </c>
      <c r="Z134">
        <v>80</v>
      </c>
      <c r="AA134">
        <v>3400</v>
      </c>
      <c r="AB134">
        <v>0.08</v>
      </c>
      <c r="AC134">
        <v>1</v>
      </c>
      <c r="AD134">
        <v>42500</v>
      </c>
      <c r="AE134">
        <v>42500</v>
      </c>
      <c r="AF134">
        <v>3</v>
      </c>
      <c r="AG134" s="2" t="s">
        <v>764</v>
      </c>
    </row>
    <row r="135" spans="1:33">
      <c r="A135" s="1">
        <v>46073</v>
      </c>
      <c r="B135" s="2" t="s">
        <v>29</v>
      </c>
      <c r="C135" s="3">
        <v>0.45138888888888884</v>
      </c>
      <c r="D135" s="3">
        <v>0.46527777777777768</v>
      </c>
      <c r="E135">
        <v>148</v>
      </c>
      <c r="F135" s="2" t="s">
        <v>810</v>
      </c>
      <c r="G135" s="2" t="s">
        <v>801</v>
      </c>
      <c r="H135" s="2" t="s">
        <v>803</v>
      </c>
      <c r="I135" s="2" t="s">
        <v>805</v>
      </c>
      <c r="J135" s="2" t="s">
        <v>802</v>
      </c>
      <c r="K135" s="2" t="s">
        <v>79</v>
      </c>
      <c r="L135">
        <v>17500</v>
      </c>
      <c r="M135">
        <v>17680</v>
      </c>
      <c r="N135" s="2" t="s">
        <v>4253</v>
      </c>
      <c r="O135">
        <v>17100</v>
      </c>
      <c r="P135">
        <v>765</v>
      </c>
      <c r="Q135">
        <v>17100</v>
      </c>
      <c r="R135" s="2" t="s">
        <v>764</v>
      </c>
      <c r="S135">
        <v>0</v>
      </c>
      <c r="T135" s="2" t="s">
        <v>4084</v>
      </c>
      <c r="U135">
        <v>17680</v>
      </c>
      <c r="V135">
        <v>0</v>
      </c>
      <c r="W135">
        <v>0</v>
      </c>
      <c r="X135">
        <v>0</v>
      </c>
      <c r="Y135">
        <v>80</v>
      </c>
      <c r="Z135">
        <v>80</v>
      </c>
      <c r="AA135">
        <v>17865</v>
      </c>
      <c r="AB135">
        <v>0.33</v>
      </c>
      <c r="AC135">
        <v>1</v>
      </c>
      <c r="AD135">
        <v>54136.363636363632</v>
      </c>
      <c r="AE135">
        <v>54136.363636363632</v>
      </c>
      <c r="AF135">
        <v>3</v>
      </c>
      <c r="AG135" s="2" t="s">
        <v>764</v>
      </c>
    </row>
    <row r="136" spans="1:33">
      <c r="A136" s="1">
        <v>46073</v>
      </c>
      <c r="B136" s="2" t="s">
        <v>29</v>
      </c>
      <c r="C136" s="3">
        <v>0.5</v>
      </c>
      <c r="D136" s="3">
        <v>0.51736111111111116</v>
      </c>
      <c r="E136">
        <v>134</v>
      </c>
      <c r="F136" s="2" t="s">
        <v>757</v>
      </c>
      <c r="G136" s="2" t="s">
        <v>351</v>
      </c>
      <c r="H136" s="2" t="s">
        <v>353</v>
      </c>
      <c r="I136" s="2" t="s">
        <v>354</v>
      </c>
      <c r="J136" s="2" t="s">
        <v>352</v>
      </c>
      <c r="K136" s="2" t="s">
        <v>79</v>
      </c>
      <c r="L136">
        <v>23100</v>
      </c>
      <c r="M136">
        <v>23280</v>
      </c>
      <c r="N136" s="2" t="s">
        <v>4254</v>
      </c>
      <c r="O136">
        <v>23000</v>
      </c>
      <c r="P136">
        <v>1736</v>
      </c>
      <c r="Q136">
        <v>23000</v>
      </c>
      <c r="R136" s="2" t="s">
        <v>764</v>
      </c>
      <c r="S136">
        <v>0</v>
      </c>
      <c r="T136" s="2" t="s">
        <v>4084</v>
      </c>
      <c r="U136">
        <v>23280</v>
      </c>
      <c r="V136">
        <v>0</v>
      </c>
      <c r="W136">
        <v>0</v>
      </c>
      <c r="X136">
        <v>0</v>
      </c>
      <c r="Y136">
        <v>80</v>
      </c>
      <c r="Z136">
        <v>80</v>
      </c>
      <c r="AA136">
        <v>24736</v>
      </c>
      <c r="AB136">
        <v>0.42</v>
      </c>
      <c r="AC136">
        <v>1</v>
      </c>
      <c r="AD136">
        <v>58895.238095238099</v>
      </c>
      <c r="AE136">
        <v>58895.238095238099</v>
      </c>
      <c r="AF136">
        <v>3</v>
      </c>
      <c r="AG136" s="2" t="s">
        <v>764</v>
      </c>
    </row>
    <row r="137" spans="1:33">
      <c r="A137" s="1">
        <v>46073</v>
      </c>
      <c r="B137" s="2" t="s">
        <v>29</v>
      </c>
      <c r="C137" s="3">
        <v>0.52083333333333326</v>
      </c>
      <c r="D137" s="3">
        <v>0.52430555555555558</v>
      </c>
      <c r="E137">
        <v>44</v>
      </c>
      <c r="F137" s="2" t="s">
        <v>313</v>
      </c>
      <c r="G137" s="2" t="s">
        <v>304</v>
      </c>
      <c r="H137" s="2" t="s">
        <v>306</v>
      </c>
      <c r="I137" s="2" t="s">
        <v>59</v>
      </c>
      <c r="J137" s="2" t="s">
        <v>305</v>
      </c>
      <c r="K137" s="2" t="s">
        <v>79</v>
      </c>
      <c r="L137">
        <v>4100</v>
      </c>
      <c r="M137">
        <v>4320</v>
      </c>
      <c r="N137" s="2" t="s">
        <v>4255</v>
      </c>
      <c r="O137">
        <v>4000</v>
      </c>
      <c r="P137">
        <v>455</v>
      </c>
      <c r="Q137">
        <v>4000</v>
      </c>
      <c r="R137" s="2" t="s">
        <v>764</v>
      </c>
      <c r="S137">
        <v>0</v>
      </c>
      <c r="T137" s="2" t="s">
        <v>4084</v>
      </c>
      <c r="U137">
        <v>4320</v>
      </c>
      <c r="V137">
        <v>0</v>
      </c>
      <c r="W137">
        <v>0</v>
      </c>
      <c r="X137">
        <v>0</v>
      </c>
      <c r="Y137">
        <v>80</v>
      </c>
      <c r="Z137">
        <v>80</v>
      </c>
      <c r="AA137">
        <v>4455</v>
      </c>
      <c r="AB137">
        <v>0.08</v>
      </c>
      <c r="AC137">
        <v>1</v>
      </c>
      <c r="AD137">
        <v>55687.5</v>
      </c>
      <c r="AE137">
        <v>55687.5</v>
      </c>
      <c r="AF137">
        <v>3</v>
      </c>
      <c r="AG137" s="2" t="s">
        <v>764</v>
      </c>
    </row>
    <row r="138" spans="1:33">
      <c r="A138" s="1">
        <v>46073</v>
      </c>
      <c r="B138" s="2" t="s">
        <v>29</v>
      </c>
      <c r="C138" s="3">
        <v>0.52777777777777768</v>
      </c>
      <c r="D138" s="3">
        <v>0.53125</v>
      </c>
      <c r="E138">
        <v>133</v>
      </c>
      <c r="F138" s="2" t="s">
        <v>754</v>
      </c>
      <c r="G138" s="2" t="s">
        <v>747</v>
      </c>
      <c r="H138" s="2" t="s">
        <v>749</v>
      </c>
      <c r="I138" s="2" t="s">
        <v>744</v>
      </c>
      <c r="J138" s="2" t="s">
        <v>748</v>
      </c>
      <c r="K138" s="2" t="s">
        <v>79</v>
      </c>
      <c r="L138">
        <v>1400</v>
      </c>
      <c r="M138">
        <v>1600</v>
      </c>
      <c r="N138" s="2" t="s">
        <v>4256</v>
      </c>
      <c r="O138">
        <v>1700</v>
      </c>
      <c r="P138">
        <v>0</v>
      </c>
      <c r="Q138">
        <v>1700</v>
      </c>
      <c r="R138" s="2" t="s">
        <v>764</v>
      </c>
      <c r="S138">
        <v>0</v>
      </c>
      <c r="T138" s="2" t="s">
        <v>4084</v>
      </c>
      <c r="U138">
        <v>1600</v>
      </c>
      <c r="V138">
        <v>0</v>
      </c>
      <c r="W138">
        <v>0</v>
      </c>
      <c r="X138">
        <v>0</v>
      </c>
      <c r="Y138">
        <v>80</v>
      </c>
      <c r="Z138">
        <v>80</v>
      </c>
      <c r="AA138">
        <v>1700</v>
      </c>
      <c r="AB138">
        <v>0.08</v>
      </c>
      <c r="AC138">
        <v>1</v>
      </c>
      <c r="AD138">
        <v>21250</v>
      </c>
      <c r="AE138">
        <v>21250</v>
      </c>
      <c r="AF138">
        <v>3</v>
      </c>
      <c r="AG138" s="2" t="s">
        <v>764</v>
      </c>
    </row>
    <row r="139" spans="1:33">
      <c r="A139" s="1">
        <v>46073</v>
      </c>
      <c r="B139" s="2" t="s">
        <v>29</v>
      </c>
      <c r="C139" s="3">
        <v>0.56597222222222232</v>
      </c>
      <c r="D139" s="3">
        <v>0.57291666666666674</v>
      </c>
      <c r="E139">
        <v>185</v>
      </c>
      <c r="F139" s="2" t="s">
        <v>980</v>
      </c>
      <c r="G139" s="2" t="s">
        <v>973</v>
      </c>
      <c r="H139" s="2" t="s">
        <v>975</v>
      </c>
      <c r="I139" s="2" t="s">
        <v>97</v>
      </c>
      <c r="J139" s="2" t="s">
        <v>974</v>
      </c>
      <c r="K139" s="2" t="s">
        <v>79</v>
      </c>
      <c r="L139">
        <v>7100</v>
      </c>
      <c r="M139">
        <v>7400</v>
      </c>
      <c r="N139" s="2" t="s">
        <v>4257</v>
      </c>
      <c r="O139">
        <v>7000</v>
      </c>
      <c r="P139">
        <v>630</v>
      </c>
      <c r="Q139">
        <v>7000</v>
      </c>
      <c r="R139" s="2" t="s">
        <v>764</v>
      </c>
      <c r="S139">
        <v>34</v>
      </c>
      <c r="T139" s="2" t="s">
        <v>4084</v>
      </c>
      <c r="U139">
        <v>7400</v>
      </c>
      <c r="V139">
        <v>0</v>
      </c>
      <c r="W139">
        <v>0</v>
      </c>
      <c r="X139">
        <v>0</v>
      </c>
      <c r="Y139">
        <v>80</v>
      </c>
      <c r="Z139">
        <v>80</v>
      </c>
      <c r="AA139">
        <v>7630</v>
      </c>
      <c r="AB139">
        <v>0.17</v>
      </c>
      <c r="AC139">
        <v>1</v>
      </c>
      <c r="AD139">
        <v>44882.352941176468</v>
      </c>
      <c r="AE139">
        <v>44882.352941176468</v>
      </c>
      <c r="AF139">
        <v>3</v>
      </c>
      <c r="AG139" s="2" t="s">
        <v>764</v>
      </c>
    </row>
    <row r="140" spans="1:33">
      <c r="A140" s="1">
        <v>46077</v>
      </c>
      <c r="B140" s="2" t="s">
        <v>29</v>
      </c>
      <c r="C140" s="3">
        <v>0.40277777777777768</v>
      </c>
      <c r="D140" s="3">
        <v>0.40625</v>
      </c>
      <c r="E140">
        <v>266</v>
      </c>
      <c r="F140" s="2" t="s">
        <v>934</v>
      </c>
      <c r="G140" s="2" t="s">
        <v>1310</v>
      </c>
      <c r="H140" s="2" t="s">
        <v>1312</v>
      </c>
      <c r="I140" s="2" t="s">
        <v>192</v>
      </c>
      <c r="J140" s="2" t="s">
        <v>1311</v>
      </c>
      <c r="K140" s="2" t="s">
        <v>79</v>
      </c>
      <c r="L140">
        <v>2600</v>
      </c>
      <c r="M140">
        <v>2800</v>
      </c>
      <c r="N140" s="2" t="s">
        <v>4258</v>
      </c>
      <c r="O140">
        <v>2500</v>
      </c>
      <c r="P140">
        <v>440</v>
      </c>
      <c r="Q140">
        <v>2500</v>
      </c>
      <c r="R140" s="2" t="s">
        <v>764</v>
      </c>
      <c r="S140">
        <v>0</v>
      </c>
      <c r="T140" s="2" t="s">
        <v>4084</v>
      </c>
      <c r="U140">
        <v>2960</v>
      </c>
      <c r="V140">
        <v>0</v>
      </c>
      <c r="W140">
        <v>0</v>
      </c>
      <c r="X140">
        <v>0</v>
      </c>
      <c r="Y140">
        <v>80</v>
      </c>
      <c r="Z140">
        <v>80</v>
      </c>
      <c r="AA140">
        <v>2940</v>
      </c>
      <c r="AB140">
        <v>0.08</v>
      </c>
      <c r="AC140">
        <v>1</v>
      </c>
      <c r="AD140">
        <v>36750</v>
      </c>
      <c r="AE140">
        <v>36750</v>
      </c>
      <c r="AF140">
        <v>5</v>
      </c>
      <c r="AG140" s="2" t="s">
        <v>764</v>
      </c>
    </row>
    <row r="141" spans="1:33">
      <c r="A141" s="1">
        <v>46077</v>
      </c>
      <c r="B141" s="2" t="s">
        <v>29</v>
      </c>
      <c r="C141" s="3">
        <v>0.40972222222222232</v>
      </c>
      <c r="D141" s="3">
        <v>0.41319444444444442</v>
      </c>
      <c r="E141">
        <v>201</v>
      </c>
      <c r="F141" s="2" t="s">
        <v>233</v>
      </c>
      <c r="G141" s="2" t="s">
        <v>1061</v>
      </c>
      <c r="H141" s="2" t="s">
        <v>1063</v>
      </c>
      <c r="I141" s="2" t="s">
        <v>1064</v>
      </c>
      <c r="J141" s="2" t="s">
        <v>1062</v>
      </c>
      <c r="K141" s="2" t="s">
        <v>79</v>
      </c>
      <c r="L141">
        <v>2700</v>
      </c>
      <c r="M141">
        <v>2840</v>
      </c>
      <c r="N141" s="2" t="s">
        <v>4259</v>
      </c>
      <c r="O141">
        <v>3000</v>
      </c>
      <c r="P141">
        <v>205</v>
      </c>
      <c r="Q141">
        <v>3000</v>
      </c>
      <c r="R141" s="2" t="s">
        <v>764</v>
      </c>
      <c r="S141">
        <v>0</v>
      </c>
      <c r="T141" s="2" t="s">
        <v>4084</v>
      </c>
      <c r="U141">
        <v>3200</v>
      </c>
      <c r="V141">
        <v>0</v>
      </c>
      <c r="W141">
        <v>0</v>
      </c>
      <c r="X141">
        <v>0</v>
      </c>
      <c r="Y141">
        <v>80</v>
      </c>
      <c r="Z141">
        <v>80</v>
      </c>
      <c r="AA141">
        <v>3205</v>
      </c>
      <c r="AB141">
        <v>0.08</v>
      </c>
      <c r="AC141">
        <v>1</v>
      </c>
      <c r="AD141">
        <v>40062.5</v>
      </c>
      <c r="AE141">
        <v>40062.5</v>
      </c>
      <c r="AF141">
        <v>3</v>
      </c>
      <c r="AG141" s="2" t="s">
        <v>764</v>
      </c>
    </row>
    <row r="142" spans="1:33">
      <c r="A142" s="1">
        <v>46077</v>
      </c>
      <c r="B142" s="2" t="s">
        <v>29</v>
      </c>
      <c r="C142" s="3">
        <v>0.60833333333333339</v>
      </c>
      <c r="D142" s="3">
        <v>0.61805555555555558</v>
      </c>
      <c r="E142">
        <v>174</v>
      </c>
      <c r="F142" s="2" t="s">
        <v>934</v>
      </c>
      <c r="G142" s="2" t="s">
        <v>925</v>
      </c>
      <c r="H142" s="2" t="s">
        <v>927</v>
      </c>
      <c r="I142" s="2" t="s">
        <v>929</v>
      </c>
      <c r="J142" s="2" t="s">
        <v>926</v>
      </c>
      <c r="K142" s="2" t="s">
        <v>79</v>
      </c>
      <c r="L142">
        <v>12100</v>
      </c>
      <c r="M142">
        <v>12360</v>
      </c>
      <c r="N142" s="2" t="s">
        <v>4260</v>
      </c>
      <c r="O142">
        <v>12000</v>
      </c>
      <c r="P142">
        <v>500</v>
      </c>
      <c r="Q142">
        <v>12000</v>
      </c>
      <c r="R142" s="2" t="s">
        <v>764</v>
      </c>
      <c r="S142">
        <v>0</v>
      </c>
      <c r="T142" s="2" t="s">
        <v>4084</v>
      </c>
      <c r="U142">
        <v>12360</v>
      </c>
      <c r="V142">
        <v>0</v>
      </c>
      <c r="W142">
        <v>0</v>
      </c>
      <c r="X142">
        <v>0</v>
      </c>
      <c r="Y142">
        <v>80</v>
      </c>
      <c r="Z142">
        <v>80</v>
      </c>
      <c r="AA142">
        <v>12500</v>
      </c>
      <c r="AB142">
        <v>0.23</v>
      </c>
      <c r="AC142">
        <v>1</v>
      </c>
      <c r="AD142">
        <v>54347.82608695652</v>
      </c>
      <c r="AE142">
        <v>54347.82608695652</v>
      </c>
      <c r="AF142">
        <v>3</v>
      </c>
      <c r="AG142" s="2" t="s">
        <v>764</v>
      </c>
    </row>
    <row r="143" spans="1:33">
      <c r="A143" s="1">
        <v>46078</v>
      </c>
      <c r="B143" s="2" t="s">
        <v>29</v>
      </c>
      <c r="C143" s="3">
        <v>0.33333333333333326</v>
      </c>
      <c r="D143" s="3">
        <v>0.34722222222222232</v>
      </c>
      <c r="E143">
        <v>176</v>
      </c>
      <c r="F143" s="2" t="s">
        <v>760</v>
      </c>
      <c r="G143" s="2" t="s">
        <v>760</v>
      </c>
      <c r="H143" s="2" t="s">
        <v>940</v>
      </c>
      <c r="I143" s="2" t="s">
        <v>763</v>
      </c>
      <c r="J143" s="2" t="s">
        <v>939</v>
      </c>
      <c r="K143" s="2" t="s">
        <v>765</v>
      </c>
      <c r="L143">
        <v>10000</v>
      </c>
      <c r="M143">
        <v>10180</v>
      </c>
      <c r="N143" s="2" t="s">
        <v>4261</v>
      </c>
      <c r="O143">
        <v>0</v>
      </c>
      <c r="P143">
        <v>10180</v>
      </c>
      <c r="Q143">
        <v>0</v>
      </c>
      <c r="R143" s="2" t="s">
        <v>764</v>
      </c>
      <c r="S143">
        <v>0</v>
      </c>
      <c r="T143" s="2" t="s">
        <v>4084</v>
      </c>
      <c r="U143">
        <v>20180</v>
      </c>
      <c r="V143">
        <v>0</v>
      </c>
      <c r="W143">
        <v>0</v>
      </c>
      <c r="X143">
        <v>0</v>
      </c>
      <c r="Y143">
        <v>20</v>
      </c>
      <c r="Z143">
        <v>20</v>
      </c>
      <c r="AA143">
        <v>10180</v>
      </c>
      <c r="AB143">
        <v>0.33</v>
      </c>
      <c r="AC143">
        <v>1</v>
      </c>
      <c r="AD143">
        <v>30848.484848484848</v>
      </c>
      <c r="AE143">
        <v>30848.484848484848</v>
      </c>
      <c r="AF143">
        <v>3</v>
      </c>
      <c r="AG143" s="2" t="s">
        <v>764</v>
      </c>
    </row>
    <row r="144" spans="1:33">
      <c r="A144" s="1">
        <v>46078</v>
      </c>
      <c r="B144" s="2" t="s">
        <v>29</v>
      </c>
      <c r="C144" s="3">
        <v>0.34722222222222232</v>
      </c>
      <c r="D144" s="3">
        <v>0.35416666666666674</v>
      </c>
      <c r="E144">
        <v>298</v>
      </c>
      <c r="F144" s="2" t="s">
        <v>760</v>
      </c>
      <c r="G144" s="2" t="s">
        <v>760</v>
      </c>
      <c r="H144" s="2" t="s">
        <v>1462</v>
      </c>
      <c r="I144" s="2" t="s">
        <v>763</v>
      </c>
      <c r="J144" s="2" t="s">
        <v>1461</v>
      </c>
      <c r="K144" s="2" t="s">
        <v>765</v>
      </c>
      <c r="L144">
        <v>10000</v>
      </c>
      <c r="M144">
        <v>10000</v>
      </c>
      <c r="N144" s="2" t="s">
        <v>4262</v>
      </c>
      <c r="O144">
        <v>0</v>
      </c>
      <c r="P144">
        <v>10000</v>
      </c>
      <c r="Q144">
        <v>0</v>
      </c>
      <c r="R144" s="2" t="s">
        <v>764</v>
      </c>
      <c r="S144">
        <v>0</v>
      </c>
      <c r="T144" s="2" t="s">
        <v>4084</v>
      </c>
      <c r="U144">
        <v>10090</v>
      </c>
      <c r="V144">
        <v>0</v>
      </c>
      <c r="W144">
        <v>0</v>
      </c>
      <c r="X144">
        <v>0</v>
      </c>
      <c r="Y144">
        <v>20</v>
      </c>
      <c r="Z144">
        <v>20</v>
      </c>
      <c r="AA144">
        <v>10000</v>
      </c>
      <c r="AB144">
        <v>0.17</v>
      </c>
      <c r="AC144">
        <v>1</v>
      </c>
      <c r="AD144">
        <v>58823.529411764699</v>
      </c>
      <c r="AE144">
        <v>58823.529411764699</v>
      </c>
      <c r="AF144">
        <v>3</v>
      </c>
      <c r="AG144" s="2" t="s">
        <v>764</v>
      </c>
    </row>
    <row r="145" spans="1:33">
      <c r="A145" s="1">
        <v>46078</v>
      </c>
      <c r="B145" s="2" t="s">
        <v>29</v>
      </c>
      <c r="C145" s="3">
        <v>0.35763888888888884</v>
      </c>
      <c r="D145" s="3">
        <v>0.36458333333333326</v>
      </c>
      <c r="E145">
        <v>267</v>
      </c>
      <c r="F145" s="2" t="s">
        <v>760</v>
      </c>
      <c r="G145" s="2" t="s">
        <v>760</v>
      </c>
      <c r="H145" s="2" t="s">
        <v>1315</v>
      </c>
      <c r="I145" s="2" t="s">
        <v>763</v>
      </c>
      <c r="J145" s="2" t="s">
        <v>1314</v>
      </c>
      <c r="K145" s="2" t="s">
        <v>765</v>
      </c>
      <c r="L145">
        <v>7000</v>
      </c>
      <c r="M145">
        <v>7100</v>
      </c>
      <c r="N145" s="2" t="s">
        <v>4263</v>
      </c>
      <c r="O145">
        <v>0</v>
      </c>
      <c r="P145">
        <v>7150</v>
      </c>
      <c r="Q145">
        <v>0</v>
      </c>
      <c r="R145" s="2" t="s">
        <v>764</v>
      </c>
      <c r="S145">
        <v>0</v>
      </c>
      <c r="T145" s="2" t="s">
        <v>4084</v>
      </c>
      <c r="U145">
        <v>7100</v>
      </c>
      <c r="V145">
        <v>0</v>
      </c>
      <c r="W145">
        <v>0</v>
      </c>
      <c r="X145">
        <v>0</v>
      </c>
      <c r="Y145">
        <v>20</v>
      </c>
      <c r="Z145">
        <v>20</v>
      </c>
      <c r="AA145">
        <v>7150</v>
      </c>
      <c r="AB145">
        <v>0.17</v>
      </c>
      <c r="AC145">
        <v>1</v>
      </c>
      <c r="AD145">
        <v>42058.823529411762</v>
      </c>
      <c r="AE145">
        <v>42058.823529411762</v>
      </c>
      <c r="AF145">
        <v>3</v>
      </c>
      <c r="AG145" s="2" t="s">
        <v>764</v>
      </c>
    </row>
    <row r="146" spans="1:33">
      <c r="A146" s="1">
        <v>46079</v>
      </c>
      <c r="B146" s="2" t="s">
        <v>29</v>
      </c>
      <c r="C146" s="3">
        <v>0.36111111111111116</v>
      </c>
      <c r="D146" s="3">
        <v>0.36458333333333326</v>
      </c>
      <c r="E146">
        <v>200</v>
      </c>
      <c r="F146" s="2" t="s">
        <v>1058</v>
      </c>
      <c r="G146" s="2" t="s">
        <v>1056</v>
      </c>
      <c r="H146" s="2" t="s">
        <v>957</v>
      </c>
      <c r="I146" s="2" t="s">
        <v>132</v>
      </c>
      <c r="J146" s="2" t="s">
        <v>1057</v>
      </c>
      <c r="K146" s="2" t="s">
        <v>79</v>
      </c>
      <c r="L146">
        <v>2200</v>
      </c>
      <c r="M146">
        <v>2440</v>
      </c>
      <c r="N146" s="2" t="s">
        <v>4264</v>
      </c>
      <c r="O146">
        <v>2300</v>
      </c>
      <c r="P146">
        <v>253</v>
      </c>
      <c r="Q146">
        <v>2300</v>
      </c>
      <c r="R146" s="2" t="s">
        <v>764</v>
      </c>
      <c r="S146">
        <v>0</v>
      </c>
      <c r="T146" s="2" t="s">
        <v>4084</v>
      </c>
      <c r="U146">
        <v>2440</v>
      </c>
      <c r="V146">
        <v>0</v>
      </c>
      <c r="W146">
        <v>0</v>
      </c>
      <c r="X146">
        <v>0</v>
      </c>
      <c r="Y146">
        <v>80</v>
      </c>
      <c r="Z146">
        <v>80</v>
      </c>
      <c r="AA146">
        <v>2553</v>
      </c>
      <c r="AB146">
        <v>0.08</v>
      </c>
      <c r="AC146">
        <v>1</v>
      </c>
      <c r="AD146">
        <v>31912.5</v>
      </c>
      <c r="AE146">
        <v>31912.5</v>
      </c>
      <c r="AF146">
        <v>3</v>
      </c>
      <c r="AG146" s="2" t="s">
        <v>764</v>
      </c>
    </row>
    <row r="147" spans="1:33">
      <c r="A147" s="1">
        <v>46079</v>
      </c>
      <c r="B147" s="2" t="s">
        <v>29</v>
      </c>
      <c r="C147" s="3">
        <v>0.36805555555555558</v>
      </c>
      <c r="D147" s="3">
        <v>0.375</v>
      </c>
      <c r="E147">
        <v>229</v>
      </c>
      <c r="F147" s="2" t="s">
        <v>1166</v>
      </c>
      <c r="G147" s="2" t="s">
        <v>1163</v>
      </c>
      <c r="H147" s="2" t="s">
        <v>1165</v>
      </c>
      <c r="I147" s="2" t="s">
        <v>153</v>
      </c>
      <c r="J147" s="2" t="s">
        <v>1164</v>
      </c>
      <c r="K147" s="2" t="s">
        <v>79</v>
      </c>
      <c r="L147">
        <v>9100</v>
      </c>
      <c r="M147">
        <v>9360</v>
      </c>
      <c r="N147" s="2" t="s">
        <v>4265</v>
      </c>
      <c r="O147">
        <v>9000</v>
      </c>
      <c r="P147">
        <v>550</v>
      </c>
      <c r="Q147">
        <v>9000</v>
      </c>
      <c r="R147" s="2" t="s">
        <v>764</v>
      </c>
      <c r="S147">
        <v>0</v>
      </c>
      <c r="T147" s="2" t="s">
        <v>4084</v>
      </c>
      <c r="U147">
        <v>9360</v>
      </c>
      <c r="V147">
        <v>0</v>
      </c>
      <c r="W147">
        <v>0</v>
      </c>
      <c r="X147">
        <v>0</v>
      </c>
      <c r="Y147">
        <v>80</v>
      </c>
      <c r="Z147">
        <v>80</v>
      </c>
      <c r="AA147">
        <v>9550</v>
      </c>
      <c r="AB147">
        <v>0.17</v>
      </c>
      <c r="AC147">
        <v>1</v>
      </c>
      <c r="AD147">
        <v>56176.470588235294</v>
      </c>
      <c r="AE147">
        <v>56176.470588235294</v>
      </c>
      <c r="AF147">
        <v>3</v>
      </c>
      <c r="AG147" s="2" t="s">
        <v>764</v>
      </c>
    </row>
    <row r="148" spans="1:33">
      <c r="A148" s="1">
        <v>46079</v>
      </c>
      <c r="B148" s="2" t="s">
        <v>29</v>
      </c>
      <c r="C148" s="3">
        <v>0.49305555555555558</v>
      </c>
      <c r="D148" s="3">
        <v>0.5</v>
      </c>
      <c r="E148">
        <v>234</v>
      </c>
      <c r="F148" s="2" t="s">
        <v>1089</v>
      </c>
      <c r="G148" s="2" t="s">
        <v>1177</v>
      </c>
      <c r="H148" s="2" t="s">
        <v>1083</v>
      </c>
      <c r="I148" s="2" t="s">
        <v>240</v>
      </c>
      <c r="J148" s="2" t="s">
        <v>1178</v>
      </c>
      <c r="K148" s="2" t="s">
        <v>79</v>
      </c>
      <c r="L148">
        <v>8300</v>
      </c>
      <c r="M148">
        <v>8480</v>
      </c>
      <c r="N148" s="2" t="s">
        <v>4266</v>
      </c>
      <c r="O148">
        <v>8200</v>
      </c>
      <c r="P148">
        <v>280</v>
      </c>
      <c r="Q148">
        <v>8200</v>
      </c>
      <c r="R148" s="2" t="s">
        <v>764</v>
      </c>
      <c r="S148">
        <v>0</v>
      </c>
      <c r="T148" s="2" t="s">
        <v>4084</v>
      </c>
      <c r="U148">
        <v>8480</v>
      </c>
      <c r="V148">
        <v>0</v>
      </c>
      <c r="W148">
        <v>0</v>
      </c>
      <c r="X148">
        <v>0</v>
      </c>
      <c r="Y148">
        <v>80</v>
      </c>
      <c r="Z148">
        <v>80</v>
      </c>
      <c r="AA148">
        <v>8480</v>
      </c>
      <c r="AB148">
        <v>0.17</v>
      </c>
      <c r="AC148">
        <v>1</v>
      </c>
      <c r="AD148">
        <v>49882.352941176468</v>
      </c>
      <c r="AE148">
        <v>49882.352941176468</v>
      </c>
      <c r="AF148">
        <v>3</v>
      </c>
      <c r="AG148" s="2" t="s">
        <v>764</v>
      </c>
    </row>
    <row r="149" spans="1:33">
      <c r="A149" s="1">
        <v>46079</v>
      </c>
      <c r="B149" s="2" t="s">
        <v>29</v>
      </c>
      <c r="C149" s="3">
        <v>0.5</v>
      </c>
      <c r="D149" s="3">
        <v>0.51041666666666674</v>
      </c>
      <c r="E149">
        <v>209</v>
      </c>
      <c r="F149" s="2" t="s">
        <v>1089</v>
      </c>
      <c r="G149" s="2" t="s">
        <v>1081</v>
      </c>
      <c r="H149" s="2" t="s">
        <v>1083</v>
      </c>
      <c r="I149" s="2" t="s">
        <v>97</v>
      </c>
      <c r="J149" s="2" t="s">
        <v>1082</v>
      </c>
      <c r="K149" s="2" t="s">
        <v>79</v>
      </c>
      <c r="L149">
        <v>12400</v>
      </c>
      <c r="M149">
        <v>12480</v>
      </c>
      <c r="N149" s="2" t="s">
        <v>4267</v>
      </c>
      <c r="O149">
        <v>12300</v>
      </c>
      <c r="P149">
        <v>1000</v>
      </c>
      <c r="Q149">
        <v>12300</v>
      </c>
      <c r="R149" s="2" t="s">
        <v>764</v>
      </c>
      <c r="S149">
        <v>0</v>
      </c>
      <c r="T149" s="2" t="s">
        <v>4084</v>
      </c>
      <c r="U149">
        <v>13360</v>
      </c>
      <c r="V149">
        <v>0</v>
      </c>
      <c r="W149">
        <v>0</v>
      </c>
      <c r="X149">
        <v>0</v>
      </c>
      <c r="Y149">
        <v>80</v>
      </c>
      <c r="Z149">
        <v>80</v>
      </c>
      <c r="AA149">
        <v>13300</v>
      </c>
      <c r="AB149">
        <v>0.25</v>
      </c>
      <c r="AC149">
        <v>1</v>
      </c>
      <c r="AD149">
        <v>53200</v>
      </c>
      <c r="AE149">
        <v>53200</v>
      </c>
      <c r="AF149">
        <v>2</v>
      </c>
      <c r="AG149" s="2" t="s">
        <v>764</v>
      </c>
    </row>
    <row r="150" spans="1:33">
      <c r="A150" s="1">
        <v>46079</v>
      </c>
      <c r="B150" s="2" t="s">
        <v>29</v>
      </c>
      <c r="C150" s="3">
        <v>0.67361111111111116</v>
      </c>
      <c r="D150" s="3">
        <v>0.6875</v>
      </c>
      <c r="E150">
        <v>236</v>
      </c>
      <c r="F150" s="2" t="s">
        <v>442</v>
      </c>
      <c r="G150" s="2" t="s">
        <v>1177</v>
      </c>
      <c r="H150" s="2" t="s">
        <v>1083</v>
      </c>
      <c r="I150" s="2" t="s">
        <v>240</v>
      </c>
      <c r="J150" s="2" t="s">
        <v>1178</v>
      </c>
      <c r="K150" s="2" t="s">
        <v>445</v>
      </c>
      <c r="L150">
        <v>8300</v>
      </c>
      <c r="M150">
        <v>8640</v>
      </c>
      <c r="N150" s="2" t="s">
        <v>4268</v>
      </c>
      <c r="O150">
        <v>8200</v>
      </c>
      <c r="P150">
        <v>0</v>
      </c>
      <c r="Q150">
        <v>8200</v>
      </c>
      <c r="R150" s="2" t="s">
        <v>764</v>
      </c>
      <c r="S150">
        <v>0</v>
      </c>
      <c r="T150" s="2" t="s">
        <v>4269</v>
      </c>
      <c r="U150">
        <v>8640</v>
      </c>
      <c r="V150">
        <v>0</v>
      </c>
      <c r="W150">
        <v>0</v>
      </c>
      <c r="X150">
        <v>0</v>
      </c>
      <c r="Y150">
        <v>80</v>
      </c>
      <c r="Z150">
        <v>80</v>
      </c>
      <c r="AA150">
        <v>8200</v>
      </c>
      <c r="AB150">
        <v>0.33</v>
      </c>
      <c r="AC150">
        <v>1</v>
      </c>
      <c r="AD150">
        <v>24848.484848484848</v>
      </c>
      <c r="AE150">
        <v>24848.484848484848</v>
      </c>
      <c r="AF150">
        <v>4</v>
      </c>
      <c r="AG150" s="2" t="s">
        <v>764</v>
      </c>
    </row>
    <row r="151" spans="1:33">
      <c r="A151" s="1">
        <v>46079</v>
      </c>
      <c r="B151" s="2" t="s">
        <v>29</v>
      </c>
      <c r="C151" s="3">
        <v>0.6875</v>
      </c>
      <c r="D151" s="3">
        <v>0.70138888888888884</v>
      </c>
      <c r="E151">
        <v>208</v>
      </c>
      <c r="F151" s="2" t="s">
        <v>442</v>
      </c>
      <c r="G151" s="2" t="s">
        <v>1081</v>
      </c>
      <c r="H151" s="2" t="s">
        <v>1083</v>
      </c>
      <c r="I151" s="2" t="s">
        <v>97</v>
      </c>
      <c r="J151" s="2" t="s">
        <v>1082</v>
      </c>
      <c r="K151" s="2" t="s">
        <v>445</v>
      </c>
      <c r="L151">
        <v>12400</v>
      </c>
      <c r="M151">
        <v>12780</v>
      </c>
      <c r="N151" s="2" t="s">
        <v>4270</v>
      </c>
      <c r="O151">
        <v>12300</v>
      </c>
      <c r="P151">
        <v>0</v>
      </c>
      <c r="Q151">
        <v>12300</v>
      </c>
      <c r="R151" s="2" t="s">
        <v>764</v>
      </c>
      <c r="S151">
        <v>0</v>
      </c>
      <c r="T151" s="2" t="s">
        <v>4269</v>
      </c>
      <c r="U151">
        <v>12780</v>
      </c>
      <c r="V151">
        <v>0</v>
      </c>
      <c r="W151">
        <v>0</v>
      </c>
      <c r="X151">
        <v>0</v>
      </c>
      <c r="Y151">
        <v>80</v>
      </c>
      <c r="Z151">
        <v>80</v>
      </c>
      <c r="AA151">
        <v>12300</v>
      </c>
      <c r="AB151">
        <v>0.33</v>
      </c>
      <c r="AC151">
        <v>1</v>
      </c>
      <c r="AD151">
        <v>37272.727272727272</v>
      </c>
      <c r="AE151">
        <v>37272.727272727272</v>
      </c>
      <c r="AF151">
        <v>4</v>
      </c>
      <c r="AG151" s="2" t="s">
        <v>764</v>
      </c>
    </row>
    <row r="152" spans="1:33">
      <c r="A152" s="1">
        <v>46080</v>
      </c>
      <c r="B152" s="2" t="s">
        <v>29</v>
      </c>
      <c r="C152" s="3">
        <v>0.375</v>
      </c>
      <c r="D152" s="3">
        <v>0.38194444444444442</v>
      </c>
      <c r="E152">
        <v>218</v>
      </c>
      <c r="F152" s="2" t="s">
        <v>640</v>
      </c>
      <c r="G152" s="2" t="s">
        <v>1112</v>
      </c>
      <c r="H152" s="2" t="s">
        <v>1104</v>
      </c>
      <c r="I152" s="2" t="s">
        <v>1106</v>
      </c>
      <c r="J152" s="2" t="s">
        <v>1103</v>
      </c>
      <c r="K152" s="2" t="s">
        <v>79</v>
      </c>
      <c r="L152">
        <v>10300</v>
      </c>
      <c r="M152">
        <v>10400</v>
      </c>
      <c r="N152" s="2" t="s">
        <v>4237</v>
      </c>
      <c r="O152">
        <v>10200</v>
      </c>
      <c r="P152">
        <v>0</v>
      </c>
      <c r="Q152">
        <v>10200</v>
      </c>
      <c r="R152" s="2" t="s">
        <v>764</v>
      </c>
      <c r="S152">
        <v>0</v>
      </c>
      <c r="T152" s="2" t="s">
        <v>4084</v>
      </c>
      <c r="U152">
        <v>10400</v>
      </c>
      <c r="V152">
        <v>0</v>
      </c>
      <c r="W152">
        <v>0</v>
      </c>
      <c r="X152">
        <v>0</v>
      </c>
      <c r="Y152">
        <v>80</v>
      </c>
      <c r="Z152">
        <v>80</v>
      </c>
      <c r="AA152">
        <v>10200</v>
      </c>
      <c r="AB152">
        <v>0.17</v>
      </c>
      <c r="AC152">
        <v>1</v>
      </c>
      <c r="AD152">
        <v>59999.999999999993</v>
      </c>
      <c r="AE152">
        <v>59999.999999999993</v>
      </c>
      <c r="AF152">
        <v>6</v>
      </c>
      <c r="AG152" s="2" t="s">
        <v>764</v>
      </c>
    </row>
    <row r="153" spans="1:33">
      <c r="A153" s="1">
        <v>46080</v>
      </c>
      <c r="B153" s="2" t="s">
        <v>29</v>
      </c>
      <c r="C153" s="3">
        <v>0.38194444444444442</v>
      </c>
      <c r="D153" s="3">
        <v>0.39236111111111116</v>
      </c>
      <c r="E153">
        <v>216</v>
      </c>
      <c r="F153" s="2" t="s">
        <v>640</v>
      </c>
      <c r="G153" s="2" t="s">
        <v>1111</v>
      </c>
      <c r="H153" s="2" t="s">
        <v>1104</v>
      </c>
      <c r="I153" s="2" t="s">
        <v>1106</v>
      </c>
      <c r="J153" s="2" t="s">
        <v>1103</v>
      </c>
      <c r="K153" s="2" t="s">
        <v>79</v>
      </c>
      <c r="L153">
        <v>15400</v>
      </c>
      <c r="M153">
        <v>15520</v>
      </c>
      <c r="N153" s="2" t="s">
        <v>4271</v>
      </c>
      <c r="O153">
        <v>15300</v>
      </c>
      <c r="P153">
        <v>0</v>
      </c>
      <c r="Q153">
        <v>15300</v>
      </c>
      <c r="R153" s="2" t="s">
        <v>764</v>
      </c>
      <c r="S153">
        <v>0</v>
      </c>
      <c r="T153" s="2" t="s">
        <v>4084</v>
      </c>
      <c r="U153">
        <v>15520</v>
      </c>
      <c r="V153">
        <v>0</v>
      </c>
      <c r="W153">
        <v>0</v>
      </c>
      <c r="X153">
        <v>0</v>
      </c>
      <c r="Y153">
        <v>80</v>
      </c>
      <c r="Z153">
        <v>80</v>
      </c>
      <c r="AA153">
        <v>15300</v>
      </c>
      <c r="AB153">
        <v>0.25</v>
      </c>
      <c r="AC153">
        <v>1</v>
      </c>
      <c r="AD153">
        <v>61200</v>
      </c>
      <c r="AE153">
        <v>61200</v>
      </c>
      <c r="AF153">
        <v>6</v>
      </c>
      <c r="AG153" s="2" t="s">
        <v>764</v>
      </c>
    </row>
    <row r="154" spans="1:33">
      <c r="A154" s="1">
        <v>46080</v>
      </c>
      <c r="B154" s="2" t="s">
        <v>29</v>
      </c>
      <c r="C154" s="3">
        <v>0.39236111111111116</v>
      </c>
      <c r="D154" s="3">
        <v>0.40277777777777768</v>
      </c>
      <c r="E154">
        <v>214</v>
      </c>
      <c r="F154" s="2" t="s">
        <v>640</v>
      </c>
      <c r="G154" s="2" t="s">
        <v>1102</v>
      </c>
      <c r="H154" s="2" t="s">
        <v>1104</v>
      </c>
      <c r="I154" s="2" t="s">
        <v>1106</v>
      </c>
      <c r="J154" s="2" t="s">
        <v>1103</v>
      </c>
      <c r="K154" s="2" t="s">
        <v>79</v>
      </c>
      <c r="L154">
        <v>15400</v>
      </c>
      <c r="M154">
        <v>15560</v>
      </c>
      <c r="N154" s="2" t="s">
        <v>4271</v>
      </c>
      <c r="O154">
        <v>15300</v>
      </c>
      <c r="P154">
        <v>0</v>
      </c>
      <c r="Q154">
        <v>15300</v>
      </c>
      <c r="R154" s="2" t="s">
        <v>764</v>
      </c>
      <c r="S154">
        <v>0</v>
      </c>
      <c r="T154" s="2" t="s">
        <v>4084</v>
      </c>
      <c r="U154">
        <v>15560</v>
      </c>
      <c r="V154">
        <v>0</v>
      </c>
      <c r="W154">
        <v>0</v>
      </c>
      <c r="X154">
        <v>0</v>
      </c>
      <c r="Y154">
        <v>80</v>
      </c>
      <c r="Z154">
        <v>80</v>
      </c>
      <c r="AA154">
        <v>15300</v>
      </c>
      <c r="AB154">
        <v>0.25</v>
      </c>
      <c r="AC154">
        <v>1</v>
      </c>
      <c r="AD154">
        <v>61200</v>
      </c>
      <c r="AE154">
        <v>61200</v>
      </c>
      <c r="AF154">
        <v>8</v>
      </c>
      <c r="AG154" s="2" t="s">
        <v>764</v>
      </c>
    </row>
    <row r="155" spans="1:33">
      <c r="A155" s="1">
        <v>46080</v>
      </c>
      <c r="B155" s="2" t="s">
        <v>29</v>
      </c>
      <c r="C155" s="3">
        <v>0.40277777777777768</v>
      </c>
      <c r="D155" s="3">
        <v>0.40625</v>
      </c>
      <c r="E155">
        <v>263</v>
      </c>
      <c r="F155" s="2" t="s">
        <v>640</v>
      </c>
      <c r="G155" s="2" t="s">
        <v>1291</v>
      </c>
      <c r="H155" s="2" t="s">
        <v>1293</v>
      </c>
      <c r="I155" s="2" t="s">
        <v>1294</v>
      </c>
      <c r="J155" s="2" t="s">
        <v>1292</v>
      </c>
      <c r="K155" s="2" t="s">
        <v>79</v>
      </c>
      <c r="L155">
        <v>1100</v>
      </c>
      <c r="M155">
        <v>1360</v>
      </c>
      <c r="N155" s="2" t="s">
        <v>4272</v>
      </c>
      <c r="O155">
        <v>0</v>
      </c>
      <c r="P155">
        <v>2675</v>
      </c>
      <c r="Q155">
        <v>0</v>
      </c>
      <c r="R155" s="2" t="s">
        <v>764</v>
      </c>
      <c r="S155">
        <v>0</v>
      </c>
      <c r="T155" s="2" t="s">
        <v>4084</v>
      </c>
      <c r="U155">
        <v>1360</v>
      </c>
      <c r="V155">
        <v>0</v>
      </c>
      <c r="W155">
        <v>0</v>
      </c>
      <c r="X155">
        <v>0</v>
      </c>
      <c r="Y155">
        <v>80</v>
      </c>
      <c r="Z155">
        <v>80</v>
      </c>
      <c r="AA155">
        <v>2675</v>
      </c>
      <c r="AB155">
        <v>0.08</v>
      </c>
      <c r="AC155">
        <v>1</v>
      </c>
      <c r="AD155">
        <v>33437.5</v>
      </c>
      <c r="AE155">
        <v>33437.5</v>
      </c>
      <c r="AF155">
        <v>3</v>
      </c>
      <c r="AG155" s="2" t="s">
        <v>764</v>
      </c>
    </row>
    <row r="156" spans="1:33">
      <c r="A156" s="1">
        <v>46080</v>
      </c>
      <c r="B156" s="2" t="s">
        <v>29</v>
      </c>
      <c r="C156" s="3">
        <v>0.40972222222222232</v>
      </c>
      <c r="D156" s="3">
        <v>0.41666666666666674</v>
      </c>
      <c r="E156">
        <v>211</v>
      </c>
      <c r="F156" s="2" t="s">
        <v>1099</v>
      </c>
      <c r="G156" s="2" t="s">
        <v>1092</v>
      </c>
      <c r="H156" s="2" t="s">
        <v>1094</v>
      </c>
      <c r="I156" s="2" t="s">
        <v>192</v>
      </c>
      <c r="J156" s="2" t="s">
        <v>1093</v>
      </c>
      <c r="K156" s="2" t="s">
        <v>79</v>
      </c>
      <c r="L156">
        <v>11000</v>
      </c>
      <c r="M156">
        <v>11240</v>
      </c>
      <c r="N156" s="2" t="s">
        <v>4273</v>
      </c>
      <c r="O156">
        <v>10500</v>
      </c>
      <c r="P156">
        <v>865</v>
      </c>
      <c r="Q156">
        <v>10500</v>
      </c>
      <c r="R156" s="2" t="s">
        <v>764</v>
      </c>
      <c r="S156">
        <v>0</v>
      </c>
      <c r="T156" s="2" t="s">
        <v>4084</v>
      </c>
      <c r="U156">
        <v>11240</v>
      </c>
      <c r="V156">
        <v>0</v>
      </c>
      <c r="W156">
        <v>0</v>
      </c>
      <c r="X156">
        <v>0</v>
      </c>
      <c r="Y156">
        <v>80</v>
      </c>
      <c r="Z156">
        <v>80</v>
      </c>
      <c r="AA156">
        <v>11365</v>
      </c>
      <c r="AB156">
        <v>0.17</v>
      </c>
      <c r="AC156">
        <v>1</v>
      </c>
      <c r="AD156">
        <v>66852.941176470587</v>
      </c>
      <c r="AE156">
        <v>66852.941176470587</v>
      </c>
      <c r="AF156">
        <v>3</v>
      </c>
      <c r="AG156" s="2" t="s">
        <v>764</v>
      </c>
    </row>
    <row r="157" spans="1:33">
      <c r="A157" s="1">
        <v>46080</v>
      </c>
      <c r="B157" s="2" t="s">
        <v>29</v>
      </c>
      <c r="C157" s="3">
        <v>0.5</v>
      </c>
      <c r="D157" s="3">
        <v>0.52083333333333326</v>
      </c>
      <c r="E157">
        <v>151</v>
      </c>
      <c r="F157" s="2" t="s">
        <v>442</v>
      </c>
      <c r="G157" s="2" t="s">
        <v>813</v>
      </c>
      <c r="H157" s="2" t="s">
        <v>815</v>
      </c>
      <c r="I157" s="2" t="s">
        <v>330</v>
      </c>
      <c r="J157" s="2" t="s">
        <v>814</v>
      </c>
      <c r="K157" s="2" t="s">
        <v>445</v>
      </c>
      <c r="L157">
        <v>29800</v>
      </c>
      <c r="M157">
        <v>30186</v>
      </c>
      <c r="N157" s="2" t="s">
        <v>4207</v>
      </c>
      <c r="O157">
        <v>29703</v>
      </c>
      <c r="P157">
        <v>0</v>
      </c>
      <c r="Q157">
        <v>29703</v>
      </c>
      <c r="R157" s="2" t="s">
        <v>764</v>
      </c>
      <c r="S157">
        <v>0</v>
      </c>
      <c r="T157" s="2" t="s">
        <v>4084</v>
      </c>
      <c r="U157">
        <v>30186</v>
      </c>
      <c r="V157">
        <v>0</v>
      </c>
      <c r="W157">
        <v>0</v>
      </c>
      <c r="X157">
        <v>0</v>
      </c>
      <c r="Y157">
        <v>80</v>
      </c>
      <c r="Z157">
        <v>80</v>
      </c>
      <c r="AA157">
        <v>29703</v>
      </c>
      <c r="AB157">
        <v>0.5</v>
      </c>
      <c r="AC157">
        <v>1</v>
      </c>
      <c r="AD157">
        <v>59406</v>
      </c>
      <c r="AE157">
        <v>59406</v>
      </c>
      <c r="AF157">
        <v>7</v>
      </c>
      <c r="AG157" s="2" t="s">
        <v>764</v>
      </c>
    </row>
    <row r="158" spans="1:33">
      <c r="A158" s="1">
        <v>46080</v>
      </c>
      <c r="B158" s="2" t="s">
        <v>29</v>
      </c>
      <c r="C158" s="3">
        <v>0.52083333333333326</v>
      </c>
      <c r="D158" s="3">
        <v>0.52430555555555558</v>
      </c>
      <c r="E158">
        <v>233</v>
      </c>
      <c r="F158" s="2" t="s">
        <v>442</v>
      </c>
      <c r="G158" s="2" t="s">
        <v>1170</v>
      </c>
      <c r="H158" s="2" t="s">
        <v>217</v>
      </c>
      <c r="I158" s="2" t="s">
        <v>330</v>
      </c>
      <c r="J158" s="2" t="s">
        <v>1171</v>
      </c>
      <c r="K158" s="2" t="s">
        <v>445</v>
      </c>
      <c r="L158">
        <v>5100</v>
      </c>
      <c r="M158">
        <v>5310</v>
      </c>
      <c r="N158" s="2" t="s">
        <v>4274</v>
      </c>
      <c r="O158">
        <v>5000</v>
      </c>
      <c r="P158">
        <v>790</v>
      </c>
      <c r="Q158">
        <v>5000</v>
      </c>
      <c r="R158" s="2" t="s">
        <v>764</v>
      </c>
      <c r="S158">
        <v>0</v>
      </c>
      <c r="T158" s="2" t="s">
        <v>4084</v>
      </c>
      <c r="U158">
        <v>5310</v>
      </c>
      <c r="V158">
        <v>0</v>
      </c>
      <c r="W158">
        <v>0</v>
      </c>
      <c r="X158">
        <v>0</v>
      </c>
      <c r="Y158">
        <v>80</v>
      </c>
      <c r="Z158">
        <v>80</v>
      </c>
      <c r="AA158">
        <v>5790</v>
      </c>
      <c r="AB158">
        <v>0.08</v>
      </c>
      <c r="AC158">
        <v>1</v>
      </c>
      <c r="AD158">
        <v>72375</v>
      </c>
      <c r="AE158">
        <v>72375</v>
      </c>
      <c r="AF158">
        <v>4</v>
      </c>
      <c r="AG158" s="2" t="s">
        <v>764</v>
      </c>
    </row>
    <row r="159" spans="1:33">
      <c r="A159" s="1">
        <v>46080</v>
      </c>
      <c r="B159" s="2" t="s">
        <v>29</v>
      </c>
      <c r="C159" s="3">
        <v>0.5625</v>
      </c>
      <c r="D159" s="3">
        <v>0.56944444444444442</v>
      </c>
      <c r="E159">
        <v>197</v>
      </c>
      <c r="F159" s="2" t="s">
        <v>1038</v>
      </c>
      <c r="G159" s="2" t="s">
        <v>1033</v>
      </c>
      <c r="H159" s="2" t="s">
        <v>1035</v>
      </c>
      <c r="I159" s="2" t="s">
        <v>1037</v>
      </c>
      <c r="J159" s="2" t="s">
        <v>1034</v>
      </c>
      <c r="K159" s="2" t="s">
        <v>765</v>
      </c>
      <c r="L159">
        <v>4000</v>
      </c>
      <c r="M159">
        <v>3670</v>
      </c>
      <c r="N159" s="2" t="s">
        <v>4275</v>
      </c>
      <c r="O159">
        <v>0</v>
      </c>
      <c r="P159">
        <v>3666</v>
      </c>
      <c r="Q159">
        <v>0</v>
      </c>
      <c r="R159" s="2" t="s">
        <v>764</v>
      </c>
      <c r="S159">
        <v>4</v>
      </c>
      <c r="T159" s="2" t="s">
        <v>4084</v>
      </c>
      <c r="U159">
        <v>3600</v>
      </c>
      <c r="V159">
        <v>0</v>
      </c>
      <c r="W159">
        <v>0</v>
      </c>
      <c r="X159">
        <v>0</v>
      </c>
      <c r="Y159">
        <v>20</v>
      </c>
      <c r="Z159">
        <v>20</v>
      </c>
      <c r="AA159">
        <v>3666</v>
      </c>
      <c r="AB159">
        <v>0.17</v>
      </c>
      <c r="AC159">
        <v>1</v>
      </c>
      <c r="AD159">
        <v>21564.705882352941</v>
      </c>
      <c r="AE159">
        <v>21564.705882352941</v>
      </c>
      <c r="AF159">
        <v>3</v>
      </c>
      <c r="AG159" s="2" t="s">
        <v>764</v>
      </c>
    </row>
    <row r="160" spans="1:33">
      <c r="A160" s="1">
        <v>46080</v>
      </c>
      <c r="B160" s="2" t="s">
        <v>29</v>
      </c>
      <c r="C160" s="3">
        <v>0.62847222222222232</v>
      </c>
      <c r="D160" s="3">
        <v>0.63888888888888884</v>
      </c>
      <c r="E160">
        <v>198</v>
      </c>
      <c r="F160" s="2" t="s">
        <v>1044</v>
      </c>
      <c r="G160" s="2" t="s">
        <v>1041</v>
      </c>
      <c r="H160" s="2" t="s">
        <v>1043</v>
      </c>
      <c r="I160" s="2" t="s">
        <v>1037</v>
      </c>
      <c r="J160" s="2" t="s">
        <v>1042</v>
      </c>
      <c r="K160" s="2" t="s">
        <v>765</v>
      </c>
      <c r="L160">
        <v>3000</v>
      </c>
      <c r="M160">
        <v>2400</v>
      </c>
      <c r="N160" s="2" t="s">
        <v>4276</v>
      </c>
      <c r="O160">
        <v>0</v>
      </c>
      <c r="P160">
        <v>2073</v>
      </c>
      <c r="Q160">
        <v>0</v>
      </c>
      <c r="R160" s="2" t="s">
        <v>764</v>
      </c>
      <c r="S160">
        <v>9</v>
      </c>
      <c r="T160" s="2" t="s">
        <v>4084</v>
      </c>
      <c r="U160">
        <v>2400</v>
      </c>
      <c r="V160">
        <v>0</v>
      </c>
      <c r="W160">
        <v>0</v>
      </c>
      <c r="X160">
        <v>0</v>
      </c>
      <c r="Y160">
        <v>20</v>
      </c>
      <c r="Z160">
        <v>20</v>
      </c>
      <c r="AA160">
        <v>2073</v>
      </c>
      <c r="AB160">
        <v>0.25</v>
      </c>
      <c r="AC160">
        <v>1</v>
      </c>
      <c r="AD160">
        <v>8292</v>
      </c>
      <c r="AE160">
        <v>8292</v>
      </c>
      <c r="AF160">
        <v>3</v>
      </c>
      <c r="AG160" s="2" t="s">
        <v>764</v>
      </c>
    </row>
    <row r="161" spans="1:33">
      <c r="A161" s="1">
        <v>46083</v>
      </c>
      <c r="B161" s="2" t="s">
        <v>29</v>
      </c>
      <c r="C161" s="3">
        <v>0.375</v>
      </c>
      <c r="D161" s="3">
        <v>0.38888888888888884</v>
      </c>
      <c r="E161">
        <v>168</v>
      </c>
      <c r="F161" s="2" t="s">
        <v>901</v>
      </c>
      <c r="G161" s="2" t="s">
        <v>894</v>
      </c>
      <c r="H161" s="2" t="s">
        <v>896</v>
      </c>
      <c r="I161" s="2" t="s">
        <v>153</v>
      </c>
      <c r="J161" s="2" t="s">
        <v>895</v>
      </c>
      <c r="K161" s="2" t="s">
        <v>79</v>
      </c>
      <c r="L161">
        <v>20000</v>
      </c>
      <c r="M161">
        <v>20520</v>
      </c>
      <c r="N161" s="2" t="s">
        <v>4277</v>
      </c>
      <c r="O161">
        <v>10000</v>
      </c>
      <c r="P161">
        <v>10600</v>
      </c>
      <c r="Q161">
        <v>10000</v>
      </c>
      <c r="R161" s="2" t="s">
        <v>764</v>
      </c>
      <c r="S161">
        <v>8</v>
      </c>
      <c r="T161" s="2" t="s">
        <v>4084</v>
      </c>
      <c r="U161">
        <v>20520</v>
      </c>
      <c r="V161">
        <v>0</v>
      </c>
      <c r="W161">
        <v>0</v>
      </c>
      <c r="X161">
        <v>0</v>
      </c>
      <c r="Y161">
        <v>80</v>
      </c>
      <c r="Z161">
        <v>80</v>
      </c>
      <c r="AA161">
        <v>20600</v>
      </c>
      <c r="AB161">
        <v>0.33</v>
      </c>
      <c r="AC161">
        <v>1</v>
      </c>
      <c r="AD161">
        <v>62424.242424242424</v>
      </c>
      <c r="AE161">
        <v>62424.242424242424</v>
      </c>
      <c r="AF161">
        <v>3</v>
      </c>
      <c r="AG161" s="2" t="s">
        <v>764</v>
      </c>
    </row>
    <row r="162" spans="1:33">
      <c r="A162" s="1">
        <v>46083</v>
      </c>
      <c r="B162" s="2" t="s">
        <v>29</v>
      </c>
      <c r="C162" s="3">
        <v>0.54861111111111116</v>
      </c>
      <c r="D162" s="3">
        <v>0.61111111111111116</v>
      </c>
      <c r="E162">
        <v>156</v>
      </c>
      <c r="F162" s="2" t="s">
        <v>844</v>
      </c>
      <c r="G162" s="2" t="s">
        <v>840</v>
      </c>
      <c r="H162" s="2" t="s">
        <v>842</v>
      </c>
      <c r="I162" s="2" t="s">
        <v>843</v>
      </c>
      <c r="J162" s="2" t="s">
        <v>841</v>
      </c>
      <c r="K162" s="2" t="s">
        <v>79</v>
      </c>
      <c r="L162">
        <v>10100</v>
      </c>
      <c r="M162">
        <v>10320</v>
      </c>
      <c r="N162" s="2" t="s">
        <v>4278</v>
      </c>
      <c r="O162">
        <v>10000</v>
      </c>
      <c r="P162">
        <v>610</v>
      </c>
      <c r="Q162">
        <v>10000</v>
      </c>
      <c r="R162" s="2" t="s">
        <v>764</v>
      </c>
      <c r="S162">
        <v>0</v>
      </c>
      <c r="T162" s="2" t="s">
        <v>4084</v>
      </c>
      <c r="U162">
        <v>10320</v>
      </c>
      <c r="V162">
        <v>0</v>
      </c>
      <c r="W162">
        <v>0</v>
      </c>
      <c r="X162">
        <v>0</v>
      </c>
      <c r="Y162">
        <v>80</v>
      </c>
      <c r="Z162">
        <v>80</v>
      </c>
      <c r="AA162">
        <v>10610</v>
      </c>
      <c r="AB162">
        <v>1.5</v>
      </c>
      <c r="AC162">
        <v>1</v>
      </c>
      <c r="AD162">
        <v>7073.333333333333</v>
      </c>
      <c r="AE162">
        <v>7073.333333333333</v>
      </c>
      <c r="AF162">
        <v>3</v>
      </c>
      <c r="AG162" s="2" t="s">
        <v>764</v>
      </c>
    </row>
    <row r="163" spans="1:33">
      <c r="A163" s="1">
        <v>46084</v>
      </c>
      <c r="B163" s="2" t="s">
        <v>29</v>
      </c>
      <c r="C163" s="3">
        <v>0.35416666666666674</v>
      </c>
      <c r="D163" s="3">
        <v>0.35763888888888884</v>
      </c>
      <c r="E163">
        <v>249</v>
      </c>
      <c r="F163" s="2" t="s">
        <v>1233</v>
      </c>
      <c r="G163" s="2" t="s">
        <v>1226</v>
      </c>
      <c r="H163" s="2" t="s">
        <v>1228</v>
      </c>
      <c r="I163" s="2" t="s">
        <v>153</v>
      </c>
      <c r="J163" s="2" t="s">
        <v>1227</v>
      </c>
      <c r="K163" s="2" t="s">
        <v>79</v>
      </c>
      <c r="L163">
        <v>4300</v>
      </c>
      <c r="M163">
        <v>4600</v>
      </c>
      <c r="N163" s="2" t="s">
        <v>4279</v>
      </c>
      <c r="O163">
        <v>4200</v>
      </c>
      <c r="P163">
        <v>785</v>
      </c>
      <c r="Q163">
        <v>4200</v>
      </c>
      <c r="R163" s="2" t="s">
        <v>764</v>
      </c>
      <c r="S163">
        <v>0</v>
      </c>
      <c r="T163" s="2" t="s">
        <v>4084</v>
      </c>
      <c r="U163">
        <v>4600</v>
      </c>
      <c r="V163">
        <v>0</v>
      </c>
      <c r="W163">
        <v>0</v>
      </c>
      <c r="X163">
        <v>0</v>
      </c>
      <c r="Y163">
        <v>80</v>
      </c>
      <c r="Z163">
        <v>80</v>
      </c>
      <c r="AA163">
        <v>4985</v>
      </c>
      <c r="AB163">
        <v>0.08</v>
      </c>
      <c r="AC163">
        <v>1</v>
      </c>
      <c r="AD163">
        <v>62312.5</v>
      </c>
      <c r="AE163">
        <v>62312.5</v>
      </c>
      <c r="AF163">
        <v>3</v>
      </c>
      <c r="AG163" s="2" t="s">
        <v>764</v>
      </c>
    </row>
    <row r="164" spans="1:33">
      <c r="A164" s="1">
        <v>46084</v>
      </c>
      <c r="B164" s="2" t="s">
        <v>29</v>
      </c>
      <c r="C164" s="3">
        <v>0.40972222222222232</v>
      </c>
      <c r="D164" s="3">
        <v>0.41319444444444442</v>
      </c>
      <c r="E164">
        <v>232</v>
      </c>
      <c r="F164" s="2" t="s">
        <v>222</v>
      </c>
      <c r="G164" s="2" t="s">
        <v>1170</v>
      </c>
      <c r="H164" s="2" t="s">
        <v>217</v>
      </c>
      <c r="I164" s="2" t="s">
        <v>330</v>
      </c>
      <c r="J164" s="2" t="s">
        <v>1171</v>
      </c>
      <c r="K164" s="2" t="s">
        <v>79</v>
      </c>
      <c r="L164">
        <v>5100</v>
      </c>
      <c r="M164">
        <v>5280</v>
      </c>
      <c r="N164" s="2" t="s">
        <v>4280</v>
      </c>
      <c r="O164">
        <v>5000</v>
      </c>
      <c r="P164">
        <v>690</v>
      </c>
      <c r="Q164">
        <v>5000</v>
      </c>
      <c r="R164" s="2" t="s">
        <v>764</v>
      </c>
      <c r="S164">
        <v>60</v>
      </c>
      <c r="T164" s="2" t="s">
        <v>4084</v>
      </c>
      <c r="U164">
        <v>5280</v>
      </c>
      <c r="V164">
        <v>0</v>
      </c>
      <c r="W164">
        <v>0</v>
      </c>
      <c r="X164">
        <v>0</v>
      </c>
      <c r="Y164">
        <v>80</v>
      </c>
      <c r="Z164">
        <v>80</v>
      </c>
      <c r="AA164">
        <v>5690</v>
      </c>
      <c r="AB164">
        <v>0.08</v>
      </c>
      <c r="AC164">
        <v>1</v>
      </c>
      <c r="AD164">
        <v>71125</v>
      </c>
      <c r="AE164">
        <v>71125</v>
      </c>
      <c r="AF164">
        <v>3</v>
      </c>
      <c r="AG164" s="2" t="s">
        <v>764</v>
      </c>
    </row>
    <row r="165" spans="1:33">
      <c r="A165" s="1">
        <v>46084</v>
      </c>
      <c r="B165" s="2" t="s">
        <v>29</v>
      </c>
      <c r="C165" s="3">
        <v>0.41319444444444442</v>
      </c>
      <c r="D165" s="3">
        <v>0.4375</v>
      </c>
      <c r="E165">
        <v>78</v>
      </c>
      <c r="F165" s="2" t="s">
        <v>222</v>
      </c>
      <c r="G165" s="2" t="s">
        <v>471</v>
      </c>
      <c r="H165" s="2" t="s">
        <v>217</v>
      </c>
      <c r="I165" s="2" t="s">
        <v>473</v>
      </c>
      <c r="J165" s="2" t="s">
        <v>472</v>
      </c>
      <c r="K165" s="2" t="s">
        <v>79</v>
      </c>
      <c r="L165">
        <v>24500</v>
      </c>
      <c r="M165">
        <v>24600</v>
      </c>
      <c r="N165" s="2" t="s">
        <v>4281</v>
      </c>
      <c r="O165">
        <v>24376</v>
      </c>
      <c r="P165">
        <v>2000</v>
      </c>
      <c r="Q165">
        <v>24376</v>
      </c>
      <c r="R165" s="2" t="s">
        <v>764</v>
      </c>
      <c r="S165">
        <v>0</v>
      </c>
      <c r="T165" s="2" t="s">
        <v>4084</v>
      </c>
      <c r="U165">
        <v>24600</v>
      </c>
      <c r="V165">
        <v>0</v>
      </c>
      <c r="W165">
        <v>0</v>
      </c>
      <c r="X165">
        <v>0</v>
      </c>
      <c r="Y165">
        <v>80</v>
      </c>
      <c r="Z165">
        <v>80</v>
      </c>
      <c r="AA165">
        <v>26376</v>
      </c>
      <c r="AB165">
        <v>0.57999999999999996</v>
      </c>
      <c r="AC165">
        <v>1</v>
      </c>
      <c r="AD165">
        <v>45475.862068965522</v>
      </c>
      <c r="AE165">
        <v>45475.862068965522</v>
      </c>
      <c r="AF165">
        <v>3</v>
      </c>
      <c r="AG165" s="2" t="s">
        <v>764</v>
      </c>
    </row>
    <row r="166" spans="1:33">
      <c r="A166" s="1">
        <v>46084</v>
      </c>
      <c r="B166" s="2" t="s">
        <v>29</v>
      </c>
      <c r="C166" s="3">
        <v>0.44097222222222232</v>
      </c>
      <c r="D166" s="3">
        <v>0.44791666666666674</v>
      </c>
      <c r="E166">
        <v>175</v>
      </c>
      <c r="F166" s="2" t="s">
        <v>760</v>
      </c>
      <c r="G166" s="2" t="s">
        <v>760</v>
      </c>
      <c r="H166" s="2" t="s">
        <v>938</v>
      </c>
      <c r="I166" s="2" t="s">
        <v>763</v>
      </c>
      <c r="J166" s="2" t="s">
        <v>937</v>
      </c>
      <c r="K166" s="2" t="s">
        <v>765</v>
      </c>
      <c r="L166">
        <v>10000</v>
      </c>
      <c r="M166">
        <v>10080</v>
      </c>
      <c r="N166" s="2" t="s">
        <v>4282</v>
      </c>
      <c r="O166">
        <v>0</v>
      </c>
      <c r="P166">
        <v>10990</v>
      </c>
      <c r="Q166">
        <v>0</v>
      </c>
      <c r="R166" s="2" t="s">
        <v>764</v>
      </c>
      <c r="S166">
        <v>0</v>
      </c>
      <c r="T166" s="2" t="s">
        <v>4084</v>
      </c>
      <c r="U166">
        <v>10080</v>
      </c>
      <c r="V166">
        <v>0</v>
      </c>
      <c r="W166">
        <v>0</v>
      </c>
      <c r="X166">
        <v>0</v>
      </c>
      <c r="Y166">
        <v>20</v>
      </c>
      <c r="Z166">
        <v>20</v>
      </c>
      <c r="AA166">
        <v>10990</v>
      </c>
      <c r="AB166">
        <v>0.17</v>
      </c>
      <c r="AC166">
        <v>1</v>
      </c>
      <c r="AD166">
        <v>64647.058823529405</v>
      </c>
      <c r="AE166">
        <v>64647.058823529405</v>
      </c>
      <c r="AF166">
        <v>3</v>
      </c>
      <c r="AG166" s="2" t="s">
        <v>764</v>
      </c>
    </row>
    <row r="167" spans="1:33">
      <c r="A167" s="1">
        <v>46084</v>
      </c>
      <c r="B167" s="2" t="s">
        <v>29</v>
      </c>
      <c r="C167" s="3">
        <v>0.50694444444444442</v>
      </c>
      <c r="D167" s="3">
        <v>0.51388888888888884</v>
      </c>
      <c r="E167">
        <v>264</v>
      </c>
      <c r="F167" s="2" t="s">
        <v>580</v>
      </c>
      <c r="G167" s="2" t="s">
        <v>1296</v>
      </c>
      <c r="H167" s="2" t="s">
        <v>1298</v>
      </c>
      <c r="I167" s="2" t="s">
        <v>744</v>
      </c>
      <c r="J167" s="2" t="s">
        <v>1297</v>
      </c>
      <c r="K167" s="2" t="s">
        <v>79</v>
      </c>
      <c r="L167">
        <v>5700</v>
      </c>
      <c r="M167">
        <v>5840</v>
      </c>
      <c r="N167" s="2" t="s">
        <v>4283</v>
      </c>
      <c r="O167">
        <v>5600</v>
      </c>
      <c r="P167">
        <v>630</v>
      </c>
      <c r="Q167">
        <v>5600</v>
      </c>
      <c r="R167" s="2" t="s">
        <v>764</v>
      </c>
      <c r="S167">
        <v>0</v>
      </c>
      <c r="T167" s="2" t="s">
        <v>4084</v>
      </c>
      <c r="U167">
        <v>5840</v>
      </c>
      <c r="V167">
        <v>0</v>
      </c>
      <c r="W167">
        <v>0</v>
      </c>
      <c r="X167">
        <v>0</v>
      </c>
      <c r="Y167">
        <v>80</v>
      </c>
      <c r="Z167">
        <v>80</v>
      </c>
      <c r="AA167">
        <v>6230</v>
      </c>
      <c r="AB167">
        <v>0.17</v>
      </c>
      <c r="AC167">
        <v>1</v>
      </c>
      <c r="AD167">
        <v>36647.058823529413</v>
      </c>
      <c r="AE167">
        <v>36647.058823529413</v>
      </c>
      <c r="AF167">
        <v>3</v>
      </c>
      <c r="AG167" s="2" t="s">
        <v>764</v>
      </c>
    </row>
    <row r="168" spans="1:33">
      <c r="A168" s="1">
        <v>46084</v>
      </c>
      <c r="B168" s="2" t="s">
        <v>29</v>
      </c>
      <c r="C168" s="3">
        <v>0.51388888888888884</v>
      </c>
      <c r="D168" s="3">
        <v>0.51736111111111116</v>
      </c>
      <c r="E168">
        <v>272</v>
      </c>
      <c r="F168" s="2" t="s">
        <v>580</v>
      </c>
      <c r="G168" s="2" t="s">
        <v>1334</v>
      </c>
      <c r="H168" s="2" t="s">
        <v>1298</v>
      </c>
      <c r="I168" s="2" t="s">
        <v>744</v>
      </c>
      <c r="J168" s="2" t="s">
        <v>1297</v>
      </c>
      <c r="K168" s="2" t="s">
        <v>79</v>
      </c>
      <c r="L168">
        <v>2900</v>
      </c>
      <c r="M168">
        <v>3040</v>
      </c>
      <c r="N168" s="2" t="s">
        <v>4284</v>
      </c>
      <c r="O168">
        <v>2800</v>
      </c>
      <c r="P168">
        <v>0</v>
      </c>
      <c r="Q168">
        <v>2800</v>
      </c>
      <c r="R168" s="2" t="s">
        <v>764</v>
      </c>
      <c r="S168">
        <v>0</v>
      </c>
      <c r="T168" s="2" t="s">
        <v>4084</v>
      </c>
      <c r="U168">
        <v>3040</v>
      </c>
      <c r="V168">
        <v>0</v>
      </c>
      <c r="W168">
        <v>0</v>
      </c>
      <c r="X168">
        <v>0</v>
      </c>
      <c r="Y168">
        <v>80</v>
      </c>
      <c r="Z168">
        <v>80</v>
      </c>
      <c r="AA168">
        <v>2800</v>
      </c>
      <c r="AB168">
        <v>0.08</v>
      </c>
      <c r="AC168">
        <v>1</v>
      </c>
      <c r="AD168">
        <v>35000</v>
      </c>
      <c r="AE168">
        <v>35000</v>
      </c>
      <c r="AF168">
        <v>7</v>
      </c>
      <c r="AG168" s="2" t="s">
        <v>764</v>
      </c>
    </row>
    <row r="169" spans="1:33">
      <c r="A169" s="1">
        <v>46084</v>
      </c>
      <c r="B169" s="2" t="s">
        <v>29</v>
      </c>
      <c r="C169" s="3">
        <v>0.60416666666666674</v>
      </c>
      <c r="D169" s="3">
        <v>0.60763888888888884</v>
      </c>
      <c r="E169">
        <v>295</v>
      </c>
      <c r="F169" s="2" t="s">
        <v>1443</v>
      </c>
      <c r="G169" s="2" t="s">
        <v>1440</v>
      </c>
      <c r="H169" s="2" t="s">
        <v>1442</v>
      </c>
      <c r="I169" s="2" t="s">
        <v>153</v>
      </c>
      <c r="J169" s="2" t="s">
        <v>1441</v>
      </c>
      <c r="K169" s="2" t="s">
        <v>79</v>
      </c>
      <c r="L169">
        <v>3100</v>
      </c>
      <c r="M169">
        <v>3440</v>
      </c>
      <c r="N169" s="2" t="s">
        <v>4285</v>
      </c>
      <c r="O169">
        <v>3000</v>
      </c>
      <c r="P169">
        <v>550</v>
      </c>
      <c r="Q169">
        <v>3000</v>
      </c>
      <c r="R169" s="2" t="s">
        <v>764</v>
      </c>
      <c r="S169">
        <v>21</v>
      </c>
      <c r="T169" s="2" t="s">
        <v>4084</v>
      </c>
      <c r="U169">
        <v>3440</v>
      </c>
      <c r="V169">
        <v>0</v>
      </c>
      <c r="W169">
        <v>0</v>
      </c>
      <c r="X169">
        <v>0</v>
      </c>
      <c r="Y169">
        <v>80</v>
      </c>
      <c r="Z169">
        <v>80</v>
      </c>
      <c r="AA169">
        <v>3550</v>
      </c>
      <c r="AB169">
        <v>0.08</v>
      </c>
      <c r="AC169">
        <v>1</v>
      </c>
      <c r="AD169">
        <v>44375</v>
      </c>
      <c r="AE169">
        <v>44375</v>
      </c>
      <c r="AF169">
        <v>3</v>
      </c>
      <c r="AG169" s="2" t="s">
        <v>764</v>
      </c>
    </row>
    <row r="170" spans="1:33">
      <c r="A170" s="1">
        <v>46085</v>
      </c>
      <c r="B170" s="2" t="s">
        <v>29</v>
      </c>
      <c r="C170" s="3">
        <v>0.35763888888888884</v>
      </c>
      <c r="D170" s="3">
        <v>0.36111111111111116</v>
      </c>
      <c r="E170">
        <v>294</v>
      </c>
      <c r="F170" s="2" t="s">
        <v>1436</v>
      </c>
      <c r="G170" s="2" t="s">
        <v>1434</v>
      </c>
      <c r="H170" s="2" t="s">
        <v>1244</v>
      </c>
      <c r="I170" s="2" t="s">
        <v>97</v>
      </c>
      <c r="J170" s="2" t="s">
        <v>1435</v>
      </c>
      <c r="K170" s="2" t="s">
        <v>79</v>
      </c>
      <c r="L170">
        <v>6100</v>
      </c>
      <c r="M170">
        <v>6256</v>
      </c>
      <c r="N170" s="2" t="s">
        <v>4286</v>
      </c>
      <c r="O170">
        <v>6000</v>
      </c>
      <c r="P170">
        <v>300</v>
      </c>
      <c r="Q170">
        <v>6000</v>
      </c>
      <c r="R170" s="2" t="s">
        <v>764</v>
      </c>
      <c r="S170">
        <v>0</v>
      </c>
      <c r="T170" s="2" t="s">
        <v>4084</v>
      </c>
      <c r="U170">
        <v>6256</v>
      </c>
      <c r="V170">
        <v>0</v>
      </c>
      <c r="W170">
        <v>0</v>
      </c>
      <c r="X170">
        <v>0</v>
      </c>
      <c r="Y170">
        <v>80</v>
      </c>
      <c r="Z170">
        <v>80</v>
      </c>
      <c r="AA170">
        <v>6300</v>
      </c>
      <c r="AB170">
        <v>0.08</v>
      </c>
      <c r="AC170">
        <v>1</v>
      </c>
      <c r="AD170">
        <v>78750</v>
      </c>
      <c r="AE170">
        <v>78750</v>
      </c>
      <c r="AF170">
        <v>3</v>
      </c>
      <c r="AG170" s="2" t="s">
        <v>764</v>
      </c>
    </row>
    <row r="171" spans="1:33">
      <c r="A171" s="1">
        <v>46085</v>
      </c>
      <c r="B171" s="2" t="s">
        <v>29</v>
      </c>
      <c r="C171" s="3">
        <v>0.36111111111111116</v>
      </c>
      <c r="D171" s="3">
        <v>0.36458333333333326</v>
      </c>
      <c r="E171">
        <v>253</v>
      </c>
      <c r="F171" s="2" t="s">
        <v>1249</v>
      </c>
      <c r="G171" s="2" t="s">
        <v>1242</v>
      </c>
      <c r="H171" s="2" t="s">
        <v>1244</v>
      </c>
      <c r="I171" s="2" t="s">
        <v>153</v>
      </c>
      <c r="J171" s="2" t="s">
        <v>1243</v>
      </c>
      <c r="K171" s="2" t="s">
        <v>79</v>
      </c>
      <c r="L171">
        <v>2100</v>
      </c>
      <c r="M171">
        <v>2256</v>
      </c>
      <c r="N171" s="2" t="s">
        <v>4287</v>
      </c>
      <c r="O171">
        <v>2000</v>
      </c>
      <c r="P171">
        <v>315</v>
      </c>
      <c r="Q171">
        <v>2000</v>
      </c>
      <c r="R171" s="2" t="s">
        <v>764</v>
      </c>
      <c r="S171">
        <v>0</v>
      </c>
      <c r="T171" s="2" t="s">
        <v>4084</v>
      </c>
      <c r="U171">
        <v>2256</v>
      </c>
      <c r="V171">
        <v>0</v>
      </c>
      <c r="W171">
        <v>0</v>
      </c>
      <c r="X171">
        <v>0</v>
      </c>
      <c r="Y171">
        <v>80</v>
      </c>
      <c r="Z171">
        <v>80</v>
      </c>
      <c r="AA171">
        <v>2315</v>
      </c>
      <c r="AB171">
        <v>0.08</v>
      </c>
      <c r="AC171">
        <v>1</v>
      </c>
      <c r="AD171">
        <v>28937.5</v>
      </c>
      <c r="AE171">
        <v>28937.5</v>
      </c>
      <c r="AF171">
        <v>3</v>
      </c>
      <c r="AG171" s="2" t="s">
        <v>764</v>
      </c>
    </row>
    <row r="172" spans="1:33">
      <c r="A172" s="1">
        <v>46085</v>
      </c>
      <c r="B172" s="2" t="s">
        <v>29</v>
      </c>
      <c r="C172" s="3">
        <v>0.36805555555555558</v>
      </c>
      <c r="D172" s="3">
        <v>0.375</v>
      </c>
      <c r="E172">
        <v>199</v>
      </c>
      <c r="F172" s="2" t="s">
        <v>1052</v>
      </c>
      <c r="G172" s="2" t="s">
        <v>1048</v>
      </c>
      <c r="H172" s="2" t="s">
        <v>1050</v>
      </c>
      <c r="I172" s="2" t="s">
        <v>1051</v>
      </c>
      <c r="J172" s="2" t="s">
        <v>1049</v>
      </c>
      <c r="K172" s="2" t="s">
        <v>79</v>
      </c>
      <c r="L172">
        <v>7000</v>
      </c>
      <c r="M172">
        <v>7280</v>
      </c>
      <c r="N172" s="2" t="s">
        <v>4288</v>
      </c>
      <c r="O172">
        <v>6667</v>
      </c>
      <c r="P172">
        <v>1975</v>
      </c>
      <c r="Q172">
        <v>6667</v>
      </c>
      <c r="R172" s="2" t="s">
        <v>764</v>
      </c>
      <c r="S172">
        <v>0</v>
      </c>
      <c r="T172" s="2" t="s">
        <v>4084</v>
      </c>
      <c r="U172">
        <v>7280</v>
      </c>
      <c r="V172">
        <v>0</v>
      </c>
      <c r="W172">
        <v>0</v>
      </c>
      <c r="X172">
        <v>0</v>
      </c>
      <c r="Y172">
        <v>80</v>
      </c>
      <c r="Z172">
        <v>80</v>
      </c>
      <c r="AA172">
        <v>8642</v>
      </c>
      <c r="AB172">
        <v>0.17</v>
      </c>
      <c r="AC172">
        <v>1</v>
      </c>
      <c r="AD172">
        <v>50835.294117647056</v>
      </c>
      <c r="AE172">
        <v>50835.294117647056</v>
      </c>
      <c r="AF172">
        <v>3</v>
      </c>
      <c r="AG172" s="2" t="s">
        <v>764</v>
      </c>
    </row>
    <row r="173" spans="1:33">
      <c r="A173" s="1">
        <v>46085</v>
      </c>
      <c r="B173" s="2" t="s">
        <v>29</v>
      </c>
      <c r="C173" s="3">
        <v>0.39236111111111116</v>
      </c>
      <c r="D173" s="3">
        <v>0.39583333333333326</v>
      </c>
      <c r="E173">
        <v>276</v>
      </c>
      <c r="F173" s="2" t="s">
        <v>1356</v>
      </c>
      <c r="G173" s="2" t="s">
        <v>1349</v>
      </c>
      <c r="H173" s="2" t="s">
        <v>1351</v>
      </c>
      <c r="I173" s="2" t="s">
        <v>153</v>
      </c>
      <c r="J173" s="2" t="s">
        <v>1350</v>
      </c>
      <c r="K173" s="2" t="s">
        <v>79</v>
      </c>
      <c r="L173">
        <v>2600</v>
      </c>
      <c r="M173">
        <v>2840</v>
      </c>
      <c r="N173" s="2" t="s">
        <v>4289</v>
      </c>
      <c r="O173">
        <v>2500</v>
      </c>
      <c r="P173">
        <v>577</v>
      </c>
      <c r="Q173">
        <v>2500</v>
      </c>
      <c r="R173" s="2" t="s">
        <v>764</v>
      </c>
      <c r="S173">
        <v>0</v>
      </c>
      <c r="T173" s="2" t="s">
        <v>4084</v>
      </c>
      <c r="U173">
        <v>2840</v>
      </c>
      <c r="V173">
        <v>0</v>
      </c>
      <c r="W173">
        <v>0</v>
      </c>
      <c r="X173">
        <v>0</v>
      </c>
      <c r="Y173">
        <v>80</v>
      </c>
      <c r="Z173">
        <v>80</v>
      </c>
      <c r="AA173">
        <v>3077</v>
      </c>
      <c r="AB173">
        <v>0.08</v>
      </c>
      <c r="AC173">
        <v>1</v>
      </c>
      <c r="AD173">
        <v>38462.5</v>
      </c>
      <c r="AE173">
        <v>38462.5</v>
      </c>
      <c r="AF173">
        <v>3</v>
      </c>
      <c r="AG173" s="2" t="s">
        <v>764</v>
      </c>
    </row>
    <row r="174" spans="1:33">
      <c r="A174" s="1">
        <v>46085</v>
      </c>
      <c r="B174" s="2" t="s">
        <v>29</v>
      </c>
      <c r="C174" s="3">
        <v>0.40972222222222232</v>
      </c>
      <c r="D174" s="3">
        <v>0.41666666666666674</v>
      </c>
      <c r="E174">
        <v>191</v>
      </c>
      <c r="F174" s="2" t="s">
        <v>837</v>
      </c>
      <c r="G174" s="2" t="s">
        <v>1005</v>
      </c>
      <c r="H174" s="2" t="s">
        <v>480</v>
      </c>
      <c r="I174" s="2" t="s">
        <v>422</v>
      </c>
      <c r="J174" s="2" t="s">
        <v>1006</v>
      </c>
      <c r="K174" s="2" t="s">
        <v>79</v>
      </c>
      <c r="L174">
        <v>6100</v>
      </c>
      <c r="M174">
        <v>6216</v>
      </c>
      <c r="N174" s="2" t="s">
        <v>4290</v>
      </c>
      <c r="O174">
        <v>6000</v>
      </c>
      <c r="P174">
        <v>228</v>
      </c>
      <c r="Q174">
        <v>6000</v>
      </c>
      <c r="R174" s="2" t="s">
        <v>764</v>
      </c>
      <c r="S174">
        <v>0</v>
      </c>
      <c r="T174" s="2" t="s">
        <v>4084</v>
      </c>
      <c r="U174">
        <v>6216</v>
      </c>
      <c r="V174">
        <v>0</v>
      </c>
      <c r="W174">
        <v>0</v>
      </c>
      <c r="X174">
        <v>0</v>
      </c>
      <c r="Y174">
        <v>80</v>
      </c>
      <c r="Z174">
        <v>80</v>
      </c>
      <c r="AA174">
        <v>6228</v>
      </c>
      <c r="AB174">
        <v>0.17</v>
      </c>
      <c r="AC174">
        <v>1</v>
      </c>
      <c r="AD174">
        <v>36635.294117647056</v>
      </c>
      <c r="AE174">
        <v>36635.294117647056</v>
      </c>
      <c r="AF174">
        <v>3</v>
      </c>
      <c r="AG174" s="2" t="s">
        <v>764</v>
      </c>
    </row>
    <row r="175" spans="1:33">
      <c r="A175" s="1">
        <v>46085</v>
      </c>
      <c r="B175" s="2" t="s">
        <v>29</v>
      </c>
      <c r="C175" s="3">
        <v>0.41666666666666674</v>
      </c>
      <c r="D175" s="3">
        <v>0.4375</v>
      </c>
      <c r="E175">
        <v>155</v>
      </c>
      <c r="F175" s="2" t="s">
        <v>837</v>
      </c>
      <c r="G175" s="2" t="s">
        <v>830</v>
      </c>
      <c r="H175" s="2" t="s">
        <v>480</v>
      </c>
      <c r="I175" s="2" t="s">
        <v>832</v>
      </c>
      <c r="J175" s="2" t="s">
        <v>831</v>
      </c>
      <c r="K175" s="2" t="s">
        <v>79</v>
      </c>
      <c r="L175">
        <v>25200</v>
      </c>
      <c r="M175">
        <v>25444</v>
      </c>
      <c r="N175" s="2" t="s">
        <v>4291</v>
      </c>
      <c r="O175">
        <v>25000</v>
      </c>
      <c r="P175">
        <v>1000</v>
      </c>
      <c r="Q175">
        <v>25000</v>
      </c>
      <c r="R175" s="2" t="s">
        <v>764</v>
      </c>
      <c r="S175">
        <v>0</v>
      </c>
      <c r="T175" s="2" t="s">
        <v>4084</v>
      </c>
      <c r="U175">
        <v>25440</v>
      </c>
      <c r="V175">
        <v>0</v>
      </c>
      <c r="W175">
        <v>0</v>
      </c>
      <c r="X175">
        <v>0</v>
      </c>
      <c r="Y175">
        <v>80</v>
      </c>
      <c r="Z175">
        <v>80</v>
      </c>
      <c r="AA175">
        <v>26000</v>
      </c>
      <c r="AB175">
        <v>0.5</v>
      </c>
      <c r="AC175">
        <v>1</v>
      </c>
      <c r="AD175">
        <v>52000</v>
      </c>
      <c r="AE175">
        <v>52000</v>
      </c>
      <c r="AF175">
        <v>3</v>
      </c>
      <c r="AG175" s="2" t="s">
        <v>764</v>
      </c>
    </row>
    <row r="176" spans="1:33">
      <c r="A176" s="1">
        <v>46085</v>
      </c>
      <c r="B176" s="2" t="s">
        <v>29</v>
      </c>
      <c r="C176" s="3">
        <v>0.44097222222222232</v>
      </c>
      <c r="D176" s="3">
        <v>0.44444444444444442</v>
      </c>
      <c r="E176">
        <v>316</v>
      </c>
      <c r="F176" s="2" t="s">
        <v>1529</v>
      </c>
      <c r="G176" s="2" t="s">
        <v>1520</v>
      </c>
      <c r="H176" s="2" t="s">
        <v>1522</v>
      </c>
      <c r="I176" s="2" t="s">
        <v>1523</v>
      </c>
      <c r="J176" s="2" t="s">
        <v>1521</v>
      </c>
      <c r="K176" s="2" t="s">
        <v>79</v>
      </c>
      <c r="L176">
        <v>4100</v>
      </c>
      <c r="M176">
        <v>4344</v>
      </c>
      <c r="N176" s="2" t="s">
        <v>4292</v>
      </c>
      <c r="O176">
        <v>4000</v>
      </c>
      <c r="P176">
        <v>665</v>
      </c>
      <c r="Q176">
        <v>4000</v>
      </c>
      <c r="R176" s="2" t="s">
        <v>764</v>
      </c>
      <c r="S176">
        <v>0</v>
      </c>
      <c r="T176" s="2" t="s">
        <v>4084</v>
      </c>
      <c r="U176">
        <v>4344</v>
      </c>
      <c r="V176">
        <v>0</v>
      </c>
      <c r="W176">
        <v>0</v>
      </c>
      <c r="X176">
        <v>0</v>
      </c>
      <c r="Y176">
        <v>80</v>
      </c>
      <c r="Z176">
        <v>80</v>
      </c>
      <c r="AA176">
        <v>4665</v>
      </c>
      <c r="AB176">
        <v>0.08</v>
      </c>
      <c r="AC176">
        <v>1</v>
      </c>
      <c r="AD176">
        <v>58312.5</v>
      </c>
      <c r="AE176">
        <v>58312.5</v>
      </c>
      <c r="AF176">
        <v>3</v>
      </c>
      <c r="AG176" s="2" t="s">
        <v>764</v>
      </c>
    </row>
    <row r="177" spans="1:33">
      <c r="A177" s="1">
        <v>46085</v>
      </c>
      <c r="B177" s="2" t="s">
        <v>29</v>
      </c>
      <c r="C177" s="3">
        <v>0.46180555555555558</v>
      </c>
      <c r="D177" s="3">
        <v>0.46875</v>
      </c>
      <c r="E177">
        <v>231</v>
      </c>
      <c r="F177" s="2" t="s">
        <v>760</v>
      </c>
      <c r="G177" s="2" t="s">
        <v>760</v>
      </c>
      <c r="H177" s="2" t="s">
        <v>1176</v>
      </c>
      <c r="I177" s="2" t="s">
        <v>763</v>
      </c>
      <c r="J177" s="2" t="s">
        <v>1175</v>
      </c>
      <c r="K177" s="2" t="s">
        <v>765</v>
      </c>
      <c r="L177">
        <v>7000</v>
      </c>
      <c r="M177">
        <v>7200</v>
      </c>
      <c r="N177" s="2" t="s">
        <v>4293</v>
      </c>
      <c r="O177">
        <v>0</v>
      </c>
      <c r="P177">
        <v>7521</v>
      </c>
      <c r="Q177">
        <v>0</v>
      </c>
      <c r="R177" s="2" t="s">
        <v>764</v>
      </c>
      <c r="S177">
        <v>55</v>
      </c>
      <c r="T177" s="2" t="s">
        <v>4084</v>
      </c>
      <c r="U177">
        <v>7200</v>
      </c>
      <c r="V177">
        <v>0</v>
      </c>
      <c r="W177">
        <v>0</v>
      </c>
      <c r="X177">
        <v>0</v>
      </c>
      <c r="Y177">
        <v>20</v>
      </c>
      <c r="Z177">
        <v>20</v>
      </c>
      <c r="AA177">
        <v>7521</v>
      </c>
      <c r="AB177">
        <v>0.17</v>
      </c>
      <c r="AC177">
        <v>1</v>
      </c>
      <c r="AD177">
        <v>44241.176470588231</v>
      </c>
      <c r="AE177">
        <v>44241.176470588231</v>
      </c>
      <c r="AF177">
        <v>3</v>
      </c>
      <c r="AG177" s="2" t="s">
        <v>764</v>
      </c>
    </row>
    <row r="178" spans="1:33">
      <c r="A178" s="1">
        <v>46085</v>
      </c>
      <c r="B178" s="2" t="s">
        <v>29</v>
      </c>
      <c r="C178" s="3">
        <v>0.50347222222222232</v>
      </c>
      <c r="D178" s="3">
        <v>0.50694444444444442</v>
      </c>
      <c r="E178">
        <v>255</v>
      </c>
      <c r="F178" s="2" t="s">
        <v>1258</v>
      </c>
      <c r="G178" s="2" t="s">
        <v>1252</v>
      </c>
      <c r="H178" s="2" t="s">
        <v>1254</v>
      </c>
      <c r="I178" s="2" t="s">
        <v>192</v>
      </c>
      <c r="J178" s="2" t="s">
        <v>1253</v>
      </c>
      <c r="K178" s="2" t="s">
        <v>79</v>
      </c>
      <c r="L178">
        <v>2300</v>
      </c>
      <c r="M178">
        <v>2640</v>
      </c>
      <c r="N178" s="2" t="s">
        <v>4294</v>
      </c>
      <c r="O178">
        <v>2200</v>
      </c>
      <c r="P178">
        <v>800</v>
      </c>
      <c r="Q178">
        <v>2200</v>
      </c>
      <c r="R178" s="2" t="s">
        <v>764</v>
      </c>
      <c r="S178">
        <v>5</v>
      </c>
      <c r="T178" s="2" t="s">
        <v>4084</v>
      </c>
      <c r="U178">
        <v>2640</v>
      </c>
      <c r="V178">
        <v>0</v>
      </c>
      <c r="W178">
        <v>0</v>
      </c>
      <c r="X178">
        <v>0</v>
      </c>
      <c r="Y178">
        <v>80</v>
      </c>
      <c r="Z178">
        <v>80</v>
      </c>
      <c r="AA178">
        <v>3000</v>
      </c>
      <c r="AB178">
        <v>0.08</v>
      </c>
      <c r="AC178">
        <v>1</v>
      </c>
      <c r="AD178">
        <v>37500</v>
      </c>
      <c r="AE178">
        <v>37500</v>
      </c>
      <c r="AF178">
        <v>3</v>
      </c>
      <c r="AG178" s="2" t="s">
        <v>764</v>
      </c>
    </row>
    <row r="179" spans="1:33">
      <c r="A179" s="1">
        <v>46086</v>
      </c>
      <c r="B179" s="2" t="s">
        <v>29</v>
      </c>
      <c r="C179" s="3">
        <v>0.44444444444444442</v>
      </c>
      <c r="D179" s="3">
        <v>0.44791666666666674</v>
      </c>
      <c r="E179">
        <v>196</v>
      </c>
      <c r="F179" s="2" t="s">
        <v>965</v>
      </c>
      <c r="G179" s="2" t="s">
        <v>1030</v>
      </c>
      <c r="H179" s="2" t="s">
        <v>964</v>
      </c>
      <c r="I179" s="2" t="s">
        <v>1032</v>
      </c>
      <c r="J179" s="2" t="s">
        <v>1031</v>
      </c>
      <c r="K179" s="2" t="s">
        <v>79</v>
      </c>
      <c r="L179">
        <v>1450</v>
      </c>
      <c r="M179">
        <v>1560</v>
      </c>
      <c r="N179" s="2" t="s">
        <v>4295</v>
      </c>
      <c r="O179">
        <v>1400</v>
      </c>
      <c r="P179">
        <v>0</v>
      </c>
      <c r="Q179">
        <v>1400</v>
      </c>
      <c r="R179" s="2" t="s">
        <v>764</v>
      </c>
      <c r="S179">
        <v>0</v>
      </c>
      <c r="T179" s="2" t="s">
        <v>4084</v>
      </c>
      <c r="U179">
        <v>1560</v>
      </c>
      <c r="V179">
        <v>0</v>
      </c>
      <c r="W179">
        <v>0</v>
      </c>
      <c r="X179">
        <v>0</v>
      </c>
      <c r="Y179">
        <v>80</v>
      </c>
      <c r="Z179">
        <v>80</v>
      </c>
      <c r="AA179">
        <v>1400</v>
      </c>
      <c r="AB179">
        <v>0.08</v>
      </c>
      <c r="AC179">
        <v>1</v>
      </c>
      <c r="AD179">
        <v>17500</v>
      </c>
      <c r="AE179">
        <v>17500</v>
      </c>
      <c r="AF179">
        <v>5</v>
      </c>
      <c r="AG179" s="2" t="s">
        <v>764</v>
      </c>
    </row>
    <row r="180" spans="1:33">
      <c r="A180" s="1">
        <v>46086</v>
      </c>
      <c r="B180" s="2" t="s">
        <v>29</v>
      </c>
      <c r="C180" s="3">
        <v>0.44791666666666674</v>
      </c>
      <c r="D180" s="3">
        <v>0.45138888888888884</v>
      </c>
      <c r="E180">
        <v>181</v>
      </c>
      <c r="F180" s="2" t="s">
        <v>965</v>
      </c>
      <c r="G180" s="2" t="s">
        <v>962</v>
      </c>
      <c r="H180" s="2" t="s">
        <v>964</v>
      </c>
      <c r="I180" s="2" t="s">
        <v>929</v>
      </c>
      <c r="J180" s="2" t="s">
        <v>963</v>
      </c>
      <c r="K180" s="2" t="s">
        <v>79</v>
      </c>
      <c r="L180">
        <v>4300</v>
      </c>
      <c r="M180">
        <v>4400</v>
      </c>
      <c r="N180" s="2" t="s">
        <v>4296</v>
      </c>
      <c r="O180">
        <v>4200</v>
      </c>
      <c r="P180">
        <v>0</v>
      </c>
      <c r="Q180">
        <v>4200</v>
      </c>
      <c r="R180" s="2" t="s">
        <v>764</v>
      </c>
      <c r="S180">
        <v>0</v>
      </c>
      <c r="T180" s="2" t="s">
        <v>4084</v>
      </c>
      <c r="U180">
        <v>4400</v>
      </c>
      <c r="V180">
        <v>0</v>
      </c>
      <c r="W180">
        <v>0</v>
      </c>
      <c r="X180">
        <v>0</v>
      </c>
      <c r="Y180">
        <v>80</v>
      </c>
      <c r="Z180">
        <v>80</v>
      </c>
      <c r="AA180">
        <v>4200</v>
      </c>
      <c r="AB180">
        <v>0.08</v>
      </c>
      <c r="AC180">
        <v>1</v>
      </c>
      <c r="AD180">
        <v>52500</v>
      </c>
      <c r="AE180">
        <v>52500</v>
      </c>
      <c r="AF180">
        <v>6</v>
      </c>
      <c r="AG180" s="2" t="s">
        <v>764</v>
      </c>
    </row>
    <row r="181" spans="1:33">
      <c r="A181" s="1">
        <v>46086</v>
      </c>
      <c r="B181" s="2" t="s">
        <v>29</v>
      </c>
      <c r="C181" s="3">
        <v>0.45138888888888884</v>
      </c>
      <c r="D181" s="3">
        <v>0.45486111111111116</v>
      </c>
      <c r="E181">
        <v>183</v>
      </c>
      <c r="F181" s="2" t="s">
        <v>965</v>
      </c>
      <c r="G181" s="2" t="s">
        <v>969</v>
      </c>
      <c r="H181" s="2" t="s">
        <v>964</v>
      </c>
      <c r="I181" s="2" t="s">
        <v>929</v>
      </c>
      <c r="J181" s="2" t="s">
        <v>963</v>
      </c>
      <c r="K181" s="2" t="s">
        <v>79</v>
      </c>
      <c r="L181">
        <v>4300</v>
      </c>
      <c r="M181">
        <v>4400</v>
      </c>
      <c r="N181" s="2" t="s">
        <v>4297</v>
      </c>
      <c r="O181">
        <v>4200</v>
      </c>
      <c r="P181">
        <v>800</v>
      </c>
      <c r="Q181">
        <v>4200</v>
      </c>
      <c r="R181" s="2" t="s">
        <v>764</v>
      </c>
      <c r="S181">
        <v>0</v>
      </c>
      <c r="T181" s="2" t="s">
        <v>4084</v>
      </c>
      <c r="U181">
        <v>4400</v>
      </c>
      <c r="V181">
        <v>0</v>
      </c>
      <c r="W181">
        <v>0</v>
      </c>
      <c r="X181">
        <v>0</v>
      </c>
      <c r="Y181">
        <v>80</v>
      </c>
      <c r="Z181">
        <v>80</v>
      </c>
      <c r="AA181">
        <v>5000</v>
      </c>
      <c r="AB181">
        <v>0.08</v>
      </c>
      <c r="AC181">
        <v>1</v>
      </c>
      <c r="AD181">
        <v>62500</v>
      </c>
      <c r="AE181">
        <v>62500</v>
      </c>
      <c r="AF181">
        <v>6</v>
      </c>
      <c r="AG181" s="2" t="s">
        <v>764</v>
      </c>
    </row>
    <row r="182" spans="1:33">
      <c r="A182" s="1">
        <v>46086</v>
      </c>
      <c r="B182" s="2" t="s">
        <v>29</v>
      </c>
      <c r="C182" s="3">
        <v>0.46875</v>
      </c>
      <c r="D182" s="3">
        <v>0.48958333333333326</v>
      </c>
      <c r="E182">
        <v>159</v>
      </c>
      <c r="F182" s="2" t="s">
        <v>863</v>
      </c>
      <c r="G182" s="2" t="s">
        <v>855</v>
      </c>
      <c r="H182" s="2" t="s">
        <v>857</v>
      </c>
      <c r="I182" s="2" t="s">
        <v>858</v>
      </c>
      <c r="J182" s="2" t="s">
        <v>856</v>
      </c>
      <c r="K182" s="2" t="s">
        <v>79</v>
      </c>
      <c r="L182">
        <v>25100</v>
      </c>
      <c r="M182">
        <v>25520</v>
      </c>
      <c r="N182" s="2" t="s">
        <v>4291</v>
      </c>
      <c r="O182">
        <v>25000</v>
      </c>
      <c r="P182">
        <v>1000</v>
      </c>
      <c r="Q182">
        <v>25000</v>
      </c>
      <c r="R182" s="2" t="s">
        <v>764</v>
      </c>
      <c r="S182">
        <v>0</v>
      </c>
      <c r="T182" s="2" t="s">
        <v>4084</v>
      </c>
      <c r="U182">
        <v>25520</v>
      </c>
      <c r="V182">
        <v>0</v>
      </c>
      <c r="W182">
        <v>0</v>
      </c>
      <c r="X182">
        <v>0</v>
      </c>
      <c r="Y182">
        <v>80</v>
      </c>
      <c r="Z182">
        <v>80</v>
      </c>
      <c r="AA182">
        <v>26000</v>
      </c>
      <c r="AB182">
        <v>0.5</v>
      </c>
      <c r="AC182">
        <v>1</v>
      </c>
      <c r="AD182">
        <v>52000</v>
      </c>
      <c r="AE182">
        <v>52000</v>
      </c>
      <c r="AF182">
        <v>3</v>
      </c>
      <c r="AG182" s="2" t="s">
        <v>764</v>
      </c>
    </row>
    <row r="183" spans="1:33">
      <c r="A183" s="1">
        <v>46086</v>
      </c>
      <c r="B183" s="2" t="s">
        <v>29</v>
      </c>
      <c r="C183" s="3">
        <v>0.5</v>
      </c>
      <c r="D183" s="3">
        <v>0.50694444444444442</v>
      </c>
      <c r="E183">
        <v>171</v>
      </c>
      <c r="F183" s="2" t="s">
        <v>921</v>
      </c>
      <c r="G183" s="2" t="s">
        <v>920</v>
      </c>
      <c r="H183" s="2" t="s">
        <v>913</v>
      </c>
      <c r="I183" s="2" t="s">
        <v>914</v>
      </c>
      <c r="J183" s="2" t="s">
        <v>912</v>
      </c>
      <c r="K183" s="2" t="s">
        <v>79</v>
      </c>
      <c r="L183">
        <v>7200</v>
      </c>
      <c r="M183">
        <v>7440</v>
      </c>
      <c r="N183" s="2" t="s">
        <v>4298</v>
      </c>
      <c r="O183">
        <v>7200</v>
      </c>
      <c r="P183">
        <v>490</v>
      </c>
      <c r="Q183">
        <v>7200</v>
      </c>
      <c r="R183" s="2" t="s">
        <v>764</v>
      </c>
      <c r="S183">
        <v>10</v>
      </c>
      <c r="T183" s="2" t="s">
        <v>4084</v>
      </c>
      <c r="U183">
        <v>7440</v>
      </c>
      <c r="V183">
        <v>0</v>
      </c>
      <c r="W183">
        <v>0</v>
      </c>
      <c r="X183">
        <v>0</v>
      </c>
      <c r="Y183">
        <v>80</v>
      </c>
      <c r="Z183">
        <v>80</v>
      </c>
      <c r="AA183">
        <v>7690</v>
      </c>
      <c r="AB183">
        <v>0.17</v>
      </c>
      <c r="AC183">
        <v>1</v>
      </c>
      <c r="AD183">
        <v>45235.294117647056</v>
      </c>
      <c r="AE183">
        <v>45235.294117647056</v>
      </c>
      <c r="AF183">
        <v>3</v>
      </c>
      <c r="AG183" s="2" t="s">
        <v>764</v>
      </c>
    </row>
    <row r="184" spans="1:33">
      <c r="A184" s="1">
        <v>46086</v>
      </c>
      <c r="B184" s="2" t="s">
        <v>29</v>
      </c>
      <c r="C184" s="3">
        <v>0.53125</v>
      </c>
      <c r="D184" s="3">
        <v>0.53472222222222232</v>
      </c>
      <c r="E184">
        <v>245</v>
      </c>
      <c r="F184" s="2" t="s">
        <v>1216</v>
      </c>
      <c r="G184" s="2" t="s">
        <v>1208</v>
      </c>
      <c r="H184" s="2" t="s">
        <v>1210</v>
      </c>
      <c r="I184" s="2" t="s">
        <v>1211</v>
      </c>
      <c r="J184" s="2" t="s">
        <v>1209</v>
      </c>
      <c r="K184" s="2" t="s">
        <v>79</v>
      </c>
      <c r="L184">
        <v>5100</v>
      </c>
      <c r="M184">
        <v>5360</v>
      </c>
      <c r="N184" s="2" t="s">
        <v>4299</v>
      </c>
      <c r="O184">
        <v>5000</v>
      </c>
      <c r="P184">
        <v>675</v>
      </c>
      <c r="Q184">
        <v>5000</v>
      </c>
      <c r="R184" s="2" t="s">
        <v>764</v>
      </c>
      <c r="S184">
        <v>0</v>
      </c>
      <c r="T184" s="2" t="s">
        <v>4084</v>
      </c>
      <c r="U184">
        <v>5360</v>
      </c>
      <c r="V184">
        <v>0</v>
      </c>
      <c r="W184">
        <v>0</v>
      </c>
      <c r="X184">
        <v>0</v>
      </c>
      <c r="Y184">
        <v>80</v>
      </c>
      <c r="Z184">
        <v>80</v>
      </c>
      <c r="AA184">
        <v>5675</v>
      </c>
      <c r="AB184">
        <v>0.08</v>
      </c>
      <c r="AC184">
        <v>1</v>
      </c>
      <c r="AD184">
        <v>70937.5</v>
      </c>
      <c r="AE184">
        <v>70937.5</v>
      </c>
      <c r="AF184">
        <v>3</v>
      </c>
      <c r="AG184" s="2" t="s">
        <v>764</v>
      </c>
    </row>
    <row r="185" spans="1:33">
      <c r="A185" s="1">
        <v>46086</v>
      </c>
      <c r="B185" s="2" t="s">
        <v>29</v>
      </c>
      <c r="C185" s="3">
        <v>0.60416666666666674</v>
      </c>
      <c r="D185" s="3">
        <v>0.61111111111111116</v>
      </c>
      <c r="E185">
        <v>204</v>
      </c>
      <c r="F185" s="2" t="s">
        <v>102</v>
      </c>
      <c r="G185" s="2" t="s">
        <v>1073</v>
      </c>
      <c r="H185" s="2" t="s">
        <v>1075</v>
      </c>
      <c r="I185" s="2" t="s">
        <v>97</v>
      </c>
      <c r="J185" s="2" t="s">
        <v>1074</v>
      </c>
      <c r="K185" s="2" t="s">
        <v>79</v>
      </c>
      <c r="L185">
        <v>9900</v>
      </c>
      <c r="M185">
        <v>10000</v>
      </c>
      <c r="N185" s="2" t="s">
        <v>4208</v>
      </c>
      <c r="O185">
        <v>9804</v>
      </c>
      <c r="P185">
        <v>0</v>
      </c>
      <c r="Q185">
        <v>9804</v>
      </c>
      <c r="R185" s="2" t="s">
        <v>764</v>
      </c>
      <c r="S185">
        <v>0</v>
      </c>
      <c r="T185" s="2" t="s">
        <v>4084</v>
      </c>
      <c r="U185">
        <v>10000</v>
      </c>
      <c r="V185">
        <v>0</v>
      </c>
      <c r="W185">
        <v>0</v>
      </c>
      <c r="X185">
        <v>0</v>
      </c>
      <c r="Y185">
        <v>80</v>
      </c>
      <c r="Z185">
        <v>80</v>
      </c>
      <c r="AA185">
        <v>9804</v>
      </c>
      <c r="AB185">
        <v>0.17</v>
      </c>
      <c r="AC185">
        <v>1</v>
      </c>
      <c r="AD185">
        <v>57670.588235294112</v>
      </c>
      <c r="AE185">
        <v>57670.588235294112</v>
      </c>
      <c r="AF185">
        <v>7</v>
      </c>
      <c r="AG185" s="2" t="s">
        <v>764</v>
      </c>
    </row>
    <row r="186" spans="1:33">
      <c r="A186" s="1">
        <v>46086</v>
      </c>
      <c r="B186" s="2" t="s">
        <v>29</v>
      </c>
      <c r="C186" s="3">
        <v>0.61111111111111116</v>
      </c>
      <c r="D186" s="3">
        <v>0.61805555555555558</v>
      </c>
      <c r="E186">
        <v>206</v>
      </c>
      <c r="F186" s="2" t="s">
        <v>102</v>
      </c>
      <c r="G186" s="2" t="s">
        <v>1080</v>
      </c>
      <c r="H186" s="2" t="s">
        <v>1075</v>
      </c>
      <c r="I186" s="2" t="s">
        <v>97</v>
      </c>
      <c r="J186" s="2" t="s">
        <v>1074</v>
      </c>
      <c r="K186" s="2" t="s">
        <v>79</v>
      </c>
      <c r="L186">
        <v>9900</v>
      </c>
      <c r="M186">
        <v>10000</v>
      </c>
      <c r="N186" s="2" t="s">
        <v>4300</v>
      </c>
      <c r="O186">
        <v>9804</v>
      </c>
      <c r="P186">
        <v>600</v>
      </c>
      <c r="Q186">
        <v>9804</v>
      </c>
      <c r="R186" s="2" t="s">
        <v>764</v>
      </c>
      <c r="S186">
        <v>0</v>
      </c>
      <c r="T186" s="2" t="s">
        <v>4084</v>
      </c>
      <c r="U186">
        <v>10000</v>
      </c>
      <c r="V186">
        <v>0</v>
      </c>
      <c r="W186">
        <v>0</v>
      </c>
      <c r="X186">
        <v>0</v>
      </c>
      <c r="Y186">
        <v>80</v>
      </c>
      <c r="Z186">
        <v>80</v>
      </c>
      <c r="AA186">
        <v>10404</v>
      </c>
      <c r="AB186">
        <v>0.17</v>
      </c>
      <c r="AC186">
        <v>1</v>
      </c>
      <c r="AD186">
        <v>61199.999999999993</v>
      </c>
      <c r="AE186">
        <v>61199.999999999993</v>
      </c>
      <c r="AF186">
        <v>3</v>
      </c>
      <c r="AG186" s="2" t="s">
        <v>764</v>
      </c>
    </row>
    <row r="187" spans="1:33">
      <c r="A187" s="1">
        <v>46087</v>
      </c>
      <c r="B187" s="2" t="s">
        <v>29</v>
      </c>
      <c r="C187" s="3">
        <v>0.33333333333333326</v>
      </c>
      <c r="D187" s="3">
        <v>0.33680555555555558</v>
      </c>
      <c r="E187">
        <v>192</v>
      </c>
      <c r="F187" s="2" t="s">
        <v>1014</v>
      </c>
      <c r="G187" s="2" t="s">
        <v>1010</v>
      </c>
      <c r="H187" s="2" t="s">
        <v>1012</v>
      </c>
      <c r="I187" s="2" t="s">
        <v>779</v>
      </c>
      <c r="J187" s="2" t="s">
        <v>1011</v>
      </c>
      <c r="K187" s="2" t="s">
        <v>79</v>
      </c>
      <c r="L187">
        <v>3200</v>
      </c>
      <c r="M187">
        <v>3440</v>
      </c>
      <c r="N187" s="2" t="s">
        <v>4301</v>
      </c>
      <c r="O187">
        <v>3600</v>
      </c>
      <c r="P187">
        <v>122</v>
      </c>
      <c r="Q187">
        <v>3600</v>
      </c>
      <c r="R187" s="2" t="s">
        <v>764</v>
      </c>
      <c r="S187">
        <v>0</v>
      </c>
      <c r="T187" s="2" t="s">
        <v>4084</v>
      </c>
      <c r="U187">
        <v>3440</v>
      </c>
      <c r="V187">
        <v>0</v>
      </c>
      <c r="W187">
        <v>0</v>
      </c>
      <c r="X187">
        <v>0</v>
      </c>
      <c r="Y187">
        <v>80</v>
      </c>
      <c r="Z187">
        <v>80</v>
      </c>
      <c r="AA187">
        <v>3722</v>
      </c>
      <c r="AB187">
        <v>0.08</v>
      </c>
      <c r="AC187">
        <v>1</v>
      </c>
      <c r="AD187">
        <v>46525</v>
      </c>
      <c r="AE187">
        <v>46525</v>
      </c>
      <c r="AF187">
        <v>3</v>
      </c>
      <c r="AG187" s="2" t="s">
        <v>764</v>
      </c>
    </row>
    <row r="188" spans="1:33">
      <c r="A188" s="1">
        <v>46087</v>
      </c>
      <c r="B188" s="2" t="s">
        <v>29</v>
      </c>
      <c r="C188" s="3">
        <v>0.375</v>
      </c>
      <c r="D188" s="3">
        <v>0.38194444444444442</v>
      </c>
      <c r="E188">
        <v>228</v>
      </c>
      <c r="F188" s="2" t="s">
        <v>1160</v>
      </c>
      <c r="G188" s="2" t="s">
        <v>1153</v>
      </c>
      <c r="H188" s="2" t="s">
        <v>1155</v>
      </c>
      <c r="I188" s="2" t="s">
        <v>354</v>
      </c>
      <c r="J188" s="2" t="s">
        <v>1154</v>
      </c>
      <c r="K188" s="2" t="s">
        <v>79</v>
      </c>
      <c r="L188">
        <v>10100</v>
      </c>
      <c r="M188">
        <v>10160</v>
      </c>
      <c r="N188" s="2" t="s">
        <v>4302</v>
      </c>
      <c r="O188">
        <v>10000</v>
      </c>
      <c r="P188">
        <v>0</v>
      </c>
      <c r="Q188">
        <v>10000</v>
      </c>
      <c r="R188" s="2" t="s">
        <v>764</v>
      </c>
      <c r="S188">
        <v>0</v>
      </c>
      <c r="T188" s="2" t="s">
        <v>4084</v>
      </c>
      <c r="U188">
        <v>10160</v>
      </c>
      <c r="V188">
        <v>0</v>
      </c>
      <c r="W188">
        <v>0</v>
      </c>
      <c r="X188">
        <v>0</v>
      </c>
      <c r="Y188">
        <v>80</v>
      </c>
      <c r="Z188">
        <v>80</v>
      </c>
      <c r="AA188">
        <v>10000</v>
      </c>
      <c r="AB188">
        <v>0.17</v>
      </c>
      <c r="AC188">
        <v>1</v>
      </c>
      <c r="AD188">
        <v>58823.529411764699</v>
      </c>
      <c r="AE188">
        <v>58823.529411764699</v>
      </c>
      <c r="AF188">
        <v>12</v>
      </c>
      <c r="AG188" s="2" t="s">
        <v>764</v>
      </c>
    </row>
    <row r="189" spans="1:33">
      <c r="A189" s="1">
        <v>46087</v>
      </c>
      <c r="B189" s="2" t="s">
        <v>29</v>
      </c>
      <c r="C189" s="3">
        <v>0.38194444444444442</v>
      </c>
      <c r="D189" s="3">
        <v>0.38888888888888884</v>
      </c>
      <c r="E189">
        <v>247</v>
      </c>
      <c r="F189" s="2" t="s">
        <v>1160</v>
      </c>
      <c r="G189" s="2" t="s">
        <v>1219</v>
      </c>
      <c r="H189" s="2" t="s">
        <v>1221</v>
      </c>
      <c r="I189" s="2" t="s">
        <v>354</v>
      </c>
      <c r="J189" s="2" t="s">
        <v>1220</v>
      </c>
      <c r="K189" s="2" t="s">
        <v>79</v>
      </c>
      <c r="L189">
        <v>7600</v>
      </c>
      <c r="M189">
        <v>7680</v>
      </c>
      <c r="N189" s="2" t="s">
        <v>4303</v>
      </c>
      <c r="O189">
        <v>7500</v>
      </c>
      <c r="P189">
        <v>180</v>
      </c>
      <c r="Q189">
        <v>7500</v>
      </c>
      <c r="R189" s="2" t="s">
        <v>764</v>
      </c>
      <c r="S189">
        <v>0</v>
      </c>
      <c r="T189" s="2" t="s">
        <v>4084</v>
      </c>
      <c r="U189">
        <v>7680</v>
      </c>
      <c r="V189">
        <v>0</v>
      </c>
      <c r="W189">
        <v>0</v>
      </c>
      <c r="X189">
        <v>0</v>
      </c>
      <c r="Y189">
        <v>80</v>
      </c>
      <c r="Z189">
        <v>80</v>
      </c>
      <c r="AA189">
        <v>7680</v>
      </c>
      <c r="AB189">
        <v>0.17</v>
      </c>
      <c r="AC189">
        <v>1</v>
      </c>
      <c r="AD189">
        <v>45176.470588235294</v>
      </c>
      <c r="AE189">
        <v>45176.470588235294</v>
      </c>
      <c r="AF189">
        <v>3</v>
      </c>
      <c r="AG189" s="2" t="s">
        <v>764</v>
      </c>
    </row>
    <row r="190" spans="1:33">
      <c r="A190" s="1">
        <v>46087</v>
      </c>
      <c r="B190" s="2" t="s">
        <v>29</v>
      </c>
      <c r="C190" s="3">
        <v>0.38888888888888884</v>
      </c>
      <c r="D190" s="3">
        <v>0.39236111111111116</v>
      </c>
      <c r="E190">
        <v>251</v>
      </c>
      <c r="F190" s="2" t="s">
        <v>1160</v>
      </c>
      <c r="G190" s="2" t="s">
        <v>1236</v>
      </c>
      <c r="H190" s="2" t="s">
        <v>1155</v>
      </c>
      <c r="I190" s="2" t="s">
        <v>1238</v>
      </c>
      <c r="J190" s="2" t="s">
        <v>1237</v>
      </c>
      <c r="K190" s="2" t="s">
        <v>79</v>
      </c>
      <c r="L190">
        <v>800</v>
      </c>
      <c r="M190">
        <v>920</v>
      </c>
      <c r="N190" s="2" t="s">
        <v>4304</v>
      </c>
      <c r="O190">
        <v>714</v>
      </c>
      <c r="P190">
        <v>700</v>
      </c>
      <c r="Q190">
        <v>714</v>
      </c>
      <c r="R190" s="2" t="s">
        <v>764</v>
      </c>
      <c r="S190">
        <v>0</v>
      </c>
      <c r="T190" s="2" t="s">
        <v>4305</v>
      </c>
      <c r="U190">
        <v>920</v>
      </c>
      <c r="V190">
        <v>0</v>
      </c>
      <c r="W190">
        <v>0</v>
      </c>
      <c r="X190">
        <v>0</v>
      </c>
      <c r="Y190">
        <v>80</v>
      </c>
      <c r="Z190">
        <v>80</v>
      </c>
      <c r="AA190">
        <v>1414</v>
      </c>
      <c r="AB190">
        <v>0.08</v>
      </c>
      <c r="AC190">
        <v>2</v>
      </c>
      <c r="AD190">
        <v>17675</v>
      </c>
      <c r="AE190">
        <v>8837.5</v>
      </c>
      <c r="AF190">
        <v>3</v>
      </c>
      <c r="AG190" s="2" t="s">
        <v>764</v>
      </c>
    </row>
    <row r="191" spans="1:33">
      <c r="A191" s="1">
        <v>46086</v>
      </c>
      <c r="B191" s="2" t="s">
        <v>29</v>
      </c>
      <c r="C191" s="3">
        <v>0.75</v>
      </c>
      <c r="D191" s="3">
        <v>0.8125</v>
      </c>
      <c r="E191">
        <v>277</v>
      </c>
      <c r="F191" s="2" t="s">
        <v>1361</v>
      </c>
      <c r="G191" s="2" t="s">
        <v>1208</v>
      </c>
      <c r="H191" s="2" t="s">
        <v>1210</v>
      </c>
      <c r="I191" s="2" t="s">
        <v>1360</v>
      </c>
      <c r="J191" s="2" t="s">
        <v>1359</v>
      </c>
      <c r="K191" s="2" t="s">
        <v>1363</v>
      </c>
      <c r="L191">
        <v>6500</v>
      </c>
      <c r="M191">
        <v>15400</v>
      </c>
      <c r="N191" s="2" t="s">
        <v>4306</v>
      </c>
      <c r="O191">
        <v>0</v>
      </c>
      <c r="P191">
        <v>15400</v>
      </c>
      <c r="Q191">
        <v>0</v>
      </c>
      <c r="R191" s="2" t="s">
        <v>764</v>
      </c>
      <c r="S191">
        <v>0</v>
      </c>
      <c r="T191" s="2" t="s">
        <v>4084</v>
      </c>
      <c r="U191">
        <v>6480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15400</v>
      </c>
      <c r="AB191">
        <v>1.5</v>
      </c>
      <c r="AC191">
        <v>1</v>
      </c>
      <c r="AD191">
        <v>10266.666666666666</v>
      </c>
      <c r="AE191">
        <v>10266.666666666666</v>
      </c>
      <c r="AG191" s="2" t="s">
        <v>764</v>
      </c>
    </row>
    <row r="192" spans="1:33">
      <c r="A192" s="1">
        <v>46090</v>
      </c>
      <c r="B192" s="2" t="s">
        <v>29</v>
      </c>
      <c r="C192" s="3">
        <v>0.61805555555555558</v>
      </c>
      <c r="D192" s="3">
        <v>0.62152777777777768</v>
      </c>
      <c r="E192">
        <v>259</v>
      </c>
      <c r="F192" s="2" t="s">
        <v>1275</v>
      </c>
      <c r="G192" s="2" t="s">
        <v>1272</v>
      </c>
      <c r="H192" s="2" t="s">
        <v>1274</v>
      </c>
      <c r="I192" s="2" t="s">
        <v>153</v>
      </c>
      <c r="J192" s="2" t="s">
        <v>1273</v>
      </c>
      <c r="K192" s="2" t="s">
        <v>79</v>
      </c>
      <c r="L192">
        <v>2100</v>
      </c>
      <c r="M192">
        <v>2400</v>
      </c>
      <c r="N192" s="2" t="s">
        <v>4307</v>
      </c>
      <c r="O192">
        <v>2000</v>
      </c>
      <c r="P192">
        <v>695</v>
      </c>
      <c r="Q192">
        <v>2000</v>
      </c>
      <c r="R192" s="2" t="s">
        <v>764</v>
      </c>
      <c r="S192">
        <v>0</v>
      </c>
      <c r="T192" s="2" t="s">
        <v>4084</v>
      </c>
      <c r="U192">
        <v>2400</v>
      </c>
      <c r="V192">
        <v>0</v>
      </c>
      <c r="W192">
        <v>0</v>
      </c>
      <c r="X192">
        <v>0</v>
      </c>
      <c r="Y192">
        <v>80</v>
      </c>
      <c r="Z192">
        <v>80</v>
      </c>
      <c r="AA192">
        <v>2695</v>
      </c>
      <c r="AB192">
        <v>0.08</v>
      </c>
      <c r="AC192">
        <v>1</v>
      </c>
      <c r="AD192">
        <v>33687.5</v>
      </c>
      <c r="AE192">
        <v>33687.5</v>
      </c>
      <c r="AF192">
        <v>3</v>
      </c>
      <c r="AG192" s="2" t="s">
        <v>764</v>
      </c>
    </row>
    <row r="193" spans="1:33">
      <c r="A193" s="1">
        <v>46091</v>
      </c>
      <c r="B193" s="2" t="s">
        <v>29</v>
      </c>
      <c r="C193" s="3">
        <v>0.33333333333333326</v>
      </c>
      <c r="D193" s="3">
        <v>0.34722222222222232</v>
      </c>
      <c r="E193">
        <v>178</v>
      </c>
      <c r="F193" s="2" t="s">
        <v>348</v>
      </c>
      <c r="G193" s="2" t="s">
        <v>941</v>
      </c>
      <c r="H193" s="2" t="s">
        <v>341</v>
      </c>
      <c r="I193" s="2" t="s">
        <v>943</v>
      </c>
      <c r="J193" s="2" t="s">
        <v>942</v>
      </c>
      <c r="K193" s="2" t="s">
        <v>79</v>
      </c>
      <c r="L193">
        <v>16200</v>
      </c>
      <c r="M193">
        <v>16480</v>
      </c>
      <c r="N193" s="2" t="s">
        <v>4308</v>
      </c>
      <c r="O193">
        <v>17000</v>
      </c>
      <c r="P193">
        <v>38</v>
      </c>
      <c r="Q193">
        <v>17000</v>
      </c>
      <c r="R193" s="2" t="s">
        <v>764</v>
      </c>
      <c r="S193">
        <v>0</v>
      </c>
      <c r="T193" s="2" t="s">
        <v>4084</v>
      </c>
      <c r="U193">
        <v>16480</v>
      </c>
      <c r="V193">
        <v>0</v>
      </c>
      <c r="W193">
        <v>0</v>
      </c>
      <c r="X193">
        <v>0</v>
      </c>
      <c r="Y193">
        <v>80</v>
      </c>
      <c r="Z193">
        <v>80</v>
      </c>
      <c r="AA193">
        <v>17038</v>
      </c>
      <c r="AB193">
        <v>0.33</v>
      </c>
      <c r="AC193">
        <v>1</v>
      </c>
      <c r="AD193">
        <v>51630.303030303025</v>
      </c>
      <c r="AE193">
        <v>51630.303030303025</v>
      </c>
      <c r="AF193">
        <v>3</v>
      </c>
      <c r="AG193" s="2" t="s">
        <v>764</v>
      </c>
    </row>
    <row r="194" spans="1:33">
      <c r="A194" s="1">
        <v>46091</v>
      </c>
      <c r="B194" s="2" t="s">
        <v>29</v>
      </c>
      <c r="C194" s="3">
        <v>0.37152777777777768</v>
      </c>
      <c r="D194" s="3">
        <v>0.375</v>
      </c>
      <c r="E194">
        <v>265</v>
      </c>
      <c r="F194" s="2" t="s">
        <v>1305</v>
      </c>
      <c r="G194" s="2" t="s">
        <v>1300</v>
      </c>
      <c r="H194" s="2" t="s">
        <v>1302</v>
      </c>
      <c r="I194" s="2" t="s">
        <v>1304</v>
      </c>
      <c r="J194" s="2" t="s">
        <v>1301</v>
      </c>
      <c r="K194" s="2" t="s">
        <v>79</v>
      </c>
      <c r="L194">
        <v>2000</v>
      </c>
      <c r="M194">
        <v>2240</v>
      </c>
      <c r="N194" s="2" t="s">
        <v>4309</v>
      </c>
      <c r="O194">
        <v>1980</v>
      </c>
      <c r="P194">
        <v>500</v>
      </c>
      <c r="Q194">
        <v>1980</v>
      </c>
      <c r="R194" s="2" t="s">
        <v>764</v>
      </c>
      <c r="S194">
        <v>0</v>
      </c>
      <c r="T194" s="2" t="s">
        <v>4084</v>
      </c>
      <c r="U194">
        <v>2240</v>
      </c>
      <c r="V194">
        <v>0</v>
      </c>
      <c r="W194">
        <v>0</v>
      </c>
      <c r="X194">
        <v>0</v>
      </c>
      <c r="Y194">
        <v>80</v>
      </c>
      <c r="Z194">
        <v>80</v>
      </c>
      <c r="AA194">
        <v>2480</v>
      </c>
      <c r="AB194">
        <v>0.08</v>
      </c>
      <c r="AC194">
        <v>1</v>
      </c>
      <c r="AD194">
        <v>31000</v>
      </c>
      <c r="AE194">
        <v>31000</v>
      </c>
      <c r="AF194">
        <v>3</v>
      </c>
      <c r="AG194" s="2" t="s">
        <v>764</v>
      </c>
    </row>
    <row r="195" spans="1:33">
      <c r="A195" s="1">
        <v>46091</v>
      </c>
      <c r="B195" s="2" t="s">
        <v>29</v>
      </c>
      <c r="C195" s="3">
        <v>0.45833333333333326</v>
      </c>
      <c r="D195" s="3">
        <v>0.46875</v>
      </c>
      <c r="E195">
        <v>162</v>
      </c>
      <c r="F195" s="2" t="s">
        <v>199</v>
      </c>
      <c r="G195" s="2" t="s">
        <v>872</v>
      </c>
      <c r="H195" s="2" t="s">
        <v>191</v>
      </c>
      <c r="I195" s="2" t="s">
        <v>473</v>
      </c>
      <c r="J195" s="2" t="s">
        <v>873</v>
      </c>
      <c r="K195" s="2" t="s">
        <v>79</v>
      </c>
      <c r="L195">
        <v>12300</v>
      </c>
      <c r="M195">
        <v>12720</v>
      </c>
      <c r="N195" s="2" t="s">
        <v>4310</v>
      </c>
      <c r="O195">
        <v>12188</v>
      </c>
      <c r="P195">
        <v>1090</v>
      </c>
      <c r="Q195">
        <v>12188</v>
      </c>
      <c r="R195" s="2" t="s">
        <v>764</v>
      </c>
      <c r="S195">
        <v>0</v>
      </c>
      <c r="T195" s="2" t="s">
        <v>4084</v>
      </c>
      <c r="U195">
        <v>12720</v>
      </c>
      <c r="V195">
        <v>0</v>
      </c>
      <c r="W195">
        <v>0</v>
      </c>
      <c r="X195">
        <v>0</v>
      </c>
      <c r="Y195">
        <v>80</v>
      </c>
      <c r="Z195">
        <v>80</v>
      </c>
      <c r="AA195">
        <v>13278</v>
      </c>
      <c r="AB195">
        <v>0.25</v>
      </c>
      <c r="AC195">
        <v>1</v>
      </c>
      <c r="AD195">
        <v>53112</v>
      </c>
      <c r="AE195">
        <v>53112</v>
      </c>
      <c r="AF195">
        <v>3</v>
      </c>
      <c r="AG195" s="2" t="s">
        <v>764</v>
      </c>
    </row>
    <row r="196" spans="1:33">
      <c r="A196" s="1">
        <v>46091</v>
      </c>
      <c r="B196" s="2" t="s">
        <v>29</v>
      </c>
      <c r="C196" s="3">
        <v>0.57638888888888884</v>
      </c>
      <c r="D196" s="3">
        <v>0.58333333333333326</v>
      </c>
      <c r="E196">
        <v>305</v>
      </c>
      <c r="F196" s="2" t="s">
        <v>442</v>
      </c>
      <c r="G196" s="2" t="s">
        <v>1406</v>
      </c>
      <c r="H196" s="2" t="s">
        <v>1408</v>
      </c>
      <c r="I196" s="2" t="s">
        <v>240</v>
      </c>
      <c r="J196" s="2" t="s">
        <v>1407</v>
      </c>
      <c r="K196" s="2" t="s">
        <v>445</v>
      </c>
      <c r="L196">
        <v>4100</v>
      </c>
      <c r="M196">
        <v>4320</v>
      </c>
      <c r="N196" s="2" t="s">
        <v>4311</v>
      </c>
      <c r="O196">
        <v>2000</v>
      </c>
      <c r="P196">
        <v>2836</v>
      </c>
      <c r="Q196">
        <v>2000</v>
      </c>
      <c r="R196" s="2" t="s">
        <v>764</v>
      </c>
      <c r="S196">
        <v>0</v>
      </c>
      <c r="T196" s="2" t="s">
        <v>4084</v>
      </c>
      <c r="U196">
        <v>4320</v>
      </c>
      <c r="V196">
        <v>0</v>
      </c>
      <c r="W196">
        <v>0</v>
      </c>
      <c r="X196">
        <v>0</v>
      </c>
      <c r="Y196">
        <v>80</v>
      </c>
      <c r="Z196">
        <v>80</v>
      </c>
      <c r="AA196">
        <v>4836</v>
      </c>
      <c r="AB196">
        <v>0.17</v>
      </c>
      <c r="AC196">
        <v>1</v>
      </c>
      <c r="AD196">
        <v>28447.058823529409</v>
      </c>
      <c r="AE196">
        <v>28447.058823529409</v>
      </c>
      <c r="AF196">
        <v>3</v>
      </c>
      <c r="AG196" s="2" t="s">
        <v>764</v>
      </c>
    </row>
    <row r="197" spans="1:33">
      <c r="A197" s="1">
        <v>46091</v>
      </c>
      <c r="B197" s="2" t="s">
        <v>29</v>
      </c>
      <c r="C197" s="3">
        <v>0.625</v>
      </c>
      <c r="D197" s="3">
        <v>0.63888888888888884</v>
      </c>
      <c r="E197">
        <v>222</v>
      </c>
      <c r="F197" s="2" t="s">
        <v>1130</v>
      </c>
      <c r="G197" s="2" t="s">
        <v>1123</v>
      </c>
      <c r="H197" s="2" t="s">
        <v>1125</v>
      </c>
      <c r="I197" s="2" t="s">
        <v>343</v>
      </c>
      <c r="J197" s="2" t="s">
        <v>1124</v>
      </c>
      <c r="K197" s="2" t="s">
        <v>79</v>
      </c>
      <c r="L197">
        <v>16750</v>
      </c>
      <c r="M197">
        <v>17040</v>
      </c>
      <c r="N197" s="2" t="s">
        <v>4312</v>
      </c>
      <c r="O197">
        <v>16667</v>
      </c>
      <c r="P197">
        <v>1355</v>
      </c>
      <c r="Q197">
        <v>16667</v>
      </c>
      <c r="R197" s="2" t="s">
        <v>764</v>
      </c>
      <c r="S197">
        <v>82</v>
      </c>
      <c r="T197" s="2" t="s">
        <v>3847</v>
      </c>
      <c r="U197">
        <v>17040</v>
      </c>
      <c r="V197">
        <v>0</v>
      </c>
      <c r="W197">
        <v>0</v>
      </c>
      <c r="X197">
        <v>0</v>
      </c>
      <c r="Y197">
        <v>80</v>
      </c>
      <c r="Z197">
        <v>80</v>
      </c>
      <c r="AA197">
        <v>18022</v>
      </c>
      <c r="AB197">
        <v>0.33</v>
      </c>
      <c r="AC197">
        <v>1</v>
      </c>
      <c r="AD197">
        <v>54612.121212121208</v>
      </c>
      <c r="AE197">
        <v>54612.121212121208</v>
      </c>
      <c r="AF197">
        <v>3</v>
      </c>
      <c r="AG197" s="2" t="s">
        <v>764</v>
      </c>
    </row>
    <row r="198" spans="1:33">
      <c r="A198" s="1">
        <v>46092</v>
      </c>
      <c r="B198" s="2" t="s">
        <v>29</v>
      </c>
      <c r="C198" s="3">
        <v>0.35416666666666674</v>
      </c>
      <c r="D198" s="3">
        <v>0.35763888888888884</v>
      </c>
      <c r="E198">
        <v>202</v>
      </c>
      <c r="F198" s="2" t="s">
        <v>1069</v>
      </c>
      <c r="G198" s="2" t="s">
        <v>1066</v>
      </c>
      <c r="H198" s="2" t="s">
        <v>1068</v>
      </c>
      <c r="I198" s="2" t="s">
        <v>153</v>
      </c>
      <c r="J198" s="2" t="s">
        <v>1067</v>
      </c>
      <c r="K198" s="2" t="s">
        <v>79</v>
      </c>
      <c r="L198">
        <v>5100</v>
      </c>
      <c r="M198">
        <v>5360</v>
      </c>
      <c r="N198" s="2" t="s">
        <v>4313</v>
      </c>
      <c r="O198">
        <v>5000</v>
      </c>
      <c r="P198">
        <v>550</v>
      </c>
      <c r="Q198">
        <v>5000</v>
      </c>
      <c r="R198" s="2" t="s">
        <v>764</v>
      </c>
      <c r="S198">
        <v>0</v>
      </c>
      <c r="T198" s="2" t="s">
        <v>4084</v>
      </c>
      <c r="U198">
        <v>5360</v>
      </c>
      <c r="V198">
        <v>0</v>
      </c>
      <c r="W198">
        <v>0</v>
      </c>
      <c r="X198">
        <v>0</v>
      </c>
      <c r="Y198">
        <v>80</v>
      </c>
      <c r="Z198">
        <v>80</v>
      </c>
      <c r="AA198">
        <v>5550</v>
      </c>
      <c r="AB198">
        <v>0.08</v>
      </c>
      <c r="AC198">
        <v>1</v>
      </c>
      <c r="AD198">
        <v>69375</v>
      </c>
      <c r="AE198">
        <v>69375</v>
      </c>
      <c r="AF198">
        <v>3</v>
      </c>
      <c r="AG198" s="2" t="s">
        <v>764</v>
      </c>
    </row>
    <row r="199" spans="1:33">
      <c r="A199" s="1">
        <v>46092</v>
      </c>
      <c r="B199" s="2" t="s">
        <v>29</v>
      </c>
      <c r="C199" s="3">
        <v>0.375</v>
      </c>
      <c r="D199" s="3">
        <v>0.37847222222222232</v>
      </c>
      <c r="E199">
        <v>241</v>
      </c>
      <c r="F199" s="2" t="s">
        <v>212</v>
      </c>
      <c r="G199" s="2" t="s">
        <v>1190</v>
      </c>
      <c r="H199" s="2" t="s">
        <v>204</v>
      </c>
      <c r="I199" s="2" t="s">
        <v>1192</v>
      </c>
      <c r="J199" s="2" t="s">
        <v>1191</v>
      </c>
      <c r="K199" s="2" t="s">
        <v>79</v>
      </c>
      <c r="L199">
        <v>3100</v>
      </c>
      <c r="M199">
        <v>3200</v>
      </c>
      <c r="N199" s="2" t="s">
        <v>4314</v>
      </c>
      <c r="O199">
        <v>3000</v>
      </c>
      <c r="P199">
        <v>620</v>
      </c>
      <c r="Q199">
        <v>3000</v>
      </c>
      <c r="R199" s="2" t="s">
        <v>764</v>
      </c>
      <c r="S199">
        <v>0</v>
      </c>
      <c r="T199" s="2" t="s">
        <v>4084</v>
      </c>
      <c r="U199">
        <v>3200</v>
      </c>
      <c r="V199">
        <v>0</v>
      </c>
      <c r="W199">
        <v>0</v>
      </c>
      <c r="X199">
        <v>0</v>
      </c>
      <c r="Y199">
        <v>80</v>
      </c>
      <c r="Z199">
        <v>80</v>
      </c>
      <c r="AA199">
        <v>3620</v>
      </c>
      <c r="AB199">
        <v>0.08</v>
      </c>
      <c r="AC199">
        <v>1</v>
      </c>
      <c r="AD199">
        <v>45250</v>
      </c>
      <c r="AE199">
        <v>45250</v>
      </c>
      <c r="AF199">
        <v>3</v>
      </c>
      <c r="AG199" s="2" t="s">
        <v>764</v>
      </c>
    </row>
    <row r="200" spans="1:33">
      <c r="A200" s="1">
        <v>46092</v>
      </c>
      <c r="B200" s="2" t="s">
        <v>29</v>
      </c>
      <c r="C200" s="3">
        <v>0.37847222222222232</v>
      </c>
      <c r="D200" s="3">
        <v>0.38194444444444442</v>
      </c>
      <c r="E200">
        <v>379</v>
      </c>
      <c r="F200" s="2" t="s">
        <v>212</v>
      </c>
      <c r="G200" s="2" t="s">
        <v>1769</v>
      </c>
      <c r="H200" s="2" t="s">
        <v>204</v>
      </c>
      <c r="I200" s="2" t="s">
        <v>383</v>
      </c>
      <c r="J200" s="2" t="s">
        <v>1770</v>
      </c>
      <c r="K200" s="2" t="s">
        <v>79</v>
      </c>
      <c r="L200">
        <v>5100</v>
      </c>
      <c r="M200">
        <v>5160</v>
      </c>
      <c r="N200" s="2" t="s">
        <v>4315</v>
      </c>
      <c r="O200">
        <v>5000</v>
      </c>
      <c r="P200">
        <v>0</v>
      </c>
      <c r="Q200">
        <v>5000</v>
      </c>
      <c r="R200" s="2" t="s">
        <v>764</v>
      </c>
      <c r="S200">
        <v>0</v>
      </c>
      <c r="T200" s="2" t="s">
        <v>4084</v>
      </c>
      <c r="U200">
        <v>5160</v>
      </c>
      <c r="V200">
        <v>0</v>
      </c>
      <c r="W200">
        <v>0</v>
      </c>
      <c r="X200">
        <v>0</v>
      </c>
      <c r="Y200">
        <v>80</v>
      </c>
      <c r="Z200">
        <v>80</v>
      </c>
      <c r="AA200">
        <v>5000</v>
      </c>
      <c r="AB200">
        <v>0.08</v>
      </c>
      <c r="AC200">
        <v>1</v>
      </c>
      <c r="AD200">
        <v>62500</v>
      </c>
      <c r="AE200">
        <v>62500</v>
      </c>
      <c r="AF200">
        <v>5</v>
      </c>
      <c r="AG200" s="2" t="s">
        <v>764</v>
      </c>
    </row>
    <row r="201" spans="1:33">
      <c r="A201" s="1">
        <v>46092</v>
      </c>
      <c r="B201" s="2" t="s">
        <v>29</v>
      </c>
      <c r="C201" s="3">
        <v>0.40277777777777768</v>
      </c>
      <c r="D201" s="3">
        <v>0.40972222222222232</v>
      </c>
      <c r="E201">
        <v>303</v>
      </c>
      <c r="F201" s="2" t="s">
        <v>1472</v>
      </c>
      <c r="G201" s="2" t="s">
        <v>1475</v>
      </c>
      <c r="H201" s="2" t="s">
        <v>1465</v>
      </c>
      <c r="I201" s="2" t="s">
        <v>1477</v>
      </c>
      <c r="J201" s="2" t="s">
        <v>1476</v>
      </c>
      <c r="K201" s="2" t="s">
        <v>79</v>
      </c>
      <c r="L201">
        <v>7000</v>
      </c>
      <c r="M201">
        <v>7080</v>
      </c>
      <c r="N201" s="2" t="s">
        <v>4316</v>
      </c>
      <c r="O201">
        <v>6900</v>
      </c>
      <c r="P201">
        <v>0</v>
      </c>
      <c r="Q201">
        <v>6900</v>
      </c>
      <c r="R201" s="2" t="s">
        <v>764</v>
      </c>
      <c r="S201">
        <v>0</v>
      </c>
      <c r="T201" s="2" t="s">
        <v>4084</v>
      </c>
      <c r="U201">
        <v>7080</v>
      </c>
      <c r="V201">
        <v>0</v>
      </c>
      <c r="W201">
        <v>0</v>
      </c>
      <c r="X201">
        <v>0</v>
      </c>
      <c r="Y201">
        <v>80</v>
      </c>
      <c r="Z201">
        <v>80</v>
      </c>
      <c r="AA201">
        <v>6900</v>
      </c>
      <c r="AB201">
        <v>0.17</v>
      </c>
      <c r="AC201">
        <v>1</v>
      </c>
      <c r="AD201">
        <v>40588.235294117643</v>
      </c>
      <c r="AE201">
        <v>40588.235294117643</v>
      </c>
      <c r="AF201">
        <v>6</v>
      </c>
      <c r="AG201" s="2" t="s">
        <v>764</v>
      </c>
    </row>
    <row r="202" spans="1:33">
      <c r="A202" s="1">
        <v>46092</v>
      </c>
      <c r="B202" s="2" t="s">
        <v>29</v>
      </c>
      <c r="C202" s="3">
        <v>0.40972222222222232</v>
      </c>
      <c r="D202" s="3">
        <v>0.41666666666666674</v>
      </c>
      <c r="E202">
        <v>300</v>
      </c>
      <c r="F202" s="2" t="s">
        <v>1472</v>
      </c>
      <c r="G202" s="2" t="s">
        <v>1463</v>
      </c>
      <c r="H202" s="2" t="s">
        <v>1465</v>
      </c>
      <c r="I202" s="2" t="s">
        <v>1466</v>
      </c>
      <c r="J202" s="2" t="s">
        <v>1464</v>
      </c>
      <c r="K202" s="2" t="s">
        <v>79</v>
      </c>
      <c r="L202">
        <v>12100</v>
      </c>
      <c r="M202">
        <v>12160</v>
      </c>
      <c r="N202" s="2" t="s">
        <v>4317</v>
      </c>
      <c r="O202">
        <v>12000</v>
      </c>
      <c r="P202">
        <v>665</v>
      </c>
      <c r="Q202">
        <v>12000</v>
      </c>
      <c r="R202" s="2" t="s">
        <v>764</v>
      </c>
      <c r="S202">
        <v>0</v>
      </c>
      <c r="T202" s="2" t="s">
        <v>4084</v>
      </c>
      <c r="U202">
        <v>12160</v>
      </c>
      <c r="V202">
        <v>0</v>
      </c>
      <c r="W202">
        <v>0</v>
      </c>
      <c r="X202">
        <v>0</v>
      </c>
      <c r="Y202">
        <v>80</v>
      </c>
      <c r="Z202">
        <v>80</v>
      </c>
      <c r="AA202">
        <v>12665</v>
      </c>
      <c r="AB202">
        <v>0.17</v>
      </c>
      <c r="AC202">
        <v>1</v>
      </c>
      <c r="AD202">
        <v>74500</v>
      </c>
      <c r="AE202">
        <v>74500</v>
      </c>
      <c r="AF202">
        <v>4</v>
      </c>
      <c r="AG202" s="2" t="s">
        <v>764</v>
      </c>
    </row>
    <row r="203" spans="1:33">
      <c r="A203" s="1">
        <v>46092</v>
      </c>
      <c r="B203" s="2" t="s">
        <v>29</v>
      </c>
      <c r="C203" s="3">
        <v>0.59722222222222232</v>
      </c>
      <c r="D203" s="3">
        <v>0.60069444444444442</v>
      </c>
      <c r="E203">
        <v>314</v>
      </c>
      <c r="F203" s="2" t="s">
        <v>1517</v>
      </c>
      <c r="G203" s="2" t="s">
        <v>1512</v>
      </c>
      <c r="H203" s="2" t="s">
        <v>1506</v>
      </c>
      <c r="I203" s="2" t="s">
        <v>663</v>
      </c>
      <c r="J203" s="2" t="s">
        <v>1513</v>
      </c>
      <c r="K203" s="2" t="s">
        <v>79</v>
      </c>
      <c r="L203">
        <v>3400</v>
      </c>
      <c r="M203">
        <v>3600</v>
      </c>
      <c r="N203" s="2" t="s">
        <v>4292</v>
      </c>
      <c r="O203">
        <v>4000</v>
      </c>
      <c r="P203">
        <v>665</v>
      </c>
      <c r="Q203">
        <v>4000</v>
      </c>
      <c r="R203" s="2" t="s">
        <v>764</v>
      </c>
      <c r="S203">
        <v>0</v>
      </c>
      <c r="T203" s="2" t="s">
        <v>4084</v>
      </c>
      <c r="U203">
        <v>3600</v>
      </c>
      <c r="V203">
        <v>0</v>
      </c>
      <c r="W203">
        <v>0</v>
      </c>
      <c r="X203">
        <v>0</v>
      </c>
      <c r="Y203">
        <v>80</v>
      </c>
      <c r="Z203">
        <v>80</v>
      </c>
      <c r="AA203">
        <v>4665</v>
      </c>
      <c r="AB203">
        <v>0.08</v>
      </c>
      <c r="AC203">
        <v>1</v>
      </c>
      <c r="AD203">
        <v>58312.5</v>
      </c>
      <c r="AE203">
        <v>58312.5</v>
      </c>
      <c r="AF203">
        <v>3</v>
      </c>
      <c r="AG203" s="2" t="s">
        <v>764</v>
      </c>
    </row>
    <row r="204" spans="1:33">
      <c r="A204" s="1">
        <v>46092</v>
      </c>
      <c r="B204" s="2" t="s">
        <v>29</v>
      </c>
      <c r="C204" s="3">
        <v>0.61805555555555558</v>
      </c>
      <c r="D204" s="3">
        <v>0.63194444444444442</v>
      </c>
      <c r="E204">
        <v>284</v>
      </c>
      <c r="F204" s="2" t="s">
        <v>501</v>
      </c>
      <c r="G204" s="2" t="s">
        <v>1383</v>
      </c>
      <c r="H204" s="2" t="s">
        <v>499</v>
      </c>
      <c r="I204" s="2" t="s">
        <v>240</v>
      </c>
      <c r="J204" s="2" t="s">
        <v>1384</v>
      </c>
      <c r="K204" s="2" t="s">
        <v>79</v>
      </c>
      <c r="L204">
        <v>17100</v>
      </c>
      <c r="M204">
        <v>17280</v>
      </c>
      <c r="N204" s="2" t="s">
        <v>4318</v>
      </c>
      <c r="O204">
        <v>17000</v>
      </c>
      <c r="P204">
        <v>560</v>
      </c>
      <c r="Q204">
        <v>17000</v>
      </c>
      <c r="R204" s="2" t="s">
        <v>764</v>
      </c>
      <c r="S204">
        <v>0</v>
      </c>
      <c r="T204" s="2" t="s">
        <v>4084</v>
      </c>
      <c r="U204">
        <v>17280</v>
      </c>
      <c r="V204">
        <v>0</v>
      </c>
      <c r="W204">
        <v>0</v>
      </c>
      <c r="X204">
        <v>0</v>
      </c>
      <c r="Y204">
        <v>80</v>
      </c>
      <c r="Z204">
        <v>80</v>
      </c>
      <c r="AA204">
        <v>17560</v>
      </c>
      <c r="AB204">
        <v>0.33</v>
      </c>
      <c r="AC204">
        <v>1</v>
      </c>
      <c r="AD204">
        <v>53212.121212121208</v>
      </c>
      <c r="AE204">
        <v>53212.121212121208</v>
      </c>
      <c r="AF204">
        <v>3</v>
      </c>
      <c r="AG204" s="2" t="s">
        <v>764</v>
      </c>
    </row>
    <row r="205" spans="1:33">
      <c r="A205" s="1">
        <v>46093</v>
      </c>
      <c r="B205" s="2" t="s">
        <v>29</v>
      </c>
      <c r="C205" s="3">
        <v>0.33333333333333326</v>
      </c>
      <c r="D205" s="3">
        <v>0.34027777777777768</v>
      </c>
      <c r="E205">
        <v>269</v>
      </c>
      <c r="F205" s="2" t="s">
        <v>1324</v>
      </c>
      <c r="G205" s="2" t="s">
        <v>1316</v>
      </c>
      <c r="H205" s="2" t="s">
        <v>1318</v>
      </c>
      <c r="I205" s="2" t="s">
        <v>1319</v>
      </c>
      <c r="J205" s="2" t="s">
        <v>1317</v>
      </c>
      <c r="K205" s="2" t="s">
        <v>79</v>
      </c>
      <c r="L205">
        <v>5800</v>
      </c>
      <c r="M205">
        <v>600</v>
      </c>
      <c r="N205" s="2" t="s">
        <v>4319</v>
      </c>
      <c r="O205">
        <v>6117</v>
      </c>
      <c r="P205">
        <v>0</v>
      </c>
      <c r="Q205">
        <v>6117</v>
      </c>
      <c r="R205" s="2" t="s">
        <v>764</v>
      </c>
      <c r="S205">
        <v>0</v>
      </c>
      <c r="T205" s="2" t="s">
        <v>4084</v>
      </c>
      <c r="U205">
        <v>6000</v>
      </c>
      <c r="V205">
        <v>0</v>
      </c>
      <c r="W205">
        <v>0</v>
      </c>
      <c r="X205">
        <v>0</v>
      </c>
      <c r="Y205">
        <v>80</v>
      </c>
      <c r="Z205">
        <v>80</v>
      </c>
      <c r="AA205">
        <v>6117</v>
      </c>
      <c r="AB205">
        <v>0.17</v>
      </c>
      <c r="AC205">
        <v>1</v>
      </c>
      <c r="AD205">
        <v>35982.352941176468</v>
      </c>
      <c r="AE205">
        <v>35982.352941176468</v>
      </c>
      <c r="AF205">
        <v>3</v>
      </c>
      <c r="AG205" s="2" t="s">
        <v>764</v>
      </c>
    </row>
    <row r="206" spans="1:33">
      <c r="A206" s="1">
        <v>46093</v>
      </c>
      <c r="B206" s="2" t="s">
        <v>29</v>
      </c>
      <c r="C206" s="3">
        <v>0.34722222222222232</v>
      </c>
      <c r="D206" s="3">
        <v>0.35069444444444442</v>
      </c>
      <c r="E206">
        <v>238</v>
      </c>
      <c r="F206" s="2" t="s">
        <v>245</v>
      </c>
      <c r="G206" s="2" t="s">
        <v>1183</v>
      </c>
      <c r="H206" s="2" t="s">
        <v>1185</v>
      </c>
      <c r="I206" s="2" t="s">
        <v>240</v>
      </c>
      <c r="J206" s="2" t="s">
        <v>1184</v>
      </c>
      <c r="K206" s="2" t="s">
        <v>79</v>
      </c>
      <c r="L206">
        <v>3300</v>
      </c>
      <c r="M206">
        <v>3520</v>
      </c>
      <c r="N206" s="2" t="s">
        <v>4320</v>
      </c>
      <c r="O206">
        <v>3200</v>
      </c>
      <c r="P206">
        <v>1097</v>
      </c>
      <c r="Q206">
        <v>3200</v>
      </c>
      <c r="R206" s="2" t="s">
        <v>764</v>
      </c>
      <c r="S206">
        <v>0</v>
      </c>
      <c r="T206" s="2" t="s">
        <v>4084</v>
      </c>
      <c r="U206">
        <v>3520</v>
      </c>
      <c r="V206">
        <v>0</v>
      </c>
      <c r="W206">
        <v>0</v>
      </c>
      <c r="X206">
        <v>0</v>
      </c>
      <c r="Y206">
        <v>80</v>
      </c>
      <c r="Z206">
        <v>80</v>
      </c>
      <c r="AA206">
        <v>4297</v>
      </c>
      <c r="AB206">
        <v>0.08</v>
      </c>
      <c r="AC206">
        <v>1</v>
      </c>
      <c r="AD206">
        <v>53712.5</v>
      </c>
      <c r="AE206">
        <v>53712.5</v>
      </c>
      <c r="AF206">
        <v>3</v>
      </c>
      <c r="AG206" s="2" t="s">
        <v>764</v>
      </c>
    </row>
    <row r="207" spans="1:33">
      <c r="A207" s="1">
        <v>46093</v>
      </c>
      <c r="B207" s="2" t="s">
        <v>29</v>
      </c>
      <c r="C207" s="3">
        <v>0.35069444444444442</v>
      </c>
      <c r="D207" s="3">
        <v>0.35763888888888884</v>
      </c>
      <c r="E207">
        <v>239</v>
      </c>
      <c r="F207" s="2" t="s">
        <v>442</v>
      </c>
      <c r="G207" s="2" t="s">
        <v>1183</v>
      </c>
      <c r="H207" s="2" t="s">
        <v>1185</v>
      </c>
      <c r="I207" s="2" t="s">
        <v>240</v>
      </c>
      <c r="J207" s="2" t="s">
        <v>1184</v>
      </c>
      <c r="K207" s="2" t="s">
        <v>445</v>
      </c>
      <c r="L207">
        <v>3300</v>
      </c>
      <c r="M207">
        <v>3360</v>
      </c>
      <c r="N207" s="2" t="s">
        <v>4321</v>
      </c>
      <c r="O207">
        <v>3200</v>
      </c>
      <c r="P207">
        <v>0</v>
      </c>
      <c r="Q207">
        <v>3200</v>
      </c>
      <c r="R207" s="2" t="s">
        <v>764</v>
      </c>
      <c r="S207">
        <v>48</v>
      </c>
      <c r="T207" s="2" t="s">
        <v>4084</v>
      </c>
      <c r="U207">
        <v>3360</v>
      </c>
      <c r="V207">
        <v>0</v>
      </c>
      <c r="W207">
        <v>0</v>
      </c>
      <c r="X207">
        <v>0</v>
      </c>
      <c r="Y207">
        <v>80</v>
      </c>
      <c r="Z207">
        <v>80</v>
      </c>
      <c r="AA207">
        <v>3200</v>
      </c>
      <c r="AB207">
        <v>0.17</v>
      </c>
      <c r="AC207">
        <v>1</v>
      </c>
      <c r="AD207">
        <v>18823.529411764706</v>
      </c>
      <c r="AE207">
        <v>18823.529411764706</v>
      </c>
      <c r="AF207">
        <v>4</v>
      </c>
      <c r="AG207" s="2" t="s">
        <v>764</v>
      </c>
    </row>
    <row r="208" spans="1:33">
      <c r="A208" s="1">
        <v>46093</v>
      </c>
      <c r="B208" s="2" t="s">
        <v>29</v>
      </c>
      <c r="C208" s="3">
        <v>0.35763888888888884</v>
      </c>
      <c r="D208" s="3">
        <v>0.36111111111111116</v>
      </c>
      <c r="E208">
        <v>304</v>
      </c>
      <c r="F208" s="2" t="s">
        <v>442</v>
      </c>
      <c r="G208" s="2" t="s">
        <v>1475</v>
      </c>
      <c r="H208" s="2" t="s">
        <v>1465</v>
      </c>
      <c r="I208" s="2" t="s">
        <v>1477</v>
      </c>
      <c r="J208" s="2" t="s">
        <v>1476</v>
      </c>
      <c r="K208" s="2" t="s">
        <v>445</v>
      </c>
      <c r="L208">
        <v>7000</v>
      </c>
      <c r="M208">
        <v>7120</v>
      </c>
      <c r="N208" s="2" t="s">
        <v>4316</v>
      </c>
      <c r="O208">
        <v>6900</v>
      </c>
      <c r="P208">
        <v>0</v>
      </c>
      <c r="Q208">
        <v>6900</v>
      </c>
      <c r="R208" s="2" t="s">
        <v>764</v>
      </c>
      <c r="S208">
        <v>35</v>
      </c>
      <c r="T208" s="2" t="s">
        <v>4084</v>
      </c>
      <c r="U208">
        <v>7120</v>
      </c>
      <c r="V208">
        <v>0</v>
      </c>
      <c r="W208">
        <v>0</v>
      </c>
      <c r="X208">
        <v>0</v>
      </c>
      <c r="Y208">
        <v>80</v>
      </c>
      <c r="Z208">
        <v>80</v>
      </c>
      <c r="AA208">
        <v>6900</v>
      </c>
      <c r="AB208">
        <v>0.08</v>
      </c>
      <c r="AC208">
        <v>1</v>
      </c>
      <c r="AD208">
        <v>86250</v>
      </c>
      <c r="AE208">
        <v>86250</v>
      </c>
      <c r="AF208">
        <v>4</v>
      </c>
      <c r="AG208" s="2" t="s">
        <v>764</v>
      </c>
    </row>
    <row r="209" spans="1:33">
      <c r="A209" s="1">
        <v>46093</v>
      </c>
      <c r="B209" s="2" t="s">
        <v>29</v>
      </c>
      <c r="C209" s="3">
        <v>0.36805555555555558</v>
      </c>
      <c r="D209" s="3">
        <v>0.375</v>
      </c>
      <c r="E209">
        <v>329</v>
      </c>
      <c r="F209" s="2" t="s">
        <v>1579</v>
      </c>
      <c r="G209" s="2" t="s">
        <v>1574</v>
      </c>
      <c r="H209" s="2" t="s">
        <v>511</v>
      </c>
      <c r="I209" s="2" t="s">
        <v>240</v>
      </c>
      <c r="J209" s="2" t="s">
        <v>1575</v>
      </c>
      <c r="K209" s="2" t="s">
        <v>79</v>
      </c>
      <c r="L209">
        <v>7600</v>
      </c>
      <c r="M209">
        <v>7840</v>
      </c>
      <c r="N209" s="2" t="s">
        <v>4322</v>
      </c>
      <c r="O209">
        <v>7500</v>
      </c>
      <c r="P209">
        <v>1390</v>
      </c>
      <c r="Q209">
        <v>7500</v>
      </c>
      <c r="R209" s="2" t="s">
        <v>764</v>
      </c>
      <c r="S209">
        <v>0</v>
      </c>
      <c r="T209" s="2" t="s">
        <v>4084</v>
      </c>
      <c r="U209">
        <v>7840</v>
      </c>
      <c r="V209">
        <v>0</v>
      </c>
      <c r="W209">
        <v>0</v>
      </c>
      <c r="X209">
        <v>0</v>
      </c>
      <c r="Y209">
        <v>80</v>
      </c>
      <c r="Z209">
        <v>80</v>
      </c>
      <c r="AA209">
        <v>8890</v>
      </c>
      <c r="AB209">
        <v>0.17</v>
      </c>
      <c r="AC209">
        <v>1</v>
      </c>
      <c r="AD209">
        <v>52294.117647058818</v>
      </c>
      <c r="AE209">
        <v>52294.117647058818</v>
      </c>
      <c r="AF209">
        <v>3</v>
      </c>
      <c r="AG209" s="2" t="s">
        <v>764</v>
      </c>
    </row>
    <row r="210" spans="1:33">
      <c r="A210" s="1">
        <v>46093</v>
      </c>
      <c r="B210" s="2" t="s">
        <v>29</v>
      </c>
      <c r="C210" s="3">
        <v>0.38888888888888884</v>
      </c>
      <c r="D210" s="3">
        <v>0.39930555555555558</v>
      </c>
      <c r="E210">
        <v>371</v>
      </c>
      <c r="F210" s="2" t="s">
        <v>1739</v>
      </c>
      <c r="G210" s="2" t="s">
        <v>1731</v>
      </c>
      <c r="H210" s="2" t="s">
        <v>1733</v>
      </c>
      <c r="I210" s="2" t="s">
        <v>1734</v>
      </c>
      <c r="J210" s="2" t="s">
        <v>1732</v>
      </c>
      <c r="K210" s="2" t="s">
        <v>79</v>
      </c>
      <c r="L210">
        <v>13000</v>
      </c>
      <c r="M210">
        <v>13280</v>
      </c>
      <c r="N210" s="2" t="s">
        <v>4323</v>
      </c>
      <c r="O210">
        <v>13900</v>
      </c>
      <c r="P210">
        <v>555</v>
      </c>
      <c r="Q210">
        <v>13900</v>
      </c>
      <c r="R210" s="2" t="s">
        <v>764</v>
      </c>
      <c r="S210">
        <v>0</v>
      </c>
      <c r="T210" s="2" t="s">
        <v>4084</v>
      </c>
      <c r="U210">
        <v>13280</v>
      </c>
      <c r="V210">
        <v>0</v>
      </c>
      <c r="W210">
        <v>0</v>
      </c>
      <c r="X210">
        <v>0</v>
      </c>
      <c r="Y210">
        <v>80</v>
      </c>
      <c r="Z210">
        <v>80</v>
      </c>
      <c r="AA210">
        <v>14455</v>
      </c>
      <c r="AB210">
        <v>0.25</v>
      </c>
      <c r="AC210">
        <v>1</v>
      </c>
      <c r="AD210">
        <v>57820</v>
      </c>
      <c r="AE210">
        <v>57820</v>
      </c>
      <c r="AF210">
        <v>3</v>
      </c>
      <c r="AG210" s="2" t="s">
        <v>764</v>
      </c>
    </row>
    <row r="211" spans="1:33">
      <c r="A211" s="1">
        <v>46093</v>
      </c>
      <c r="B211" s="2" t="s">
        <v>29</v>
      </c>
      <c r="C211" s="3">
        <v>0.50694444444444442</v>
      </c>
      <c r="D211" s="3">
        <v>0.51041666666666674</v>
      </c>
      <c r="E211">
        <v>397</v>
      </c>
      <c r="F211" s="2" t="s">
        <v>1286</v>
      </c>
      <c r="G211" s="2" t="s">
        <v>1831</v>
      </c>
      <c r="H211" s="2" t="s">
        <v>1281</v>
      </c>
      <c r="I211" s="2" t="s">
        <v>192</v>
      </c>
      <c r="J211" s="2" t="s">
        <v>1832</v>
      </c>
      <c r="K211" s="2" t="s">
        <v>79</v>
      </c>
      <c r="L211">
        <v>2500</v>
      </c>
      <c r="M211">
        <v>2584</v>
      </c>
      <c r="N211" s="2" t="s">
        <v>4324</v>
      </c>
      <c r="O211">
        <v>2419</v>
      </c>
      <c r="P211">
        <v>0</v>
      </c>
      <c r="Q211">
        <v>2419</v>
      </c>
      <c r="R211" s="2" t="s">
        <v>764</v>
      </c>
      <c r="S211">
        <v>100</v>
      </c>
      <c r="T211" s="2" t="s">
        <v>4084</v>
      </c>
      <c r="U211">
        <v>2584</v>
      </c>
      <c r="V211">
        <v>0</v>
      </c>
      <c r="W211">
        <v>0</v>
      </c>
      <c r="X211">
        <v>0</v>
      </c>
      <c r="Y211">
        <v>80</v>
      </c>
      <c r="Z211">
        <v>80</v>
      </c>
      <c r="AA211">
        <v>2419</v>
      </c>
      <c r="AB211">
        <v>0.08</v>
      </c>
      <c r="AC211">
        <v>1</v>
      </c>
      <c r="AD211">
        <v>30237.5</v>
      </c>
      <c r="AE211">
        <v>30237.5</v>
      </c>
      <c r="AF211">
        <v>7</v>
      </c>
      <c r="AG211" s="2" t="s">
        <v>764</v>
      </c>
    </row>
    <row r="212" spans="1:33">
      <c r="A212" s="1">
        <v>46093</v>
      </c>
      <c r="B212" s="2" t="s">
        <v>29</v>
      </c>
      <c r="C212" s="3">
        <v>0.51041666666666674</v>
      </c>
      <c r="D212" s="3">
        <v>0.51736111111111116</v>
      </c>
      <c r="E212">
        <v>333</v>
      </c>
      <c r="F212" s="2" t="s">
        <v>1286</v>
      </c>
      <c r="G212" s="2" t="s">
        <v>1590</v>
      </c>
      <c r="H212" s="2" t="s">
        <v>1281</v>
      </c>
      <c r="I212" s="2" t="s">
        <v>97</v>
      </c>
      <c r="J212" s="2" t="s">
        <v>1591</v>
      </c>
      <c r="K212" s="2" t="s">
        <v>79</v>
      </c>
      <c r="L212">
        <v>12000</v>
      </c>
      <c r="M212">
        <v>12080</v>
      </c>
      <c r="N212" s="2" t="s">
        <v>4325</v>
      </c>
      <c r="O212">
        <v>11764</v>
      </c>
      <c r="P212">
        <v>0</v>
      </c>
      <c r="Q212">
        <v>11764</v>
      </c>
      <c r="R212" s="2" t="s">
        <v>764</v>
      </c>
      <c r="S212">
        <v>140</v>
      </c>
      <c r="T212" s="2" t="s">
        <v>4084</v>
      </c>
      <c r="U212">
        <v>12080</v>
      </c>
      <c r="V212">
        <v>0</v>
      </c>
      <c r="W212">
        <v>0</v>
      </c>
      <c r="X212">
        <v>0</v>
      </c>
      <c r="Y212">
        <v>80</v>
      </c>
      <c r="Z212">
        <v>80</v>
      </c>
      <c r="AA212">
        <v>11764</v>
      </c>
      <c r="AB212">
        <v>0.17</v>
      </c>
      <c r="AC212">
        <v>1</v>
      </c>
      <c r="AD212">
        <v>69200</v>
      </c>
      <c r="AE212">
        <v>69200</v>
      </c>
      <c r="AF212">
        <v>12</v>
      </c>
      <c r="AG212" s="2" t="s">
        <v>764</v>
      </c>
    </row>
    <row r="213" spans="1:33">
      <c r="A213" s="1">
        <v>46093</v>
      </c>
      <c r="B213" s="2" t="s">
        <v>29</v>
      </c>
      <c r="C213" s="3">
        <v>0.51736111111111116</v>
      </c>
      <c r="D213" s="3">
        <v>0.52083333333333326</v>
      </c>
      <c r="E213">
        <v>261</v>
      </c>
      <c r="F213" s="2" t="s">
        <v>1286</v>
      </c>
      <c r="G213" s="2" t="s">
        <v>1279</v>
      </c>
      <c r="H213" s="2" t="s">
        <v>1281</v>
      </c>
      <c r="I213" s="2" t="s">
        <v>153</v>
      </c>
      <c r="J213" s="2" t="s">
        <v>1280</v>
      </c>
      <c r="K213" s="2" t="s">
        <v>79</v>
      </c>
      <c r="L213">
        <v>1200</v>
      </c>
      <c r="M213">
        <v>1240</v>
      </c>
      <c r="N213" s="2" t="s">
        <v>4326</v>
      </c>
      <c r="O213">
        <v>1100</v>
      </c>
      <c r="P213">
        <v>560</v>
      </c>
      <c r="Q213">
        <v>1100</v>
      </c>
      <c r="R213" s="2" t="s">
        <v>764</v>
      </c>
      <c r="S213">
        <v>0</v>
      </c>
      <c r="T213" s="2" t="s">
        <v>4084</v>
      </c>
      <c r="U213">
        <v>1240</v>
      </c>
      <c r="V213">
        <v>0</v>
      </c>
      <c r="W213">
        <v>0</v>
      </c>
      <c r="X213">
        <v>0</v>
      </c>
      <c r="Y213">
        <v>80</v>
      </c>
      <c r="Z213">
        <v>80</v>
      </c>
      <c r="AA213">
        <v>1660</v>
      </c>
      <c r="AB213">
        <v>0.08</v>
      </c>
      <c r="AC213">
        <v>1</v>
      </c>
      <c r="AD213">
        <v>20750</v>
      </c>
      <c r="AE213">
        <v>20750</v>
      </c>
      <c r="AF213">
        <v>3</v>
      </c>
      <c r="AG213" s="2" t="s">
        <v>764</v>
      </c>
    </row>
    <row r="214" spans="1:33">
      <c r="A214" s="1">
        <v>46093</v>
      </c>
      <c r="B214" s="2" t="s">
        <v>29</v>
      </c>
      <c r="C214" s="3">
        <v>0.52083333333333326</v>
      </c>
      <c r="D214" s="3">
        <v>0.53125</v>
      </c>
      <c r="E214">
        <v>335</v>
      </c>
      <c r="F214" s="2" t="s">
        <v>1286</v>
      </c>
      <c r="G214" s="2" t="s">
        <v>1596</v>
      </c>
      <c r="H214" s="2" t="s">
        <v>1598</v>
      </c>
      <c r="I214" s="2" t="s">
        <v>97</v>
      </c>
      <c r="J214" s="2" t="s">
        <v>1597</v>
      </c>
      <c r="K214" s="2" t="s">
        <v>79</v>
      </c>
      <c r="L214">
        <v>15700</v>
      </c>
      <c r="M214">
        <v>15680</v>
      </c>
      <c r="N214" s="2" t="s">
        <v>4327</v>
      </c>
      <c r="O214">
        <v>15686</v>
      </c>
      <c r="P214">
        <v>1000</v>
      </c>
      <c r="Q214">
        <v>15686</v>
      </c>
      <c r="R214" s="2" t="s">
        <v>764</v>
      </c>
      <c r="S214">
        <v>0</v>
      </c>
      <c r="T214" s="2" t="s">
        <v>4084</v>
      </c>
      <c r="U214">
        <v>15680</v>
      </c>
      <c r="V214">
        <v>0</v>
      </c>
      <c r="W214">
        <v>0</v>
      </c>
      <c r="X214">
        <v>0</v>
      </c>
      <c r="Y214">
        <v>80</v>
      </c>
      <c r="Z214">
        <v>80</v>
      </c>
      <c r="AA214">
        <v>16686</v>
      </c>
      <c r="AB214">
        <v>0.25</v>
      </c>
      <c r="AC214">
        <v>1</v>
      </c>
      <c r="AD214">
        <v>66744</v>
      </c>
      <c r="AE214">
        <v>66744</v>
      </c>
      <c r="AF214">
        <v>3</v>
      </c>
      <c r="AG214" s="2" t="s">
        <v>764</v>
      </c>
    </row>
    <row r="215" spans="1:33">
      <c r="A215" s="1">
        <v>46093</v>
      </c>
      <c r="B215" s="2" t="s">
        <v>29</v>
      </c>
      <c r="C215" s="3">
        <v>0.61805555555555558</v>
      </c>
      <c r="D215" s="3">
        <v>0.62152777777777768</v>
      </c>
      <c r="E215">
        <v>243</v>
      </c>
      <c r="F215" s="2" t="s">
        <v>1205</v>
      </c>
      <c r="G215" s="2" t="s">
        <v>1197</v>
      </c>
      <c r="H215" s="2" t="s">
        <v>1199</v>
      </c>
      <c r="I215" s="2" t="s">
        <v>1200</v>
      </c>
      <c r="J215" s="2" t="s">
        <v>1198</v>
      </c>
      <c r="K215" s="2" t="s">
        <v>79</v>
      </c>
      <c r="L215">
        <v>5100</v>
      </c>
      <c r="M215">
        <v>5360</v>
      </c>
      <c r="N215" s="2" t="s">
        <v>4328</v>
      </c>
      <c r="O215">
        <v>5000</v>
      </c>
      <c r="P215">
        <v>436</v>
      </c>
      <c r="Q215">
        <v>5000</v>
      </c>
      <c r="R215" s="2" t="s">
        <v>764</v>
      </c>
      <c r="S215">
        <v>0</v>
      </c>
      <c r="T215" s="2" t="s">
        <v>4084</v>
      </c>
      <c r="U215">
        <v>5360</v>
      </c>
      <c r="V215">
        <v>0</v>
      </c>
      <c r="W215">
        <v>0</v>
      </c>
      <c r="X215">
        <v>0</v>
      </c>
      <c r="Y215">
        <v>80</v>
      </c>
      <c r="Z215">
        <v>80</v>
      </c>
      <c r="AA215">
        <v>5436</v>
      </c>
      <c r="AB215">
        <v>0.08</v>
      </c>
      <c r="AC215">
        <v>1</v>
      </c>
      <c r="AD215">
        <v>67950</v>
      </c>
      <c r="AE215">
        <v>67950</v>
      </c>
      <c r="AF215">
        <v>3</v>
      </c>
      <c r="AG215" s="2" t="s">
        <v>764</v>
      </c>
    </row>
    <row r="216" spans="1:33">
      <c r="A216" s="1">
        <v>46094</v>
      </c>
      <c r="B216" s="2" t="s">
        <v>29</v>
      </c>
      <c r="C216" s="3">
        <v>0.36111111111111116</v>
      </c>
      <c r="D216" s="3">
        <v>0.36805555555555558</v>
      </c>
      <c r="E216">
        <v>224</v>
      </c>
      <c r="F216" s="2" t="s">
        <v>1140</v>
      </c>
      <c r="G216" s="2" t="s">
        <v>1133</v>
      </c>
      <c r="H216" s="2" t="s">
        <v>1135</v>
      </c>
      <c r="I216" s="2" t="s">
        <v>519</v>
      </c>
      <c r="J216" s="2" t="s">
        <v>1134</v>
      </c>
      <c r="K216" s="2" t="s">
        <v>79</v>
      </c>
      <c r="L216">
        <v>10100</v>
      </c>
      <c r="M216">
        <v>10400</v>
      </c>
      <c r="N216" s="2" t="s">
        <v>4329</v>
      </c>
      <c r="O216">
        <v>10000</v>
      </c>
      <c r="P216">
        <v>505</v>
      </c>
      <c r="Q216">
        <v>10000</v>
      </c>
      <c r="R216" s="2" t="s">
        <v>764</v>
      </c>
      <c r="S216">
        <v>0</v>
      </c>
      <c r="T216" s="2" t="s">
        <v>4084</v>
      </c>
      <c r="U216">
        <v>10400</v>
      </c>
      <c r="V216">
        <v>0</v>
      </c>
      <c r="W216">
        <v>0</v>
      </c>
      <c r="X216">
        <v>0</v>
      </c>
      <c r="Y216">
        <v>80</v>
      </c>
      <c r="Z216">
        <v>80</v>
      </c>
      <c r="AA216">
        <v>10505</v>
      </c>
      <c r="AB216">
        <v>0.17</v>
      </c>
      <c r="AC216">
        <v>1</v>
      </c>
      <c r="AD216">
        <v>61794.117647058818</v>
      </c>
      <c r="AE216">
        <v>61794.117647058818</v>
      </c>
      <c r="AF216">
        <v>3</v>
      </c>
      <c r="AG216" s="2" t="s">
        <v>764</v>
      </c>
    </row>
    <row r="217" spans="1:33">
      <c r="A217" s="1">
        <v>46094</v>
      </c>
      <c r="B217" s="2" t="s">
        <v>29</v>
      </c>
      <c r="C217" s="3">
        <v>0.375</v>
      </c>
      <c r="D217" s="3">
        <v>0.37847222222222232</v>
      </c>
      <c r="E217">
        <v>331</v>
      </c>
      <c r="F217" s="2" t="s">
        <v>1586</v>
      </c>
      <c r="G217" s="2" t="s">
        <v>1582</v>
      </c>
      <c r="H217" s="2" t="s">
        <v>1584</v>
      </c>
      <c r="I217" s="2" t="s">
        <v>1585</v>
      </c>
      <c r="J217" s="2" t="s">
        <v>1583</v>
      </c>
      <c r="K217" s="2" t="s">
        <v>79</v>
      </c>
      <c r="L217">
        <v>2200</v>
      </c>
      <c r="M217">
        <v>2400</v>
      </c>
      <c r="N217" s="2" t="s">
        <v>4330</v>
      </c>
      <c r="O217">
        <v>1800</v>
      </c>
      <c r="P217">
        <v>615</v>
      </c>
      <c r="Q217">
        <v>1800</v>
      </c>
      <c r="R217" s="2" t="s">
        <v>764</v>
      </c>
      <c r="S217">
        <v>0</v>
      </c>
      <c r="T217" s="2" t="s">
        <v>4084</v>
      </c>
      <c r="U217">
        <v>2400</v>
      </c>
      <c r="V217">
        <v>0</v>
      </c>
      <c r="W217">
        <v>0</v>
      </c>
      <c r="X217">
        <v>0</v>
      </c>
      <c r="Y217">
        <v>80</v>
      </c>
      <c r="Z217">
        <v>80</v>
      </c>
      <c r="AA217">
        <v>2415</v>
      </c>
      <c r="AB217">
        <v>0.08</v>
      </c>
      <c r="AC217">
        <v>1</v>
      </c>
      <c r="AD217">
        <v>30187.5</v>
      </c>
      <c r="AE217">
        <v>30187.5</v>
      </c>
      <c r="AF217">
        <v>3</v>
      </c>
      <c r="AG217" s="2" t="s">
        <v>764</v>
      </c>
    </row>
    <row r="218" spans="1:33">
      <c r="A218" s="1">
        <v>46094</v>
      </c>
      <c r="B218" s="2" t="s">
        <v>29</v>
      </c>
      <c r="C218" s="3">
        <v>0.41666666666666674</v>
      </c>
      <c r="D218" s="3">
        <v>0.42013888888888884</v>
      </c>
      <c r="E218">
        <v>188</v>
      </c>
      <c r="F218" s="2" t="s">
        <v>442</v>
      </c>
      <c r="G218" s="2" t="s">
        <v>983</v>
      </c>
      <c r="H218" s="2" t="s">
        <v>985</v>
      </c>
      <c r="I218" s="2" t="s">
        <v>986</v>
      </c>
      <c r="J218" s="2" t="s">
        <v>984</v>
      </c>
      <c r="K218" s="2" t="s">
        <v>445</v>
      </c>
      <c r="L218">
        <v>4100</v>
      </c>
      <c r="M218">
        <v>4240</v>
      </c>
      <c r="N218" s="2" t="s">
        <v>4331</v>
      </c>
      <c r="O218">
        <v>4000</v>
      </c>
      <c r="P218">
        <v>350</v>
      </c>
      <c r="Q218">
        <v>4000</v>
      </c>
      <c r="R218" s="2" t="s">
        <v>764</v>
      </c>
      <c r="S218">
        <v>0</v>
      </c>
      <c r="T218" s="2" t="s">
        <v>4084</v>
      </c>
      <c r="U218">
        <v>4240</v>
      </c>
      <c r="V218">
        <v>0</v>
      </c>
      <c r="W218">
        <v>0</v>
      </c>
      <c r="X218">
        <v>0</v>
      </c>
      <c r="Y218">
        <v>80</v>
      </c>
      <c r="Z218">
        <v>80</v>
      </c>
      <c r="AA218">
        <v>4350</v>
      </c>
      <c r="AB218">
        <v>0.08</v>
      </c>
      <c r="AC218">
        <v>1</v>
      </c>
      <c r="AD218">
        <v>54375</v>
      </c>
      <c r="AE218">
        <v>54375</v>
      </c>
      <c r="AF218">
        <v>4</v>
      </c>
      <c r="AG218" s="2" t="s">
        <v>764</v>
      </c>
    </row>
    <row r="219" spans="1:33">
      <c r="A219" s="1">
        <v>46094</v>
      </c>
      <c r="B219" s="2" t="s">
        <v>29</v>
      </c>
      <c r="C219" s="3">
        <v>0.42013888888888884</v>
      </c>
      <c r="D219" s="3">
        <v>0.43055555555555558</v>
      </c>
      <c r="E219">
        <v>301</v>
      </c>
      <c r="F219" s="2" t="s">
        <v>442</v>
      </c>
      <c r="G219" s="2" t="s">
        <v>1463</v>
      </c>
      <c r="H219" s="2" t="s">
        <v>1465</v>
      </c>
      <c r="I219" s="2" t="s">
        <v>1466</v>
      </c>
      <c r="J219" s="2" t="s">
        <v>1464</v>
      </c>
      <c r="K219" s="2" t="s">
        <v>445</v>
      </c>
      <c r="L219">
        <v>12100</v>
      </c>
      <c r="M219">
        <v>12240</v>
      </c>
      <c r="N219" s="2" t="s">
        <v>4332</v>
      </c>
      <c r="O219">
        <v>0</v>
      </c>
      <c r="P219">
        <v>12000</v>
      </c>
      <c r="Q219">
        <v>0</v>
      </c>
      <c r="R219" s="2" t="s">
        <v>764</v>
      </c>
      <c r="S219">
        <v>0</v>
      </c>
      <c r="T219" s="2" t="s">
        <v>4084</v>
      </c>
      <c r="U219">
        <v>12240</v>
      </c>
      <c r="V219">
        <v>0</v>
      </c>
      <c r="W219">
        <v>0</v>
      </c>
      <c r="X219">
        <v>0</v>
      </c>
      <c r="Y219">
        <v>80</v>
      </c>
      <c r="Z219">
        <v>80</v>
      </c>
      <c r="AA219">
        <v>12000</v>
      </c>
      <c r="AB219">
        <v>0.25</v>
      </c>
      <c r="AC219">
        <v>1</v>
      </c>
      <c r="AD219">
        <v>48000</v>
      </c>
      <c r="AE219">
        <v>48000</v>
      </c>
      <c r="AF219">
        <v>8</v>
      </c>
      <c r="AG219" s="2" t="s">
        <v>764</v>
      </c>
    </row>
    <row r="220" spans="1:33">
      <c r="A220" s="1">
        <v>46079</v>
      </c>
      <c r="B220" s="2" t="s">
        <v>29</v>
      </c>
      <c r="C220" s="3">
        <v>0.64583333333333326</v>
      </c>
      <c r="D220" s="3">
        <v>0.70833333333333326</v>
      </c>
      <c r="E220">
        <v>215</v>
      </c>
      <c r="F220" s="2" t="s">
        <v>1107</v>
      </c>
      <c r="G220" s="2" t="s">
        <v>1111</v>
      </c>
      <c r="H220" s="2" t="s">
        <v>1104</v>
      </c>
      <c r="I220" s="2" t="s">
        <v>1106</v>
      </c>
      <c r="J220" s="2" t="s">
        <v>1103</v>
      </c>
      <c r="K220" s="2" t="s">
        <v>64</v>
      </c>
      <c r="L220">
        <v>15000</v>
      </c>
      <c r="M220" t="s">
        <v>764</v>
      </c>
      <c r="N220" s="2" t="s">
        <v>4333</v>
      </c>
      <c r="O220">
        <v>10500</v>
      </c>
      <c r="P220">
        <v>0</v>
      </c>
      <c r="Q220">
        <v>10500</v>
      </c>
      <c r="R220" s="2" t="s">
        <v>3459</v>
      </c>
      <c r="S220">
        <v>0</v>
      </c>
      <c r="T220" s="2" t="s">
        <v>4233</v>
      </c>
      <c r="U220">
        <v>15440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10500</v>
      </c>
      <c r="AB220">
        <v>1.5</v>
      </c>
      <c r="AC220">
        <v>2</v>
      </c>
      <c r="AD220">
        <v>7000</v>
      </c>
      <c r="AE220">
        <v>3500</v>
      </c>
      <c r="AF220">
        <v>9</v>
      </c>
      <c r="AG220" s="2" t="s">
        <v>764</v>
      </c>
    </row>
    <row r="221" spans="1:33">
      <c r="A221" s="1">
        <v>46080</v>
      </c>
      <c r="B221" s="2" t="s">
        <v>29</v>
      </c>
      <c r="C221" s="3">
        <v>0.33333333333333326</v>
      </c>
      <c r="D221" s="3">
        <v>0.35416666666666674</v>
      </c>
      <c r="E221">
        <v>215</v>
      </c>
      <c r="F221" s="2" t="s">
        <v>1107</v>
      </c>
      <c r="G221" s="2" t="s">
        <v>1111</v>
      </c>
      <c r="H221" s="2" t="s">
        <v>1104</v>
      </c>
      <c r="I221" s="2" t="s">
        <v>1106</v>
      </c>
      <c r="J221" s="2" t="s">
        <v>1103</v>
      </c>
      <c r="K221" s="2" t="s">
        <v>64</v>
      </c>
      <c r="L221">
        <v>15000</v>
      </c>
      <c r="M221">
        <v>15915</v>
      </c>
      <c r="N221" s="2" t="s">
        <v>4334</v>
      </c>
      <c r="O221">
        <v>4800</v>
      </c>
      <c r="P221">
        <v>0</v>
      </c>
      <c r="Q221">
        <v>4800</v>
      </c>
      <c r="R221" s="2" t="s">
        <v>3460</v>
      </c>
      <c r="S221">
        <v>73</v>
      </c>
      <c r="T221" s="2" t="s">
        <v>4233</v>
      </c>
      <c r="U221">
        <v>15440</v>
      </c>
      <c r="V221">
        <v>140</v>
      </c>
      <c r="W221">
        <v>0</v>
      </c>
      <c r="X221">
        <v>140</v>
      </c>
      <c r="Y221">
        <v>0</v>
      </c>
      <c r="Z221">
        <v>140</v>
      </c>
      <c r="AA221">
        <v>4800</v>
      </c>
      <c r="AB221">
        <v>0.5</v>
      </c>
      <c r="AC221">
        <v>2</v>
      </c>
      <c r="AD221">
        <v>9600</v>
      </c>
      <c r="AE221">
        <v>4800</v>
      </c>
      <c r="AG221" s="2" t="s">
        <v>764</v>
      </c>
    </row>
    <row r="222" spans="1:33">
      <c r="A222" s="1">
        <v>46080</v>
      </c>
      <c r="B222" s="2" t="s">
        <v>29</v>
      </c>
      <c r="C222" s="3">
        <v>0.36805555555555558</v>
      </c>
      <c r="D222" s="3">
        <v>0.44791666666666674</v>
      </c>
      <c r="E222">
        <v>235</v>
      </c>
      <c r="F222" s="2" t="s">
        <v>1180</v>
      </c>
      <c r="G222" s="2" t="s">
        <v>1177</v>
      </c>
      <c r="H222" s="2" t="s">
        <v>1083</v>
      </c>
      <c r="I222" s="2" t="s">
        <v>240</v>
      </c>
      <c r="J222" s="2" t="s">
        <v>1178</v>
      </c>
      <c r="K222" s="2" t="s">
        <v>64</v>
      </c>
      <c r="L222">
        <v>15000</v>
      </c>
      <c r="M222">
        <v>15210</v>
      </c>
      <c r="N222" s="2" t="s">
        <v>4335</v>
      </c>
      <c r="O222">
        <v>0</v>
      </c>
      <c r="P222">
        <v>15291</v>
      </c>
      <c r="Q222">
        <v>0</v>
      </c>
      <c r="R222" s="2" t="s">
        <v>764</v>
      </c>
      <c r="S222">
        <v>8</v>
      </c>
      <c r="T222" s="2" t="s">
        <v>4233</v>
      </c>
      <c r="U222">
        <v>15420</v>
      </c>
      <c r="V222">
        <v>0</v>
      </c>
      <c r="W222">
        <v>129</v>
      </c>
      <c r="X222">
        <v>129</v>
      </c>
      <c r="Y222">
        <v>0</v>
      </c>
      <c r="Z222">
        <v>129</v>
      </c>
      <c r="AA222">
        <v>15291</v>
      </c>
      <c r="AB222">
        <v>1.92</v>
      </c>
      <c r="AC222">
        <v>2</v>
      </c>
      <c r="AD222">
        <v>7964.0625</v>
      </c>
      <c r="AE222">
        <v>3982.03125</v>
      </c>
      <c r="AF222">
        <v>11</v>
      </c>
      <c r="AG222" s="2" t="s">
        <v>764</v>
      </c>
    </row>
    <row r="223" spans="1:33">
      <c r="A223" s="1">
        <v>46080</v>
      </c>
      <c r="B223" s="2" t="s">
        <v>29</v>
      </c>
      <c r="C223" s="3">
        <v>0.48958333333333326</v>
      </c>
      <c r="D223" s="3">
        <v>0.63194444444444442</v>
      </c>
      <c r="E223">
        <v>207</v>
      </c>
      <c r="F223" s="2" t="s">
        <v>1084</v>
      </c>
      <c r="G223" s="2" t="s">
        <v>1081</v>
      </c>
      <c r="H223" s="2" t="s">
        <v>1083</v>
      </c>
      <c r="I223" s="2" t="s">
        <v>97</v>
      </c>
      <c r="J223" s="2" t="s">
        <v>1082</v>
      </c>
      <c r="K223" s="2" t="s">
        <v>64</v>
      </c>
      <c r="L223">
        <v>23500</v>
      </c>
      <c r="M223">
        <v>23640</v>
      </c>
      <c r="N223" s="2" t="s">
        <v>4336</v>
      </c>
      <c r="O223">
        <v>12130</v>
      </c>
      <c r="P223">
        <v>11107</v>
      </c>
      <c r="Q223">
        <v>12130</v>
      </c>
      <c r="R223" s="2" t="s">
        <v>764</v>
      </c>
      <c r="S223">
        <v>6</v>
      </c>
      <c r="T223" s="2" t="s">
        <v>4233</v>
      </c>
      <c r="U223">
        <v>23920</v>
      </c>
      <c r="V223">
        <v>0</v>
      </c>
      <c r="W223">
        <v>683</v>
      </c>
      <c r="X223">
        <v>683</v>
      </c>
      <c r="Y223">
        <v>0</v>
      </c>
      <c r="Z223">
        <v>683</v>
      </c>
      <c r="AA223">
        <v>23237</v>
      </c>
      <c r="AB223">
        <v>3.42</v>
      </c>
      <c r="AC223">
        <v>2</v>
      </c>
      <c r="AD223">
        <v>6794.4444444444443</v>
      </c>
      <c r="AE223">
        <v>3397.2222222222222</v>
      </c>
      <c r="AF223">
        <v>85</v>
      </c>
      <c r="AG223" s="2" t="s">
        <v>764</v>
      </c>
    </row>
    <row r="224" spans="1:33">
      <c r="A224" s="1">
        <v>46083</v>
      </c>
      <c r="B224" s="2" t="s">
        <v>29</v>
      </c>
      <c r="C224" s="3">
        <v>0.375</v>
      </c>
      <c r="D224" s="3">
        <v>0.54166666666666674</v>
      </c>
      <c r="E224">
        <v>213</v>
      </c>
      <c r="F224" s="2" t="s">
        <v>1107</v>
      </c>
      <c r="G224" s="2" t="s">
        <v>1102</v>
      </c>
      <c r="H224" s="2" t="s">
        <v>1104</v>
      </c>
      <c r="I224" s="2" t="s">
        <v>1106</v>
      </c>
      <c r="J224" s="2" t="s">
        <v>1103</v>
      </c>
      <c r="K224" s="2" t="s">
        <v>64</v>
      </c>
      <c r="L224">
        <v>15000</v>
      </c>
      <c r="M224">
        <v>15336</v>
      </c>
      <c r="N224" s="2" t="s">
        <v>4271</v>
      </c>
      <c r="O224">
        <v>15300</v>
      </c>
      <c r="P224">
        <v>0</v>
      </c>
      <c r="Q224">
        <v>15300</v>
      </c>
      <c r="R224" s="2" t="s">
        <v>764</v>
      </c>
      <c r="S224">
        <v>45</v>
      </c>
      <c r="T224" s="2" t="s">
        <v>3847</v>
      </c>
      <c r="U224">
        <v>15440</v>
      </c>
      <c r="V224">
        <v>0</v>
      </c>
      <c r="W224">
        <v>140</v>
      </c>
      <c r="X224">
        <v>140</v>
      </c>
      <c r="Y224">
        <v>0</v>
      </c>
      <c r="Z224">
        <v>140</v>
      </c>
      <c r="AA224">
        <v>15300</v>
      </c>
      <c r="AB224">
        <v>4</v>
      </c>
      <c r="AC224">
        <v>1</v>
      </c>
      <c r="AD224">
        <v>3825</v>
      </c>
      <c r="AE224">
        <v>3825</v>
      </c>
      <c r="AF224">
        <v>9</v>
      </c>
      <c r="AG224" s="2" t="s">
        <v>764</v>
      </c>
    </row>
    <row r="225" spans="1:33">
      <c r="A225" s="1">
        <v>46083</v>
      </c>
      <c r="B225" s="2" t="s">
        <v>29</v>
      </c>
      <c r="C225" s="3">
        <v>0.65277777777777768</v>
      </c>
      <c r="D225" s="3">
        <v>0.70833333333333326</v>
      </c>
      <c r="E225">
        <v>210</v>
      </c>
      <c r="F225" s="2" t="s">
        <v>1095</v>
      </c>
      <c r="G225" s="2" t="s">
        <v>1092</v>
      </c>
      <c r="H225" s="2" t="s">
        <v>1094</v>
      </c>
      <c r="I225" s="2" t="s">
        <v>192</v>
      </c>
      <c r="J225" s="2" t="s">
        <v>1093</v>
      </c>
      <c r="K225" s="2" t="s">
        <v>64</v>
      </c>
      <c r="L225">
        <v>15000</v>
      </c>
      <c r="M225" t="s">
        <v>764</v>
      </c>
      <c r="N225" s="2" t="s">
        <v>4337</v>
      </c>
      <c r="O225">
        <v>2800</v>
      </c>
      <c r="P225">
        <v>6000</v>
      </c>
      <c r="Q225">
        <v>2800</v>
      </c>
      <c r="R225" s="2" t="s">
        <v>3459</v>
      </c>
      <c r="S225">
        <v>0</v>
      </c>
      <c r="T225" s="2" t="s">
        <v>4176</v>
      </c>
      <c r="U225">
        <v>16200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8800</v>
      </c>
      <c r="AB225">
        <v>1.33</v>
      </c>
      <c r="AC225">
        <v>2</v>
      </c>
      <c r="AD225">
        <v>6616.541353383458</v>
      </c>
      <c r="AE225">
        <v>3308.270676691729</v>
      </c>
      <c r="AF225">
        <v>39</v>
      </c>
      <c r="AG225" s="2" t="s">
        <v>764</v>
      </c>
    </row>
    <row r="226" spans="1:33">
      <c r="A226" s="1">
        <v>46084</v>
      </c>
      <c r="B226" s="2" t="s">
        <v>29</v>
      </c>
      <c r="C226" s="3">
        <v>0.33333333333333326</v>
      </c>
      <c r="D226" s="3">
        <v>0.38541666666666674</v>
      </c>
      <c r="E226">
        <v>210</v>
      </c>
      <c r="F226" s="2" t="s">
        <v>1095</v>
      </c>
      <c r="G226" s="2" t="s">
        <v>1092</v>
      </c>
      <c r="H226" s="2" t="s">
        <v>1094</v>
      </c>
      <c r="I226" s="2" t="s">
        <v>192</v>
      </c>
      <c r="J226" s="2" t="s">
        <v>1093</v>
      </c>
      <c r="K226" s="2" t="s">
        <v>64</v>
      </c>
      <c r="L226">
        <v>15000</v>
      </c>
      <c r="M226">
        <v>10006</v>
      </c>
      <c r="N226" s="2" t="s">
        <v>4338</v>
      </c>
      <c r="O226">
        <v>0</v>
      </c>
      <c r="P226">
        <v>7091</v>
      </c>
      <c r="Q226">
        <v>0</v>
      </c>
      <c r="R226" s="2" t="s">
        <v>3460</v>
      </c>
      <c r="S226">
        <v>115</v>
      </c>
      <c r="T226" s="2" t="s">
        <v>4339</v>
      </c>
      <c r="U226">
        <v>16200</v>
      </c>
      <c r="V226">
        <v>309</v>
      </c>
      <c r="W226">
        <v>0</v>
      </c>
      <c r="X226">
        <v>309</v>
      </c>
      <c r="Y226">
        <v>0</v>
      </c>
      <c r="Z226">
        <v>309</v>
      </c>
      <c r="AA226">
        <v>7091</v>
      </c>
      <c r="AB226">
        <v>1.25</v>
      </c>
      <c r="AC226">
        <v>3</v>
      </c>
      <c r="AD226">
        <v>5672.8</v>
      </c>
      <c r="AE226">
        <v>1890.9333333333332</v>
      </c>
      <c r="AG226" s="2" t="s">
        <v>764</v>
      </c>
    </row>
    <row r="227" spans="1:33">
      <c r="A227" s="1">
        <v>46084</v>
      </c>
      <c r="B227" s="2" t="s">
        <v>29</v>
      </c>
      <c r="C227" s="3">
        <v>0.41666666666666674</v>
      </c>
      <c r="D227" s="3">
        <v>0.50694444444444442</v>
      </c>
      <c r="E227">
        <v>167</v>
      </c>
      <c r="F227" s="2" t="s">
        <v>897</v>
      </c>
      <c r="G227" s="2" t="s">
        <v>894</v>
      </c>
      <c r="H227" s="2" t="s">
        <v>896</v>
      </c>
      <c r="I227" s="2" t="s">
        <v>153</v>
      </c>
      <c r="J227" s="2" t="s">
        <v>895</v>
      </c>
      <c r="K227" s="2" t="s">
        <v>64</v>
      </c>
      <c r="L227">
        <v>15500</v>
      </c>
      <c r="M227" t="s">
        <v>764</v>
      </c>
      <c r="N227" s="2" t="s">
        <v>4340</v>
      </c>
      <c r="O227">
        <v>9921</v>
      </c>
      <c r="P227">
        <v>6333</v>
      </c>
      <c r="Q227">
        <v>9921</v>
      </c>
      <c r="R227" s="2" t="s">
        <v>764</v>
      </c>
      <c r="S227">
        <v>116</v>
      </c>
      <c r="T227" s="2" t="s">
        <v>4233</v>
      </c>
      <c r="U227">
        <v>16480</v>
      </c>
      <c r="V227">
        <v>0</v>
      </c>
      <c r="W227">
        <v>226</v>
      </c>
      <c r="X227">
        <v>226</v>
      </c>
      <c r="Y227">
        <v>0</v>
      </c>
      <c r="Z227">
        <v>226</v>
      </c>
      <c r="AA227">
        <v>16254</v>
      </c>
      <c r="AB227">
        <v>2.17</v>
      </c>
      <c r="AC227">
        <v>2</v>
      </c>
      <c r="AD227">
        <v>7490.3225806451619</v>
      </c>
      <c r="AE227">
        <v>3745.161290322581</v>
      </c>
      <c r="AF227">
        <v>14</v>
      </c>
      <c r="AG227" s="2" t="s">
        <v>764</v>
      </c>
    </row>
    <row r="228" spans="1:33">
      <c r="A228" s="1">
        <v>46084</v>
      </c>
      <c r="B228" s="2" t="s">
        <v>29</v>
      </c>
      <c r="C228" s="3">
        <v>0.55555555555555558</v>
      </c>
      <c r="D228" s="3">
        <v>0.5625</v>
      </c>
      <c r="E228">
        <v>275</v>
      </c>
      <c r="F228" s="2" t="s">
        <v>1352</v>
      </c>
      <c r="G228" s="2" t="s">
        <v>1349</v>
      </c>
      <c r="H228" s="2" t="s">
        <v>1351</v>
      </c>
      <c r="I228" s="2" t="s">
        <v>153</v>
      </c>
      <c r="J228" s="2" t="s">
        <v>1350</v>
      </c>
      <c r="K228" s="2" t="s">
        <v>64</v>
      </c>
      <c r="L228">
        <v>2300</v>
      </c>
      <c r="M228" t="s">
        <v>764</v>
      </c>
      <c r="N228" s="2" t="s">
        <v>4341</v>
      </c>
      <c r="O228">
        <v>0</v>
      </c>
      <c r="P228">
        <v>2312</v>
      </c>
      <c r="Q228">
        <v>0</v>
      </c>
      <c r="R228" s="2" t="s">
        <v>764</v>
      </c>
      <c r="S228">
        <v>40</v>
      </c>
      <c r="T228" s="2" t="s">
        <v>4342</v>
      </c>
      <c r="U228">
        <v>2400</v>
      </c>
      <c r="V228">
        <v>0</v>
      </c>
      <c r="W228">
        <v>88</v>
      </c>
      <c r="X228">
        <v>88</v>
      </c>
      <c r="Y228">
        <v>0</v>
      </c>
      <c r="Z228">
        <v>88</v>
      </c>
      <c r="AA228">
        <v>2312</v>
      </c>
      <c r="AB228">
        <v>0.17</v>
      </c>
      <c r="AC228">
        <v>3</v>
      </c>
      <c r="AD228">
        <v>13599.999999999998</v>
      </c>
      <c r="AE228">
        <v>4533.333333333333</v>
      </c>
      <c r="AF228">
        <v>6</v>
      </c>
      <c r="AG228" s="2" t="s">
        <v>764</v>
      </c>
    </row>
    <row r="229" spans="1:33">
      <c r="A229" s="1">
        <v>46084</v>
      </c>
      <c r="B229" s="2" t="s">
        <v>29</v>
      </c>
      <c r="C229" s="3">
        <v>0.62847222222222232</v>
      </c>
      <c r="D229" s="3">
        <v>0.64583333333333326</v>
      </c>
      <c r="E229">
        <v>252</v>
      </c>
      <c r="F229" s="2" t="s">
        <v>1245</v>
      </c>
      <c r="G229" s="2" t="s">
        <v>1242</v>
      </c>
      <c r="H229" s="2" t="s">
        <v>1244</v>
      </c>
      <c r="I229" s="2" t="s">
        <v>153</v>
      </c>
      <c r="J229" s="2" t="s">
        <v>1243</v>
      </c>
      <c r="K229" s="2" t="s">
        <v>64</v>
      </c>
      <c r="L229">
        <v>4000</v>
      </c>
      <c r="M229" t="s">
        <v>764</v>
      </c>
      <c r="N229" s="2" t="s">
        <v>4343</v>
      </c>
      <c r="O229">
        <v>1600</v>
      </c>
      <c r="P229">
        <v>2665</v>
      </c>
      <c r="Q229">
        <v>1600</v>
      </c>
      <c r="R229" s="2" t="s">
        <v>764</v>
      </c>
      <c r="S229">
        <v>16</v>
      </c>
      <c r="T229" s="2" t="s">
        <v>4344</v>
      </c>
      <c r="U229">
        <v>4400</v>
      </c>
      <c r="V229">
        <v>0</v>
      </c>
      <c r="W229">
        <v>135</v>
      </c>
      <c r="X229">
        <v>135</v>
      </c>
      <c r="Y229">
        <v>0</v>
      </c>
      <c r="Z229">
        <v>135</v>
      </c>
      <c r="AA229">
        <v>4265</v>
      </c>
      <c r="AB229">
        <v>0.42</v>
      </c>
      <c r="AC229">
        <v>3</v>
      </c>
      <c r="AD229">
        <v>10154.761904761905</v>
      </c>
      <c r="AE229">
        <v>3384.9206349206352</v>
      </c>
      <c r="AF229">
        <v>8</v>
      </c>
      <c r="AG229" s="2" t="s">
        <v>764</v>
      </c>
    </row>
    <row r="230" spans="1:33">
      <c r="A230" s="1">
        <v>46085</v>
      </c>
      <c r="B230" s="2" t="s">
        <v>29</v>
      </c>
      <c r="C230" s="3">
        <v>0.33333333333333326</v>
      </c>
      <c r="D230" s="3">
        <v>0.60763888888888884</v>
      </c>
      <c r="E230">
        <v>77</v>
      </c>
      <c r="F230" s="2" t="s">
        <v>474</v>
      </c>
      <c r="G230" s="2" t="s">
        <v>471</v>
      </c>
      <c r="H230" s="2" t="s">
        <v>217</v>
      </c>
      <c r="I230" s="2" t="s">
        <v>473</v>
      </c>
      <c r="J230" s="2" t="s">
        <v>472</v>
      </c>
      <c r="K230" s="2" t="s">
        <v>64</v>
      </c>
      <c r="L230">
        <v>23000</v>
      </c>
      <c r="M230" t="s">
        <v>764</v>
      </c>
      <c r="N230" s="2" t="s">
        <v>4345</v>
      </c>
      <c r="O230">
        <v>23700</v>
      </c>
      <c r="P230">
        <v>0</v>
      </c>
      <c r="Q230">
        <v>23700</v>
      </c>
      <c r="R230" s="2" t="s">
        <v>764</v>
      </c>
      <c r="S230">
        <v>110</v>
      </c>
      <c r="T230" s="2" t="s">
        <v>4233</v>
      </c>
      <c r="U230">
        <v>23880</v>
      </c>
      <c r="V230">
        <v>0</v>
      </c>
      <c r="W230">
        <v>180</v>
      </c>
      <c r="X230">
        <v>180</v>
      </c>
      <c r="Y230">
        <v>0</v>
      </c>
      <c r="Z230">
        <v>180</v>
      </c>
      <c r="AA230">
        <v>23700</v>
      </c>
      <c r="AB230">
        <v>6.58</v>
      </c>
      <c r="AC230">
        <v>2</v>
      </c>
      <c r="AD230">
        <v>3601.8237082066871</v>
      </c>
      <c r="AE230">
        <v>1800.9118541033436</v>
      </c>
      <c r="AF230">
        <v>15</v>
      </c>
      <c r="AG230" s="2" t="s">
        <v>764</v>
      </c>
    </row>
    <row r="231" spans="1:33">
      <c r="A231" s="1">
        <v>46086</v>
      </c>
      <c r="B231" s="2" t="s">
        <v>29</v>
      </c>
      <c r="C231" s="3">
        <v>0.33333333333333326</v>
      </c>
      <c r="D231" s="3">
        <v>0.36805555555555558</v>
      </c>
      <c r="E231">
        <v>190</v>
      </c>
      <c r="F231" s="2" t="s">
        <v>1007</v>
      </c>
      <c r="G231" s="2" t="s">
        <v>1005</v>
      </c>
      <c r="H231" s="2" t="s">
        <v>480</v>
      </c>
      <c r="I231" s="2" t="s">
        <v>422</v>
      </c>
      <c r="J231" s="2" t="s">
        <v>1006</v>
      </c>
      <c r="K231" s="2" t="s">
        <v>64</v>
      </c>
      <c r="L231">
        <v>9500</v>
      </c>
      <c r="M231" t="s">
        <v>764</v>
      </c>
      <c r="N231" s="2" t="s">
        <v>4346</v>
      </c>
      <c r="O231">
        <v>1850</v>
      </c>
      <c r="P231">
        <v>7800</v>
      </c>
      <c r="Q231">
        <v>1850</v>
      </c>
      <c r="R231" s="2" t="s">
        <v>764</v>
      </c>
      <c r="S231">
        <v>11</v>
      </c>
      <c r="T231" s="2" t="s">
        <v>4233</v>
      </c>
      <c r="U231">
        <v>10080</v>
      </c>
      <c r="V231">
        <v>0</v>
      </c>
      <c r="W231">
        <v>430</v>
      </c>
      <c r="X231">
        <v>430</v>
      </c>
      <c r="Y231">
        <v>0</v>
      </c>
      <c r="Z231">
        <v>430</v>
      </c>
      <c r="AA231">
        <v>9650</v>
      </c>
      <c r="AB231">
        <v>0.83</v>
      </c>
      <c r="AC231">
        <v>2</v>
      </c>
      <c r="AD231">
        <v>11626.506024096387</v>
      </c>
      <c r="AE231">
        <v>5813.2530120481933</v>
      </c>
      <c r="AF231">
        <v>24</v>
      </c>
      <c r="AG231" s="2" t="s">
        <v>764</v>
      </c>
    </row>
    <row r="232" spans="1:33">
      <c r="A232" s="1">
        <v>46086</v>
      </c>
      <c r="B232" s="2" t="s">
        <v>29</v>
      </c>
      <c r="C232" s="3">
        <v>0.39583333333333326</v>
      </c>
      <c r="D232" s="3">
        <v>0.59027777777777768</v>
      </c>
      <c r="E232">
        <v>154</v>
      </c>
      <c r="F232" s="2" t="s">
        <v>833</v>
      </c>
      <c r="G232" s="2" t="s">
        <v>830</v>
      </c>
      <c r="H232" s="2" t="s">
        <v>480</v>
      </c>
      <c r="I232" s="2" t="s">
        <v>832</v>
      </c>
      <c r="J232" s="2" t="s">
        <v>831</v>
      </c>
      <c r="K232" s="2" t="s">
        <v>64</v>
      </c>
      <c r="L232">
        <v>24950</v>
      </c>
      <c r="M232">
        <v>25211</v>
      </c>
      <c r="N232" s="2" t="s">
        <v>4347</v>
      </c>
      <c r="O232">
        <v>18842</v>
      </c>
      <c r="P232">
        <v>6539</v>
      </c>
      <c r="Q232">
        <v>18842</v>
      </c>
      <c r="R232" s="2" t="s">
        <v>764</v>
      </c>
      <c r="S232">
        <v>139</v>
      </c>
      <c r="T232" s="2" t="s">
        <v>4233</v>
      </c>
      <c r="U232">
        <v>25620</v>
      </c>
      <c r="V232">
        <v>0</v>
      </c>
      <c r="W232">
        <v>239</v>
      </c>
      <c r="X232">
        <v>239</v>
      </c>
      <c r="Y232">
        <v>0</v>
      </c>
      <c r="Z232">
        <v>239</v>
      </c>
      <c r="AA232">
        <v>25381</v>
      </c>
      <c r="AB232">
        <v>4.67</v>
      </c>
      <c r="AC232">
        <v>2</v>
      </c>
      <c r="AD232">
        <v>5434.9036402569591</v>
      </c>
      <c r="AE232">
        <v>2717.4518201284795</v>
      </c>
      <c r="AF232">
        <v>11</v>
      </c>
      <c r="AG232" s="2" t="s">
        <v>764</v>
      </c>
    </row>
    <row r="233" spans="1:33">
      <c r="A233" s="1">
        <v>46086</v>
      </c>
      <c r="B233" s="2" t="s">
        <v>29</v>
      </c>
      <c r="C233" s="3">
        <v>0.64583333333333326</v>
      </c>
      <c r="D233" s="3">
        <v>0.70833333333333326</v>
      </c>
      <c r="E233">
        <v>158</v>
      </c>
      <c r="F233" s="2" t="s">
        <v>859</v>
      </c>
      <c r="G233" s="2" t="s">
        <v>855</v>
      </c>
      <c r="H233" s="2" t="s">
        <v>857</v>
      </c>
      <c r="I233" s="2" t="s">
        <v>858</v>
      </c>
      <c r="J233" s="2" t="s">
        <v>856</v>
      </c>
      <c r="K233" s="2" t="s">
        <v>64</v>
      </c>
      <c r="L233">
        <v>24950</v>
      </c>
      <c r="M233" t="s">
        <v>764</v>
      </c>
      <c r="N233" s="2" t="s">
        <v>4348</v>
      </c>
      <c r="O233">
        <v>9500</v>
      </c>
      <c r="P233">
        <v>0</v>
      </c>
      <c r="Q233">
        <v>9500</v>
      </c>
      <c r="R233" s="2" t="s">
        <v>3459</v>
      </c>
      <c r="S233">
        <v>0</v>
      </c>
      <c r="T233" s="2" t="s">
        <v>4233</v>
      </c>
      <c r="U233">
        <v>25620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9500</v>
      </c>
      <c r="AB233">
        <v>1.5</v>
      </c>
      <c r="AC233">
        <v>2</v>
      </c>
      <c r="AD233">
        <v>6333.333333333333</v>
      </c>
      <c r="AE233">
        <v>3166.6666666666665</v>
      </c>
      <c r="AF233">
        <v>12</v>
      </c>
      <c r="AG233" s="2" t="s">
        <v>764</v>
      </c>
    </row>
    <row r="234" spans="1:33">
      <c r="A234" s="1">
        <v>46087</v>
      </c>
      <c r="B234" s="2" t="s">
        <v>29</v>
      </c>
      <c r="C234" s="3">
        <v>0.33333333333333326</v>
      </c>
      <c r="D234" s="3">
        <v>0.36805555555555558</v>
      </c>
      <c r="E234">
        <v>158</v>
      </c>
      <c r="F234" s="2" t="s">
        <v>859</v>
      </c>
      <c r="G234" s="2" t="s">
        <v>855</v>
      </c>
      <c r="H234" s="2" t="s">
        <v>857</v>
      </c>
      <c r="I234" s="2" t="s">
        <v>858</v>
      </c>
      <c r="J234" s="2" t="s">
        <v>856</v>
      </c>
      <c r="K234" s="2" t="s">
        <v>64</v>
      </c>
      <c r="L234">
        <v>24950</v>
      </c>
      <c r="M234">
        <v>25402</v>
      </c>
      <c r="N234" s="2" t="s">
        <v>4349</v>
      </c>
      <c r="O234">
        <v>9326</v>
      </c>
      <c r="P234">
        <v>6534</v>
      </c>
      <c r="Q234">
        <v>9326</v>
      </c>
      <c r="R234" s="2" t="s">
        <v>3460</v>
      </c>
      <c r="S234">
        <v>32</v>
      </c>
      <c r="T234" s="2" t="s">
        <v>4350</v>
      </c>
      <c r="U234">
        <v>25620</v>
      </c>
      <c r="V234">
        <v>260</v>
      </c>
      <c r="W234">
        <v>0</v>
      </c>
      <c r="X234">
        <v>260</v>
      </c>
      <c r="Y234">
        <v>0</v>
      </c>
      <c r="Z234">
        <v>260</v>
      </c>
      <c r="AA234">
        <v>15860</v>
      </c>
      <c r="AB234">
        <v>0.83</v>
      </c>
      <c r="AC234">
        <v>3</v>
      </c>
      <c r="AD234">
        <v>19108.433734939761</v>
      </c>
      <c r="AE234">
        <v>6369.477911646587</v>
      </c>
      <c r="AG234" s="2" t="s">
        <v>764</v>
      </c>
    </row>
    <row r="235" spans="1:33">
      <c r="A235" s="1">
        <v>46087</v>
      </c>
      <c r="B235" s="2" t="s">
        <v>29</v>
      </c>
      <c r="C235" s="3">
        <v>0.5</v>
      </c>
      <c r="D235" s="3">
        <v>0.5625</v>
      </c>
      <c r="E235">
        <v>203</v>
      </c>
      <c r="F235" s="2" t="s">
        <v>1076</v>
      </c>
      <c r="G235" s="2" t="s">
        <v>1073</v>
      </c>
      <c r="H235" s="2" t="s">
        <v>1075</v>
      </c>
      <c r="I235" s="2" t="s">
        <v>97</v>
      </c>
      <c r="J235" s="2" t="s">
        <v>1074</v>
      </c>
      <c r="K235" s="2" t="s">
        <v>64</v>
      </c>
      <c r="L235">
        <v>10000</v>
      </c>
      <c r="M235">
        <v>10100</v>
      </c>
      <c r="N235" s="2" t="s">
        <v>4351</v>
      </c>
      <c r="O235">
        <v>8754</v>
      </c>
      <c r="P235">
        <v>1400</v>
      </c>
      <c r="Q235">
        <v>8754</v>
      </c>
      <c r="R235" s="2" t="s">
        <v>764</v>
      </c>
      <c r="S235">
        <v>25</v>
      </c>
      <c r="T235" s="2" t="s">
        <v>4167</v>
      </c>
      <c r="U235">
        <v>10260</v>
      </c>
      <c r="V235">
        <v>0</v>
      </c>
      <c r="W235">
        <v>106</v>
      </c>
      <c r="X235">
        <v>106</v>
      </c>
      <c r="Y235">
        <v>0</v>
      </c>
      <c r="Z235">
        <v>106</v>
      </c>
      <c r="AA235">
        <v>10154</v>
      </c>
      <c r="AB235">
        <v>1.5</v>
      </c>
      <c r="AC235">
        <v>2</v>
      </c>
      <c r="AD235">
        <v>6769.333333333333</v>
      </c>
      <c r="AE235">
        <v>3384.6666666666665</v>
      </c>
      <c r="AF235">
        <v>9</v>
      </c>
      <c r="AG235" s="2" t="s">
        <v>764</v>
      </c>
    </row>
    <row r="236" spans="1:33">
      <c r="A236" s="1">
        <v>46087</v>
      </c>
      <c r="B236" s="2" t="s">
        <v>29</v>
      </c>
      <c r="C236" s="3">
        <v>0.60416666666666674</v>
      </c>
      <c r="D236" s="3">
        <v>0.69444444444444442</v>
      </c>
      <c r="E236">
        <v>205</v>
      </c>
      <c r="F236" s="2" t="s">
        <v>1076</v>
      </c>
      <c r="G236" s="2" t="s">
        <v>1080</v>
      </c>
      <c r="H236" s="2" t="s">
        <v>1075</v>
      </c>
      <c r="I236" s="2" t="s">
        <v>97</v>
      </c>
      <c r="J236" s="2" t="s">
        <v>1074</v>
      </c>
      <c r="K236" s="2" t="s">
        <v>64</v>
      </c>
      <c r="L236">
        <v>20000</v>
      </c>
      <c r="M236">
        <v>18759</v>
      </c>
      <c r="N236" s="2" t="s">
        <v>4352</v>
      </c>
      <c r="O236">
        <v>9804</v>
      </c>
      <c r="P236">
        <v>8849</v>
      </c>
      <c r="Q236">
        <v>9804</v>
      </c>
      <c r="R236" s="2" t="s">
        <v>764</v>
      </c>
      <c r="S236">
        <v>103</v>
      </c>
      <c r="T236" s="2" t="s">
        <v>4233</v>
      </c>
      <c r="U236">
        <v>20400</v>
      </c>
      <c r="V236">
        <v>0</v>
      </c>
      <c r="W236">
        <v>1747</v>
      </c>
      <c r="X236">
        <v>1747</v>
      </c>
      <c r="Y236">
        <v>0</v>
      </c>
      <c r="Z236">
        <v>1747</v>
      </c>
      <c r="AA236">
        <v>18653</v>
      </c>
      <c r="AB236">
        <v>2.17</v>
      </c>
      <c r="AC236">
        <v>2</v>
      </c>
      <c r="AD236">
        <v>8595.8525345622129</v>
      </c>
      <c r="AE236">
        <v>4297.9262672811064</v>
      </c>
      <c r="AF236">
        <v>146</v>
      </c>
      <c r="AG236" s="2" t="s">
        <v>764</v>
      </c>
    </row>
    <row r="237" spans="1:33">
      <c r="A237" s="1">
        <v>46090</v>
      </c>
      <c r="B237" s="2" t="s">
        <v>29</v>
      </c>
      <c r="C237" s="3">
        <v>0.42708333333333326</v>
      </c>
      <c r="D237" s="3">
        <v>0.45138888888888884</v>
      </c>
      <c r="E237">
        <v>244</v>
      </c>
      <c r="F237" s="2" t="s">
        <v>1212</v>
      </c>
      <c r="G237" s="2" t="s">
        <v>1208</v>
      </c>
      <c r="H237" s="2" t="s">
        <v>1210</v>
      </c>
      <c r="I237" s="2" t="s">
        <v>1211</v>
      </c>
      <c r="J237" s="2" t="s">
        <v>1209</v>
      </c>
      <c r="K237" s="2" t="s">
        <v>64</v>
      </c>
      <c r="L237">
        <v>9000</v>
      </c>
      <c r="M237">
        <v>9150</v>
      </c>
      <c r="N237" s="2" t="s">
        <v>4353</v>
      </c>
      <c r="O237">
        <v>4100</v>
      </c>
      <c r="P237">
        <v>5071</v>
      </c>
      <c r="Q237">
        <v>4100</v>
      </c>
      <c r="R237" s="2" t="s">
        <v>764</v>
      </c>
      <c r="S237">
        <v>14</v>
      </c>
      <c r="T237" s="2" t="s">
        <v>4182</v>
      </c>
      <c r="U237">
        <v>9600</v>
      </c>
      <c r="V237">
        <v>0</v>
      </c>
      <c r="W237">
        <v>429</v>
      </c>
      <c r="X237">
        <v>429</v>
      </c>
      <c r="Y237">
        <v>0</v>
      </c>
      <c r="Z237">
        <v>429</v>
      </c>
      <c r="AA237">
        <v>9171</v>
      </c>
      <c r="AB237">
        <v>0.57999999999999996</v>
      </c>
      <c r="AC237">
        <v>2</v>
      </c>
      <c r="AD237">
        <v>15812.068965517243</v>
      </c>
      <c r="AE237">
        <v>7906.0344827586214</v>
      </c>
      <c r="AF237">
        <v>18</v>
      </c>
      <c r="AG237" s="2" t="s">
        <v>764</v>
      </c>
    </row>
    <row r="238" spans="1:33">
      <c r="A238" s="1">
        <v>46090</v>
      </c>
      <c r="B238" s="2" t="s">
        <v>29</v>
      </c>
      <c r="C238" s="3">
        <v>0.47222222222222232</v>
      </c>
      <c r="D238" s="3">
        <v>0.57638888888888884</v>
      </c>
      <c r="E238">
        <v>147</v>
      </c>
      <c r="F238" s="2" t="s">
        <v>806</v>
      </c>
      <c r="G238" s="2" t="s">
        <v>801</v>
      </c>
      <c r="H238" s="2" t="s">
        <v>803</v>
      </c>
      <c r="I238" s="2" t="s">
        <v>805</v>
      </c>
      <c r="J238" s="2" t="s">
        <v>802</v>
      </c>
      <c r="K238" s="2" t="s">
        <v>64</v>
      </c>
      <c r="L238">
        <v>16800</v>
      </c>
      <c r="M238">
        <v>17150</v>
      </c>
      <c r="N238" s="2" t="s">
        <v>4354</v>
      </c>
      <c r="O238">
        <v>17039</v>
      </c>
      <c r="P238">
        <v>0</v>
      </c>
      <c r="Q238">
        <v>17039</v>
      </c>
      <c r="R238" s="2" t="s">
        <v>764</v>
      </c>
      <c r="S238">
        <v>12</v>
      </c>
      <c r="T238" s="2" t="s">
        <v>4182</v>
      </c>
      <c r="U238">
        <v>17280</v>
      </c>
      <c r="V238">
        <v>0</v>
      </c>
      <c r="W238">
        <v>241</v>
      </c>
      <c r="X238">
        <v>241</v>
      </c>
      <c r="Y238">
        <v>0</v>
      </c>
      <c r="Z238">
        <v>241</v>
      </c>
      <c r="AA238">
        <v>17039</v>
      </c>
      <c r="AB238">
        <v>2.5</v>
      </c>
      <c r="AC238">
        <v>2</v>
      </c>
      <c r="AD238">
        <v>6815.6</v>
      </c>
      <c r="AE238">
        <v>3407.8</v>
      </c>
      <c r="AF238">
        <v>15</v>
      </c>
      <c r="AG238" s="2" t="s">
        <v>764</v>
      </c>
    </row>
    <row r="239" spans="1:33">
      <c r="A239" s="1">
        <v>46090</v>
      </c>
      <c r="B239" s="2" t="s">
        <v>29</v>
      </c>
      <c r="C239" s="3">
        <v>0.63541666666666674</v>
      </c>
      <c r="D239" s="3">
        <v>0.63888888888888884</v>
      </c>
      <c r="E239">
        <v>250</v>
      </c>
      <c r="F239" s="2" t="s">
        <v>1239</v>
      </c>
      <c r="G239" s="2" t="s">
        <v>1236</v>
      </c>
      <c r="H239" s="2" t="s">
        <v>1155</v>
      </c>
      <c r="I239" s="2" t="s">
        <v>1238</v>
      </c>
      <c r="J239" s="2" t="s">
        <v>1237</v>
      </c>
      <c r="K239" s="2" t="s">
        <v>64</v>
      </c>
      <c r="L239">
        <v>2500</v>
      </c>
      <c r="M239">
        <v>2762</v>
      </c>
      <c r="N239" s="2" t="s">
        <v>4355</v>
      </c>
      <c r="O239">
        <v>714</v>
      </c>
      <c r="P239">
        <v>2011</v>
      </c>
      <c r="Q239">
        <v>714</v>
      </c>
      <c r="R239" s="2" t="s">
        <v>764</v>
      </c>
      <c r="S239">
        <v>5</v>
      </c>
      <c r="T239" s="2" t="s">
        <v>3846</v>
      </c>
      <c r="U239">
        <v>3000</v>
      </c>
      <c r="V239">
        <v>0</v>
      </c>
      <c r="W239">
        <v>275</v>
      </c>
      <c r="X239">
        <v>275</v>
      </c>
      <c r="Y239">
        <v>0</v>
      </c>
      <c r="Z239">
        <v>275</v>
      </c>
      <c r="AA239">
        <v>2725</v>
      </c>
      <c r="AB239">
        <v>0.08</v>
      </c>
      <c r="AC239">
        <v>2</v>
      </c>
      <c r="AD239">
        <v>34062.5</v>
      </c>
      <c r="AE239">
        <v>17031.25</v>
      </c>
      <c r="AF239">
        <v>11</v>
      </c>
      <c r="AG239" s="2" t="s">
        <v>764</v>
      </c>
    </row>
    <row r="240" spans="1:33">
      <c r="A240" s="1">
        <v>46091</v>
      </c>
      <c r="B240" s="2" t="s">
        <v>29</v>
      </c>
      <c r="C240" s="3">
        <v>0.33333333333333326</v>
      </c>
      <c r="D240" s="3">
        <v>0.36458333333333326</v>
      </c>
      <c r="E240">
        <v>246</v>
      </c>
      <c r="F240" s="2" t="s">
        <v>1222</v>
      </c>
      <c r="G240" s="2" t="s">
        <v>1219</v>
      </c>
      <c r="H240" s="2" t="s">
        <v>1221</v>
      </c>
      <c r="I240" s="2" t="s">
        <v>354</v>
      </c>
      <c r="J240" s="2" t="s">
        <v>1220</v>
      </c>
      <c r="K240" s="2" t="s">
        <v>64</v>
      </c>
      <c r="L240">
        <v>13500</v>
      </c>
      <c r="M240">
        <v>14200</v>
      </c>
      <c r="N240" s="2" t="s">
        <v>4356</v>
      </c>
      <c r="O240">
        <v>0</v>
      </c>
      <c r="P240">
        <v>14215</v>
      </c>
      <c r="Q240">
        <v>0</v>
      </c>
      <c r="R240" s="2" t="s">
        <v>764</v>
      </c>
      <c r="S240">
        <v>7</v>
      </c>
      <c r="T240" s="2" t="s">
        <v>4182</v>
      </c>
      <c r="U240">
        <v>14400</v>
      </c>
      <c r="V240">
        <v>0</v>
      </c>
      <c r="W240">
        <v>185</v>
      </c>
      <c r="X240">
        <v>185</v>
      </c>
      <c r="Y240">
        <v>0</v>
      </c>
      <c r="Z240">
        <v>185</v>
      </c>
      <c r="AA240">
        <v>14215</v>
      </c>
      <c r="AB240">
        <v>0.75</v>
      </c>
      <c r="AC240">
        <v>2</v>
      </c>
      <c r="AD240">
        <v>18953.333333333332</v>
      </c>
      <c r="AE240">
        <v>9476.6666666666661</v>
      </c>
      <c r="AF240">
        <v>5</v>
      </c>
      <c r="AG240" s="2" t="s">
        <v>764</v>
      </c>
    </row>
    <row r="241" spans="1:33">
      <c r="A241" s="1">
        <v>46091</v>
      </c>
      <c r="B241" s="2" t="s">
        <v>29</v>
      </c>
      <c r="C241" s="3">
        <v>0.36805555555555558</v>
      </c>
      <c r="D241" s="3">
        <v>0.38541666666666674</v>
      </c>
      <c r="E241">
        <v>227</v>
      </c>
      <c r="F241" s="2" t="s">
        <v>1156</v>
      </c>
      <c r="G241" s="2" t="s">
        <v>1153</v>
      </c>
      <c r="H241" s="2" t="s">
        <v>1155</v>
      </c>
      <c r="I241" s="2" t="s">
        <v>354</v>
      </c>
      <c r="J241" s="2" t="s">
        <v>1154</v>
      </c>
      <c r="K241" s="2" t="s">
        <v>64</v>
      </c>
      <c r="L241">
        <v>4500</v>
      </c>
      <c r="M241">
        <v>5100</v>
      </c>
      <c r="N241" s="2" t="s">
        <v>4357</v>
      </c>
      <c r="O241">
        <v>0</v>
      </c>
      <c r="P241">
        <v>5090</v>
      </c>
      <c r="Q241">
        <v>0</v>
      </c>
      <c r="R241" s="2" t="s">
        <v>764</v>
      </c>
      <c r="S241">
        <v>8</v>
      </c>
      <c r="T241" s="2" t="s">
        <v>4182</v>
      </c>
      <c r="U241">
        <v>5400</v>
      </c>
      <c r="V241">
        <v>0</v>
      </c>
      <c r="W241">
        <v>310</v>
      </c>
      <c r="X241">
        <v>310</v>
      </c>
      <c r="Y241">
        <v>0</v>
      </c>
      <c r="Z241">
        <v>310</v>
      </c>
      <c r="AA241">
        <v>5090</v>
      </c>
      <c r="AB241">
        <v>0.42</v>
      </c>
      <c r="AC241">
        <v>2</v>
      </c>
      <c r="AD241">
        <v>12119.04761904762</v>
      </c>
      <c r="AE241">
        <v>6059.5238095238101</v>
      </c>
      <c r="AF241">
        <v>9</v>
      </c>
      <c r="AG241" s="2" t="s">
        <v>764</v>
      </c>
    </row>
    <row r="242" spans="1:33">
      <c r="A242" s="1">
        <v>46091</v>
      </c>
      <c r="B242" s="2" t="s">
        <v>29</v>
      </c>
      <c r="C242" s="3">
        <v>0.45833333333333326</v>
      </c>
      <c r="D242" s="3">
        <v>0.58680555555555558</v>
      </c>
      <c r="E242">
        <v>177</v>
      </c>
      <c r="F242" s="2" t="s">
        <v>944</v>
      </c>
      <c r="G242" s="2" t="s">
        <v>941</v>
      </c>
      <c r="H242" s="2" t="s">
        <v>341</v>
      </c>
      <c r="I242" s="2" t="s">
        <v>943</v>
      </c>
      <c r="J242" s="2" t="s">
        <v>942</v>
      </c>
      <c r="K242" s="2" t="s">
        <v>64</v>
      </c>
      <c r="L242">
        <v>20500</v>
      </c>
      <c r="M242">
        <v>21058</v>
      </c>
      <c r="N242" s="2" t="s">
        <v>4358</v>
      </c>
      <c r="O242">
        <v>19528</v>
      </c>
      <c r="P242">
        <v>1503</v>
      </c>
      <c r="Q242">
        <v>19528</v>
      </c>
      <c r="R242" s="2" t="s">
        <v>764</v>
      </c>
      <c r="S242">
        <v>24</v>
      </c>
      <c r="T242" s="2" t="s">
        <v>4359</v>
      </c>
      <c r="U242">
        <v>21240</v>
      </c>
      <c r="V242">
        <v>0</v>
      </c>
      <c r="W242">
        <v>209</v>
      </c>
      <c r="X242">
        <v>209</v>
      </c>
      <c r="Y242">
        <v>0</v>
      </c>
      <c r="Z242">
        <v>209</v>
      </c>
      <c r="AA242">
        <v>21031</v>
      </c>
      <c r="AB242">
        <v>3.08</v>
      </c>
      <c r="AC242">
        <v>3</v>
      </c>
      <c r="AD242">
        <v>6828.2467532467535</v>
      </c>
      <c r="AE242">
        <v>2276.0822510822509</v>
      </c>
      <c r="AF242">
        <v>6</v>
      </c>
      <c r="AG242" s="2" t="s">
        <v>764</v>
      </c>
    </row>
    <row r="243" spans="1:33">
      <c r="A243" s="1">
        <v>46091</v>
      </c>
      <c r="B243" s="2" t="s">
        <v>29</v>
      </c>
      <c r="C243" s="3">
        <v>0.63888888888888884</v>
      </c>
      <c r="D243" s="3">
        <v>0.70833333333333326</v>
      </c>
      <c r="E243">
        <v>230</v>
      </c>
      <c r="F243" s="2" t="s">
        <v>1172</v>
      </c>
      <c r="G243" s="2" t="s">
        <v>1170</v>
      </c>
      <c r="H243" s="2" t="s">
        <v>217</v>
      </c>
      <c r="I243" s="2" t="s">
        <v>330</v>
      </c>
      <c r="J243" s="2" t="s">
        <v>1171</v>
      </c>
      <c r="K243" s="2" t="s">
        <v>64</v>
      </c>
      <c r="L243">
        <v>3200</v>
      </c>
      <c r="M243">
        <v>4022</v>
      </c>
      <c r="N243" s="2" t="s">
        <v>4360</v>
      </c>
      <c r="O243">
        <v>3150</v>
      </c>
      <c r="P243">
        <v>624</v>
      </c>
      <c r="Q243">
        <v>3150</v>
      </c>
      <c r="R243" s="2" t="s">
        <v>764</v>
      </c>
      <c r="S243">
        <v>248</v>
      </c>
      <c r="T243" s="2" t="s">
        <v>4167</v>
      </c>
      <c r="U243">
        <v>4140</v>
      </c>
      <c r="V243">
        <v>0</v>
      </c>
      <c r="W243">
        <v>366</v>
      </c>
      <c r="X243">
        <v>366</v>
      </c>
      <c r="Y243">
        <v>0</v>
      </c>
      <c r="Z243">
        <v>366</v>
      </c>
      <c r="AA243">
        <v>3774</v>
      </c>
      <c r="AB243">
        <v>1.67</v>
      </c>
      <c r="AC243">
        <v>2</v>
      </c>
      <c r="AD243">
        <v>2259.8802395209582</v>
      </c>
      <c r="AE243">
        <v>1129.9401197604791</v>
      </c>
      <c r="AF243">
        <v>31</v>
      </c>
      <c r="AG243" s="2" t="s">
        <v>764</v>
      </c>
    </row>
    <row r="244" spans="1:33">
      <c r="A244" s="1">
        <v>46092</v>
      </c>
      <c r="B244" s="2" t="s">
        <v>29</v>
      </c>
      <c r="C244" s="3">
        <v>0.33333333333333326</v>
      </c>
      <c r="D244" s="3">
        <v>0.36458333333333326</v>
      </c>
      <c r="E244">
        <v>258</v>
      </c>
      <c r="F244" s="2" t="s">
        <v>1275</v>
      </c>
      <c r="G244" s="2" t="s">
        <v>1272</v>
      </c>
      <c r="H244" s="2" t="s">
        <v>1274</v>
      </c>
      <c r="I244" s="2" t="s">
        <v>153</v>
      </c>
      <c r="J244" s="2" t="s">
        <v>1273</v>
      </c>
      <c r="K244" s="2" t="s">
        <v>64</v>
      </c>
      <c r="L244">
        <v>3500</v>
      </c>
      <c r="M244">
        <v>3624</v>
      </c>
      <c r="N244" s="2" t="s">
        <v>4361</v>
      </c>
      <c r="O244">
        <v>800</v>
      </c>
      <c r="P244">
        <v>2804</v>
      </c>
      <c r="Q244">
        <v>800</v>
      </c>
      <c r="R244" s="2" t="s">
        <v>764</v>
      </c>
      <c r="S244">
        <v>13</v>
      </c>
      <c r="T244" s="2" t="s">
        <v>4233</v>
      </c>
      <c r="U244">
        <v>3720</v>
      </c>
      <c r="V244">
        <v>0</v>
      </c>
      <c r="W244">
        <v>116</v>
      </c>
      <c r="X244">
        <v>116</v>
      </c>
      <c r="Y244">
        <v>0</v>
      </c>
      <c r="Z244">
        <v>116</v>
      </c>
      <c r="AA244">
        <v>3604</v>
      </c>
      <c r="AB244">
        <v>0.75</v>
      </c>
      <c r="AC244">
        <v>2</v>
      </c>
      <c r="AD244">
        <v>4805.333333333333</v>
      </c>
      <c r="AE244">
        <v>2402.6666666666665</v>
      </c>
      <c r="AF244">
        <v>15</v>
      </c>
      <c r="AG244" s="2" t="s">
        <v>764</v>
      </c>
    </row>
    <row r="245" spans="1:33">
      <c r="A245" s="1">
        <v>46092</v>
      </c>
      <c r="B245" s="2" t="s">
        <v>29</v>
      </c>
      <c r="C245" s="3">
        <v>0.375</v>
      </c>
      <c r="D245" s="3">
        <v>0.4375</v>
      </c>
      <c r="E245">
        <v>248</v>
      </c>
      <c r="F245" s="2" t="s">
        <v>1229</v>
      </c>
      <c r="G245" s="2" t="s">
        <v>1226</v>
      </c>
      <c r="H245" s="2" t="s">
        <v>1228</v>
      </c>
      <c r="I245" s="2" t="s">
        <v>153</v>
      </c>
      <c r="J245" s="2" t="s">
        <v>1227</v>
      </c>
      <c r="K245" s="2" t="s">
        <v>64</v>
      </c>
      <c r="L245">
        <v>8000</v>
      </c>
      <c r="M245">
        <v>8303</v>
      </c>
      <c r="N245" s="2" t="s">
        <v>4362</v>
      </c>
      <c r="O245">
        <v>3150</v>
      </c>
      <c r="P245">
        <v>5086</v>
      </c>
      <c r="Q245">
        <v>3150</v>
      </c>
      <c r="R245" s="2" t="s">
        <v>764</v>
      </c>
      <c r="S245">
        <v>11</v>
      </c>
      <c r="T245" s="2" t="s">
        <v>4233</v>
      </c>
      <c r="U245">
        <v>8400</v>
      </c>
      <c r="V245">
        <v>0</v>
      </c>
      <c r="W245">
        <v>164</v>
      </c>
      <c r="X245">
        <v>164</v>
      </c>
      <c r="Y245">
        <v>0</v>
      </c>
      <c r="Z245">
        <v>164</v>
      </c>
      <c r="AA245">
        <v>8236</v>
      </c>
      <c r="AB245">
        <v>1.5</v>
      </c>
      <c r="AC245">
        <v>2</v>
      </c>
      <c r="AD245">
        <v>5490.666666666667</v>
      </c>
      <c r="AE245">
        <v>2745.3333333333335</v>
      </c>
      <c r="AF245">
        <v>21</v>
      </c>
      <c r="AG245" s="2" t="s">
        <v>764</v>
      </c>
    </row>
    <row r="246" spans="1:33">
      <c r="A246" s="1">
        <v>46092</v>
      </c>
      <c r="B246" s="2" t="s">
        <v>29</v>
      </c>
      <c r="C246" s="3">
        <v>0.51736111111111116</v>
      </c>
      <c r="D246" s="3">
        <v>0.53472222222222232</v>
      </c>
      <c r="E246">
        <v>240</v>
      </c>
      <c r="F246" s="2" t="s">
        <v>1193</v>
      </c>
      <c r="G246" s="2" t="s">
        <v>1190</v>
      </c>
      <c r="H246" s="2" t="s">
        <v>204</v>
      </c>
      <c r="I246" s="2" t="s">
        <v>1192</v>
      </c>
      <c r="J246" s="2" t="s">
        <v>1191</v>
      </c>
      <c r="K246" s="2" t="s">
        <v>64</v>
      </c>
      <c r="L246">
        <v>3000</v>
      </c>
      <c r="M246">
        <v>3440</v>
      </c>
      <c r="N246" s="2" t="s">
        <v>4363</v>
      </c>
      <c r="O246">
        <v>2500</v>
      </c>
      <c r="P246">
        <v>844</v>
      </c>
      <c r="Q246">
        <v>2500</v>
      </c>
      <c r="R246" s="2" t="s">
        <v>764</v>
      </c>
      <c r="S246">
        <v>53</v>
      </c>
      <c r="T246" s="2" t="s">
        <v>4167</v>
      </c>
      <c r="U246">
        <v>3960</v>
      </c>
      <c r="V246">
        <v>0</v>
      </c>
      <c r="W246">
        <v>616</v>
      </c>
      <c r="X246">
        <v>616</v>
      </c>
      <c r="Y246">
        <v>0</v>
      </c>
      <c r="Z246">
        <v>616</v>
      </c>
      <c r="AA246">
        <v>3344</v>
      </c>
      <c r="AB246">
        <v>0.42</v>
      </c>
      <c r="AC246">
        <v>2</v>
      </c>
      <c r="AD246">
        <v>7961.9047619047624</v>
      </c>
      <c r="AE246">
        <v>3980.9523809523812</v>
      </c>
      <c r="AF246">
        <v>26</v>
      </c>
      <c r="AG246" s="2" t="s">
        <v>764</v>
      </c>
    </row>
    <row r="247" spans="1:33">
      <c r="A247" s="1">
        <v>46092</v>
      </c>
      <c r="B247" s="2" t="s">
        <v>29</v>
      </c>
      <c r="C247" s="3">
        <v>0.54166666666666674</v>
      </c>
      <c r="D247" s="3">
        <v>0.625</v>
      </c>
      <c r="E247">
        <v>302</v>
      </c>
      <c r="F247" s="2" t="s">
        <v>1478</v>
      </c>
      <c r="G247" s="2" t="s">
        <v>1475</v>
      </c>
      <c r="H247" s="2" t="s">
        <v>1465</v>
      </c>
      <c r="I247" s="2" t="s">
        <v>1477</v>
      </c>
      <c r="J247" s="2" t="s">
        <v>1476</v>
      </c>
      <c r="K247" s="2" t="s">
        <v>64</v>
      </c>
      <c r="L247">
        <v>8000</v>
      </c>
      <c r="M247">
        <v>7850</v>
      </c>
      <c r="N247" s="2" t="s">
        <v>4364</v>
      </c>
      <c r="O247">
        <v>900</v>
      </c>
      <c r="P247">
        <v>7380</v>
      </c>
      <c r="Q247">
        <v>900</v>
      </c>
      <c r="R247" s="2" t="s">
        <v>764</v>
      </c>
      <c r="S247">
        <v>113</v>
      </c>
      <c r="T247" s="2" t="s">
        <v>4233</v>
      </c>
      <c r="U247">
        <v>8400</v>
      </c>
      <c r="V247">
        <v>0</v>
      </c>
      <c r="W247">
        <v>120</v>
      </c>
      <c r="X247">
        <v>120</v>
      </c>
      <c r="Y247">
        <v>0</v>
      </c>
      <c r="Z247">
        <v>120</v>
      </c>
      <c r="AA247">
        <v>8280</v>
      </c>
      <c r="AB247">
        <v>2</v>
      </c>
      <c r="AC247">
        <v>2</v>
      </c>
      <c r="AD247">
        <v>4140</v>
      </c>
      <c r="AE247">
        <v>2070</v>
      </c>
      <c r="AF247">
        <v>15</v>
      </c>
      <c r="AG247" s="2" t="s">
        <v>764</v>
      </c>
    </row>
    <row r="248" spans="1:33">
      <c r="A248" s="1">
        <v>46093</v>
      </c>
      <c r="B248" s="2" t="s">
        <v>29</v>
      </c>
      <c r="C248" s="3">
        <v>0.33333333333333326</v>
      </c>
      <c r="D248" s="3">
        <v>0.38194444444444442</v>
      </c>
      <c r="E248">
        <v>313</v>
      </c>
      <c r="F248" s="2" t="s">
        <v>1514</v>
      </c>
      <c r="G248" s="2" t="s">
        <v>1512</v>
      </c>
      <c r="H248" s="2" t="s">
        <v>1506</v>
      </c>
      <c r="I248" s="2" t="s">
        <v>663</v>
      </c>
      <c r="J248" s="2" t="s">
        <v>1513</v>
      </c>
      <c r="K248" s="2" t="s">
        <v>64</v>
      </c>
      <c r="L248">
        <v>1550</v>
      </c>
      <c r="M248">
        <v>2124</v>
      </c>
      <c r="N248" s="2" t="s">
        <v>4365</v>
      </c>
      <c r="O248">
        <v>1370</v>
      </c>
      <c r="P248">
        <v>710</v>
      </c>
      <c r="Q248">
        <v>1370</v>
      </c>
      <c r="R248" s="2" t="s">
        <v>764</v>
      </c>
      <c r="S248">
        <v>4</v>
      </c>
      <c r="T248" s="2" t="s">
        <v>4233</v>
      </c>
      <c r="U248">
        <v>2240</v>
      </c>
      <c r="V248">
        <v>0</v>
      </c>
      <c r="W248">
        <v>160</v>
      </c>
      <c r="X248">
        <v>160</v>
      </c>
      <c r="Y248">
        <v>0</v>
      </c>
      <c r="Z248">
        <v>160</v>
      </c>
      <c r="AA248">
        <v>2080</v>
      </c>
      <c r="AB248">
        <v>1.17</v>
      </c>
      <c r="AC248">
        <v>2</v>
      </c>
      <c r="AD248">
        <v>1777.7777777777778</v>
      </c>
      <c r="AE248">
        <v>888.88888888888891</v>
      </c>
      <c r="AF248">
        <v>5</v>
      </c>
      <c r="AG248" s="2" t="s">
        <v>764</v>
      </c>
    </row>
    <row r="249" spans="1:33">
      <c r="A249" s="1">
        <v>46093</v>
      </c>
      <c r="B249" s="2" t="s">
        <v>29</v>
      </c>
      <c r="C249" s="3">
        <v>0.33333333333333326</v>
      </c>
      <c r="D249" s="3">
        <v>0.36111111111111116</v>
      </c>
      <c r="E249">
        <v>268</v>
      </c>
      <c r="F249" s="2" t="s">
        <v>1320</v>
      </c>
      <c r="G249" s="2" t="s">
        <v>1316</v>
      </c>
      <c r="H249" s="2" t="s">
        <v>1318</v>
      </c>
      <c r="I249" s="2" t="s">
        <v>1319</v>
      </c>
      <c r="J249" s="2" t="s">
        <v>1317</v>
      </c>
      <c r="K249" s="2" t="s">
        <v>64</v>
      </c>
      <c r="L249">
        <v>7000</v>
      </c>
      <c r="M249">
        <v>7690</v>
      </c>
      <c r="N249" s="2" t="s">
        <v>4366</v>
      </c>
      <c r="O249">
        <v>650</v>
      </c>
      <c r="P249">
        <v>7030</v>
      </c>
      <c r="Q249">
        <v>650</v>
      </c>
      <c r="R249" s="2" t="s">
        <v>764</v>
      </c>
      <c r="S249">
        <v>11</v>
      </c>
      <c r="T249" s="2" t="s">
        <v>4233</v>
      </c>
      <c r="U249">
        <v>8000</v>
      </c>
      <c r="V249">
        <v>0</v>
      </c>
      <c r="W249">
        <v>320</v>
      </c>
      <c r="X249">
        <v>320</v>
      </c>
      <c r="Y249">
        <v>0</v>
      </c>
      <c r="Z249">
        <v>320</v>
      </c>
      <c r="AA249">
        <v>7680</v>
      </c>
      <c r="AB249">
        <v>0.67</v>
      </c>
      <c r="AC249">
        <v>2</v>
      </c>
      <c r="AD249">
        <v>11462.686567164179</v>
      </c>
      <c r="AE249">
        <v>5731.3432835820895</v>
      </c>
      <c r="AF249">
        <v>10</v>
      </c>
      <c r="AG249" s="2" t="s">
        <v>764</v>
      </c>
    </row>
    <row r="250" spans="1:33">
      <c r="A250" s="1">
        <v>46093</v>
      </c>
      <c r="B250" s="2" t="s">
        <v>29</v>
      </c>
      <c r="C250" s="3">
        <v>0.38194444444444442</v>
      </c>
      <c r="D250" s="3">
        <v>0.42013888888888884</v>
      </c>
      <c r="E250">
        <v>179</v>
      </c>
      <c r="F250" s="2" t="s">
        <v>951</v>
      </c>
      <c r="G250" s="2" t="s">
        <v>947</v>
      </c>
      <c r="H250" s="2" t="s">
        <v>949</v>
      </c>
      <c r="I250" s="2" t="s">
        <v>950</v>
      </c>
      <c r="J250" s="2" t="s">
        <v>948</v>
      </c>
      <c r="K250" s="2" t="s">
        <v>116</v>
      </c>
      <c r="L250">
        <v>18500</v>
      </c>
      <c r="M250">
        <v>18530</v>
      </c>
      <c r="N250" s="2" t="s">
        <v>4367</v>
      </c>
      <c r="O250">
        <v>13630</v>
      </c>
      <c r="P250">
        <v>4900</v>
      </c>
      <c r="Q250">
        <v>13630</v>
      </c>
      <c r="R250" s="2" t="s">
        <v>764</v>
      </c>
      <c r="S250">
        <v>0</v>
      </c>
      <c r="T250" s="2" t="s">
        <v>4233</v>
      </c>
      <c r="U250">
        <v>19880</v>
      </c>
      <c r="V250">
        <v>0</v>
      </c>
      <c r="W250">
        <v>1350</v>
      </c>
      <c r="X250">
        <v>1350</v>
      </c>
      <c r="Y250">
        <v>0</v>
      </c>
      <c r="Z250">
        <v>1350</v>
      </c>
      <c r="AA250">
        <v>18530</v>
      </c>
      <c r="AB250">
        <v>0.92</v>
      </c>
      <c r="AC250">
        <v>2</v>
      </c>
      <c r="AD250">
        <v>20141.304347826084</v>
      </c>
      <c r="AE250">
        <v>10070.652173913042</v>
      </c>
      <c r="AF250">
        <v>48</v>
      </c>
      <c r="AG250" s="2" t="s">
        <v>764</v>
      </c>
    </row>
    <row r="251" spans="1:33">
      <c r="A251" s="1">
        <v>46093</v>
      </c>
      <c r="B251" s="2" t="s">
        <v>29</v>
      </c>
      <c r="C251" s="3">
        <v>0.45138888888888884</v>
      </c>
      <c r="D251" s="3">
        <v>0.45833333333333326</v>
      </c>
      <c r="E251">
        <v>312</v>
      </c>
      <c r="F251" s="2" t="s">
        <v>1507</v>
      </c>
      <c r="G251" s="2" t="s">
        <v>1504</v>
      </c>
      <c r="H251" s="2" t="s">
        <v>1506</v>
      </c>
      <c r="I251" s="2" t="s">
        <v>153</v>
      </c>
      <c r="J251" s="2" t="s">
        <v>1505</v>
      </c>
      <c r="K251" s="2" t="s">
        <v>64</v>
      </c>
      <c r="L251">
        <v>1700</v>
      </c>
      <c r="M251">
        <v>1950</v>
      </c>
      <c r="N251" s="2" t="s">
        <v>4368</v>
      </c>
      <c r="O251">
        <v>1600</v>
      </c>
      <c r="P251">
        <v>302</v>
      </c>
      <c r="Q251">
        <v>1600</v>
      </c>
      <c r="R251" s="2" t="s">
        <v>764</v>
      </c>
      <c r="S251">
        <v>0</v>
      </c>
      <c r="T251" s="2" t="s">
        <v>4233</v>
      </c>
      <c r="U251">
        <v>2000</v>
      </c>
      <c r="V251">
        <v>0</v>
      </c>
      <c r="W251">
        <v>98</v>
      </c>
      <c r="X251">
        <v>98</v>
      </c>
      <c r="Y251">
        <v>0</v>
      </c>
      <c r="Z251">
        <v>98</v>
      </c>
      <c r="AA251">
        <v>1902</v>
      </c>
      <c r="AB251">
        <v>0.17</v>
      </c>
      <c r="AC251">
        <v>2</v>
      </c>
      <c r="AD251">
        <v>11188.235294117647</v>
      </c>
      <c r="AE251">
        <v>5594.1176470588234</v>
      </c>
      <c r="AF251">
        <v>12</v>
      </c>
      <c r="AG251" s="2" t="s">
        <v>764</v>
      </c>
    </row>
    <row r="252" spans="1:33">
      <c r="A252" s="1">
        <v>46093</v>
      </c>
      <c r="B252" s="2" t="s">
        <v>29</v>
      </c>
      <c r="C252" s="3">
        <v>0.48263888888888884</v>
      </c>
      <c r="D252" s="3">
        <v>0.48611111111111116</v>
      </c>
      <c r="E252">
        <v>260</v>
      </c>
      <c r="F252" s="2" t="s">
        <v>1282</v>
      </c>
      <c r="G252" s="2" t="s">
        <v>1279</v>
      </c>
      <c r="H252" s="2" t="s">
        <v>1281</v>
      </c>
      <c r="I252" s="2" t="s">
        <v>153</v>
      </c>
      <c r="J252" s="2" t="s">
        <v>1280</v>
      </c>
      <c r="K252" s="2" t="s">
        <v>64</v>
      </c>
      <c r="L252">
        <v>350</v>
      </c>
      <c r="M252">
        <v>486</v>
      </c>
      <c r="N252" s="2" t="s">
        <v>4369</v>
      </c>
      <c r="O252">
        <v>270</v>
      </c>
      <c r="P252">
        <v>195</v>
      </c>
      <c r="Q252">
        <v>270</v>
      </c>
      <c r="R252" s="2" t="s">
        <v>764</v>
      </c>
      <c r="S252">
        <v>1</v>
      </c>
      <c r="T252" s="2" t="s">
        <v>4233</v>
      </c>
      <c r="U252">
        <v>504</v>
      </c>
      <c r="V252">
        <v>0</v>
      </c>
      <c r="W252">
        <v>39</v>
      </c>
      <c r="X252">
        <v>39</v>
      </c>
      <c r="Y252">
        <v>0</v>
      </c>
      <c r="Z252">
        <v>39</v>
      </c>
      <c r="AA252">
        <v>465</v>
      </c>
      <c r="AB252">
        <v>0.08</v>
      </c>
      <c r="AC252">
        <v>2</v>
      </c>
      <c r="AD252">
        <v>5812.5</v>
      </c>
      <c r="AE252">
        <v>2906.25</v>
      </c>
      <c r="AF252">
        <v>5</v>
      </c>
      <c r="AG252" s="2" t="s">
        <v>764</v>
      </c>
    </row>
    <row r="253" spans="1:33">
      <c r="A253" s="1">
        <v>46093</v>
      </c>
      <c r="B253" s="2" t="s">
        <v>29</v>
      </c>
      <c r="C253" s="3">
        <v>0.49305555555555558</v>
      </c>
      <c r="D253" s="3">
        <v>0.58333333333333326</v>
      </c>
      <c r="E253">
        <v>161</v>
      </c>
      <c r="F253" s="2" t="s">
        <v>874</v>
      </c>
      <c r="G253" s="2" t="s">
        <v>872</v>
      </c>
      <c r="H253" s="2" t="s">
        <v>191</v>
      </c>
      <c r="I253" s="2" t="s">
        <v>473</v>
      </c>
      <c r="J253" s="2" t="s">
        <v>873</v>
      </c>
      <c r="K253" s="2" t="s">
        <v>64</v>
      </c>
      <c r="L253">
        <v>12000</v>
      </c>
      <c r="M253">
        <v>12275</v>
      </c>
      <c r="N253" s="2" t="s">
        <v>4211</v>
      </c>
      <c r="O253">
        <v>12188</v>
      </c>
      <c r="P253">
        <v>0</v>
      </c>
      <c r="Q253">
        <v>12188</v>
      </c>
      <c r="R253" s="2" t="s">
        <v>764</v>
      </c>
      <c r="S253">
        <v>85</v>
      </c>
      <c r="T253" s="2" t="s">
        <v>4233</v>
      </c>
      <c r="U253">
        <v>12480</v>
      </c>
      <c r="V253">
        <v>0</v>
      </c>
      <c r="W253">
        <v>292</v>
      </c>
      <c r="X253">
        <v>292</v>
      </c>
      <c r="Y253">
        <v>0</v>
      </c>
      <c r="Z253">
        <v>292</v>
      </c>
      <c r="AA253">
        <v>12188</v>
      </c>
      <c r="AB253">
        <v>2.17</v>
      </c>
      <c r="AC253">
        <v>2</v>
      </c>
      <c r="AD253">
        <v>5616.5898617511521</v>
      </c>
      <c r="AE253">
        <v>2808.294930875576</v>
      </c>
      <c r="AF253">
        <v>24</v>
      </c>
      <c r="AG253" s="2" t="s">
        <v>764</v>
      </c>
    </row>
    <row r="254" spans="1:33">
      <c r="A254" s="1">
        <v>46093</v>
      </c>
      <c r="B254" s="2" t="s">
        <v>29</v>
      </c>
      <c r="C254" s="3">
        <v>0.54166666666666674</v>
      </c>
      <c r="D254" s="3">
        <v>0.5625</v>
      </c>
      <c r="E254">
        <v>270</v>
      </c>
      <c r="F254" s="2" t="s">
        <v>1330</v>
      </c>
      <c r="G254" s="2" t="s">
        <v>1327</v>
      </c>
      <c r="H254" s="2" t="s">
        <v>1329</v>
      </c>
      <c r="I254" s="2" t="s">
        <v>153</v>
      </c>
      <c r="J254" s="2" t="s">
        <v>1328</v>
      </c>
      <c r="K254" s="2" t="s">
        <v>64</v>
      </c>
      <c r="L254">
        <v>1050</v>
      </c>
      <c r="M254">
        <v>1200</v>
      </c>
      <c r="N254" s="2" t="s">
        <v>4370</v>
      </c>
      <c r="O254">
        <v>950</v>
      </c>
      <c r="P254">
        <v>226</v>
      </c>
      <c r="Q254">
        <v>950</v>
      </c>
      <c r="R254" s="2" t="s">
        <v>764</v>
      </c>
      <c r="S254">
        <v>5</v>
      </c>
      <c r="T254" s="2" t="s">
        <v>3847</v>
      </c>
      <c r="U254">
        <v>1200</v>
      </c>
      <c r="V254">
        <v>0</v>
      </c>
      <c r="W254">
        <v>24</v>
      </c>
      <c r="X254">
        <v>24</v>
      </c>
      <c r="Y254">
        <v>0</v>
      </c>
      <c r="Z254">
        <v>24</v>
      </c>
      <c r="AA254">
        <v>1176</v>
      </c>
      <c r="AB254">
        <v>0.5</v>
      </c>
      <c r="AC254">
        <v>1</v>
      </c>
      <c r="AD254">
        <v>2352</v>
      </c>
      <c r="AE254">
        <v>2352</v>
      </c>
      <c r="AF254">
        <v>3</v>
      </c>
      <c r="AG254" s="2" t="s">
        <v>764</v>
      </c>
    </row>
    <row r="255" spans="1:33">
      <c r="A255" s="1">
        <v>46093</v>
      </c>
      <c r="B255" s="2" t="s">
        <v>29</v>
      </c>
      <c r="C255" s="3">
        <v>0.65277777777777768</v>
      </c>
      <c r="D255" s="3">
        <v>0.70833333333333326</v>
      </c>
      <c r="E255">
        <v>221</v>
      </c>
      <c r="F255" s="2" t="s">
        <v>1126</v>
      </c>
      <c r="G255" s="2" t="s">
        <v>1123</v>
      </c>
      <c r="H255" s="2" t="s">
        <v>1125</v>
      </c>
      <c r="I255" s="2" t="s">
        <v>343</v>
      </c>
      <c r="J255" s="2" t="s">
        <v>1124</v>
      </c>
      <c r="K255" s="2" t="s">
        <v>64</v>
      </c>
      <c r="L255">
        <v>16500</v>
      </c>
      <c r="M255" t="s">
        <v>764</v>
      </c>
      <c r="N255" s="2" t="s">
        <v>4371</v>
      </c>
      <c r="O255">
        <v>7000</v>
      </c>
      <c r="P255">
        <v>0</v>
      </c>
      <c r="Q255">
        <v>7000</v>
      </c>
      <c r="R255" s="2" t="s">
        <v>3459</v>
      </c>
      <c r="S255">
        <v>0</v>
      </c>
      <c r="T255" s="2" t="s">
        <v>4233</v>
      </c>
      <c r="U255">
        <v>16800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7000</v>
      </c>
      <c r="AB255">
        <v>1.33</v>
      </c>
      <c r="AC255">
        <v>2</v>
      </c>
      <c r="AD255">
        <v>5263.1578947368416</v>
      </c>
      <c r="AE255">
        <v>2631.5789473684208</v>
      </c>
      <c r="AF255">
        <v>18</v>
      </c>
      <c r="AG255" s="2" t="s">
        <v>764</v>
      </c>
    </row>
    <row r="256" spans="1:33">
      <c r="A256" s="1">
        <v>46094</v>
      </c>
      <c r="B256" s="2" t="s">
        <v>29</v>
      </c>
      <c r="C256" s="3">
        <v>0.33333333333333326</v>
      </c>
      <c r="D256" s="3">
        <v>0.35763888888888884</v>
      </c>
      <c r="E256">
        <v>221</v>
      </c>
      <c r="F256" s="2" t="s">
        <v>1126</v>
      </c>
      <c r="G256" s="2" t="s">
        <v>1123</v>
      </c>
      <c r="H256" s="2" t="s">
        <v>1125</v>
      </c>
      <c r="I256" s="2" t="s">
        <v>343</v>
      </c>
      <c r="J256" s="2" t="s">
        <v>1124</v>
      </c>
      <c r="K256" s="2" t="s">
        <v>64</v>
      </c>
      <c r="L256">
        <v>16500</v>
      </c>
      <c r="M256">
        <v>16520</v>
      </c>
      <c r="N256" s="2" t="s">
        <v>4372</v>
      </c>
      <c r="O256">
        <v>9379</v>
      </c>
      <c r="P256">
        <v>0</v>
      </c>
      <c r="Q256">
        <v>9379</v>
      </c>
      <c r="R256" s="2" t="s">
        <v>3460</v>
      </c>
      <c r="S256">
        <v>162</v>
      </c>
      <c r="T256" s="2" t="s">
        <v>4373</v>
      </c>
      <c r="U256">
        <v>16800</v>
      </c>
      <c r="V256">
        <v>421</v>
      </c>
      <c r="W256">
        <v>0</v>
      </c>
      <c r="X256">
        <v>421</v>
      </c>
      <c r="Y256">
        <v>0</v>
      </c>
      <c r="Z256">
        <v>421</v>
      </c>
      <c r="AA256">
        <v>9379</v>
      </c>
      <c r="AB256">
        <v>0.57999999999999996</v>
      </c>
      <c r="AC256">
        <v>5</v>
      </c>
      <c r="AD256">
        <v>16170.689655172415</v>
      </c>
      <c r="AE256">
        <v>3234.1379310344828</v>
      </c>
      <c r="AG256" s="2" t="s">
        <v>764</v>
      </c>
    </row>
    <row r="257" spans="1:33">
      <c r="A257" s="1">
        <v>46094</v>
      </c>
      <c r="B257" s="2" t="s">
        <v>29</v>
      </c>
      <c r="C257" s="3">
        <v>0.39583333333333326</v>
      </c>
      <c r="D257" s="3">
        <v>0.41666666666666674</v>
      </c>
      <c r="E257">
        <v>242</v>
      </c>
      <c r="F257" s="2" t="s">
        <v>1201</v>
      </c>
      <c r="G257" s="2" t="s">
        <v>1197</v>
      </c>
      <c r="H257" s="2" t="s">
        <v>1199</v>
      </c>
      <c r="I257" s="2" t="s">
        <v>1200</v>
      </c>
      <c r="J257" s="2" t="s">
        <v>1198</v>
      </c>
      <c r="K257" s="2" t="s">
        <v>64</v>
      </c>
      <c r="L257">
        <v>4000</v>
      </c>
      <c r="M257">
        <v>4974</v>
      </c>
      <c r="N257" s="2" t="s">
        <v>4374</v>
      </c>
      <c r="O257">
        <v>0</v>
      </c>
      <c r="P257">
        <v>4964</v>
      </c>
      <c r="Q257">
        <v>0</v>
      </c>
      <c r="R257" s="2" t="s">
        <v>764</v>
      </c>
      <c r="S257">
        <v>14</v>
      </c>
      <c r="T257" s="2" t="s">
        <v>4350</v>
      </c>
      <c r="U257">
        <v>5256</v>
      </c>
      <c r="V257">
        <v>0</v>
      </c>
      <c r="W257">
        <v>292</v>
      </c>
      <c r="X257">
        <v>292</v>
      </c>
      <c r="Y257">
        <v>0</v>
      </c>
      <c r="Z257">
        <v>292</v>
      </c>
      <c r="AA257">
        <v>4964</v>
      </c>
      <c r="AB257">
        <v>0.5</v>
      </c>
      <c r="AC257">
        <v>3</v>
      </c>
      <c r="AD257">
        <v>9928</v>
      </c>
      <c r="AE257">
        <v>3309.3333333333335</v>
      </c>
      <c r="AF257">
        <v>12</v>
      </c>
      <c r="AG257" s="2" t="s">
        <v>764</v>
      </c>
    </row>
    <row r="258" spans="1:33">
      <c r="A258" s="1">
        <v>46094</v>
      </c>
      <c r="B258" s="2" t="s">
        <v>29</v>
      </c>
      <c r="C258" s="3">
        <v>0.5</v>
      </c>
      <c r="D258" s="3">
        <v>0.52083333333333326</v>
      </c>
      <c r="E258">
        <v>254</v>
      </c>
      <c r="F258" s="2" t="s">
        <v>1255</v>
      </c>
      <c r="G258" s="2" t="s">
        <v>1252</v>
      </c>
      <c r="H258" s="2" t="s">
        <v>1254</v>
      </c>
      <c r="I258" s="2" t="s">
        <v>192</v>
      </c>
      <c r="J258" s="2" t="s">
        <v>1253</v>
      </c>
      <c r="K258" s="2" t="s">
        <v>64</v>
      </c>
      <c r="L258">
        <v>3500</v>
      </c>
      <c r="M258">
        <v>3950</v>
      </c>
      <c r="N258" s="2" t="s">
        <v>4375</v>
      </c>
      <c r="O258">
        <v>800</v>
      </c>
      <c r="P258">
        <v>3095</v>
      </c>
      <c r="Q258">
        <v>800</v>
      </c>
      <c r="R258" s="2" t="s">
        <v>764</v>
      </c>
      <c r="S258">
        <v>35</v>
      </c>
      <c r="T258" s="2" t="s">
        <v>4350</v>
      </c>
      <c r="U258">
        <v>4000</v>
      </c>
      <c r="V258">
        <v>0</v>
      </c>
      <c r="W258">
        <v>105</v>
      </c>
      <c r="X258">
        <v>105</v>
      </c>
      <c r="Y258">
        <v>0</v>
      </c>
      <c r="Z258">
        <v>105</v>
      </c>
      <c r="AA258">
        <v>3895</v>
      </c>
      <c r="AB258">
        <v>0.5</v>
      </c>
      <c r="AC258">
        <v>3</v>
      </c>
      <c r="AD258">
        <v>7790</v>
      </c>
      <c r="AE258">
        <v>2596.6666666666665</v>
      </c>
      <c r="AF258">
        <v>7</v>
      </c>
      <c r="AG258" s="2" t="s">
        <v>764</v>
      </c>
    </row>
    <row r="259" spans="1:33">
      <c r="A259" s="1">
        <v>46094</v>
      </c>
      <c r="B259" s="2" t="s">
        <v>29</v>
      </c>
      <c r="C259" s="3">
        <v>0.57638888888888884</v>
      </c>
      <c r="D259" s="3">
        <v>0.68402777777777768</v>
      </c>
      <c r="E259">
        <v>271</v>
      </c>
      <c r="F259" s="2" t="s">
        <v>1335</v>
      </c>
      <c r="G259" s="2" t="s">
        <v>1334</v>
      </c>
      <c r="H259" s="2" t="s">
        <v>1298</v>
      </c>
      <c r="I259" s="2" t="s">
        <v>744</v>
      </c>
      <c r="J259" s="2" t="s">
        <v>1297</v>
      </c>
      <c r="K259" s="2" t="s">
        <v>64</v>
      </c>
      <c r="L259">
        <v>6000</v>
      </c>
      <c r="M259">
        <v>6080</v>
      </c>
      <c r="N259" s="2" t="s">
        <v>4376</v>
      </c>
      <c r="O259">
        <v>520</v>
      </c>
      <c r="P259">
        <v>3550</v>
      </c>
      <c r="Q259">
        <v>520</v>
      </c>
      <c r="R259" s="2" t="s">
        <v>764</v>
      </c>
      <c r="S259">
        <v>8</v>
      </c>
      <c r="T259" s="2" t="s">
        <v>3847</v>
      </c>
      <c r="U259">
        <v>6200</v>
      </c>
      <c r="V259">
        <v>0</v>
      </c>
      <c r="W259">
        <v>2130</v>
      </c>
      <c r="X259">
        <v>2130</v>
      </c>
      <c r="Y259">
        <v>0</v>
      </c>
      <c r="Z259">
        <v>2130</v>
      </c>
      <c r="AA259">
        <v>4070</v>
      </c>
      <c r="AB259">
        <v>2.58</v>
      </c>
      <c r="AC259">
        <v>1</v>
      </c>
      <c r="AD259">
        <v>1577.5193798449611</v>
      </c>
      <c r="AE259">
        <v>1577.5193798449611</v>
      </c>
      <c r="AF259">
        <v>533</v>
      </c>
      <c r="AG259" s="2" t="s">
        <v>764</v>
      </c>
    </row>
    <row r="260" spans="1:33">
      <c r="A260" s="1">
        <v>46094</v>
      </c>
      <c r="B260" s="2" t="s">
        <v>29</v>
      </c>
      <c r="C260" s="3">
        <v>0.60416666666666674</v>
      </c>
      <c r="D260" s="3">
        <v>0.70833333333333326</v>
      </c>
      <c r="E260">
        <v>157</v>
      </c>
      <c r="F260" s="2" t="s">
        <v>851</v>
      </c>
      <c r="G260" s="2" t="s">
        <v>848</v>
      </c>
      <c r="H260" s="2" t="s">
        <v>402</v>
      </c>
      <c r="I260" s="2" t="s">
        <v>850</v>
      </c>
      <c r="J260" s="2" t="s">
        <v>849</v>
      </c>
      <c r="K260" s="2" t="s">
        <v>116</v>
      </c>
      <c r="L260">
        <v>24950</v>
      </c>
      <c r="M260" t="s">
        <v>764</v>
      </c>
      <c r="N260" s="2" t="s">
        <v>4377</v>
      </c>
      <c r="O260">
        <v>19139</v>
      </c>
      <c r="P260">
        <v>0</v>
      </c>
      <c r="Q260">
        <v>19139</v>
      </c>
      <c r="R260" s="2" t="s">
        <v>3459</v>
      </c>
      <c r="S260">
        <v>0</v>
      </c>
      <c r="T260" s="2" t="s">
        <v>4350</v>
      </c>
      <c r="U260">
        <v>25920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19139</v>
      </c>
      <c r="AB260">
        <v>2.5</v>
      </c>
      <c r="AC260">
        <v>3</v>
      </c>
      <c r="AD260">
        <v>7655.6</v>
      </c>
      <c r="AE260">
        <v>2551.8666666666668</v>
      </c>
      <c r="AF260">
        <v>0</v>
      </c>
      <c r="AG260" s="2" t="s">
        <v>764</v>
      </c>
    </row>
    <row r="261" spans="1:33">
      <c r="A261" s="1">
        <v>46097</v>
      </c>
      <c r="B261" s="2" t="s">
        <v>29</v>
      </c>
      <c r="C261" s="3">
        <v>0.33333333333333326</v>
      </c>
      <c r="D261" s="3">
        <v>0.35416666666666674</v>
      </c>
      <c r="E261">
        <v>132</v>
      </c>
      <c r="F261" s="2" t="s">
        <v>750</v>
      </c>
      <c r="G261" s="2" t="s">
        <v>747</v>
      </c>
      <c r="H261" s="2" t="s">
        <v>749</v>
      </c>
      <c r="I261" s="2" t="s">
        <v>744</v>
      </c>
      <c r="J261" s="2" t="s">
        <v>748</v>
      </c>
      <c r="K261" s="2" t="s">
        <v>64</v>
      </c>
      <c r="L261">
        <v>3500</v>
      </c>
      <c r="M261">
        <v>3620</v>
      </c>
      <c r="N261" s="2" t="s">
        <v>4378</v>
      </c>
      <c r="O261">
        <v>1656</v>
      </c>
      <c r="P261">
        <v>2025</v>
      </c>
      <c r="Q261">
        <v>1656</v>
      </c>
      <c r="R261" s="2" t="s">
        <v>764</v>
      </c>
      <c r="S261">
        <v>11</v>
      </c>
      <c r="T261" s="2" t="s">
        <v>4350</v>
      </c>
      <c r="U261">
        <v>3720</v>
      </c>
      <c r="V261">
        <v>0</v>
      </c>
      <c r="W261">
        <v>39</v>
      </c>
      <c r="X261">
        <v>39</v>
      </c>
      <c r="Y261">
        <v>0</v>
      </c>
      <c r="Z261">
        <v>39</v>
      </c>
      <c r="AA261">
        <v>3681</v>
      </c>
      <c r="AB261">
        <v>0.5</v>
      </c>
      <c r="AC261">
        <v>3</v>
      </c>
      <c r="AD261">
        <v>7362</v>
      </c>
      <c r="AE261">
        <v>2454</v>
      </c>
      <c r="AF261">
        <v>10</v>
      </c>
      <c r="AG261" s="2" t="s">
        <v>764</v>
      </c>
    </row>
    <row r="262" spans="1:33">
      <c r="A262" s="1">
        <v>46097</v>
      </c>
      <c r="B262" s="2" t="s">
        <v>29</v>
      </c>
      <c r="C262" s="3">
        <v>0.35416666666666674</v>
      </c>
      <c r="D262" s="3">
        <v>0.37847222222222232</v>
      </c>
      <c r="E262">
        <v>157</v>
      </c>
      <c r="F262" s="2" t="s">
        <v>851</v>
      </c>
      <c r="G262" s="2" t="s">
        <v>848</v>
      </c>
      <c r="H262" s="2" t="s">
        <v>402</v>
      </c>
      <c r="I262" s="2" t="s">
        <v>850</v>
      </c>
      <c r="J262" s="2" t="s">
        <v>849</v>
      </c>
      <c r="K262" s="2" t="s">
        <v>116</v>
      </c>
      <c r="L262">
        <v>24950</v>
      </c>
      <c r="M262">
        <v>25747</v>
      </c>
      <c r="N262" s="2" t="s">
        <v>4379</v>
      </c>
      <c r="O262">
        <v>0</v>
      </c>
      <c r="P262">
        <v>6608</v>
      </c>
      <c r="Q262">
        <v>0</v>
      </c>
      <c r="R262" s="2" t="s">
        <v>3460</v>
      </c>
      <c r="S262">
        <v>0</v>
      </c>
      <c r="T262" s="2" t="s">
        <v>4380</v>
      </c>
      <c r="U262">
        <v>25920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6608</v>
      </c>
      <c r="AB262">
        <v>0.57999999999999996</v>
      </c>
      <c r="AC262">
        <v>4</v>
      </c>
      <c r="AD262">
        <v>11393.103448275862</v>
      </c>
      <c r="AE262">
        <v>2848.2758620689656</v>
      </c>
      <c r="AG262" s="2" t="s">
        <v>764</v>
      </c>
    </row>
    <row r="263" spans="1:33">
      <c r="A263" s="1">
        <v>46097</v>
      </c>
      <c r="B263" s="2" t="s">
        <v>29</v>
      </c>
      <c r="C263" s="3">
        <v>0.43055555555555558</v>
      </c>
      <c r="D263" s="3">
        <v>0.48958333333333326</v>
      </c>
      <c r="E263">
        <v>299</v>
      </c>
      <c r="F263" s="2" t="s">
        <v>1467</v>
      </c>
      <c r="G263" s="2" t="s">
        <v>1463</v>
      </c>
      <c r="H263" s="2" t="s">
        <v>1465</v>
      </c>
      <c r="I263" s="2" t="s">
        <v>1466</v>
      </c>
      <c r="J263" s="2" t="s">
        <v>1464</v>
      </c>
      <c r="K263" s="2" t="s">
        <v>64</v>
      </c>
      <c r="L263">
        <v>11800</v>
      </c>
      <c r="M263">
        <v>11800</v>
      </c>
      <c r="N263" s="2" t="s">
        <v>4381</v>
      </c>
      <c r="O263">
        <v>11771</v>
      </c>
      <c r="P263">
        <v>0</v>
      </c>
      <c r="Q263">
        <v>11771</v>
      </c>
      <c r="R263" s="2" t="s">
        <v>764</v>
      </c>
      <c r="S263">
        <v>10</v>
      </c>
      <c r="T263" s="2" t="s">
        <v>4350</v>
      </c>
      <c r="U263">
        <v>12400</v>
      </c>
      <c r="V263">
        <v>0</v>
      </c>
      <c r="W263">
        <v>629</v>
      </c>
      <c r="X263">
        <v>629</v>
      </c>
      <c r="Y263">
        <v>0</v>
      </c>
      <c r="Z263">
        <v>629</v>
      </c>
      <c r="AA263">
        <v>11771</v>
      </c>
      <c r="AB263">
        <v>1.42</v>
      </c>
      <c r="AC263">
        <v>3</v>
      </c>
      <c r="AD263">
        <v>8289.4366197183099</v>
      </c>
      <c r="AE263">
        <v>2763.1455399061033</v>
      </c>
      <c r="AF263">
        <v>79</v>
      </c>
      <c r="AG263" s="2" t="s">
        <v>764</v>
      </c>
    </row>
    <row r="264" spans="1:33">
      <c r="A264" s="1">
        <v>46097</v>
      </c>
      <c r="B264" s="2" t="s">
        <v>29</v>
      </c>
      <c r="C264" s="3">
        <v>0.54166666666666674</v>
      </c>
      <c r="D264" s="3">
        <v>0.65277777777777768</v>
      </c>
      <c r="E264">
        <v>75</v>
      </c>
      <c r="F264" s="2" t="s">
        <v>467</v>
      </c>
      <c r="G264" s="2" t="s">
        <v>464</v>
      </c>
      <c r="H264" s="2" t="s">
        <v>466</v>
      </c>
      <c r="I264" s="2" t="s">
        <v>97</v>
      </c>
      <c r="J264" s="2" t="s">
        <v>465</v>
      </c>
      <c r="K264" s="2" t="s">
        <v>64</v>
      </c>
      <c r="L264">
        <v>12500</v>
      </c>
      <c r="M264">
        <v>12485</v>
      </c>
      <c r="N264" s="2" t="s">
        <v>4382</v>
      </c>
      <c r="O264">
        <v>12470</v>
      </c>
      <c r="P264">
        <v>0</v>
      </c>
      <c r="Q264">
        <v>12470</v>
      </c>
      <c r="R264" s="2" t="s">
        <v>764</v>
      </c>
      <c r="S264">
        <v>56</v>
      </c>
      <c r="T264" s="2" t="s">
        <v>4233</v>
      </c>
      <c r="U264">
        <v>12600</v>
      </c>
      <c r="V264">
        <v>0</v>
      </c>
      <c r="W264">
        <v>130</v>
      </c>
      <c r="X264">
        <v>130</v>
      </c>
      <c r="Y264">
        <v>0</v>
      </c>
      <c r="Z264">
        <v>130</v>
      </c>
      <c r="AA264">
        <v>12470</v>
      </c>
      <c r="AB264">
        <v>2.67</v>
      </c>
      <c r="AC264">
        <v>2</v>
      </c>
      <c r="AD264">
        <v>4670.4119850187271</v>
      </c>
      <c r="AE264">
        <v>2335.2059925093636</v>
      </c>
      <c r="AF264">
        <v>11</v>
      </c>
      <c r="AG264" s="2" t="s">
        <v>764</v>
      </c>
    </row>
    <row r="265" spans="1:33">
      <c r="A265" s="1">
        <v>46098</v>
      </c>
      <c r="B265" s="2" t="s">
        <v>4105</v>
      </c>
      <c r="C265" s="3">
        <v>0.33333333333333326</v>
      </c>
      <c r="D265" s="3">
        <v>0.38541666666666674</v>
      </c>
      <c r="E265">
        <v>193</v>
      </c>
      <c r="F265" s="2" t="s">
        <v>1022</v>
      </c>
      <c r="G265" s="2" t="s">
        <v>1019</v>
      </c>
      <c r="H265" s="2" t="s">
        <v>1021</v>
      </c>
      <c r="I265" s="2" t="s">
        <v>687</v>
      </c>
      <c r="J265" s="2" t="s">
        <v>1020</v>
      </c>
      <c r="K265" s="2" t="s">
        <v>64</v>
      </c>
      <c r="L265">
        <v>7000</v>
      </c>
      <c r="M265">
        <v>7016</v>
      </c>
      <c r="N265" s="2" t="s">
        <v>4383</v>
      </c>
      <c r="O265">
        <v>0</v>
      </c>
      <c r="P265">
        <v>7016</v>
      </c>
      <c r="Q265">
        <v>0</v>
      </c>
      <c r="R265" s="2" t="s">
        <v>764</v>
      </c>
      <c r="S265">
        <v>0</v>
      </c>
      <c r="T265" s="2" t="s">
        <v>4233</v>
      </c>
      <c r="U265">
        <v>7200</v>
      </c>
      <c r="V265">
        <v>0</v>
      </c>
      <c r="W265">
        <v>184</v>
      </c>
      <c r="X265">
        <v>184</v>
      </c>
      <c r="Y265">
        <v>0</v>
      </c>
      <c r="Z265">
        <v>184</v>
      </c>
      <c r="AA265">
        <v>7016</v>
      </c>
      <c r="AB265">
        <v>1.25</v>
      </c>
      <c r="AC265">
        <v>2</v>
      </c>
      <c r="AD265">
        <v>5612.8</v>
      </c>
      <c r="AE265">
        <v>2806.4</v>
      </c>
      <c r="AF265">
        <v>31</v>
      </c>
      <c r="AG265" s="2" t="s">
        <v>764</v>
      </c>
    </row>
    <row r="266" spans="1:33">
      <c r="A266" s="1">
        <v>46098</v>
      </c>
      <c r="B266" s="2" t="s">
        <v>29</v>
      </c>
      <c r="C266" s="3">
        <v>0.33333333333333326</v>
      </c>
      <c r="D266" s="3">
        <v>0.40972222222222232</v>
      </c>
      <c r="E266">
        <v>184</v>
      </c>
      <c r="F266" s="2" t="s">
        <v>976</v>
      </c>
      <c r="G266" s="2" t="s">
        <v>973</v>
      </c>
      <c r="H266" s="2" t="s">
        <v>975</v>
      </c>
      <c r="I266" s="2" t="s">
        <v>97</v>
      </c>
      <c r="J266" s="2" t="s">
        <v>974</v>
      </c>
      <c r="K266" s="2" t="s">
        <v>64</v>
      </c>
      <c r="L266">
        <v>11000</v>
      </c>
      <c r="M266">
        <v>11235</v>
      </c>
      <c r="N266" s="2" t="s">
        <v>4384</v>
      </c>
      <c r="O266">
        <v>2700</v>
      </c>
      <c r="P266">
        <v>8500</v>
      </c>
      <c r="Q266">
        <v>2700</v>
      </c>
      <c r="R266" s="2" t="s">
        <v>764</v>
      </c>
      <c r="S266">
        <v>30</v>
      </c>
      <c r="T266" s="2" t="s">
        <v>4233</v>
      </c>
      <c r="U266">
        <v>11400</v>
      </c>
      <c r="V266">
        <v>0</v>
      </c>
      <c r="W266">
        <v>200</v>
      </c>
      <c r="X266">
        <v>200</v>
      </c>
      <c r="Y266">
        <v>0</v>
      </c>
      <c r="Z266">
        <v>200</v>
      </c>
      <c r="AA266">
        <v>11200</v>
      </c>
      <c r="AB266">
        <v>1.83</v>
      </c>
      <c r="AC266">
        <v>2</v>
      </c>
      <c r="AD266">
        <v>6120.2185792349728</v>
      </c>
      <c r="AE266">
        <v>3060.1092896174864</v>
      </c>
      <c r="AF266">
        <v>17</v>
      </c>
      <c r="AG266" s="2" t="s">
        <v>764</v>
      </c>
    </row>
    <row r="267" spans="1:33">
      <c r="A267" s="1">
        <v>46098</v>
      </c>
      <c r="B267" s="2" t="s">
        <v>29</v>
      </c>
      <c r="C267" s="3">
        <v>0.42361111111111116</v>
      </c>
      <c r="D267" s="3">
        <v>0.54166666666666674</v>
      </c>
      <c r="E267">
        <v>370</v>
      </c>
      <c r="F267" s="2" t="s">
        <v>1735</v>
      </c>
      <c r="G267" s="2" t="s">
        <v>1731</v>
      </c>
      <c r="H267" s="2" t="s">
        <v>1733</v>
      </c>
      <c r="I267" s="2" t="s">
        <v>1734</v>
      </c>
      <c r="J267" s="2" t="s">
        <v>1732</v>
      </c>
      <c r="K267" s="2" t="s">
        <v>64</v>
      </c>
      <c r="L267">
        <v>15000</v>
      </c>
      <c r="M267">
        <v>15620</v>
      </c>
      <c r="N267" s="2" t="s">
        <v>4385</v>
      </c>
      <c r="O267">
        <v>0</v>
      </c>
      <c r="P267">
        <v>15546</v>
      </c>
      <c r="Q267">
        <v>0</v>
      </c>
      <c r="R267" s="2" t="s">
        <v>764</v>
      </c>
      <c r="S267">
        <v>0</v>
      </c>
      <c r="T267" s="2" t="s">
        <v>4233</v>
      </c>
      <c r="U267">
        <v>15680</v>
      </c>
      <c r="V267">
        <v>0</v>
      </c>
      <c r="W267">
        <v>134</v>
      </c>
      <c r="X267">
        <v>134</v>
      </c>
      <c r="Y267">
        <v>0</v>
      </c>
      <c r="Z267">
        <v>134</v>
      </c>
      <c r="AA267">
        <v>15546</v>
      </c>
      <c r="AB267">
        <v>2.83</v>
      </c>
      <c r="AC267">
        <v>2</v>
      </c>
      <c r="AD267">
        <v>5493.2862190812721</v>
      </c>
      <c r="AE267">
        <v>2746.643109540636</v>
      </c>
      <c r="AF267">
        <v>8</v>
      </c>
      <c r="AG267" s="2" t="s">
        <v>764</v>
      </c>
    </row>
    <row r="268" spans="1:33">
      <c r="A268" s="1">
        <v>46098</v>
      </c>
      <c r="B268" s="2" t="s">
        <v>29</v>
      </c>
      <c r="C268" s="3">
        <v>0.61458333333333326</v>
      </c>
      <c r="D268" s="3">
        <v>0.69097222222222232</v>
      </c>
      <c r="E268">
        <v>223</v>
      </c>
      <c r="F268" s="2" t="s">
        <v>1136</v>
      </c>
      <c r="G268" s="2" t="s">
        <v>1133</v>
      </c>
      <c r="H268" s="2" t="s">
        <v>1135</v>
      </c>
      <c r="I268" s="2" t="s">
        <v>519</v>
      </c>
      <c r="J268" s="2" t="s">
        <v>1134</v>
      </c>
      <c r="K268" s="2" t="s">
        <v>64</v>
      </c>
      <c r="L268">
        <v>15500</v>
      </c>
      <c r="M268">
        <v>16328</v>
      </c>
      <c r="N268" s="2" t="s">
        <v>4386</v>
      </c>
      <c r="O268">
        <v>1300</v>
      </c>
      <c r="P268">
        <v>15050</v>
      </c>
      <c r="Q268">
        <v>1300</v>
      </c>
      <c r="R268" s="2" t="s">
        <v>764</v>
      </c>
      <c r="S268">
        <v>22</v>
      </c>
      <c r="T268" s="2" t="s">
        <v>4350</v>
      </c>
      <c r="U268">
        <v>16800</v>
      </c>
      <c r="V268">
        <v>0</v>
      </c>
      <c r="W268">
        <v>450</v>
      </c>
      <c r="X268">
        <v>450</v>
      </c>
      <c r="Y268">
        <v>0</v>
      </c>
      <c r="Z268">
        <v>450</v>
      </c>
      <c r="AA268">
        <v>16350</v>
      </c>
      <c r="AB268">
        <v>1.83</v>
      </c>
      <c r="AC268">
        <v>3</v>
      </c>
      <c r="AD268">
        <v>8934.4262295081971</v>
      </c>
      <c r="AE268">
        <v>2978.1420765027319</v>
      </c>
      <c r="AF268">
        <v>19</v>
      </c>
      <c r="AG268" s="2" t="s">
        <v>764</v>
      </c>
    </row>
    <row r="269" spans="1:33">
      <c r="A269" s="1">
        <v>46098</v>
      </c>
      <c r="B269" s="2" t="s">
        <v>29</v>
      </c>
      <c r="C269" s="3">
        <v>0.33333333333333326</v>
      </c>
      <c r="D269" s="3">
        <v>0.375</v>
      </c>
      <c r="E269">
        <v>219</v>
      </c>
      <c r="F269" s="2" t="s">
        <v>1116</v>
      </c>
      <c r="G269" s="2" t="s">
        <v>1113</v>
      </c>
      <c r="H269" s="2" t="s">
        <v>1115</v>
      </c>
      <c r="I269" s="2" t="s">
        <v>97</v>
      </c>
      <c r="J269" s="2" t="s">
        <v>1114</v>
      </c>
      <c r="K269" s="2" t="s">
        <v>64</v>
      </c>
      <c r="L269">
        <v>18000</v>
      </c>
      <c r="M269">
        <v>18243</v>
      </c>
      <c r="N269" s="2" t="s">
        <v>4387</v>
      </c>
      <c r="O269">
        <v>8801</v>
      </c>
      <c r="P269">
        <v>9410</v>
      </c>
      <c r="Q269">
        <v>8801</v>
      </c>
      <c r="R269" s="2" t="s">
        <v>764</v>
      </c>
      <c r="S269">
        <v>32</v>
      </c>
      <c r="T269" s="2" t="s">
        <v>4388</v>
      </c>
      <c r="U269">
        <v>18600</v>
      </c>
      <c r="V269">
        <v>0</v>
      </c>
      <c r="W269">
        <v>389</v>
      </c>
      <c r="X269">
        <v>389</v>
      </c>
      <c r="Y269">
        <v>0</v>
      </c>
      <c r="Z269">
        <v>389</v>
      </c>
      <c r="AA269">
        <v>18211</v>
      </c>
      <c r="AB269">
        <v>1</v>
      </c>
      <c r="AC269">
        <v>6</v>
      </c>
      <c r="AD269">
        <v>18211</v>
      </c>
      <c r="AE269">
        <v>3035.1666666666665</v>
      </c>
      <c r="AF269">
        <v>32</v>
      </c>
      <c r="AG269" s="2" t="s">
        <v>764</v>
      </c>
    </row>
    <row r="270" spans="1:33">
      <c r="A270" s="1">
        <v>46099</v>
      </c>
      <c r="B270" s="2" t="s">
        <v>29</v>
      </c>
      <c r="C270" s="3">
        <v>0.38541666666666674</v>
      </c>
      <c r="D270" s="3">
        <v>0.53472222222222232</v>
      </c>
      <c r="E270">
        <v>403</v>
      </c>
      <c r="F270" s="2" t="s">
        <v>1851</v>
      </c>
      <c r="G270" s="2" t="s">
        <v>1848</v>
      </c>
      <c r="H270" s="2" t="s">
        <v>1850</v>
      </c>
      <c r="I270" s="2" t="s">
        <v>1051</v>
      </c>
      <c r="J270" s="2" t="s">
        <v>1849</v>
      </c>
      <c r="K270" s="2" t="s">
        <v>64</v>
      </c>
      <c r="L270">
        <v>16000</v>
      </c>
      <c r="M270">
        <v>17070</v>
      </c>
      <c r="N270" s="2" t="s">
        <v>4389</v>
      </c>
      <c r="O270">
        <v>0</v>
      </c>
      <c r="P270">
        <v>17177</v>
      </c>
      <c r="Q270">
        <v>0</v>
      </c>
      <c r="R270" s="2" t="s">
        <v>764</v>
      </c>
      <c r="S270">
        <v>10</v>
      </c>
      <c r="T270" s="2" t="s">
        <v>4350</v>
      </c>
      <c r="U270">
        <v>17520</v>
      </c>
      <c r="V270">
        <v>0</v>
      </c>
      <c r="W270">
        <v>343</v>
      </c>
      <c r="X270">
        <v>343</v>
      </c>
      <c r="Y270">
        <v>0</v>
      </c>
      <c r="Z270">
        <v>343</v>
      </c>
      <c r="AA270">
        <v>17177</v>
      </c>
      <c r="AB270">
        <v>3.58</v>
      </c>
      <c r="AC270">
        <v>3</v>
      </c>
      <c r="AD270">
        <v>4798.0446927374305</v>
      </c>
      <c r="AE270">
        <v>1599.3482309124768</v>
      </c>
      <c r="AF270">
        <v>14</v>
      </c>
      <c r="AG270" s="2" t="s">
        <v>764</v>
      </c>
    </row>
    <row r="271" spans="1:33">
      <c r="A271" s="1">
        <v>46099</v>
      </c>
      <c r="B271" s="2" t="s">
        <v>29</v>
      </c>
      <c r="C271" s="3">
        <v>0.63194444444444442</v>
      </c>
      <c r="D271" s="3">
        <v>0.67708333333333326</v>
      </c>
      <c r="E271">
        <v>414</v>
      </c>
      <c r="F271" s="2" t="s">
        <v>664</v>
      </c>
      <c r="G271" s="2" t="s">
        <v>1708</v>
      </c>
      <c r="H271" s="2" t="s">
        <v>662</v>
      </c>
      <c r="I271" s="2" t="s">
        <v>663</v>
      </c>
      <c r="J271" s="2" t="s">
        <v>661</v>
      </c>
      <c r="K271" s="2" t="s">
        <v>64</v>
      </c>
      <c r="L271">
        <v>11000</v>
      </c>
      <c r="M271">
        <v>11532</v>
      </c>
      <c r="N271" s="2" t="s">
        <v>4390</v>
      </c>
      <c r="O271">
        <v>6000</v>
      </c>
      <c r="P271">
        <v>5529</v>
      </c>
      <c r="Q271">
        <v>6000</v>
      </c>
      <c r="R271" s="2" t="s">
        <v>764</v>
      </c>
      <c r="S271">
        <v>1</v>
      </c>
      <c r="T271" s="2" t="s">
        <v>4380</v>
      </c>
      <c r="U271">
        <v>11760</v>
      </c>
      <c r="V271">
        <v>0</v>
      </c>
      <c r="W271">
        <v>231</v>
      </c>
      <c r="X271">
        <v>231</v>
      </c>
      <c r="Y271">
        <v>0</v>
      </c>
      <c r="Z271">
        <v>231</v>
      </c>
      <c r="AA271">
        <v>11529</v>
      </c>
      <c r="AB271">
        <v>1.08</v>
      </c>
      <c r="AC271">
        <v>4</v>
      </c>
      <c r="AD271">
        <v>10675</v>
      </c>
      <c r="AE271">
        <v>2668.75</v>
      </c>
      <c r="AF271">
        <v>10</v>
      </c>
      <c r="AG271" s="2" t="s">
        <v>764</v>
      </c>
    </row>
    <row r="272" spans="1:33">
      <c r="A272" s="1">
        <v>46100</v>
      </c>
      <c r="B272" s="2" t="s">
        <v>29</v>
      </c>
      <c r="C272" s="3">
        <v>0.33333333333333326</v>
      </c>
      <c r="D272" s="3">
        <v>0.35069444444444442</v>
      </c>
      <c r="E272">
        <v>297</v>
      </c>
      <c r="F272" s="2" t="s">
        <v>1459</v>
      </c>
      <c r="G272" s="2" t="s">
        <v>1455</v>
      </c>
      <c r="H272" s="2" t="s">
        <v>1457</v>
      </c>
      <c r="I272" s="2" t="s">
        <v>1458</v>
      </c>
      <c r="J272" s="2" t="s">
        <v>1456</v>
      </c>
      <c r="K272" s="2" t="s">
        <v>64</v>
      </c>
      <c r="L272">
        <v>2500</v>
      </c>
      <c r="M272">
        <v>3108</v>
      </c>
      <c r="N272" s="2" t="s">
        <v>4391</v>
      </c>
      <c r="O272">
        <v>0</v>
      </c>
      <c r="P272">
        <v>3105</v>
      </c>
      <c r="Q272">
        <v>0</v>
      </c>
      <c r="R272" s="2" t="s">
        <v>764</v>
      </c>
      <c r="S272">
        <v>2</v>
      </c>
      <c r="T272" s="2" t="s">
        <v>4392</v>
      </c>
      <c r="U272">
        <v>3240</v>
      </c>
      <c r="V272">
        <v>0</v>
      </c>
      <c r="W272">
        <v>135</v>
      </c>
      <c r="X272">
        <v>135</v>
      </c>
      <c r="Y272">
        <v>0</v>
      </c>
      <c r="Z272">
        <v>135</v>
      </c>
      <c r="AA272">
        <v>3105</v>
      </c>
      <c r="AB272">
        <v>0.42</v>
      </c>
      <c r="AC272">
        <v>4</v>
      </c>
      <c r="AD272">
        <v>7392.8571428571431</v>
      </c>
      <c r="AE272">
        <v>1848.2142857142858</v>
      </c>
      <c r="AF272">
        <v>11</v>
      </c>
      <c r="AG272" s="2" t="s">
        <v>764</v>
      </c>
    </row>
    <row r="273" spans="1:33">
      <c r="A273" s="1">
        <v>46100</v>
      </c>
      <c r="B273" s="2" t="s">
        <v>29</v>
      </c>
      <c r="C273" s="3">
        <v>0.35416666666666674</v>
      </c>
      <c r="D273" s="3">
        <v>0.39583333333333326</v>
      </c>
      <c r="E273">
        <v>413</v>
      </c>
      <c r="F273" s="2" t="s">
        <v>1882</v>
      </c>
      <c r="G273" s="2" t="s">
        <v>1603</v>
      </c>
      <c r="H273" s="2" t="s">
        <v>662</v>
      </c>
      <c r="I273" s="2" t="s">
        <v>354</v>
      </c>
      <c r="J273" s="2" t="s">
        <v>1881</v>
      </c>
      <c r="K273" s="2" t="s">
        <v>64</v>
      </c>
      <c r="L273">
        <v>19500</v>
      </c>
      <c r="M273">
        <v>20310</v>
      </c>
      <c r="N273" s="2" t="s">
        <v>4393</v>
      </c>
      <c r="O273">
        <v>20000</v>
      </c>
      <c r="P273">
        <v>0</v>
      </c>
      <c r="Q273">
        <v>20000</v>
      </c>
      <c r="R273" s="2" t="s">
        <v>764</v>
      </c>
      <c r="S273">
        <v>222</v>
      </c>
      <c r="T273" s="2" t="s">
        <v>4388</v>
      </c>
      <c r="U273">
        <v>20520</v>
      </c>
      <c r="V273">
        <v>0</v>
      </c>
      <c r="W273">
        <v>520</v>
      </c>
      <c r="X273">
        <v>520</v>
      </c>
      <c r="Y273">
        <v>0</v>
      </c>
      <c r="Z273">
        <v>520</v>
      </c>
      <c r="AA273">
        <v>20000</v>
      </c>
      <c r="AB273">
        <v>1</v>
      </c>
      <c r="AC273">
        <v>6</v>
      </c>
      <c r="AD273">
        <v>20000</v>
      </c>
      <c r="AE273">
        <v>3333.3333333333335</v>
      </c>
      <c r="AF273">
        <v>14</v>
      </c>
      <c r="AG273" s="2" t="s">
        <v>764</v>
      </c>
    </row>
    <row r="274" spans="1:33">
      <c r="A274" s="1">
        <v>46100</v>
      </c>
      <c r="B274" s="2" t="s">
        <v>29</v>
      </c>
      <c r="C274" s="3">
        <v>0.44444444444444442</v>
      </c>
      <c r="D274" s="3">
        <v>0.51736111111111116</v>
      </c>
      <c r="E274">
        <v>408</v>
      </c>
      <c r="F274" s="2" t="s">
        <v>1873</v>
      </c>
      <c r="G274" s="2" t="s">
        <v>1870</v>
      </c>
      <c r="H274" s="2" t="s">
        <v>1850</v>
      </c>
      <c r="I274" s="2" t="s">
        <v>1872</v>
      </c>
      <c r="J274" s="2" t="s">
        <v>1871</v>
      </c>
      <c r="K274" s="2" t="s">
        <v>64</v>
      </c>
      <c r="L274">
        <v>15500</v>
      </c>
      <c r="M274">
        <v>16220</v>
      </c>
      <c r="N274" s="2" t="s">
        <v>4394</v>
      </c>
      <c r="O274">
        <v>0</v>
      </c>
      <c r="P274">
        <v>16213</v>
      </c>
      <c r="Q274">
        <v>0</v>
      </c>
      <c r="R274" s="2" t="s">
        <v>764</v>
      </c>
      <c r="S274">
        <v>13</v>
      </c>
      <c r="T274" s="2" t="s">
        <v>4392</v>
      </c>
      <c r="U274">
        <v>16560</v>
      </c>
      <c r="V274">
        <v>0</v>
      </c>
      <c r="W274">
        <v>347</v>
      </c>
      <c r="X274">
        <v>347</v>
      </c>
      <c r="Y274">
        <v>0</v>
      </c>
      <c r="Z274">
        <v>347</v>
      </c>
      <c r="AA274">
        <v>16213</v>
      </c>
      <c r="AB274">
        <v>1.75</v>
      </c>
      <c r="AC274">
        <v>4</v>
      </c>
      <c r="AD274">
        <v>9264.5714285714294</v>
      </c>
      <c r="AE274">
        <v>2316.1428571428573</v>
      </c>
      <c r="AF274">
        <v>14</v>
      </c>
      <c r="AG274" s="2" t="s">
        <v>764</v>
      </c>
    </row>
    <row r="275" spans="1:33">
      <c r="A275" s="1">
        <v>46100</v>
      </c>
      <c r="B275" s="2" t="s">
        <v>29</v>
      </c>
      <c r="C275" s="3">
        <v>0.60416666666666674</v>
      </c>
      <c r="D275" s="3">
        <v>0.70833333333333326</v>
      </c>
      <c r="E275">
        <v>169</v>
      </c>
      <c r="F275" s="2" t="s">
        <v>907</v>
      </c>
      <c r="G275" s="2" t="s">
        <v>904</v>
      </c>
      <c r="H275" s="2" t="s">
        <v>906</v>
      </c>
      <c r="I275" s="2" t="s">
        <v>111</v>
      </c>
      <c r="J275" s="2" t="s">
        <v>905</v>
      </c>
      <c r="K275" s="2" t="s">
        <v>116</v>
      </c>
      <c r="L275">
        <v>20000</v>
      </c>
      <c r="M275">
        <v>20546</v>
      </c>
      <c r="N275" s="2" t="s">
        <v>4395</v>
      </c>
      <c r="O275">
        <v>18646</v>
      </c>
      <c r="P275">
        <v>1900</v>
      </c>
      <c r="Q275">
        <v>18646</v>
      </c>
      <c r="R275" s="2" t="s">
        <v>764</v>
      </c>
      <c r="S275">
        <v>0</v>
      </c>
      <c r="T275" s="2" t="s">
        <v>4350</v>
      </c>
      <c r="U275">
        <v>21200</v>
      </c>
      <c r="V275">
        <v>0</v>
      </c>
      <c r="W275">
        <v>654</v>
      </c>
      <c r="X275">
        <v>654</v>
      </c>
      <c r="Y275">
        <v>0</v>
      </c>
      <c r="Z275">
        <v>654</v>
      </c>
      <c r="AA275">
        <v>20546</v>
      </c>
      <c r="AB275">
        <v>2.5</v>
      </c>
      <c r="AC275">
        <v>3</v>
      </c>
      <c r="AD275">
        <v>8218.4</v>
      </c>
      <c r="AE275">
        <v>2739.4666666666667</v>
      </c>
      <c r="AF275">
        <v>16</v>
      </c>
      <c r="AG275" s="2" t="s">
        <v>764</v>
      </c>
    </row>
    <row r="276" spans="1:33">
      <c r="A276" s="1">
        <v>46100</v>
      </c>
      <c r="B276" s="2" t="s">
        <v>29</v>
      </c>
      <c r="C276" s="3">
        <v>0.60416666666666674</v>
      </c>
      <c r="D276" s="3">
        <v>0.65972222222222232</v>
      </c>
      <c r="E276">
        <v>285</v>
      </c>
      <c r="F276" s="2" t="s">
        <v>1392</v>
      </c>
      <c r="G276" s="2" t="s">
        <v>1389</v>
      </c>
      <c r="H276" s="2" t="s">
        <v>1391</v>
      </c>
      <c r="I276" s="2" t="s">
        <v>153</v>
      </c>
      <c r="J276" s="2" t="s">
        <v>1390</v>
      </c>
      <c r="K276" s="2" t="s">
        <v>64</v>
      </c>
      <c r="L276">
        <v>500</v>
      </c>
      <c r="M276">
        <v>5173</v>
      </c>
      <c r="N276" s="2" t="s">
        <v>4396</v>
      </c>
      <c r="O276">
        <v>4120</v>
      </c>
      <c r="P276">
        <v>967</v>
      </c>
      <c r="Q276">
        <v>4120</v>
      </c>
      <c r="R276" s="2" t="s">
        <v>764</v>
      </c>
      <c r="S276">
        <v>32</v>
      </c>
      <c r="T276" s="2" t="s">
        <v>4397</v>
      </c>
      <c r="U276">
        <v>5600</v>
      </c>
      <c r="V276">
        <v>0</v>
      </c>
      <c r="W276">
        <v>513</v>
      </c>
      <c r="X276">
        <v>513</v>
      </c>
      <c r="Y276">
        <v>0</v>
      </c>
      <c r="Z276">
        <v>513</v>
      </c>
      <c r="AA276">
        <v>5087</v>
      </c>
      <c r="AB276">
        <v>1.33</v>
      </c>
      <c r="AC276">
        <v>2</v>
      </c>
      <c r="AD276">
        <v>3824.812030075188</v>
      </c>
      <c r="AE276">
        <v>1912.406015037594</v>
      </c>
      <c r="AF276">
        <v>32</v>
      </c>
      <c r="AG276" s="2" t="s">
        <v>764</v>
      </c>
    </row>
    <row r="277" spans="1:33">
      <c r="A277" s="1">
        <v>46101</v>
      </c>
      <c r="B277" s="2" t="s">
        <v>29</v>
      </c>
      <c r="C277" s="3">
        <v>0.33333333333333326</v>
      </c>
      <c r="D277" s="3">
        <v>0.38888888888888884</v>
      </c>
      <c r="E277">
        <v>256</v>
      </c>
      <c r="F277" s="2" t="s">
        <v>1265</v>
      </c>
      <c r="G277" s="2" t="s">
        <v>1261</v>
      </c>
      <c r="H277" s="2" t="s">
        <v>1263</v>
      </c>
      <c r="I277" s="2" t="s">
        <v>97</v>
      </c>
      <c r="J277" s="2" t="s">
        <v>1262</v>
      </c>
      <c r="K277" s="2" t="s">
        <v>64</v>
      </c>
      <c r="L277">
        <v>4500</v>
      </c>
      <c r="M277">
        <v>4700</v>
      </c>
      <c r="N277" s="2" t="s">
        <v>4398</v>
      </c>
      <c r="O277">
        <v>0</v>
      </c>
      <c r="P277">
        <v>4825</v>
      </c>
      <c r="Q277">
        <v>0</v>
      </c>
      <c r="R277" s="2" t="s">
        <v>764</v>
      </c>
      <c r="S277">
        <v>4</v>
      </c>
      <c r="T277" s="2" t="s">
        <v>4182</v>
      </c>
      <c r="U277">
        <v>4920</v>
      </c>
      <c r="V277">
        <v>0</v>
      </c>
      <c r="W277">
        <v>95</v>
      </c>
      <c r="X277">
        <v>95</v>
      </c>
      <c r="Y277">
        <v>0</v>
      </c>
      <c r="Z277">
        <v>95</v>
      </c>
      <c r="AA277">
        <v>4825</v>
      </c>
      <c r="AB277">
        <v>1.33</v>
      </c>
      <c r="AC277">
        <v>2</v>
      </c>
      <c r="AD277">
        <v>3627.8195488721803</v>
      </c>
      <c r="AE277">
        <v>1813.9097744360902</v>
      </c>
      <c r="AF277">
        <v>8</v>
      </c>
      <c r="AG277" s="2" t="s">
        <v>764</v>
      </c>
    </row>
    <row r="278" spans="1:33">
      <c r="A278" s="1">
        <v>46101</v>
      </c>
      <c r="B278" s="2" t="s">
        <v>29</v>
      </c>
      <c r="C278" s="3">
        <v>0.39583333333333326</v>
      </c>
      <c r="D278" s="3">
        <v>0.47222222222222232</v>
      </c>
      <c r="E278">
        <v>377</v>
      </c>
      <c r="F278" s="2" t="s">
        <v>1766</v>
      </c>
      <c r="G278" s="2" t="s">
        <v>1764</v>
      </c>
      <c r="H278" s="2" t="s">
        <v>1756</v>
      </c>
      <c r="I278" s="2" t="s">
        <v>950</v>
      </c>
      <c r="J278" s="2" t="s">
        <v>1765</v>
      </c>
      <c r="K278" s="2" t="s">
        <v>116</v>
      </c>
      <c r="L278">
        <v>6000</v>
      </c>
      <c r="M278">
        <v>5600</v>
      </c>
      <c r="N278" s="2" t="s">
        <v>4399</v>
      </c>
      <c r="O278">
        <v>0</v>
      </c>
      <c r="P278">
        <v>5600</v>
      </c>
      <c r="Q278">
        <v>0</v>
      </c>
      <c r="R278" s="2" t="s">
        <v>764</v>
      </c>
      <c r="S278">
        <v>0</v>
      </c>
      <c r="T278" s="2" t="s">
        <v>3998</v>
      </c>
      <c r="U278">
        <v>7560</v>
      </c>
      <c r="V278">
        <v>0</v>
      </c>
      <c r="W278">
        <v>1960</v>
      </c>
      <c r="X278">
        <v>1960</v>
      </c>
      <c r="Y278">
        <v>0</v>
      </c>
      <c r="Z278">
        <v>1960</v>
      </c>
      <c r="AA278">
        <v>5600</v>
      </c>
      <c r="AB278">
        <v>1.83</v>
      </c>
      <c r="AC278">
        <v>1</v>
      </c>
      <c r="AD278">
        <v>3060.1092896174864</v>
      </c>
      <c r="AE278">
        <v>3060.1092896174864</v>
      </c>
      <c r="AF278">
        <v>70</v>
      </c>
      <c r="AG278" s="2" t="s">
        <v>764</v>
      </c>
    </row>
    <row r="279" spans="1:33">
      <c r="A279" s="1">
        <v>46101</v>
      </c>
      <c r="B279" s="2" t="s">
        <v>29</v>
      </c>
      <c r="C279" s="3">
        <v>0.49305555555555558</v>
      </c>
      <c r="D279" s="3">
        <v>0.67013888888888884</v>
      </c>
      <c r="E279">
        <v>280</v>
      </c>
      <c r="F279" s="2" t="s">
        <v>1371</v>
      </c>
      <c r="G279" s="2" t="s">
        <v>1368</v>
      </c>
      <c r="H279" s="2" t="s">
        <v>1370</v>
      </c>
      <c r="I279" s="2" t="s">
        <v>192</v>
      </c>
      <c r="J279" s="2" t="s">
        <v>1369</v>
      </c>
      <c r="K279" s="2" t="s">
        <v>64</v>
      </c>
      <c r="L279">
        <v>28500</v>
      </c>
      <c r="M279">
        <v>28258</v>
      </c>
      <c r="N279" s="2" t="s">
        <v>4400</v>
      </c>
      <c r="O279">
        <v>27492</v>
      </c>
      <c r="P279">
        <v>0</v>
      </c>
      <c r="Q279">
        <v>27492</v>
      </c>
      <c r="R279" s="2" t="s">
        <v>764</v>
      </c>
      <c r="S279">
        <v>266</v>
      </c>
      <c r="T279" s="2" t="s">
        <v>4401</v>
      </c>
      <c r="U279">
        <v>28800</v>
      </c>
      <c r="V279">
        <v>0</v>
      </c>
      <c r="W279">
        <v>1308</v>
      </c>
      <c r="X279">
        <v>1308</v>
      </c>
      <c r="Y279">
        <v>0</v>
      </c>
      <c r="Z279">
        <v>1308</v>
      </c>
      <c r="AA279">
        <v>27492</v>
      </c>
      <c r="AB279">
        <v>4.25</v>
      </c>
      <c r="AC279">
        <v>3</v>
      </c>
      <c r="AD279">
        <v>6468.7058823529414</v>
      </c>
      <c r="AE279">
        <v>2156.2352941176468</v>
      </c>
      <c r="AF279">
        <v>82</v>
      </c>
      <c r="AG279" s="2" t="s">
        <v>764</v>
      </c>
    </row>
    <row r="280" spans="1:33">
      <c r="A280" s="1">
        <v>46104</v>
      </c>
      <c r="B280" s="2" t="s">
        <v>29</v>
      </c>
      <c r="C280" s="3">
        <v>0.46180555555555558</v>
      </c>
      <c r="D280" s="3">
        <v>0.65277777777777768</v>
      </c>
      <c r="E280">
        <v>341</v>
      </c>
      <c r="F280" s="2" t="s">
        <v>1610</v>
      </c>
      <c r="G280" s="2" t="s">
        <v>1607</v>
      </c>
      <c r="H280" s="2" t="s">
        <v>1609</v>
      </c>
      <c r="I280" s="2" t="s">
        <v>805</v>
      </c>
      <c r="J280" s="2" t="s">
        <v>1608</v>
      </c>
      <c r="K280" s="2" t="s">
        <v>64</v>
      </c>
      <c r="L280">
        <v>21500</v>
      </c>
      <c r="M280">
        <v>21826</v>
      </c>
      <c r="N280" s="2" t="s">
        <v>4402</v>
      </c>
      <c r="O280">
        <v>10647</v>
      </c>
      <c r="P280">
        <v>11066</v>
      </c>
      <c r="Q280">
        <v>10647</v>
      </c>
      <c r="R280" s="2" t="s">
        <v>764</v>
      </c>
      <c r="S280">
        <v>113</v>
      </c>
      <c r="T280" s="2" t="s">
        <v>4182</v>
      </c>
      <c r="U280">
        <v>22000</v>
      </c>
      <c r="V280">
        <v>0</v>
      </c>
      <c r="W280">
        <v>287</v>
      </c>
      <c r="X280">
        <v>287</v>
      </c>
      <c r="Y280">
        <v>0</v>
      </c>
      <c r="Z280">
        <v>287</v>
      </c>
      <c r="AA280">
        <v>21713</v>
      </c>
      <c r="AB280">
        <v>4.58</v>
      </c>
      <c r="AC280">
        <v>2</v>
      </c>
      <c r="AD280">
        <v>4740.8296943231444</v>
      </c>
      <c r="AE280">
        <v>2370.4148471615722</v>
      </c>
      <c r="AF280">
        <v>14</v>
      </c>
      <c r="AG280" s="2" t="s">
        <v>764</v>
      </c>
    </row>
    <row r="281" spans="1:33">
      <c r="A281" s="1">
        <v>46104</v>
      </c>
      <c r="B281" s="2" t="s">
        <v>29</v>
      </c>
      <c r="C281" s="3">
        <v>0.375</v>
      </c>
      <c r="D281" s="3">
        <v>0.45486111111111116</v>
      </c>
      <c r="E281">
        <v>289</v>
      </c>
      <c r="F281" s="2" t="s">
        <v>1409</v>
      </c>
      <c r="G281" s="2" t="s">
        <v>1406</v>
      </c>
      <c r="H281" s="2" t="s">
        <v>1408</v>
      </c>
      <c r="I281" s="2" t="s">
        <v>240</v>
      </c>
      <c r="J281" s="2" t="s">
        <v>1407</v>
      </c>
      <c r="K281" s="2" t="s">
        <v>64</v>
      </c>
      <c r="L281">
        <v>2300</v>
      </c>
      <c r="M281">
        <v>7214</v>
      </c>
      <c r="N281" s="2" t="s">
        <v>4403</v>
      </c>
      <c r="O281">
        <v>350</v>
      </c>
      <c r="P281">
        <v>6857</v>
      </c>
      <c r="Q281">
        <v>350</v>
      </c>
      <c r="R281" s="2" t="s">
        <v>764</v>
      </c>
      <c r="S281">
        <v>7</v>
      </c>
      <c r="T281" s="2" t="s">
        <v>4182</v>
      </c>
      <c r="U281">
        <v>7440</v>
      </c>
      <c r="V281">
        <v>0</v>
      </c>
      <c r="W281">
        <v>233</v>
      </c>
      <c r="X281">
        <v>233</v>
      </c>
      <c r="Y281">
        <v>0</v>
      </c>
      <c r="Z281">
        <v>233</v>
      </c>
      <c r="AA281">
        <v>7207</v>
      </c>
      <c r="AB281">
        <v>1.92</v>
      </c>
      <c r="AC281">
        <v>2</v>
      </c>
      <c r="AD281">
        <v>3753.6458333333335</v>
      </c>
      <c r="AE281">
        <v>1876.8229166666667</v>
      </c>
      <c r="AF281">
        <v>10</v>
      </c>
      <c r="AG281" s="2" t="s">
        <v>764</v>
      </c>
    </row>
    <row r="282" spans="1:33">
      <c r="A282" s="1">
        <v>46108</v>
      </c>
      <c r="B282" s="2" t="s">
        <v>4105</v>
      </c>
      <c r="C282" s="3">
        <v>0.40277777777777768</v>
      </c>
      <c r="D282" s="3">
        <v>0.69444444444444442</v>
      </c>
      <c r="E282">
        <v>43</v>
      </c>
      <c r="F282" s="2" t="s">
        <v>307</v>
      </c>
      <c r="G282" s="2" t="s">
        <v>304</v>
      </c>
      <c r="H282" s="2" t="s">
        <v>306</v>
      </c>
      <c r="I282" s="2" t="s">
        <v>59</v>
      </c>
      <c r="J282" s="2" t="s">
        <v>305</v>
      </c>
      <c r="K282" s="2" t="s">
        <v>64</v>
      </c>
      <c r="L282">
        <v>6500</v>
      </c>
      <c r="M282">
        <v>6804</v>
      </c>
      <c r="N282" s="2" t="s">
        <v>4404</v>
      </c>
      <c r="O282">
        <v>0</v>
      </c>
      <c r="P282">
        <v>6641</v>
      </c>
      <c r="Q282">
        <v>0</v>
      </c>
      <c r="R282" s="2" t="s">
        <v>764</v>
      </c>
      <c r="S282">
        <v>163</v>
      </c>
      <c r="T282" s="2" t="s">
        <v>4405</v>
      </c>
      <c r="U282">
        <v>6920</v>
      </c>
      <c r="V282">
        <v>0</v>
      </c>
      <c r="W282">
        <v>279</v>
      </c>
      <c r="X282">
        <v>279</v>
      </c>
      <c r="Y282">
        <v>0</v>
      </c>
      <c r="Z282">
        <v>279</v>
      </c>
      <c r="AA282">
        <v>6641</v>
      </c>
      <c r="AB282">
        <v>7</v>
      </c>
      <c r="AC282">
        <v>6</v>
      </c>
      <c r="AD282">
        <v>948.71428571428567</v>
      </c>
      <c r="AE282">
        <v>158.11904761904762</v>
      </c>
      <c r="AF282">
        <v>70</v>
      </c>
      <c r="AG282" s="2" t="s">
        <v>764</v>
      </c>
    </row>
    <row r="283" spans="1:33">
      <c r="A283" s="1">
        <v>46085</v>
      </c>
      <c r="B283" s="2" t="s">
        <v>4105</v>
      </c>
      <c r="C283" s="3">
        <v>0.52083333333333326</v>
      </c>
      <c r="D283" s="3">
        <v>0.65277777777777768</v>
      </c>
      <c r="E283">
        <v>315</v>
      </c>
      <c r="F283" s="2" t="s">
        <v>1524</v>
      </c>
      <c r="G283" s="2" t="s">
        <v>1520</v>
      </c>
      <c r="H283" s="2" t="s">
        <v>1522</v>
      </c>
      <c r="I283" s="2" t="s">
        <v>1523</v>
      </c>
      <c r="J283" s="2" t="s">
        <v>1521</v>
      </c>
      <c r="K283" s="2" t="s">
        <v>64</v>
      </c>
      <c r="L283">
        <v>8500</v>
      </c>
      <c r="M283">
        <v>8645</v>
      </c>
      <c r="N283" s="2" t="s">
        <v>4406</v>
      </c>
      <c r="O283">
        <v>0</v>
      </c>
      <c r="P283">
        <v>8556</v>
      </c>
      <c r="Q283">
        <v>0</v>
      </c>
      <c r="R283" s="2" t="s">
        <v>764</v>
      </c>
      <c r="S283">
        <v>89</v>
      </c>
      <c r="T283" s="2" t="s">
        <v>4407</v>
      </c>
      <c r="U283">
        <v>9040</v>
      </c>
      <c r="V283">
        <v>0</v>
      </c>
      <c r="W283">
        <v>484</v>
      </c>
      <c r="X283">
        <v>484</v>
      </c>
      <c r="Y283">
        <v>0</v>
      </c>
      <c r="Z283">
        <v>484</v>
      </c>
      <c r="AA283">
        <v>8556</v>
      </c>
      <c r="AB283">
        <v>3.17</v>
      </c>
      <c r="AC283">
        <v>6</v>
      </c>
      <c r="AD283">
        <v>2699.0536277602523</v>
      </c>
      <c r="AE283">
        <v>449.8422712933754</v>
      </c>
      <c r="AF283">
        <v>61</v>
      </c>
      <c r="AG283" s="2" t="s">
        <v>764</v>
      </c>
    </row>
    <row r="284" spans="1:33">
      <c r="A284" s="1">
        <v>46094</v>
      </c>
      <c r="B284" s="2" t="s">
        <v>4105</v>
      </c>
      <c r="C284" s="3">
        <v>0.33333333333333326</v>
      </c>
      <c r="D284" s="3">
        <v>0.36111111111111116</v>
      </c>
      <c r="E284">
        <v>325</v>
      </c>
      <c r="F284" s="2" t="s">
        <v>1570</v>
      </c>
      <c r="G284" s="2" t="s">
        <v>1567</v>
      </c>
      <c r="H284" s="2" t="s">
        <v>1569</v>
      </c>
      <c r="I284" s="2" t="s">
        <v>97</v>
      </c>
      <c r="J284" s="2" t="s">
        <v>1568</v>
      </c>
      <c r="K284" s="2" t="s">
        <v>64</v>
      </c>
      <c r="L284">
        <v>300</v>
      </c>
      <c r="M284">
        <v>625</v>
      </c>
      <c r="N284" s="2" t="s">
        <v>4408</v>
      </c>
      <c r="O284">
        <v>311</v>
      </c>
      <c r="P284">
        <v>313</v>
      </c>
      <c r="Q284">
        <v>311</v>
      </c>
      <c r="R284" s="2" t="s">
        <v>764</v>
      </c>
      <c r="S284">
        <v>1</v>
      </c>
      <c r="T284" s="2" t="s">
        <v>4084</v>
      </c>
      <c r="U284">
        <v>696</v>
      </c>
      <c r="V284">
        <v>0</v>
      </c>
      <c r="W284">
        <v>72</v>
      </c>
      <c r="X284">
        <v>72</v>
      </c>
      <c r="Y284">
        <v>0</v>
      </c>
      <c r="Z284">
        <v>72</v>
      </c>
      <c r="AA284">
        <v>624</v>
      </c>
      <c r="AB284">
        <v>0.67</v>
      </c>
      <c r="AC284">
        <v>1</v>
      </c>
      <c r="AD284">
        <v>931.3432835820895</v>
      </c>
      <c r="AE284">
        <v>931.3432835820895</v>
      </c>
      <c r="AF284">
        <v>6</v>
      </c>
      <c r="AG284" s="2" t="s">
        <v>764</v>
      </c>
    </row>
    <row r="285" spans="1:33">
      <c r="A285" s="1">
        <v>46097</v>
      </c>
      <c r="B285" s="2" t="s">
        <v>4105</v>
      </c>
      <c r="C285" s="3">
        <v>0.44791666666666674</v>
      </c>
      <c r="D285" s="3">
        <v>0.46875</v>
      </c>
      <c r="E285">
        <v>262</v>
      </c>
      <c r="F285" s="2" t="s">
        <v>1286</v>
      </c>
      <c r="G285" s="2" t="s">
        <v>1289</v>
      </c>
      <c r="H285" s="2" t="s">
        <v>1281</v>
      </c>
      <c r="I285" s="2" t="s">
        <v>59</v>
      </c>
      <c r="J285" s="2" t="s">
        <v>1290</v>
      </c>
      <c r="K285" s="2" t="s">
        <v>79</v>
      </c>
      <c r="L285">
        <v>360</v>
      </c>
      <c r="M285">
        <v>453</v>
      </c>
      <c r="N285" s="2" t="s">
        <v>4409</v>
      </c>
      <c r="O285">
        <v>0</v>
      </c>
      <c r="P285">
        <v>451</v>
      </c>
      <c r="Q285">
        <v>0</v>
      </c>
      <c r="R285" s="2" t="s">
        <v>764</v>
      </c>
      <c r="S285">
        <v>2</v>
      </c>
      <c r="T285" s="2" t="s">
        <v>3859</v>
      </c>
      <c r="U285">
        <v>472</v>
      </c>
      <c r="V285">
        <v>0</v>
      </c>
      <c r="W285">
        <v>0</v>
      </c>
      <c r="X285">
        <v>0</v>
      </c>
      <c r="Y285">
        <v>80</v>
      </c>
      <c r="Z285">
        <v>80</v>
      </c>
      <c r="AA285">
        <v>451</v>
      </c>
      <c r="AB285">
        <v>0.5</v>
      </c>
      <c r="AC285">
        <v>3</v>
      </c>
      <c r="AD285">
        <v>902</v>
      </c>
      <c r="AE285">
        <v>300.66666666666669</v>
      </c>
      <c r="AF285">
        <v>85</v>
      </c>
      <c r="AG285" s="2" t="s">
        <v>764</v>
      </c>
    </row>
    <row r="286" spans="1:33">
      <c r="A286" s="1">
        <v>46097</v>
      </c>
      <c r="B286" s="2" t="s">
        <v>4105</v>
      </c>
      <c r="C286" s="3">
        <v>0.53472222222222232</v>
      </c>
      <c r="D286" s="3">
        <v>0.66319444444444442</v>
      </c>
      <c r="E286">
        <v>182</v>
      </c>
      <c r="F286" s="2" t="s">
        <v>970</v>
      </c>
      <c r="G286" s="2" t="s">
        <v>969</v>
      </c>
      <c r="H286" s="2" t="s">
        <v>964</v>
      </c>
      <c r="I286" s="2" t="s">
        <v>929</v>
      </c>
      <c r="J286" s="2" t="s">
        <v>963</v>
      </c>
      <c r="K286" s="2" t="s">
        <v>64</v>
      </c>
      <c r="L286">
        <v>4200</v>
      </c>
      <c r="M286">
        <v>4365</v>
      </c>
      <c r="N286" s="2" t="s">
        <v>4410</v>
      </c>
      <c r="O286">
        <v>3530</v>
      </c>
      <c r="P286">
        <v>820</v>
      </c>
      <c r="Q286">
        <v>3530</v>
      </c>
      <c r="R286" s="2" t="s">
        <v>764</v>
      </c>
      <c r="S286">
        <v>15</v>
      </c>
      <c r="T286" s="2" t="s">
        <v>4411</v>
      </c>
      <c r="U286">
        <v>4400</v>
      </c>
      <c r="V286">
        <v>0</v>
      </c>
      <c r="W286">
        <v>50</v>
      </c>
      <c r="X286">
        <v>50</v>
      </c>
      <c r="Y286">
        <v>0</v>
      </c>
      <c r="Z286">
        <v>50</v>
      </c>
      <c r="AA286">
        <v>4350</v>
      </c>
      <c r="AB286">
        <v>3.08</v>
      </c>
      <c r="AC286">
        <v>5</v>
      </c>
      <c r="AD286">
        <v>1412.3376623376623</v>
      </c>
      <c r="AE286">
        <v>282.46753246753246</v>
      </c>
      <c r="AF286">
        <v>6</v>
      </c>
      <c r="AG286" s="2" t="s">
        <v>764</v>
      </c>
    </row>
    <row r="287" spans="1:33">
      <c r="A287" s="1">
        <v>46098</v>
      </c>
      <c r="B287" s="2" t="s">
        <v>4105</v>
      </c>
      <c r="C287" s="3">
        <v>0.40972222222222232</v>
      </c>
      <c r="D287" s="3">
        <v>0.51736111111111116</v>
      </c>
      <c r="E287">
        <v>195</v>
      </c>
      <c r="F287" s="2" t="s">
        <v>970</v>
      </c>
      <c r="G287" s="2" t="s">
        <v>1030</v>
      </c>
      <c r="H287" s="2" t="s">
        <v>964</v>
      </c>
      <c r="I287" s="2" t="s">
        <v>1032</v>
      </c>
      <c r="J287" s="2" t="s">
        <v>1031</v>
      </c>
      <c r="K287" s="2" t="s">
        <v>64</v>
      </c>
      <c r="L287">
        <v>1500</v>
      </c>
      <c r="M287">
        <v>1666</v>
      </c>
      <c r="N287" s="2" t="s">
        <v>4412</v>
      </c>
      <c r="O287">
        <v>1400</v>
      </c>
      <c r="P287">
        <v>265</v>
      </c>
      <c r="Q287">
        <v>1400</v>
      </c>
      <c r="R287" s="2" t="s">
        <v>764</v>
      </c>
      <c r="S287">
        <v>1</v>
      </c>
      <c r="T287" s="2" t="s">
        <v>4084</v>
      </c>
      <c r="U287">
        <v>1720</v>
      </c>
      <c r="V287">
        <v>0</v>
      </c>
      <c r="W287">
        <v>55</v>
      </c>
      <c r="X287">
        <v>55</v>
      </c>
      <c r="Y287">
        <v>0</v>
      </c>
      <c r="Z287">
        <v>55</v>
      </c>
      <c r="AA287">
        <v>1665</v>
      </c>
      <c r="AB287">
        <v>2.58</v>
      </c>
      <c r="AC287">
        <v>1</v>
      </c>
      <c r="AD287">
        <v>645.34883720930236</v>
      </c>
      <c r="AE287">
        <v>645.34883720930236</v>
      </c>
      <c r="AF287">
        <v>7</v>
      </c>
      <c r="AG287" s="2" t="s">
        <v>764</v>
      </c>
    </row>
    <row r="288" spans="1:33">
      <c r="A288" s="1">
        <v>46098</v>
      </c>
      <c r="B288" s="2" t="s">
        <v>4105</v>
      </c>
      <c r="C288" s="3">
        <v>0.48958333333333326</v>
      </c>
      <c r="D288" s="3">
        <v>0.53125</v>
      </c>
      <c r="E288">
        <v>296</v>
      </c>
      <c r="F288" s="2" t="s">
        <v>1451</v>
      </c>
      <c r="G288" s="2" t="s">
        <v>1447</v>
      </c>
      <c r="H288" s="2" t="s">
        <v>1449</v>
      </c>
      <c r="I288" s="2" t="s">
        <v>1450</v>
      </c>
      <c r="J288" s="2" t="s">
        <v>1448</v>
      </c>
      <c r="K288" s="2" t="s">
        <v>64</v>
      </c>
      <c r="L288">
        <v>1300</v>
      </c>
      <c r="M288">
        <v>853</v>
      </c>
      <c r="N288" s="2" t="s">
        <v>4413</v>
      </c>
      <c r="O288">
        <v>0</v>
      </c>
      <c r="P288">
        <v>850</v>
      </c>
      <c r="Q288">
        <v>0</v>
      </c>
      <c r="R288" s="2" t="s">
        <v>764</v>
      </c>
      <c r="S288">
        <v>3</v>
      </c>
      <c r="T288" s="2" t="s">
        <v>3859</v>
      </c>
      <c r="U288">
        <v>960</v>
      </c>
      <c r="V288">
        <v>0</v>
      </c>
      <c r="W288">
        <v>110</v>
      </c>
      <c r="X288">
        <v>110</v>
      </c>
      <c r="Y288">
        <v>0</v>
      </c>
      <c r="Z288">
        <v>110</v>
      </c>
      <c r="AA288">
        <v>850</v>
      </c>
      <c r="AB288">
        <v>1</v>
      </c>
      <c r="AC288">
        <v>3</v>
      </c>
      <c r="AD288">
        <v>850</v>
      </c>
      <c r="AE288">
        <v>283.33333333333331</v>
      </c>
      <c r="AF288">
        <v>28</v>
      </c>
      <c r="AG288" s="2" t="s">
        <v>764</v>
      </c>
    </row>
    <row r="289" spans="1:33">
      <c r="A289" s="1">
        <v>46100</v>
      </c>
      <c r="B289" s="2" t="s">
        <v>4105</v>
      </c>
      <c r="C289" s="3">
        <v>0.55208333333333326</v>
      </c>
      <c r="D289" s="3">
        <v>0.64930555555555558</v>
      </c>
      <c r="E289">
        <v>273</v>
      </c>
      <c r="F289" s="2" t="s">
        <v>1342</v>
      </c>
      <c r="G289" s="2" t="s">
        <v>1339</v>
      </c>
      <c r="H289" s="2" t="s">
        <v>1341</v>
      </c>
      <c r="I289" s="2" t="s">
        <v>744</v>
      </c>
      <c r="J289" s="2" t="s">
        <v>1340</v>
      </c>
      <c r="K289" s="2" t="s">
        <v>64</v>
      </c>
      <c r="L289">
        <v>3200</v>
      </c>
      <c r="M289">
        <v>3686</v>
      </c>
      <c r="N289" s="2" t="s">
        <v>4414</v>
      </c>
      <c r="O289">
        <v>1320</v>
      </c>
      <c r="P289">
        <v>2331</v>
      </c>
      <c r="Q289">
        <v>1320</v>
      </c>
      <c r="R289" s="2" t="s">
        <v>764</v>
      </c>
      <c r="S289">
        <v>55</v>
      </c>
      <c r="T289" s="2" t="s">
        <v>4415</v>
      </c>
      <c r="U289">
        <v>3720</v>
      </c>
      <c r="V289">
        <v>0</v>
      </c>
      <c r="W289">
        <v>69</v>
      </c>
      <c r="X289">
        <v>69</v>
      </c>
      <c r="Y289">
        <v>0</v>
      </c>
      <c r="Z289">
        <v>69</v>
      </c>
      <c r="AA289">
        <v>3651</v>
      </c>
      <c r="AB289">
        <v>2.33</v>
      </c>
      <c r="AC289">
        <v>4</v>
      </c>
      <c r="AD289">
        <v>1566.9527896995708</v>
      </c>
      <c r="AE289">
        <v>391.73819742489269</v>
      </c>
      <c r="AF289">
        <v>17</v>
      </c>
      <c r="AG289" s="2" t="s">
        <v>764</v>
      </c>
    </row>
    <row r="290" spans="1:33">
      <c r="A290" s="1">
        <v>46094</v>
      </c>
      <c r="B290" s="2" t="s">
        <v>29</v>
      </c>
      <c r="C290" s="3">
        <v>0.4375</v>
      </c>
      <c r="D290" s="3">
        <v>0.4375</v>
      </c>
      <c r="E290">
        <v>212</v>
      </c>
      <c r="F290" s="2" t="s">
        <v>442</v>
      </c>
      <c r="G290" s="2" t="s">
        <v>1092</v>
      </c>
      <c r="H290" s="2" t="s">
        <v>1094</v>
      </c>
      <c r="I290" s="2" t="s">
        <v>192</v>
      </c>
      <c r="J290" s="2" t="s">
        <v>1093</v>
      </c>
      <c r="K290" s="2" t="s">
        <v>445</v>
      </c>
      <c r="L290">
        <v>11000</v>
      </c>
      <c r="M290">
        <v>11200</v>
      </c>
      <c r="N290" s="2" t="s">
        <v>4416</v>
      </c>
      <c r="O290">
        <v>11000</v>
      </c>
      <c r="P290">
        <v>0</v>
      </c>
      <c r="Q290">
        <v>11000</v>
      </c>
      <c r="R290" s="2" t="s">
        <v>764</v>
      </c>
      <c r="S290">
        <v>23</v>
      </c>
      <c r="T290" s="2" t="s">
        <v>4084</v>
      </c>
      <c r="U290">
        <v>11200</v>
      </c>
      <c r="V290">
        <v>0</v>
      </c>
      <c r="W290">
        <v>0</v>
      </c>
      <c r="X290">
        <v>0</v>
      </c>
      <c r="Y290">
        <v>80</v>
      </c>
      <c r="Z290">
        <v>80</v>
      </c>
      <c r="AA290">
        <v>11000</v>
      </c>
      <c r="AB290">
        <v>0</v>
      </c>
      <c r="AC290">
        <v>1</v>
      </c>
      <c r="AD290">
        <v>0</v>
      </c>
      <c r="AF290">
        <v>4</v>
      </c>
      <c r="AG290" s="2" t="s">
        <v>764</v>
      </c>
    </row>
    <row r="291" spans="1:33">
      <c r="A291" s="1">
        <v>46098</v>
      </c>
      <c r="B291" s="2" t="s">
        <v>29</v>
      </c>
      <c r="C291" s="3">
        <v>0.34722222222222232</v>
      </c>
      <c r="D291" s="3">
        <v>0.35069444444444442</v>
      </c>
      <c r="E291">
        <v>194</v>
      </c>
      <c r="F291" s="2" t="s">
        <v>1027</v>
      </c>
      <c r="G291" s="2" t="s">
        <v>1026</v>
      </c>
      <c r="H291" s="2" t="s">
        <v>1021</v>
      </c>
      <c r="I291" s="2" t="s">
        <v>687</v>
      </c>
      <c r="J291" s="2" t="s">
        <v>1020</v>
      </c>
      <c r="K291" s="2" t="s">
        <v>79</v>
      </c>
      <c r="L291">
        <v>3500</v>
      </c>
      <c r="M291">
        <v>3600</v>
      </c>
      <c r="N291" s="2" t="s">
        <v>4417</v>
      </c>
      <c r="O291">
        <v>3420</v>
      </c>
      <c r="P291">
        <v>180</v>
      </c>
      <c r="Q291">
        <v>3420</v>
      </c>
      <c r="R291" s="2" t="s">
        <v>764</v>
      </c>
      <c r="S291">
        <v>42</v>
      </c>
      <c r="T291" s="2" t="s">
        <v>4084</v>
      </c>
      <c r="U291">
        <v>3600</v>
      </c>
      <c r="V291">
        <v>0</v>
      </c>
      <c r="W291">
        <v>0</v>
      </c>
      <c r="X291">
        <v>0</v>
      </c>
      <c r="Y291">
        <v>80</v>
      </c>
      <c r="Z291">
        <v>80</v>
      </c>
      <c r="AA291">
        <v>3600</v>
      </c>
      <c r="AB291">
        <v>0.08</v>
      </c>
      <c r="AC291">
        <v>1</v>
      </c>
      <c r="AD291">
        <v>45000</v>
      </c>
      <c r="AE291">
        <v>45000</v>
      </c>
      <c r="AF291">
        <v>2</v>
      </c>
      <c r="AG291" s="2" t="s">
        <v>764</v>
      </c>
    </row>
    <row r="292" spans="1:33">
      <c r="A292" s="1">
        <v>46098</v>
      </c>
      <c r="B292" s="2" t="s">
        <v>29</v>
      </c>
      <c r="C292" s="3">
        <v>0.60416666666666674</v>
      </c>
      <c r="D292" s="3">
        <v>0.61458333333333326</v>
      </c>
      <c r="E292">
        <v>404</v>
      </c>
      <c r="F292" s="2" t="s">
        <v>1855</v>
      </c>
      <c r="G292" s="2" t="s">
        <v>1848</v>
      </c>
      <c r="H292" s="2" t="s">
        <v>1850</v>
      </c>
      <c r="I292" s="2" t="s">
        <v>1051</v>
      </c>
      <c r="J292" s="2" t="s">
        <v>1849</v>
      </c>
      <c r="K292" s="2" t="s">
        <v>79</v>
      </c>
      <c r="L292">
        <v>16000</v>
      </c>
      <c r="M292">
        <v>16160</v>
      </c>
      <c r="N292" s="2" t="s">
        <v>4418</v>
      </c>
      <c r="O292">
        <v>6900</v>
      </c>
      <c r="P292">
        <v>9200</v>
      </c>
      <c r="Q292">
        <v>6900</v>
      </c>
      <c r="R292" s="2" t="s">
        <v>764</v>
      </c>
      <c r="S292">
        <v>210</v>
      </c>
      <c r="T292" s="2" t="s">
        <v>4084</v>
      </c>
      <c r="U292">
        <v>16160</v>
      </c>
      <c r="V292">
        <v>0</v>
      </c>
      <c r="W292">
        <v>0</v>
      </c>
      <c r="X292">
        <v>0</v>
      </c>
      <c r="Y292">
        <v>80</v>
      </c>
      <c r="Z292">
        <v>80</v>
      </c>
      <c r="AA292">
        <v>16100</v>
      </c>
      <c r="AB292">
        <v>0.25</v>
      </c>
      <c r="AC292">
        <v>1</v>
      </c>
      <c r="AD292">
        <v>64400</v>
      </c>
      <c r="AE292">
        <v>64400</v>
      </c>
      <c r="AF292">
        <v>4</v>
      </c>
      <c r="AG292" s="2" t="s">
        <v>764</v>
      </c>
    </row>
    <row r="293" spans="1:33">
      <c r="A293" s="1">
        <v>46098</v>
      </c>
      <c r="B293" s="2" t="s">
        <v>29</v>
      </c>
      <c r="C293" s="3">
        <v>0.61458333333333326</v>
      </c>
      <c r="D293" s="3">
        <v>0.625</v>
      </c>
      <c r="E293">
        <v>409</v>
      </c>
      <c r="F293" s="2" t="s">
        <v>1855</v>
      </c>
      <c r="G293" s="2" t="s">
        <v>1870</v>
      </c>
      <c r="H293" s="2" t="s">
        <v>1850</v>
      </c>
      <c r="I293" s="2" t="s">
        <v>1872</v>
      </c>
      <c r="J293" s="2" t="s">
        <v>1871</v>
      </c>
      <c r="K293" s="2" t="s">
        <v>79</v>
      </c>
      <c r="L293">
        <v>15600</v>
      </c>
      <c r="M293">
        <v>15680</v>
      </c>
      <c r="N293" s="2" t="s">
        <v>4419</v>
      </c>
      <c r="O293">
        <v>7800</v>
      </c>
      <c r="P293">
        <v>8140</v>
      </c>
      <c r="Q293">
        <v>7800</v>
      </c>
      <c r="R293" s="2" t="s">
        <v>764</v>
      </c>
      <c r="S293">
        <v>0</v>
      </c>
      <c r="T293" s="2" t="s">
        <v>4084</v>
      </c>
      <c r="U293">
        <v>15680</v>
      </c>
      <c r="V293">
        <v>0</v>
      </c>
      <c r="W293">
        <v>0</v>
      </c>
      <c r="X293">
        <v>0</v>
      </c>
      <c r="Y293">
        <v>80</v>
      </c>
      <c r="Z293">
        <v>80</v>
      </c>
      <c r="AA293">
        <v>15940</v>
      </c>
      <c r="AB293">
        <v>0.25</v>
      </c>
      <c r="AC293">
        <v>1</v>
      </c>
      <c r="AD293">
        <v>63760</v>
      </c>
      <c r="AE293">
        <v>63760</v>
      </c>
      <c r="AF293">
        <v>3</v>
      </c>
      <c r="AG293" s="2" t="s">
        <v>764</v>
      </c>
    </row>
    <row r="294" spans="1:33">
      <c r="A294" s="1">
        <v>46099</v>
      </c>
      <c r="B294" s="2" t="s">
        <v>29</v>
      </c>
      <c r="C294" s="3">
        <v>0.375</v>
      </c>
      <c r="D294" s="3">
        <v>0.38194444444444442</v>
      </c>
      <c r="E294">
        <v>220</v>
      </c>
      <c r="F294" s="2" t="s">
        <v>1120</v>
      </c>
      <c r="G294" s="2" t="s">
        <v>1113</v>
      </c>
      <c r="H294" s="2" t="s">
        <v>1115</v>
      </c>
      <c r="I294" s="2" t="s">
        <v>97</v>
      </c>
      <c r="J294" s="2" t="s">
        <v>1114</v>
      </c>
      <c r="K294" s="2" t="s">
        <v>79</v>
      </c>
      <c r="L294">
        <v>10000</v>
      </c>
      <c r="M294">
        <v>10240</v>
      </c>
      <c r="N294" s="2" t="s">
        <v>4420</v>
      </c>
      <c r="O294">
        <v>9901</v>
      </c>
      <c r="P294">
        <v>670</v>
      </c>
      <c r="Q294">
        <v>9901</v>
      </c>
      <c r="R294" s="2" t="s">
        <v>764</v>
      </c>
      <c r="S294">
        <v>0</v>
      </c>
      <c r="T294" s="2" t="s">
        <v>4084</v>
      </c>
      <c r="U294">
        <v>10240</v>
      </c>
      <c r="V294">
        <v>0</v>
      </c>
      <c r="W294">
        <v>0</v>
      </c>
      <c r="X294">
        <v>0</v>
      </c>
      <c r="Y294">
        <v>80</v>
      </c>
      <c r="Z294">
        <v>80</v>
      </c>
      <c r="AA294">
        <v>10571</v>
      </c>
      <c r="AB294">
        <v>0.17</v>
      </c>
      <c r="AC294">
        <v>1</v>
      </c>
      <c r="AD294">
        <v>62182.352941176468</v>
      </c>
      <c r="AE294">
        <v>62182.352941176468</v>
      </c>
      <c r="AF294">
        <v>3</v>
      </c>
      <c r="AG294" s="2" t="s">
        <v>764</v>
      </c>
    </row>
    <row r="295" spans="1:33">
      <c r="A295" s="1">
        <v>46099</v>
      </c>
      <c r="B295" s="2" t="s">
        <v>29</v>
      </c>
      <c r="C295" s="3">
        <v>0.35763888888888884</v>
      </c>
      <c r="D295" s="3">
        <v>0.37152777777777768</v>
      </c>
      <c r="E295">
        <v>279</v>
      </c>
      <c r="F295" s="2" t="s">
        <v>798</v>
      </c>
      <c r="G295" s="2" t="s">
        <v>1365</v>
      </c>
      <c r="H295" s="2" t="s">
        <v>790</v>
      </c>
      <c r="I295" s="2" t="s">
        <v>1367</v>
      </c>
      <c r="J295" s="2" t="s">
        <v>1366</v>
      </c>
      <c r="K295" s="2" t="s">
        <v>79</v>
      </c>
      <c r="L295">
        <v>21700</v>
      </c>
      <c r="M295">
        <v>21920</v>
      </c>
      <c r="N295" s="2" t="s">
        <v>4421</v>
      </c>
      <c r="O295">
        <v>21650</v>
      </c>
      <c r="P295">
        <v>0</v>
      </c>
      <c r="Q295">
        <v>21650</v>
      </c>
      <c r="R295" s="2" t="s">
        <v>764</v>
      </c>
      <c r="S295">
        <v>0</v>
      </c>
      <c r="T295" s="2" t="s">
        <v>4084</v>
      </c>
      <c r="U295">
        <v>21920</v>
      </c>
      <c r="V295">
        <v>0</v>
      </c>
      <c r="W295">
        <v>0</v>
      </c>
      <c r="X295">
        <v>0</v>
      </c>
      <c r="Y295">
        <v>80</v>
      </c>
      <c r="Z295">
        <v>80</v>
      </c>
      <c r="AA295">
        <v>21650</v>
      </c>
      <c r="AB295">
        <v>0.33</v>
      </c>
      <c r="AC295">
        <v>1</v>
      </c>
      <c r="AD295">
        <v>65606.060606060608</v>
      </c>
      <c r="AE295">
        <v>65606.060606060608</v>
      </c>
      <c r="AF295">
        <v>4</v>
      </c>
      <c r="AG295" s="2" t="s">
        <v>764</v>
      </c>
    </row>
    <row r="296" spans="1:33">
      <c r="A296" s="1">
        <v>46099</v>
      </c>
      <c r="B296" s="2" t="s">
        <v>29</v>
      </c>
      <c r="C296" s="3">
        <v>0.38888888888888884</v>
      </c>
      <c r="D296" s="3">
        <v>0.39236111111111116</v>
      </c>
      <c r="E296">
        <v>286</v>
      </c>
      <c r="F296" s="2" t="s">
        <v>1396</v>
      </c>
      <c r="G296" s="2" t="s">
        <v>1389</v>
      </c>
      <c r="H296" s="2" t="s">
        <v>1391</v>
      </c>
      <c r="I296" s="2" t="s">
        <v>153</v>
      </c>
      <c r="J296" s="2" t="s">
        <v>1390</v>
      </c>
      <c r="K296" s="2" t="s">
        <v>79</v>
      </c>
      <c r="L296">
        <v>6100</v>
      </c>
      <c r="M296">
        <v>6320</v>
      </c>
      <c r="N296" s="2" t="s">
        <v>4422</v>
      </c>
      <c r="O296">
        <v>6000</v>
      </c>
      <c r="P296">
        <v>598</v>
      </c>
      <c r="Q296">
        <v>6000</v>
      </c>
      <c r="R296" s="2" t="s">
        <v>764</v>
      </c>
      <c r="S296">
        <v>0</v>
      </c>
      <c r="T296" s="2" t="s">
        <v>4084</v>
      </c>
      <c r="U296">
        <v>6320</v>
      </c>
      <c r="V296">
        <v>0</v>
      </c>
      <c r="W296">
        <v>0</v>
      </c>
      <c r="X296">
        <v>0</v>
      </c>
      <c r="Y296">
        <v>80</v>
      </c>
      <c r="Z296">
        <v>80</v>
      </c>
      <c r="AA296">
        <v>6598</v>
      </c>
      <c r="AB296">
        <v>0.08</v>
      </c>
      <c r="AC296">
        <v>1</v>
      </c>
      <c r="AD296">
        <v>82475</v>
      </c>
      <c r="AE296">
        <v>82475</v>
      </c>
      <c r="AF296">
        <v>3</v>
      </c>
      <c r="AG296" s="2" t="s">
        <v>764</v>
      </c>
    </row>
    <row r="297" spans="1:33">
      <c r="A297" s="1">
        <v>46099</v>
      </c>
      <c r="B297" s="2" t="s">
        <v>29</v>
      </c>
      <c r="C297" s="3">
        <v>0.45833333333333326</v>
      </c>
      <c r="D297" s="3">
        <v>0.5</v>
      </c>
      <c r="E297">
        <v>145</v>
      </c>
      <c r="F297" s="2" t="s">
        <v>798</v>
      </c>
      <c r="G297" s="2" t="s">
        <v>796</v>
      </c>
      <c r="H297" s="2" t="s">
        <v>790</v>
      </c>
      <c r="I297" s="2" t="s">
        <v>791</v>
      </c>
      <c r="J297" s="2" t="s">
        <v>789</v>
      </c>
      <c r="K297" s="2" t="s">
        <v>79</v>
      </c>
      <c r="L297">
        <v>61000</v>
      </c>
      <c r="M297">
        <v>61200</v>
      </c>
      <c r="N297" s="2" t="s">
        <v>4423</v>
      </c>
      <c r="O297">
        <v>60700</v>
      </c>
      <c r="P297">
        <v>425</v>
      </c>
      <c r="Q297">
        <v>60700</v>
      </c>
      <c r="R297" s="2" t="s">
        <v>764</v>
      </c>
      <c r="S297">
        <v>0</v>
      </c>
      <c r="T297" s="2" t="s">
        <v>4084</v>
      </c>
      <c r="U297">
        <v>61200</v>
      </c>
      <c r="V297">
        <v>0</v>
      </c>
      <c r="W297">
        <v>0</v>
      </c>
      <c r="X297">
        <v>0</v>
      </c>
      <c r="Y297">
        <v>80</v>
      </c>
      <c r="Z297">
        <v>80</v>
      </c>
      <c r="AA297">
        <v>61125</v>
      </c>
      <c r="AB297">
        <v>1</v>
      </c>
      <c r="AC297">
        <v>1</v>
      </c>
      <c r="AD297">
        <v>61125</v>
      </c>
      <c r="AE297">
        <v>61125</v>
      </c>
      <c r="AF297">
        <v>3</v>
      </c>
      <c r="AG297" s="2" t="s">
        <v>764</v>
      </c>
    </row>
    <row r="298" spans="1:33">
      <c r="A298" s="1">
        <v>46100</v>
      </c>
      <c r="B298" s="2" t="s">
        <v>29</v>
      </c>
      <c r="C298" s="3">
        <v>0.36111111111111116</v>
      </c>
      <c r="D298" s="3">
        <v>0.375</v>
      </c>
      <c r="E298">
        <v>415</v>
      </c>
      <c r="F298" s="2" t="s">
        <v>668</v>
      </c>
      <c r="G298" s="2" t="s">
        <v>1708</v>
      </c>
      <c r="H298" s="2" t="s">
        <v>662</v>
      </c>
      <c r="I298" s="2" t="s">
        <v>663</v>
      </c>
      <c r="J298" s="2" t="s">
        <v>661</v>
      </c>
      <c r="K298" s="2" t="s">
        <v>79</v>
      </c>
      <c r="L298">
        <v>31000</v>
      </c>
      <c r="M298">
        <v>31240</v>
      </c>
      <c r="N298" s="2" t="s">
        <v>4424</v>
      </c>
      <c r="O298">
        <v>30000</v>
      </c>
      <c r="P298">
        <v>1695</v>
      </c>
      <c r="Q298">
        <v>30000</v>
      </c>
      <c r="R298" s="2" t="s">
        <v>764</v>
      </c>
      <c r="S298">
        <v>0</v>
      </c>
      <c r="T298" s="2" t="s">
        <v>4084</v>
      </c>
      <c r="U298">
        <v>31240</v>
      </c>
      <c r="V298">
        <v>0</v>
      </c>
      <c r="W298">
        <v>0</v>
      </c>
      <c r="X298">
        <v>0</v>
      </c>
      <c r="Y298">
        <v>80</v>
      </c>
      <c r="Z298">
        <v>80</v>
      </c>
      <c r="AA298">
        <v>31695</v>
      </c>
      <c r="AB298">
        <v>0.33</v>
      </c>
      <c r="AC298">
        <v>1</v>
      </c>
      <c r="AD298">
        <v>96045.454545454544</v>
      </c>
      <c r="AE298">
        <v>96045.454545454544</v>
      </c>
      <c r="AF298">
        <v>3</v>
      </c>
      <c r="AG298" s="2" t="s">
        <v>764</v>
      </c>
    </row>
    <row r="299" spans="1:33">
      <c r="A299" s="1">
        <v>46100</v>
      </c>
      <c r="B299" s="2" t="s">
        <v>29</v>
      </c>
      <c r="C299" s="3">
        <v>0.37847222222222232</v>
      </c>
      <c r="D299" s="3">
        <v>0.39583333333333326</v>
      </c>
      <c r="E299">
        <v>125</v>
      </c>
      <c r="F299" s="2" t="s">
        <v>696</v>
      </c>
      <c r="G299" s="2" t="s">
        <v>706</v>
      </c>
      <c r="H299" s="2" t="s">
        <v>695</v>
      </c>
      <c r="I299" s="2" t="s">
        <v>708</v>
      </c>
      <c r="J299" s="2" t="s">
        <v>707</v>
      </c>
      <c r="K299" s="2" t="s">
        <v>79</v>
      </c>
      <c r="L299">
        <v>25100</v>
      </c>
      <c r="M299">
        <v>25280</v>
      </c>
      <c r="N299" s="2" t="s">
        <v>4425</v>
      </c>
      <c r="O299">
        <v>25000</v>
      </c>
      <c r="P299">
        <v>680</v>
      </c>
      <c r="Q299">
        <v>25000</v>
      </c>
      <c r="R299" s="2" t="s">
        <v>764</v>
      </c>
      <c r="S299">
        <v>0</v>
      </c>
      <c r="T299" s="2" t="s">
        <v>4084</v>
      </c>
      <c r="U299">
        <v>25280</v>
      </c>
      <c r="V299">
        <v>0</v>
      </c>
      <c r="W299">
        <v>0</v>
      </c>
      <c r="X299">
        <v>0</v>
      </c>
      <c r="Y299">
        <v>80</v>
      </c>
      <c r="Z299">
        <v>80</v>
      </c>
      <c r="AA299">
        <v>25680</v>
      </c>
      <c r="AB299">
        <v>0.42</v>
      </c>
      <c r="AC299">
        <v>1</v>
      </c>
      <c r="AD299">
        <v>61142.857142857145</v>
      </c>
      <c r="AE299">
        <v>61142.857142857145</v>
      </c>
      <c r="AF299">
        <v>3</v>
      </c>
      <c r="AG299" s="2" t="s">
        <v>764</v>
      </c>
    </row>
    <row r="300" spans="1:33">
      <c r="A300" s="1">
        <v>46100</v>
      </c>
      <c r="B300" s="2" t="s">
        <v>29</v>
      </c>
      <c r="C300" s="3">
        <v>0.48958333333333326</v>
      </c>
      <c r="D300" s="3">
        <v>0.49305555555555558</v>
      </c>
      <c r="E300">
        <v>376</v>
      </c>
      <c r="F300" s="2" t="s">
        <v>1761</v>
      </c>
      <c r="G300" s="2" t="s">
        <v>1754</v>
      </c>
      <c r="H300" s="2" t="s">
        <v>1756</v>
      </c>
      <c r="I300" s="2" t="s">
        <v>1727</v>
      </c>
      <c r="J300" s="2" t="s">
        <v>1755</v>
      </c>
      <c r="K300" s="2" t="s">
        <v>79</v>
      </c>
      <c r="L300">
        <v>5600</v>
      </c>
      <c r="M300">
        <v>5760</v>
      </c>
      <c r="N300" s="2" t="s">
        <v>4426</v>
      </c>
      <c r="O300">
        <v>5510</v>
      </c>
      <c r="P300">
        <v>173</v>
      </c>
      <c r="Q300">
        <v>5510</v>
      </c>
      <c r="R300" s="2" t="s">
        <v>764</v>
      </c>
      <c r="S300">
        <v>40</v>
      </c>
      <c r="T300" s="2" t="s">
        <v>4084</v>
      </c>
      <c r="U300">
        <v>5760</v>
      </c>
      <c r="V300">
        <v>0</v>
      </c>
      <c r="W300">
        <v>0</v>
      </c>
      <c r="X300">
        <v>0</v>
      </c>
      <c r="Y300">
        <v>80</v>
      </c>
      <c r="Z300">
        <v>80</v>
      </c>
      <c r="AA300">
        <v>5683</v>
      </c>
      <c r="AB300">
        <v>0.08</v>
      </c>
      <c r="AC300">
        <v>1</v>
      </c>
      <c r="AD300">
        <v>71037.5</v>
      </c>
      <c r="AE300">
        <v>71037.5</v>
      </c>
      <c r="AF300">
        <v>5</v>
      </c>
      <c r="AG300" s="2" t="s">
        <v>764</v>
      </c>
    </row>
    <row r="301" spans="1:33">
      <c r="A301" s="1">
        <v>46100</v>
      </c>
      <c r="B301" s="2" t="s">
        <v>29</v>
      </c>
      <c r="C301" s="3">
        <v>0.5</v>
      </c>
      <c r="D301" s="3">
        <v>0.50347222222222232</v>
      </c>
      <c r="E301">
        <v>363</v>
      </c>
      <c r="F301" s="2" t="s">
        <v>1704</v>
      </c>
      <c r="G301" s="2" t="s">
        <v>1701</v>
      </c>
      <c r="H301" s="2" t="s">
        <v>1703</v>
      </c>
      <c r="I301" s="2" t="s">
        <v>97</v>
      </c>
      <c r="J301" s="2" t="s">
        <v>1702</v>
      </c>
      <c r="K301" s="2" t="s">
        <v>79</v>
      </c>
      <c r="L301">
        <v>3000</v>
      </c>
      <c r="M301">
        <v>3400</v>
      </c>
      <c r="N301" s="2" t="s">
        <v>4427</v>
      </c>
      <c r="O301">
        <v>2941</v>
      </c>
      <c r="P301">
        <v>790</v>
      </c>
      <c r="Q301">
        <v>2941</v>
      </c>
      <c r="R301" s="2" t="s">
        <v>764</v>
      </c>
      <c r="S301">
        <v>0</v>
      </c>
      <c r="T301" s="2" t="s">
        <v>4084</v>
      </c>
      <c r="U301">
        <v>3400</v>
      </c>
      <c r="V301">
        <v>0</v>
      </c>
      <c r="W301">
        <v>0</v>
      </c>
      <c r="X301">
        <v>0</v>
      </c>
      <c r="Y301">
        <v>80</v>
      </c>
      <c r="Z301">
        <v>80</v>
      </c>
      <c r="AA301">
        <v>3731</v>
      </c>
      <c r="AB301">
        <v>0.08</v>
      </c>
      <c r="AC301">
        <v>1</v>
      </c>
      <c r="AD301">
        <v>46637.5</v>
      </c>
      <c r="AE301">
        <v>46637.5</v>
      </c>
      <c r="AF301">
        <v>3</v>
      </c>
      <c r="AG301" s="2" t="s">
        <v>764</v>
      </c>
    </row>
    <row r="302" spans="1:33">
      <c r="A302" s="1">
        <v>46100</v>
      </c>
      <c r="B302" s="2" t="s">
        <v>29</v>
      </c>
      <c r="C302" s="3">
        <v>0.55208333333333326</v>
      </c>
      <c r="D302" s="3">
        <v>0.55555555555555558</v>
      </c>
      <c r="E302">
        <v>257</v>
      </c>
      <c r="F302" s="2" t="s">
        <v>1269</v>
      </c>
      <c r="G302" s="2" t="s">
        <v>1261</v>
      </c>
      <c r="H302" s="2" t="s">
        <v>1263</v>
      </c>
      <c r="I302" s="2" t="s">
        <v>97</v>
      </c>
      <c r="J302" s="2" t="s">
        <v>1262</v>
      </c>
      <c r="K302" s="2" t="s">
        <v>79</v>
      </c>
      <c r="L302">
        <v>2600</v>
      </c>
      <c r="M302">
        <v>2880</v>
      </c>
      <c r="N302" s="2" t="s">
        <v>4428</v>
      </c>
      <c r="O302">
        <v>2500</v>
      </c>
      <c r="P302">
        <v>425</v>
      </c>
      <c r="Q302">
        <v>2500</v>
      </c>
      <c r="R302" s="2" t="s">
        <v>764</v>
      </c>
      <c r="S302">
        <v>0</v>
      </c>
      <c r="T302" s="2" t="s">
        <v>4084</v>
      </c>
      <c r="U302">
        <v>2880</v>
      </c>
      <c r="V302">
        <v>0</v>
      </c>
      <c r="W302">
        <v>0</v>
      </c>
      <c r="X302">
        <v>0</v>
      </c>
      <c r="Y302">
        <v>80</v>
      </c>
      <c r="Z302">
        <v>80</v>
      </c>
      <c r="AA302">
        <v>2925</v>
      </c>
      <c r="AB302">
        <v>0.08</v>
      </c>
      <c r="AC302">
        <v>1</v>
      </c>
      <c r="AD302">
        <v>36562.5</v>
      </c>
      <c r="AE302">
        <v>36562.5</v>
      </c>
      <c r="AF302">
        <v>3</v>
      </c>
      <c r="AG302" s="2" t="s">
        <v>764</v>
      </c>
    </row>
    <row r="303" spans="1:33">
      <c r="A303" s="1">
        <v>46101</v>
      </c>
      <c r="B303" s="2" t="s">
        <v>29</v>
      </c>
      <c r="C303" s="3">
        <v>0.34722222222222232</v>
      </c>
      <c r="D303" s="3">
        <v>0.35069444444444442</v>
      </c>
      <c r="E303">
        <v>290</v>
      </c>
      <c r="F303" s="2" t="s">
        <v>1412</v>
      </c>
      <c r="G303" s="2" t="s">
        <v>1406</v>
      </c>
      <c r="H303" s="2" t="s">
        <v>1408</v>
      </c>
      <c r="I303" s="2" t="s">
        <v>240</v>
      </c>
      <c r="J303" s="2" t="s">
        <v>1407</v>
      </c>
      <c r="K303" s="2" t="s">
        <v>79</v>
      </c>
      <c r="L303">
        <v>2100</v>
      </c>
      <c r="M303">
        <v>2320</v>
      </c>
      <c r="N303" s="2" t="s">
        <v>4429</v>
      </c>
      <c r="O303">
        <v>2000</v>
      </c>
      <c r="P303">
        <v>605</v>
      </c>
      <c r="Q303">
        <v>2000</v>
      </c>
      <c r="R303" s="2" t="s">
        <v>764</v>
      </c>
      <c r="S303">
        <v>0</v>
      </c>
      <c r="T303" s="2" t="s">
        <v>4084</v>
      </c>
      <c r="U303">
        <v>2320</v>
      </c>
      <c r="V303">
        <v>0</v>
      </c>
      <c r="W303">
        <v>0</v>
      </c>
      <c r="X303">
        <v>0</v>
      </c>
      <c r="Y303">
        <v>80</v>
      </c>
      <c r="Z303">
        <v>80</v>
      </c>
      <c r="AA303">
        <v>2605</v>
      </c>
      <c r="AB303">
        <v>0.08</v>
      </c>
      <c r="AC303">
        <v>1</v>
      </c>
      <c r="AD303">
        <v>32562.5</v>
      </c>
      <c r="AE303">
        <v>32562.5</v>
      </c>
      <c r="AF303">
        <v>3</v>
      </c>
      <c r="AG303" s="2" t="s">
        <v>764</v>
      </c>
    </row>
    <row r="304" spans="1:33">
      <c r="A304" s="1">
        <v>46101</v>
      </c>
      <c r="B304" s="2" t="s">
        <v>29</v>
      </c>
      <c r="C304" s="3">
        <v>0.38194444444444442</v>
      </c>
      <c r="D304" s="3">
        <v>0.39236111111111116</v>
      </c>
      <c r="E304">
        <v>274</v>
      </c>
      <c r="F304" s="2" t="s">
        <v>1346</v>
      </c>
      <c r="G304" s="2" t="s">
        <v>1339</v>
      </c>
      <c r="H304" s="2" t="s">
        <v>1341</v>
      </c>
      <c r="I304" s="2" t="s">
        <v>744</v>
      </c>
      <c r="J304" s="2" t="s">
        <v>1340</v>
      </c>
      <c r="K304" s="2" t="s">
        <v>79</v>
      </c>
      <c r="L304">
        <v>1700</v>
      </c>
      <c r="M304">
        <v>1840</v>
      </c>
      <c r="N304" s="2" t="s">
        <v>4430</v>
      </c>
      <c r="O304">
        <v>1600</v>
      </c>
      <c r="P304">
        <v>445</v>
      </c>
      <c r="Q304">
        <v>1600</v>
      </c>
      <c r="R304" s="2" t="s">
        <v>764</v>
      </c>
      <c r="S304">
        <v>0</v>
      </c>
      <c r="T304" s="2" t="s">
        <v>4084</v>
      </c>
      <c r="U304">
        <v>1840</v>
      </c>
      <c r="V304">
        <v>0</v>
      </c>
      <c r="W304">
        <v>0</v>
      </c>
      <c r="X304">
        <v>0</v>
      </c>
      <c r="Y304">
        <v>80</v>
      </c>
      <c r="Z304">
        <v>80</v>
      </c>
      <c r="AA304">
        <v>2045</v>
      </c>
      <c r="AB304">
        <v>0.25</v>
      </c>
      <c r="AC304">
        <v>1</v>
      </c>
      <c r="AD304">
        <v>8180</v>
      </c>
      <c r="AE304">
        <v>8180</v>
      </c>
      <c r="AF304">
        <v>3</v>
      </c>
      <c r="AG304" s="2" t="s">
        <v>764</v>
      </c>
    </row>
    <row r="305" spans="1:33">
      <c r="A305" s="1">
        <v>46101</v>
      </c>
      <c r="B305" s="2" t="s">
        <v>29</v>
      </c>
      <c r="C305" s="3">
        <v>0.51736111111111116</v>
      </c>
      <c r="D305" s="3">
        <v>0.54166666666666674</v>
      </c>
      <c r="E305">
        <v>281</v>
      </c>
      <c r="F305" s="2" t="s">
        <v>1375</v>
      </c>
      <c r="G305" s="2" t="s">
        <v>1368</v>
      </c>
      <c r="H305" s="2" t="s">
        <v>1370</v>
      </c>
      <c r="I305" s="2" t="s">
        <v>192</v>
      </c>
      <c r="J305" s="2" t="s">
        <v>1369</v>
      </c>
      <c r="K305" s="2" t="s">
        <v>79</v>
      </c>
      <c r="L305">
        <v>30000</v>
      </c>
      <c r="M305">
        <v>30240</v>
      </c>
      <c r="N305" s="2" t="s">
        <v>4431</v>
      </c>
      <c r="O305">
        <v>29508</v>
      </c>
      <c r="P305">
        <v>785</v>
      </c>
      <c r="Q305">
        <v>29508</v>
      </c>
      <c r="R305" s="2" t="s">
        <v>764</v>
      </c>
      <c r="S305">
        <v>0</v>
      </c>
      <c r="T305" s="2" t="s">
        <v>4084</v>
      </c>
      <c r="U305">
        <v>30240</v>
      </c>
      <c r="V305">
        <v>0</v>
      </c>
      <c r="W305">
        <v>0</v>
      </c>
      <c r="X305">
        <v>0</v>
      </c>
      <c r="Y305">
        <v>80</v>
      </c>
      <c r="Z305">
        <v>80</v>
      </c>
      <c r="AA305">
        <v>30293</v>
      </c>
      <c r="AB305">
        <v>0.57999999999999996</v>
      </c>
      <c r="AC305">
        <v>1</v>
      </c>
      <c r="AD305">
        <v>52229.310344827587</v>
      </c>
      <c r="AE305">
        <v>52229.310344827587</v>
      </c>
      <c r="AF305">
        <v>3</v>
      </c>
      <c r="AG305" s="2" t="s">
        <v>764</v>
      </c>
    </row>
    <row r="306" spans="1:33">
      <c r="A306" s="1">
        <v>46101</v>
      </c>
      <c r="B306" s="2" t="s">
        <v>29</v>
      </c>
      <c r="C306" s="3">
        <v>0.64930555555555558</v>
      </c>
      <c r="D306" s="3">
        <v>0.65625</v>
      </c>
      <c r="E306">
        <v>342</v>
      </c>
      <c r="F306" s="2" t="s">
        <v>719</v>
      </c>
      <c r="G306" s="2" t="s">
        <v>1607</v>
      </c>
      <c r="H306" s="2" t="s">
        <v>1609</v>
      </c>
      <c r="I306" s="2" t="s">
        <v>805</v>
      </c>
      <c r="J306" s="2" t="s">
        <v>1608</v>
      </c>
      <c r="K306" s="2" t="s">
        <v>79</v>
      </c>
      <c r="L306">
        <v>11100</v>
      </c>
      <c r="M306">
        <v>11344</v>
      </c>
      <c r="N306" s="2" t="s">
        <v>4432</v>
      </c>
      <c r="O306">
        <v>11000</v>
      </c>
      <c r="P306">
        <v>820</v>
      </c>
      <c r="Q306">
        <v>11000</v>
      </c>
      <c r="R306" s="2" t="s">
        <v>764</v>
      </c>
      <c r="S306">
        <v>0</v>
      </c>
      <c r="T306" s="2" t="s">
        <v>4084</v>
      </c>
      <c r="U306">
        <v>11344</v>
      </c>
      <c r="V306">
        <v>0</v>
      </c>
      <c r="W306">
        <v>0</v>
      </c>
      <c r="X306">
        <v>0</v>
      </c>
      <c r="Y306">
        <v>80</v>
      </c>
      <c r="Z306">
        <v>80</v>
      </c>
      <c r="AA306">
        <v>11820</v>
      </c>
      <c r="AB306">
        <v>0.17</v>
      </c>
      <c r="AC306">
        <v>1</v>
      </c>
      <c r="AD306">
        <v>69529.411764705874</v>
      </c>
      <c r="AE306">
        <v>69529.411764705874</v>
      </c>
      <c r="AF306">
        <v>3</v>
      </c>
      <c r="AG306" s="2" t="s">
        <v>764</v>
      </c>
    </row>
    <row r="307" spans="1:33">
      <c r="A307" s="1">
        <v>46104</v>
      </c>
      <c r="B307" s="2" t="s">
        <v>29</v>
      </c>
      <c r="C307" s="3">
        <v>0.45138888888888884</v>
      </c>
      <c r="D307" s="3">
        <v>0.47222222222222232</v>
      </c>
      <c r="E307">
        <v>405</v>
      </c>
      <c r="F307" s="2" t="s">
        <v>137</v>
      </c>
      <c r="G307" s="2" t="s">
        <v>1858</v>
      </c>
      <c r="H307" s="2" t="s">
        <v>1860</v>
      </c>
      <c r="I307" s="2" t="s">
        <v>1051</v>
      </c>
      <c r="J307" s="2" t="s">
        <v>1859</v>
      </c>
      <c r="K307" s="2" t="s">
        <v>79</v>
      </c>
      <c r="L307">
        <v>12000</v>
      </c>
      <c r="M307">
        <v>12240</v>
      </c>
      <c r="N307" s="2" t="s">
        <v>4433</v>
      </c>
      <c r="O307">
        <v>5500</v>
      </c>
      <c r="P307">
        <v>7208</v>
      </c>
      <c r="Q307">
        <v>5500</v>
      </c>
      <c r="R307" s="2" t="s">
        <v>764</v>
      </c>
      <c r="S307">
        <v>5</v>
      </c>
      <c r="T307" s="2" t="s">
        <v>4434</v>
      </c>
      <c r="U307">
        <v>12240</v>
      </c>
      <c r="V307">
        <v>0</v>
      </c>
      <c r="W307">
        <v>0</v>
      </c>
      <c r="X307">
        <v>0</v>
      </c>
      <c r="Y307">
        <v>80</v>
      </c>
      <c r="Z307">
        <v>80</v>
      </c>
      <c r="AA307">
        <v>12708</v>
      </c>
      <c r="AB307">
        <v>0.5</v>
      </c>
      <c r="AC307">
        <v>1</v>
      </c>
      <c r="AD307">
        <v>25416</v>
      </c>
      <c r="AE307">
        <v>25416</v>
      </c>
      <c r="AF307">
        <v>3</v>
      </c>
      <c r="AG307" s="2" t="s">
        <v>764</v>
      </c>
    </row>
    <row r="308" spans="1:33">
      <c r="A308" s="1">
        <v>46105</v>
      </c>
      <c r="B308" s="2" t="s">
        <v>29</v>
      </c>
      <c r="C308" s="3">
        <v>0.33333333333333326</v>
      </c>
      <c r="D308" s="3">
        <v>0.35416666666666674</v>
      </c>
      <c r="E308">
        <v>307</v>
      </c>
      <c r="F308" s="2" t="s">
        <v>1489</v>
      </c>
      <c r="G308" s="2" t="s">
        <v>1482</v>
      </c>
      <c r="H308" s="2" t="s">
        <v>1484</v>
      </c>
      <c r="I308" s="2" t="s">
        <v>519</v>
      </c>
      <c r="J308" s="2" t="s">
        <v>1483</v>
      </c>
      <c r="K308" s="2" t="s">
        <v>79</v>
      </c>
      <c r="L308">
        <v>29000</v>
      </c>
      <c r="M308">
        <v>29400</v>
      </c>
      <c r="N308" s="2" t="s">
        <v>4435</v>
      </c>
      <c r="O308">
        <v>28570</v>
      </c>
      <c r="P308">
        <v>1755</v>
      </c>
      <c r="Q308">
        <v>28570</v>
      </c>
      <c r="R308" s="2" t="s">
        <v>764</v>
      </c>
      <c r="S308">
        <v>0</v>
      </c>
      <c r="T308" s="2" t="s">
        <v>4084</v>
      </c>
      <c r="U308">
        <v>10560</v>
      </c>
      <c r="V308">
        <v>0</v>
      </c>
      <c r="W308">
        <v>0</v>
      </c>
      <c r="X308">
        <v>0</v>
      </c>
      <c r="Y308">
        <v>80</v>
      </c>
      <c r="Z308">
        <v>80</v>
      </c>
      <c r="AA308">
        <v>30325</v>
      </c>
      <c r="AB308">
        <v>0.5</v>
      </c>
      <c r="AC308">
        <v>1</v>
      </c>
      <c r="AD308">
        <v>60650</v>
      </c>
      <c r="AE308">
        <v>60650</v>
      </c>
      <c r="AF308">
        <v>3</v>
      </c>
      <c r="AG308" s="2" t="s">
        <v>764</v>
      </c>
    </row>
    <row r="309" spans="1:33">
      <c r="A309" s="1">
        <v>46105</v>
      </c>
      <c r="B309" s="2" t="s">
        <v>29</v>
      </c>
      <c r="C309" s="3">
        <v>0.375</v>
      </c>
      <c r="D309" s="3">
        <v>0.38888888888888884</v>
      </c>
      <c r="E309">
        <v>59</v>
      </c>
      <c r="F309" s="2" t="s">
        <v>377</v>
      </c>
      <c r="G309" s="2" t="s">
        <v>369</v>
      </c>
      <c r="H309" s="2" t="s">
        <v>371</v>
      </c>
      <c r="I309" s="2" t="s">
        <v>343</v>
      </c>
      <c r="J309" s="2" t="s">
        <v>370</v>
      </c>
      <c r="K309" s="2" t="s">
        <v>79</v>
      </c>
      <c r="L309">
        <v>16800</v>
      </c>
      <c r="M309">
        <v>17040</v>
      </c>
      <c r="N309" s="2" t="s">
        <v>4436</v>
      </c>
      <c r="O309">
        <v>16667</v>
      </c>
      <c r="P309">
        <v>445</v>
      </c>
      <c r="Q309">
        <v>16667</v>
      </c>
      <c r="R309" s="2" t="s">
        <v>764</v>
      </c>
      <c r="S309">
        <v>6</v>
      </c>
      <c r="T309" s="2" t="s">
        <v>4084</v>
      </c>
      <c r="U309">
        <v>17040</v>
      </c>
      <c r="V309">
        <v>0</v>
      </c>
      <c r="W309">
        <v>0</v>
      </c>
      <c r="X309">
        <v>0</v>
      </c>
      <c r="Y309">
        <v>80</v>
      </c>
      <c r="Z309">
        <v>80</v>
      </c>
      <c r="AA309">
        <v>17112</v>
      </c>
      <c r="AB309">
        <v>0.33</v>
      </c>
      <c r="AC309">
        <v>1</v>
      </c>
      <c r="AD309">
        <v>51854.545454545449</v>
      </c>
      <c r="AE309">
        <v>51854.545454545449</v>
      </c>
      <c r="AF309">
        <v>3</v>
      </c>
      <c r="AG309" s="2" t="s">
        <v>764</v>
      </c>
    </row>
    <row r="310" spans="1:33">
      <c r="A310" s="1">
        <v>46105</v>
      </c>
      <c r="B310" s="2" t="s">
        <v>29</v>
      </c>
      <c r="C310" s="3">
        <v>0.39236111111111116</v>
      </c>
      <c r="D310" s="3">
        <v>0.43055555555555558</v>
      </c>
      <c r="E310">
        <v>153</v>
      </c>
      <c r="F310" s="2" t="s">
        <v>76</v>
      </c>
      <c r="G310" s="2" t="s">
        <v>823</v>
      </c>
      <c r="H310" s="2" t="s">
        <v>825</v>
      </c>
      <c r="I310" s="2" t="s">
        <v>192</v>
      </c>
      <c r="J310" s="2" t="s">
        <v>824</v>
      </c>
      <c r="K310" s="2" t="s">
        <v>79</v>
      </c>
      <c r="L310">
        <v>44500</v>
      </c>
      <c r="M310">
        <v>44560</v>
      </c>
      <c r="N310" s="2" t="s">
        <v>4437</v>
      </c>
      <c r="O310">
        <v>44262</v>
      </c>
      <c r="P310">
        <v>1635</v>
      </c>
      <c r="Q310">
        <v>44262</v>
      </c>
      <c r="R310" s="2" t="s">
        <v>764</v>
      </c>
      <c r="S310">
        <v>0</v>
      </c>
      <c r="T310" s="2" t="s">
        <v>4084</v>
      </c>
      <c r="U310">
        <v>44560</v>
      </c>
      <c r="V310">
        <v>0</v>
      </c>
      <c r="W310">
        <v>0</v>
      </c>
      <c r="X310">
        <v>0</v>
      </c>
      <c r="Y310">
        <v>80</v>
      </c>
      <c r="Z310">
        <v>80</v>
      </c>
      <c r="AA310">
        <v>45897</v>
      </c>
      <c r="AB310">
        <v>0.92</v>
      </c>
      <c r="AC310">
        <v>1</v>
      </c>
      <c r="AD310">
        <v>49888.043478260865</v>
      </c>
      <c r="AE310">
        <v>49888.043478260865</v>
      </c>
      <c r="AF310">
        <v>3</v>
      </c>
      <c r="AG310" s="2" t="s">
        <v>764</v>
      </c>
    </row>
    <row r="311" spans="1:33">
      <c r="A311" s="1">
        <v>46105</v>
      </c>
      <c r="B311" s="2" t="s">
        <v>29</v>
      </c>
      <c r="C311" s="3">
        <v>0.61458333333333326</v>
      </c>
      <c r="D311" s="3">
        <v>0.61805555555555558</v>
      </c>
      <c r="E311">
        <v>442</v>
      </c>
      <c r="F311" s="2" t="s">
        <v>580</v>
      </c>
      <c r="G311" s="2" t="s">
        <v>1959</v>
      </c>
      <c r="H311" s="2" t="s">
        <v>1961</v>
      </c>
      <c r="I311" s="2" t="s">
        <v>744</v>
      </c>
      <c r="J311" s="2" t="s">
        <v>1960</v>
      </c>
      <c r="K311" s="2" t="s">
        <v>79</v>
      </c>
      <c r="L311">
        <v>1900</v>
      </c>
      <c r="M311">
        <v>2160</v>
      </c>
      <c r="N311" s="2" t="s">
        <v>4438</v>
      </c>
      <c r="O311">
        <v>1800</v>
      </c>
      <c r="P311">
        <v>540</v>
      </c>
      <c r="Q311">
        <v>1800</v>
      </c>
      <c r="R311" s="2" t="s">
        <v>764</v>
      </c>
      <c r="S311">
        <v>0</v>
      </c>
      <c r="T311" s="2" t="s">
        <v>4084</v>
      </c>
      <c r="U311">
        <v>2160</v>
      </c>
      <c r="V311">
        <v>0</v>
      </c>
      <c r="W311">
        <v>0</v>
      </c>
      <c r="X311">
        <v>0</v>
      </c>
      <c r="Y311">
        <v>80</v>
      </c>
      <c r="Z311">
        <v>80</v>
      </c>
      <c r="AA311">
        <v>2340</v>
      </c>
      <c r="AB311">
        <v>0.08</v>
      </c>
      <c r="AC311">
        <v>1</v>
      </c>
      <c r="AD311">
        <v>29250</v>
      </c>
      <c r="AE311">
        <v>29250</v>
      </c>
      <c r="AF311">
        <v>3</v>
      </c>
      <c r="AG311" s="2" t="s">
        <v>764</v>
      </c>
    </row>
    <row r="312" spans="1:33">
      <c r="A312" s="1">
        <v>46106</v>
      </c>
      <c r="B312" s="2" t="s">
        <v>29</v>
      </c>
      <c r="C312" s="3">
        <v>0.44444444444444442</v>
      </c>
      <c r="D312" s="3">
        <v>0.45138888888888884</v>
      </c>
      <c r="E312">
        <v>369</v>
      </c>
      <c r="F312" s="2" t="s">
        <v>1721</v>
      </c>
      <c r="G312" s="2" t="s">
        <v>1725</v>
      </c>
      <c r="H312" s="2" t="s">
        <v>1713</v>
      </c>
      <c r="I312" s="2" t="s">
        <v>1727</v>
      </c>
      <c r="J312" s="2" t="s">
        <v>1726</v>
      </c>
      <c r="K312" s="2" t="s">
        <v>79</v>
      </c>
      <c r="L312">
        <v>9100</v>
      </c>
      <c r="M312">
        <v>10800</v>
      </c>
      <c r="N312" s="2" t="s">
        <v>4439</v>
      </c>
      <c r="O312">
        <v>9000</v>
      </c>
      <c r="P312">
        <v>2000</v>
      </c>
      <c r="Q312">
        <v>9000</v>
      </c>
      <c r="R312" s="2" t="s">
        <v>764</v>
      </c>
      <c r="S312">
        <v>0</v>
      </c>
      <c r="T312" s="2" t="s">
        <v>4084</v>
      </c>
      <c r="U312">
        <v>10800</v>
      </c>
      <c r="V312">
        <v>0</v>
      </c>
      <c r="W312">
        <v>0</v>
      </c>
      <c r="X312">
        <v>0</v>
      </c>
      <c r="Y312">
        <v>80</v>
      </c>
      <c r="Z312">
        <v>80</v>
      </c>
      <c r="AA312">
        <v>11000</v>
      </c>
      <c r="AB312">
        <v>0.17</v>
      </c>
      <c r="AC312">
        <v>1</v>
      </c>
      <c r="AD312">
        <v>64705.882352941175</v>
      </c>
      <c r="AE312">
        <v>64705.882352941175</v>
      </c>
      <c r="AF312">
        <v>56</v>
      </c>
      <c r="AG312" s="2" t="s">
        <v>764</v>
      </c>
    </row>
    <row r="313" spans="1:33">
      <c r="A313" s="1">
        <v>46106</v>
      </c>
      <c r="B313" s="2" t="s">
        <v>29</v>
      </c>
      <c r="C313" s="3">
        <v>0.45138888888888884</v>
      </c>
      <c r="D313" s="3">
        <v>0.45486111111111116</v>
      </c>
      <c r="E313">
        <v>367</v>
      </c>
      <c r="F313" s="2" t="s">
        <v>1721</v>
      </c>
      <c r="G313" s="2" t="s">
        <v>1711</v>
      </c>
      <c r="H313" s="2" t="s">
        <v>1713</v>
      </c>
      <c r="I313" s="2" t="s">
        <v>1714</v>
      </c>
      <c r="J313" s="2" t="s">
        <v>1712</v>
      </c>
      <c r="K313" s="2" t="s">
        <v>79</v>
      </c>
      <c r="L313">
        <v>1500</v>
      </c>
      <c r="M313">
        <v>17760</v>
      </c>
      <c r="N313" s="2" t="s">
        <v>4440</v>
      </c>
      <c r="O313">
        <v>1350</v>
      </c>
      <c r="P313">
        <v>950</v>
      </c>
      <c r="Q313">
        <v>1350</v>
      </c>
      <c r="R313" s="2" t="s">
        <v>764</v>
      </c>
      <c r="S313">
        <v>0</v>
      </c>
      <c r="T313" s="2" t="s">
        <v>4084</v>
      </c>
      <c r="U313">
        <v>1760</v>
      </c>
      <c r="V313">
        <v>0</v>
      </c>
      <c r="W313">
        <v>0</v>
      </c>
      <c r="X313">
        <v>0</v>
      </c>
      <c r="Y313">
        <v>80</v>
      </c>
      <c r="Z313">
        <v>80</v>
      </c>
      <c r="AA313">
        <v>2300</v>
      </c>
      <c r="AB313">
        <v>0.08</v>
      </c>
      <c r="AC313">
        <v>1</v>
      </c>
      <c r="AD313">
        <v>28750</v>
      </c>
      <c r="AE313">
        <v>28750</v>
      </c>
      <c r="AF313">
        <v>4</v>
      </c>
      <c r="AG313" s="2" t="s">
        <v>764</v>
      </c>
    </row>
    <row r="314" spans="1:33">
      <c r="A314" s="1">
        <v>46106</v>
      </c>
      <c r="B314" s="2" t="s">
        <v>29</v>
      </c>
      <c r="C314" s="3">
        <v>0.45833333333333326</v>
      </c>
      <c r="D314" s="3">
        <v>0.46527777777777768</v>
      </c>
      <c r="E314">
        <v>135</v>
      </c>
      <c r="F314" s="2" t="s">
        <v>760</v>
      </c>
      <c r="G314" s="2" t="s">
        <v>760</v>
      </c>
      <c r="H314" s="2" t="s">
        <v>762</v>
      </c>
      <c r="I314" s="2" t="s">
        <v>763</v>
      </c>
      <c r="J314" s="2" t="s">
        <v>761</v>
      </c>
      <c r="K314" s="2" t="s">
        <v>765</v>
      </c>
      <c r="L314">
        <v>5000</v>
      </c>
      <c r="M314">
        <v>5060</v>
      </c>
      <c r="N314" s="2" t="s">
        <v>4441</v>
      </c>
      <c r="O314">
        <v>0</v>
      </c>
      <c r="P314">
        <v>5000</v>
      </c>
      <c r="Q314">
        <v>0</v>
      </c>
      <c r="R314" s="2" t="s">
        <v>764</v>
      </c>
      <c r="S314">
        <v>0</v>
      </c>
      <c r="T314" s="2" t="s">
        <v>4084</v>
      </c>
      <c r="U314">
        <v>5060</v>
      </c>
      <c r="V314">
        <v>0</v>
      </c>
      <c r="W314">
        <v>0</v>
      </c>
      <c r="X314">
        <v>0</v>
      </c>
      <c r="Y314">
        <v>20</v>
      </c>
      <c r="Z314">
        <v>20</v>
      </c>
      <c r="AA314">
        <v>5000</v>
      </c>
      <c r="AB314">
        <v>0.17</v>
      </c>
      <c r="AC314">
        <v>1</v>
      </c>
      <c r="AD314">
        <v>29411.76470588235</v>
      </c>
      <c r="AE314">
        <v>29411.76470588235</v>
      </c>
      <c r="AF314">
        <v>3</v>
      </c>
      <c r="AG314" s="2" t="s">
        <v>764</v>
      </c>
    </row>
    <row r="315" spans="1:33">
      <c r="A315" s="1">
        <v>46106</v>
      </c>
      <c r="B315" s="2" t="s">
        <v>29</v>
      </c>
      <c r="C315" s="3">
        <v>0.46527777777777768</v>
      </c>
      <c r="D315" s="3">
        <v>0.47916666666666674</v>
      </c>
      <c r="E315">
        <v>412</v>
      </c>
      <c r="F315" s="2" t="s">
        <v>760</v>
      </c>
      <c r="G315" s="2" t="s">
        <v>760</v>
      </c>
      <c r="H315" s="2" t="s">
        <v>1880</v>
      </c>
      <c r="I315" s="2" t="s">
        <v>763</v>
      </c>
      <c r="J315" s="2" t="s">
        <v>1879</v>
      </c>
      <c r="K315" s="2" t="s">
        <v>765</v>
      </c>
      <c r="L315">
        <v>8000</v>
      </c>
      <c r="M315">
        <v>8100</v>
      </c>
      <c r="N315" s="2" t="s">
        <v>4442</v>
      </c>
      <c r="O315">
        <v>0</v>
      </c>
      <c r="P315">
        <v>9856</v>
      </c>
      <c r="Q315">
        <v>0</v>
      </c>
      <c r="R315" s="2" t="s">
        <v>764</v>
      </c>
      <c r="S315">
        <v>0</v>
      </c>
      <c r="T315" s="2" t="s">
        <v>4084</v>
      </c>
      <c r="U315">
        <v>8000</v>
      </c>
      <c r="V315">
        <v>0</v>
      </c>
      <c r="W315">
        <v>0</v>
      </c>
      <c r="X315">
        <v>0</v>
      </c>
      <c r="Y315">
        <v>20</v>
      </c>
      <c r="Z315">
        <v>20</v>
      </c>
      <c r="AA315">
        <v>9856</v>
      </c>
      <c r="AB315">
        <v>0.33</v>
      </c>
      <c r="AC315">
        <v>1</v>
      </c>
      <c r="AD315">
        <v>29866.666666666664</v>
      </c>
      <c r="AE315">
        <v>29866.666666666664</v>
      </c>
      <c r="AF315">
        <v>3</v>
      </c>
      <c r="AG315" s="2" t="s">
        <v>764</v>
      </c>
    </row>
    <row r="316" spans="1:33">
      <c r="A316" s="1">
        <v>46106</v>
      </c>
      <c r="B316" s="2" t="s">
        <v>29</v>
      </c>
      <c r="C316" s="3">
        <v>0.61805555555555558</v>
      </c>
      <c r="D316" s="3">
        <v>0.625</v>
      </c>
      <c r="E316">
        <v>437</v>
      </c>
      <c r="F316" s="2" t="s">
        <v>388</v>
      </c>
      <c r="G316" s="2" t="s">
        <v>1938</v>
      </c>
      <c r="H316" s="2" t="s">
        <v>1940</v>
      </c>
      <c r="I316" s="2" t="s">
        <v>1941</v>
      </c>
      <c r="J316" s="2" t="s">
        <v>1939</v>
      </c>
      <c r="K316" s="2" t="s">
        <v>79</v>
      </c>
      <c r="L316">
        <v>13000</v>
      </c>
      <c r="M316">
        <v>13200</v>
      </c>
      <c r="N316" s="2" t="s">
        <v>4443</v>
      </c>
      <c r="O316">
        <v>12900</v>
      </c>
      <c r="P316">
        <v>370</v>
      </c>
      <c r="Q316">
        <v>12900</v>
      </c>
      <c r="R316" s="2" t="s">
        <v>764</v>
      </c>
      <c r="S316">
        <v>0</v>
      </c>
      <c r="T316" s="2" t="s">
        <v>4084</v>
      </c>
      <c r="U316">
        <v>13200</v>
      </c>
      <c r="V316">
        <v>0</v>
      </c>
      <c r="W316">
        <v>0</v>
      </c>
      <c r="X316">
        <v>0</v>
      </c>
      <c r="Y316">
        <v>80</v>
      </c>
      <c r="Z316">
        <v>80</v>
      </c>
      <c r="AA316">
        <v>13270</v>
      </c>
      <c r="AB316">
        <v>0.17</v>
      </c>
      <c r="AC316">
        <v>1</v>
      </c>
      <c r="AD316">
        <v>78058.823529411762</v>
      </c>
      <c r="AE316">
        <v>78058.823529411762</v>
      </c>
      <c r="AF316">
        <v>3</v>
      </c>
      <c r="AG316" s="2" t="s">
        <v>764</v>
      </c>
    </row>
    <row r="317" spans="1:33">
      <c r="A317" s="1">
        <v>46107</v>
      </c>
      <c r="B317" s="2" t="s">
        <v>29</v>
      </c>
      <c r="C317" s="3">
        <v>0.33333333333333326</v>
      </c>
      <c r="D317" s="3">
        <v>0.34722222222222232</v>
      </c>
      <c r="E317">
        <v>429</v>
      </c>
      <c r="F317" s="2" t="s">
        <v>1923</v>
      </c>
      <c r="G317" s="2" t="s">
        <v>1915</v>
      </c>
      <c r="H317" s="2" t="s">
        <v>1917</v>
      </c>
      <c r="I317" s="2" t="s">
        <v>744</v>
      </c>
      <c r="J317" s="2" t="s">
        <v>1916</v>
      </c>
      <c r="K317" s="2" t="s">
        <v>79</v>
      </c>
      <c r="L317">
        <v>18100</v>
      </c>
      <c r="M317">
        <v>18400</v>
      </c>
      <c r="N317" s="2" t="s">
        <v>4444</v>
      </c>
      <c r="O317">
        <v>18000</v>
      </c>
      <c r="P317">
        <v>820</v>
      </c>
      <c r="Q317">
        <v>18000</v>
      </c>
      <c r="R317" s="2" t="s">
        <v>764</v>
      </c>
      <c r="S317">
        <v>0</v>
      </c>
      <c r="T317" s="2" t="s">
        <v>4084</v>
      </c>
      <c r="U317">
        <v>18400</v>
      </c>
      <c r="V317">
        <v>0</v>
      </c>
      <c r="W317">
        <v>0</v>
      </c>
      <c r="X317">
        <v>0</v>
      </c>
      <c r="Y317">
        <v>80</v>
      </c>
      <c r="Z317">
        <v>80</v>
      </c>
      <c r="AA317">
        <v>18820</v>
      </c>
      <c r="AB317">
        <v>0.33</v>
      </c>
      <c r="AC317">
        <v>1</v>
      </c>
      <c r="AD317">
        <v>57030.303030303025</v>
      </c>
      <c r="AE317">
        <v>57030.303030303025</v>
      </c>
      <c r="AF317">
        <v>3</v>
      </c>
      <c r="AG317" s="2" t="s">
        <v>764</v>
      </c>
    </row>
    <row r="318" spans="1:33">
      <c r="A318" s="1">
        <v>46107</v>
      </c>
      <c r="B318" s="2" t="s">
        <v>29</v>
      </c>
      <c r="C318" s="3">
        <v>0.62152777777777768</v>
      </c>
      <c r="D318" s="3">
        <v>0.625</v>
      </c>
      <c r="E318">
        <v>324</v>
      </c>
      <c r="F318" s="2" t="s">
        <v>442</v>
      </c>
      <c r="G318" s="2" t="s">
        <v>1557</v>
      </c>
      <c r="H318" s="2" t="s">
        <v>1559</v>
      </c>
      <c r="I318" s="2" t="s">
        <v>97</v>
      </c>
      <c r="J318" s="2" t="s">
        <v>1558</v>
      </c>
      <c r="K318" s="2" t="s">
        <v>445</v>
      </c>
      <c r="L318">
        <v>5000</v>
      </c>
      <c r="M318">
        <v>5220</v>
      </c>
      <c r="N318" s="2" t="s">
        <v>4445</v>
      </c>
      <c r="O318">
        <v>4902</v>
      </c>
      <c r="P318">
        <v>0</v>
      </c>
      <c r="Q318">
        <v>4902</v>
      </c>
      <c r="R318" s="2" t="s">
        <v>764</v>
      </c>
      <c r="S318">
        <v>0</v>
      </c>
      <c r="T318" s="2" t="s">
        <v>4084</v>
      </c>
      <c r="U318">
        <v>5220</v>
      </c>
      <c r="V318">
        <v>0</v>
      </c>
      <c r="W318">
        <v>0</v>
      </c>
      <c r="X318">
        <v>0</v>
      </c>
      <c r="Y318">
        <v>80</v>
      </c>
      <c r="Z318">
        <v>80</v>
      </c>
      <c r="AA318">
        <v>4902</v>
      </c>
      <c r="AB318">
        <v>0.08</v>
      </c>
      <c r="AC318">
        <v>1</v>
      </c>
      <c r="AD318">
        <v>61275</v>
      </c>
      <c r="AE318">
        <v>61275</v>
      </c>
      <c r="AF318">
        <v>9</v>
      </c>
      <c r="AG318" s="2" t="s">
        <v>764</v>
      </c>
    </row>
    <row r="319" spans="1:33">
      <c r="A319" s="1">
        <v>46107</v>
      </c>
      <c r="B319" s="2" t="s">
        <v>29</v>
      </c>
      <c r="C319" s="3">
        <v>0.62847222222222232</v>
      </c>
      <c r="D319" s="3">
        <v>0.62847222222222232</v>
      </c>
      <c r="E319">
        <v>386</v>
      </c>
      <c r="F319" s="2" t="s">
        <v>442</v>
      </c>
      <c r="G319" s="2" t="s">
        <v>1791</v>
      </c>
      <c r="H319" s="2" t="s">
        <v>1793</v>
      </c>
      <c r="I319" s="2" t="s">
        <v>97</v>
      </c>
      <c r="J319" s="2" t="s">
        <v>1792</v>
      </c>
      <c r="K319" s="2" t="s">
        <v>445</v>
      </c>
      <c r="L319">
        <v>3000</v>
      </c>
      <c r="M319">
        <v>3240</v>
      </c>
      <c r="N319" s="2" t="s">
        <v>4446</v>
      </c>
      <c r="O319">
        <v>2941</v>
      </c>
      <c r="P319">
        <v>0</v>
      </c>
      <c r="Q319">
        <v>2941</v>
      </c>
      <c r="R319" s="2" t="s">
        <v>764</v>
      </c>
      <c r="S319">
        <v>0</v>
      </c>
      <c r="T319" s="2" t="s">
        <v>4084</v>
      </c>
      <c r="U319">
        <v>3240</v>
      </c>
      <c r="V319">
        <v>0</v>
      </c>
      <c r="W319">
        <v>0</v>
      </c>
      <c r="X319">
        <v>0</v>
      </c>
      <c r="Y319">
        <v>80</v>
      </c>
      <c r="Z319">
        <v>80</v>
      </c>
      <c r="AA319">
        <v>2941</v>
      </c>
      <c r="AB319">
        <v>0</v>
      </c>
      <c r="AC319">
        <v>1</v>
      </c>
      <c r="AD319">
        <v>0</v>
      </c>
      <c r="AF319">
        <v>3</v>
      </c>
      <c r="AG319" s="2" t="s">
        <v>764</v>
      </c>
    </row>
    <row r="320" spans="1:33">
      <c r="A320" s="1">
        <v>46107</v>
      </c>
      <c r="B320" s="2" t="s">
        <v>29</v>
      </c>
      <c r="C320" s="3">
        <v>0.62847222222222232</v>
      </c>
      <c r="D320" s="3">
        <v>0.63194444444444442</v>
      </c>
      <c r="E320">
        <v>465</v>
      </c>
      <c r="F320" s="2" t="s">
        <v>442</v>
      </c>
      <c r="G320" s="2" t="s">
        <v>2053</v>
      </c>
      <c r="H320" s="2" t="s">
        <v>996</v>
      </c>
      <c r="I320" s="2" t="s">
        <v>97</v>
      </c>
      <c r="J320" s="2" t="s">
        <v>2054</v>
      </c>
      <c r="K320" s="2" t="s">
        <v>445</v>
      </c>
      <c r="L320">
        <v>7100</v>
      </c>
      <c r="M320">
        <v>7200</v>
      </c>
      <c r="N320" s="2" t="s">
        <v>4447</v>
      </c>
      <c r="O320">
        <v>7000</v>
      </c>
      <c r="P320">
        <v>0</v>
      </c>
      <c r="Q320">
        <v>7000</v>
      </c>
      <c r="R320" s="2" t="s">
        <v>764</v>
      </c>
      <c r="S320">
        <v>0</v>
      </c>
      <c r="T320" s="2" t="s">
        <v>4084</v>
      </c>
      <c r="U320">
        <v>7200</v>
      </c>
      <c r="V320">
        <v>0</v>
      </c>
      <c r="W320">
        <v>0</v>
      </c>
      <c r="X320">
        <v>0</v>
      </c>
      <c r="Y320">
        <v>80</v>
      </c>
      <c r="Z320">
        <v>80</v>
      </c>
      <c r="AA320">
        <v>7000</v>
      </c>
      <c r="AB320">
        <v>0.08</v>
      </c>
      <c r="AC320">
        <v>1</v>
      </c>
      <c r="AD320">
        <v>87500</v>
      </c>
      <c r="AE320">
        <v>87500</v>
      </c>
      <c r="AF320">
        <v>3</v>
      </c>
      <c r="AG320" s="2" t="s">
        <v>764</v>
      </c>
    </row>
    <row r="321" spans="1:33">
      <c r="A321" s="1">
        <v>46107</v>
      </c>
      <c r="B321" s="2" t="s">
        <v>29</v>
      </c>
      <c r="C321" s="3">
        <v>0.63194444444444442</v>
      </c>
      <c r="D321" s="3">
        <v>0.63888888888888884</v>
      </c>
      <c r="E321">
        <v>330</v>
      </c>
      <c r="F321" s="2" t="s">
        <v>442</v>
      </c>
      <c r="G321" s="2" t="s">
        <v>1574</v>
      </c>
      <c r="H321" s="2" t="s">
        <v>511</v>
      </c>
      <c r="I321" s="2" t="s">
        <v>240</v>
      </c>
      <c r="J321" s="2" t="s">
        <v>1575</v>
      </c>
      <c r="K321" s="2" t="s">
        <v>445</v>
      </c>
      <c r="L321">
        <v>7600</v>
      </c>
      <c r="M321">
        <v>7776</v>
      </c>
      <c r="N321" s="2" t="s">
        <v>4448</v>
      </c>
      <c r="O321">
        <v>2500</v>
      </c>
      <c r="P321">
        <v>6000</v>
      </c>
      <c r="Q321">
        <v>2500</v>
      </c>
      <c r="R321" s="2" t="s">
        <v>764</v>
      </c>
      <c r="S321">
        <v>0</v>
      </c>
      <c r="T321" s="2" t="s">
        <v>4084</v>
      </c>
      <c r="U321">
        <v>7776</v>
      </c>
      <c r="V321">
        <v>0</v>
      </c>
      <c r="W321">
        <v>0</v>
      </c>
      <c r="X321">
        <v>0</v>
      </c>
      <c r="Y321">
        <v>80</v>
      </c>
      <c r="Z321">
        <v>80</v>
      </c>
      <c r="AA321">
        <v>8500</v>
      </c>
      <c r="AB321">
        <v>0.17</v>
      </c>
      <c r="AC321">
        <v>1</v>
      </c>
      <c r="AD321">
        <v>50000</v>
      </c>
      <c r="AE321">
        <v>50000</v>
      </c>
      <c r="AF321">
        <v>3</v>
      </c>
      <c r="AG321" s="2" t="s">
        <v>764</v>
      </c>
    </row>
    <row r="322" spans="1:33">
      <c r="A322" s="1">
        <v>46107</v>
      </c>
      <c r="B322" s="2" t="s">
        <v>29</v>
      </c>
      <c r="C322" s="3">
        <v>0.63888888888888884</v>
      </c>
      <c r="D322" s="3">
        <v>0.64236111111111116</v>
      </c>
      <c r="E322">
        <v>327</v>
      </c>
      <c r="F322" s="2" t="s">
        <v>442</v>
      </c>
      <c r="G322" s="2" t="s">
        <v>1567</v>
      </c>
      <c r="H322" s="2" t="s">
        <v>1569</v>
      </c>
      <c r="I322" s="2" t="s">
        <v>97</v>
      </c>
      <c r="J322" s="2" t="s">
        <v>1568</v>
      </c>
      <c r="K322" s="2" t="s">
        <v>445</v>
      </c>
      <c r="L322">
        <v>2000</v>
      </c>
      <c r="M322">
        <v>2160</v>
      </c>
      <c r="N322" s="2" t="s">
        <v>4449</v>
      </c>
      <c r="O322">
        <v>0</v>
      </c>
      <c r="P322">
        <v>3000</v>
      </c>
      <c r="Q322">
        <v>0</v>
      </c>
      <c r="R322" s="2" t="s">
        <v>764</v>
      </c>
      <c r="S322">
        <v>0</v>
      </c>
      <c r="T322" s="2" t="s">
        <v>4084</v>
      </c>
      <c r="U322">
        <v>2160</v>
      </c>
      <c r="V322">
        <v>0</v>
      </c>
      <c r="W322">
        <v>0</v>
      </c>
      <c r="X322">
        <v>0</v>
      </c>
      <c r="Y322">
        <v>80</v>
      </c>
      <c r="Z322">
        <v>80</v>
      </c>
      <c r="AA322">
        <v>3000</v>
      </c>
      <c r="AB322">
        <v>0.08</v>
      </c>
      <c r="AC322">
        <v>1</v>
      </c>
      <c r="AD322">
        <v>37500</v>
      </c>
      <c r="AE322">
        <v>37500</v>
      </c>
      <c r="AF322">
        <v>4</v>
      </c>
      <c r="AG322" s="2" t="s">
        <v>764</v>
      </c>
    </row>
    <row r="323" spans="1:33">
      <c r="A323" s="1">
        <v>46107</v>
      </c>
      <c r="B323" s="2" t="s">
        <v>29</v>
      </c>
      <c r="C323" s="3">
        <v>0.64236111111111116</v>
      </c>
      <c r="D323" s="3">
        <v>0.64583333333333326</v>
      </c>
      <c r="E323">
        <v>399</v>
      </c>
      <c r="F323" s="2" t="s">
        <v>1839</v>
      </c>
      <c r="G323" s="2" t="s">
        <v>1833</v>
      </c>
      <c r="H323" s="2" t="s">
        <v>1627</v>
      </c>
      <c r="I323" s="2" t="s">
        <v>1835</v>
      </c>
      <c r="J323" s="2" t="s">
        <v>1834</v>
      </c>
      <c r="K323" s="2" t="s">
        <v>79</v>
      </c>
      <c r="L323">
        <v>1700</v>
      </c>
      <c r="M323">
        <v>1856</v>
      </c>
      <c r="N323" s="2" t="s">
        <v>4450</v>
      </c>
      <c r="O323">
        <v>1700</v>
      </c>
      <c r="P323">
        <v>550</v>
      </c>
      <c r="Q323">
        <v>1700</v>
      </c>
      <c r="R323" s="2" t="s">
        <v>764</v>
      </c>
      <c r="S323">
        <v>0</v>
      </c>
      <c r="T323" s="2" t="s">
        <v>4084</v>
      </c>
      <c r="U323">
        <v>1856</v>
      </c>
      <c r="V323">
        <v>0</v>
      </c>
      <c r="W323">
        <v>0</v>
      </c>
      <c r="X323">
        <v>0</v>
      </c>
      <c r="Y323">
        <v>80</v>
      </c>
      <c r="Z323">
        <v>80</v>
      </c>
      <c r="AA323">
        <v>2250</v>
      </c>
      <c r="AB323">
        <v>0.08</v>
      </c>
      <c r="AC323">
        <v>1</v>
      </c>
      <c r="AD323">
        <v>28125</v>
      </c>
      <c r="AE323">
        <v>28125</v>
      </c>
      <c r="AF323">
        <v>3</v>
      </c>
      <c r="AG323" s="2" t="s">
        <v>764</v>
      </c>
    </row>
    <row r="324" spans="1:33">
      <c r="A324" s="1">
        <v>46107</v>
      </c>
      <c r="B324" s="2" t="s">
        <v>29</v>
      </c>
      <c r="C324" s="3">
        <v>0.69444444444444442</v>
      </c>
      <c r="D324" s="3">
        <v>0.70138888888888884</v>
      </c>
      <c r="E324">
        <v>464</v>
      </c>
      <c r="F324" s="2" t="s">
        <v>2059</v>
      </c>
      <c r="G324" s="2" t="s">
        <v>2053</v>
      </c>
      <c r="H324" s="2" t="s">
        <v>996</v>
      </c>
      <c r="I324" s="2" t="s">
        <v>97</v>
      </c>
      <c r="J324" s="2" t="s">
        <v>2054</v>
      </c>
      <c r="K324" s="2" t="s">
        <v>79</v>
      </c>
      <c r="L324">
        <v>7100</v>
      </c>
      <c r="M324">
        <v>7360</v>
      </c>
      <c r="N324" s="2" t="s">
        <v>4451</v>
      </c>
      <c r="O324">
        <v>7000</v>
      </c>
      <c r="P324">
        <v>343</v>
      </c>
      <c r="Q324">
        <v>7000</v>
      </c>
      <c r="R324" s="2" t="s">
        <v>764</v>
      </c>
      <c r="S324">
        <v>0</v>
      </c>
      <c r="T324" s="2" t="s">
        <v>4084</v>
      </c>
      <c r="U324">
        <v>7360</v>
      </c>
      <c r="V324">
        <v>0</v>
      </c>
      <c r="W324">
        <v>0</v>
      </c>
      <c r="X324">
        <v>0</v>
      </c>
      <c r="Y324">
        <v>80</v>
      </c>
      <c r="Z324">
        <v>80</v>
      </c>
      <c r="AA324">
        <v>7343</v>
      </c>
      <c r="AB324">
        <v>0.17</v>
      </c>
      <c r="AC324">
        <v>1</v>
      </c>
      <c r="AD324">
        <v>43194.117647058818</v>
      </c>
      <c r="AE324">
        <v>43194.117647058818</v>
      </c>
      <c r="AF324">
        <v>3</v>
      </c>
      <c r="AG324" s="2" t="s">
        <v>764</v>
      </c>
    </row>
    <row r="325" spans="1:33">
      <c r="A325" s="1">
        <v>46108</v>
      </c>
      <c r="B325" s="2" t="s">
        <v>29</v>
      </c>
      <c r="C325" s="3">
        <v>0.625</v>
      </c>
      <c r="D325" s="3">
        <v>0.62847222222222232</v>
      </c>
      <c r="E325">
        <v>385</v>
      </c>
      <c r="F325" s="2" t="s">
        <v>222</v>
      </c>
      <c r="G325" s="2" t="s">
        <v>1791</v>
      </c>
      <c r="H325" s="2" t="s">
        <v>1793</v>
      </c>
      <c r="I325" s="2" t="s">
        <v>97</v>
      </c>
      <c r="J325" s="2" t="s">
        <v>1792</v>
      </c>
      <c r="K325" s="2" t="s">
        <v>79</v>
      </c>
      <c r="L325">
        <v>3000</v>
      </c>
      <c r="M325">
        <v>3200</v>
      </c>
      <c r="N325" s="2" t="s">
        <v>4452</v>
      </c>
      <c r="O325">
        <v>2941</v>
      </c>
      <c r="P325">
        <v>840</v>
      </c>
      <c r="Q325">
        <v>2941</v>
      </c>
      <c r="R325" s="2" t="s">
        <v>764</v>
      </c>
      <c r="S325">
        <v>0</v>
      </c>
      <c r="T325" s="2" t="s">
        <v>4084</v>
      </c>
      <c r="U325">
        <v>3200</v>
      </c>
      <c r="V325">
        <v>0</v>
      </c>
      <c r="W325">
        <v>0</v>
      </c>
      <c r="X325">
        <v>0</v>
      </c>
      <c r="Y325">
        <v>80</v>
      </c>
      <c r="Z325">
        <v>80</v>
      </c>
      <c r="AA325">
        <v>3781</v>
      </c>
      <c r="AB325">
        <v>0.08</v>
      </c>
      <c r="AC325">
        <v>1</v>
      </c>
      <c r="AD325">
        <v>47262.5</v>
      </c>
      <c r="AE325">
        <v>47262.5</v>
      </c>
      <c r="AF325">
        <v>3</v>
      </c>
      <c r="AG325" s="2" t="s">
        <v>764</v>
      </c>
    </row>
    <row r="326" spans="1:33">
      <c r="A326" s="1">
        <v>46108</v>
      </c>
      <c r="B326" s="2" t="s">
        <v>29</v>
      </c>
      <c r="C326" s="3">
        <v>0.65972222222222232</v>
      </c>
      <c r="D326" s="3">
        <v>0.66319444444444442</v>
      </c>
      <c r="E326">
        <v>323</v>
      </c>
      <c r="F326" s="2" t="s">
        <v>1564</v>
      </c>
      <c r="G326" s="2" t="s">
        <v>1557</v>
      </c>
      <c r="H326" s="2" t="s">
        <v>1559</v>
      </c>
      <c r="I326" s="2" t="s">
        <v>97</v>
      </c>
      <c r="J326" s="2" t="s">
        <v>1558</v>
      </c>
      <c r="K326" s="2" t="s">
        <v>79</v>
      </c>
      <c r="L326">
        <v>5000</v>
      </c>
      <c r="M326">
        <v>5280</v>
      </c>
      <c r="N326" s="2" t="s">
        <v>4453</v>
      </c>
      <c r="O326">
        <v>4602</v>
      </c>
      <c r="P326">
        <v>0</v>
      </c>
      <c r="Q326">
        <v>4602</v>
      </c>
      <c r="R326" s="2" t="s">
        <v>764</v>
      </c>
      <c r="S326">
        <v>0</v>
      </c>
      <c r="T326" s="2" t="s">
        <v>4084</v>
      </c>
      <c r="U326">
        <v>5280</v>
      </c>
      <c r="V326">
        <v>0</v>
      </c>
      <c r="W326">
        <v>0</v>
      </c>
      <c r="X326">
        <v>0</v>
      </c>
      <c r="Y326">
        <v>80</v>
      </c>
      <c r="Z326">
        <v>80</v>
      </c>
      <c r="AA326">
        <v>4602</v>
      </c>
      <c r="AB326">
        <v>0.08</v>
      </c>
      <c r="AC326">
        <v>1</v>
      </c>
      <c r="AD326">
        <v>57525</v>
      </c>
      <c r="AE326">
        <v>57525</v>
      </c>
      <c r="AF326">
        <v>21</v>
      </c>
      <c r="AG326" s="2" t="s">
        <v>764</v>
      </c>
    </row>
    <row r="327" spans="1:33">
      <c r="A327" s="1">
        <v>46111</v>
      </c>
      <c r="B327" s="2" t="s">
        <v>29</v>
      </c>
      <c r="C327" s="3">
        <v>0.45833333333333326</v>
      </c>
      <c r="D327" s="3">
        <v>0.47916666666666674</v>
      </c>
      <c r="E327">
        <v>424</v>
      </c>
      <c r="F327" s="2" t="s">
        <v>1904</v>
      </c>
      <c r="G327" s="2" t="s">
        <v>1890</v>
      </c>
      <c r="H327" s="2" t="s">
        <v>1892</v>
      </c>
      <c r="I327" s="2" t="s">
        <v>1893</v>
      </c>
      <c r="J327" s="2" t="s">
        <v>1891</v>
      </c>
      <c r="K327" s="2" t="s">
        <v>79</v>
      </c>
      <c r="L327">
        <v>34100</v>
      </c>
      <c r="M327">
        <v>34720</v>
      </c>
      <c r="N327" s="2" t="s">
        <v>4454</v>
      </c>
      <c r="O327">
        <v>34000</v>
      </c>
      <c r="P327">
        <v>1193</v>
      </c>
      <c r="Q327">
        <v>34000</v>
      </c>
      <c r="R327" s="2" t="s">
        <v>764</v>
      </c>
      <c r="S327">
        <v>0</v>
      </c>
      <c r="T327" s="2" t="s">
        <v>4084</v>
      </c>
      <c r="U327">
        <v>34720</v>
      </c>
      <c r="V327">
        <v>0</v>
      </c>
      <c r="W327">
        <v>0</v>
      </c>
      <c r="X327">
        <v>0</v>
      </c>
      <c r="Y327">
        <v>80</v>
      </c>
      <c r="Z327">
        <v>80</v>
      </c>
      <c r="AA327">
        <v>35193</v>
      </c>
      <c r="AB327">
        <v>0.5</v>
      </c>
      <c r="AC327">
        <v>1</v>
      </c>
      <c r="AD327">
        <v>70386</v>
      </c>
      <c r="AE327">
        <v>70386</v>
      </c>
      <c r="AF327">
        <v>3</v>
      </c>
      <c r="AG327" s="2" t="s">
        <v>764</v>
      </c>
    </row>
    <row r="328" spans="1:33">
      <c r="A328" s="1">
        <v>46111</v>
      </c>
      <c r="B328" s="2" t="s">
        <v>29</v>
      </c>
      <c r="C328" s="3">
        <v>0.60416666666666674</v>
      </c>
      <c r="D328" s="3">
        <v>0.625</v>
      </c>
      <c r="E328">
        <v>475</v>
      </c>
      <c r="F328" s="2" t="s">
        <v>137</v>
      </c>
      <c r="G328" s="2" t="s">
        <v>1863</v>
      </c>
      <c r="H328" s="2" t="s">
        <v>1860</v>
      </c>
      <c r="I328" s="2" t="s">
        <v>1051</v>
      </c>
      <c r="J328" s="2" t="s">
        <v>1859</v>
      </c>
      <c r="K328" s="2" t="s">
        <v>79</v>
      </c>
      <c r="L328">
        <v>30000</v>
      </c>
      <c r="M328">
        <v>30560</v>
      </c>
      <c r="N328" s="2" t="s">
        <v>4455</v>
      </c>
      <c r="O328">
        <v>30000</v>
      </c>
      <c r="P328">
        <v>715</v>
      </c>
      <c r="Q328">
        <v>30000</v>
      </c>
      <c r="R328" s="2" t="s">
        <v>764</v>
      </c>
      <c r="S328">
        <v>0</v>
      </c>
      <c r="T328" s="2" t="s">
        <v>4084</v>
      </c>
      <c r="U328">
        <v>30560</v>
      </c>
      <c r="V328">
        <v>0</v>
      </c>
      <c r="W328">
        <v>0</v>
      </c>
      <c r="X328">
        <v>0</v>
      </c>
      <c r="Y328">
        <v>80</v>
      </c>
      <c r="Z328">
        <v>80</v>
      </c>
      <c r="AA328">
        <v>30715</v>
      </c>
      <c r="AB328">
        <v>0.5</v>
      </c>
      <c r="AC328">
        <v>1</v>
      </c>
      <c r="AD328">
        <v>61430</v>
      </c>
      <c r="AE328">
        <v>61430</v>
      </c>
      <c r="AF328">
        <v>3</v>
      </c>
      <c r="AG328" s="2" t="s">
        <v>764</v>
      </c>
    </row>
    <row r="329" spans="1:33">
      <c r="A329" s="1">
        <v>46112</v>
      </c>
      <c r="B329" s="2" t="s">
        <v>29</v>
      </c>
      <c r="C329" s="3">
        <v>0.36111111111111116</v>
      </c>
      <c r="D329" s="3">
        <v>0.36458333333333326</v>
      </c>
      <c r="E329">
        <v>451</v>
      </c>
      <c r="F329" s="2" t="s">
        <v>2000</v>
      </c>
      <c r="G329" s="2" t="s">
        <v>1995</v>
      </c>
      <c r="H329" s="2" t="s">
        <v>1997</v>
      </c>
      <c r="I329" s="2" t="s">
        <v>1999</v>
      </c>
      <c r="J329" s="2" t="s">
        <v>1996</v>
      </c>
      <c r="K329" s="2" t="s">
        <v>79</v>
      </c>
      <c r="L329">
        <v>3600</v>
      </c>
      <c r="M329">
        <v>3640</v>
      </c>
      <c r="N329" s="2" t="s">
        <v>4456</v>
      </c>
      <c r="O329">
        <v>3500</v>
      </c>
      <c r="P329">
        <v>430</v>
      </c>
      <c r="Q329">
        <v>3500</v>
      </c>
      <c r="R329" s="2" t="s">
        <v>764</v>
      </c>
      <c r="S329">
        <v>0</v>
      </c>
      <c r="T329" s="2" t="s">
        <v>4084</v>
      </c>
      <c r="U329">
        <v>3640</v>
      </c>
      <c r="V329">
        <v>0</v>
      </c>
      <c r="W329">
        <v>0</v>
      </c>
      <c r="X329">
        <v>0</v>
      </c>
      <c r="Y329">
        <v>80</v>
      </c>
      <c r="Z329">
        <v>80</v>
      </c>
      <c r="AA329">
        <v>3930</v>
      </c>
      <c r="AB329">
        <v>0.08</v>
      </c>
      <c r="AC329">
        <v>1</v>
      </c>
      <c r="AD329">
        <v>49125</v>
      </c>
      <c r="AE329">
        <v>49125</v>
      </c>
      <c r="AF329">
        <v>3</v>
      </c>
      <c r="AG329" s="2" t="s">
        <v>764</v>
      </c>
    </row>
    <row r="330" spans="1:33">
      <c r="A330" s="1">
        <v>46112</v>
      </c>
      <c r="B330" s="2" t="s">
        <v>29</v>
      </c>
      <c r="C330" s="3">
        <v>0.36805555555555558</v>
      </c>
      <c r="D330" s="3">
        <v>0.37152777777777768</v>
      </c>
      <c r="E330">
        <v>321</v>
      </c>
      <c r="F330" s="2" t="s">
        <v>1554</v>
      </c>
      <c r="G330" s="2" t="s">
        <v>1542</v>
      </c>
      <c r="H330" s="2" t="s">
        <v>1544</v>
      </c>
      <c r="I330" s="2" t="s">
        <v>1546</v>
      </c>
      <c r="J330" s="2" t="s">
        <v>1543</v>
      </c>
      <c r="K330" s="2" t="s">
        <v>445</v>
      </c>
      <c r="L330">
        <v>4100</v>
      </c>
      <c r="M330">
        <v>4500</v>
      </c>
      <c r="N330" s="2" t="s">
        <v>4457</v>
      </c>
      <c r="O330">
        <v>1000</v>
      </c>
      <c r="P330">
        <v>4220</v>
      </c>
      <c r="Q330">
        <v>1000</v>
      </c>
      <c r="R330" s="2" t="s">
        <v>764</v>
      </c>
      <c r="S330">
        <v>0</v>
      </c>
      <c r="T330" s="2" t="s">
        <v>4084</v>
      </c>
      <c r="U330">
        <v>4500</v>
      </c>
      <c r="V330">
        <v>0</v>
      </c>
      <c r="W330">
        <v>0</v>
      </c>
      <c r="X330">
        <v>0</v>
      </c>
      <c r="Y330">
        <v>80</v>
      </c>
      <c r="Z330">
        <v>80</v>
      </c>
      <c r="AA330">
        <v>5220</v>
      </c>
      <c r="AB330">
        <v>0.08</v>
      </c>
      <c r="AC330">
        <v>1</v>
      </c>
      <c r="AD330">
        <v>65250</v>
      </c>
      <c r="AE330">
        <v>65250</v>
      </c>
      <c r="AF330">
        <v>3</v>
      </c>
      <c r="AG330" s="2" t="s">
        <v>764</v>
      </c>
    </row>
    <row r="331" spans="1:33">
      <c r="A331" s="1">
        <v>46112</v>
      </c>
      <c r="B331" s="2" t="s">
        <v>29</v>
      </c>
      <c r="C331" s="3">
        <v>0.40277777777777768</v>
      </c>
      <c r="D331" s="3">
        <v>0.40625</v>
      </c>
      <c r="E331">
        <v>320</v>
      </c>
      <c r="F331" s="2" t="s">
        <v>1551</v>
      </c>
      <c r="G331" s="2" t="s">
        <v>1542</v>
      </c>
      <c r="H331" s="2" t="s">
        <v>1544</v>
      </c>
      <c r="I331" s="2" t="s">
        <v>1546</v>
      </c>
      <c r="J331" s="2" t="s">
        <v>1543</v>
      </c>
      <c r="K331" s="2" t="s">
        <v>79</v>
      </c>
      <c r="L331">
        <v>4100</v>
      </c>
      <c r="M331">
        <v>4336</v>
      </c>
      <c r="N331" s="2" t="s">
        <v>4458</v>
      </c>
      <c r="O331">
        <v>4000</v>
      </c>
      <c r="P331">
        <v>550</v>
      </c>
      <c r="Q331">
        <v>4000</v>
      </c>
      <c r="R331" s="2" t="s">
        <v>764</v>
      </c>
      <c r="S331">
        <v>0</v>
      </c>
      <c r="T331" s="2" t="s">
        <v>4084</v>
      </c>
      <c r="U331">
        <v>4336</v>
      </c>
      <c r="V331">
        <v>0</v>
      </c>
      <c r="W331">
        <v>0</v>
      </c>
      <c r="X331">
        <v>0</v>
      </c>
      <c r="Y331">
        <v>80</v>
      </c>
      <c r="Z331">
        <v>80</v>
      </c>
      <c r="AA331">
        <v>4550</v>
      </c>
      <c r="AB331">
        <v>0.08</v>
      </c>
      <c r="AC331">
        <v>1</v>
      </c>
      <c r="AD331">
        <v>56875</v>
      </c>
      <c r="AE331">
        <v>56875</v>
      </c>
      <c r="AF331">
        <v>3</v>
      </c>
      <c r="AG331" s="2" t="s">
        <v>764</v>
      </c>
    </row>
    <row r="332" spans="1:33">
      <c r="A332" s="1">
        <v>46112</v>
      </c>
      <c r="B332" s="2" t="s">
        <v>29</v>
      </c>
      <c r="C332" s="3">
        <v>0.49652777777777768</v>
      </c>
      <c r="D332" s="3">
        <v>0.5</v>
      </c>
      <c r="E332">
        <v>410</v>
      </c>
      <c r="F332" s="2" t="s">
        <v>1249</v>
      </c>
      <c r="G332" s="2" t="s">
        <v>1695</v>
      </c>
      <c r="H332" s="2" t="s">
        <v>1244</v>
      </c>
      <c r="I332" s="2" t="s">
        <v>59</v>
      </c>
      <c r="J332" s="2" t="s">
        <v>1696</v>
      </c>
      <c r="K332" s="2" t="s">
        <v>79</v>
      </c>
      <c r="L332">
        <v>6100</v>
      </c>
      <c r="M332">
        <v>6000</v>
      </c>
      <c r="N332" s="2" t="s">
        <v>4459</v>
      </c>
      <c r="O332">
        <v>6000</v>
      </c>
      <c r="P332">
        <v>525</v>
      </c>
      <c r="Q332">
        <v>6000</v>
      </c>
      <c r="R332" s="2" t="s">
        <v>764</v>
      </c>
      <c r="S332">
        <v>0</v>
      </c>
      <c r="T332" s="2" t="s">
        <v>4084</v>
      </c>
      <c r="U332">
        <v>6000</v>
      </c>
      <c r="V332">
        <v>0</v>
      </c>
      <c r="W332">
        <v>0</v>
      </c>
      <c r="X332">
        <v>0</v>
      </c>
      <c r="Y332">
        <v>80</v>
      </c>
      <c r="Z332">
        <v>80</v>
      </c>
      <c r="AA332">
        <v>6525</v>
      </c>
      <c r="AB332">
        <v>0.08</v>
      </c>
      <c r="AC332">
        <v>1</v>
      </c>
      <c r="AD332">
        <v>81562.5</v>
      </c>
      <c r="AE332">
        <v>81562.5</v>
      </c>
      <c r="AF332">
        <v>3</v>
      </c>
      <c r="AG332" s="2" t="s">
        <v>764</v>
      </c>
    </row>
    <row r="333" spans="1:33">
      <c r="A333" s="1">
        <v>46112</v>
      </c>
      <c r="B333" s="2" t="s">
        <v>29</v>
      </c>
      <c r="C333" s="3">
        <v>0.50694444444444442</v>
      </c>
      <c r="D333" s="3">
        <v>0.51041666666666674</v>
      </c>
      <c r="E333">
        <v>444</v>
      </c>
      <c r="F333" s="2" t="s">
        <v>1969</v>
      </c>
      <c r="G333" s="2" t="s">
        <v>1664</v>
      </c>
      <c r="H333" s="2" t="s">
        <v>1964</v>
      </c>
      <c r="I333" s="2" t="s">
        <v>1064</v>
      </c>
      <c r="J333" s="2" t="s">
        <v>1963</v>
      </c>
      <c r="K333" s="2" t="s">
        <v>79</v>
      </c>
      <c r="L333">
        <v>5100</v>
      </c>
      <c r="M333">
        <v>5360</v>
      </c>
      <c r="N333" s="2" t="s">
        <v>4460</v>
      </c>
      <c r="O333">
        <v>5000</v>
      </c>
      <c r="P333">
        <v>500</v>
      </c>
      <c r="Q333">
        <v>5000</v>
      </c>
      <c r="R333" s="2" t="s">
        <v>764</v>
      </c>
      <c r="S333">
        <v>0</v>
      </c>
      <c r="T333" s="2" t="s">
        <v>4084</v>
      </c>
      <c r="U333">
        <v>5360</v>
      </c>
      <c r="V333">
        <v>0</v>
      </c>
      <c r="W333">
        <v>0</v>
      </c>
      <c r="X333">
        <v>0</v>
      </c>
      <c r="Y333">
        <v>80</v>
      </c>
      <c r="Z333">
        <v>80</v>
      </c>
      <c r="AA333">
        <v>5500</v>
      </c>
      <c r="AB333">
        <v>0.08</v>
      </c>
      <c r="AC333">
        <v>1</v>
      </c>
      <c r="AD333">
        <v>68750</v>
      </c>
      <c r="AE333">
        <v>68750</v>
      </c>
      <c r="AF333">
        <v>3</v>
      </c>
      <c r="AG333" s="2" t="s">
        <v>764</v>
      </c>
    </row>
    <row r="334" spans="1:33">
      <c r="A334" s="1">
        <v>46112</v>
      </c>
      <c r="B334" s="2" t="s">
        <v>29</v>
      </c>
      <c r="C334" s="3">
        <v>0.51388888888888884</v>
      </c>
      <c r="D334" s="3">
        <v>0.51736111111111116</v>
      </c>
      <c r="E334">
        <v>318</v>
      </c>
      <c r="F334" s="2" t="s">
        <v>1539</v>
      </c>
      <c r="G334" s="2" t="s">
        <v>1532</v>
      </c>
      <c r="H334" s="2" t="s">
        <v>1534</v>
      </c>
      <c r="I334" s="2" t="s">
        <v>240</v>
      </c>
      <c r="J334" s="2" t="s">
        <v>1533</v>
      </c>
      <c r="K334" s="2" t="s">
        <v>79</v>
      </c>
      <c r="L334">
        <v>4900</v>
      </c>
      <c r="M334">
        <v>5360</v>
      </c>
      <c r="N334" s="2" t="s">
        <v>4461</v>
      </c>
      <c r="O334">
        <v>4839</v>
      </c>
      <c r="P334">
        <v>595</v>
      </c>
      <c r="Q334">
        <v>4839</v>
      </c>
      <c r="R334" s="2" t="s">
        <v>764</v>
      </c>
      <c r="S334">
        <v>0</v>
      </c>
      <c r="T334" s="2" t="s">
        <v>4084</v>
      </c>
      <c r="U334">
        <v>5360</v>
      </c>
      <c r="V334">
        <v>0</v>
      </c>
      <c r="W334">
        <v>0</v>
      </c>
      <c r="X334">
        <v>0</v>
      </c>
      <c r="Y334">
        <v>80</v>
      </c>
      <c r="Z334">
        <v>80</v>
      </c>
      <c r="AA334">
        <v>5434</v>
      </c>
      <c r="AB334">
        <v>0.08</v>
      </c>
      <c r="AC334">
        <v>1</v>
      </c>
      <c r="AD334">
        <v>67925</v>
      </c>
      <c r="AE334">
        <v>67925</v>
      </c>
      <c r="AF334">
        <v>3</v>
      </c>
      <c r="AG334" s="2" t="s">
        <v>764</v>
      </c>
    </row>
    <row r="335" spans="1:33">
      <c r="A335" s="1">
        <v>46112</v>
      </c>
      <c r="B335" s="2" t="s">
        <v>29</v>
      </c>
      <c r="C335" s="3">
        <v>0.60069444444444442</v>
      </c>
      <c r="D335" s="3">
        <v>0.60416666666666674</v>
      </c>
      <c r="E335">
        <v>187</v>
      </c>
      <c r="F335" s="2" t="s">
        <v>991</v>
      </c>
      <c r="G335" s="2" t="s">
        <v>983</v>
      </c>
      <c r="H335" s="2" t="s">
        <v>985</v>
      </c>
      <c r="I335" s="2" t="s">
        <v>986</v>
      </c>
      <c r="J335" s="2" t="s">
        <v>984</v>
      </c>
      <c r="K335" s="2" t="s">
        <v>79</v>
      </c>
      <c r="L335">
        <v>4100</v>
      </c>
      <c r="M335">
        <v>4336</v>
      </c>
      <c r="N335" s="2" t="s">
        <v>4462</v>
      </c>
      <c r="O335">
        <v>4000</v>
      </c>
      <c r="P335">
        <v>430</v>
      </c>
      <c r="Q335">
        <v>4000</v>
      </c>
      <c r="R335" s="2" t="s">
        <v>764</v>
      </c>
      <c r="S335">
        <v>0</v>
      </c>
      <c r="T335" s="2" t="s">
        <v>4084</v>
      </c>
      <c r="U335">
        <v>4336</v>
      </c>
      <c r="V335">
        <v>0</v>
      </c>
      <c r="W335">
        <v>0</v>
      </c>
      <c r="X335">
        <v>0</v>
      </c>
      <c r="Y335">
        <v>80</v>
      </c>
      <c r="Z335">
        <v>80</v>
      </c>
      <c r="AA335">
        <v>4430</v>
      </c>
      <c r="AB335">
        <v>0.08</v>
      </c>
      <c r="AC335">
        <v>1</v>
      </c>
      <c r="AD335">
        <v>55375</v>
      </c>
      <c r="AE335">
        <v>55375</v>
      </c>
      <c r="AF335">
        <v>3</v>
      </c>
      <c r="AG335" s="2" t="s">
        <v>764</v>
      </c>
    </row>
    <row r="336" spans="1:33">
      <c r="A336" s="1">
        <v>46112</v>
      </c>
      <c r="B336" s="2" t="s">
        <v>29</v>
      </c>
      <c r="C336" s="3">
        <v>0.64583333333333326</v>
      </c>
      <c r="D336" s="3">
        <v>0.64930555555555558</v>
      </c>
      <c r="E336">
        <v>288</v>
      </c>
      <c r="F336" s="2" t="s">
        <v>1258</v>
      </c>
      <c r="G336" s="2" t="s">
        <v>1399</v>
      </c>
      <c r="H336" s="2" t="s">
        <v>1401</v>
      </c>
      <c r="I336" s="2" t="s">
        <v>153</v>
      </c>
      <c r="J336" s="2" t="s">
        <v>1400</v>
      </c>
      <c r="K336" s="2" t="s">
        <v>79</v>
      </c>
      <c r="L336">
        <v>3100</v>
      </c>
      <c r="M336">
        <v>3360</v>
      </c>
      <c r="N336" s="2" t="s">
        <v>4463</v>
      </c>
      <c r="O336">
        <v>3000</v>
      </c>
      <c r="P336">
        <v>525</v>
      </c>
      <c r="Q336">
        <v>3000</v>
      </c>
      <c r="R336" s="2" t="s">
        <v>764</v>
      </c>
      <c r="S336">
        <v>0</v>
      </c>
      <c r="T336" s="2" t="s">
        <v>4084</v>
      </c>
      <c r="U336">
        <v>3360</v>
      </c>
      <c r="V336">
        <v>0</v>
      </c>
      <c r="W336">
        <v>0</v>
      </c>
      <c r="X336">
        <v>0</v>
      </c>
      <c r="Y336">
        <v>80</v>
      </c>
      <c r="Z336">
        <v>80</v>
      </c>
      <c r="AA336">
        <v>3525</v>
      </c>
      <c r="AB336">
        <v>0.08</v>
      </c>
      <c r="AC336">
        <v>1</v>
      </c>
      <c r="AD336">
        <v>44062.5</v>
      </c>
      <c r="AE336">
        <v>44062.5</v>
      </c>
      <c r="AF336">
        <v>3</v>
      </c>
      <c r="AG336" s="2" t="s">
        <v>764</v>
      </c>
    </row>
    <row r="337" spans="1:33">
      <c r="A337" s="1">
        <v>46113</v>
      </c>
      <c r="B337" s="2" t="s">
        <v>29</v>
      </c>
      <c r="C337" s="3">
        <v>0.35416666666666674</v>
      </c>
      <c r="D337" s="3">
        <v>0.36111111111111116</v>
      </c>
      <c r="E337">
        <v>293</v>
      </c>
      <c r="F337" s="2" t="s">
        <v>1430</v>
      </c>
      <c r="G337" s="2" t="s">
        <v>1426</v>
      </c>
      <c r="H337" s="2" t="s">
        <v>1428</v>
      </c>
      <c r="I337" s="2" t="s">
        <v>1429</v>
      </c>
      <c r="J337" s="2" t="s">
        <v>1427</v>
      </c>
      <c r="K337" s="2" t="s">
        <v>79</v>
      </c>
      <c r="L337">
        <v>8100</v>
      </c>
      <c r="M337">
        <v>8416</v>
      </c>
      <c r="N337" s="2" t="s">
        <v>4464</v>
      </c>
      <c r="O337">
        <v>8000</v>
      </c>
      <c r="P337">
        <v>630</v>
      </c>
      <c r="Q337">
        <v>8000</v>
      </c>
      <c r="R337" s="2" t="s">
        <v>764</v>
      </c>
      <c r="S337">
        <v>0</v>
      </c>
      <c r="T337" s="2" t="s">
        <v>4084</v>
      </c>
      <c r="U337">
        <v>8416</v>
      </c>
      <c r="V337">
        <v>0</v>
      </c>
      <c r="W337">
        <v>0</v>
      </c>
      <c r="X337">
        <v>0</v>
      </c>
      <c r="Y337">
        <v>80</v>
      </c>
      <c r="Z337">
        <v>80</v>
      </c>
      <c r="AA337">
        <v>8630</v>
      </c>
      <c r="AB337">
        <v>0.17</v>
      </c>
      <c r="AC337">
        <v>1</v>
      </c>
      <c r="AD337">
        <v>50764.705882352937</v>
      </c>
      <c r="AE337">
        <v>50764.705882352937</v>
      </c>
      <c r="AF337">
        <v>3</v>
      </c>
      <c r="AG337" s="2" t="s">
        <v>764</v>
      </c>
    </row>
    <row r="338" spans="1:33">
      <c r="A338" s="1">
        <v>46101</v>
      </c>
      <c r="B338" s="2" t="s">
        <v>4105</v>
      </c>
      <c r="C338" s="3">
        <v>0.33333333333333326</v>
      </c>
      <c r="D338" s="3">
        <v>0.50694444444444442</v>
      </c>
      <c r="E338">
        <v>170</v>
      </c>
      <c r="F338" s="2" t="s">
        <v>915</v>
      </c>
      <c r="G338" s="2" t="s">
        <v>911</v>
      </c>
      <c r="H338" s="2" t="s">
        <v>913</v>
      </c>
      <c r="I338" s="2" t="s">
        <v>914</v>
      </c>
      <c r="J338" s="2" t="s">
        <v>912</v>
      </c>
      <c r="K338" s="2" t="s">
        <v>64</v>
      </c>
      <c r="L338">
        <v>9000</v>
      </c>
      <c r="M338">
        <v>9105</v>
      </c>
      <c r="N338" s="2" t="s">
        <v>4465</v>
      </c>
      <c r="O338">
        <v>7280</v>
      </c>
      <c r="P338">
        <v>1750</v>
      </c>
      <c r="Q338">
        <v>7280</v>
      </c>
      <c r="R338" s="2" t="s">
        <v>764</v>
      </c>
      <c r="S338">
        <v>75</v>
      </c>
      <c r="T338" s="2" t="s">
        <v>4466</v>
      </c>
      <c r="U338">
        <v>9200</v>
      </c>
      <c r="V338">
        <v>0</v>
      </c>
      <c r="W338">
        <v>170</v>
      </c>
      <c r="X338">
        <v>170</v>
      </c>
      <c r="Y338">
        <v>0</v>
      </c>
      <c r="Z338">
        <v>170</v>
      </c>
      <c r="AA338">
        <v>9030</v>
      </c>
      <c r="AB338">
        <v>4.17</v>
      </c>
      <c r="AC338">
        <v>5</v>
      </c>
      <c r="AD338">
        <v>2165.4676258992804</v>
      </c>
      <c r="AE338">
        <v>433.0935251798561</v>
      </c>
      <c r="AF338">
        <v>21</v>
      </c>
      <c r="AG338" s="2" t="s">
        <v>764</v>
      </c>
    </row>
    <row r="339" spans="1:33">
      <c r="A339" s="1">
        <v>46106</v>
      </c>
      <c r="B339" s="2" t="s">
        <v>4105</v>
      </c>
      <c r="C339" s="3">
        <v>0.42361111111111116</v>
      </c>
      <c r="D339" s="3">
        <v>0.53125</v>
      </c>
      <c r="E339">
        <v>366</v>
      </c>
      <c r="F339" s="2" t="s">
        <v>1715</v>
      </c>
      <c r="G339" s="2" t="s">
        <v>1711</v>
      </c>
      <c r="H339" s="2" t="s">
        <v>1713</v>
      </c>
      <c r="I339" s="2" t="s">
        <v>1714</v>
      </c>
      <c r="J339" s="2" t="s">
        <v>1712</v>
      </c>
      <c r="K339" s="2" t="s">
        <v>64</v>
      </c>
      <c r="L339">
        <v>3500</v>
      </c>
      <c r="M339">
        <v>3451</v>
      </c>
      <c r="N339" s="2" t="s">
        <v>4467</v>
      </c>
      <c r="O339">
        <v>0</v>
      </c>
      <c r="P339">
        <v>3435</v>
      </c>
      <c r="Q339">
        <v>0</v>
      </c>
      <c r="R339" s="2" t="s">
        <v>764</v>
      </c>
      <c r="S339">
        <v>16</v>
      </c>
      <c r="T339" s="2" t="s">
        <v>4468</v>
      </c>
      <c r="U339">
        <v>3600</v>
      </c>
      <c r="V339">
        <v>0</v>
      </c>
      <c r="W339">
        <v>165</v>
      </c>
      <c r="X339">
        <v>165</v>
      </c>
      <c r="Y339">
        <v>0</v>
      </c>
      <c r="Z339">
        <v>165</v>
      </c>
      <c r="AA339">
        <v>3435</v>
      </c>
      <c r="AB339">
        <v>2.58</v>
      </c>
      <c r="AC339">
        <v>3</v>
      </c>
      <c r="AD339">
        <v>1331.3953488372092</v>
      </c>
      <c r="AE339">
        <v>443.79844961240309</v>
      </c>
      <c r="AF339">
        <v>41</v>
      </c>
      <c r="AG339" s="2" t="s">
        <v>764</v>
      </c>
    </row>
    <row r="340" spans="1:33">
      <c r="A340" s="1">
        <v>46107</v>
      </c>
      <c r="B340" s="2" t="s">
        <v>4105</v>
      </c>
      <c r="C340" s="3">
        <v>0.40972222222222232</v>
      </c>
      <c r="D340" s="3">
        <v>0.46875</v>
      </c>
      <c r="E340">
        <v>237</v>
      </c>
      <c r="F340" s="2" t="s">
        <v>1186</v>
      </c>
      <c r="G340" s="2" t="s">
        <v>1183</v>
      </c>
      <c r="H340" s="2" t="s">
        <v>1185</v>
      </c>
      <c r="I340" s="2" t="s">
        <v>240</v>
      </c>
      <c r="J340" s="2" t="s">
        <v>1184</v>
      </c>
      <c r="K340" s="2" t="s">
        <v>64</v>
      </c>
      <c r="L340">
        <v>8000</v>
      </c>
      <c r="M340">
        <v>0</v>
      </c>
      <c r="N340" s="2" t="s">
        <v>4469</v>
      </c>
      <c r="O340">
        <v>2500</v>
      </c>
      <c r="P340">
        <v>0</v>
      </c>
      <c r="Q340">
        <v>2500</v>
      </c>
      <c r="R340" s="2" t="s">
        <v>3459</v>
      </c>
      <c r="S340">
        <v>0</v>
      </c>
      <c r="T340" s="2" t="s">
        <v>4470</v>
      </c>
      <c r="U340">
        <v>8400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2500</v>
      </c>
      <c r="AB340">
        <v>1.42</v>
      </c>
      <c r="AC340">
        <v>4</v>
      </c>
      <c r="AD340">
        <v>1760.5633802816901</v>
      </c>
      <c r="AE340">
        <v>440.14084507042253</v>
      </c>
      <c r="AF340">
        <v>17</v>
      </c>
      <c r="AG340" s="2" t="s">
        <v>764</v>
      </c>
    </row>
    <row r="341" spans="1:33">
      <c r="A341" s="1">
        <v>46107</v>
      </c>
      <c r="B341" s="2" t="s">
        <v>4105</v>
      </c>
      <c r="C341" s="3">
        <v>0.47916666666666674</v>
      </c>
      <c r="D341" s="3">
        <v>0.52777777777777768</v>
      </c>
      <c r="E341">
        <v>103</v>
      </c>
      <c r="F341" s="2" t="s">
        <v>593</v>
      </c>
      <c r="G341" s="2" t="s">
        <v>590</v>
      </c>
      <c r="H341" s="2" t="s">
        <v>592</v>
      </c>
      <c r="I341" s="2" t="s">
        <v>343</v>
      </c>
      <c r="J341" s="2" t="s">
        <v>591</v>
      </c>
      <c r="K341" s="2" t="s">
        <v>64</v>
      </c>
      <c r="L341">
        <v>5300</v>
      </c>
      <c r="M341">
        <v>0</v>
      </c>
      <c r="N341" s="2" t="s">
        <v>4471</v>
      </c>
      <c r="O341">
        <v>1800</v>
      </c>
      <c r="P341">
        <v>0</v>
      </c>
      <c r="Q341">
        <v>1800</v>
      </c>
      <c r="R341" s="2" t="s">
        <v>3459</v>
      </c>
      <c r="S341">
        <v>29</v>
      </c>
      <c r="T341" s="2" t="s">
        <v>4470</v>
      </c>
      <c r="U341">
        <v>5910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1800</v>
      </c>
      <c r="AB341">
        <v>1.17</v>
      </c>
      <c r="AC341">
        <v>4</v>
      </c>
      <c r="AD341">
        <v>1538.4615384615386</v>
      </c>
      <c r="AE341">
        <v>384.61538461538464</v>
      </c>
      <c r="AF341">
        <v>9</v>
      </c>
      <c r="AG341" s="2" t="s">
        <v>764</v>
      </c>
    </row>
    <row r="342" spans="1:33">
      <c r="A342" s="1">
        <v>46107</v>
      </c>
      <c r="B342" s="2" t="s">
        <v>4105</v>
      </c>
      <c r="C342" s="3">
        <v>0.53472222222222232</v>
      </c>
      <c r="D342" s="3">
        <v>0.58333333333333326</v>
      </c>
      <c r="E342">
        <v>398</v>
      </c>
      <c r="F342" s="2" t="s">
        <v>1836</v>
      </c>
      <c r="G342" s="2" t="s">
        <v>1833</v>
      </c>
      <c r="H342" s="2" t="s">
        <v>1627</v>
      </c>
      <c r="I342" s="2" t="s">
        <v>1835</v>
      </c>
      <c r="J342" s="2" t="s">
        <v>1834</v>
      </c>
      <c r="K342" s="2" t="s">
        <v>64</v>
      </c>
      <c r="L342">
        <v>600</v>
      </c>
      <c r="M342">
        <v>1592</v>
      </c>
      <c r="N342" s="2" t="s">
        <v>4472</v>
      </c>
      <c r="O342">
        <v>680</v>
      </c>
      <c r="P342">
        <v>909</v>
      </c>
      <c r="Q342">
        <v>680</v>
      </c>
      <c r="R342" s="2" t="s">
        <v>764</v>
      </c>
      <c r="S342">
        <v>3</v>
      </c>
      <c r="T342" s="2" t="s">
        <v>4473</v>
      </c>
      <c r="U342">
        <v>1680</v>
      </c>
      <c r="V342">
        <v>0</v>
      </c>
      <c r="W342">
        <v>91</v>
      </c>
      <c r="X342">
        <v>91</v>
      </c>
      <c r="Y342">
        <v>0</v>
      </c>
      <c r="Z342">
        <v>91</v>
      </c>
      <c r="AA342">
        <v>1589</v>
      </c>
      <c r="AB342">
        <v>1.17</v>
      </c>
      <c r="AC342">
        <v>3</v>
      </c>
      <c r="AD342">
        <v>1358.1196581196582</v>
      </c>
      <c r="AE342">
        <v>452.70655270655271</v>
      </c>
      <c r="AF342">
        <v>4</v>
      </c>
      <c r="AG342" s="2" t="s">
        <v>764</v>
      </c>
    </row>
    <row r="343" spans="1:33">
      <c r="A343" s="1">
        <v>46108</v>
      </c>
      <c r="B343" s="2" t="s">
        <v>4105</v>
      </c>
      <c r="C343" s="3">
        <v>0.34027777777777768</v>
      </c>
      <c r="D343" s="3">
        <v>0.54166666666666674</v>
      </c>
      <c r="E343">
        <v>428</v>
      </c>
      <c r="F343" s="2" t="s">
        <v>1918</v>
      </c>
      <c r="G343" s="2" t="s">
        <v>1915</v>
      </c>
      <c r="H343" s="2" t="s">
        <v>1917</v>
      </c>
      <c r="I343" s="2" t="s">
        <v>744</v>
      </c>
      <c r="J343" s="2" t="s">
        <v>1916</v>
      </c>
      <c r="K343" s="2" t="s">
        <v>64</v>
      </c>
      <c r="L343">
        <v>25500</v>
      </c>
      <c r="M343">
        <v>0</v>
      </c>
      <c r="N343" s="2" t="s">
        <v>4474</v>
      </c>
      <c r="O343">
        <v>11760</v>
      </c>
      <c r="P343">
        <v>0</v>
      </c>
      <c r="Q343">
        <v>11760</v>
      </c>
      <c r="R343" s="2" t="s">
        <v>3459</v>
      </c>
      <c r="S343">
        <v>36</v>
      </c>
      <c r="T343" s="2" t="s">
        <v>4475</v>
      </c>
      <c r="U343">
        <v>25760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11760</v>
      </c>
      <c r="AB343">
        <v>4.83</v>
      </c>
      <c r="AC343">
        <v>5</v>
      </c>
      <c r="AD343">
        <v>2434.782608695652</v>
      </c>
      <c r="AE343">
        <v>486.95652173913044</v>
      </c>
      <c r="AF343">
        <v>33</v>
      </c>
      <c r="AG343" s="2" t="s">
        <v>764</v>
      </c>
    </row>
    <row r="344" spans="1:33">
      <c r="A344" s="1">
        <v>46111</v>
      </c>
      <c r="B344" s="2" t="s">
        <v>4105</v>
      </c>
      <c r="C344" s="3">
        <v>0.40625</v>
      </c>
      <c r="D344" s="3">
        <v>0.55555555555555558</v>
      </c>
      <c r="E344">
        <v>423</v>
      </c>
      <c r="F344" s="2" t="s">
        <v>1901</v>
      </c>
      <c r="G344" s="2" t="s">
        <v>1898</v>
      </c>
      <c r="H344" s="2" t="s">
        <v>1892</v>
      </c>
      <c r="I344" s="2" t="s">
        <v>1900</v>
      </c>
      <c r="J344" s="2" t="s">
        <v>1899</v>
      </c>
      <c r="K344" s="2" t="s">
        <v>64</v>
      </c>
      <c r="L344">
        <v>4000</v>
      </c>
      <c r="M344">
        <v>4324</v>
      </c>
      <c r="N344" s="2" t="s">
        <v>4476</v>
      </c>
      <c r="O344">
        <v>4318</v>
      </c>
      <c r="P344">
        <v>0</v>
      </c>
      <c r="Q344">
        <v>4318</v>
      </c>
      <c r="R344" s="2" t="s">
        <v>764</v>
      </c>
      <c r="S344">
        <v>6</v>
      </c>
      <c r="T344" s="2" t="s">
        <v>4477</v>
      </c>
      <c r="U344">
        <v>4560</v>
      </c>
      <c r="V344">
        <v>0</v>
      </c>
      <c r="W344">
        <v>242</v>
      </c>
      <c r="X344">
        <v>242</v>
      </c>
      <c r="Y344">
        <v>0</v>
      </c>
      <c r="Z344">
        <v>242</v>
      </c>
      <c r="AA344">
        <v>4318</v>
      </c>
      <c r="AB344">
        <v>3.58</v>
      </c>
      <c r="AC344">
        <v>3</v>
      </c>
      <c r="AD344">
        <v>1206.1452513966481</v>
      </c>
      <c r="AE344">
        <v>402.048417132216</v>
      </c>
      <c r="AF344">
        <v>20</v>
      </c>
      <c r="AG344" s="2" t="s">
        <v>764</v>
      </c>
    </row>
    <row r="345" spans="1:33">
      <c r="A345" s="1">
        <v>46112</v>
      </c>
      <c r="B345" s="2" t="s">
        <v>4105</v>
      </c>
      <c r="C345" s="3">
        <v>0.375</v>
      </c>
      <c r="D345" s="3">
        <v>0.44444444444444442</v>
      </c>
      <c r="E345">
        <v>384</v>
      </c>
      <c r="F345" s="2" t="s">
        <v>1794</v>
      </c>
      <c r="G345" s="2" t="s">
        <v>1791</v>
      </c>
      <c r="H345" s="2" t="s">
        <v>1793</v>
      </c>
      <c r="I345" s="2" t="s">
        <v>97</v>
      </c>
      <c r="J345" s="2" t="s">
        <v>1792</v>
      </c>
      <c r="K345" s="2" t="s">
        <v>64</v>
      </c>
      <c r="L345">
        <v>3500</v>
      </c>
      <c r="M345">
        <v>3800</v>
      </c>
      <c r="N345" s="2" t="s">
        <v>4478</v>
      </c>
      <c r="O345">
        <v>1500</v>
      </c>
      <c r="P345">
        <v>2298</v>
      </c>
      <c r="Q345">
        <v>1500</v>
      </c>
      <c r="R345" s="2" t="s">
        <v>764</v>
      </c>
      <c r="S345">
        <v>2</v>
      </c>
      <c r="T345" s="2" t="s">
        <v>4479</v>
      </c>
      <c r="U345">
        <v>3900</v>
      </c>
      <c r="V345">
        <v>0</v>
      </c>
      <c r="W345">
        <v>102</v>
      </c>
      <c r="X345">
        <v>102</v>
      </c>
      <c r="Y345">
        <v>0</v>
      </c>
      <c r="Z345">
        <v>102</v>
      </c>
      <c r="AA345">
        <v>3798</v>
      </c>
      <c r="AB345">
        <v>1.67</v>
      </c>
      <c r="AC345">
        <v>3</v>
      </c>
      <c r="AD345">
        <v>2274.2514970059883</v>
      </c>
      <c r="AE345">
        <v>758.08383233532936</v>
      </c>
      <c r="AF345">
        <v>9</v>
      </c>
      <c r="AG345" s="2" t="s">
        <v>764</v>
      </c>
    </row>
    <row r="346" spans="1:33">
      <c r="A346" s="1">
        <v>46112</v>
      </c>
      <c r="B346" s="2" t="s">
        <v>4105</v>
      </c>
      <c r="C346" s="3">
        <v>0.45138888888888884</v>
      </c>
      <c r="D346" s="3">
        <v>0.52083333333333326</v>
      </c>
      <c r="E346">
        <v>322</v>
      </c>
      <c r="F346" s="2" t="s">
        <v>1560</v>
      </c>
      <c r="G346" s="2" t="s">
        <v>1557</v>
      </c>
      <c r="H346" s="2" t="s">
        <v>1559</v>
      </c>
      <c r="I346" s="2" t="s">
        <v>97</v>
      </c>
      <c r="J346" s="2" t="s">
        <v>1558</v>
      </c>
      <c r="K346" s="2" t="s">
        <v>64</v>
      </c>
      <c r="L346">
        <v>4500</v>
      </c>
      <c r="M346">
        <v>5081</v>
      </c>
      <c r="N346" s="2" t="s">
        <v>4480</v>
      </c>
      <c r="O346">
        <v>3902</v>
      </c>
      <c r="P346">
        <v>1169</v>
      </c>
      <c r="Q346">
        <v>3902</v>
      </c>
      <c r="R346" s="2" t="s">
        <v>764</v>
      </c>
      <c r="S346">
        <v>10</v>
      </c>
      <c r="T346" s="2" t="s">
        <v>4481</v>
      </c>
      <c r="U346">
        <v>5160</v>
      </c>
      <c r="V346">
        <v>0</v>
      </c>
      <c r="W346">
        <v>89</v>
      </c>
      <c r="X346">
        <v>89</v>
      </c>
      <c r="Y346">
        <v>0</v>
      </c>
      <c r="Z346">
        <v>89</v>
      </c>
      <c r="AA346">
        <v>5071</v>
      </c>
      <c r="AB346">
        <v>1.67</v>
      </c>
      <c r="AC346">
        <v>6</v>
      </c>
      <c r="AD346">
        <v>3036.5269461077846</v>
      </c>
      <c r="AE346">
        <v>506.0878243512974</v>
      </c>
      <c r="AF346">
        <v>7</v>
      </c>
      <c r="AG346" s="2" t="s">
        <v>764</v>
      </c>
    </row>
    <row r="347" spans="1:33">
      <c r="A347" s="1">
        <v>46112</v>
      </c>
      <c r="B347" s="2" t="s">
        <v>4105</v>
      </c>
      <c r="C347" s="3">
        <v>0.52777777777777768</v>
      </c>
      <c r="D347" s="3">
        <v>0.61111111111111116</v>
      </c>
      <c r="E347">
        <v>186</v>
      </c>
      <c r="F347" s="2" t="s">
        <v>987</v>
      </c>
      <c r="G347" s="2" t="s">
        <v>983</v>
      </c>
      <c r="H347" s="2" t="s">
        <v>985</v>
      </c>
      <c r="I347" s="2" t="s">
        <v>986</v>
      </c>
      <c r="J347" s="2" t="s">
        <v>984</v>
      </c>
      <c r="K347" s="2" t="s">
        <v>64</v>
      </c>
      <c r="L347">
        <v>3800</v>
      </c>
      <c r="M347">
        <v>4083</v>
      </c>
      <c r="N347" s="2" t="s">
        <v>4482</v>
      </c>
      <c r="O347">
        <v>3150</v>
      </c>
      <c r="P347">
        <v>907</v>
      </c>
      <c r="Q347">
        <v>3150</v>
      </c>
      <c r="R347" s="2" t="s">
        <v>764</v>
      </c>
      <c r="S347">
        <v>26</v>
      </c>
      <c r="T347" s="2" t="s">
        <v>4483</v>
      </c>
      <c r="U347">
        <v>4240</v>
      </c>
      <c r="V347">
        <v>0</v>
      </c>
      <c r="W347">
        <v>183</v>
      </c>
      <c r="X347">
        <v>183</v>
      </c>
      <c r="Y347">
        <v>0</v>
      </c>
      <c r="Z347">
        <v>183</v>
      </c>
      <c r="AA347">
        <v>4057</v>
      </c>
      <c r="AB347">
        <v>2</v>
      </c>
      <c r="AC347">
        <v>8</v>
      </c>
      <c r="AD347">
        <v>2028.5</v>
      </c>
      <c r="AE347">
        <v>253.5625</v>
      </c>
      <c r="AF347">
        <v>23</v>
      </c>
      <c r="AG347" s="2" t="s">
        <v>764</v>
      </c>
    </row>
    <row r="348" spans="1:33">
      <c r="A348" s="1">
        <v>46112</v>
      </c>
      <c r="B348" s="2" t="s">
        <v>4105</v>
      </c>
      <c r="C348" s="3">
        <v>0.61458333333333326</v>
      </c>
      <c r="D348" s="3">
        <v>0.70833333333333326</v>
      </c>
      <c r="E348">
        <v>287</v>
      </c>
      <c r="F348" s="2" t="s">
        <v>1402</v>
      </c>
      <c r="G348" s="2" t="s">
        <v>1399</v>
      </c>
      <c r="H348" s="2" t="s">
        <v>1401</v>
      </c>
      <c r="I348" s="2" t="s">
        <v>153</v>
      </c>
      <c r="J348" s="2" t="s">
        <v>1400</v>
      </c>
      <c r="K348" s="2" t="s">
        <v>64</v>
      </c>
      <c r="L348">
        <v>6100</v>
      </c>
      <c r="M348">
        <v>0</v>
      </c>
      <c r="N348" s="2" t="s">
        <v>4484</v>
      </c>
      <c r="O348">
        <v>2000</v>
      </c>
      <c r="P348">
        <v>3000</v>
      </c>
      <c r="Q348">
        <v>2000</v>
      </c>
      <c r="R348" s="2" t="s">
        <v>3459</v>
      </c>
      <c r="S348">
        <v>0</v>
      </c>
      <c r="T348" s="2" t="s">
        <v>4485</v>
      </c>
      <c r="U348">
        <v>6400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5000</v>
      </c>
      <c r="AB348">
        <v>2.25</v>
      </c>
      <c r="AC348">
        <v>3</v>
      </c>
      <c r="AD348">
        <v>2222.2222222222222</v>
      </c>
      <c r="AE348">
        <v>740.74074074074076</v>
      </c>
      <c r="AF348">
        <v>6</v>
      </c>
      <c r="AG348" s="2" t="s">
        <v>764</v>
      </c>
    </row>
    <row r="349" spans="1:33">
      <c r="A349" s="1">
        <v>46105</v>
      </c>
      <c r="B349" s="2" t="s">
        <v>29</v>
      </c>
      <c r="C349" s="3">
        <v>0.34722222222222232</v>
      </c>
      <c r="D349" s="3">
        <v>0.42708333333333326</v>
      </c>
      <c r="E349">
        <v>180</v>
      </c>
      <c r="F349" s="2" t="s">
        <v>958</v>
      </c>
      <c r="G349" s="2" t="s">
        <v>955</v>
      </c>
      <c r="H349" s="2" t="s">
        <v>957</v>
      </c>
      <c r="I349" s="2" t="s">
        <v>950</v>
      </c>
      <c r="J349" s="2" t="s">
        <v>956</v>
      </c>
      <c r="K349" s="2" t="s">
        <v>116</v>
      </c>
      <c r="L349">
        <v>15700</v>
      </c>
      <c r="M349">
        <v>15734</v>
      </c>
      <c r="N349" s="2" t="s">
        <v>4486</v>
      </c>
      <c r="O349">
        <v>12809</v>
      </c>
      <c r="P349">
        <v>2925</v>
      </c>
      <c r="Q349">
        <v>12809</v>
      </c>
      <c r="R349" s="2" t="s">
        <v>764</v>
      </c>
      <c r="S349">
        <v>0</v>
      </c>
      <c r="T349" s="2" t="s">
        <v>3847</v>
      </c>
      <c r="U349">
        <v>16560</v>
      </c>
      <c r="V349">
        <v>0</v>
      </c>
      <c r="W349">
        <v>826</v>
      </c>
      <c r="X349">
        <v>826</v>
      </c>
      <c r="Y349">
        <v>0</v>
      </c>
      <c r="Z349">
        <v>826</v>
      </c>
      <c r="AA349">
        <v>15734</v>
      </c>
      <c r="AB349">
        <v>1.92</v>
      </c>
      <c r="AC349">
        <v>1</v>
      </c>
      <c r="AD349">
        <v>8194.7916666666679</v>
      </c>
      <c r="AE349">
        <v>8194.7916666666679</v>
      </c>
      <c r="AF349">
        <v>34</v>
      </c>
      <c r="AG349" s="2" t="s">
        <v>764</v>
      </c>
    </row>
    <row r="350" spans="1:33">
      <c r="A350" s="1">
        <v>46105</v>
      </c>
      <c r="B350" s="2" t="s">
        <v>29</v>
      </c>
      <c r="C350" s="3">
        <v>0.41666666666666674</v>
      </c>
      <c r="D350" s="3">
        <v>0.70486111111111116</v>
      </c>
      <c r="E350">
        <v>124</v>
      </c>
      <c r="F350" s="2" t="s">
        <v>709</v>
      </c>
      <c r="G350" s="2" t="s">
        <v>706</v>
      </c>
      <c r="H350" s="2" t="s">
        <v>695</v>
      </c>
      <c r="I350" s="2" t="s">
        <v>708</v>
      </c>
      <c r="J350" s="2" t="s">
        <v>707</v>
      </c>
      <c r="K350" s="2" t="s">
        <v>64</v>
      </c>
      <c r="L350">
        <v>24000</v>
      </c>
      <c r="M350">
        <v>25400</v>
      </c>
      <c r="N350" s="2" t="s">
        <v>4487</v>
      </c>
      <c r="O350">
        <v>23563</v>
      </c>
      <c r="P350">
        <v>0</v>
      </c>
      <c r="Q350">
        <v>23563</v>
      </c>
      <c r="R350" s="2" t="s">
        <v>764</v>
      </c>
      <c r="S350">
        <v>510</v>
      </c>
      <c r="T350" s="2" t="s">
        <v>4488</v>
      </c>
      <c r="U350">
        <v>24606</v>
      </c>
      <c r="V350">
        <v>0</v>
      </c>
      <c r="W350">
        <v>1043</v>
      </c>
      <c r="X350">
        <v>1043</v>
      </c>
      <c r="Y350">
        <v>0</v>
      </c>
      <c r="Z350">
        <v>1043</v>
      </c>
      <c r="AA350">
        <v>23563</v>
      </c>
      <c r="AB350">
        <v>6.92</v>
      </c>
      <c r="AC350">
        <v>3</v>
      </c>
      <c r="AD350">
        <v>3405.057803468208</v>
      </c>
      <c r="AE350">
        <v>1135.0192678227361</v>
      </c>
      <c r="AF350">
        <v>58</v>
      </c>
      <c r="AG350" s="2" t="s">
        <v>764</v>
      </c>
    </row>
    <row r="351" spans="1:33">
      <c r="A351" s="1">
        <v>46105</v>
      </c>
      <c r="B351" s="2" t="s">
        <v>29</v>
      </c>
      <c r="C351" s="3">
        <v>0.45833333333333326</v>
      </c>
      <c r="D351" s="3">
        <v>0.52083333333333326</v>
      </c>
      <c r="E351">
        <v>166</v>
      </c>
      <c r="F351" s="2" t="s">
        <v>890</v>
      </c>
      <c r="G351" s="2" t="s">
        <v>887</v>
      </c>
      <c r="H351" s="2" t="s">
        <v>889</v>
      </c>
      <c r="I351" s="2" t="s">
        <v>111</v>
      </c>
      <c r="J351" s="2" t="s">
        <v>888</v>
      </c>
      <c r="K351" s="2" t="s">
        <v>116</v>
      </c>
      <c r="L351">
        <v>18000</v>
      </c>
      <c r="M351">
        <v>19920</v>
      </c>
      <c r="N351" s="2" t="s">
        <v>4489</v>
      </c>
      <c r="O351">
        <v>19907</v>
      </c>
      <c r="P351">
        <v>0</v>
      </c>
      <c r="Q351">
        <v>19907</v>
      </c>
      <c r="R351" s="2" t="s">
        <v>764</v>
      </c>
      <c r="S351">
        <v>13</v>
      </c>
      <c r="T351" s="2" t="s">
        <v>3847</v>
      </c>
      <c r="U351">
        <v>20000</v>
      </c>
      <c r="V351">
        <v>0</v>
      </c>
      <c r="W351">
        <v>93</v>
      </c>
      <c r="X351">
        <v>93</v>
      </c>
      <c r="Y351">
        <v>0</v>
      </c>
      <c r="Z351">
        <v>93</v>
      </c>
      <c r="AA351">
        <v>19907</v>
      </c>
      <c r="AB351">
        <v>1.5</v>
      </c>
      <c r="AC351">
        <v>1</v>
      </c>
      <c r="AD351">
        <v>13271.333333333334</v>
      </c>
      <c r="AE351">
        <v>13271.333333333334</v>
      </c>
      <c r="AF351">
        <v>2</v>
      </c>
      <c r="AG351" s="2" t="s">
        <v>764</v>
      </c>
    </row>
    <row r="352" spans="1:33">
      <c r="A352" s="1">
        <v>46106</v>
      </c>
      <c r="B352" s="2" t="s">
        <v>29</v>
      </c>
      <c r="C352" s="3">
        <v>0.41666666666666674</v>
      </c>
      <c r="D352" s="3">
        <v>0.62152777777777768</v>
      </c>
      <c r="E352">
        <v>144</v>
      </c>
      <c r="F352" s="2" t="s">
        <v>792</v>
      </c>
      <c r="G352" s="2" t="s">
        <v>797</v>
      </c>
      <c r="H352" s="2" t="s">
        <v>790</v>
      </c>
      <c r="I352" s="2" t="s">
        <v>791</v>
      </c>
      <c r="J352" s="2" t="s">
        <v>789</v>
      </c>
      <c r="K352" s="2" t="s">
        <v>64</v>
      </c>
      <c r="L352">
        <v>17000</v>
      </c>
      <c r="M352">
        <v>16840</v>
      </c>
      <c r="N352" s="2" t="s">
        <v>4490</v>
      </c>
      <c r="O352">
        <v>16658</v>
      </c>
      <c r="P352">
        <v>0</v>
      </c>
      <c r="Q352">
        <v>16658</v>
      </c>
      <c r="R352" s="2" t="s">
        <v>764</v>
      </c>
      <c r="S352">
        <v>189</v>
      </c>
      <c r="T352" s="2" t="s">
        <v>3847</v>
      </c>
      <c r="U352">
        <v>17280</v>
      </c>
      <c r="V352">
        <v>0</v>
      </c>
      <c r="W352">
        <v>622</v>
      </c>
      <c r="X352">
        <v>622</v>
      </c>
      <c r="Y352">
        <v>0</v>
      </c>
      <c r="Z352">
        <v>622</v>
      </c>
      <c r="AA352">
        <v>16658</v>
      </c>
      <c r="AB352">
        <v>4.92</v>
      </c>
      <c r="AC352">
        <v>1</v>
      </c>
      <c r="AD352">
        <v>3385.7723577235774</v>
      </c>
      <c r="AE352">
        <v>3385.7723577235774</v>
      </c>
      <c r="AF352">
        <v>39</v>
      </c>
      <c r="AG352" s="2" t="s">
        <v>764</v>
      </c>
    </row>
    <row r="353" spans="1:33">
      <c r="A353" s="1">
        <v>46107</v>
      </c>
      <c r="B353" s="2" t="s">
        <v>29</v>
      </c>
      <c r="C353" s="3">
        <v>0.41666666666666674</v>
      </c>
      <c r="D353" s="3">
        <v>0.70833333333333326</v>
      </c>
      <c r="E353">
        <v>143</v>
      </c>
      <c r="F353" s="2" t="s">
        <v>792</v>
      </c>
      <c r="G353" s="2" t="s">
        <v>796</v>
      </c>
      <c r="H353" s="2" t="s">
        <v>790</v>
      </c>
      <c r="I353" s="2" t="s">
        <v>791</v>
      </c>
      <c r="J353" s="2" t="s">
        <v>789</v>
      </c>
      <c r="K353" s="2" t="s">
        <v>64</v>
      </c>
      <c r="L353">
        <v>21300</v>
      </c>
      <c r="M353">
        <v>0</v>
      </c>
      <c r="N353" s="2" t="s">
        <v>4491</v>
      </c>
      <c r="O353">
        <v>20561</v>
      </c>
      <c r="P353">
        <v>0</v>
      </c>
      <c r="Q353">
        <v>20561</v>
      </c>
      <c r="R353" s="2" t="s">
        <v>3459</v>
      </c>
      <c r="S353">
        <v>0</v>
      </c>
      <c r="T353" s="2" t="s">
        <v>3847</v>
      </c>
      <c r="U353">
        <v>21600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20561</v>
      </c>
      <c r="AB353">
        <v>7</v>
      </c>
      <c r="AC353">
        <v>1</v>
      </c>
      <c r="AD353">
        <v>2937.2857142857142</v>
      </c>
      <c r="AE353">
        <v>2937.2857142857142</v>
      </c>
      <c r="AF353">
        <v>0</v>
      </c>
      <c r="AG353" s="2" t="s">
        <v>764</v>
      </c>
    </row>
    <row r="354" spans="1:33">
      <c r="A354" s="1">
        <v>46107</v>
      </c>
      <c r="B354" s="2" t="s">
        <v>29</v>
      </c>
      <c r="C354" s="3">
        <v>0.66666666666666674</v>
      </c>
      <c r="D354" s="3">
        <v>0.70833333333333326</v>
      </c>
      <c r="E354">
        <v>346</v>
      </c>
      <c r="F354" s="2" t="s">
        <v>1629</v>
      </c>
      <c r="G354" s="2" t="s">
        <v>1625</v>
      </c>
      <c r="H354" s="2" t="s">
        <v>1627</v>
      </c>
      <c r="I354" s="2" t="s">
        <v>1628</v>
      </c>
      <c r="J354" s="2" t="s">
        <v>1626</v>
      </c>
      <c r="K354" s="2" t="s">
        <v>116</v>
      </c>
      <c r="L354">
        <v>12600</v>
      </c>
      <c r="M354">
        <v>13083</v>
      </c>
      <c r="N354" s="2" t="s">
        <v>4492</v>
      </c>
      <c r="O354">
        <v>13080</v>
      </c>
      <c r="P354">
        <v>0</v>
      </c>
      <c r="Q354">
        <v>13080</v>
      </c>
      <c r="R354" s="2" t="s">
        <v>764</v>
      </c>
      <c r="S354">
        <v>3</v>
      </c>
      <c r="T354" s="2" t="s">
        <v>4493</v>
      </c>
      <c r="U354">
        <v>13500</v>
      </c>
      <c r="V354">
        <v>0</v>
      </c>
      <c r="W354">
        <v>420</v>
      </c>
      <c r="X354">
        <v>420</v>
      </c>
      <c r="Y354">
        <v>0</v>
      </c>
      <c r="Z354">
        <v>420</v>
      </c>
      <c r="AA354">
        <v>13080</v>
      </c>
      <c r="AB354">
        <v>1</v>
      </c>
      <c r="AC354">
        <v>2</v>
      </c>
      <c r="AD354">
        <v>13080</v>
      </c>
      <c r="AE354">
        <v>6540</v>
      </c>
      <c r="AF354">
        <v>14</v>
      </c>
      <c r="AG354" s="2" t="s">
        <v>764</v>
      </c>
    </row>
    <row r="355" spans="1:33">
      <c r="A355" s="1">
        <v>46108</v>
      </c>
      <c r="B355" s="2" t="s">
        <v>29</v>
      </c>
      <c r="C355" s="3">
        <v>0.375</v>
      </c>
      <c r="D355" s="3">
        <v>0.41319444444444442</v>
      </c>
      <c r="E355">
        <v>143</v>
      </c>
      <c r="F355" s="2" t="s">
        <v>792</v>
      </c>
      <c r="G355" s="2" t="s">
        <v>796</v>
      </c>
      <c r="H355" s="2" t="s">
        <v>790</v>
      </c>
      <c r="I355" s="2" t="s">
        <v>791</v>
      </c>
      <c r="J355" s="2" t="s">
        <v>789</v>
      </c>
      <c r="K355" s="2" t="s">
        <v>64</v>
      </c>
      <c r="L355">
        <v>21300</v>
      </c>
      <c r="M355">
        <v>20860</v>
      </c>
      <c r="N355" s="2" t="s">
        <v>4494</v>
      </c>
      <c r="O355">
        <v>1440</v>
      </c>
      <c r="P355">
        <v>0</v>
      </c>
      <c r="Q355">
        <v>1440</v>
      </c>
      <c r="R355" s="2" t="s">
        <v>3460</v>
      </c>
      <c r="S355">
        <v>253</v>
      </c>
      <c r="T355" s="2" t="s">
        <v>3847</v>
      </c>
      <c r="U355">
        <v>21600</v>
      </c>
      <c r="V355">
        <v>-401</v>
      </c>
      <c r="W355">
        <v>0</v>
      </c>
      <c r="X355">
        <v>-401</v>
      </c>
      <c r="Y355">
        <v>0</v>
      </c>
      <c r="Z355">
        <v>-401</v>
      </c>
      <c r="AA355">
        <v>1440</v>
      </c>
      <c r="AB355">
        <v>0.92</v>
      </c>
      <c r="AC355">
        <v>1</v>
      </c>
      <c r="AD355">
        <v>1565.2173913043478</v>
      </c>
      <c r="AE355">
        <v>1565.2173913043478</v>
      </c>
      <c r="AG355" s="2" t="s">
        <v>764</v>
      </c>
    </row>
    <row r="356" spans="1:33">
      <c r="A356" s="1">
        <v>46108</v>
      </c>
      <c r="B356" s="2" t="s">
        <v>29</v>
      </c>
      <c r="C356" s="3">
        <v>0.42361111111111116</v>
      </c>
      <c r="D356" s="3">
        <v>0.46527777777777768</v>
      </c>
      <c r="E356">
        <v>282</v>
      </c>
      <c r="F356" s="2" t="s">
        <v>1380</v>
      </c>
      <c r="G356" s="2" t="s">
        <v>1378</v>
      </c>
      <c r="H356" s="2" t="s">
        <v>602</v>
      </c>
      <c r="I356" s="2" t="s">
        <v>111</v>
      </c>
      <c r="J356" s="2" t="s">
        <v>1379</v>
      </c>
      <c r="K356" s="2" t="s">
        <v>116</v>
      </c>
      <c r="L356">
        <v>12200</v>
      </c>
      <c r="M356">
        <v>12399</v>
      </c>
      <c r="N356" s="2" t="s">
        <v>4495</v>
      </c>
      <c r="O356">
        <v>12399</v>
      </c>
      <c r="P356">
        <v>0</v>
      </c>
      <c r="Q356">
        <v>12399</v>
      </c>
      <c r="R356" s="2" t="s">
        <v>764</v>
      </c>
      <c r="S356">
        <v>0</v>
      </c>
      <c r="T356" s="2" t="s">
        <v>4162</v>
      </c>
      <c r="U356">
        <v>13200</v>
      </c>
      <c r="V356">
        <v>0</v>
      </c>
      <c r="W356">
        <v>801</v>
      </c>
      <c r="X356">
        <v>801</v>
      </c>
      <c r="Y356">
        <v>0</v>
      </c>
      <c r="Z356">
        <v>801</v>
      </c>
      <c r="AA356">
        <v>12399</v>
      </c>
      <c r="AB356">
        <v>1</v>
      </c>
      <c r="AC356">
        <v>1</v>
      </c>
      <c r="AD356">
        <v>12399</v>
      </c>
      <c r="AE356">
        <v>12399</v>
      </c>
      <c r="AF356">
        <v>20</v>
      </c>
      <c r="AG356" s="2" t="s">
        <v>764</v>
      </c>
    </row>
    <row r="357" spans="1:33">
      <c r="A357" s="1">
        <v>46108</v>
      </c>
      <c r="B357" s="2" t="s">
        <v>29</v>
      </c>
      <c r="C357" s="3">
        <v>0.50694444444444442</v>
      </c>
      <c r="D357" s="3">
        <v>0.70833333333333326</v>
      </c>
      <c r="E357">
        <v>142</v>
      </c>
      <c r="F357" s="2" t="s">
        <v>792</v>
      </c>
      <c r="G357" s="2" t="s">
        <v>788</v>
      </c>
      <c r="H357" s="2" t="s">
        <v>790</v>
      </c>
      <c r="I357" s="2" t="s">
        <v>791</v>
      </c>
      <c r="J357" s="2" t="s">
        <v>789</v>
      </c>
      <c r="K357" s="2" t="s">
        <v>64</v>
      </c>
      <c r="L357">
        <v>21300</v>
      </c>
      <c r="M357">
        <v>21400</v>
      </c>
      <c r="N357" s="2" t="s">
        <v>4491</v>
      </c>
      <c r="O357">
        <v>20561</v>
      </c>
      <c r="P357">
        <v>0</v>
      </c>
      <c r="Q357">
        <v>20561</v>
      </c>
      <c r="R357" s="2" t="s">
        <v>764</v>
      </c>
      <c r="S357">
        <v>891</v>
      </c>
      <c r="T357" s="2" t="s">
        <v>4496</v>
      </c>
      <c r="U357">
        <v>21600</v>
      </c>
      <c r="V357">
        <v>0</v>
      </c>
      <c r="W357">
        <v>1039</v>
      </c>
      <c r="X357">
        <v>1039</v>
      </c>
      <c r="Y357">
        <v>0</v>
      </c>
      <c r="Z357">
        <v>1039</v>
      </c>
      <c r="AA357">
        <v>20561</v>
      </c>
      <c r="AB357">
        <v>4.83</v>
      </c>
      <c r="AC357">
        <v>3</v>
      </c>
      <c r="AD357">
        <v>4256.9358178053826</v>
      </c>
      <c r="AE357">
        <v>1418.9786059351277</v>
      </c>
      <c r="AF357">
        <v>65</v>
      </c>
      <c r="AG357" s="2" t="s">
        <v>764</v>
      </c>
    </row>
    <row r="358" spans="1:33">
      <c r="A358" s="1">
        <v>46142</v>
      </c>
      <c r="B358" s="2" t="s">
        <v>29</v>
      </c>
      <c r="C358" s="3">
        <v>0.47222222222222232</v>
      </c>
      <c r="D358" s="3">
        <v>0.70833333333333326</v>
      </c>
      <c r="E358">
        <v>278</v>
      </c>
      <c r="F358" s="2" t="s">
        <v>792</v>
      </c>
      <c r="G358" s="2" t="s">
        <v>1365</v>
      </c>
      <c r="H358" s="2" t="s">
        <v>790</v>
      </c>
      <c r="I358" s="2" t="s">
        <v>1367</v>
      </c>
      <c r="J358" s="2" t="s">
        <v>1366</v>
      </c>
      <c r="K358" s="2" t="s">
        <v>64</v>
      </c>
      <c r="L358">
        <v>22500</v>
      </c>
      <c r="M358">
        <v>0</v>
      </c>
      <c r="N358" s="2" t="s">
        <v>4497</v>
      </c>
      <c r="O358">
        <v>20481</v>
      </c>
      <c r="P358">
        <v>0</v>
      </c>
      <c r="Q358">
        <v>20481</v>
      </c>
      <c r="R358" s="2" t="s">
        <v>3459</v>
      </c>
      <c r="S358">
        <v>280</v>
      </c>
      <c r="T358" s="2" t="s">
        <v>4498</v>
      </c>
      <c r="U358">
        <v>22880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20481</v>
      </c>
      <c r="AB358">
        <v>5.67</v>
      </c>
      <c r="AC358">
        <v>3</v>
      </c>
      <c r="AD358">
        <v>3612.1693121693124</v>
      </c>
      <c r="AE358">
        <v>1204.0564373897707</v>
      </c>
      <c r="AF358">
        <v>45</v>
      </c>
      <c r="AG358" s="2" t="s">
        <v>764</v>
      </c>
    </row>
    <row r="359" spans="1:33">
      <c r="A359" s="1">
        <v>46112</v>
      </c>
      <c r="B359" s="2" t="s">
        <v>29</v>
      </c>
      <c r="C359" s="3">
        <v>0.375</v>
      </c>
      <c r="D359" s="3">
        <v>0.40277777777777768</v>
      </c>
      <c r="E359">
        <v>278</v>
      </c>
      <c r="F359" s="2" t="s">
        <v>792</v>
      </c>
      <c r="G359" s="2" t="s">
        <v>1365</v>
      </c>
      <c r="H359" s="2" t="s">
        <v>790</v>
      </c>
      <c r="I359" s="2" t="s">
        <v>1367</v>
      </c>
      <c r="J359" s="2" t="s">
        <v>1366</v>
      </c>
      <c r="K359" s="2" t="s">
        <v>64</v>
      </c>
      <c r="L359">
        <v>22500</v>
      </c>
      <c r="M359">
        <v>0</v>
      </c>
      <c r="N359" s="2" t="s">
        <v>4499</v>
      </c>
      <c r="O359">
        <v>1677</v>
      </c>
      <c r="P359">
        <v>0</v>
      </c>
      <c r="Q359">
        <v>1677</v>
      </c>
      <c r="R359" s="2" t="s">
        <v>3460</v>
      </c>
      <c r="S359">
        <v>1</v>
      </c>
      <c r="T359" s="2" t="s">
        <v>4479</v>
      </c>
      <c r="U359">
        <v>22880</v>
      </c>
      <c r="V359">
        <v>722</v>
      </c>
      <c r="W359">
        <v>0</v>
      </c>
      <c r="X359">
        <v>722</v>
      </c>
      <c r="Y359">
        <v>0</v>
      </c>
      <c r="Z359">
        <v>722</v>
      </c>
      <c r="AA359">
        <v>1677</v>
      </c>
      <c r="AB359">
        <v>0.67</v>
      </c>
      <c r="AC359">
        <v>3</v>
      </c>
      <c r="AD359">
        <v>2502.9850746268653</v>
      </c>
      <c r="AE359">
        <v>834.32835820895514</v>
      </c>
      <c r="AG359" s="2" t="s">
        <v>764</v>
      </c>
    </row>
    <row r="360" spans="1:33">
      <c r="A360" s="1">
        <v>46112</v>
      </c>
      <c r="B360" s="2" t="s">
        <v>29</v>
      </c>
      <c r="C360" s="3">
        <v>0.60416666666666674</v>
      </c>
      <c r="D360" s="3">
        <v>0.70833333333333326</v>
      </c>
      <c r="E360">
        <v>422</v>
      </c>
      <c r="F360" s="2" t="s">
        <v>1894</v>
      </c>
      <c r="G360" s="2" t="s">
        <v>1890</v>
      </c>
      <c r="H360" s="2" t="s">
        <v>1892</v>
      </c>
      <c r="I360" s="2" t="s">
        <v>1893</v>
      </c>
      <c r="J360" s="2" t="s">
        <v>1891</v>
      </c>
      <c r="K360" s="2" t="s">
        <v>64</v>
      </c>
      <c r="L360">
        <v>29500</v>
      </c>
      <c r="M360">
        <v>0</v>
      </c>
      <c r="N360" s="2" t="s">
        <v>4500</v>
      </c>
      <c r="O360">
        <v>14724</v>
      </c>
      <c r="P360">
        <v>0</v>
      </c>
      <c r="Q360">
        <v>14724</v>
      </c>
      <c r="R360" s="2" t="s">
        <v>764</v>
      </c>
      <c r="S360">
        <v>68</v>
      </c>
      <c r="T360" s="2" t="s">
        <v>4501</v>
      </c>
      <c r="U360">
        <v>16200</v>
      </c>
      <c r="V360">
        <v>0</v>
      </c>
      <c r="W360">
        <v>1476</v>
      </c>
      <c r="X360">
        <v>1476</v>
      </c>
      <c r="Y360">
        <v>0</v>
      </c>
      <c r="Z360">
        <v>1476</v>
      </c>
      <c r="AA360">
        <v>14724</v>
      </c>
      <c r="AB360">
        <v>2.5</v>
      </c>
      <c r="AC360">
        <v>4</v>
      </c>
      <c r="AD360">
        <v>5889.6</v>
      </c>
      <c r="AE360">
        <v>1472.4</v>
      </c>
      <c r="AF360">
        <v>41</v>
      </c>
      <c r="AG360" s="2" t="s">
        <v>764</v>
      </c>
    </row>
    <row r="361" spans="1:33">
      <c r="A361" s="1">
        <v>46113</v>
      </c>
      <c r="B361" s="2" t="s">
        <v>29</v>
      </c>
      <c r="C361" s="3">
        <v>0.35416666666666674</v>
      </c>
      <c r="D361" s="3">
        <v>0.38888888888888884</v>
      </c>
      <c r="E361">
        <v>349</v>
      </c>
      <c r="F361" s="2" t="s">
        <v>1648</v>
      </c>
      <c r="G361" s="2" t="s">
        <v>1645</v>
      </c>
      <c r="H361" s="2" t="s">
        <v>1636</v>
      </c>
      <c r="I361" s="2" t="s">
        <v>1647</v>
      </c>
      <c r="J361" s="2" t="s">
        <v>1646</v>
      </c>
      <c r="K361" s="2" t="s">
        <v>116</v>
      </c>
      <c r="L361">
        <v>13500</v>
      </c>
      <c r="M361">
        <v>13149</v>
      </c>
      <c r="N361" s="2" t="s">
        <v>4502</v>
      </c>
      <c r="O361">
        <v>10531</v>
      </c>
      <c r="P361">
        <v>2618</v>
      </c>
      <c r="Q361">
        <v>10531</v>
      </c>
      <c r="R361" s="2" t="s">
        <v>764</v>
      </c>
      <c r="S361">
        <v>47</v>
      </c>
      <c r="T361" s="2" t="s">
        <v>4503</v>
      </c>
      <c r="U361">
        <v>14640</v>
      </c>
      <c r="V361">
        <v>0</v>
      </c>
      <c r="W361">
        <v>1491</v>
      </c>
      <c r="X361">
        <v>1491</v>
      </c>
      <c r="Y361">
        <v>0</v>
      </c>
      <c r="Z361">
        <v>1491</v>
      </c>
      <c r="AA361">
        <v>13149</v>
      </c>
      <c r="AB361">
        <v>0.83</v>
      </c>
      <c r="AC361">
        <v>3</v>
      </c>
      <c r="AD361">
        <v>15842.168674698796</v>
      </c>
      <c r="AE361">
        <v>5280.7228915662654</v>
      </c>
      <c r="AF361">
        <v>37</v>
      </c>
      <c r="AG361" s="2" t="s">
        <v>764</v>
      </c>
    </row>
    <row r="362" spans="1:33">
      <c r="A362" s="1">
        <v>46113</v>
      </c>
      <c r="B362" s="2" t="s">
        <v>29</v>
      </c>
      <c r="C362" s="3">
        <v>0.34722222222222232</v>
      </c>
      <c r="D362" s="3">
        <v>0.44097222222222232</v>
      </c>
      <c r="E362">
        <v>436</v>
      </c>
      <c r="F362" s="2" t="s">
        <v>1942</v>
      </c>
      <c r="G362" s="2" t="s">
        <v>1938</v>
      </c>
      <c r="H362" s="2" t="s">
        <v>1940</v>
      </c>
      <c r="I362" s="2" t="s">
        <v>1941</v>
      </c>
      <c r="J362" s="2" t="s">
        <v>1939</v>
      </c>
      <c r="K362" s="2" t="s">
        <v>64</v>
      </c>
      <c r="L362">
        <v>17000</v>
      </c>
      <c r="M362">
        <v>17690</v>
      </c>
      <c r="N362" s="2" t="s">
        <v>4504</v>
      </c>
      <c r="O362">
        <v>5380</v>
      </c>
      <c r="P362">
        <v>12182</v>
      </c>
      <c r="Q362">
        <v>5380</v>
      </c>
      <c r="R362" s="2" t="s">
        <v>764</v>
      </c>
      <c r="S362">
        <v>24</v>
      </c>
      <c r="T362" s="2" t="s">
        <v>4505</v>
      </c>
      <c r="U362">
        <v>18000</v>
      </c>
      <c r="V362">
        <v>0</v>
      </c>
      <c r="W362">
        <v>438</v>
      </c>
      <c r="X362">
        <v>438</v>
      </c>
      <c r="Y362">
        <v>0</v>
      </c>
      <c r="Z362">
        <v>438</v>
      </c>
      <c r="AA362">
        <v>17562</v>
      </c>
      <c r="AB362">
        <v>2.25</v>
      </c>
      <c r="AC362">
        <v>3</v>
      </c>
      <c r="AD362">
        <v>7805.333333333333</v>
      </c>
      <c r="AE362">
        <v>2601.7777777777778</v>
      </c>
      <c r="AF362">
        <v>18</v>
      </c>
      <c r="AG362" s="2" t="s">
        <v>764</v>
      </c>
    </row>
    <row r="363" spans="1:33">
      <c r="A363" s="1">
        <v>46113</v>
      </c>
      <c r="B363" s="2" t="s">
        <v>29</v>
      </c>
      <c r="C363" s="3">
        <v>0.43402777777777768</v>
      </c>
      <c r="D363" s="3">
        <v>0.5</v>
      </c>
      <c r="E363">
        <v>427</v>
      </c>
      <c r="F363" s="2" t="s">
        <v>1911</v>
      </c>
      <c r="G363" s="2" t="s">
        <v>1908</v>
      </c>
      <c r="H363" s="2" t="s">
        <v>1910</v>
      </c>
      <c r="I363" s="2" t="s">
        <v>950</v>
      </c>
      <c r="J363" s="2" t="s">
        <v>1909</v>
      </c>
      <c r="K363" s="2" t="s">
        <v>116</v>
      </c>
      <c r="L363">
        <v>20250</v>
      </c>
      <c r="M363">
        <v>20901</v>
      </c>
      <c r="N363" s="2" t="s">
        <v>4506</v>
      </c>
      <c r="O363">
        <v>1921</v>
      </c>
      <c r="P363">
        <v>18980</v>
      </c>
      <c r="Q363">
        <v>1921</v>
      </c>
      <c r="R363" s="2" t="s">
        <v>764</v>
      </c>
      <c r="S363">
        <v>0</v>
      </c>
      <c r="T363" s="2" t="s">
        <v>4507</v>
      </c>
      <c r="U363">
        <v>21840</v>
      </c>
      <c r="V363">
        <v>0</v>
      </c>
      <c r="W363">
        <v>939</v>
      </c>
      <c r="X363">
        <v>939</v>
      </c>
      <c r="Y363">
        <v>0</v>
      </c>
      <c r="Z363">
        <v>939</v>
      </c>
      <c r="AA363">
        <v>20901</v>
      </c>
      <c r="AB363">
        <v>1.58</v>
      </c>
      <c r="AC363">
        <v>2</v>
      </c>
      <c r="AD363">
        <v>13228.481012658227</v>
      </c>
      <c r="AE363">
        <v>6614.2405063291135</v>
      </c>
      <c r="AF363">
        <v>34</v>
      </c>
      <c r="AG363" s="2" t="s">
        <v>764</v>
      </c>
    </row>
    <row r="364" spans="1:33">
      <c r="A364" s="1">
        <v>46113</v>
      </c>
      <c r="B364" s="2" t="s">
        <v>29</v>
      </c>
      <c r="C364" s="3">
        <v>0.5625</v>
      </c>
      <c r="D364" s="3">
        <v>0.625</v>
      </c>
      <c r="E364">
        <v>328</v>
      </c>
      <c r="F364" s="2" t="s">
        <v>1576</v>
      </c>
      <c r="G364" s="2" t="s">
        <v>1574</v>
      </c>
      <c r="H364" s="2" t="s">
        <v>511</v>
      </c>
      <c r="I364" s="2" t="s">
        <v>240</v>
      </c>
      <c r="J364" s="2" t="s">
        <v>1575</v>
      </c>
      <c r="K364" s="2" t="s">
        <v>64</v>
      </c>
      <c r="L364">
        <v>7000</v>
      </c>
      <c r="M364">
        <v>7010</v>
      </c>
      <c r="N364" s="2" t="s">
        <v>4508</v>
      </c>
      <c r="O364">
        <v>6730</v>
      </c>
      <c r="P364">
        <v>607</v>
      </c>
      <c r="Q364">
        <v>6730</v>
      </c>
      <c r="R364" s="2" t="s">
        <v>764</v>
      </c>
      <c r="S364">
        <v>0</v>
      </c>
      <c r="T364" s="2" t="s">
        <v>4509</v>
      </c>
      <c r="U364">
        <v>7440</v>
      </c>
      <c r="V364">
        <v>0</v>
      </c>
      <c r="W364">
        <v>103</v>
      </c>
      <c r="X364">
        <v>103</v>
      </c>
      <c r="Y364">
        <v>0</v>
      </c>
      <c r="Z364">
        <v>103</v>
      </c>
      <c r="AA364">
        <v>7337</v>
      </c>
      <c r="AB364">
        <v>1.5</v>
      </c>
      <c r="AC364">
        <v>2</v>
      </c>
      <c r="AD364">
        <v>4891.333333333333</v>
      </c>
      <c r="AE364">
        <v>2445.6666666666665</v>
      </c>
      <c r="AF364">
        <v>9</v>
      </c>
      <c r="AG364" s="2" t="s">
        <v>764</v>
      </c>
    </row>
    <row r="365" spans="1:33">
      <c r="A365" s="1">
        <v>46114</v>
      </c>
      <c r="B365" s="2" t="s">
        <v>29</v>
      </c>
      <c r="C365" s="3">
        <v>0.33333333333333326</v>
      </c>
      <c r="D365" s="3">
        <v>0.5625</v>
      </c>
      <c r="E365">
        <v>152</v>
      </c>
      <c r="F365" s="2" t="s">
        <v>826</v>
      </c>
      <c r="G365" s="2" t="s">
        <v>823</v>
      </c>
      <c r="H365" s="2" t="s">
        <v>825</v>
      </c>
      <c r="I365" s="2" t="s">
        <v>192</v>
      </c>
      <c r="J365" s="2" t="s">
        <v>824</v>
      </c>
      <c r="K365" s="2" t="s">
        <v>64</v>
      </c>
      <c r="L365">
        <v>44000</v>
      </c>
      <c r="M365">
        <v>43687</v>
      </c>
      <c r="N365" s="2" t="s">
        <v>4510</v>
      </c>
      <c r="O365">
        <v>43687</v>
      </c>
      <c r="P365">
        <v>0</v>
      </c>
      <c r="Q365">
        <v>43687</v>
      </c>
      <c r="R365" s="2" t="s">
        <v>764</v>
      </c>
      <c r="S365">
        <v>355</v>
      </c>
      <c r="T365" s="2" t="s">
        <v>4511</v>
      </c>
      <c r="U365">
        <v>44800</v>
      </c>
      <c r="V365">
        <v>0</v>
      </c>
      <c r="W365">
        <v>1113</v>
      </c>
      <c r="X365">
        <v>1113</v>
      </c>
      <c r="Y365">
        <v>0</v>
      </c>
      <c r="Z365">
        <v>1113</v>
      </c>
      <c r="AA365">
        <v>43687</v>
      </c>
      <c r="AB365">
        <v>5.5</v>
      </c>
      <c r="AC365">
        <v>4</v>
      </c>
      <c r="AD365">
        <v>7943.090909090909</v>
      </c>
      <c r="AE365">
        <v>1985.7727272727273</v>
      </c>
      <c r="AF365">
        <v>70</v>
      </c>
      <c r="AG365" s="2" t="s">
        <v>764</v>
      </c>
    </row>
    <row r="366" spans="1:33">
      <c r="A366" s="1">
        <v>46113</v>
      </c>
      <c r="B366" s="2" t="s">
        <v>29</v>
      </c>
      <c r="C366" s="3">
        <v>0.49305555555555558</v>
      </c>
      <c r="D366" s="3">
        <v>0.50694444444444442</v>
      </c>
      <c r="E366">
        <v>309</v>
      </c>
      <c r="F366" s="2" t="s">
        <v>1120</v>
      </c>
      <c r="G366" s="2" t="s">
        <v>1492</v>
      </c>
      <c r="H366" s="2" t="s">
        <v>1494</v>
      </c>
      <c r="I366" s="2" t="s">
        <v>97</v>
      </c>
      <c r="J366" s="2" t="s">
        <v>1493</v>
      </c>
      <c r="K366" s="2" t="s">
        <v>79</v>
      </c>
      <c r="L366">
        <v>20000</v>
      </c>
      <c r="M366">
        <v>20400</v>
      </c>
      <c r="N366" s="2" t="s">
        <v>4512</v>
      </c>
      <c r="O366">
        <v>19802</v>
      </c>
      <c r="P366">
        <v>210</v>
      </c>
      <c r="Q366">
        <v>19802</v>
      </c>
      <c r="R366" s="2" t="s">
        <v>764</v>
      </c>
      <c r="S366">
        <v>0</v>
      </c>
      <c r="T366" s="2" t="s">
        <v>4084</v>
      </c>
      <c r="U366">
        <v>20400</v>
      </c>
      <c r="V366">
        <v>0</v>
      </c>
      <c r="W366">
        <v>0</v>
      </c>
      <c r="X366">
        <v>0</v>
      </c>
      <c r="Y366">
        <v>80</v>
      </c>
      <c r="Z366">
        <v>80</v>
      </c>
      <c r="AA366">
        <v>20012</v>
      </c>
      <c r="AB366">
        <v>0.33</v>
      </c>
      <c r="AC366">
        <v>1</v>
      </c>
      <c r="AD366">
        <v>60642.42424242424</v>
      </c>
      <c r="AE366">
        <v>60642.42424242424</v>
      </c>
      <c r="AF366">
        <v>12</v>
      </c>
      <c r="AG366" s="2" t="s">
        <v>764</v>
      </c>
    </row>
    <row r="367" spans="1:33">
      <c r="A367" s="1">
        <v>46113</v>
      </c>
      <c r="B367" s="2" t="s">
        <v>29</v>
      </c>
      <c r="C367" s="3">
        <v>0.51041666666666674</v>
      </c>
      <c r="D367" s="3">
        <v>0.51388888888888884</v>
      </c>
      <c r="E367">
        <v>476</v>
      </c>
      <c r="F367" s="2" t="s">
        <v>1923</v>
      </c>
      <c r="G367" s="2" t="s">
        <v>2071</v>
      </c>
      <c r="H367" s="2" t="s">
        <v>1917</v>
      </c>
      <c r="I367" s="2" t="s">
        <v>744</v>
      </c>
      <c r="J367" s="2" t="s">
        <v>1916</v>
      </c>
      <c r="K367" s="2" t="s">
        <v>79</v>
      </c>
      <c r="L367">
        <v>3700</v>
      </c>
      <c r="M367">
        <v>3936</v>
      </c>
      <c r="N367" s="2" t="s">
        <v>4513</v>
      </c>
      <c r="O367">
        <v>3600</v>
      </c>
      <c r="P367">
        <v>630</v>
      </c>
      <c r="Q367">
        <v>3600</v>
      </c>
      <c r="R367" s="2" t="s">
        <v>764</v>
      </c>
      <c r="S367">
        <v>0</v>
      </c>
      <c r="T367" s="2" t="s">
        <v>4084</v>
      </c>
      <c r="U367">
        <v>3936</v>
      </c>
      <c r="V367">
        <v>0</v>
      </c>
      <c r="W367">
        <v>0</v>
      </c>
      <c r="X367">
        <v>0</v>
      </c>
      <c r="Y367">
        <v>80</v>
      </c>
      <c r="Z367">
        <v>80</v>
      </c>
      <c r="AA367">
        <v>4230</v>
      </c>
      <c r="AB367">
        <v>0.08</v>
      </c>
      <c r="AC367">
        <v>1</v>
      </c>
      <c r="AD367">
        <v>52875</v>
      </c>
      <c r="AE367">
        <v>52875</v>
      </c>
      <c r="AF367">
        <v>3</v>
      </c>
      <c r="AG367" s="2" t="s">
        <v>764</v>
      </c>
    </row>
    <row r="368" spans="1:33">
      <c r="A368" s="1">
        <v>46113</v>
      </c>
      <c r="B368" s="2" t="s">
        <v>29</v>
      </c>
      <c r="C368" s="3">
        <v>0.60416666666666674</v>
      </c>
      <c r="D368" s="3">
        <v>0.61111111111111116</v>
      </c>
      <c r="E368">
        <v>226</v>
      </c>
      <c r="F368" s="2" t="s">
        <v>1150</v>
      </c>
      <c r="G368" s="2" t="s">
        <v>1143</v>
      </c>
      <c r="H368" s="2" t="s">
        <v>1145</v>
      </c>
      <c r="I368" s="2" t="s">
        <v>122</v>
      </c>
      <c r="J368" s="2" t="s">
        <v>1144</v>
      </c>
      <c r="K368" s="2" t="s">
        <v>79</v>
      </c>
      <c r="L368">
        <v>11100</v>
      </c>
      <c r="M368">
        <v>11440</v>
      </c>
      <c r="N368" s="2" t="s">
        <v>4514</v>
      </c>
      <c r="O368">
        <v>11000</v>
      </c>
      <c r="P368">
        <v>445</v>
      </c>
      <c r="Q368">
        <v>11000</v>
      </c>
      <c r="R368" s="2" t="s">
        <v>764</v>
      </c>
      <c r="S368">
        <v>0</v>
      </c>
      <c r="T368" s="2" t="s">
        <v>4084</v>
      </c>
      <c r="U368">
        <v>11440</v>
      </c>
      <c r="V368">
        <v>0</v>
      </c>
      <c r="W368">
        <v>0</v>
      </c>
      <c r="X368">
        <v>0</v>
      </c>
      <c r="Y368">
        <v>80</v>
      </c>
      <c r="Z368">
        <v>80</v>
      </c>
      <c r="AA368">
        <v>11445</v>
      </c>
      <c r="AB368">
        <v>0.17</v>
      </c>
      <c r="AC368">
        <v>1</v>
      </c>
      <c r="AD368">
        <v>67323.529411764699</v>
      </c>
      <c r="AE368">
        <v>67323.529411764699</v>
      </c>
      <c r="AF368">
        <v>3</v>
      </c>
      <c r="AG368" s="2" t="s">
        <v>764</v>
      </c>
    </row>
    <row r="369" spans="1:33">
      <c r="A369" s="1">
        <v>46114</v>
      </c>
      <c r="B369" s="2" t="s">
        <v>29</v>
      </c>
      <c r="C369" s="3">
        <v>0.35416666666666674</v>
      </c>
      <c r="D369" s="3">
        <v>0.36111111111111116</v>
      </c>
      <c r="E369">
        <v>292</v>
      </c>
      <c r="F369" s="2" t="s">
        <v>1423</v>
      </c>
      <c r="G369" s="2" t="s">
        <v>1415</v>
      </c>
      <c r="H369" s="2" t="s">
        <v>1417</v>
      </c>
      <c r="I369" s="2" t="s">
        <v>122</v>
      </c>
      <c r="J369" s="2" t="s">
        <v>1416</v>
      </c>
      <c r="K369" s="2" t="s">
        <v>79</v>
      </c>
      <c r="L369">
        <v>3100</v>
      </c>
      <c r="M369">
        <v>3360</v>
      </c>
      <c r="N369" s="2" t="s">
        <v>4515</v>
      </c>
      <c r="O369">
        <v>3000</v>
      </c>
      <c r="P369">
        <v>520</v>
      </c>
      <c r="Q369">
        <v>3000</v>
      </c>
      <c r="R369" s="2" t="s">
        <v>764</v>
      </c>
      <c r="S369">
        <v>0</v>
      </c>
      <c r="T369" s="2" t="s">
        <v>4084</v>
      </c>
      <c r="U369">
        <v>3360</v>
      </c>
      <c r="V369">
        <v>0</v>
      </c>
      <c r="W369">
        <v>0</v>
      </c>
      <c r="X369">
        <v>0</v>
      </c>
      <c r="Y369">
        <v>80</v>
      </c>
      <c r="Z369">
        <v>80</v>
      </c>
      <c r="AA369">
        <v>3520</v>
      </c>
      <c r="AB369">
        <v>0.17</v>
      </c>
      <c r="AC369">
        <v>1</v>
      </c>
      <c r="AD369">
        <v>20705.882352941175</v>
      </c>
      <c r="AE369">
        <v>20705.882352941175</v>
      </c>
      <c r="AF369">
        <v>3</v>
      </c>
      <c r="AG369" s="2" t="s">
        <v>764</v>
      </c>
    </row>
    <row r="370" spans="1:33">
      <c r="A370" s="1">
        <v>46118</v>
      </c>
      <c r="B370" s="2" t="s">
        <v>29</v>
      </c>
      <c r="C370" s="3">
        <v>0.36805555555555558</v>
      </c>
      <c r="D370" s="3">
        <v>0.39583333333333326</v>
      </c>
      <c r="E370">
        <v>150</v>
      </c>
      <c r="F370" s="2" t="s">
        <v>820</v>
      </c>
      <c r="G370" s="2" t="s">
        <v>813</v>
      </c>
      <c r="H370" s="2" t="s">
        <v>815</v>
      </c>
      <c r="I370" s="2" t="s">
        <v>330</v>
      </c>
      <c r="J370" s="2" t="s">
        <v>814</v>
      </c>
      <c r="K370" s="2" t="s">
        <v>79</v>
      </c>
      <c r="L370">
        <v>29800</v>
      </c>
      <c r="M370">
        <v>29960</v>
      </c>
      <c r="N370" s="2" t="s">
        <v>4516</v>
      </c>
      <c r="O370">
        <v>29703</v>
      </c>
      <c r="P370">
        <v>850</v>
      </c>
      <c r="Q370">
        <v>29703</v>
      </c>
      <c r="R370" s="2" t="s">
        <v>764</v>
      </c>
      <c r="S370">
        <v>0</v>
      </c>
      <c r="T370" s="2" t="s">
        <v>4084</v>
      </c>
      <c r="U370">
        <v>29960</v>
      </c>
      <c r="V370">
        <v>0</v>
      </c>
      <c r="W370">
        <v>0</v>
      </c>
      <c r="X370">
        <v>0</v>
      </c>
      <c r="Y370">
        <v>80</v>
      </c>
      <c r="Z370">
        <v>80</v>
      </c>
      <c r="AA370">
        <v>30553</v>
      </c>
      <c r="AB370">
        <v>0.67</v>
      </c>
      <c r="AC370">
        <v>1</v>
      </c>
      <c r="AD370">
        <v>45601.492537313432</v>
      </c>
      <c r="AE370">
        <v>45601.492537313432</v>
      </c>
      <c r="AF370">
        <v>3</v>
      </c>
      <c r="AG370" s="2" t="s">
        <v>764</v>
      </c>
    </row>
    <row r="371" spans="1:33">
      <c r="A371" s="1">
        <v>46118</v>
      </c>
      <c r="B371" s="2" t="s">
        <v>29</v>
      </c>
      <c r="C371" s="3">
        <v>0.39583333333333326</v>
      </c>
      <c r="D371" s="3">
        <v>0.40972222222222232</v>
      </c>
      <c r="E371">
        <v>513</v>
      </c>
      <c r="F371" s="2" t="s">
        <v>820</v>
      </c>
      <c r="G371" s="2" t="s">
        <v>2180</v>
      </c>
      <c r="H371" s="2" t="s">
        <v>815</v>
      </c>
      <c r="I371" s="2" t="s">
        <v>473</v>
      </c>
      <c r="J371" s="2" t="s">
        <v>2181</v>
      </c>
      <c r="K371" s="2" t="s">
        <v>79</v>
      </c>
      <c r="L371">
        <v>18100</v>
      </c>
      <c r="M371">
        <v>18160</v>
      </c>
      <c r="N371" s="2" t="s">
        <v>4517</v>
      </c>
      <c r="O371">
        <v>18000</v>
      </c>
      <c r="P371">
        <v>1000</v>
      </c>
      <c r="Q371">
        <v>18000</v>
      </c>
      <c r="R371" s="2" t="s">
        <v>764</v>
      </c>
      <c r="S371">
        <v>0</v>
      </c>
      <c r="T371" s="2" t="s">
        <v>4084</v>
      </c>
      <c r="U371">
        <v>18160</v>
      </c>
      <c r="V371">
        <v>0</v>
      </c>
      <c r="W371">
        <v>0</v>
      </c>
      <c r="X371">
        <v>0</v>
      </c>
      <c r="Y371">
        <v>80</v>
      </c>
      <c r="Z371">
        <v>80</v>
      </c>
      <c r="AA371">
        <v>19000</v>
      </c>
      <c r="AB371">
        <v>0.33</v>
      </c>
      <c r="AC371">
        <v>1</v>
      </c>
      <c r="AD371">
        <v>57575.757575757576</v>
      </c>
      <c r="AE371">
        <v>57575.757575757576</v>
      </c>
      <c r="AF371">
        <v>3</v>
      </c>
      <c r="AG371" s="2" t="s">
        <v>764</v>
      </c>
    </row>
    <row r="372" spans="1:33">
      <c r="A372" s="1">
        <v>46118</v>
      </c>
      <c r="B372" s="2" t="s">
        <v>29</v>
      </c>
      <c r="C372" s="3">
        <v>0.41319444444444442</v>
      </c>
      <c r="D372" s="3">
        <v>0.42708333333333326</v>
      </c>
      <c r="E372">
        <v>340</v>
      </c>
      <c r="F372" s="2" t="s">
        <v>442</v>
      </c>
      <c r="G372" s="2" t="s">
        <v>1605</v>
      </c>
      <c r="H372" s="2" t="s">
        <v>329</v>
      </c>
      <c r="I372" s="2" t="s">
        <v>473</v>
      </c>
      <c r="J372" s="2" t="s">
        <v>1606</v>
      </c>
      <c r="K372" s="2" t="s">
        <v>445</v>
      </c>
      <c r="L372">
        <v>19500</v>
      </c>
      <c r="M372">
        <v>20160</v>
      </c>
      <c r="N372" s="2" t="s">
        <v>4518</v>
      </c>
      <c r="O372">
        <v>20000</v>
      </c>
      <c r="P372">
        <v>0</v>
      </c>
      <c r="Q372">
        <v>20000</v>
      </c>
      <c r="R372" s="2" t="s">
        <v>764</v>
      </c>
      <c r="S372">
        <v>0</v>
      </c>
      <c r="T372" s="2" t="s">
        <v>4084</v>
      </c>
      <c r="U372">
        <v>20160</v>
      </c>
      <c r="V372">
        <v>0</v>
      </c>
      <c r="W372">
        <v>0</v>
      </c>
      <c r="X372">
        <v>0</v>
      </c>
      <c r="Y372">
        <v>80</v>
      </c>
      <c r="Z372">
        <v>80</v>
      </c>
      <c r="AA372">
        <v>20000</v>
      </c>
      <c r="AB372">
        <v>0.33</v>
      </c>
      <c r="AC372">
        <v>1</v>
      </c>
      <c r="AD372">
        <v>60606.060606060601</v>
      </c>
      <c r="AE372">
        <v>60606.060606060601</v>
      </c>
      <c r="AF372">
        <v>2</v>
      </c>
      <c r="AG372" s="2" t="s">
        <v>764</v>
      </c>
    </row>
    <row r="373" spans="1:33">
      <c r="A373" s="1">
        <v>46119</v>
      </c>
      <c r="B373" s="2" t="s">
        <v>29</v>
      </c>
      <c r="C373" s="3">
        <v>0.34722222222222232</v>
      </c>
      <c r="D373" s="3">
        <v>0.50694444444444442</v>
      </c>
      <c r="E373">
        <v>141</v>
      </c>
      <c r="F373" s="2" t="s">
        <v>784</v>
      </c>
      <c r="G373" s="2" t="s">
        <v>787</v>
      </c>
      <c r="H373" s="2" t="s">
        <v>778</v>
      </c>
      <c r="I373" s="2" t="s">
        <v>779</v>
      </c>
      <c r="J373" s="2" t="s">
        <v>777</v>
      </c>
      <c r="K373" s="2" t="s">
        <v>79</v>
      </c>
      <c r="L373">
        <v>85000</v>
      </c>
      <c r="M373">
        <v>85800</v>
      </c>
      <c r="N373" s="2" t="s">
        <v>4519</v>
      </c>
      <c r="O373">
        <v>84600</v>
      </c>
      <c r="P373">
        <v>1535</v>
      </c>
      <c r="Q373">
        <v>84600</v>
      </c>
      <c r="R373" s="2" t="s">
        <v>764</v>
      </c>
      <c r="S373">
        <v>0</v>
      </c>
      <c r="T373" s="2" t="s">
        <v>4084</v>
      </c>
      <c r="U373">
        <v>85800</v>
      </c>
      <c r="V373">
        <v>0</v>
      </c>
      <c r="W373">
        <v>0</v>
      </c>
      <c r="X373">
        <v>0</v>
      </c>
      <c r="Y373">
        <v>80</v>
      </c>
      <c r="Z373">
        <v>80</v>
      </c>
      <c r="AA373">
        <v>86135</v>
      </c>
      <c r="AB373">
        <v>3.83</v>
      </c>
      <c r="AC373">
        <v>1</v>
      </c>
      <c r="AD373">
        <v>22489.556135770235</v>
      </c>
      <c r="AE373">
        <v>22489.556135770235</v>
      </c>
      <c r="AF373">
        <v>3</v>
      </c>
      <c r="AG373" s="2" t="s">
        <v>764</v>
      </c>
    </row>
    <row r="374" spans="1:33">
      <c r="A374" s="1">
        <v>46120</v>
      </c>
      <c r="B374" s="2" t="s">
        <v>29</v>
      </c>
      <c r="C374" s="3">
        <v>0.38888888888888884</v>
      </c>
      <c r="D374" s="3">
        <v>0.39236111111111116</v>
      </c>
      <c r="E374">
        <v>478</v>
      </c>
      <c r="F374" s="2" t="s">
        <v>1642</v>
      </c>
      <c r="G374" s="2" t="s">
        <v>2072</v>
      </c>
      <c r="H374" s="2" t="s">
        <v>2074</v>
      </c>
      <c r="I374" s="2" t="s">
        <v>2075</v>
      </c>
      <c r="J374" s="2" t="s">
        <v>2073</v>
      </c>
      <c r="K374" s="2" t="s">
        <v>79</v>
      </c>
      <c r="L374">
        <v>3500</v>
      </c>
      <c r="M374">
        <v>3760</v>
      </c>
      <c r="N374" s="2" t="s">
        <v>4520</v>
      </c>
      <c r="O374">
        <v>3770</v>
      </c>
      <c r="P374">
        <v>0</v>
      </c>
      <c r="Q374">
        <v>3770</v>
      </c>
      <c r="R374" s="2" t="s">
        <v>764</v>
      </c>
      <c r="S374">
        <v>0</v>
      </c>
      <c r="T374" s="2" t="s">
        <v>4084</v>
      </c>
      <c r="U374">
        <v>3760</v>
      </c>
      <c r="V374">
        <v>0</v>
      </c>
      <c r="W374">
        <v>0</v>
      </c>
      <c r="X374">
        <v>0</v>
      </c>
      <c r="Y374">
        <v>80</v>
      </c>
      <c r="Z374">
        <v>80</v>
      </c>
      <c r="AA374">
        <v>3770</v>
      </c>
      <c r="AB374">
        <v>0.08</v>
      </c>
      <c r="AC374">
        <v>1</v>
      </c>
      <c r="AD374">
        <v>47125</v>
      </c>
      <c r="AE374">
        <v>47125</v>
      </c>
      <c r="AF374">
        <v>3</v>
      </c>
      <c r="AG374" s="2" t="s">
        <v>764</v>
      </c>
    </row>
    <row r="375" spans="1:33">
      <c r="A375" s="1">
        <v>46120</v>
      </c>
      <c r="B375" s="2" t="s">
        <v>29</v>
      </c>
      <c r="C375" s="3">
        <v>0.39930555555555558</v>
      </c>
      <c r="D375" s="3">
        <v>0.40625</v>
      </c>
      <c r="E375">
        <v>343</v>
      </c>
      <c r="F375" s="2" t="s">
        <v>366</v>
      </c>
      <c r="G375" s="2" t="s">
        <v>1614</v>
      </c>
      <c r="H375" s="2" t="s">
        <v>361</v>
      </c>
      <c r="I375" s="2" t="s">
        <v>153</v>
      </c>
      <c r="J375" s="2" t="s">
        <v>360</v>
      </c>
      <c r="K375" s="2" t="s">
        <v>79</v>
      </c>
      <c r="L375">
        <v>10100</v>
      </c>
      <c r="M375">
        <v>10320</v>
      </c>
      <c r="N375" s="2" t="s">
        <v>4521</v>
      </c>
      <c r="O375">
        <v>10000</v>
      </c>
      <c r="P375">
        <v>380</v>
      </c>
      <c r="Q375">
        <v>10000</v>
      </c>
      <c r="R375" s="2" t="s">
        <v>764</v>
      </c>
      <c r="S375">
        <v>0</v>
      </c>
      <c r="T375" s="2" t="s">
        <v>4084</v>
      </c>
      <c r="U375">
        <v>10320</v>
      </c>
      <c r="V375">
        <v>0</v>
      </c>
      <c r="W375">
        <v>0</v>
      </c>
      <c r="X375">
        <v>0</v>
      </c>
      <c r="Y375">
        <v>80</v>
      </c>
      <c r="Z375">
        <v>80</v>
      </c>
      <c r="AA375">
        <v>10380</v>
      </c>
      <c r="AB375">
        <v>0.17</v>
      </c>
      <c r="AC375">
        <v>1</v>
      </c>
      <c r="AD375">
        <v>61058.823529411762</v>
      </c>
      <c r="AE375">
        <v>61058.823529411762</v>
      </c>
      <c r="AF375">
        <v>3</v>
      </c>
      <c r="AG375" s="2" t="s">
        <v>764</v>
      </c>
    </row>
    <row r="376" spans="1:33">
      <c r="A376" s="1">
        <v>46120</v>
      </c>
      <c r="B376" s="2" t="s">
        <v>29</v>
      </c>
      <c r="C376" s="3">
        <v>0.40972222222222232</v>
      </c>
      <c r="D376" s="3">
        <v>0.41666666666666674</v>
      </c>
      <c r="E376">
        <v>357</v>
      </c>
      <c r="F376" s="2" t="s">
        <v>1130</v>
      </c>
      <c r="G376" s="2" t="s">
        <v>1664</v>
      </c>
      <c r="H376" s="2" t="s">
        <v>1125</v>
      </c>
      <c r="I376" s="2" t="s">
        <v>59</v>
      </c>
      <c r="J376" s="2" t="s">
        <v>1665</v>
      </c>
      <c r="K376" s="2" t="s">
        <v>79</v>
      </c>
      <c r="L376">
        <v>7100</v>
      </c>
      <c r="M376">
        <v>7320</v>
      </c>
      <c r="N376" s="2" t="s">
        <v>4522</v>
      </c>
      <c r="O376">
        <v>6000</v>
      </c>
      <c r="P376">
        <v>1365</v>
      </c>
      <c r="Q376">
        <v>6000</v>
      </c>
      <c r="R376" s="2" t="s">
        <v>764</v>
      </c>
      <c r="S376">
        <v>0</v>
      </c>
      <c r="T376" s="2" t="s">
        <v>4084</v>
      </c>
      <c r="U376">
        <v>7320</v>
      </c>
      <c r="V376">
        <v>0</v>
      </c>
      <c r="W376">
        <v>0</v>
      </c>
      <c r="X376">
        <v>0</v>
      </c>
      <c r="Y376">
        <v>80</v>
      </c>
      <c r="Z376">
        <v>80</v>
      </c>
      <c r="AA376">
        <v>7365</v>
      </c>
      <c r="AB376">
        <v>0.17</v>
      </c>
      <c r="AC376">
        <v>1</v>
      </c>
      <c r="AD376">
        <v>43323.529411764706</v>
      </c>
      <c r="AE376">
        <v>43323.529411764706</v>
      </c>
      <c r="AF376">
        <v>5</v>
      </c>
      <c r="AG376" s="2" t="s">
        <v>764</v>
      </c>
    </row>
    <row r="377" spans="1:33">
      <c r="A377" s="1">
        <v>46120</v>
      </c>
      <c r="B377" s="2" t="s">
        <v>29</v>
      </c>
      <c r="C377" s="3">
        <v>0.48958333333333326</v>
      </c>
      <c r="D377" s="3">
        <v>0.49305555555555558</v>
      </c>
      <c r="E377">
        <v>435</v>
      </c>
      <c r="F377" s="2" t="s">
        <v>1517</v>
      </c>
      <c r="G377" s="2" t="s">
        <v>1677</v>
      </c>
      <c r="H377" s="2" t="s">
        <v>1932</v>
      </c>
      <c r="I377" s="2" t="s">
        <v>1933</v>
      </c>
      <c r="J377" s="2" t="s">
        <v>1931</v>
      </c>
      <c r="K377" s="2" t="s">
        <v>79</v>
      </c>
      <c r="L377">
        <v>6100</v>
      </c>
      <c r="M377">
        <v>6256</v>
      </c>
      <c r="N377" s="2" t="s">
        <v>4523</v>
      </c>
      <c r="O377">
        <v>6000</v>
      </c>
      <c r="P377">
        <v>340</v>
      </c>
      <c r="Q377">
        <v>6000</v>
      </c>
      <c r="R377" s="2" t="s">
        <v>764</v>
      </c>
      <c r="S377">
        <v>0</v>
      </c>
      <c r="T377" s="2" t="s">
        <v>4084</v>
      </c>
      <c r="U377">
        <v>6256</v>
      </c>
      <c r="V377">
        <v>0</v>
      </c>
      <c r="W377">
        <v>0</v>
      </c>
      <c r="X377">
        <v>0</v>
      </c>
      <c r="Y377">
        <v>80</v>
      </c>
      <c r="Z377">
        <v>80</v>
      </c>
      <c r="AA377">
        <v>6340</v>
      </c>
      <c r="AB377">
        <v>0.08</v>
      </c>
      <c r="AC377">
        <v>1</v>
      </c>
      <c r="AD377">
        <v>79250</v>
      </c>
      <c r="AE377">
        <v>79250</v>
      </c>
      <c r="AF377">
        <v>3</v>
      </c>
      <c r="AG377" s="2" t="s">
        <v>764</v>
      </c>
    </row>
    <row r="378" spans="1:33">
      <c r="A378" s="1">
        <v>46120</v>
      </c>
      <c r="B378" s="2" t="s">
        <v>29</v>
      </c>
      <c r="C378" s="3">
        <v>0.56944444444444442</v>
      </c>
      <c r="D378" s="3">
        <v>0.57638888888888884</v>
      </c>
      <c r="E378">
        <v>509</v>
      </c>
      <c r="F378" s="2" t="s">
        <v>901</v>
      </c>
      <c r="G378" s="2" t="s">
        <v>2172</v>
      </c>
      <c r="H378" s="2" t="s">
        <v>896</v>
      </c>
      <c r="I378" s="2" t="s">
        <v>343</v>
      </c>
      <c r="J378" s="2" t="s">
        <v>2173</v>
      </c>
      <c r="K378" s="2" t="s">
        <v>79</v>
      </c>
      <c r="L378">
        <v>10100</v>
      </c>
      <c r="M378">
        <v>10320</v>
      </c>
      <c r="N378" s="2" t="s">
        <v>4524</v>
      </c>
      <c r="O378">
        <v>10320</v>
      </c>
      <c r="P378">
        <v>260</v>
      </c>
      <c r="Q378">
        <v>10320</v>
      </c>
      <c r="R378" s="2" t="s">
        <v>764</v>
      </c>
      <c r="S378">
        <v>0</v>
      </c>
      <c r="T378" s="2" t="s">
        <v>4084</v>
      </c>
      <c r="U378">
        <v>10320</v>
      </c>
      <c r="V378">
        <v>0</v>
      </c>
      <c r="W378">
        <v>0</v>
      </c>
      <c r="X378">
        <v>0</v>
      </c>
      <c r="Y378">
        <v>80</v>
      </c>
      <c r="Z378">
        <v>80</v>
      </c>
      <c r="AA378">
        <v>10580</v>
      </c>
      <c r="AB378">
        <v>0.17</v>
      </c>
      <c r="AC378">
        <v>1</v>
      </c>
      <c r="AD378">
        <v>62235.294117647056</v>
      </c>
      <c r="AE378">
        <v>62235.294117647056</v>
      </c>
      <c r="AF378">
        <v>3</v>
      </c>
      <c r="AG378" s="2" t="s">
        <v>764</v>
      </c>
    </row>
    <row r="379" spans="1:33">
      <c r="A379" s="1">
        <v>46121</v>
      </c>
      <c r="B379" s="2" t="s">
        <v>29</v>
      </c>
      <c r="C379" s="3">
        <v>0.35416666666666674</v>
      </c>
      <c r="D379" s="3">
        <v>0.36111111111111116</v>
      </c>
      <c r="E379">
        <v>538</v>
      </c>
      <c r="F379" s="2" t="s">
        <v>2255</v>
      </c>
      <c r="G379" s="2" t="s">
        <v>2252</v>
      </c>
      <c r="H379" s="2" t="s">
        <v>2254</v>
      </c>
      <c r="I379" s="2" t="s">
        <v>519</v>
      </c>
      <c r="J379" s="2" t="s">
        <v>2253</v>
      </c>
      <c r="K379" s="2" t="s">
        <v>79</v>
      </c>
      <c r="L379">
        <v>9700</v>
      </c>
      <c r="M379">
        <v>10000</v>
      </c>
      <c r="N379" s="2" t="s">
        <v>4525</v>
      </c>
      <c r="O379">
        <v>6700</v>
      </c>
      <c r="P379">
        <v>4037</v>
      </c>
      <c r="Q379">
        <v>6700</v>
      </c>
      <c r="R379" s="2" t="s">
        <v>764</v>
      </c>
      <c r="S379">
        <v>0</v>
      </c>
      <c r="T379" s="2" t="s">
        <v>4084</v>
      </c>
      <c r="U379">
        <v>10000</v>
      </c>
      <c r="V379">
        <v>0</v>
      </c>
      <c r="W379">
        <v>0</v>
      </c>
      <c r="X379">
        <v>0</v>
      </c>
      <c r="Y379">
        <v>80</v>
      </c>
      <c r="Z379">
        <v>80</v>
      </c>
      <c r="AA379">
        <v>10737</v>
      </c>
      <c r="AB379">
        <v>0.17</v>
      </c>
      <c r="AC379">
        <v>1</v>
      </c>
      <c r="AD379">
        <v>63158.823529411762</v>
      </c>
      <c r="AE379">
        <v>63158.823529411762</v>
      </c>
      <c r="AF379">
        <v>3</v>
      </c>
      <c r="AG379" s="2" t="s">
        <v>764</v>
      </c>
    </row>
    <row r="380" spans="1:33">
      <c r="A380" s="1">
        <v>46118</v>
      </c>
      <c r="B380" s="2" t="s">
        <v>29</v>
      </c>
      <c r="C380" s="3">
        <v>0.39930555555555558</v>
      </c>
      <c r="D380" s="3">
        <v>0.57986111111111116</v>
      </c>
      <c r="E380">
        <v>406</v>
      </c>
      <c r="F380" s="2" t="s">
        <v>1864</v>
      </c>
      <c r="G380" s="2" t="s">
        <v>1863</v>
      </c>
      <c r="H380" s="2" t="s">
        <v>1860</v>
      </c>
      <c r="I380" s="2" t="s">
        <v>1051</v>
      </c>
      <c r="J380" s="2" t="s">
        <v>1859</v>
      </c>
      <c r="K380" s="2" t="s">
        <v>64</v>
      </c>
      <c r="L380">
        <v>31000</v>
      </c>
      <c r="M380">
        <v>31684</v>
      </c>
      <c r="N380" s="2" t="s">
        <v>4526</v>
      </c>
      <c r="O380">
        <v>27355</v>
      </c>
      <c r="P380">
        <v>4325</v>
      </c>
      <c r="Q380">
        <v>27355</v>
      </c>
      <c r="R380" s="2" t="s">
        <v>764</v>
      </c>
      <c r="S380">
        <v>15</v>
      </c>
      <c r="T380" s="2" t="s">
        <v>4479</v>
      </c>
      <c r="U380">
        <v>31920</v>
      </c>
      <c r="V380">
        <v>0</v>
      </c>
      <c r="W380">
        <v>240</v>
      </c>
      <c r="X380">
        <v>240</v>
      </c>
      <c r="Y380">
        <v>0</v>
      </c>
      <c r="Z380">
        <v>240</v>
      </c>
      <c r="AA380">
        <v>31680</v>
      </c>
      <c r="AB380">
        <v>4.33</v>
      </c>
      <c r="AC380">
        <v>3</v>
      </c>
      <c r="AD380">
        <v>7316.3972286374137</v>
      </c>
      <c r="AE380">
        <v>2438.7990762124709</v>
      </c>
      <c r="AF380">
        <v>10</v>
      </c>
      <c r="AG380" s="2" t="s">
        <v>764</v>
      </c>
    </row>
    <row r="381" spans="1:33">
      <c r="A381" s="1">
        <v>46118</v>
      </c>
      <c r="B381" s="2" t="s">
        <v>29</v>
      </c>
      <c r="C381" s="3">
        <v>0.65625</v>
      </c>
      <c r="D381" s="3">
        <v>0.70833333333333326</v>
      </c>
      <c r="E381">
        <v>332</v>
      </c>
      <c r="F381" s="2" t="s">
        <v>1592</v>
      </c>
      <c r="G381" s="2" t="s">
        <v>1590</v>
      </c>
      <c r="H381" s="2" t="s">
        <v>1281</v>
      </c>
      <c r="I381" s="2" t="s">
        <v>97</v>
      </c>
      <c r="J381" s="2" t="s">
        <v>1591</v>
      </c>
      <c r="K381" s="2" t="s">
        <v>64</v>
      </c>
      <c r="L381">
        <v>17000</v>
      </c>
      <c r="M381">
        <v>17091</v>
      </c>
      <c r="N381" s="2" t="s">
        <v>4527</v>
      </c>
      <c r="O381">
        <v>7500</v>
      </c>
      <c r="P381">
        <v>0</v>
      </c>
      <c r="Q381">
        <v>7500</v>
      </c>
      <c r="R381" s="2" t="s">
        <v>3459</v>
      </c>
      <c r="S381">
        <v>0</v>
      </c>
      <c r="T381" s="2" t="s">
        <v>4479</v>
      </c>
      <c r="U381">
        <v>17220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7500</v>
      </c>
      <c r="AB381">
        <v>1.25</v>
      </c>
      <c r="AC381">
        <v>3</v>
      </c>
      <c r="AD381">
        <v>6000</v>
      </c>
      <c r="AE381">
        <v>2000</v>
      </c>
      <c r="AF381">
        <v>13</v>
      </c>
      <c r="AG381" s="2" t="s">
        <v>764</v>
      </c>
    </row>
    <row r="382" spans="1:33">
      <c r="A382" s="1">
        <v>46119</v>
      </c>
      <c r="B382" s="2" t="s">
        <v>29</v>
      </c>
      <c r="C382" s="3">
        <v>0.33333333333333326</v>
      </c>
      <c r="D382" s="3">
        <v>0.39930555555555558</v>
      </c>
      <c r="E382">
        <v>332</v>
      </c>
      <c r="F382" s="2" t="s">
        <v>1592</v>
      </c>
      <c r="G382" s="2" t="s">
        <v>1590</v>
      </c>
      <c r="H382" s="2" t="s">
        <v>1281</v>
      </c>
      <c r="I382" s="2" t="s">
        <v>97</v>
      </c>
      <c r="J382" s="2" t="s">
        <v>1591</v>
      </c>
      <c r="K382" s="2" t="s">
        <v>64</v>
      </c>
      <c r="L382">
        <v>17000</v>
      </c>
      <c r="M382">
        <v>17091</v>
      </c>
      <c r="N382" s="2" t="s">
        <v>4528</v>
      </c>
      <c r="O382">
        <v>4048</v>
      </c>
      <c r="P382">
        <v>5517</v>
      </c>
      <c r="Q382">
        <v>4048</v>
      </c>
      <c r="R382" s="2" t="s">
        <v>3460</v>
      </c>
      <c r="S382">
        <v>28</v>
      </c>
      <c r="T382" s="2" t="s">
        <v>4479</v>
      </c>
      <c r="U382">
        <v>17220</v>
      </c>
      <c r="V382">
        <v>155</v>
      </c>
      <c r="W382">
        <v>0</v>
      </c>
      <c r="X382">
        <v>155</v>
      </c>
      <c r="Y382">
        <v>0</v>
      </c>
      <c r="Z382">
        <v>155</v>
      </c>
      <c r="AA382">
        <v>9565</v>
      </c>
      <c r="AB382">
        <v>1.58</v>
      </c>
      <c r="AC382">
        <v>3</v>
      </c>
      <c r="AD382">
        <v>6053.7974683544298</v>
      </c>
      <c r="AE382">
        <v>2017.9324894514768</v>
      </c>
      <c r="AG382" s="2" t="s">
        <v>764</v>
      </c>
    </row>
    <row r="383" spans="1:33">
      <c r="A383" s="1">
        <v>46119</v>
      </c>
      <c r="B383" s="2" t="s">
        <v>29</v>
      </c>
      <c r="C383" s="3">
        <v>0.44791666666666674</v>
      </c>
      <c r="D383" s="3">
        <v>0.55555555555555558</v>
      </c>
      <c r="E383">
        <v>308</v>
      </c>
      <c r="F383" s="2" t="s">
        <v>1495</v>
      </c>
      <c r="G383" s="2" t="s">
        <v>1492</v>
      </c>
      <c r="H383" s="2" t="s">
        <v>1494</v>
      </c>
      <c r="I383" s="2" t="s">
        <v>97</v>
      </c>
      <c r="J383" s="2" t="s">
        <v>1493</v>
      </c>
      <c r="K383" s="2" t="s">
        <v>64</v>
      </c>
      <c r="L383">
        <v>19000</v>
      </c>
      <c r="M383">
        <v>14200</v>
      </c>
      <c r="N383" s="2" t="s">
        <v>4529</v>
      </c>
      <c r="O383">
        <v>19172</v>
      </c>
      <c r="P383">
        <v>0</v>
      </c>
      <c r="Q383">
        <v>19172</v>
      </c>
      <c r="R383" s="2" t="s">
        <v>764</v>
      </c>
      <c r="S383">
        <v>29</v>
      </c>
      <c r="T383" s="2" t="s">
        <v>4479</v>
      </c>
      <c r="U383">
        <v>19200</v>
      </c>
      <c r="V383">
        <v>0</v>
      </c>
      <c r="W383">
        <v>28</v>
      </c>
      <c r="X383">
        <v>28</v>
      </c>
      <c r="Y383">
        <v>0</v>
      </c>
      <c r="Z383">
        <v>28</v>
      </c>
      <c r="AA383">
        <v>19172</v>
      </c>
      <c r="AB383">
        <v>2.58</v>
      </c>
      <c r="AC383">
        <v>3</v>
      </c>
      <c r="AD383">
        <v>7431.0077519379847</v>
      </c>
      <c r="AE383">
        <v>2477.0025839793284</v>
      </c>
      <c r="AF383">
        <v>2</v>
      </c>
      <c r="AG383" s="2" t="s">
        <v>764</v>
      </c>
    </row>
    <row r="384" spans="1:33">
      <c r="A384" s="1">
        <v>46119</v>
      </c>
      <c r="B384" s="2" t="s">
        <v>29</v>
      </c>
      <c r="C384" s="3">
        <v>0.65277777777777768</v>
      </c>
      <c r="D384" s="3">
        <v>0.70833333333333326</v>
      </c>
      <c r="E384">
        <v>368</v>
      </c>
      <c r="F384" s="2" t="s">
        <v>1728</v>
      </c>
      <c r="G384" s="2" t="s">
        <v>1725</v>
      </c>
      <c r="H384" s="2" t="s">
        <v>1713</v>
      </c>
      <c r="I384" s="2" t="s">
        <v>1727</v>
      </c>
      <c r="J384" s="2" t="s">
        <v>1726</v>
      </c>
      <c r="K384" s="2" t="s">
        <v>64</v>
      </c>
      <c r="L384">
        <v>14000</v>
      </c>
      <c r="N384" s="2" t="s">
        <v>4530</v>
      </c>
      <c r="O384">
        <v>0</v>
      </c>
      <c r="P384">
        <v>9900</v>
      </c>
      <c r="Q384">
        <v>0</v>
      </c>
      <c r="R384" s="2" t="s">
        <v>3459</v>
      </c>
      <c r="S384">
        <v>0</v>
      </c>
      <c r="T384" s="2" t="s">
        <v>4479</v>
      </c>
      <c r="U384">
        <v>14400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9900</v>
      </c>
      <c r="AB384">
        <v>1.33</v>
      </c>
      <c r="AC384">
        <v>3</v>
      </c>
      <c r="AD384">
        <v>7443.6090225563903</v>
      </c>
      <c r="AE384">
        <v>2481.2030075187968</v>
      </c>
      <c r="AF384">
        <v>37</v>
      </c>
      <c r="AG384" s="2" t="s">
        <v>764</v>
      </c>
    </row>
    <row r="385" spans="1:33">
      <c r="A385" s="1">
        <v>46120</v>
      </c>
      <c r="B385" s="2" t="s">
        <v>29</v>
      </c>
      <c r="C385" s="3">
        <v>0.33333333333333326</v>
      </c>
      <c r="D385" s="3">
        <v>0.34375</v>
      </c>
      <c r="E385">
        <v>368</v>
      </c>
      <c r="F385" s="2" t="s">
        <v>1728</v>
      </c>
      <c r="G385" s="2" t="s">
        <v>1725</v>
      </c>
      <c r="H385" s="2" t="s">
        <v>1713</v>
      </c>
      <c r="I385" s="2" t="s">
        <v>1727</v>
      </c>
      <c r="J385" s="2" t="s">
        <v>1726</v>
      </c>
      <c r="K385" s="2" t="s">
        <v>64</v>
      </c>
      <c r="L385">
        <v>14000</v>
      </c>
      <c r="M385">
        <v>13825</v>
      </c>
      <c r="N385" s="2" t="s">
        <v>4531</v>
      </c>
      <c r="O385">
        <v>0</v>
      </c>
      <c r="P385">
        <v>3831</v>
      </c>
      <c r="Q385">
        <v>0</v>
      </c>
      <c r="R385" s="2" t="s">
        <v>3460</v>
      </c>
      <c r="S385">
        <v>3</v>
      </c>
      <c r="T385" s="2" t="s">
        <v>4479</v>
      </c>
      <c r="U385">
        <v>14400</v>
      </c>
      <c r="V385">
        <v>669</v>
      </c>
      <c r="W385">
        <v>0</v>
      </c>
      <c r="X385">
        <v>669</v>
      </c>
      <c r="Y385">
        <v>0</v>
      </c>
      <c r="Z385">
        <v>669</v>
      </c>
      <c r="AA385">
        <v>3831</v>
      </c>
      <c r="AB385">
        <v>0.25</v>
      </c>
      <c r="AC385">
        <v>3</v>
      </c>
      <c r="AD385">
        <v>15324</v>
      </c>
      <c r="AE385">
        <v>5108</v>
      </c>
      <c r="AG385" s="2" t="s">
        <v>764</v>
      </c>
    </row>
    <row r="386" spans="1:33">
      <c r="A386" s="1">
        <v>46120</v>
      </c>
      <c r="B386" s="2" t="s">
        <v>29</v>
      </c>
      <c r="C386" s="3">
        <v>0.38194444444444442</v>
      </c>
      <c r="D386" s="3">
        <v>0.40972222222222232</v>
      </c>
      <c r="E386">
        <v>477</v>
      </c>
      <c r="F386" s="2" t="s">
        <v>2076</v>
      </c>
      <c r="G386" s="2" t="s">
        <v>2072</v>
      </c>
      <c r="H386" s="2" t="s">
        <v>2074</v>
      </c>
      <c r="I386" s="2" t="s">
        <v>2075</v>
      </c>
      <c r="J386" s="2" t="s">
        <v>2073</v>
      </c>
      <c r="K386" s="2" t="s">
        <v>64</v>
      </c>
      <c r="L386">
        <v>5000</v>
      </c>
      <c r="M386">
        <v>5271</v>
      </c>
      <c r="N386" s="2" t="s">
        <v>4532</v>
      </c>
      <c r="O386">
        <v>50</v>
      </c>
      <c r="P386">
        <v>5203</v>
      </c>
      <c r="Q386">
        <v>50</v>
      </c>
      <c r="R386" s="2" t="s">
        <v>764</v>
      </c>
      <c r="S386">
        <v>18</v>
      </c>
      <c r="T386" s="2" t="s">
        <v>4533</v>
      </c>
      <c r="U386">
        <v>5520</v>
      </c>
      <c r="V386">
        <v>0</v>
      </c>
      <c r="W386">
        <v>267</v>
      </c>
      <c r="X386">
        <v>267</v>
      </c>
      <c r="Y386">
        <v>0</v>
      </c>
      <c r="Z386">
        <v>267</v>
      </c>
      <c r="AA386">
        <v>5253</v>
      </c>
      <c r="AB386">
        <v>0.67</v>
      </c>
      <c r="AC386">
        <v>2</v>
      </c>
      <c r="AD386">
        <v>7840.2985074626858</v>
      </c>
      <c r="AE386">
        <v>3920.1492537313429</v>
      </c>
      <c r="AF386">
        <v>11</v>
      </c>
      <c r="AG386" s="2" t="s">
        <v>764</v>
      </c>
    </row>
    <row r="387" spans="1:33">
      <c r="A387" s="1">
        <v>46120</v>
      </c>
      <c r="B387" s="2" t="s">
        <v>29</v>
      </c>
      <c r="C387" s="3">
        <v>0.56944444444444442</v>
      </c>
      <c r="D387" s="3">
        <v>0.59027777777777768</v>
      </c>
      <c r="E387">
        <v>438</v>
      </c>
      <c r="F387" s="2" t="s">
        <v>1950</v>
      </c>
      <c r="G387" s="2" t="s">
        <v>1947</v>
      </c>
      <c r="H387" s="2" t="s">
        <v>724</v>
      </c>
      <c r="I387" s="2" t="s">
        <v>1949</v>
      </c>
      <c r="J387" s="2" t="s">
        <v>1948</v>
      </c>
      <c r="K387" s="2" t="s">
        <v>64</v>
      </c>
      <c r="L387">
        <v>10500</v>
      </c>
      <c r="M387">
        <v>10890</v>
      </c>
      <c r="N387" s="2" t="s">
        <v>4534</v>
      </c>
      <c r="O387">
        <v>0</v>
      </c>
      <c r="P387">
        <v>10875</v>
      </c>
      <c r="Q387">
        <v>0</v>
      </c>
      <c r="R387" s="2" t="s">
        <v>764</v>
      </c>
      <c r="S387">
        <v>9</v>
      </c>
      <c r="T387" s="2" t="s">
        <v>4535</v>
      </c>
      <c r="U387">
        <v>11280</v>
      </c>
      <c r="V387">
        <v>0</v>
      </c>
      <c r="W387">
        <v>405</v>
      </c>
      <c r="X387">
        <v>405</v>
      </c>
      <c r="Y387">
        <v>0</v>
      </c>
      <c r="Z387">
        <v>405</v>
      </c>
      <c r="AA387">
        <v>10875</v>
      </c>
      <c r="AB387">
        <v>0.5</v>
      </c>
      <c r="AC387">
        <v>4</v>
      </c>
      <c r="AD387">
        <v>21750</v>
      </c>
      <c r="AE387">
        <v>5437.5</v>
      </c>
      <c r="AF387">
        <v>17</v>
      </c>
      <c r="AG387" s="2" t="s">
        <v>764</v>
      </c>
    </row>
    <row r="388" spans="1:33">
      <c r="A388" s="1">
        <v>46120</v>
      </c>
      <c r="B388" s="2" t="s">
        <v>29</v>
      </c>
      <c r="C388" s="3">
        <v>0.63194444444444442</v>
      </c>
      <c r="D388" s="3">
        <v>0.70833333333333326</v>
      </c>
      <c r="E388">
        <v>402</v>
      </c>
      <c r="F388" s="2" t="s">
        <v>1666</v>
      </c>
      <c r="G388" s="2" t="s">
        <v>1847</v>
      </c>
      <c r="H388" s="2" t="s">
        <v>1125</v>
      </c>
      <c r="I388" s="2" t="s">
        <v>59</v>
      </c>
      <c r="J388" s="2" t="s">
        <v>1665</v>
      </c>
      <c r="K388" s="2" t="s">
        <v>64</v>
      </c>
      <c r="L388">
        <v>7500</v>
      </c>
      <c r="M388">
        <v>7620</v>
      </c>
      <c r="N388" s="2" t="s">
        <v>4536</v>
      </c>
      <c r="O388">
        <v>7640</v>
      </c>
      <c r="P388">
        <v>213</v>
      </c>
      <c r="Q388">
        <v>7640</v>
      </c>
      <c r="R388" s="2" t="s">
        <v>764</v>
      </c>
      <c r="S388">
        <v>0</v>
      </c>
      <c r="T388" s="2" t="s">
        <v>4537</v>
      </c>
      <c r="U388">
        <v>7920</v>
      </c>
      <c r="V388">
        <v>0</v>
      </c>
      <c r="W388">
        <v>67</v>
      </c>
      <c r="X388">
        <v>67</v>
      </c>
      <c r="Y388">
        <v>0</v>
      </c>
      <c r="Z388">
        <v>67</v>
      </c>
      <c r="AA388">
        <v>7853</v>
      </c>
      <c r="AB388">
        <v>1.83</v>
      </c>
      <c r="AC388">
        <v>2</v>
      </c>
      <c r="AD388">
        <v>4291.2568306010926</v>
      </c>
      <c r="AE388">
        <v>2145.6284153005463</v>
      </c>
      <c r="AF388">
        <v>17</v>
      </c>
      <c r="AG388" s="2" t="s">
        <v>764</v>
      </c>
    </row>
    <row r="389" spans="1:33">
      <c r="A389" s="1">
        <v>46121</v>
      </c>
      <c r="B389" s="2" t="s">
        <v>29</v>
      </c>
      <c r="C389" s="3">
        <v>0.41666666666666674</v>
      </c>
      <c r="D389" s="3">
        <v>0.49305555555555558</v>
      </c>
      <c r="E389">
        <v>362</v>
      </c>
      <c r="F389" s="2" t="s">
        <v>1697</v>
      </c>
      <c r="G389" s="2" t="s">
        <v>1695</v>
      </c>
      <c r="H389" s="2" t="s">
        <v>1244</v>
      </c>
      <c r="I389" s="2" t="s">
        <v>59</v>
      </c>
      <c r="J389" s="2" t="s">
        <v>1696</v>
      </c>
      <c r="K389" s="2" t="s">
        <v>64</v>
      </c>
      <c r="L389">
        <v>2100</v>
      </c>
      <c r="M389">
        <v>10138</v>
      </c>
      <c r="N389" s="2" t="s">
        <v>4538</v>
      </c>
      <c r="O389">
        <v>3100</v>
      </c>
      <c r="P389">
        <v>7054</v>
      </c>
      <c r="Q389">
        <v>3100</v>
      </c>
      <c r="R389" s="2" t="s">
        <v>764</v>
      </c>
      <c r="S389">
        <v>4</v>
      </c>
      <c r="T389" s="2" t="s">
        <v>4539</v>
      </c>
      <c r="U389">
        <v>10240</v>
      </c>
      <c r="V389">
        <v>0</v>
      </c>
      <c r="W389">
        <v>86</v>
      </c>
      <c r="X389">
        <v>86</v>
      </c>
      <c r="Y389">
        <v>0</v>
      </c>
      <c r="Z389">
        <v>86</v>
      </c>
      <c r="AA389">
        <v>10154</v>
      </c>
      <c r="AB389">
        <v>1.83</v>
      </c>
      <c r="AC389">
        <v>2</v>
      </c>
      <c r="AD389">
        <v>5548.6338797814205</v>
      </c>
      <c r="AE389">
        <v>2774.3169398907103</v>
      </c>
      <c r="AF389">
        <v>22</v>
      </c>
      <c r="AG389" s="2" t="s">
        <v>764</v>
      </c>
    </row>
    <row r="390" spans="1:33">
      <c r="A390" s="1">
        <v>46121</v>
      </c>
      <c r="B390" s="2" t="s">
        <v>29</v>
      </c>
      <c r="C390" s="3">
        <v>0.58333333333333326</v>
      </c>
      <c r="D390" s="3">
        <v>0.63194444444444442</v>
      </c>
      <c r="E390">
        <v>317</v>
      </c>
      <c r="F390" s="2" t="s">
        <v>1535</v>
      </c>
      <c r="G390" s="2" t="s">
        <v>1532</v>
      </c>
      <c r="H390" s="2" t="s">
        <v>1534</v>
      </c>
      <c r="I390" s="2" t="s">
        <v>240</v>
      </c>
      <c r="J390" s="2" t="s">
        <v>1533</v>
      </c>
      <c r="K390" s="2" t="s">
        <v>64</v>
      </c>
      <c r="L390">
        <v>9000</v>
      </c>
      <c r="M390">
        <v>9790</v>
      </c>
      <c r="N390" s="2" t="s">
        <v>4540</v>
      </c>
      <c r="O390">
        <v>0</v>
      </c>
      <c r="P390">
        <v>9444</v>
      </c>
      <c r="Q390">
        <v>0</v>
      </c>
      <c r="R390" s="2" t="s">
        <v>764</v>
      </c>
      <c r="S390">
        <v>345</v>
      </c>
      <c r="T390" s="2" t="s">
        <v>4533</v>
      </c>
      <c r="U390">
        <v>9600</v>
      </c>
      <c r="V390">
        <v>0</v>
      </c>
      <c r="W390">
        <v>156</v>
      </c>
      <c r="X390">
        <v>156</v>
      </c>
      <c r="Y390">
        <v>0</v>
      </c>
      <c r="Z390">
        <v>156</v>
      </c>
      <c r="AA390">
        <v>9444</v>
      </c>
      <c r="AB390">
        <v>1.17</v>
      </c>
      <c r="AC390">
        <v>2</v>
      </c>
      <c r="AD390">
        <v>8071.7948717948721</v>
      </c>
      <c r="AE390">
        <v>4035.897435897436</v>
      </c>
      <c r="AF390">
        <v>7</v>
      </c>
      <c r="AG390" s="2" t="s">
        <v>764</v>
      </c>
    </row>
    <row r="391" spans="1:33">
      <c r="A391" s="1">
        <v>46121</v>
      </c>
      <c r="B391" s="2" t="s">
        <v>29</v>
      </c>
      <c r="C391" s="3">
        <v>0.65277777777777768</v>
      </c>
      <c r="D391" s="3">
        <v>0.69444444444444442</v>
      </c>
      <c r="E391">
        <v>319</v>
      </c>
      <c r="F391" s="2" t="s">
        <v>1547</v>
      </c>
      <c r="G391" s="2" t="s">
        <v>1542</v>
      </c>
      <c r="H391" s="2" t="s">
        <v>1544</v>
      </c>
      <c r="I391" s="2" t="s">
        <v>1546</v>
      </c>
      <c r="J391" s="2" t="s">
        <v>1543</v>
      </c>
      <c r="K391" s="2" t="s">
        <v>64</v>
      </c>
      <c r="L391">
        <v>5500</v>
      </c>
      <c r="M391">
        <v>5851</v>
      </c>
      <c r="N391" s="2" t="s">
        <v>4541</v>
      </c>
      <c r="O391">
        <v>0</v>
      </c>
      <c r="P391">
        <v>5851</v>
      </c>
      <c r="Q391">
        <v>0</v>
      </c>
      <c r="R391" s="2" t="s">
        <v>764</v>
      </c>
      <c r="S391">
        <v>10</v>
      </c>
      <c r="T391" s="2" t="s">
        <v>4542</v>
      </c>
      <c r="U391">
        <v>5920</v>
      </c>
      <c r="V391">
        <v>0</v>
      </c>
      <c r="W391">
        <v>69</v>
      </c>
      <c r="X391">
        <v>69</v>
      </c>
      <c r="Y391">
        <v>0</v>
      </c>
      <c r="Z391">
        <v>69</v>
      </c>
      <c r="AA391">
        <v>5851</v>
      </c>
      <c r="AB391">
        <v>1</v>
      </c>
      <c r="AC391">
        <v>3</v>
      </c>
      <c r="AD391">
        <v>5851</v>
      </c>
      <c r="AE391">
        <v>1950.3333333333333</v>
      </c>
      <c r="AF391">
        <v>9</v>
      </c>
      <c r="AG391" s="2" t="s">
        <v>764</v>
      </c>
    </row>
    <row r="392" spans="1:33">
      <c r="A392" s="1">
        <v>46121</v>
      </c>
      <c r="B392" s="2" t="s">
        <v>29</v>
      </c>
      <c r="C392" s="3">
        <v>0.38888888888888884</v>
      </c>
      <c r="D392" s="3">
        <v>0.55208333333333326</v>
      </c>
      <c r="E392">
        <v>138</v>
      </c>
      <c r="F392" s="2" t="s">
        <v>780</v>
      </c>
      <c r="G392" s="2" t="s">
        <v>776</v>
      </c>
      <c r="H392" s="2" t="s">
        <v>778</v>
      </c>
      <c r="I392" s="2" t="s">
        <v>779</v>
      </c>
      <c r="J392" s="2" t="s">
        <v>777</v>
      </c>
      <c r="K392" s="2" t="s">
        <v>64</v>
      </c>
      <c r="L392">
        <v>27800</v>
      </c>
      <c r="M392">
        <v>28060</v>
      </c>
      <c r="N392" s="2" t="s">
        <v>4543</v>
      </c>
      <c r="O392">
        <v>28046</v>
      </c>
      <c r="P392">
        <v>0</v>
      </c>
      <c r="Q392">
        <v>28046</v>
      </c>
      <c r="R392" s="2" t="s">
        <v>764</v>
      </c>
      <c r="S392">
        <v>11</v>
      </c>
      <c r="T392" s="2" t="s">
        <v>4544</v>
      </c>
      <c r="U392">
        <v>28440</v>
      </c>
      <c r="V392">
        <v>0</v>
      </c>
      <c r="W392">
        <v>394</v>
      </c>
      <c r="X392">
        <v>394</v>
      </c>
      <c r="Y392">
        <v>0</v>
      </c>
      <c r="Z392">
        <v>394</v>
      </c>
      <c r="AA392">
        <v>28046</v>
      </c>
      <c r="AB392">
        <v>3.92</v>
      </c>
      <c r="AC392">
        <v>3</v>
      </c>
      <c r="AD392">
        <v>7154.591836734694</v>
      </c>
      <c r="AE392">
        <v>2384.8639455782313</v>
      </c>
      <c r="AF392">
        <v>16</v>
      </c>
      <c r="AG392" s="2" t="s">
        <v>764</v>
      </c>
    </row>
    <row r="393" spans="1:33">
      <c r="A393" s="1">
        <v>46122</v>
      </c>
      <c r="B393" s="2" t="s">
        <v>29</v>
      </c>
      <c r="C393" s="3">
        <v>0.625</v>
      </c>
      <c r="D393" s="3">
        <v>0.70833333333333326</v>
      </c>
      <c r="E393">
        <v>139</v>
      </c>
      <c r="F393" s="2" t="s">
        <v>784</v>
      </c>
      <c r="G393" s="2" t="s">
        <v>776</v>
      </c>
      <c r="H393" s="2" t="s">
        <v>778</v>
      </c>
      <c r="I393" s="2" t="s">
        <v>779</v>
      </c>
      <c r="J393" s="2" t="s">
        <v>777</v>
      </c>
      <c r="K393" s="2" t="s">
        <v>79</v>
      </c>
      <c r="L393">
        <v>27800</v>
      </c>
      <c r="M393">
        <v>14079</v>
      </c>
      <c r="N393" s="2" t="s">
        <v>4545</v>
      </c>
      <c r="O393">
        <v>14072</v>
      </c>
      <c r="P393">
        <v>0</v>
      </c>
      <c r="Q393">
        <v>14072</v>
      </c>
      <c r="R393" s="2" t="s">
        <v>3459</v>
      </c>
      <c r="S393">
        <v>0</v>
      </c>
      <c r="T393" s="2" t="s">
        <v>4546</v>
      </c>
      <c r="U393">
        <v>4740</v>
      </c>
      <c r="V393">
        <v>0</v>
      </c>
      <c r="W393">
        <v>0</v>
      </c>
      <c r="X393">
        <v>0</v>
      </c>
      <c r="Y393">
        <v>80</v>
      </c>
      <c r="Z393">
        <v>80</v>
      </c>
      <c r="AA393">
        <v>14072</v>
      </c>
      <c r="AB393">
        <v>2</v>
      </c>
      <c r="AC393">
        <v>4</v>
      </c>
      <c r="AD393">
        <v>7036</v>
      </c>
      <c r="AE393">
        <v>1759</v>
      </c>
      <c r="AF393">
        <v>745</v>
      </c>
      <c r="AG393" s="2" t="s">
        <v>764</v>
      </c>
    </row>
    <row r="394" spans="1:33">
      <c r="A394" s="1">
        <v>46125</v>
      </c>
      <c r="B394" s="2" t="s">
        <v>29</v>
      </c>
      <c r="C394" s="3">
        <v>0.33333333333333326</v>
      </c>
      <c r="D394" s="3">
        <v>0.41666666666666674</v>
      </c>
      <c r="E394">
        <v>139</v>
      </c>
      <c r="F394" s="2" t="s">
        <v>784</v>
      </c>
      <c r="G394" s="2" t="s">
        <v>776</v>
      </c>
      <c r="H394" s="2" t="s">
        <v>778</v>
      </c>
      <c r="I394" s="2" t="s">
        <v>779</v>
      </c>
      <c r="J394" s="2" t="s">
        <v>777</v>
      </c>
      <c r="K394" s="2" t="s">
        <v>79</v>
      </c>
      <c r="L394">
        <v>27800</v>
      </c>
      <c r="M394">
        <v>14079</v>
      </c>
      <c r="N394" s="2" t="s">
        <v>4547</v>
      </c>
      <c r="O394">
        <v>14073</v>
      </c>
      <c r="P394">
        <v>0</v>
      </c>
      <c r="Q394">
        <v>14073</v>
      </c>
      <c r="R394" s="2" t="s">
        <v>3460</v>
      </c>
      <c r="S394">
        <v>13</v>
      </c>
      <c r="T394" s="2" t="s">
        <v>4546</v>
      </c>
      <c r="U394">
        <v>4740</v>
      </c>
      <c r="V394">
        <v>0</v>
      </c>
      <c r="W394">
        <v>0</v>
      </c>
      <c r="X394">
        <v>0</v>
      </c>
      <c r="Y394">
        <v>80</v>
      </c>
      <c r="Z394">
        <v>80</v>
      </c>
      <c r="AA394">
        <v>14073</v>
      </c>
      <c r="AB394">
        <v>2</v>
      </c>
      <c r="AC394">
        <v>4</v>
      </c>
      <c r="AD394">
        <v>7036.5</v>
      </c>
      <c r="AE394">
        <v>1759.125</v>
      </c>
      <c r="AG394" s="2" t="s">
        <v>764</v>
      </c>
    </row>
    <row r="395" spans="1:33">
      <c r="A395" s="1">
        <v>46121</v>
      </c>
      <c r="B395" s="2" t="s">
        <v>29</v>
      </c>
      <c r="C395" s="3">
        <v>0.36805555555555558</v>
      </c>
      <c r="D395" s="3">
        <v>0.41319444444444442</v>
      </c>
      <c r="E395">
        <v>453</v>
      </c>
      <c r="F395" s="2" t="s">
        <v>2009</v>
      </c>
      <c r="G395" s="2" t="s">
        <v>2004</v>
      </c>
      <c r="H395" s="2" t="s">
        <v>1910</v>
      </c>
      <c r="I395" s="2" t="s">
        <v>725</v>
      </c>
      <c r="J395" s="2" t="s">
        <v>2005</v>
      </c>
      <c r="K395" s="2" t="s">
        <v>79</v>
      </c>
      <c r="L395">
        <v>5500</v>
      </c>
      <c r="M395">
        <v>5630</v>
      </c>
      <c r="N395" s="2" t="s">
        <v>4548</v>
      </c>
      <c r="O395">
        <v>5333</v>
      </c>
      <c r="P395">
        <v>610</v>
      </c>
      <c r="Q395">
        <v>5333</v>
      </c>
      <c r="R395" s="2" t="s">
        <v>764</v>
      </c>
      <c r="S395">
        <v>0</v>
      </c>
      <c r="T395" s="2" t="s">
        <v>4084</v>
      </c>
      <c r="U395">
        <v>5680</v>
      </c>
      <c r="V395">
        <v>0</v>
      </c>
      <c r="W395">
        <v>0</v>
      </c>
      <c r="X395">
        <v>0</v>
      </c>
      <c r="Y395">
        <v>80</v>
      </c>
      <c r="Z395">
        <v>80</v>
      </c>
      <c r="AA395">
        <v>5943</v>
      </c>
      <c r="AB395">
        <v>1.08</v>
      </c>
      <c r="AC395">
        <v>1</v>
      </c>
      <c r="AD395">
        <v>5502.7777777777774</v>
      </c>
      <c r="AE395">
        <v>5502.7777777777774</v>
      </c>
      <c r="AF395">
        <v>3</v>
      </c>
      <c r="AG395" s="2" t="s">
        <v>764</v>
      </c>
    </row>
    <row r="396" spans="1:33">
      <c r="A396" s="1">
        <v>46121</v>
      </c>
      <c r="B396" s="2" t="s">
        <v>29</v>
      </c>
      <c r="C396" s="3">
        <v>0.375</v>
      </c>
      <c r="D396" s="3">
        <v>0.37847222222222232</v>
      </c>
      <c r="E396">
        <v>383</v>
      </c>
      <c r="F396" s="2" t="s">
        <v>1788</v>
      </c>
      <c r="G396" s="2" t="s">
        <v>1781</v>
      </c>
      <c r="H396" s="2" t="s">
        <v>1783</v>
      </c>
      <c r="I396" s="2" t="s">
        <v>943</v>
      </c>
      <c r="J396" s="2" t="s">
        <v>1782</v>
      </c>
      <c r="K396" s="2" t="s">
        <v>79</v>
      </c>
      <c r="L396">
        <v>6100</v>
      </c>
      <c r="M396">
        <v>6320</v>
      </c>
      <c r="N396" s="2" t="s">
        <v>4549</v>
      </c>
      <c r="O396">
        <v>6000</v>
      </c>
      <c r="P396">
        <v>780</v>
      </c>
      <c r="Q396">
        <v>6000</v>
      </c>
      <c r="R396" s="2" t="s">
        <v>764</v>
      </c>
      <c r="S396">
        <v>0</v>
      </c>
      <c r="T396" s="2" t="s">
        <v>4084</v>
      </c>
      <c r="U396">
        <v>6320</v>
      </c>
      <c r="V396">
        <v>0</v>
      </c>
      <c r="W396">
        <v>0</v>
      </c>
      <c r="X396">
        <v>0</v>
      </c>
      <c r="Y396">
        <v>80</v>
      </c>
      <c r="Z396">
        <v>80</v>
      </c>
      <c r="AA396">
        <v>6780</v>
      </c>
      <c r="AB396">
        <v>0.08</v>
      </c>
      <c r="AC396">
        <v>1</v>
      </c>
      <c r="AD396">
        <v>84750</v>
      </c>
      <c r="AE396">
        <v>84750</v>
      </c>
      <c r="AF396">
        <v>3</v>
      </c>
      <c r="AG396" s="2" t="s">
        <v>764</v>
      </c>
    </row>
    <row r="397" spans="1:33">
      <c r="A397" s="1">
        <v>46121</v>
      </c>
      <c r="B397" s="2" t="s">
        <v>29</v>
      </c>
      <c r="C397" s="3">
        <v>0.60416666666666674</v>
      </c>
      <c r="D397" s="3">
        <v>0.61111111111111116</v>
      </c>
      <c r="E397">
        <v>505</v>
      </c>
      <c r="F397" s="2" t="s">
        <v>1472</v>
      </c>
      <c r="G397" s="2" t="s">
        <v>2161</v>
      </c>
      <c r="H397" s="2" t="s">
        <v>2163</v>
      </c>
      <c r="I397" s="2" t="s">
        <v>1477</v>
      </c>
      <c r="J397" s="2" t="s">
        <v>2162</v>
      </c>
      <c r="K397" s="2" t="s">
        <v>79</v>
      </c>
      <c r="L397">
        <v>10600</v>
      </c>
      <c r="M397">
        <v>10840</v>
      </c>
      <c r="N397" s="2" t="s">
        <v>4550</v>
      </c>
      <c r="O397">
        <v>10500</v>
      </c>
      <c r="P397">
        <v>375</v>
      </c>
      <c r="Q397">
        <v>10500</v>
      </c>
      <c r="R397" s="2" t="s">
        <v>764</v>
      </c>
      <c r="S397">
        <v>0</v>
      </c>
      <c r="T397" s="2" t="s">
        <v>4084</v>
      </c>
      <c r="U397">
        <v>10840</v>
      </c>
      <c r="V397">
        <v>0</v>
      </c>
      <c r="W397">
        <v>0</v>
      </c>
      <c r="X397">
        <v>0</v>
      </c>
      <c r="Y397">
        <v>80</v>
      </c>
      <c r="Z397">
        <v>80</v>
      </c>
      <c r="AA397">
        <v>10875</v>
      </c>
      <c r="AB397">
        <v>0.17</v>
      </c>
      <c r="AC397">
        <v>1</v>
      </c>
      <c r="AD397">
        <v>63970.588235294112</v>
      </c>
      <c r="AE397">
        <v>63970.588235294112</v>
      </c>
      <c r="AF397">
        <v>3</v>
      </c>
      <c r="AG397" s="2" t="s">
        <v>764</v>
      </c>
    </row>
    <row r="398" spans="1:33">
      <c r="A398" s="1">
        <v>46122</v>
      </c>
      <c r="B398" s="2" t="s">
        <v>29</v>
      </c>
      <c r="C398" s="3">
        <v>0.35069444444444442</v>
      </c>
      <c r="D398" s="3">
        <v>0.35416666666666674</v>
      </c>
      <c r="E398">
        <v>441</v>
      </c>
      <c r="F398" s="2" t="s">
        <v>1956</v>
      </c>
      <c r="G398" s="2" t="s">
        <v>1955</v>
      </c>
      <c r="H398" s="2" t="s">
        <v>1690</v>
      </c>
      <c r="I398" s="2" t="s">
        <v>59</v>
      </c>
      <c r="J398" s="2" t="s">
        <v>1689</v>
      </c>
      <c r="K398" s="2" t="s">
        <v>79</v>
      </c>
      <c r="L398">
        <v>2500</v>
      </c>
      <c r="M398">
        <v>4000</v>
      </c>
      <c r="N398" s="2" t="s">
        <v>4551</v>
      </c>
      <c r="O398">
        <v>4190</v>
      </c>
      <c r="P398">
        <v>0</v>
      </c>
      <c r="Q398">
        <v>4190</v>
      </c>
      <c r="R398" s="2" t="s">
        <v>764</v>
      </c>
      <c r="S398">
        <v>0</v>
      </c>
      <c r="T398" s="2" t="s">
        <v>4084</v>
      </c>
      <c r="U398">
        <v>4000</v>
      </c>
      <c r="V398">
        <v>0</v>
      </c>
      <c r="W398">
        <v>0</v>
      </c>
      <c r="X398">
        <v>0</v>
      </c>
      <c r="Y398">
        <v>80</v>
      </c>
      <c r="Z398">
        <v>80</v>
      </c>
      <c r="AA398">
        <v>4190</v>
      </c>
      <c r="AB398">
        <v>0.08</v>
      </c>
      <c r="AC398">
        <v>1</v>
      </c>
      <c r="AD398">
        <v>52375</v>
      </c>
      <c r="AE398">
        <v>52375</v>
      </c>
      <c r="AF398">
        <v>3</v>
      </c>
      <c r="AG398" s="2" t="s">
        <v>764</v>
      </c>
    </row>
    <row r="399" spans="1:33">
      <c r="A399" s="1">
        <v>46122</v>
      </c>
      <c r="B399" s="2" t="s">
        <v>29</v>
      </c>
      <c r="C399" s="3">
        <v>0.36805555555555558</v>
      </c>
      <c r="D399" s="3">
        <v>0.37152777777777768</v>
      </c>
      <c r="E399">
        <v>390</v>
      </c>
      <c r="F399" s="2" t="s">
        <v>1805</v>
      </c>
      <c r="G399" s="2" t="s">
        <v>1808</v>
      </c>
      <c r="H399" s="2" t="s">
        <v>1800</v>
      </c>
      <c r="I399" s="2" t="s">
        <v>343</v>
      </c>
      <c r="J399" s="2" t="s">
        <v>1809</v>
      </c>
      <c r="K399" s="2" t="s">
        <v>79</v>
      </c>
      <c r="L399">
        <v>2400</v>
      </c>
      <c r="M399">
        <v>2560</v>
      </c>
      <c r="N399" s="2" t="s">
        <v>4552</v>
      </c>
      <c r="O399">
        <v>0</v>
      </c>
      <c r="P399">
        <v>2333</v>
      </c>
      <c r="Q399">
        <v>0</v>
      </c>
      <c r="R399" s="2" t="s">
        <v>764</v>
      </c>
      <c r="S399">
        <v>0</v>
      </c>
      <c r="T399" s="2" t="s">
        <v>4084</v>
      </c>
      <c r="U399">
        <v>2560</v>
      </c>
      <c r="V399">
        <v>0</v>
      </c>
      <c r="W399">
        <v>0</v>
      </c>
      <c r="X399">
        <v>0</v>
      </c>
      <c r="Y399">
        <v>80</v>
      </c>
      <c r="Z399">
        <v>80</v>
      </c>
      <c r="AA399">
        <v>2333</v>
      </c>
      <c r="AB399">
        <v>0.08</v>
      </c>
      <c r="AC399">
        <v>1</v>
      </c>
      <c r="AD399">
        <v>29162.5</v>
      </c>
      <c r="AE399">
        <v>29162.5</v>
      </c>
      <c r="AF399">
        <v>15</v>
      </c>
      <c r="AG399" s="2" t="s">
        <v>764</v>
      </c>
    </row>
    <row r="400" spans="1:33">
      <c r="A400" s="1">
        <v>46122</v>
      </c>
      <c r="B400" s="2" t="s">
        <v>29</v>
      </c>
      <c r="C400" s="3">
        <v>0.37152777777777768</v>
      </c>
      <c r="D400" s="3">
        <v>0.375</v>
      </c>
      <c r="E400">
        <v>446</v>
      </c>
      <c r="F400" s="2" t="s">
        <v>1805</v>
      </c>
      <c r="G400" s="2" t="s">
        <v>1972</v>
      </c>
      <c r="H400" s="2" t="s">
        <v>1800</v>
      </c>
      <c r="I400" s="2" t="s">
        <v>343</v>
      </c>
      <c r="J400" s="2" t="s">
        <v>1809</v>
      </c>
      <c r="K400" s="2" t="s">
        <v>79</v>
      </c>
      <c r="L400">
        <v>3100</v>
      </c>
      <c r="M400">
        <v>3200</v>
      </c>
      <c r="N400" s="2" t="s">
        <v>4553</v>
      </c>
      <c r="O400">
        <v>3000</v>
      </c>
      <c r="P400">
        <v>560</v>
      </c>
      <c r="Q400">
        <v>3000</v>
      </c>
      <c r="R400" s="2" t="s">
        <v>764</v>
      </c>
      <c r="S400">
        <v>0</v>
      </c>
      <c r="T400" s="2" t="s">
        <v>4084</v>
      </c>
      <c r="U400">
        <v>3200</v>
      </c>
      <c r="V400">
        <v>0</v>
      </c>
      <c r="W400">
        <v>0</v>
      </c>
      <c r="X400">
        <v>0</v>
      </c>
      <c r="Y400">
        <v>80</v>
      </c>
      <c r="Z400">
        <v>80</v>
      </c>
      <c r="AA400">
        <v>3560</v>
      </c>
      <c r="AB400">
        <v>0.08</v>
      </c>
      <c r="AC400">
        <v>1</v>
      </c>
      <c r="AD400">
        <v>44500</v>
      </c>
      <c r="AE400">
        <v>44500</v>
      </c>
      <c r="AF400">
        <v>3</v>
      </c>
      <c r="AG400" s="2" t="s">
        <v>764</v>
      </c>
    </row>
    <row r="401" spans="1:33">
      <c r="A401" s="1">
        <v>46126</v>
      </c>
      <c r="B401" s="2" t="s">
        <v>29</v>
      </c>
      <c r="C401" s="3">
        <v>0.34722222222222232</v>
      </c>
      <c r="D401" s="3">
        <v>0.36458333333333326</v>
      </c>
      <c r="E401">
        <v>426</v>
      </c>
      <c r="F401" s="2" t="s">
        <v>719</v>
      </c>
      <c r="G401" s="2" t="s">
        <v>1743</v>
      </c>
      <c r="H401" s="2" t="s">
        <v>714</v>
      </c>
      <c r="I401" s="2" t="s">
        <v>422</v>
      </c>
      <c r="J401" s="2" t="s">
        <v>713</v>
      </c>
      <c r="K401" s="2" t="s">
        <v>79</v>
      </c>
      <c r="L401">
        <v>24100</v>
      </c>
      <c r="M401">
        <v>24424</v>
      </c>
      <c r="N401" s="2" t="s">
        <v>4554</v>
      </c>
      <c r="O401">
        <v>24000</v>
      </c>
      <c r="P401">
        <v>780</v>
      </c>
      <c r="Q401">
        <v>24000</v>
      </c>
      <c r="R401" s="2" t="s">
        <v>764</v>
      </c>
      <c r="S401">
        <v>0</v>
      </c>
      <c r="T401" s="2" t="s">
        <v>4084</v>
      </c>
      <c r="U401">
        <v>24424</v>
      </c>
      <c r="V401">
        <v>0</v>
      </c>
      <c r="W401">
        <v>0</v>
      </c>
      <c r="X401">
        <v>0</v>
      </c>
      <c r="Y401">
        <v>80</v>
      </c>
      <c r="Z401">
        <v>80</v>
      </c>
      <c r="AA401">
        <v>24780</v>
      </c>
      <c r="AB401">
        <v>0.42</v>
      </c>
      <c r="AC401">
        <v>1</v>
      </c>
      <c r="AD401">
        <v>59000</v>
      </c>
      <c r="AE401">
        <v>59000</v>
      </c>
      <c r="AF401">
        <v>3</v>
      </c>
      <c r="AG401" s="2" t="s">
        <v>764</v>
      </c>
    </row>
    <row r="402" spans="1:33">
      <c r="A402" s="1">
        <v>46126</v>
      </c>
      <c r="B402" s="2" t="s">
        <v>29</v>
      </c>
      <c r="C402" s="3">
        <v>0.36805555555555558</v>
      </c>
      <c r="D402" s="3">
        <v>0.37847222222222232</v>
      </c>
      <c r="E402">
        <v>433</v>
      </c>
      <c r="F402" s="2" t="s">
        <v>123</v>
      </c>
      <c r="G402" s="2" t="s">
        <v>1927</v>
      </c>
      <c r="H402" s="2" t="s">
        <v>121</v>
      </c>
      <c r="I402" s="2" t="s">
        <v>122</v>
      </c>
      <c r="J402" s="2" t="s">
        <v>120</v>
      </c>
      <c r="K402" s="2" t="s">
        <v>79</v>
      </c>
      <c r="L402">
        <v>18100</v>
      </c>
      <c r="M402">
        <v>18240</v>
      </c>
      <c r="N402" s="2" t="s">
        <v>4555</v>
      </c>
      <c r="O402">
        <v>18000</v>
      </c>
      <c r="P402">
        <v>780</v>
      </c>
      <c r="Q402">
        <v>18000</v>
      </c>
      <c r="R402" s="2" t="s">
        <v>764</v>
      </c>
      <c r="S402">
        <v>0</v>
      </c>
      <c r="T402" s="2" t="s">
        <v>4084</v>
      </c>
      <c r="U402">
        <v>18240</v>
      </c>
      <c r="V402">
        <v>0</v>
      </c>
      <c r="W402">
        <v>0</v>
      </c>
      <c r="X402">
        <v>0</v>
      </c>
      <c r="Y402">
        <v>80</v>
      </c>
      <c r="Z402">
        <v>80</v>
      </c>
      <c r="AA402">
        <v>18780</v>
      </c>
      <c r="AB402">
        <v>0.25</v>
      </c>
      <c r="AC402">
        <v>1</v>
      </c>
      <c r="AD402">
        <v>75120</v>
      </c>
      <c r="AE402">
        <v>75120</v>
      </c>
      <c r="AF402">
        <v>3</v>
      </c>
      <c r="AG402" s="2" t="s">
        <v>764</v>
      </c>
    </row>
    <row r="403" spans="1:33">
      <c r="A403" s="1">
        <v>46126</v>
      </c>
      <c r="B403" s="2" t="s">
        <v>29</v>
      </c>
      <c r="C403" s="3">
        <v>0.39236111111111116</v>
      </c>
      <c r="D403" s="3">
        <v>0.39583333333333326</v>
      </c>
      <c r="E403">
        <v>609</v>
      </c>
      <c r="F403" s="2" t="s">
        <v>2512</v>
      </c>
      <c r="G403" s="2" t="s">
        <v>2509</v>
      </c>
      <c r="H403" s="2" t="s">
        <v>2511</v>
      </c>
      <c r="I403" s="2" t="s">
        <v>153</v>
      </c>
      <c r="J403" s="2" t="s">
        <v>2510</v>
      </c>
      <c r="K403" s="2" t="s">
        <v>79</v>
      </c>
      <c r="L403">
        <v>1100</v>
      </c>
      <c r="M403">
        <v>1280</v>
      </c>
      <c r="N403" s="2" t="s">
        <v>4556</v>
      </c>
      <c r="O403">
        <v>1000</v>
      </c>
      <c r="P403">
        <v>710</v>
      </c>
      <c r="Q403">
        <v>1000</v>
      </c>
      <c r="R403" s="2" t="s">
        <v>764</v>
      </c>
      <c r="S403">
        <v>0</v>
      </c>
      <c r="T403" s="2" t="s">
        <v>4084</v>
      </c>
      <c r="U403">
        <v>1280</v>
      </c>
      <c r="V403">
        <v>0</v>
      </c>
      <c r="W403">
        <v>0</v>
      </c>
      <c r="X403">
        <v>0</v>
      </c>
      <c r="Y403">
        <v>80</v>
      </c>
      <c r="Z403">
        <v>80</v>
      </c>
      <c r="AA403">
        <v>1710</v>
      </c>
      <c r="AB403">
        <v>0.08</v>
      </c>
      <c r="AC403">
        <v>1</v>
      </c>
      <c r="AD403">
        <v>21375</v>
      </c>
      <c r="AE403">
        <v>21375</v>
      </c>
      <c r="AF403">
        <v>3</v>
      </c>
      <c r="AG403" s="2" t="s">
        <v>764</v>
      </c>
    </row>
    <row r="404" spans="1:33">
      <c r="A404" s="1">
        <v>46126</v>
      </c>
      <c r="B404" s="2" t="s">
        <v>29</v>
      </c>
      <c r="C404" s="3">
        <v>0.39930555555555558</v>
      </c>
      <c r="D404" s="3">
        <v>0.40277777777777768</v>
      </c>
      <c r="E404">
        <v>457</v>
      </c>
      <c r="F404" s="2" t="s">
        <v>1375</v>
      </c>
      <c r="G404" s="2" t="s">
        <v>2023</v>
      </c>
      <c r="H404" s="2" t="s">
        <v>2025</v>
      </c>
      <c r="I404" s="2" t="s">
        <v>153</v>
      </c>
      <c r="J404" s="2" t="s">
        <v>2024</v>
      </c>
      <c r="K404" s="2" t="s">
        <v>79</v>
      </c>
      <c r="L404">
        <v>5100</v>
      </c>
      <c r="M404">
        <v>5360</v>
      </c>
      <c r="N404" s="2" t="s">
        <v>4557</v>
      </c>
      <c r="O404">
        <v>5000</v>
      </c>
      <c r="P404">
        <v>700</v>
      </c>
      <c r="Q404">
        <v>5000</v>
      </c>
      <c r="R404" s="2" t="s">
        <v>764</v>
      </c>
      <c r="S404">
        <v>0</v>
      </c>
      <c r="T404" s="2" t="s">
        <v>4084</v>
      </c>
      <c r="U404">
        <v>5360</v>
      </c>
      <c r="V404">
        <v>0</v>
      </c>
      <c r="W404">
        <v>0</v>
      </c>
      <c r="X404">
        <v>0</v>
      </c>
      <c r="Y404">
        <v>80</v>
      </c>
      <c r="Z404">
        <v>80</v>
      </c>
      <c r="AA404">
        <v>5700</v>
      </c>
      <c r="AB404">
        <v>0.08</v>
      </c>
      <c r="AC404">
        <v>1</v>
      </c>
      <c r="AD404">
        <v>71250</v>
      </c>
      <c r="AE404">
        <v>71250</v>
      </c>
      <c r="AF404">
        <v>3</v>
      </c>
      <c r="AG404" s="2" t="s">
        <v>764</v>
      </c>
    </row>
    <row r="405" spans="1:33">
      <c r="A405" s="1">
        <v>46126</v>
      </c>
      <c r="B405" s="2" t="s">
        <v>29</v>
      </c>
      <c r="C405" s="3">
        <v>0.41666666666666674</v>
      </c>
      <c r="D405" s="3">
        <v>0.42708333333333326</v>
      </c>
      <c r="E405">
        <v>311</v>
      </c>
      <c r="F405" s="2" t="s">
        <v>980</v>
      </c>
      <c r="G405" s="2" t="s">
        <v>1499</v>
      </c>
      <c r="H405" s="2" t="s">
        <v>975</v>
      </c>
      <c r="I405" s="2" t="s">
        <v>240</v>
      </c>
      <c r="J405" s="2" t="s">
        <v>1500</v>
      </c>
      <c r="K405" s="2" t="s">
        <v>79</v>
      </c>
      <c r="L405">
        <v>15100</v>
      </c>
      <c r="M405">
        <v>15360</v>
      </c>
      <c r="N405" s="2" t="s">
        <v>4558</v>
      </c>
      <c r="O405">
        <v>15000</v>
      </c>
      <c r="P405">
        <v>675</v>
      </c>
      <c r="Q405">
        <v>15000</v>
      </c>
      <c r="R405" s="2" t="s">
        <v>764</v>
      </c>
      <c r="S405">
        <v>0</v>
      </c>
      <c r="T405" s="2" t="s">
        <v>4084</v>
      </c>
      <c r="U405">
        <v>15360</v>
      </c>
      <c r="V405">
        <v>0</v>
      </c>
      <c r="W405">
        <v>0</v>
      </c>
      <c r="X405">
        <v>0</v>
      </c>
      <c r="Y405">
        <v>80</v>
      </c>
      <c r="Z405">
        <v>80</v>
      </c>
      <c r="AA405">
        <v>15675</v>
      </c>
      <c r="AB405">
        <v>0.25</v>
      </c>
      <c r="AC405">
        <v>1</v>
      </c>
      <c r="AD405">
        <v>62700</v>
      </c>
      <c r="AE405">
        <v>62700</v>
      </c>
      <c r="AF405">
        <v>3</v>
      </c>
      <c r="AG405" s="2" t="s">
        <v>764</v>
      </c>
    </row>
    <row r="406" spans="1:33">
      <c r="A406" s="1">
        <v>46126</v>
      </c>
      <c r="B406" s="2" t="s">
        <v>29</v>
      </c>
      <c r="C406" s="3">
        <v>0.47916666666666674</v>
      </c>
      <c r="D406" s="3">
        <v>0.48611111111111116</v>
      </c>
      <c r="E406">
        <v>448</v>
      </c>
      <c r="F406" s="2" t="s">
        <v>1982</v>
      </c>
      <c r="G406" s="2" t="s">
        <v>1973</v>
      </c>
      <c r="H406" s="2" t="s">
        <v>1975</v>
      </c>
      <c r="I406" s="2" t="s">
        <v>1976</v>
      </c>
      <c r="J406" s="2" t="s">
        <v>1974</v>
      </c>
      <c r="K406" s="2" t="s">
        <v>79</v>
      </c>
      <c r="L406">
        <v>8800</v>
      </c>
      <c r="M406">
        <v>118160</v>
      </c>
      <c r="N406" s="2" t="s">
        <v>4559</v>
      </c>
      <c r="O406">
        <v>8750</v>
      </c>
      <c r="P406">
        <v>9430</v>
      </c>
      <c r="Q406">
        <v>8750</v>
      </c>
      <c r="R406" s="2" t="s">
        <v>764</v>
      </c>
      <c r="S406">
        <v>0</v>
      </c>
      <c r="T406" s="2" t="s">
        <v>4084</v>
      </c>
      <c r="U406">
        <v>18160</v>
      </c>
      <c r="V406">
        <v>0</v>
      </c>
      <c r="W406">
        <v>0</v>
      </c>
      <c r="X406">
        <v>0</v>
      </c>
      <c r="Y406">
        <v>80</v>
      </c>
      <c r="Z406">
        <v>80</v>
      </c>
      <c r="AA406">
        <v>18180</v>
      </c>
      <c r="AB406">
        <v>0.17</v>
      </c>
      <c r="AC406">
        <v>1</v>
      </c>
      <c r="AD406">
        <v>106941.17647058822</v>
      </c>
      <c r="AE406">
        <v>106941.17647058822</v>
      </c>
      <c r="AF406">
        <v>5</v>
      </c>
      <c r="AG406" s="2" t="s">
        <v>764</v>
      </c>
    </row>
    <row r="407" spans="1:33">
      <c r="A407" s="1">
        <v>46126</v>
      </c>
      <c r="B407" s="2" t="s">
        <v>29</v>
      </c>
      <c r="C407" s="3">
        <v>0.49305555555555558</v>
      </c>
      <c r="D407" s="3">
        <v>0.50347222222222232</v>
      </c>
      <c r="E407">
        <v>459</v>
      </c>
      <c r="F407" s="2" t="s">
        <v>147</v>
      </c>
      <c r="G407" s="2" t="s">
        <v>2030</v>
      </c>
      <c r="H407" s="2" t="s">
        <v>142</v>
      </c>
      <c r="I407" s="2" t="s">
        <v>153</v>
      </c>
      <c r="J407" s="2" t="s">
        <v>2031</v>
      </c>
      <c r="K407" s="2" t="s">
        <v>79</v>
      </c>
      <c r="L407">
        <v>2100</v>
      </c>
      <c r="M407">
        <v>2320</v>
      </c>
      <c r="N407" s="2" t="s">
        <v>4560</v>
      </c>
      <c r="O407">
        <v>2000</v>
      </c>
      <c r="P407">
        <v>600</v>
      </c>
      <c r="Q407">
        <v>2000</v>
      </c>
      <c r="R407" s="2" t="s">
        <v>764</v>
      </c>
      <c r="S407">
        <v>0</v>
      </c>
      <c r="T407" s="2" t="s">
        <v>4561</v>
      </c>
      <c r="U407">
        <v>2320</v>
      </c>
      <c r="V407">
        <v>0</v>
      </c>
      <c r="W407">
        <v>0</v>
      </c>
      <c r="X407">
        <v>0</v>
      </c>
      <c r="Y407">
        <v>80</v>
      </c>
      <c r="Z407">
        <v>80</v>
      </c>
      <c r="AA407">
        <v>2600</v>
      </c>
      <c r="AB407">
        <v>0.25</v>
      </c>
      <c r="AC407">
        <v>1</v>
      </c>
      <c r="AD407">
        <v>10400</v>
      </c>
      <c r="AE407">
        <v>10400</v>
      </c>
      <c r="AF407">
        <v>3</v>
      </c>
      <c r="AG407" s="2" t="s">
        <v>764</v>
      </c>
    </row>
    <row r="408" spans="1:33">
      <c r="A408" s="1">
        <v>46127</v>
      </c>
      <c r="B408" s="2" t="s">
        <v>29</v>
      </c>
      <c r="C408" s="3">
        <v>0.35069444444444442</v>
      </c>
      <c r="D408" s="3">
        <v>0.35416666666666674</v>
      </c>
      <c r="E408">
        <v>601</v>
      </c>
      <c r="F408" s="2" t="s">
        <v>2479</v>
      </c>
      <c r="G408" s="2" t="s">
        <v>2472</v>
      </c>
      <c r="H408" s="2" t="s">
        <v>2474</v>
      </c>
      <c r="I408" s="2" t="s">
        <v>153</v>
      </c>
      <c r="J408" s="2" t="s">
        <v>2473</v>
      </c>
      <c r="K408" s="2" t="s">
        <v>79</v>
      </c>
      <c r="L408">
        <v>2100</v>
      </c>
      <c r="M408">
        <v>2320</v>
      </c>
      <c r="N408" s="2" t="s">
        <v>4562</v>
      </c>
      <c r="O408">
        <v>2000</v>
      </c>
      <c r="P408">
        <v>650</v>
      </c>
      <c r="Q408">
        <v>2000</v>
      </c>
      <c r="R408" s="2" t="s">
        <v>764</v>
      </c>
      <c r="S408">
        <v>0</v>
      </c>
      <c r="T408" s="2" t="s">
        <v>4084</v>
      </c>
      <c r="U408">
        <v>2320</v>
      </c>
      <c r="V408">
        <v>0</v>
      </c>
      <c r="W408">
        <v>0</v>
      </c>
      <c r="X408">
        <v>0</v>
      </c>
      <c r="Y408">
        <v>80</v>
      </c>
      <c r="Z408">
        <v>80</v>
      </c>
      <c r="AA408">
        <v>2650</v>
      </c>
      <c r="AB408">
        <v>0.08</v>
      </c>
      <c r="AC408">
        <v>1</v>
      </c>
      <c r="AD408">
        <v>33125</v>
      </c>
      <c r="AE408">
        <v>33125</v>
      </c>
      <c r="AF408">
        <v>3</v>
      </c>
      <c r="AG408" s="2" t="s">
        <v>764</v>
      </c>
    </row>
    <row r="409" spans="1:33">
      <c r="A409" s="1">
        <v>46127</v>
      </c>
      <c r="B409" s="2" t="s">
        <v>29</v>
      </c>
      <c r="C409" s="3">
        <v>0.45138888888888884</v>
      </c>
      <c r="D409" s="3">
        <v>0.45486111111111116</v>
      </c>
      <c r="E409">
        <v>355</v>
      </c>
      <c r="F409" s="2" t="s">
        <v>1661</v>
      </c>
      <c r="G409" s="2" t="s">
        <v>1654</v>
      </c>
      <c r="H409" s="2" t="s">
        <v>1656</v>
      </c>
      <c r="I409" s="2" t="s">
        <v>779</v>
      </c>
      <c r="J409" s="2" t="s">
        <v>1655</v>
      </c>
      <c r="K409" s="2" t="s">
        <v>79</v>
      </c>
      <c r="L409">
        <v>1100</v>
      </c>
      <c r="M409">
        <v>1280</v>
      </c>
      <c r="N409" s="2" t="s">
        <v>4563</v>
      </c>
      <c r="O409">
        <v>1000</v>
      </c>
      <c r="P409">
        <v>600</v>
      </c>
      <c r="Q409">
        <v>1000</v>
      </c>
      <c r="R409" s="2" t="s">
        <v>764</v>
      </c>
      <c r="S409">
        <v>0</v>
      </c>
      <c r="T409" s="2" t="s">
        <v>4084</v>
      </c>
      <c r="U409">
        <v>1280</v>
      </c>
      <c r="V409">
        <v>0</v>
      </c>
      <c r="W409">
        <v>0</v>
      </c>
      <c r="X409">
        <v>0</v>
      </c>
      <c r="Y409">
        <v>80</v>
      </c>
      <c r="Z409">
        <v>80</v>
      </c>
      <c r="AA409">
        <v>1600</v>
      </c>
      <c r="AB409">
        <v>0.08</v>
      </c>
      <c r="AC409">
        <v>1</v>
      </c>
      <c r="AD409">
        <v>20000</v>
      </c>
      <c r="AE409">
        <v>20000</v>
      </c>
      <c r="AF409">
        <v>3</v>
      </c>
      <c r="AG409" s="2" t="s">
        <v>764</v>
      </c>
    </row>
    <row r="410" spans="1:33">
      <c r="A410" s="1">
        <v>46127</v>
      </c>
      <c r="B410" s="2" t="s">
        <v>29</v>
      </c>
      <c r="C410" s="3">
        <v>0.49305555555555558</v>
      </c>
      <c r="D410" s="3">
        <v>0.50347222222222232</v>
      </c>
      <c r="E410">
        <v>511</v>
      </c>
      <c r="F410" s="2" t="s">
        <v>1140</v>
      </c>
      <c r="G410" s="2" t="s">
        <v>2174</v>
      </c>
      <c r="H410" s="2" t="s">
        <v>1135</v>
      </c>
      <c r="I410" s="2" t="s">
        <v>2176</v>
      </c>
      <c r="J410" s="2" t="s">
        <v>2175</v>
      </c>
      <c r="K410" s="2" t="s">
        <v>79</v>
      </c>
      <c r="L410">
        <v>15100</v>
      </c>
      <c r="M410">
        <v>15280</v>
      </c>
      <c r="N410" s="2" t="s">
        <v>4564</v>
      </c>
      <c r="O410">
        <v>15000</v>
      </c>
      <c r="P410">
        <v>810</v>
      </c>
      <c r="Q410">
        <v>15000</v>
      </c>
      <c r="R410" s="2" t="s">
        <v>764</v>
      </c>
      <c r="S410">
        <v>0</v>
      </c>
      <c r="T410" s="2" t="s">
        <v>4084</v>
      </c>
      <c r="U410">
        <v>15280</v>
      </c>
      <c r="V410">
        <v>0</v>
      </c>
      <c r="W410">
        <v>0</v>
      </c>
      <c r="X410">
        <v>0</v>
      </c>
      <c r="Y410">
        <v>80</v>
      </c>
      <c r="Z410">
        <v>80</v>
      </c>
      <c r="AA410">
        <v>15810</v>
      </c>
      <c r="AB410">
        <v>0.25</v>
      </c>
      <c r="AC410">
        <v>1</v>
      </c>
      <c r="AD410">
        <v>63240</v>
      </c>
      <c r="AE410">
        <v>63240</v>
      </c>
      <c r="AF410">
        <v>3</v>
      </c>
      <c r="AG410" s="2" t="s">
        <v>764</v>
      </c>
    </row>
    <row r="411" spans="1:33">
      <c r="A411" s="1">
        <v>46127</v>
      </c>
      <c r="B411" s="2" t="s">
        <v>29</v>
      </c>
      <c r="C411" s="3">
        <v>0.56944444444444442</v>
      </c>
      <c r="D411" s="3">
        <v>0.57291666666666674</v>
      </c>
      <c r="E411">
        <v>591</v>
      </c>
      <c r="F411" s="2" t="s">
        <v>2435</v>
      </c>
      <c r="G411" s="2" t="s">
        <v>2432</v>
      </c>
      <c r="H411" s="2" t="s">
        <v>2434</v>
      </c>
      <c r="I411" s="2" t="s">
        <v>330</v>
      </c>
      <c r="J411" s="2" t="s">
        <v>2433</v>
      </c>
      <c r="K411" s="2" t="s">
        <v>79</v>
      </c>
      <c r="L411">
        <v>4100</v>
      </c>
      <c r="M411">
        <v>4320</v>
      </c>
      <c r="N411" s="2" t="s">
        <v>4565</v>
      </c>
      <c r="O411">
        <v>4000</v>
      </c>
      <c r="P411">
        <v>530</v>
      </c>
      <c r="Q411">
        <v>4000</v>
      </c>
      <c r="R411" s="2" t="s">
        <v>764</v>
      </c>
      <c r="S411">
        <v>0</v>
      </c>
      <c r="T411" s="2" t="s">
        <v>4084</v>
      </c>
      <c r="U411">
        <v>4320</v>
      </c>
      <c r="V411">
        <v>0</v>
      </c>
      <c r="W411">
        <v>0</v>
      </c>
      <c r="X411">
        <v>0</v>
      </c>
      <c r="Y411">
        <v>80</v>
      </c>
      <c r="Z411">
        <v>80</v>
      </c>
      <c r="AA411">
        <v>4530</v>
      </c>
      <c r="AB411">
        <v>0.08</v>
      </c>
      <c r="AC411">
        <v>1</v>
      </c>
      <c r="AD411">
        <v>56625</v>
      </c>
      <c r="AE411">
        <v>56625</v>
      </c>
      <c r="AF411">
        <v>3</v>
      </c>
      <c r="AG411" s="2" t="s">
        <v>764</v>
      </c>
    </row>
    <row r="412" spans="1:33">
      <c r="A412" s="1">
        <v>46127</v>
      </c>
      <c r="B412" s="2" t="s">
        <v>29</v>
      </c>
      <c r="C412" s="3">
        <v>0.60416666666666674</v>
      </c>
      <c r="D412" s="3">
        <v>0.60763888888888884</v>
      </c>
      <c r="E412">
        <v>592</v>
      </c>
      <c r="F412" s="2" t="s">
        <v>442</v>
      </c>
      <c r="G412" s="2" t="s">
        <v>2432</v>
      </c>
      <c r="H412" s="2" t="s">
        <v>2434</v>
      </c>
      <c r="I412" s="2" t="s">
        <v>330</v>
      </c>
      <c r="J412" s="2" t="s">
        <v>2433</v>
      </c>
      <c r="K412" s="2" t="s">
        <v>445</v>
      </c>
      <c r="L412">
        <v>4100</v>
      </c>
      <c r="M412">
        <v>5960</v>
      </c>
      <c r="N412" s="2" t="s">
        <v>4566</v>
      </c>
      <c r="O412">
        <v>4000</v>
      </c>
      <c r="P412">
        <v>2000</v>
      </c>
      <c r="Q412">
        <v>4000</v>
      </c>
      <c r="R412" s="2" t="s">
        <v>764</v>
      </c>
      <c r="S412">
        <v>0</v>
      </c>
      <c r="T412" s="2" t="s">
        <v>4084</v>
      </c>
      <c r="U412">
        <v>4320</v>
      </c>
      <c r="V412">
        <v>0</v>
      </c>
      <c r="W412">
        <v>0</v>
      </c>
      <c r="X412">
        <v>0</v>
      </c>
      <c r="Y412">
        <v>80</v>
      </c>
      <c r="Z412">
        <v>80</v>
      </c>
      <c r="AA412">
        <v>6000</v>
      </c>
      <c r="AB412">
        <v>0.08</v>
      </c>
      <c r="AC412">
        <v>1</v>
      </c>
      <c r="AD412">
        <v>75000</v>
      </c>
      <c r="AE412">
        <v>75000</v>
      </c>
      <c r="AF412">
        <v>3</v>
      </c>
      <c r="AG412" s="2" t="s">
        <v>764</v>
      </c>
    </row>
    <row r="413" spans="1:33">
      <c r="A413" s="1">
        <v>46127</v>
      </c>
      <c r="B413" s="2" t="s">
        <v>29</v>
      </c>
      <c r="C413" s="3">
        <v>0.60763888888888884</v>
      </c>
      <c r="D413" s="3">
        <v>0.61805555555555558</v>
      </c>
      <c r="E413">
        <v>514</v>
      </c>
      <c r="F413" s="2" t="s">
        <v>442</v>
      </c>
      <c r="G413" s="2" t="s">
        <v>2180</v>
      </c>
      <c r="H413" s="2" t="s">
        <v>815</v>
      </c>
      <c r="I413" s="2" t="s">
        <v>473</v>
      </c>
      <c r="J413" s="2" t="s">
        <v>2181</v>
      </c>
      <c r="K413" s="2" t="s">
        <v>445</v>
      </c>
      <c r="L413">
        <v>18100</v>
      </c>
      <c r="M413">
        <v>18360</v>
      </c>
      <c r="N413" s="2" t="s">
        <v>4567</v>
      </c>
      <c r="O413">
        <v>18000</v>
      </c>
      <c r="P413">
        <v>0</v>
      </c>
      <c r="Q413">
        <v>18000</v>
      </c>
      <c r="R413" s="2" t="s">
        <v>764</v>
      </c>
      <c r="S413">
        <v>0</v>
      </c>
      <c r="T413" s="2" t="s">
        <v>4084</v>
      </c>
      <c r="U413">
        <v>18360</v>
      </c>
      <c r="V413">
        <v>0</v>
      </c>
      <c r="W413">
        <v>0</v>
      </c>
      <c r="X413">
        <v>0</v>
      </c>
      <c r="Y413">
        <v>80</v>
      </c>
      <c r="Z413">
        <v>80</v>
      </c>
      <c r="AA413">
        <v>18000</v>
      </c>
      <c r="AB413">
        <v>0.25</v>
      </c>
      <c r="AC413">
        <v>1</v>
      </c>
      <c r="AD413">
        <v>72000</v>
      </c>
      <c r="AE413">
        <v>72000</v>
      </c>
      <c r="AF413">
        <v>5</v>
      </c>
      <c r="AG413" s="2" t="s">
        <v>764</v>
      </c>
    </row>
    <row r="414" spans="1:33">
      <c r="A414" s="1">
        <v>46127</v>
      </c>
      <c r="B414" s="2" t="s">
        <v>29</v>
      </c>
      <c r="C414" s="3">
        <v>0.61805555555555558</v>
      </c>
      <c r="D414" s="3">
        <v>0.62152777777777768</v>
      </c>
      <c r="E414">
        <v>566</v>
      </c>
      <c r="F414" s="2" t="s">
        <v>442</v>
      </c>
      <c r="G414" s="2" t="s">
        <v>2354</v>
      </c>
      <c r="H414" s="2" t="s">
        <v>1428</v>
      </c>
      <c r="I414" s="2" t="s">
        <v>192</v>
      </c>
      <c r="J414" s="2" t="s">
        <v>2355</v>
      </c>
      <c r="K414" s="2" t="s">
        <v>445</v>
      </c>
      <c r="L414">
        <v>7800</v>
      </c>
      <c r="M414">
        <v>7992</v>
      </c>
      <c r="N414" s="2" t="s">
        <v>4568</v>
      </c>
      <c r="O414">
        <v>7742</v>
      </c>
      <c r="P414">
        <v>0</v>
      </c>
      <c r="Q414">
        <v>7742</v>
      </c>
      <c r="R414" s="2" t="s">
        <v>764</v>
      </c>
      <c r="S414">
        <v>0</v>
      </c>
      <c r="T414" s="2" t="s">
        <v>4084</v>
      </c>
      <c r="U414">
        <v>7992</v>
      </c>
      <c r="V414">
        <v>0</v>
      </c>
      <c r="W414">
        <v>0</v>
      </c>
      <c r="X414">
        <v>0</v>
      </c>
      <c r="Y414">
        <v>80</v>
      </c>
      <c r="Z414">
        <v>80</v>
      </c>
      <c r="AA414">
        <v>7742</v>
      </c>
      <c r="AB414">
        <v>0.08</v>
      </c>
      <c r="AC414">
        <v>1</v>
      </c>
      <c r="AD414">
        <v>96775</v>
      </c>
      <c r="AE414">
        <v>96775</v>
      </c>
      <c r="AF414">
        <v>7</v>
      </c>
      <c r="AG414" s="2" t="s">
        <v>764</v>
      </c>
    </row>
    <row r="415" spans="1:33">
      <c r="A415" s="1">
        <v>46127</v>
      </c>
      <c r="B415" s="2" t="s">
        <v>29</v>
      </c>
      <c r="C415" s="3">
        <v>0.62152777777777768</v>
      </c>
      <c r="D415" s="3">
        <v>0.625</v>
      </c>
      <c r="E415">
        <v>563</v>
      </c>
      <c r="F415" s="2" t="s">
        <v>442</v>
      </c>
      <c r="G415" s="2" t="s">
        <v>2340</v>
      </c>
      <c r="H415" s="2" t="s">
        <v>2342</v>
      </c>
      <c r="I415" s="2" t="s">
        <v>97</v>
      </c>
      <c r="J415" s="2" t="s">
        <v>2341</v>
      </c>
      <c r="K415" s="2" t="s">
        <v>445</v>
      </c>
      <c r="L415">
        <v>5000</v>
      </c>
      <c r="M415">
        <v>5400</v>
      </c>
      <c r="N415" s="2" t="s">
        <v>4569</v>
      </c>
      <c r="O415">
        <v>4800</v>
      </c>
      <c r="P415">
        <v>635</v>
      </c>
      <c r="Q415">
        <v>4800</v>
      </c>
      <c r="R415" s="2" t="s">
        <v>764</v>
      </c>
      <c r="S415">
        <v>0</v>
      </c>
      <c r="T415" s="2" t="s">
        <v>4084</v>
      </c>
      <c r="U415">
        <v>5400</v>
      </c>
      <c r="V415">
        <v>0</v>
      </c>
      <c r="W415">
        <v>0</v>
      </c>
      <c r="X415">
        <v>0</v>
      </c>
      <c r="Y415">
        <v>80</v>
      </c>
      <c r="Z415">
        <v>80</v>
      </c>
      <c r="AA415">
        <v>5435</v>
      </c>
      <c r="AB415">
        <v>0.08</v>
      </c>
      <c r="AC415">
        <v>1</v>
      </c>
      <c r="AD415">
        <v>67937.5</v>
      </c>
      <c r="AE415">
        <v>67937.5</v>
      </c>
      <c r="AF415">
        <v>3</v>
      </c>
      <c r="AG415" s="2" t="s">
        <v>764</v>
      </c>
    </row>
    <row r="416" spans="1:33">
      <c r="A416" s="1">
        <v>46125</v>
      </c>
      <c r="B416" s="2" t="s">
        <v>29</v>
      </c>
      <c r="C416" s="3">
        <v>0.43055555555555558</v>
      </c>
      <c r="D416" s="3">
        <v>0.5625</v>
      </c>
      <c r="E416">
        <v>140</v>
      </c>
      <c r="F416" s="2" t="s">
        <v>780</v>
      </c>
      <c r="G416" s="2" t="s">
        <v>787</v>
      </c>
      <c r="H416" s="2" t="s">
        <v>778</v>
      </c>
      <c r="I416" s="2" t="s">
        <v>779</v>
      </c>
      <c r="J416" s="2" t="s">
        <v>777</v>
      </c>
      <c r="K416" s="2" t="s">
        <v>64</v>
      </c>
      <c r="L416">
        <v>27800</v>
      </c>
      <c r="M416">
        <v>28033</v>
      </c>
      <c r="N416" s="2" t="s">
        <v>4570</v>
      </c>
      <c r="O416">
        <v>28024</v>
      </c>
      <c r="P416">
        <v>0</v>
      </c>
      <c r="Q416">
        <v>28024</v>
      </c>
      <c r="R416" s="2" t="s">
        <v>764</v>
      </c>
      <c r="S416">
        <v>9</v>
      </c>
      <c r="T416" s="2" t="s">
        <v>4571</v>
      </c>
      <c r="U416">
        <v>28440</v>
      </c>
      <c r="V416">
        <v>0</v>
      </c>
      <c r="W416">
        <v>416</v>
      </c>
      <c r="X416">
        <v>416</v>
      </c>
      <c r="Y416">
        <v>0</v>
      </c>
      <c r="Z416">
        <v>416</v>
      </c>
      <c r="AA416">
        <v>28024</v>
      </c>
      <c r="AB416">
        <v>3.17</v>
      </c>
      <c r="AC416">
        <v>4</v>
      </c>
      <c r="AD416">
        <v>8840.3785488958983</v>
      </c>
      <c r="AE416">
        <v>2210.0946372239746</v>
      </c>
      <c r="AF416">
        <v>17</v>
      </c>
      <c r="AG416" s="2" t="s">
        <v>764</v>
      </c>
    </row>
    <row r="417" spans="1:33">
      <c r="A417" s="1">
        <v>46125</v>
      </c>
      <c r="B417" s="2" t="s">
        <v>29</v>
      </c>
      <c r="C417" s="3">
        <v>0.57638888888888884</v>
      </c>
      <c r="D417" s="3">
        <v>0.70833333333333326</v>
      </c>
      <c r="E417">
        <v>149</v>
      </c>
      <c r="F417" s="2" t="s">
        <v>816</v>
      </c>
      <c r="G417" s="2" t="s">
        <v>813</v>
      </c>
      <c r="H417" s="2" t="s">
        <v>815</v>
      </c>
      <c r="I417" s="2" t="s">
        <v>330</v>
      </c>
      <c r="J417" s="2" t="s">
        <v>814</v>
      </c>
      <c r="K417" s="2" t="s">
        <v>64</v>
      </c>
      <c r="L417">
        <v>30100</v>
      </c>
      <c r="M417">
        <v>30380</v>
      </c>
      <c r="N417" s="2" t="s">
        <v>4572</v>
      </c>
      <c r="O417">
        <v>28961</v>
      </c>
      <c r="P417">
        <v>0</v>
      </c>
      <c r="Q417">
        <v>28961</v>
      </c>
      <c r="R417" s="2" t="s">
        <v>3459</v>
      </c>
      <c r="S417">
        <v>31</v>
      </c>
      <c r="T417" s="2" t="s">
        <v>4573</v>
      </c>
      <c r="U417">
        <v>31200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28961</v>
      </c>
      <c r="AB417">
        <v>3.17</v>
      </c>
      <c r="AC417">
        <v>4</v>
      </c>
      <c r="AD417">
        <v>9135.9621451104103</v>
      </c>
      <c r="AE417">
        <v>2283.9905362776026</v>
      </c>
      <c r="AF417">
        <v>77</v>
      </c>
      <c r="AG417" s="2" t="s">
        <v>764</v>
      </c>
    </row>
    <row r="418" spans="1:33">
      <c r="A418" s="1">
        <v>46126</v>
      </c>
      <c r="B418" s="2" t="s">
        <v>29</v>
      </c>
      <c r="C418" s="3">
        <v>0.33333333333333326</v>
      </c>
      <c r="D418" s="3">
        <v>0.36111111111111116</v>
      </c>
      <c r="E418">
        <v>149</v>
      </c>
      <c r="F418" s="2" t="s">
        <v>816</v>
      </c>
      <c r="G418" s="2" t="s">
        <v>813</v>
      </c>
      <c r="H418" s="2" t="s">
        <v>815</v>
      </c>
      <c r="I418" s="2" t="s">
        <v>330</v>
      </c>
      <c r="J418" s="2" t="s">
        <v>814</v>
      </c>
      <c r="K418" s="2" t="s">
        <v>64</v>
      </c>
      <c r="L418">
        <v>30100</v>
      </c>
      <c r="M418">
        <v>30380</v>
      </c>
      <c r="N418" s="2" t="s">
        <v>4574</v>
      </c>
      <c r="O418">
        <v>0</v>
      </c>
      <c r="P418">
        <v>1319</v>
      </c>
      <c r="Q418">
        <v>0</v>
      </c>
      <c r="R418" s="2" t="s">
        <v>3460</v>
      </c>
      <c r="S418">
        <v>2</v>
      </c>
      <c r="T418" s="2" t="s">
        <v>4575</v>
      </c>
      <c r="U418">
        <v>31200</v>
      </c>
      <c r="V418">
        <v>920</v>
      </c>
      <c r="W418">
        <v>0</v>
      </c>
      <c r="X418">
        <v>920</v>
      </c>
      <c r="Y418">
        <v>0</v>
      </c>
      <c r="Z418">
        <v>920</v>
      </c>
      <c r="AA418">
        <v>1319</v>
      </c>
      <c r="AB418">
        <v>0.67</v>
      </c>
      <c r="AC418">
        <v>3</v>
      </c>
      <c r="AD418">
        <v>1968.6567164179103</v>
      </c>
      <c r="AE418">
        <v>656.21890547263683</v>
      </c>
      <c r="AG418" s="2" t="s">
        <v>764</v>
      </c>
    </row>
    <row r="419" spans="1:33">
      <c r="A419" s="1">
        <v>46126</v>
      </c>
      <c r="B419" s="2" t="s">
        <v>29</v>
      </c>
      <c r="C419" s="3">
        <v>0.36805555555555558</v>
      </c>
      <c r="D419" s="3">
        <v>0.45138888888888884</v>
      </c>
      <c r="E419">
        <v>334</v>
      </c>
      <c r="F419" s="2" t="s">
        <v>1599</v>
      </c>
      <c r="G419" s="2" t="s">
        <v>1596</v>
      </c>
      <c r="H419" s="2" t="s">
        <v>1598</v>
      </c>
      <c r="I419" s="2" t="s">
        <v>97</v>
      </c>
      <c r="J419" s="2" t="s">
        <v>1597</v>
      </c>
      <c r="K419" s="2" t="s">
        <v>64</v>
      </c>
      <c r="L419">
        <v>15500</v>
      </c>
      <c r="M419">
        <v>15650</v>
      </c>
      <c r="N419" s="2" t="s">
        <v>4576</v>
      </c>
      <c r="O419">
        <v>15619</v>
      </c>
      <c r="P419">
        <v>0</v>
      </c>
      <c r="Q419">
        <v>15619</v>
      </c>
      <c r="R419" s="2" t="s">
        <v>764</v>
      </c>
      <c r="S419">
        <v>31</v>
      </c>
      <c r="T419" s="2" t="s">
        <v>4575</v>
      </c>
      <c r="U419">
        <v>15720</v>
      </c>
      <c r="V419">
        <v>0</v>
      </c>
      <c r="W419">
        <v>101</v>
      </c>
      <c r="X419">
        <v>101</v>
      </c>
      <c r="Y419">
        <v>0</v>
      </c>
      <c r="Z419">
        <v>101</v>
      </c>
      <c r="AA419">
        <v>15619</v>
      </c>
      <c r="AB419">
        <v>2</v>
      </c>
      <c r="AC419">
        <v>3</v>
      </c>
      <c r="AD419">
        <v>7809.5</v>
      </c>
      <c r="AE419">
        <v>2603.1666666666665</v>
      </c>
      <c r="AF419">
        <v>8</v>
      </c>
      <c r="AG419" s="2" t="s">
        <v>764</v>
      </c>
    </row>
    <row r="420" spans="1:33">
      <c r="A420" s="1">
        <v>46126</v>
      </c>
      <c r="B420" s="2" t="s">
        <v>29</v>
      </c>
      <c r="C420" s="3">
        <v>0.38888888888888884</v>
      </c>
      <c r="D420" s="3">
        <v>0.43402777777777768</v>
      </c>
      <c r="E420">
        <v>434</v>
      </c>
      <c r="F420" s="2" t="s">
        <v>1934</v>
      </c>
      <c r="G420" s="2" t="s">
        <v>1677</v>
      </c>
      <c r="H420" s="2" t="s">
        <v>1932</v>
      </c>
      <c r="I420" s="2" t="s">
        <v>1933</v>
      </c>
      <c r="J420" s="2" t="s">
        <v>1931</v>
      </c>
      <c r="K420" s="2" t="s">
        <v>64</v>
      </c>
      <c r="L420">
        <v>10000</v>
      </c>
      <c r="M420">
        <v>11980</v>
      </c>
      <c r="N420" s="2" t="s">
        <v>4577</v>
      </c>
      <c r="O420">
        <v>0</v>
      </c>
      <c r="P420">
        <v>11150</v>
      </c>
      <c r="Q420">
        <v>0</v>
      </c>
      <c r="R420" s="2" t="s">
        <v>764</v>
      </c>
      <c r="S420">
        <v>41</v>
      </c>
      <c r="T420" s="2" t="s">
        <v>4578</v>
      </c>
      <c r="U420">
        <v>12600</v>
      </c>
      <c r="V420">
        <v>0</v>
      </c>
      <c r="W420">
        <v>1450</v>
      </c>
      <c r="X420">
        <v>1450</v>
      </c>
      <c r="Y420">
        <v>0</v>
      </c>
      <c r="Z420">
        <v>1450</v>
      </c>
      <c r="AA420">
        <v>11150</v>
      </c>
      <c r="AB420">
        <v>1.08</v>
      </c>
      <c r="AC420">
        <v>3</v>
      </c>
      <c r="AD420">
        <v>10324.074074074073</v>
      </c>
      <c r="AE420">
        <v>3441.3580246913575</v>
      </c>
      <c r="AF420">
        <v>40</v>
      </c>
      <c r="AG420" s="2" t="s">
        <v>764</v>
      </c>
    </row>
    <row r="421" spans="1:33">
      <c r="A421" s="1">
        <v>46126</v>
      </c>
      <c r="B421" s="2" t="s">
        <v>29</v>
      </c>
      <c r="C421" s="3">
        <v>0.44097222222222232</v>
      </c>
      <c r="D421" s="3">
        <v>0.61111111111111116</v>
      </c>
      <c r="E421">
        <v>425</v>
      </c>
      <c r="F421" s="2" t="s">
        <v>715</v>
      </c>
      <c r="G421" s="2" t="s">
        <v>1743</v>
      </c>
      <c r="H421" s="2" t="s">
        <v>714</v>
      </c>
      <c r="I421" s="2" t="s">
        <v>422</v>
      </c>
      <c r="J421" s="2" t="s">
        <v>713</v>
      </c>
      <c r="K421" s="2" t="s">
        <v>64</v>
      </c>
      <c r="L421">
        <v>23500</v>
      </c>
      <c r="M421">
        <v>23930</v>
      </c>
      <c r="N421" s="2" t="s">
        <v>4579</v>
      </c>
      <c r="O421">
        <v>23866</v>
      </c>
      <c r="P421">
        <v>0</v>
      </c>
      <c r="Q421">
        <v>23866</v>
      </c>
      <c r="R421" s="2" t="s">
        <v>764</v>
      </c>
      <c r="S421">
        <v>226</v>
      </c>
      <c r="T421" s="2" t="s">
        <v>4575</v>
      </c>
      <c r="U421">
        <v>24240</v>
      </c>
      <c r="V421">
        <v>0</v>
      </c>
      <c r="W421">
        <v>374</v>
      </c>
      <c r="X421">
        <v>374</v>
      </c>
      <c r="Y421">
        <v>0</v>
      </c>
      <c r="Z421">
        <v>374</v>
      </c>
      <c r="AA421">
        <v>23866</v>
      </c>
      <c r="AB421">
        <v>4.08</v>
      </c>
      <c r="AC421">
        <v>3</v>
      </c>
      <c r="AD421">
        <v>5849.5098039215682</v>
      </c>
      <c r="AE421">
        <v>1949.8366013071895</v>
      </c>
      <c r="AF421">
        <v>16</v>
      </c>
      <c r="AG421" s="2" t="s">
        <v>764</v>
      </c>
    </row>
    <row r="422" spans="1:33">
      <c r="A422" s="1">
        <v>46126</v>
      </c>
      <c r="B422" s="2" t="s">
        <v>29</v>
      </c>
      <c r="C422" s="3">
        <v>0.4375</v>
      </c>
      <c r="D422" s="3">
        <v>0.57986111111111116</v>
      </c>
      <c r="E422">
        <v>225</v>
      </c>
      <c r="F422" s="2" t="s">
        <v>1146</v>
      </c>
      <c r="G422" s="2" t="s">
        <v>1143</v>
      </c>
      <c r="H422" s="2" t="s">
        <v>1145</v>
      </c>
      <c r="I422" s="2" t="s">
        <v>122</v>
      </c>
      <c r="J422" s="2" t="s">
        <v>1144</v>
      </c>
      <c r="K422" s="2" t="s">
        <v>64</v>
      </c>
      <c r="L422">
        <v>20500</v>
      </c>
      <c r="M422">
        <v>23050</v>
      </c>
      <c r="N422" s="2" t="s">
        <v>4580</v>
      </c>
      <c r="O422">
        <v>10579</v>
      </c>
      <c r="P422">
        <v>12491</v>
      </c>
      <c r="Q422">
        <v>10579</v>
      </c>
      <c r="R422" s="2" t="s">
        <v>764</v>
      </c>
      <c r="S422">
        <v>5</v>
      </c>
      <c r="T422" s="2" t="s">
        <v>4581</v>
      </c>
      <c r="U422">
        <v>23280</v>
      </c>
      <c r="V422">
        <v>0</v>
      </c>
      <c r="W422">
        <v>210</v>
      </c>
      <c r="X422">
        <v>210</v>
      </c>
      <c r="Y422">
        <v>0</v>
      </c>
      <c r="Z422">
        <v>210</v>
      </c>
      <c r="AA422">
        <v>23070</v>
      </c>
      <c r="AB422">
        <v>3.42</v>
      </c>
      <c r="AC422">
        <v>4</v>
      </c>
      <c r="AD422">
        <v>6745.6140350877195</v>
      </c>
      <c r="AE422">
        <v>1686.4035087719299</v>
      </c>
      <c r="AF422">
        <v>9</v>
      </c>
      <c r="AG422" s="2" t="s">
        <v>764</v>
      </c>
    </row>
    <row r="423" spans="1:33">
      <c r="A423" s="1">
        <v>46126</v>
      </c>
      <c r="B423" s="2" t="s">
        <v>29</v>
      </c>
      <c r="C423" s="3">
        <v>0.58333333333333326</v>
      </c>
      <c r="D423" s="3">
        <v>0.63888888888888884</v>
      </c>
      <c r="E423">
        <v>382</v>
      </c>
      <c r="F423" s="2" t="s">
        <v>1784</v>
      </c>
      <c r="G423" s="2" t="s">
        <v>1781</v>
      </c>
      <c r="H423" s="2" t="s">
        <v>1783</v>
      </c>
      <c r="I423" s="2" t="s">
        <v>943</v>
      </c>
      <c r="J423" s="2" t="s">
        <v>1782</v>
      </c>
      <c r="K423" s="2" t="s">
        <v>64</v>
      </c>
      <c r="L423">
        <v>12500</v>
      </c>
      <c r="M423">
        <v>13120</v>
      </c>
      <c r="N423" s="2" t="s">
        <v>4582</v>
      </c>
      <c r="O423">
        <v>0</v>
      </c>
      <c r="P423">
        <v>13110</v>
      </c>
      <c r="Q423">
        <v>0</v>
      </c>
      <c r="R423" s="2" t="s">
        <v>764</v>
      </c>
      <c r="S423">
        <v>4</v>
      </c>
      <c r="T423" s="2" t="s">
        <v>4583</v>
      </c>
      <c r="U423">
        <v>13500</v>
      </c>
      <c r="V423">
        <v>0</v>
      </c>
      <c r="W423">
        <v>390</v>
      </c>
      <c r="X423">
        <v>390</v>
      </c>
      <c r="Y423">
        <v>0</v>
      </c>
      <c r="Z423">
        <v>390</v>
      </c>
      <c r="AA423">
        <v>13110</v>
      </c>
      <c r="AB423">
        <v>1.33</v>
      </c>
      <c r="AC423">
        <v>3</v>
      </c>
      <c r="AD423">
        <v>9857.1428571428569</v>
      </c>
      <c r="AE423">
        <v>3285.7142857142853</v>
      </c>
      <c r="AF423">
        <v>11</v>
      </c>
      <c r="AG423" s="2" t="s">
        <v>764</v>
      </c>
    </row>
    <row r="424" spans="1:33">
      <c r="A424" s="1">
        <v>46126</v>
      </c>
      <c r="B424" s="2" t="s">
        <v>29</v>
      </c>
      <c r="C424" s="3">
        <v>0.5</v>
      </c>
      <c r="D424" s="3">
        <v>0.70833333333333326</v>
      </c>
      <c r="E424">
        <v>432</v>
      </c>
      <c r="F424" s="2" t="s">
        <v>1928</v>
      </c>
      <c r="G424" s="2" t="s">
        <v>1927</v>
      </c>
      <c r="H424" s="2" t="s">
        <v>121</v>
      </c>
      <c r="I424" s="2" t="s">
        <v>122</v>
      </c>
      <c r="J424" s="2" t="s">
        <v>120</v>
      </c>
      <c r="K424" s="2" t="s">
        <v>64</v>
      </c>
      <c r="L424">
        <v>17500</v>
      </c>
      <c r="M424">
        <v>17470</v>
      </c>
      <c r="N424" s="2" t="s">
        <v>4584</v>
      </c>
      <c r="O424">
        <v>17335</v>
      </c>
      <c r="P424">
        <v>0</v>
      </c>
      <c r="Q424">
        <v>17335</v>
      </c>
      <c r="R424" s="2" t="s">
        <v>764</v>
      </c>
      <c r="S424">
        <v>92</v>
      </c>
      <c r="T424" s="2" t="s">
        <v>4561</v>
      </c>
      <c r="U424">
        <v>18000</v>
      </c>
      <c r="V424">
        <v>0</v>
      </c>
      <c r="W424">
        <v>665</v>
      </c>
      <c r="X424">
        <v>665</v>
      </c>
      <c r="Y424">
        <v>0</v>
      </c>
      <c r="Z424">
        <v>665</v>
      </c>
      <c r="AA424">
        <v>17335</v>
      </c>
      <c r="AB424">
        <v>5</v>
      </c>
      <c r="AC424">
        <v>1</v>
      </c>
      <c r="AD424">
        <v>3467</v>
      </c>
      <c r="AE424">
        <v>3467</v>
      </c>
      <c r="AF424">
        <v>42</v>
      </c>
      <c r="AG424" s="2" t="s">
        <v>764</v>
      </c>
    </row>
    <row r="425" spans="1:33">
      <c r="A425" s="1">
        <v>46126</v>
      </c>
      <c r="B425" s="2" t="s">
        <v>29</v>
      </c>
      <c r="C425" s="3">
        <v>0.66666666666666674</v>
      </c>
      <c r="D425" s="3">
        <v>0.6875</v>
      </c>
      <c r="E425">
        <v>445</v>
      </c>
      <c r="F425" s="2" t="s">
        <v>1810</v>
      </c>
      <c r="G425" s="2" t="s">
        <v>1972</v>
      </c>
      <c r="H425" s="2" t="s">
        <v>1800</v>
      </c>
      <c r="I425" s="2" t="s">
        <v>343</v>
      </c>
      <c r="J425" s="2" t="s">
        <v>1809</v>
      </c>
      <c r="K425" s="2" t="s">
        <v>64</v>
      </c>
      <c r="L425">
        <v>3300</v>
      </c>
      <c r="M425">
        <v>3975</v>
      </c>
      <c r="N425" s="2" t="s">
        <v>4585</v>
      </c>
      <c r="O425">
        <v>0</v>
      </c>
      <c r="P425">
        <v>3957</v>
      </c>
      <c r="Q425">
        <v>0</v>
      </c>
      <c r="R425" s="2" t="s">
        <v>764</v>
      </c>
      <c r="S425">
        <v>18</v>
      </c>
      <c r="T425" s="2" t="s">
        <v>4586</v>
      </c>
      <c r="U425">
        <v>4800</v>
      </c>
      <c r="V425">
        <v>0</v>
      </c>
      <c r="W425">
        <v>843</v>
      </c>
      <c r="X425">
        <v>843</v>
      </c>
      <c r="Y425">
        <v>0</v>
      </c>
      <c r="Z425">
        <v>843</v>
      </c>
      <c r="AA425">
        <v>3957</v>
      </c>
      <c r="AB425">
        <v>0.5</v>
      </c>
      <c r="AC425">
        <v>5</v>
      </c>
      <c r="AD425">
        <v>7914</v>
      </c>
      <c r="AE425">
        <v>1582.8</v>
      </c>
      <c r="AF425">
        <v>35</v>
      </c>
      <c r="AG425" s="2" t="s">
        <v>764</v>
      </c>
    </row>
    <row r="426" spans="1:33">
      <c r="A426" s="1">
        <v>46127</v>
      </c>
      <c r="B426" s="2" t="s">
        <v>29</v>
      </c>
      <c r="C426" s="3">
        <v>0.33333333333333326</v>
      </c>
      <c r="D426" s="3">
        <v>0.38888888888888884</v>
      </c>
      <c r="E426">
        <v>58</v>
      </c>
      <c r="F426" s="2" t="s">
        <v>372</v>
      </c>
      <c r="G426" s="2" t="s">
        <v>369</v>
      </c>
      <c r="H426" s="2" t="s">
        <v>371</v>
      </c>
      <c r="I426" s="2" t="s">
        <v>343</v>
      </c>
      <c r="J426" s="2" t="s">
        <v>370</v>
      </c>
      <c r="K426" s="2" t="s">
        <v>64</v>
      </c>
      <c r="L426">
        <v>17000</v>
      </c>
      <c r="M426">
        <v>17150</v>
      </c>
      <c r="N426" s="2" t="s">
        <v>4587</v>
      </c>
      <c r="O426">
        <v>16490</v>
      </c>
      <c r="P426">
        <v>591</v>
      </c>
      <c r="Q426">
        <v>16490</v>
      </c>
      <c r="R426" s="2" t="s">
        <v>764</v>
      </c>
      <c r="S426">
        <v>58</v>
      </c>
      <c r="T426" s="2" t="s">
        <v>4588</v>
      </c>
      <c r="U426">
        <v>18000</v>
      </c>
      <c r="V426">
        <v>0</v>
      </c>
      <c r="W426">
        <v>919</v>
      </c>
      <c r="X426">
        <v>919</v>
      </c>
      <c r="Y426">
        <v>0</v>
      </c>
      <c r="Z426">
        <v>919</v>
      </c>
      <c r="AA426">
        <v>17081</v>
      </c>
      <c r="AB426">
        <v>1.33</v>
      </c>
      <c r="AC426">
        <v>5</v>
      </c>
      <c r="AD426">
        <v>12842.857142857141</v>
      </c>
      <c r="AE426">
        <v>2568.5714285714284</v>
      </c>
      <c r="AF426">
        <v>38</v>
      </c>
      <c r="AG426" s="2" t="s">
        <v>764</v>
      </c>
    </row>
    <row r="427" spans="1:33">
      <c r="A427" s="1">
        <v>46127</v>
      </c>
      <c r="B427" s="2" t="s">
        <v>29</v>
      </c>
      <c r="C427" s="3">
        <v>0.33333333333333326</v>
      </c>
      <c r="D427" s="3">
        <v>0.37847222222222232</v>
      </c>
      <c r="E427">
        <v>463</v>
      </c>
      <c r="F427" s="2" t="s">
        <v>2055</v>
      </c>
      <c r="G427" s="2" t="s">
        <v>2053</v>
      </c>
      <c r="H427" s="2" t="s">
        <v>996</v>
      </c>
      <c r="I427" s="2" t="s">
        <v>97</v>
      </c>
      <c r="J427" s="2" t="s">
        <v>2054</v>
      </c>
      <c r="K427" s="2" t="s">
        <v>64</v>
      </c>
      <c r="L427">
        <v>8500</v>
      </c>
      <c r="M427">
        <v>8430</v>
      </c>
      <c r="N427" s="2" t="s">
        <v>4589</v>
      </c>
      <c r="O427">
        <v>955</v>
      </c>
      <c r="P427">
        <v>7346</v>
      </c>
      <c r="Q427">
        <v>955</v>
      </c>
      <c r="R427" s="2" t="s">
        <v>764</v>
      </c>
      <c r="S427">
        <v>23</v>
      </c>
      <c r="T427" s="2" t="s">
        <v>4590</v>
      </c>
      <c r="U427">
        <v>8892</v>
      </c>
      <c r="V427">
        <v>0</v>
      </c>
      <c r="W427">
        <v>591</v>
      </c>
      <c r="X427">
        <v>591</v>
      </c>
      <c r="Y427">
        <v>0</v>
      </c>
      <c r="Z427">
        <v>591</v>
      </c>
      <c r="AA427">
        <v>8301</v>
      </c>
      <c r="AB427">
        <v>1.08</v>
      </c>
      <c r="AC427">
        <v>4</v>
      </c>
      <c r="AD427">
        <v>7686.1111111111104</v>
      </c>
      <c r="AE427">
        <v>1921.5277777777776</v>
      </c>
      <c r="AF427">
        <v>49</v>
      </c>
      <c r="AG427" s="2" t="s">
        <v>764</v>
      </c>
    </row>
    <row r="428" spans="1:33">
      <c r="A428" s="1">
        <v>46127</v>
      </c>
      <c r="B428" s="2" t="s">
        <v>29</v>
      </c>
      <c r="C428" s="3">
        <v>0.39930555555555558</v>
      </c>
      <c r="D428" s="3">
        <v>0.50694444444444442</v>
      </c>
      <c r="E428">
        <v>361</v>
      </c>
      <c r="F428" s="2" t="s">
        <v>1691</v>
      </c>
      <c r="G428" s="2" t="s">
        <v>1688</v>
      </c>
      <c r="H428" s="2" t="s">
        <v>1690</v>
      </c>
      <c r="I428" s="2" t="s">
        <v>59</v>
      </c>
      <c r="J428" s="2" t="s">
        <v>1689</v>
      </c>
      <c r="K428" s="2" t="s">
        <v>64</v>
      </c>
      <c r="L428">
        <v>2150</v>
      </c>
      <c r="M428">
        <v>2150</v>
      </c>
      <c r="N428" s="2" t="s">
        <v>4591</v>
      </c>
      <c r="O428">
        <v>2080</v>
      </c>
      <c r="P428">
        <v>70</v>
      </c>
      <c r="Q428">
        <v>2080</v>
      </c>
      <c r="R428" s="2" t="s">
        <v>764</v>
      </c>
      <c r="S428">
        <v>28</v>
      </c>
      <c r="T428" s="2" t="s">
        <v>4592</v>
      </c>
      <c r="U428">
        <v>2200</v>
      </c>
      <c r="V428">
        <v>0</v>
      </c>
      <c r="W428">
        <v>50</v>
      </c>
      <c r="X428">
        <v>50</v>
      </c>
      <c r="Y428">
        <v>0</v>
      </c>
      <c r="Z428">
        <v>50</v>
      </c>
      <c r="AA428">
        <v>2150</v>
      </c>
      <c r="AB428">
        <v>2.58</v>
      </c>
      <c r="AC428">
        <v>2</v>
      </c>
      <c r="AD428">
        <v>833.33333333333326</v>
      </c>
      <c r="AE428">
        <v>416.66666666666663</v>
      </c>
      <c r="AF428">
        <v>13</v>
      </c>
      <c r="AG428" s="2" t="s">
        <v>764</v>
      </c>
    </row>
    <row r="429" spans="1:33">
      <c r="A429" s="1">
        <v>46127</v>
      </c>
      <c r="B429" s="2" t="s">
        <v>29</v>
      </c>
      <c r="C429" s="3">
        <v>0.52083333333333326</v>
      </c>
      <c r="D429" s="3">
        <v>0.5625</v>
      </c>
      <c r="E429">
        <v>440</v>
      </c>
      <c r="F429" s="2" t="s">
        <v>1691</v>
      </c>
      <c r="G429" s="2" t="s">
        <v>1955</v>
      </c>
      <c r="H429" s="2" t="s">
        <v>1690</v>
      </c>
      <c r="I429" s="2" t="s">
        <v>59</v>
      </c>
      <c r="J429" s="2" t="s">
        <v>1689</v>
      </c>
      <c r="K429" s="2" t="s">
        <v>64</v>
      </c>
      <c r="L429">
        <v>2600</v>
      </c>
      <c r="M429">
        <v>2800</v>
      </c>
      <c r="N429" s="2" t="s">
        <v>4593</v>
      </c>
      <c r="O429">
        <v>2400</v>
      </c>
      <c r="P429">
        <v>0</v>
      </c>
      <c r="Q429">
        <v>2400</v>
      </c>
      <c r="R429" s="2" t="s">
        <v>764</v>
      </c>
      <c r="S429">
        <v>38</v>
      </c>
      <c r="T429" s="2" t="s">
        <v>4592</v>
      </c>
      <c r="U429">
        <v>2800</v>
      </c>
      <c r="V429">
        <v>0</v>
      </c>
      <c r="W429">
        <v>400</v>
      </c>
      <c r="X429">
        <v>400</v>
      </c>
      <c r="Y429">
        <v>0</v>
      </c>
      <c r="Z429">
        <v>400</v>
      </c>
      <c r="AA429">
        <v>2400</v>
      </c>
      <c r="AB429">
        <v>1</v>
      </c>
      <c r="AC429">
        <v>2</v>
      </c>
      <c r="AD429">
        <v>2400</v>
      </c>
      <c r="AE429">
        <v>1200</v>
      </c>
      <c r="AF429">
        <v>100</v>
      </c>
      <c r="AG429" s="2" t="s">
        <v>764</v>
      </c>
    </row>
    <row r="430" spans="1:33">
      <c r="A430" s="1">
        <v>46128</v>
      </c>
      <c r="B430" s="2" t="s">
        <v>29</v>
      </c>
      <c r="C430" s="3">
        <v>0.36111111111111116</v>
      </c>
      <c r="D430" s="3">
        <v>0.375</v>
      </c>
      <c r="E430">
        <v>543</v>
      </c>
      <c r="F430" s="2" t="s">
        <v>388</v>
      </c>
      <c r="G430" s="2" t="s">
        <v>2266</v>
      </c>
      <c r="H430" s="2" t="s">
        <v>382</v>
      </c>
      <c r="I430" s="2" t="s">
        <v>2268</v>
      </c>
      <c r="J430" s="2" t="s">
        <v>2267</v>
      </c>
      <c r="K430" s="2" t="s">
        <v>79</v>
      </c>
      <c r="L430">
        <v>21000</v>
      </c>
      <c r="M430">
        <v>21360</v>
      </c>
      <c r="N430" s="2" t="s">
        <v>4594</v>
      </c>
      <c r="O430">
        <v>20300</v>
      </c>
      <c r="P430">
        <v>1530</v>
      </c>
      <c r="Q430">
        <v>20300</v>
      </c>
      <c r="R430" s="2" t="s">
        <v>764</v>
      </c>
      <c r="S430">
        <v>0</v>
      </c>
      <c r="T430" s="2" t="s">
        <v>4084</v>
      </c>
      <c r="U430">
        <v>21360</v>
      </c>
      <c r="V430">
        <v>0</v>
      </c>
      <c r="W430">
        <v>0</v>
      </c>
      <c r="X430">
        <v>0</v>
      </c>
      <c r="Y430">
        <v>80</v>
      </c>
      <c r="Z430">
        <v>80</v>
      </c>
      <c r="AA430">
        <v>21830</v>
      </c>
      <c r="AB430">
        <v>0.33</v>
      </c>
      <c r="AC430">
        <v>1</v>
      </c>
      <c r="AD430">
        <v>66151.515151515152</v>
      </c>
      <c r="AE430">
        <v>66151.515151515152</v>
      </c>
      <c r="AF430">
        <v>3</v>
      </c>
      <c r="AG430" s="2" t="s">
        <v>764</v>
      </c>
    </row>
    <row r="431" spans="1:33">
      <c r="A431" s="1">
        <v>46128</v>
      </c>
      <c r="B431" s="2" t="s">
        <v>29</v>
      </c>
      <c r="C431" s="3">
        <v>0.50694444444444442</v>
      </c>
      <c r="D431" s="3">
        <v>0.51388888888888884</v>
      </c>
      <c r="E431">
        <v>577</v>
      </c>
      <c r="F431" s="2" t="s">
        <v>2398</v>
      </c>
      <c r="G431" s="2" t="s">
        <v>2393</v>
      </c>
      <c r="H431" s="2" t="s">
        <v>2395</v>
      </c>
      <c r="I431" s="2" t="s">
        <v>2397</v>
      </c>
      <c r="J431" s="2" t="s">
        <v>2394</v>
      </c>
      <c r="K431" s="2" t="s">
        <v>79</v>
      </c>
      <c r="L431">
        <v>7100</v>
      </c>
      <c r="M431">
        <v>7360</v>
      </c>
      <c r="N431" s="2" t="s">
        <v>4595</v>
      </c>
      <c r="O431">
        <v>7000</v>
      </c>
      <c r="P431">
        <v>410</v>
      </c>
      <c r="Q431">
        <v>7000</v>
      </c>
      <c r="R431" s="2" t="s">
        <v>764</v>
      </c>
      <c r="S431">
        <v>0</v>
      </c>
      <c r="T431" s="2" t="s">
        <v>4084</v>
      </c>
      <c r="U431">
        <v>7360</v>
      </c>
      <c r="V431">
        <v>0</v>
      </c>
      <c r="W431">
        <v>0</v>
      </c>
      <c r="X431">
        <v>0</v>
      </c>
      <c r="Y431">
        <v>80</v>
      </c>
      <c r="Z431">
        <v>80</v>
      </c>
      <c r="AA431">
        <v>7410</v>
      </c>
      <c r="AB431">
        <v>0.17</v>
      </c>
      <c r="AC431">
        <v>1</v>
      </c>
      <c r="AD431">
        <v>43588.235294117643</v>
      </c>
      <c r="AE431">
        <v>43588.235294117643</v>
      </c>
      <c r="AF431">
        <v>3</v>
      </c>
      <c r="AG431" s="2" t="s">
        <v>764</v>
      </c>
    </row>
    <row r="432" spans="1:33">
      <c r="A432" s="1">
        <v>46128</v>
      </c>
      <c r="B432" s="2" t="s">
        <v>29</v>
      </c>
      <c r="C432" s="3">
        <v>0.51736111111111116</v>
      </c>
      <c r="D432" s="3">
        <v>0.52777777777777768</v>
      </c>
      <c r="E432">
        <v>345</v>
      </c>
      <c r="F432" s="2" t="s">
        <v>1622</v>
      </c>
      <c r="G432" s="2" t="s">
        <v>1615</v>
      </c>
      <c r="H432" s="2" t="s">
        <v>1617</v>
      </c>
      <c r="I432" s="2" t="s">
        <v>343</v>
      </c>
      <c r="J432" s="2" t="s">
        <v>1616</v>
      </c>
      <c r="K432" s="2" t="s">
        <v>79</v>
      </c>
      <c r="L432">
        <v>12600</v>
      </c>
      <c r="M432">
        <v>12880</v>
      </c>
      <c r="N432" s="2" t="s">
        <v>4596</v>
      </c>
      <c r="O432">
        <v>12500</v>
      </c>
      <c r="P432">
        <v>645</v>
      </c>
      <c r="Q432">
        <v>12500</v>
      </c>
      <c r="R432" s="2" t="s">
        <v>764</v>
      </c>
      <c r="S432">
        <v>0</v>
      </c>
      <c r="T432" s="2" t="s">
        <v>4084</v>
      </c>
      <c r="U432">
        <v>12880</v>
      </c>
      <c r="V432">
        <v>0</v>
      </c>
      <c r="W432">
        <v>0</v>
      </c>
      <c r="X432">
        <v>0</v>
      </c>
      <c r="Y432">
        <v>80</v>
      </c>
      <c r="Z432">
        <v>80</v>
      </c>
      <c r="AA432">
        <v>13145</v>
      </c>
      <c r="AB432">
        <v>0.25</v>
      </c>
      <c r="AC432">
        <v>1</v>
      </c>
      <c r="AD432">
        <v>52580</v>
      </c>
      <c r="AE432">
        <v>52580</v>
      </c>
      <c r="AF432">
        <v>3</v>
      </c>
      <c r="AG432" s="2" t="s">
        <v>764</v>
      </c>
    </row>
    <row r="433" spans="1:33">
      <c r="A433" s="1">
        <v>46128</v>
      </c>
      <c r="B433" s="2" t="s">
        <v>29</v>
      </c>
      <c r="C433" s="3">
        <v>0.63888888888888884</v>
      </c>
      <c r="D433" s="3">
        <v>0.64236111111111116</v>
      </c>
      <c r="E433">
        <v>648</v>
      </c>
      <c r="F433" s="2" t="s">
        <v>2457</v>
      </c>
      <c r="G433" s="2" t="s">
        <v>2648</v>
      </c>
      <c r="H433" s="2" t="s">
        <v>2650</v>
      </c>
      <c r="I433" s="2" t="s">
        <v>122</v>
      </c>
      <c r="J433" s="2" t="s">
        <v>2649</v>
      </c>
      <c r="K433" s="2" t="s">
        <v>79</v>
      </c>
      <c r="L433">
        <v>2000</v>
      </c>
      <c r="M433">
        <v>2280</v>
      </c>
      <c r="N433" s="2" t="s">
        <v>4597</v>
      </c>
      <c r="O433">
        <v>700</v>
      </c>
      <c r="P433">
        <v>1745</v>
      </c>
      <c r="Q433">
        <v>700</v>
      </c>
      <c r="R433" s="2" t="s">
        <v>764</v>
      </c>
      <c r="S433">
        <v>0</v>
      </c>
      <c r="T433" s="2" t="s">
        <v>4084</v>
      </c>
      <c r="U433">
        <v>2240</v>
      </c>
      <c r="V433">
        <v>0</v>
      </c>
      <c r="W433">
        <v>0</v>
      </c>
      <c r="X433">
        <v>0</v>
      </c>
      <c r="Y433">
        <v>80</v>
      </c>
      <c r="Z433">
        <v>80</v>
      </c>
      <c r="AA433">
        <v>2445</v>
      </c>
      <c r="AB433">
        <v>0.08</v>
      </c>
      <c r="AC433">
        <v>1</v>
      </c>
      <c r="AD433">
        <v>30562.5</v>
      </c>
      <c r="AE433">
        <v>30562.5</v>
      </c>
      <c r="AF433">
        <v>3</v>
      </c>
      <c r="AG433" s="2" t="s">
        <v>764</v>
      </c>
    </row>
    <row r="434" spans="1:33">
      <c r="A434" s="1">
        <v>46128</v>
      </c>
      <c r="B434" s="2" t="s">
        <v>29</v>
      </c>
      <c r="C434" s="3">
        <v>0.64583333333333326</v>
      </c>
      <c r="D434" s="3">
        <v>0.65277777777777768</v>
      </c>
      <c r="E434">
        <v>576</v>
      </c>
      <c r="F434" s="2" t="s">
        <v>1721</v>
      </c>
      <c r="G434" s="2" t="s">
        <v>2389</v>
      </c>
      <c r="H434" s="2" t="s">
        <v>2391</v>
      </c>
      <c r="I434" s="2" t="s">
        <v>122</v>
      </c>
      <c r="J434" s="2" t="s">
        <v>2390</v>
      </c>
      <c r="K434" s="2" t="s">
        <v>79</v>
      </c>
      <c r="L434">
        <v>8100</v>
      </c>
      <c r="M434">
        <v>8400</v>
      </c>
      <c r="N434" s="2" t="s">
        <v>4598</v>
      </c>
      <c r="O434">
        <v>8000</v>
      </c>
      <c r="P434">
        <v>500</v>
      </c>
      <c r="Q434">
        <v>8000</v>
      </c>
      <c r="R434" s="2" t="s">
        <v>764</v>
      </c>
      <c r="S434">
        <v>0</v>
      </c>
      <c r="T434" s="2" t="s">
        <v>4084</v>
      </c>
      <c r="U434">
        <v>8400</v>
      </c>
      <c r="V434">
        <v>0</v>
      </c>
      <c r="W434">
        <v>0</v>
      </c>
      <c r="X434">
        <v>0</v>
      </c>
      <c r="Y434">
        <v>80</v>
      </c>
      <c r="Z434">
        <v>80</v>
      </c>
      <c r="AA434">
        <v>8500</v>
      </c>
      <c r="AB434">
        <v>0.17</v>
      </c>
      <c r="AC434">
        <v>1</v>
      </c>
      <c r="AD434">
        <v>50000</v>
      </c>
      <c r="AE434">
        <v>50000</v>
      </c>
      <c r="AF434">
        <v>2</v>
      </c>
      <c r="AG434" s="2" t="s">
        <v>764</v>
      </c>
    </row>
    <row r="435" spans="1:33">
      <c r="A435" s="1">
        <v>46113</v>
      </c>
      <c r="B435" s="2" t="s">
        <v>4105</v>
      </c>
      <c r="C435" s="3">
        <v>0.5</v>
      </c>
      <c r="D435" s="3">
        <v>0.54513888888888884</v>
      </c>
      <c r="E435">
        <v>287</v>
      </c>
      <c r="F435" s="2" t="s">
        <v>1402</v>
      </c>
      <c r="G435" s="2" t="s">
        <v>1399</v>
      </c>
      <c r="H435" s="2" t="s">
        <v>1401</v>
      </c>
      <c r="I435" s="2" t="s">
        <v>153</v>
      </c>
      <c r="J435" s="2" t="s">
        <v>1400</v>
      </c>
      <c r="K435" s="2" t="s">
        <v>64</v>
      </c>
      <c r="L435">
        <v>6100</v>
      </c>
      <c r="M435">
        <v>6359</v>
      </c>
      <c r="N435" s="2" t="s">
        <v>4599</v>
      </c>
      <c r="O435">
        <v>0</v>
      </c>
      <c r="P435">
        <v>1353</v>
      </c>
      <c r="Q435">
        <v>0</v>
      </c>
      <c r="R435" s="2" t="s">
        <v>3460</v>
      </c>
      <c r="S435">
        <v>6</v>
      </c>
      <c r="T435" s="2" t="s">
        <v>4600</v>
      </c>
      <c r="U435">
        <v>6400</v>
      </c>
      <c r="V435">
        <v>47</v>
      </c>
      <c r="W435">
        <v>0</v>
      </c>
      <c r="X435">
        <v>47</v>
      </c>
      <c r="Y435">
        <v>0</v>
      </c>
      <c r="Z435">
        <v>47</v>
      </c>
      <c r="AA435">
        <v>1353</v>
      </c>
      <c r="AB435">
        <v>1.08</v>
      </c>
      <c r="AC435">
        <v>3</v>
      </c>
      <c r="AD435">
        <v>1252.7777777777776</v>
      </c>
      <c r="AE435">
        <v>417.59259259259255</v>
      </c>
      <c r="AG435" s="2" t="s">
        <v>764</v>
      </c>
    </row>
    <row r="436" spans="1:33">
      <c r="A436" s="1">
        <v>46118</v>
      </c>
      <c r="B436" s="2" t="s">
        <v>4105</v>
      </c>
      <c r="C436" s="3">
        <v>0.33333333333333326</v>
      </c>
      <c r="D436" s="3">
        <v>0.39583333333333326</v>
      </c>
      <c r="E436">
        <v>291</v>
      </c>
      <c r="F436" s="2" t="s">
        <v>1419</v>
      </c>
      <c r="G436" s="2" t="s">
        <v>1415</v>
      </c>
      <c r="H436" s="2" t="s">
        <v>1417</v>
      </c>
      <c r="I436" s="2" t="s">
        <v>122</v>
      </c>
      <c r="J436" s="2" t="s">
        <v>1416</v>
      </c>
      <c r="K436" s="2" t="s">
        <v>64</v>
      </c>
      <c r="L436">
        <v>6000</v>
      </c>
      <c r="M436" t="s">
        <v>764</v>
      </c>
      <c r="N436" s="2" t="s">
        <v>4601</v>
      </c>
      <c r="O436">
        <v>2700</v>
      </c>
      <c r="P436">
        <v>0</v>
      </c>
      <c r="Q436">
        <v>2700</v>
      </c>
      <c r="R436" s="2" t="s">
        <v>3459</v>
      </c>
      <c r="S436">
        <v>0</v>
      </c>
      <c r="T436" s="2" t="s">
        <v>4479</v>
      </c>
      <c r="U436">
        <v>7080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2700</v>
      </c>
      <c r="AB436">
        <v>1.5</v>
      </c>
      <c r="AC436">
        <v>3</v>
      </c>
      <c r="AD436">
        <v>1800</v>
      </c>
      <c r="AE436">
        <v>600</v>
      </c>
      <c r="AF436">
        <v>11</v>
      </c>
      <c r="AG436" s="2" t="s">
        <v>764</v>
      </c>
    </row>
    <row r="437" spans="1:33">
      <c r="A437" s="1">
        <v>46118</v>
      </c>
      <c r="B437" s="2" t="s">
        <v>4105</v>
      </c>
      <c r="C437" s="3">
        <v>0.41666666666666674</v>
      </c>
      <c r="D437" s="3">
        <v>0.51041666666666674</v>
      </c>
      <c r="E437">
        <v>428</v>
      </c>
      <c r="F437" s="2" t="s">
        <v>1918</v>
      </c>
      <c r="G437" s="2" t="s">
        <v>1915</v>
      </c>
      <c r="H437" s="2" t="s">
        <v>1917</v>
      </c>
      <c r="I437" s="2" t="s">
        <v>744</v>
      </c>
      <c r="J437" s="2" t="s">
        <v>1916</v>
      </c>
      <c r="K437" s="2" t="s">
        <v>64</v>
      </c>
      <c r="L437">
        <v>25500</v>
      </c>
      <c r="M437" t="s">
        <v>764</v>
      </c>
      <c r="N437" s="2" t="s">
        <v>4602</v>
      </c>
      <c r="O437">
        <v>3240</v>
      </c>
      <c r="P437">
        <v>0</v>
      </c>
      <c r="Q437">
        <v>3240</v>
      </c>
      <c r="R437" s="2" t="s">
        <v>3459</v>
      </c>
      <c r="S437">
        <v>15</v>
      </c>
      <c r="T437" s="2" t="s">
        <v>4603</v>
      </c>
      <c r="U437">
        <v>25760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3240</v>
      </c>
      <c r="AB437">
        <v>2.25</v>
      </c>
      <c r="AC437">
        <v>4</v>
      </c>
      <c r="AD437">
        <v>1440</v>
      </c>
      <c r="AE437">
        <v>360</v>
      </c>
      <c r="AG437" s="2" t="s">
        <v>764</v>
      </c>
    </row>
    <row r="438" spans="1:33">
      <c r="A438" s="1">
        <v>46127</v>
      </c>
      <c r="B438" s="2" t="s">
        <v>4105</v>
      </c>
      <c r="C438" s="3">
        <v>0.39930555555555558</v>
      </c>
      <c r="D438" s="3">
        <v>0.70833333333333326</v>
      </c>
      <c r="E438">
        <v>428</v>
      </c>
      <c r="F438" s="2" t="s">
        <v>1918</v>
      </c>
      <c r="G438" s="2" t="s">
        <v>1915</v>
      </c>
      <c r="H438" s="2" t="s">
        <v>1917</v>
      </c>
      <c r="I438" s="2" t="s">
        <v>744</v>
      </c>
      <c r="J438" s="2" t="s">
        <v>1916</v>
      </c>
      <c r="K438" s="2" t="s">
        <v>64</v>
      </c>
      <c r="L438">
        <v>25500</v>
      </c>
      <c r="M438">
        <v>25580</v>
      </c>
      <c r="N438" s="2" t="s">
        <v>4604</v>
      </c>
      <c r="O438">
        <v>0</v>
      </c>
      <c r="P438">
        <v>10493</v>
      </c>
      <c r="Q438">
        <v>0</v>
      </c>
      <c r="R438" s="2" t="s">
        <v>3460</v>
      </c>
      <c r="S438">
        <v>36</v>
      </c>
      <c r="T438" s="2" t="s">
        <v>4605</v>
      </c>
      <c r="U438">
        <v>25760</v>
      </c>
      <c r="V438">
        <v>267</v>
      </c>
      <c r="W438">
        <v>0</v>
      </c>
      <c r="X438">
        <v>267</v>
      </c>
      <c r="Y438">
        <v>0</v>
      </c>
      <c r="Z438">
        <v>267</v>
      </c>
      <c r="AA438">
        <v>10493</v>
      </c>
      <c r="AB438">
        <v>7.42</v>
      </c>
      <c r="AC438">
        <v>5</v>
      </c>
      <c r="AD438">
        <v>1414.1509433962265</v>
      </c>
      <c r="AE438">
        <v>282.83018867924528</v>
      </c>
      <c r="AG438" s="2" t="s">
        <v>764</v>
      </c>
    </row>
    <row r="439" spans="1:33">
      <c r="A439" s="1">
        <v>46128</v>
      </c>
      <c r="B439" s="2" t="s">
        <v>4105</v>
      </c>
      <c r="C439" s="3">
        <v>0.33333333333333326</v>
      </c>
      <c r="D439" s="3">
        <v>0.64583333333333326</v>
      </c>
      <c r="E439">
        <v>344</v>
      </c>
      <c r="F439" s="2" t="s">
        <v>1618</v>
      </c>
      <c r="G439" s="2" t="s">
        <v>1615</v>
      </c>
      <c r="H439" s="2" t="s">
        <v>1617</v>
      </c>
      <c r="I439" s="2" t="s">
        <v>343</v>
      </c>
      <c r="J439" s="2" t="s">
        <v>1616</v>
      </c>
      <c r="K439" s="2" t="s">
        <v>64</v>
      </c>
      <c r="L439">
        <v>11000</v>
      </c>
      <c r="M439">
        <v>11580</v>
      </c>
      <c r="N439" s="2" t="s">
        <v>4606</v>
      </c>
      <c r="O439">
        <v>11478</v>
      </c>
      <c r="P439">
        <v>0</v>
      </c>
      <c r="Q439">
        <v>11478</v>
      </c>
      <c r="R439" s="2" t="s">
        <v>764</v>
      </c>
      <c r="S439">
        <v>105</v>
      </c>
      <c r="T439" s="2" t="s">
        <v>4607</v>
      </c>
      <c r="U439">
        <v>11700</v>
      </c>
      <c r="V439">
        <v>0</v>
      </c>
      <c r="W439">
        <v>222</v>
      </c>
      <c r="X439">
        <v>222</v>
      </c>
      <c r="Y439">
        <v>0</v>
      </c>
      <c r="Z439">
        <v>222</v>
      </c>
      <c r="AA439">
        <v>11478</v>
      </c>
      <c r="AB439">
        <v>7.5</v>
      </c>
      <c r="AC439">
        <v>7</v>
      </c>
      <c r="AD439">
        <v>1530.4</v>
      </c>
      <c r="AE439">
        <v>218.62857142857143</v>
      </c>
      <c r="AF439">
        <v>12</v>
      </c>
      <c r="AG439" s="2" t="s">
        <v>764</v>
      </c>
    </row>
    <row r="440" spans="1:33">
      <c r="A440" s="1">
        <v>46132</v>
      </c>
      <c r="B440" s="2" t="s">
        <v>29</v>
      </c>
      <c r="C440" s="3">
        <v>0.36805555555555558</v>
      </c>
      <c r="D440" s="3">
        <v>0.38194444444444442</v>
      </c>
      <c r="E440">
        <v>339</v>
      </c>
      <c r="F440" s="2" t="s">
        <v>335</v>
      </c>
      <c r="G440" s="2" t="s">
        <v>1605</v>
      </c>
      <c r="H440" s="2" t="s">
        <v>329</v>
      </c>
      <c r="I440" s="2" t="s">
        <v>473</v>
      </c>
      <c r="J440" s="2" t="s">
        <v>1606</v>
      </c>
      <c r="K440" s="2" t="s">
        <v>79</v>
      </c>
      <c r="L440">
        <v>19500</v>
      </c>
      <c r="M440">
        <v>19920</v>
      </c>
      <c r="N440" s="2" t="s">
        <v>4608</v>
      </c>
      <c r="O440">
        <v>19355</v>
      </c>
      <c r="P440">
        <v>500</v>
      </c>
      <c r="Q440">
        <v>19355</v>
      </c>
      <c r="R440" s="2" t="s">
        <v>764</v>
      </c>
      <c r="S440">
        <v>0</v>
      </c>
      <c r="T440" s="2" t="s">
        <v>4084</v>
      </c>
      <c r="U440">
        <v>19920</v>
      </c>
      <c r="V440">
        <v>0</v>
      </c>
      <c r="W440">
        <v>0</v>
      </c>
      <c r="X440">
        <v>0</v>
      </c>
      <c r="Y440">
        <v>80</v>
      </c>
      <c r="Z440">
        <v>80</v>
      </c>
      <c r="AA440">
        <v>19855</v>
      </c>
      <c r="AB440">
        <v>0.33</v>
      </c>
      <c r="AC440">
        <v>1</v>
      </c>
      <c r="AD440">
        <v>60166.666666666664</v>
      </c>
      <c r="AE440">
        <v>60166.666666666664</v>
      </c>
      <c r="AF440">
        <v>3</v>
      </c>
      <c r="AG440" s="2" t="s">
        <v>764</v>
      </c>
    </row>
    <row r="441" spans="1:33">
      <c r="A441" s="1">
        <v>46132</v>
      </c>
      <c r="B441" s="2" t="s">
        <v>29</v>
      </c>
      <c r="C441" s="3">
        <v>0.38541666666666674</v>
      </c>
      <c r="D441" s="3">
        <v>0.39236111111111116</v>
      </c>
      <c r="E441">
        <v>381</v>
      </c>
      <c r="F441" s="2" t="s">
        <v>1778</v>
      </c>
      <c r="G441" s="2" t="s">
        <v>1771</v>
      </c>
      <c r="H441" s="2" t="s">
        <v>1773</v>
      </c>
      <c r="I441" s="2" t="s">
        <v>663</v>
      </c>
      <c r="J441" s="2" t="s">
        <v>1772</v>
      </c>
      <c r="K441" s="2" t="s">
        <v>79</v>
      </c>
      <c r="L441">
        <v>6600</v>
      </c>
      <c r="M441">
        <v>6880</v>
      </c>
      <c r="N441" s="2" t="s">
        <v>4609</v>
      </c>
      <c r="O441">
        <v>6290</v>
      </c>
      <c r="P441">
        <v>0</v>
      </c>
      <c r="Q441">
        <v>6290</v>
      </c>
      <c r="R441" s="2" t="s">
        <v>764</v>
      </c>
      <c r="S441">
        <v>0</v>
      </c>
      <c r="T441" s="2" t="s">
        <v>4084</v>
      </c>
      <c r="U441">
        <v>6880</v>
      </c>
      <c r="V441">
        <v>0</v>
      </c>
      <c r="W441">
        <v>0</v>
      </c>
      <c r="X441">
        <v>0</v>
      </c>
      <c r="Y441">
        <v>80</v>
      </c>
      <c r="Z441">
        <v>80</v>
      </c>
      <c r="AA441">
        <v>6290</v>
      </c>
      <c r="AB441">
        <v>0.17</v>
      </c>
      <c r="AC441">
        <v>1</v>
      </c>
      <c r="AD441">
        <v>37000</v>
      </c>
      <c r="AE441">
        <v>37000</v>
      </c>
      <c r="AF441">
        <v>18</v>
      </c>
      <c r="AG441" s="2" t="s">
        <v>764</v>
      </c>
    </row>
    <row r="442" spans="1:33">
      <c r="A442" s="1">
        <v>46132</v>
      </c>
      <c r="B442" s="2" t="s">
        <v>29</v>
      </c>
      <c r="C442" s="3">
        <v>0.52083333333333326</v>
      </c>
      <c r="D442" s="3">
        <v>0.52430555555555558</v>
      </c>
      <c r="E442">
        <v>586</v>
      </c>
      <c r="F442" s="2" t="s">
        <v>651</v>
      </c>
      <c r="G442" s="2" t="s">
        <v>2418</v>
      </c>
      <c r="H442" s="2" t="s">
        <v>646</v>
      </c>
      <c r="I442" s="2" t="s">
        <v>153</v>
      </c>
      <c r="J442" s="2" t="s">
        <v>645</v>
      </c>
      <c r="K442" s="2" t="s">
        <v>79</v>
      </c>
      <c r="L442">
        <v>3100</v>
      </c>
      <c r="M442">
        <v>3520</v>
      </c>
      <c r="N442" s="2" t="s">
        <v>4610</v>
      </c>
      <c r="O442">
        <v>3000</v>
      </c>
      <c r="P442">
        <v>2570</v>
      </c>
      <c r="Q442">
        <v>3000</v>
      </c>
      <c r="R442" s="2" t="s">
        <v>764</v>
      </c>
      <c r="S442">
        <v>0</v>
      </c>
      <c r="T442" s="2" t="s">
        <v>4084</v>
      </c>
      <c r="U442">
        <v>3520</v>
      </c>
      <c r="V442">
        <v>0</v>
      </c>
      <c r="W442">
        <v>0</v>
      </c>
      <c r="X442">
        <v>0</v>
      </c>
      <c r="Y442">
        <v>80</v>
      </c>
      <c r="Z442">
        <v>80</v>
      </c>
      <c r="AA442">
        <v>5570</v>
      </c>
      <c r="AB442">
        <v>0.08</v>
      </c>
      <c r="AC442">
        <v>1</v>
      </c>
      <c r="AD442">
        <v>69625</v>
      </c>
      <c r="AE442">
        <v>69625</v>
      </c>
      <c r="AF442">
        <v>3</v>
      </c>
      <c r="AG442" s="2" t="s">
        <v>764</v>
      </c>
    </row>
    <row r="443" spans="1:33">
      <c r="A443" s="1">
        <v>46132</v>
      </c>
      <c r="B443" s="2" t="s">
        <v>29</v>
      </c>
      <c r="C443" s="3">
        <v>0.61805555555555558</v>
      </c>
      <c r="D443" s="3">
        <v>0.62152777777777768</v>
      </c>
      <c r="E443">
        <v>564</v>
      </c>
      <c r="F443" s="2" t="s">
        <v>1216</v>
      </c>
      <c r="G443" s="2" t="s">
        <v>2350</v>
      </c>
      <c r="H443" s="2" t="s">
        <v>1210</v>
      </c>
      <c r="I443" s="2" t="s">
        <v>2352</v>
      </c>
      <c r="J443" s="2" t="s">
        <v>2351</v>
      </c>
      <c r="K443" s="2" t="s">
        <v>79</v>
      </c>
      <c r="L443">
        <v>4200</v>
      </c>
      <c r="M443">
        <v>4400</v>
      </c>
      <c r="N443" s="2" t="s">
        <v>4611</v>
      </c>
      <c r="O443">
        <v>4167</v>
      </c>
      <c r="P443">
        <v>365</v>
      </c>
      <c r="Q443">
        <v>4167</v>
      </c>
      <c r="R443" s="2" t="s">
        <v>764</v>
      </c>
      <c r="S443">
        <v>0</v>
      </c>
      <c r="T443" s="2" t="s">
        <v>4084</v>
      </c>
      <c r="U443">
        <v>4400</v>
      </c>
      <c r="V443">
        <v>0</v>
      </c>
      <c r="W443">
        <v>0</v>
      </c>
      <c r="X443">
        <v>0</v>
      </c>
      <c r="Y443">
        <v>80</v>
      </c>
      <c r="Z443">
        <v>80</v>
      </c>
      <c r="AA443">
        <v>4532</v>
      </c>
      <c r="AB443">
        <v>0.08</v>
      </c>
      <c r="AC443">
        <v>1</v>
      </c>
      <c r="AD443">
        <v>56650</v>
      </c>
      <c r="AE443">
        <v>56650</v>
      </c>
      <c r="AF443">
        <v>3</v>
      </c>
      <c r="AG443" s="2" t="s">
        <v>764</v>
      </c>
    </row>
    <row r="444" spans="1:33">
      <c r="A444" s="1">
        <v>46133</v>
      </c>
      <c r="B444" s="2" t="s">
        <v>29</v>
      </c>
      <c r="C444" s="3">
        <v>0.35416666666666674</v>
      </c>
      <c r="D444" s="3">
        <v>0.36111111111111116</v>
      </c>
      <c r="E444">
        <v>450</v>
      </c>
      <c r="F444" s="2" t="s">
        <v>1992</v>
      </c>
      <c r="G444" s="2" t="s">
        <v>1985</v>
      </c>
      <c r="H444" s="2" t="s">
        <v>1987</v>
      </c>
      <c r="I444" s="2" t="s">
        <v>122</v>
      </c>
      <c r="J444" s="2" t="s">
        <v>1986</v>
      </c>
      <c r="K444" s="2" t="s">
        <v>79</v>
      </c>
      <c r="L444">
        <v>7100</v>
      </c>
      <c r="M444">
        <v>7280</v>
      </c>
      <c r="N444" s="2" t="s">
        <v>4612</v>
      </c>
      <c r="O444">
        <v>7000</v>
      </c>
      <c r="P444">
        <v>300</v>
      </c>
      <c r="Q444">
        <v>7000</v>
      </c>
      <c r="R444" s="2" t="s">
        <v>764</v>
      </c>
      <c r="S444">
        <v>0</v>
      </c>
      <c r="T444" s="2" t="s">
        <v>4084</v>
      </c>
      <c r="U444">
        <v>7280</v>
      </c>
      <c r="V444">
        <v>0</v>
      </c>
      <c r="W444">
        <v>0</v>
      </c>
      <c r="X444">
        <v>0</v>
      </c>
      <c r="Y444">
        <v>80</v>
      </c>
      <c r="Z444">
        <v>80</v>
      </c>
      <c r="AA444">
        <v>7300</v>
      </c>
      <c r="AB444">
        <v>0.17</v>
      </c>
      <c r="AC444">
        <v>1</v>
      </c>
      <c r="AD444">
        <v>42941.176470588231</v>
      </c>
      <c r="AE444">
        <v>42941.176470588231</v>
      </c>
      <c r="AF444">
        <v>3</v>
      </c>
      <c r="AG444" s="2" t="s">
        <v>764</v>
      </c>
    </row>
    <row r="445" spans="1:33">
      <c r="A445" s="1">
        <v>46129</v>
      </c>
      <c r="B445" s="2" t="s">
        <v>4105</v>
      </c>
      <c r="C445" s="3">
        <v>0.33333333333333326</v>
      </c>
      <c r="D445" s="3">
        <v>0.42361111111111116</v>
      </c>
      <c r="E445">
        <v>544</v>
      </c>
      <c r="F445" s="2" t="s">
        <v>2271</v>
      </c>
      <c r="G445" s="2" t="s">
        <v>2270</v>
      </c>
      <c r="H445" s="2" t="s">
        <v>382</v>
      </c>
      <c r="I445" s="2" t="s">
        <v>2268</v>
      </c>
      <c r="J445" s="2" t="s">
        <v>2267</v>
      </c>
      <c r="K445" s="2" t="s">
        <v>64</v>
      </c>
      <c r="L445">
        <v>7000</v>
      </c>
      <c r="M445">
        <v>6631</v>
      </c>
      <c r="N445" s="2" t="s">
        <v>4613</v>
      </c>
      <c r="O445">
        <v>500</v>
      </c>
      <c r="P445">
        <v>0</v>
      </c>
      <c r="Q445">
        <v>500</v>
      </c>
      <c r="R445" s="2" t="s">
        <v>3459</v>
      </c>
      <c r="S445">
        <v>18</v>
      </c>
      <c r="T445" s="2" t="s">
        <v>4614</v>
      </c>
      <c r="U445">
        <v>7296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500</v>
      </c>
      <c r="AB445">
        <v>2.17</v>
      </c>
      <c r="AC445">
        <v>6</v>
      </c>
      <c r="AD445">
        <v>230.41474654377882</v>
      </c>
      <c r="AE445">
        <v>38.402457757296467</v>
      </c>
      <c r="AF445">
        <v>58</v>
      </c>
      <c r="AG445" s="2" t="s">
        <v>764</v>
      </c>
    </row>
    <row r="446" spans="1:33">
      <c r="A446" s="1">
        <v>46129</v>
      </c>
      <c r="B446" s="2" t="s">
        <v>4105</v>
      </c>
      <c r="C446" s="3">
        <v>0.44444444444444442</v>
      </c>
      <c r="D446" s="3">
        <v>0.70833333333333326</v>
      </c>
      <c r="E446">
        <v>545</v>
      </c>
      <c r="F446" s="2" t="s">
        <v>2271</v>
      </c>
      <c r="G446" s="2" t="s">
        <v>2274</v>
      </c>
      <c r="H446" s="2" t="s">
        <v>382</v>
      </c>
      <c r="I446" s="2" t="s">
        <v>2268</v>
      </c>
      <c r="J446" s="2" t="s">
        <v>2267</v>
      </c>
      <c r="K446" s="2" t="s">
        <v>64</v>
      </c>
      <c r="L446">
        <v>9000</v>
      </c>
      <c r="M446">
        <v>9783</v>
      </c>
      <c r="N446" s="2" t="s">
        <v>4615</v>
      </c>
      <c r="O446">
        <v>8700</v>
      </c>
      <c r="P446">
        <v>1083</v>
      </c>
      <c r="Q446">
        <v>8700</v>
      </c>
      <c r="R446" s="2" t="s">
        <v>764</v>
      </c>
      <c r="S446">
        <v>0</v>
      </c>
      <c r="T446" s="2" t="s">
        <v>4616</v>
      </c>
      <c r="U446">
        <v>9960</v>
      </c>
      <c r="V446">
        <v>0</v>
      </c>
      <c r="W446">
        <v>177</v>
      </c>
      <c r="X446">
        <v>177</v>
      </c>
      <c r="Y446">
        <v>0</v>
      </c>
      <c r="Z446">
        <v>177</v>
      </c>
      <c r="AA446">
        <v>9783</v>
      </c>
      <c r="AB446">
        <v>6.33</v>
      </c>
      <c r="AC446">
        <v>5</v>
      </c>
      <c r="AD446">
        <v>1545.4976303317535</v>
      </c>
      <c r="AE446">
        <v>309.09952606635068</v>
      </c>
      <c r="AF446">
        <v>15</v>
      </c>
      <c r="AG446" s="2" t="s">
        <v>764</v>
      </c>
    </row>
    <row r="447" spans="1:33">
      <c r="A447" s="1">
        <v>46132</v>
      </c>
      <c r="B447" s="2" t="s">
        <v>4105</v>
      </c>
      <c r="C447" s="3">
        <v>0.36805555555555558</v>
      </c>
      <c r="D447" s="3">
        <v>0.40972222222222232</v>
      </c>
      <c r="E447">
        <v>575</v>
      </c>
      <c r="F447" s="2" t="s">
        <v>2385</v>
      </c>
      <c r="G447" s="2" t="s">
        <v>2384</v>
      </c>
      <c r="H447" s="2" t="s">
        <v>996</v>
      </c>
      <c r="I447" s="2" t="s">
        <v>998</v>
      </c>
      <c r="J447" s="2" t="s">
        <v>995</v>
      </c>
      <c r="K447" s="2" t="s">
        <v>64</v>
      </c>
      <c r="L447">
        <v>1700</v>
      </c>
      <c r="M447">
        <v>1996</v>
      </c>
      <c r="N447" s="2" t="s">
        <v>4617</v>
      </c>
      <c r="O447">
        <v>1987</v>
      </c>
      <c r="P447">
        <v>0</v>
      </c>
      <c r="Q447">
        <v>1987</v>
      </c>
      <c r="R447" s="2" t="s">
        <v>764</v>
      </c>
      <c r="S447">
        <v>9</v>
      </c>
      <c r="T447" s="2" t="s">
        <v>4618</v>
      </c>
      <c r="U447">
        <v>2000</v>
      </c>
      <c r="V447">
        <v>0</v>
      </c>
      <c r="W447">
        <v>13</v>
      </c>
      <c r="X447">
        <v>13</v>
      </c>
      <c r="Y447">
        <v>0</v>
      </c>
      <c r="Z447">
        <v>13</v>
      </c>
      <c r="AA447">
        <v>1987</v>
      </c>
      <c r="AB447">
        <v>1</v>
      </c>
      <c r="AC447">
        <v>6</v>
      </c>
      <c r="AD447">
        <v>1987</v>
      </c>
      <c r="AE447">
        <v>331.16666666666669</v>
      </c>
      <c r="AF447">
        <v>3</v>
      </c>
      <c r="AG447" s="2" t="s">
        <v>764</v>
      </c>
    </row>
    <row r="448" spans="1:33">
      <c r="A448" s="1">
        <v>46132</v>
      </c>
      <c r="B448" s="2" t="s">
        <v>4105</v>
      </c>
      <c r="C448" s="3">
        <v>0.41319444444444442</v>
      </c>
      <c r="D448" s="3">
        <v>0.5</v>
      </c>
      <c r="E448">
        <v>443</v>
      </c>
      <c r="F448" s="2" t="s">
        <v>1965</v>
      </c>
      <c r="G448" s="2" t="s">
        <v>1664</v>
      </c>
      <c r="H448" s="2" t="s">
        <v>1964</v>
      </c>
      <c r="I448" s="2" t="s">
        <v>1064</v>
      </c>
      <c r="J448" s="2" t="s">
        <v>1963</v>
      </c>
      <c r="K448" s="2" t="s">
        <v>64</v>
      </c>
      <c r="L448">
        <v>4600</v>
      </c>
      <c r="M448">
        <v>4766</v>
      </c>
      <c r="N448" s="2" t="s">
        <v>4619</v>
      </c>
      <c r="O448">
        <v>4759</v>
      </c>
      <c r="P448">
        <v>0</v>
      </c>
      <c r="Q448">
        <v>4759</v>
      </c>
      <c r="R448" s="2" t="s">
        <v>764</v>
      </c>
      <c r="S448">
        <v>7</v>
      </c>
      <c r="T448" s="2" t="s">
        <v>4618</v>
      </c>
      <c r="U448">
        <v>5040</v>
      </c>
      <c r="V448">
        <v>0</v>
      </c>
      <c r="W448">
        <v>281</v>
      </c>
      <c r="X448">
        <v>281</v>
      </c>
      <c r="Y448">
        <v>0</v>
      </c>
      <c r="Z448">
        <v>281</v>
      </c>
      <c r="AA448">
        <v>4759</v>
      </c>
      <c r="AB448">
        <v>2.08</v>
      </c>
      <c r="AC448">
        <v>6</v>
      </c>
      <c r="AD448">
        <v>2287.9807692307691</v>
      </c>
      <c r="AE448">
        <v>381.33012820512818</v>
      </c>
      <c r="AF448">
        <v>23</v>
      </c>
      <c r="AG448" s="2" t="s">
        <v>764</v>
      </c>
    </row>
    <row r="449" spans="1:33">
      <c r="A449" s="1">
        <v>46132</v>
      </c>
      <c r="B449" s="2" t="s">
        <v>4105</v>
      </c>
      <c r="C449" s="3">
        <v>0.50347222222222232</v>
      </c>
      <c r="D449" s="3">
        <v>0.625</v>
      </c>
      <c r="E449">
        <v>544</v>
      </c>
      <c r="F449" s="2" t="s">
        <v>2271</v>
      </c>
      <c r="G449" s="2" t="s">
        <v>2270</v>
      </c>
      <c r="H449" s="2" t="s">
        <v>382</v>
      </c>
      <c r="I449" s="2" t="s">
        <v>2268</v>
      </c>
      <c r="J449" s="2" t="s">
        <v>2267</v>
      </c>
      <c r="K449" s="2" t="s">
        <v>64</v>
      </c>
      <c r="L449">
        <v>7000</v>
      </c>
      <c r="M449">
        <v>6631</v>
      </c>
      <c r="N449" s="2" t="s">
        <v>4620</v>
      </c>
      <c r="O449">
        <v>0</v>
      </c>
      <c r="P449">
        <v>6103</v>
      </c>
      <c r="Q449">
        <v>0</v>
      </c>
      <c r="R449" s="2" t="s">
        <v>3460</v>
      </c>
      <c r="S449">
        <v>10</v>
      </c>
      <c r="T449" s="2" t="s">
        <v>4618</v>
      </c>
      <c r="U449">
        <v>7296</v>
      </c>
      <c r="V449">
        <v>693</v>
      </c>
      <c r="W449">
        <v>0</v>
      </c>
      <c r="X449">
        <v>693</v>
      </c>
      <c r="Y449">
        <v>0</v>
      </c>
      <c r="Z449">
        <v>693</v>
      </c>
      <c r="AA449">
        <v>6103</v>
      </c>
      <c r="AB449">
        <v>2.92</v>
      </c>
      <c r="AC449">
        <v>6</v>
      </c>
      <c r="AD449">
        <v>2090.0684931506848</v>
      </c>
      <c r="AE449">
        <v>348.34474885844747</v>
      </c>
      <c r="AG449" s="2" t="s">
        <v>764</v>
      </c>
    </row>
    <row r="450" spans="1:33">
      <c r="A450" s="1">
        <v>46133</v>
      </c>
      <c r="B450" s="2" t="s">
        <v>4105</v>
      </c>
      <c r="C450" s="3">
        <v>0.36458333333333326</v>
      </c>
      <c r="D450" s="3">
        <v>0.43055555555555558</v>
      </c>
      <c r="E450">
        <v>103</v>
      </c>
      <c r="F450" s="2" t="s">
        <v>593</v>
      </c>
      <c r="G450" s="2" t="s">
        <v>590</v>
      </c>
      <c r="H450" s="2" t="s">
        <v>592</v>
      </c>
      <c r="I450" s="2" t="s">
        <v>343</v>
      </c>
      <c r="J450" s="2" t="s">
        <v>591</v>
      </c>
      <c r="K450" s="2" t="s">
        <v>64</v>
      </c>
      <c r="L450">
        <v>5300</v>
      </c>
      <c r="M450">
        <v>5838</v>
      </c>
      <c r="N450" s="2" t="s">
        <v>4621</v>
      </c>
      <c r="O450">
        <v>0</v>
      </c>
      <c r="P450">
        <v>3969</v>
      </c>
      <c r="Q450">
        <v>0</v>
      </c>
      <c r="R450" s="2" t="s">
        <v>3460</v>
      </c>
      <c r="S450">
        <v>69</v>
      </c>
      <c r="T450" s="2" t="s">
        <v>4622</v>
      </c>
      <c r="U450">
        <v>5910</v>
      </c>
      <c r="V450">
        <v>141</v>
      </c>
      <c r="W450">
        <v>0</v>
      </c>
      <c r="X450">
        <v>141</v>
      </c>
      <c r="Y450">
        <v>0</v>
      </c>
      <c r="Z450">
        <v>141</v>
      </c>
      <c r="AA450">
        <v>3969</v>
      </c>
      <c r="AB450">
        <v>1.58</v>
      </c>
      <c r="AC450">
        <v>4</v>
      </c>
      <c r="AD450">
        <v>2512.0253164556962</v>
      </c>
      <c r="AE450">
        <v>628.00632911392404</v>
      </c>
      <c r="AG450" s="2" t="s">
        <v>764</v>
      </c>
    </row>
    <row r="451" spans="1:33">
      <c r="A451" s="1">
        <v>46133</v>
      </c>
      <c r="B451" s="2" t="s">
        <v>4105</v>
      </c>
      <c r="C451" s="3">
        <v>0.4375</v>
      </c>
      <c r="D451" s="3">
        <v>0.57291666666666674</v>
      </c>
      <c r="E451">
        <v>237</v>
      </c>
      <c r="F451" s="2" t="s">
        <v>1186</v>
      </c>
      <c r="G451" s="2" t="s">
        <v>1183</v>
      </c>
      <c r="H451" s="2" t="s">
        <v>1185</v>
      </c>
      <c r="I451" s="2" t="s">
        <v>240</v>
      </c>
      <c r="J451" s="2" t="s">
        <v>1184</v>
      </c>
      <c r="K451" s="2" t="s">
        <v>64</v>
      </c>
      <c r="L451">
        <v>8000</v>
      </c>
      <c r="M451">
        <v>8274</v>
      </c>
      <c r="N451" s="2" t="s">
        <v>4623</v>
      </c>
      <c r="O451">
        <v>0</v>
      </c>
      <c r="P451">
        <v>5767</v>
      </c>
      <c r="Q451">
        <v>0</v>
      </c>
      <c r="R451" s="2" t="s">
        <v>3460</v>
      </c>
      <c r="S451">
        <v>7</v>
      </c>
      <c r="T451" s="2" t="s">
        <v>4622</v>
      </c>
      <c r="U451">
        <v>8400</v>
      </c>
      <c r="V451">
        <v>133</v>
      </c>
      <c r="W451">
        <v>0</v>
      </c>
      <c r="X451">
        <v>133</v>
      </c>
      <c r="Y451">
        <v>0</v>
      </c>
      <c r="Z451">
        <v>133</v>
      </c>
      <c r="AA451">
        <v>5767</v>
      </c>
      <c r="AB451">
        <v>3.25</v>
      </c>
      <c r="AC451">
        <v>4</v>
      </c>
      <c r="AD451">
        <v>1774.4615384615386</v>
      </c>
      <c r="AE451">
        <v>443.61538461538464</v>
      </c>
      <c r="AG451" s="2" t="s">
        <v>764</v>
      </c>
    </row>
    <row r="452" spans="1:33">
      <c r="A452" s="1">
        <v>46133</v>
      </c>
      <c r="B452" s="2" t="s">
        <v>4105</v>
      </c>
      <c r="C452" s="3">
        <v>0.48611111111111116</v>
      </c>
      <c r="D452" s="3">
        <v>0.51041666666666674</v>
      </c>
      <c r="E452">
        <v>608</v>
      </c>
      <c r="F452" s="2" t="s">
        <v>2505</v>
      </c>
      <c r="G452" s="2" t="s">
        <v>2503</v>
      </c>
      <c r="H452" s="2" t="s">
        <v>1690</v>
      </c>
      <c r="I452" s="2" t="s">
        <v>153</v>
      </c>
      <c r="J452" s="2" t="s">
        <v>2504</v>
      </c>
      <c r="K452" s="2" t="s">
        <v>64</v>
      </c>
      <c r="L452">
        <v>250</v>
      </c>
      <c r="M452">
        <v>352</v>
      </c>
      <c r="N452" s="2" t="s">
        <v>4624</v>
      </c>
      <c r="O452">
        <v>100</v>
      </c>
      <c r="P452">
        <v>250</v>
      </c>
      <c r="Q452">
        <v>100</v>
      </c>
      <c r="R452" s="2" t="s">
        <v>764</v>
      </c>
      <c r="S452">
        <v>2</v>
      </c>
      <c r="T452" s="2" t="s">
        <v>4625</v>
      </c>
      <c r="U452">
        <v>640</v>
      </c>
      <c r="V452">
        <v>0</v>
      </c>
      <c r="W452">
        <v>290</v>
      </c>
      <c r="X452">
        <v>290</v>
      </c>
      <c r="Y452">
        <v>0</v>
      </c>
      <c r="Z452">
        <v>290</v>
      </c>
      <c r="AA452">
        <v>350</v>
      </c>
      <c r="AB452">
        <v>0.57999999999999996</v>
      </c>
      <c r="AC452">
        <v>2</v>
      </c>
      <c r="AD452">
        <v>603.44827586206895</v>
      </c>
      <c r="AE452">
        <v>301.72413793103448</v>
      </c>
      <c r="AF452">
        <v>18</v>
      </c>
      <c r="AG452" s="2" t="s">
        <v>764</v>
      </c>
    </row>
    <row r="453" spans="1:33">
      <c r="A453" s="1">
        <v>46133</v>
      </c>
      <c r="B453" s="2" t="s">
        <v>4105</v>
      </c>
      <c r="C453" s="3">
        <v>0.52083333333333326</v>
      </c>
      <c r="D453" s="3">
        <v>0.5625</v>
      </c>
      <c r="E453">
        <v>354</v>
      </c>
      <c r="F453" s="2" t="s">
        <v>1657</v>
      </c>
      <c r="G453" s="2" t="s">
        <v>1654</v>
      </c>
      <c r="H453" s="2" t="s">
        <v>1656</v>
      </c>
      <c r="I453" s="2" t="s">
        <v>779</v>
      </c>
      <c r="J453" s="2" t="s">
        <v>1655</v>
      </c>
      <c r="K453" s="2" t="s">
        <v>64</v>
      </c>
      <c r="L453">
        <v>2000</v>
      </c>
      <c r="M453">
        <v>2192</v>
      </c>
      <c r="N453" s="2" t="s">
        <v>4626</v>
      </c>
      <c r="O453">
        <v>0</v>
      </c>
      <c r="P453">
        <v>2192</v>
      </c>
      <c r="Q453">
        <v>0</v>
      </c>
      <c r="R453" s="2" t="s">
        <v>764</v>
      </c>
      <c r="S453">
        <v>0</v>
      </c>
      <c r="T453" s="2" t="s">
        <v>4627</v>
      </c>
      <c r="U453">
        <v>2400</v>
      </c>
      <c r="V453">
        <v>0</v>
      </c>
      <c r="W453">
        <v>208</v>
      </c>
      <c r="X453">
        <v>208</v>
      </c>
      <c r="Y453">
        <v>0</v>
      </c>
      <c r="Z453">
        <v>208</v>
      </c>
      <c r="AA453">
        <v>2192</v>
      </c>
      <c r="AB453">
        <v>1</v>
      </c>
      <c r="AC453">
        <v>3</v>
      </c>
      <c r="AD453">
        <v>2192</v>
      </c>
      <c r="AE453">
        <v>730.66666666666663</v>
      </c>
      <c r="AF453">
        <v>17</v>
      </c>
      <c r="AG453" s="2" t="s">
        <v>764</v>
      </c>
    </row>
    <row r="454" spans="1:33">
      <c r="A454" s="1">
        <v>46133</v>
      </c>
      <c r="B454" s="2" t="s">
        <v>4105</v>
      </c>
      <c r="C454" s="3">
        <v>0.57638888888888884</v>
      </c>
      <c r="D454" s="3">
        <v>0.60416666666666674</v>
      </c>
      <c r="E454">
        <v>411</v>
      </c>
      <c r="F454" s="2" t="s">
        <v>1876</v>
      </c>
      <c r="G454" s="2" t="s">
        <v>1831</v>
      </c>
      <c r="H454" s="2" t="s">
        <v>1281</v>
      </c>
      <c r="I454" s="2" t="s">
        <v>192</v>
      </c>
      <c r="J454" s="2" t="s">
        <v>1832</v>
      </c>
      <c r="K454" s="2" t="s">
        <v>64</v>
      </c>
      <c r="L454">
        <v>3200</v>
      </c>
      <c r="M454">
        <v>3531</v>
      </c>
      <c r="N454" s="2" t="s">
        <v>4628</v>
      </c>
      <c r="O454">
        <v>500</v>
      </c>
      <c r="P454">
        <v>2975</v>
      </c>
      <c r="Q454">
        <v>500</v>
      </c>
      <c r="R454" s="2" t="s">
        <v>764</v>
      </c>
      <c r="S454">
        <v>56</v>
      </c>
      <c r="T454" s="2" t="s">
        <v>4629</v>
      </c>
      <c r="U454">
        <v>4800</v>
      </c>
      <c r="V454">
        <v>0</v>
      </c>
      <c r="W454">
        <v>1325</v>
      </c>
      <c r="X454">
        <v>1325</v>
      </c>
      <c r="Y454">
        <v>0</v>
      </c>
      <c r="Z454">
        <v>1325</v>
      </c>
      <c r="AA454">
        <v>3475</v>
      </c>
      <c r="AB454">
        <v>0.67</v>
      </c>
      <c r="AC454">
        <v>7</v>
      </c>
      <c r="AD454">
        <v>5186.5671641791041</v>
      </c>
      <c r="AE454">
        <v>740.93816631130062</v>
      </c>
      <c r="AF454">
        <v>83</v>
      </c>
      <c r="AG454" s="2" t="s">
        <v>764</v>
      </c>
    </row>
    <row r="455" spans="1:33">
      <c r="A455" s="1">
        <v>46133</v>
      </c>
      <c r="B455" s="2" t="s">
        <v>4105</v>
      </c>
      <c r="C455" s="3">
        <v>0.60763888888888884</v>
      </c>
      <c r="D455" s="3">
        <v>0.66666666666666674</v>
      </c>
      <c r="E455">
        <v>291</v>
      </c>
      <c r="F455" s="2" t="s">
        <v>1419</v>
      </c>
      <c r="G455" s="2" t="s">
        <v>1415</v>
      </c>
      <c r="H455" s="2" t="s">
        <v>1417</v>
      </c>
      <c r="I455" s="2" t="s">
        <v>122</v>
      </c>
      <c r="J455" s="2" t="s">
        <v>1416</v>
      </c>
      <c r="K455" s="2" t="s">
        <v>64</v>
      </c>
      <c r="L455">
        <v>6000</v>
      </c>
      <c r="M455">
        <v>6824</v>
      </c>
      <c r="N455" s="2" t="s">
        <v>4630</v>
      </c>
      <c r="O455">
        <v>0</v>
      </c>
      <c r="P455">
        <v>4122</v>
      </c>
      <c r="Q455">
        <v>0</v>
      </c>
      <c r="R455" s="2" t="s">
        <v>3460</v>
      </c>
      <c r="S455">
        <v>2</v>
      </c>
      <c r="T455" s="2" t="s">
        <v>4629</v>
      </c>
      <c r="U455">
        <v>7080</v>
      </c>
      <c r="V455">
        <v>258</v>
      </c>
      <c r="W455">
        <v>0</v>
      </c>
      <c r="X455">
        <v>258</v>
      </c>
      <c r="Y455">
        <v>0</v>
      </c>
      <c r="Z455">
        <v>258</v>
      </c>
      <c r="AA455">
        <v>4122</v>
      </c>
      <c r="AB455">
        <v>1.42</v>
      </c>
      <c r="AC455">
        <v>7</v>
      </c>
      <c r="AD455">
        <v>2902.816901408451</v>
      </c>
      <c r="AE455">
        <v>414.68812877263588</v>
      </c>
      <c r="AG455" s="2" t="s">
        <v>764</v>
      </c>
    </row>
    <row r="456" spans="1:33">
      <c r="A456" s="1">
        <v>46133</v>
      </c>
      <c r="B456" s="2" t="s">
        <v>29</v>
      </c>
      <c r="C456" s="3">
        <v>0.375</v>
      </c>
      <c r="D456" s="3">
        <v>0.37847222222222232</v>
      </c>
      <c r="E456">
        <v>604</v>
      </c>
      <c r="F456" s="2" t="s">
        <v>2494</v>
      </c>
      <c r="G456" s="2" t="s">
        <v>2492</v>
      </c>
      <c r="H456" s="2" t="s">
        <v>949</v>
      </c>
      <c r="I456" s="2" t="s">
        <v>330</v>
      </c>
      <c r="J456" s="2" t="s">
        <v>2493</v>
      </c>
      <c r="K456" s="2" t="s">
        <v>79</v>
      </c>
      <c r="L456">
        <v>1800</v>
      </c>
      <c r="M456">
        <v>2000</v>
      </c>
      <c r="N456" s="2" t="s">
        <v>4631</v>
      </c>
      <c r="O456">
        <v>1700</v>
      </c>
      <c r="P456">
        <v>815</v>
      </c>
      <c r="Q456">
        <v>1700</v>
      </c>
      <c r="R456" s="2" t="s">
        <v>3459</v>
      </c>
      <c r="S456">
        <v>0</v>
      </c>
      <c r="T456" s="2" t="s">
        <v>4084</v>
      </c>
      <c r="U456">
        <v>7600</v>
      </c>
      <c r="V456">
        <v>0</v>
      </c>
      <c r="W456">
        <v>0</v>
      </c>
      <c r="X456">
        <v>0</v>
      </c>
      <c r="Y456">
        <v>80</v>
      </c>
      <c r="Z456">
        <v>80</v>
      </c>
      <c r="AA456">
        <v>2515</v>
      </c>
      <c r="AB456">
        <v>0.08</v>
      </c>
      <c r="AC456">
        <v>1</v>
      </c>
      <c r="AD456">
        <v>31437.5</v>
      </c>
      <c r="AE456">
        <v>31437.5</v>
      </c>
      <c r="AF456">
        <v>159</v>
      </c>
      <c r="AG456" s="2" t="s">
        <v>764</v>
      </c>
    </row>
    <row r="457" spans="1:33">
      <c r="A457" s="1">
        <v>46133</v>
      </c>
      <c r="B457" s="2" t="s">
        <v>29</v>
      </c>
      <c r="C457" s="3">
        <v>0.37847222222222232</v>
      </c>
      <c r="D457" s="3">
        <v>0.38194444444444442</v>
      </c>
      <c r="E457">
        <v>604</v>
      </c>
      <c r="F457" s="2" t="s">
        <v>2494</v>
      </c>
      <c r="G457" s="2" t="s">
        <v>2492</v>
      </c>
      <c r="H457" s="2" t="s">
        <v>949</v>
      </c>
      <c r="I457" s="2" t="s">
        <v>330</v>
      </c>
      <c r="J457" s="2" t="s">
        <v>2493</v>
      </c>
      <c r="K457" s="2" t="s">
        <v>79</v>
      </c>
      <c r="L457">
        <v>1800</v>
      </c>
      <c r="M457">
        <v>7280</v>
      </c>
      <c r="N457" s="2" t="s">
        <v>4441</v>
      </c>
      <c r="O457">
        <v>0</v>
      </c>
      <c r="P457">
        <v>5000</v>
      </c>
      <c r="Q457">
        <v>0</v>
      </c>
      <c r="R457" s="2" t="s">
        <v>3460</v>
      </c>
      <c r="S457">
        <v>0</v>
      </c>
      <c r="T457" s="2" t="s">
        <v>4084</v>
      </c>
      <c r="U457">
        <v>7600</v>
      </c>
      <c r="V457">
        <v>0</v>
      </c>
      <c r="W457">
        <v>0</v>
      </c>
      <c r="X457">
        <v>0</v>
      </c>
      <c r="Y457">
        <v>80</v>
      </c>
      <c r="Z457">
        <v>80</v>
      </c>
      <c r="AA457">
        <v>5000</v>
      </c>
      <c r="AB457">
        <v>0.08</v>
      </c>
      <c r="AC457">
        <v>1</v>
      </c>
      <c r="AD457">
        <v>62500</v>
      </c>
      <c r="AE457">
        <v>62500</v>
      </c>
      <c r="AG457" s="2" t="s">
        <v>764</v>
      </c>
    </row>
    <row r="458" spans="1:33">
      <c r="A458" s="1">
        <v>46133</v>
      </c>
      <c r="B458" s="2" t="s">
        <v>29</v>
      </c>
      <c r="C458" s="3">
        <v>0.44444444444444442</v>
      </c>
      <c r="D458" s="3">
        <v>0.45833333333333326</v>
      </c>
      <c r="E458">
        <v>337</v>
      </c>
      <c r="F458" s="2" t="s">
        <v>102</v>
      </c>
      <c r="G458" s="2" t="s">
        <v>1603</v>
      </c>
      <c r="H458" s="2" t="s">
        <v>95</v>
      </c>
      <c r="I458" s="2" t="s">
        <v>97</v>
      </c>
      <c r="J458" s="2" t="s">
        <v>94</v>
      </c>
      <c r="K458" s="2" t="s">
        <v>79</v>
      </c>
      <c r="L458">
        <v>24000</v>
      </c>
      <c r="M458">
        <v>24400</v>
      </c>
      <c r="N458" s="2" t="s">
        <v>4632</v>
      </c>
      <c r="O458">
        <v>23529</v>
      </c>
      <c r="P458">
        <v>1000</v>
      </c>
      <c r="Q458">
        <v>23529</v>
      </c>
      <c r="R458" s="2" t="s">
        <v>764</v>
      </c>
      <c r="S458">
        <v>0</v>
      </c>
      <c r="T458" s="2" t="s">
        <v>4084</v>
      </c>
      <c r="U458">
        <v>24400</v>
      </c>
      <c r="V458">
        <v>0</v>
      </c>
      <c r="W458">
        <v>0</v>
      </c>
      <c r="X458">
        <v>0</v>
      </c>
      <c r="Y458">
        <v>80</v>
      </c>
      <c r="Z458">
        <v>80</v>
      </c>
      <c r="AA458">
        <v>24529</v>
      </c>
      <c r="AB458">
        <v>0.33</v>
      </c>
      <c r="AC458">
        <v>1</v>
      </c>
      <c r="AD458">
        <v>74330.303030303025</v>
      </c>
      <c r="AE458">
        <v>74330.303030303025</v>
      </c>
      <c r="AF458">
        <v>3</v>
      </c>
      <c r="AG458" s="2" t="s">
        <v>764</v>
      </c>
    </row>
    <row r="459" spans="1:33">
      <c r="A459" s="1">
        <v>46133</v>
      </c>
      <c r="B459" s="2" t="s">
        <v>29</v>
      </c>
      <c r="C459" s="3">
        <v>0.5</v>
      </c>
      <c r="D459" s="3">
        <v>0.52083333333333326</v>
      </c>
      <c r="E459">
        <v>493</v>
      </c>
      <c r="F459" s="2" t="s">
        <v>2110</v>
      </c>
      <c r="G459" s="2" t="s">
        <v>2104</v>
      </c>
      <c r="H459" s="2" t="s">
        <v>555</v>
      </c>
      <c r="I459" s="2" t="s">
        <v>97</v>
      </c>
      <c r="J459" s="2" t="s">
        <v>2105</v>
      </c>
      <c r="K459" s="2" t="s">
        <v>79</v>
      </c>
      <c r="L459">
        <v>30000</v>
      </c>
      <c r="M459">
        <v>30400</v>
      </c>
      <c r="N459" s="2" t="s">
        <v>4633</v>
      </c>
      <c r="O459">
        <v>29703</v>
      </c>
      <c r="P459">
        <v>2440</v>
      </c>
      <c r="Q459">
        <v>29703</v>
      </c>
      <c r="R459" s="2" t="s">
        <v>764</v>
      </c>
      <c r="S459">
        <v>0</v>
      </c>
      <c r="T459" s="2" t="s">
        <v>4084</v>
      </c>
      <c r="U459">
        <v>30400</v>
      </c>
      <c r="V459">
        <v>0</v>
      </c>
      <c r="W459">
        <v>0</v>
      </c>
      <c r="X459">
        <v>0</v>
      </c>
      <c r="Y459">
        <v>80</v>
      </c>
      <c r="Z459">
        <v>80</v>
      </c>
      <c r="AA459">
        <v>32143</v>
      </c>
      <c r="AB459">
        <v>0.5</v>
      </c>
      <c r="AC459">
        <v>1</v>
      </c>
      <c r="AD459">
        <v>64286</v>
      </c>
      <c r="AE459">
        <v>64286</v>
      </c>
      <c r="AF459">
        <v>3</v>
      </c>
      <c r="AG459" s="2" t="s">
        <v>764</v>
      </c>
    </row>
    <row r="460" spans="1:33">
      <c r="A460" s="1">
        <v>46134</v>
      </c>
      <c r="B460" s="2" t="s">
        <v>29</v>
      </c>
      <c r="C460" s="3">
        <v>0.33333333333333326</v>
      </c>
      <c r="D460" s="3">
        <v>0.5</v>
      </c>
      <c r="E460">
        <v>421</v>
      </c>
      <c r="F460" s="2" t="s">
        <v>102</v>
      </c>
      <c r="G460" s="2" t="s">
        <v>1886</v>
      </c>
      <c r="H460" s="2" t="s">
        <v>95</v>
      </c>
      <c r="I460" s="2" t="s">
        <v>97</v>
      </c>
      <c r="J460" s="2" t="s">
        <v>94</v>
      </c>
      <c r="K460" s="2" t="s">
        <v>79</v>
      </c>
      <c r="L460">
        <v>118000</v>
      </c>
      <c r="M460">
        <v>96800</v>
      </c>
      <c r="N460" s="2" t="s">
        <v>4634</v>
      </c>
      <c r="O460">
        <v>94116</v>
      </c>
      <c r="P460">
        <v>4645</v>
      </c>
      <c r="Q460">
        <v>94116</v>
      </c>
      <c r="R460" s="2" t="s">
        <v>764</v>
      </c>
      <c r="S460">
        <v>0</v>
      </c>
      <c r="T460" s="2" t="s">
        <v>4084</v>
      </c>
      <c r="U460">
        <v>96800</v>
      </c>
      <c r="V460">
        <v>0</v>
      </c>
      <c r="W460">
        <v>0</v>
      </c>
      <c r="X460">
        <v>0</v>
      </c>
      <c r="Y460">
        <v>80</v>
      </c>
      <c r="Z460">
        <v>80</v>
      </c>
      <c r="AA460">
        <v>98761</v>
      </c>
      <c r="AB460">
        <v>4</v>
      </c>
      <c r="AC460">
        <v>1</v>
      </c>
      <c r="AD460">
        <v>24690.25</v>
      </c>
      <c r="AE460">
        <v>24690.25</v>
      </c>
      <c r="AF460">
        <v>3</v>
      </c>
      <c r="AG460" s="2" t="s">
        <v>764</v>
      </c>
    </row>
    <row r="461" spans="1:33">
      <c r="A461" s="1">
        <v>46134</v>
      </c>
      <c r="B461" s="2" t="s">
        <v>29</v>
      </c>
      <c r="C461" s="3">
        <v>0.50694444444444442</v>
      </c>
      <c r="D461" s="3">
        <v>0.51041666666666674</v>
      </c>
      <c r="E461">
        <v>605</v>
      </c>
      <c r="F461" s="2" t="s">
        <v>442</v>
      </c>
      <c r="G461" s="2" t="s">
        <v>2492</v>
      </c>
      <c r="H461" s="2" t="s">
        <v>949</v>
      </c>
      <c r="I461" s="2" t="s">
        <v>330</v>
      </c>
      <c r="J461" s="2" t="s">
        <v>2493</v>
      </c>
      <c r="K461" s="2" t="s">
        <v>445</v>
      </c>
      <c r="L461">
        <v>1800</v>
      </c>
      <c r="M461">
        <v>2160</v>
      </c>
      <c r="N461" s="2" t="s">
        <v>4635</v>
      </c>
      <c r="O461">
        <v>0</v>
      </c>
      <c r="P461">
        <v>2000</v>
      </c>
      <c r="Q461">
        <v>0</v>
      </c>
      <c r="R461" s="2" t="s">
        <v>764</v>
      </c>
      <c r="S461">
        <v>0</v>
      </c>
      <c r="T461" s="2" t="s">
        <v>4084</v>
      </c>
      <c r="U461">
        <v>2160</v>
      </c>
      <c r="V461">
        <v>0</v>
      </c>
      <c r="W461">
        <v>0</v>
      </c>
      <c r="X461">
        <v>0</v>
      </c>
      <c r="Y461">
        <v>80</v>
      </c>
      <c r="Z461">
        <v>80</v>
      </c>
      <c r="AA461">
        <v>2000</v>
      </c>
      <c r="AB461">
        <v>0.08</v>
      </c>
      <c r="AC461">
        <v>1</v>
      </c>
      <c r="AD461">
        <v>25000</v>
      </c>
      <c r="AE461">
        <v>25000</v>
      </c>
      <c r="AF461">
        <v>2</v>
      </c>
      <c r="AG461" s="2" t="s">
        <v>764</v>
      </c>
    </row>
    <row r="462" spans="1:33">
      <c r="A462" s="1">
        <v>46134</v>
      </c>
      <c r="B462" s="2" t="s">
        <v>29</v>
      </c>
      <c r="C462" s="3">
        <v>0.51041666666666674</v>
      </c>
      <c r="D462" s="3">
        <v>0.52083333333333326</v>
      </c>
      <c r="E462">
        <v>634</v>
      </c>
      <c r="F462" s="2" t="s">
        <v>442</v>
      </c>
      <c r="G462" s="2" t="s">
        <v>2620</v>
      </c>
      <c r="H462" s="2" t="s">
        <v>1083</v>
      </c>
      <c r="I462" s="2" t="s">
        <v>97</v>
      </c>
      <c r="J462" s="2" t="s">
        <v>1082</v>
      </c>
      <c r="K462" s="2" t="s">
        <v>445</v>
      </c>
      <c r="L462">
        <v>12400</v>
      </c>
      <c r="M462">
        <v>32130</v>
      </c>
      <c r="N462" s="2" t="s">
        <v>4636</v>
      </c>
      <c r="O462">
        <v>31655</v>
      </c>
      <c r="P462">
        <v>0</v>
      </c>
      <c r="Q462">
        <v>31655</v>
      </c>
      <c r="R462" s="2" t="s">
        <v>764</v>
      </c>
      <c r="S462">
        <v>0</v>
      </c>
      <c r="T462" s="2" t="s">
        <v>4084</v>
      </c>
      <c r="U462">
        <v>32130</v>
      </c>
      <c r="V462">
        <v>0</v>
      </c>
      <c r="W462">
        <v>0</v>
      </c>
      <c r="X462">
        <v>0</v>
      </c>
      <c r="Y462">
        <v>80</v>
      </c>
      <c r="Z462">
        <v>80</v>
      </c>
      <c r="AA462">
        <v>31655</v>
      </c>
      <c r="AB462">
        <v>0.25</v>
      </c>
      <c r="AC462">
        <v>1</v>
      </c>
      <c r="AD462">
        <v>126620</v>
      </c>
      <c r="AE462">
        <v>126620</v>
      </c>
      <c r="AF462">
        <v>38</v>
      </c>
      <c r="AG462" s="2" t="s">
        <v>764</v>
      </c>
    </row>
    <row r="463" spans="1:33">
      <c r="A463" s="1">
        <v>46134</v>
      </c>
      <c r="B463" s="2" t="s">
        <v>29</v>
      </c>
      <c r="C463" s="3">
        <v>0.58333333333333326</v>
      </c>
      <c r="D463" s="3">
        <v>0.58680555555555558</v>
      </c>
      <c r="E463">
        <v>588</v>
      </c>
      <c r="F463" s="2" t="s">
        <v>539</v>
      </c>
      <c r="G463" s="2" t="s">
        <v>2423</v>
      </c>
      <c r="H463" s="2" t="s">
        <v>538</v>
      </c>
      <c r="I463" s="2" t="s">
        <v>663</v>
      </c>
      <c r="J463" s="2" t="s">
        <v>2424</v>
      </c>
      <c r="K463" s="2" t="s">
        <v>79</v>
      </c>
      <c r="L463">
        <v>5700</v>
      </c>
      <c r="M463">
        <v>6000</v>
      </c>
      <c r="N463" s="2" t="s">
        <v>4637</v>
      </c>
      <c r="O463">
        <v>3600</v>
      </c>
      <c r="P463">
        <v>2515</v>
      </c>
      <c r="Q463">
        <v>3600</v>
      </c>
      <c r="R463" s="2" t="s">
        <v>764</v>
      </c>
      <c r="S463">
        <v>0</v>
      </c>
      <c r="T463" s="2" t="s">
        <v>4084</v>
      </c>
      <c r="U463">
        <v>6000</v>
      </c>
      <c r="V463">
        <v>0</v>
      </c>
      <c r="W463">
        <v>0</v>
      </c>
      <c r="X463">
        <v>0</v>
      </c>
      <c r="Y463">
        <v>80</v>
      </c>
      <c r="Z463">
        <v>80</v>
      </c>
      <c r="AA463">
        <v>6115</v>
      </c>
      <c r="AB463">
        <v>0.08</v>
      </c>
      <c r="AC463">
        <v>1</v>
      </c>
      <c r="AD463">
        <v>76437.5</v>
      </c>
      <c r="AE463">
        <v>76437.5</v>
      </c>
      <c r="AF463">
        <v>3</v>
      </c>
      <c r="AG463" s="2" t="s">
        <v>764</v>
      </c>
    </row>
    <row r="464" spans="1:33">
      <c r="A464" s="1">
        <v>46134</v>
      </c>
      <c r="B464" s="2" t="s">
        <v>29</v>
      </c>
      <c r="C464" s="3">
        <v>0.60763888888888884</v>
      </c>
      <c r="D464" s="3">
        <v>0.61111111111111116</v>
      </c>
      <c r="E464">
        <v>461</v>
      </c>
      <c r="F464" s="2" t="s">
        <v>681</v>
      </c>
      <c r="G464" s="2" t="s">
        <v>2043</v>
      </c>
      <c r="H464" s="2" t="s">
        <v>2045</v>
      </c>
      <c r="I464" s="2" t="s">
        <v>2046</v>
      </c>
      <c r="J464" s="2" t="s">
        <v>2044</v>
      </c>
      <c r="K464" s="2" t="s">
        <v>79</v>
      </c>
      <c r="L464">
        <v>3100</v>
      </c>
      <c r="M464">
        <v>3360</v>
      </c>
      <c r="N464" s="2" t="s">
        <v>4638</v>
      </c>
      <c r="O464">
        <v>1500</v>
      </c>
      <c r="P464">
        <v>2026</v>
      </c>
      <c r="Q464">
        <v>1500</v>
      </c>
      <c r="R464" s="2" t="s">
        <v>764</v>
      </c>
      <c r="S464">
        <v>0</v>
      </c>
      <c r="T464" s="2" t="s">
        <v>4084</v>
      </c>
      <c r="U464">
        <v>3360</v>
      </c>
      <c r="V464">
        <v>0</v>
      </c>
      <c r="W464">
        <v>0</v>
      </c>
      <c r="X464">
        <v>0</v>
      </c>
      <c r="Y464">
        <v>80</v>
      </c>
      <c r="Z464">
        <v>80</v>
      </c>
      <c r="AA464">
        <v>3526</v>
      </c>
      <c r="AB464">
        <v>0.08</v>
      </c>
      <c r="AC464">
        <v>1</v>
      </c>
      <c r="AD464">
        <v>44075</v>
      </c>
      <c r="AE464">
        <v>44075</v>
      </c>
      <c r="AF464">
        <v>3</v>
      </c>
      <c r="AG464" s="2" t="s">
        <v>764</v>
      </c>
    </row>
    <row r="465" spans="1:33">
      <c r="A465" s="1">
        <v>46134</v>
      </c>
      <c r="B465" s="2" t="s">
        <v>29</v>
      </c>
      <c r="C465" s="3">
        <v>0.64583333333333326</v>
      </c>
      <c r="D465" s="3">
        <v>0.64930555555555558</v>
      </c>
      <c r="E465">
        <v>580</v>
      </c>
      <c r="F465" s="2" t="s">
        <v>550</v>
      </c>
      <c r="G465" s="2" t="s">
        <v>2403</v>
      </c>
      <c r="H465" s="2" t="s">
        <v>545</v>
      </c>
      <c r="I465" s="2" t="s">
        <v>153</v>
      </c>
      <c r="J465" s="2" t="s">
        <v>544</v>
      </c>
      <c r="K465" s="2" t="s">
        <v>79</v>
      </c>
      <c r="L465">
        <v>5100</v>
      </c>
      <c r="M465">
        <v>5440</v>
      </c>
      <c r="N465" s="2" t="s">
        <v>4639</v>
      </c>
      <c r="O465">
        <v>5000</v>
      </c>
      <c r="P465">
        <v>745</v>
      </c>
      <c r="Q465">
        <v>5000</v>
      </c>
      <c r="R465" s="2" t="s">
        <v>764</v>
      </c>
      <c r="S465">
        <v>0</v>
      </c>
      <c r="T465" s="2" t="s">
        <v>4084</v>
      </c>
      <c r="U465">
        <v>5440</v>
      </c>
      <c r="V465">
        <v>0</v>
      </c>
      <c r="W465">
        <v>0</v>
      </c>
      <c r="X465">
        <v>0</v>
      </c>
      <c r="Y465">
        <v>80</v>
      </c>
      <c r="Z465">
        <v>80</v>
      </c>
      <c r="AA465">
        <v>5745</v>
      </c>
      <c r="AB465">
        <v>0.08</v>
      </c>
      <c r="AC465">
        <v>1</v>
      </c>
      <c r="AD465">
        <v>71812.5</v>
      </c>
      <c r="AE465">
        <v>71812.5</v>
      </c>
      <c r="AF465">
        <v>3</v>
      </c>
      <c r="AG465" s="2" t="s">
        <v>764</v>
      </c>
    </row>
    <row r="466" spans="1:33">
      <c r="A466" s="1">
        <v>46132</v>
      </c>
      <c r="B466" s="2" t="s">
        <v>29</v>
      </c>
      <c r="C466" s="3">
        <v>0.54513888888888884</v>
      </c>
      <c r="D466" s="3">
        <v>0.58333333333333326</v>
      </c>
      <c r="E466">
        <v>310</v>
      </c>
      <c r="F466" s="2" t="s">
        <v>1501</v>
      </c>
      <c r="G466" s="2" t="s">
        <v>1499</v>
      </c>
      <c r="H466" s="2" t="s">
        <v>975</v>
      </c>
      <c r="I466" s="2" t="s">
        <v>240</v>
      </c>
      <c r="J466" s="2" t="s">
        <v>1500</v>
      </c>
      <c r="K466" s="2" t="s">
        <v>64</v>
      </c>
      <c r="L466">
        <v>14500</v>
      </c>
      <c r="M466">
        <v>14500</v>
      </c>
      <c r="N466" s="2" t="s">
        <v>4640</v>
      </c>
      <c r="O466">
        <v>14382</v>
      </c>
      <c r="P466">
        <v>0</v>
      </c>
      <c r="Q466">
        <v>14382</v>
      </c>
      <c r="R466" s="2" t="s">
        <v>764</v>
      </c>
      <c r="S466">
        <v>140</v>
      </c>
      <c r="T466" s="2" t="s">
        <v>4641</v>
      </c>
      <c r="U466">
        <v>14880</v>
      </c>
      <c r="V466">
        <v>0</v>
      </c>
      <c r="W466">
        <v>498</v>
      </c>
      <c r="X466">
        <v>498</v>
      </c>
      <c r="Y466">
        <v>0</v>
      </c>
      <c r="Z466">
        <v>498</v>
      </c>
      <c r="AA466">
        <v>14382</v>
      </c>
      <c r="AB466">
        <v>0.92</v>
      </c>
      <c r="AC466">
        <v>3</v>
      </c>
      <c r="AD466">
        <v>15632.608695652174</v>
      </c>
      <c r="AE466">
        <v>5210.869565217391</v>
      </c>
      <c r="AF466">
        <v>42</v>
      </c>
      <c r="AG466" s="2" t="s">
        <v>764</v>
      </c>
    </row>
    <row r="467" spans="1:33">
      <c r="A467" s="1">
        <v>46132</v>
      </c>
      <c r="B467" s="2" t="s">
        <v>29</v>
      </c>
      <c r="C467" s="3">
        <v>0.625</v>
      </c>
      <c r="D467" s="3">
        <v>0.70833333333333326</v>
      </c>
      <c r="E467">
        <v>416</v>
      </c>
      <c r="F467" s="2" t="s">
        <v>98</v>
      </c>
      <c r="G467" s="2" t="s">
        <v>1886</v>
      </c>
      <c r="H467" s="2" t="s">
        <v>95</v>
      </c>
      <c r="I467" s="2" t="s">
        <v>97</v>
      </c>
      <c r="J467" s="2" t="s">
        <v>94</v>
      </c>
      <c r="K467" s="2" t="s">
        <v>64</v>
      </c>
      <c r="L467">
        <v>23000</v>
      </c>
      <c r="M467">
        <v>23050</v>
      </c>
      <c r="N467" s="2" t="s">
        <v>4642</v>
      </c>
      <c r="O467">
        <v>23066</v>
      </c>
      <c r="P467">
        <v>0</v>
      </c>
      <c r="Q467">
        <v>23066</v>
      </c>
      <c r="R467" s="2" t="s">
        <v>764</v>
      </c>
      <c r="S467">
        <v>0</v>
      </c>
      <c r="T467" s="2" t="s">
        <v>4643</v>
      </c>
      <c r="U467">
        <v>23400</v>
      </c>
      <c r="V467">
        <v>0</v>
      </c>
      <c r="W467">
        <v>334</v>
      </c>
      <c r="X467">
        <v>334</v>
      </c>
      <c r="Y467">
        <v>0</v>
      </c>
      <c r="Z467">
        <v>334</v>
      </c>
      <c r="AA467">
        <v>23066</v>
      </c>
      <c r="AB467">
        <v>2</v>
      </c>
      <c r="AC467">
        <v>5</v>
      </c>
      <c r="AD467">
        <v>11533</v>
      </c>
      <c r="AE467">
        <v>2306.6</v>
      </c>
      <c r="AF467">
        <v>28</v>
      </c>
      <c r="AG467" s="2" t="s">
        <v>764</v>
      </c>
    </row>
    <row r="468" spans="1:33">
      <c r="A468" s="1">
        <v>46133</v>
      </c>
      <c r="B468" s="2" t="s">
        <v>29</v>
      </c>
      <c r="C468" s="3">
        <v>0.33333333333333326</v>
      </c>
      <c r="D468" s="3">
        <v>0.36111111111111116</v>
      </c>
      <c r="E468">
        <v>420</v>
      </c>
      <c r="F468" s="2" t="s">
        <v>98</v>
      </c>
      <c r="G468" s="2" t="s">
        <v>1888</v>
      </c>
      <c r="H468" s="2" t="s">
        <v>95</v>
      </c>
      <c r="I468" s="2" t="s">
        <v>97</v>
      </c>
      <c r="J468" s="2" t="s">
        <v>94</v>
      </c>
      <c r="K468" s="2" t="s">
        <v>64</v>
      </c>
      <c r="L468">
        <v>23000</v>
      </c>
      <c r="M468">
        <v>23127</v>
      </c>
      <c r="N468" s="2" t="s">
        <v>4644</v>
      </c>
      <c r="O468">
        <v>23085</v>
      </c>
      <c r="P468">
        <v>0</v>
      </c>
      <c r="Q468">
        <v>23085</v>
      </c>
      <c r="R468" s="2" t="s">
        <v>764</v>
      </c>
      <c r="S468">
        <v>16</v>
      </c>
      <c r="T468" s="2" t="s">
        <v>4645</v>
      </c>
      <c r="U468">
        <v>23400</v>
      </c>
      <c r="V468">
        <v>0</v>
      </c>
      <c r="W468">
        <v>315</v>
      </c>
      <c r="X468">
        <v>315</v>
      </c>
      <c r="Y468">
        <v>0</v>
      </c>
      <c r="Z468">
        <v>315</v>
      </c>
      <c r="AA468">
        <v>23085</v>
      </c>
      <c r="AB468">
        <v>0.67</v>
      </c>
      <c r="AC468">
        <v>9</v>
      </c>
      <c r="AD468">
        <v>34455.223880597012</v>
      </c>
      <c r="AE468">
        <v>3828.3582089552237</v>
      </c>
      <c r="AF468">
        <v>26</v>
      </c>
      <c r="AG468" s="2" t="s">
        <v>764</v>
      </c>
    </row>
    <row r="469" spans="1:33">
      <c r="A469" s="1">
        <v>46133</v>
      </c>
      <c r="B469" s="2" t="s">
        <v>29</v>
      </c>
      <c r="C469" s="3">
        <v>0.36805555555555558</v>
      </c>
      <c r="D469" s="3">
        <v>0.52430555555555558</v>
      </c>
      <c r="E469">
        <v>306</v>
      </c>
      <c r="F469" s="2" t="s">
        <v>1485</v>
      </c>
      <c r="G469" s="2" t="s">
        <v>1482</v>
      </c>
      <c r="H469" s="2" t="s">
        <v>1484</v>
      </c>
      <c r="I469" s="2" t="s">
        <v>519</v>
      </c>
      <c r="J469" s="2" t="s">
        <v>1483</v>
      </c>
      <c r="K469" s="2" t="s">
        <v>64</v>
      </c>
      <c r="L469">
        <v>28000</v>
      </c>
      <c r="M469">
        <v>28515</v>
      </c>
      <c r="N469" s="2" t="s">
        <v>4646</v>
      </c>
      <c r="O469">
        <v>28485</v>
      </c>
      <c r="P469">
        <v>0</v>
      </c>
      <c r="Q469">
        <v>28485</v>
      </c>
      <c r="R469" s="2" t="s">
        <v>764</v>
      </c>
      <c r="S469">
        <v>50</v>
      </c>
      <c r="T469" s="2" t="s">
        <v>4647</v>
      </c>
      <c r="U469">
        <v>28800</v>
      </c>
      <c r="V469">
        <v>0</v>
      </c>
      <c r="W469">
        <v>315</v>
      </c>
      <c r="X469">
        <v>315</v>
      </c>
      <c r="Y469">
        <v>0</v>
      </c>
      <c r="Z469">
        <v>315</v>
      </c>
      <c r="AA469">
        <v>28485</v>
      </c>
      <c r="AB469">
        <v>3.75</v>
      </c>
      <c r="AC469">
        <v>4</v>
      </c>
      <c r="AD469">
        <v>7596</v>
      </c>
      <c r="AE469">
        <v>1899</v>
      </c>
      <c r="AF469">
        <v>13</v>
      </c>
      <c r="AG469" s="2" t="s">
        <v>764</v>
      </c>
    </row>
    <row r="470" spans="1:33">
      <c r="A470" s="1">
        <v>46133</v>
      </c>
      <c r="B470" s="2" t="s">
        <v>29</v>
      </c>
      <c r="C470" s="3">
        <v>0.5625</v>
      </c>
      <c r="D470" s="3">
        <v>0.625</v>
      </c>
      <c r="E470">
        <v>510</v>
      </c>
      <c r="F470" s="2" t="s">
        <v>2177</v>
      </c>
      <c r="G470" s="2" t="s">
        <v>2174</v>
      </c>
      <c r="H470" s="2" t="s">
        <v>1135</v>
      </c>
      <c r="I470" s="2" t="s">
        <v>2176</v>
      </c>
      <c r="J470" s="2" t="s">
        <v>2175</v>
      </c>
      <c r="K470" s="2" t="s">
        <v>64</v>
      </c>
      <c r="L470">
        <v>14000</v>
      </c>
      <c r="M470">
        <v>16300</v>
      </c>
      <c r="N470" s="2" t="s">
        <v>4648</v>
      </c>
      <c r="O470">
        <v>14451</v>
      </c>
      <c r="P470">
        <v>0</v>
      </c>
      <c r="Q470">
        <v>14451</v>
      </c>
      <c r="R470" s="2" t="s">
        <v>764</v>
      </c>
      <c r="S470">
        <v>157</v>
      </c>
      <c r="T470" s="2" t="s">
        <v>4649</v>
      </c>
      <c r="U470">
        <v>15216</v>
      </c>
      <c r="V470">
        <v>0</v>
      </c>
      <c r="W470">
        <v>765</v>
      </c>
      <c r="X470">
        <v>765</v>
      </c>
      <c r="Y470">
        <v>0</v>
      </c>
      <c r="Z470">
        <v>765</v>
      </c>
      <c r="AA470">
        <v>14451</v>
      </c>
      <c r="AB470">
        <v>1.5</v>
      </c>
      <c r="AC470">
        <v>5</v>
      </c>
      <c r="AD470">
        <v>9634</v>
      </c>
      <c r="AE470">
        <v>1926.8</v>
      </c>
      <c r="AF470">
        <v>32</v>
      </c>
      <c r="AG470" s="2" t="s">
        <v>764</v>
      </c>
    </row>
    <row r="471" spans="1:33">
      <c r="A471" s="1">
        <v>46134</v>
      </c>
      <c r="B471" s="2" t="s">
        <v>29</v>
      </c>
      <c r="C471" s="3">
        <v>0.33333333333333326</v>
      </c>
      <c r="D471" s="3">
        <v>0.37152777777777768</v>
      </c>
      <c r="E471">
        <v>283</v>
      </c>
      <c r="F471" s="2" t="s">
        <v>1385</v>
      </c>
      <c r="G471" s="2" t="s">
        <v>1383</v>
      </c>
      <c r="H471" s="2" t="s">
        <v>499</v>
      </c>
      <c r="I471" s="2" t="s">
        <v>240</v>
      </c>
      <c r="J471" s="2" t="s">
        <v>1384</v>
      </c>
      <c r="K471" s="2" t="s">
        <v>64</v>
      </c>
      <c r="L471">
        <v>16800</v>
      </c>
      <c r="M471">
        <v>15820</v>
      </c>
      <c r="N471" s="2" t="s">
        <v>4650</v>
      </c>
      <c r="O471">
        <v>15819</v>
      </c>
      <c r="P471">
        <v>0</v>
      </c>
      <c r="Q471">
        <v>15819</v>
      </c>
      <c r="R471" s="2" t="s">
        <v>764</v>
      </c>
      <c r="S471">
        <v>21</v>
      </c>
      <c r="T471" s="2" t="s">
        <v>4651</v>
      </c>
      <c r="U471">
        <v>16200</v>
      </c>
      <c r="V471">
        <v>0</v>
      </c>
      <c r="W471">
        <v>381</v>
      </c>
      <c r="X471">
        <v>381</v>
      </c>
      <c r="Y471">
        <v>0</v>
      </c>
      <c r="Z471">
        <v>381</v>
      </c>
      <c r="AA471">
        <v>15819</v>
      </c>
      <c r="AB471">
        <v>0.92</v>
      </c>
      <c r="AC471">
        <v>6</v>
      </c>
      <c r="AD471">
        <v>17194.565217391304</v>
      </c>
      <c r="AE471">
        <v>2865.7608695652175</v>
      </c>
      <c r="AF471">
        <v>32</v>
      </c>
      <c r="AG471" s="2" t="s">
        <v>764</v>
      </c>
    </row>
    <row r="472" spans="1:33">
      <c r="A472" s="1">
        <v>46134</v>
      </c>
      <c r="B472" s="2" t="s">
        <v>29</v>
      </c>
      <c r="C472" s="3">
        <v>0.33333333333333326</v>
      </c>
      <c r="D472" s="3">
        <v>0.38541666666666674</v>
      </c>
      <c r="E472">
        <v>380</v>
      </c>
      <c r="F472" s="2" t="s">
        <v>1774</v>
      </c>
      <c r="G472" s="2" t="s">
        <v>1771</v>
      </c>
      <c r="H472" s="2" t="s">
        <v>1773</v>
      </c>
      <c r="I472" s="2" t="s">
        <v>663</v>
      </c>
      <c r="J472" s="2" t="s">
        <v>1772</v>
      </c>
      <c r="K472" s="2" t="s">
        <v>64</v>
      </c>
      <c r="L472">
        <v>12000</v>
      </c>
      <c r="M472">
        <v>12347</v>
      </c>
      <c r="N472" s="2" t="s">
        <v>4652</v>
      </c>
      <c r="O472">
        <v>0</v>
      </c>
      <c r="P472">
        <v>12333</v>
      </c>
      <c r="Q472">
        <v>0</v>
      </c>
      <c r="R472" s="2" t="s">
        <v>764</v>
      </c>
      <c r="S472">
        <v>18</v>
      </c>
      <c r="T472" s="2" t="s">
        <v>4653</v>
      </c>
      <c r="U472">
        <v>13200</v>
      </c>
      <c r="V472">
        <v>0</v>
      </c>
      <c r="W472">
        <v>867</v>
      </c>
      <c r="X472">
        <v>867</v>
      </c>
      <c r="Y472">
        <v>0</v>
      </c>
      <c r="Z472">
        <v>867</v>
      </c>
      <c r="AA472">
        <v>12333</v>
      </c>
      <c r="AB472">
        <v>1.25</v>
      </c>
      <c r="AC472">
        <v>4</v>
      </c>
      <c r="AD472">
        <v>9866.4</v>
      </c>
      <c r="AE472">
        <v>2466.6</v>
      </c>
      <c r="AF472">
        <v>36</v>
      </c>
      <c r="AG472" s="2" t="s">
        <v>764</v>
      </c>
    </row>
    <row r="473" spans="1:33">
      <c r="A473" s="1">
        <v>46134</v>
      </c>
      <c r="B473" s="2" t="s">
        <v>29</v>
      </c>
      <c r="C473" s="3">
        <v>0.375</v>
      </c>
      <c r="D473" s="3">
        <v>0.4375</v>
      </c>
      <c r="E473">
        <v>512</v>
      </c>
      <c r="F473" s="2" t="s">
        <v>2182</v>
      </c>
      <c r="G473" s="2" t="s">
        <v>2180</v>
      </c>
      <c r="H473" s="2" t="s">
        <v>815</v>
      </c>
      <c r="I473" s="2" t="s">
        <v>473</v>
      </c>
      <c r="J473" s="2" t="s">
        <v>2181</v>
      </c>
      <c r="K473" s="2" t="s">
        <v>64</v>
      </c>
      <c r="L473">
        <v>17800</v>
      </c>
      <c r="M473">
        <v>18100</v>
      </c>
      <c r="N473" s="2" t="s">
        <v>4654</v>
      </c>
      <c r="O473">
        <v>17468</v>
      </c>
      <c r="P473">
        <v>0</v>
      </c>
      <c r="Q473">
        <v>17468</v>
      </c>
      <c r="R473" s="2" t="s">
        <v>764</v>
      </c>
      <c r="S473">
        <v>630</v>
      </c>
      <c r="T473" s="2" t="s">
        <v>4651</v>
      </c>
      <c r="U473">
        <v>18240</v>
      </c>
      <c r="V473">
        <v>0</v>
      </c>
      <c r="W473">
        <v>772</v>
      </c>
      <c r="X473">
        <v>772</v>
      </c>
      <c r="Y473">
        <v>0</v>
      </c>
      <c r="Z473">
        <v>772</v>
      </c>
      <c r="AA473">
        <v>17468</v>
      </c>
      <c r="AB473">
        <v>1.5</v>
      </c>
      <c r="AC473">
        <v>6</v>
      </c>
      <c r="AD473">
        <v>11645.333333333334</v>
      </c>
      <c r="AE473">
        <v>1940.8888888888889</v>
      </c>
      <c r="AF473">
        <v>64</v>
      </c>
      <c r="AG473" s="2" t="s">
        <v>4655</v>
      </c>
    </row>
    <row r="474" spans="1:33">
      <c r="A474" s="1">
        <v>46134</v>
      </c>
      <c r="B474" s="2" t="s">
        <v>29</v>
      </c>
      <c r="C474" s="3">
        <v>0.38194444444444442</v>
      </c>
      <c r="D474" s="3">
        <v>0.38888888888888884</v>
      </c>
      <c r="E474">
        <v>400</v>
      </c>
      <c r="F474" s="2" t="s">
        <v>1844</v>
      </c>
      <c r="G474" s="2" t="s">
        <v>1842</v>
      </c>
      <c r="H474" s="2" t="s">
        <v>1773</v>
      </c>
      <c r="I474" s="2" t="s">
        <v>153</v>
      </c>
      <c r="J474" s="2" t="s">
        <v>1843</v>
      </c>
      <c r="K474" s="2" t="s">
        <v>64</v>
      </c>
      <c r="L474">
        <v>3500</v>
      </c>
      <c r="M474">
        <v>3570</v>
      </c>
      <c r="N474" s="2" t="s">
        <v>4656</v>
      </c>
      <c r="O474">
        <v>2700</v>
      </c>
      <c r="P474">
        <v>847</v>
      </c>
      <c r="Q474">
        <v>2700</v>
      </c>
      <c r="R474" s="2" t="s">
        <v>764</v>
      </c>
      <c r="S474">
        <v>1</v>
      </c>
      <c r="T474" s="2" t="s">
        <v>4653</v>
      </c>
      <c r="U474">
        <v>4800</v>
      </c>
      <c r="V474">
        <v>0</v>
      </c>
      <c r="W474">
        <v>1253</v>
      </c>
      <c r="X474">
        <v>1253</v>
      </c>
      <c r="Y474">
        <v>0</v>
      </c>
      <c r="Z474">
        <v>1253</v>
      </c>
      <c r="AA474">
        <v>3547</v>
      </c>
      <c r="AB474">
        <v>0.17</v>
      </c>
      <c r="AC474">
        <v>4</v>
      </c>
      <c r="AD474">
        <v>20864.705882352941</v>
      </c>
      <c r="AE474">
        <v>5216.1764705882351</v>
      </c>
      <c r="AF474">
        <v>78</v>
      </c>
      <c r="AG474" s="2" t="s">
        <v>764</v>
      </c>
    </row>
    <row r="475" spans="1:33">
      <c r="A475" s="1">
        <v>46134</v>
      </c>
      <c r="B475" s="2" t="s">
        <v>4105</v>
      </c>
      <c r="C475" s="3">
        <v>0.40277777777777768</v>
      </c>
      <c r="D475" s="3">
        <v>0.42708333333333326</v>
      </c>
      <c r="E475">
        <v>462</v>
      </c>
      <c r="F475" s="2" t="s">
        <v>2050</v>
      </c>
      <c r="G475" s="2" t="s">
        <v>2049</v>
      </c>
      <c r="H475" s="2" t="s">
        <v>2045</v>
      </c>
      <c r="I475" s="2" t="s">
        <v>2046</v>
      </c>
      <c r="J475" s="2" t="s">
        <v>2044</v>
      </c>
      <c r="K475" s="2" t="s">
        <v>64</v>
      </c>
      <c r="L475">
        <v>3200</v>
      </c>
      <c r="M475">
        <v>3236</v>
      </c>
      <c r="N475" s="2" t="s">
        <v>4657</v>
      </c>
      <c r="O475">
        <v>3233</v>
      </c>
      <c r="P475">
        <v>0</v>
      </c>
      <c r="Q475">
        <v>3233</v>
      </c>
      <c r="R475" s="2" t="s">
        <v>764</v>
      </c>
      <c r="S475">
        <v>3</v>
      </c>
      <c r="T475" s="2" t="s">
        <v>4653</v>
      </c>
      <c r="U475">
        <v>3300</v>
      </c>
      <c r="V475">
        <v>0</v>
      </c>
      <c r="W475">
        <v>67</v>
      </c>
      <c r="X475">
        <v>67</v>
      </c>
      <c r="Y475">
        <v>0</v>
      </c>
      <c r="Z475">
        <v>67</v>
      </c>
      <c r="AA475">
        <v>3233</v>
      </c>
      <c r="AB475">
        <v>0.57999999999999996</v>
      </c>
      <c r="AC475">
        <v>4</v>
      </c>
      <c r="AD475">
        <v>5574.1379310344828</v>
      </c>
      <c r="AE475">
        <v>1393.5344827586207</v>
      </c>
      <c r="AF475">
        <v>11</v>
      </c>
      <c r="AG475" s="2" t="s">
        <v>764</v>
      </c>
    </row>
    <row r="476" spans="1:33">
      <c r="A476" s="1">
        <v>46134</v>
      </c>
      <c r="B476" s="2" t="s">
        <v>29</v>
      </c>
      <c r="C476" s="3">
        <v>0.43055555555555558</v>
      </c>
      <c r="D476" s="3">
        <v>0.56944444444444442</v>
      </c>
      <c r="E476">
        <v>417</v>
      </c>
      <c r="F476" s="2" t="s">
        <v>98</v>
      </c>
      <c r="G476" s="2" t="s">
        <v>1887</v>
      </c>
      <c r="H476" s="2" t="s">
        <v>95</v>
      </c>
      <c r="I476" s="2" t="s">
        <v>97</v>
      </c>
      <c r="J476" s="2" t="s">
        <v>94</v>
      </c>
      <c r="K476" s="2" t="s">
        <v>64</v>
      </c>
      <c r="L476">
        <v>23000</v>
      </c>
      <c r="M476">
        <v>23080</v>
      </c>
      <c r="N476" s="2" t="s">
        <v>4658</v>
      </c>
      <c r="O476">
        <v>23050</v>
      </c>
      <c r="P476">
        <v>0</v>
      </c>
      <c r="Q476">
        <v>23050</v>
      </c>
      <c r="R476" s="2" t="s">
        <v>764</v>
      </c>
      <c r="S476">
        <v>20</v>
      </c>
      <c r="T476" s="2" t="s">
        <v>4659</v>
      </c>
      <c r="U476">
        <v>23400</v>
      </c>
      <c r="V476">
        <v>0</v>
      </c>
      <c r="W476">
        <v>350</v>
      </c>
      <c r="X476">
        <v>350</v>
      </c>
      <c r="Y476">
        <v>0</v>
      </c>
      <c r="Z476">
        <v>350</v>
      </c>
      <c r="AA476">
        <v>23050</v>
      </c>
      <c r="AB476">
        <v>3.33</v>
      </c>
      <c r="AC476">
        <v>3</v>
      </c>
      <c r="AD476">
        <v>6921.9219219219221</v>
      </c>
      <c r="AE476">
        <v>2307.3073073073074</v>
      </c>
      <c r="AF476">
        <v>29</v>
      </c>
      <c r="AG476" s="2" t="s">
        <v>764</v>
      </c>
    </row>
    <row r="477" spans="1:33">
      <c r="A477" s="1">
        <v>46134</v>
      </c>
      <c r="B477" s="2" t="s">
        <v>29</v>
      </c>
      <c r="C477" s="3">
        <v>0.44097222222222232</v>
      </c>
      <c r="D477" s="3">
        <v>0.49652777777777768</v>
      </c>
      <c r="E477">
        <v>338</v>
      </c>
      <c r="F477" s="2" t="s">
        <v>331</v>
      </c>
      <c r="G477" s="2" t="s">
        <v>1605</v>
      </c>
      <c r="H477" s="2" t="s">
        <v>329</v>
      </c>
      <c r="I477" s="2" t="s">
        <v>473</v>
      </c>
      <c r="J477" s="2" t="s">
        <v>1606</v>
      </c>
      <c r="K477" s="2" t="s">
        <v>64</v>
      </c>
      <c r="L477">
        <v>18000</v>
      </c>
      <c r="M477">
        <v>17979</v>
      </c>
      <c r="N477" s="2" t="s">
        <v>4660</v>
      </c>
      <c r="O477">
        <v>17985</v>
      </c>
      <c r="P477">
        <v>0</v>
      </c>
      <c r="Q477">
        <v>17985</v>
      </c>
      <c r="R477" s="2" t="s">
        <v>764</v>
      </c>
      <c r="S477">
        <v>4</v>
      </c>
      <c r="T477" s="2" t="s">
        <v>4651</v>
      </c>
      <c r="U477">
        <v>18408</v>
      </c>
      <c r="V477">
        <v>0</v>
      </c>
      <c r="W477">
        <v>423</v>
      </c>
      <c r="X477">
        <v>423</v>
      </c>
      <c r="Y477">
        <v>0</v>
      </c>
      <c r="Z477">
        <v>423</v>
      </c>
      <c r="AA477">
        <v>17985</v>
      </c>
      <c r="AB477">
        <v>1.33</v>
      </c>
      <c r="AC477">
        <v>6</v>
      </c>
      <c r="AD477">
        <v>13522.556390977443</v>
      </c>
      <c r="AE477">
        <v>2253.7593984962405</v>
      </c>
      <c r="AF477">
        <v>35</v>
      </c>
      <c r="AG477" s="2" t="s">
        <v>764</v>
      </c>
    </row>
    <row r="478" spans="1:33">
      <c r="A478" s="1">
        <v>46134</v>
      </c>
      <c r="B478" s="2" t="s">
        <v>29</v>
      </c>
      <c r="C478" s="3">
        <v>0.44444444444444442</v>
      </c>
      <c r="D478" s="3">
        <v>0.52083333333333326</v>
      </c>
      <c r="E478">
        <v>456</v>
      </c>
      <c r="F478" s="2" t="s">
        <v>2026</v>
      </c>
      <c r="G478" s="2" t="s">
        <v>2023</v>
      </c>
      <c r="H478" s="2" t="s">
        <v>2025</v>
      </c>
      <c r="I478" s="2" t="s">
        <v>153</v>
      </c>
      <c r="J478" s="2" t="s">
        <v>2024</v>
      </c>
      <c r="K478" s="2" t="s">
        <v>64</v>
      </c>
      <c r="L478">
        <v>5500</v>
      </c>
      <c r="M478">
        <v>5907</v>
      </c>
      <c r="N478" s="2" t="s">
        <v>4661</v>
      </c>
      <c r="O478">
        <v>5000</v>
      </c>
      <c r="P478">
        <v>856</v>
      </c>
      <c r="Q478">
        <v>5000</v>
      </c>
      <c r="R478" s="2" t="s">
        <v>764</v>
      </c>
      <c r="S478">
        <v>26</v>
      </c>
      <c r="T478" s="2" t="s">
        <v>4592</v>
      </c>
      <c r="U478">
        <v>6400</v>
      </c>
      <c r="V478">
        <v>0</v>
      </c>
      <c r="W478">
        <v>544</v>
      </c>
      <c r="X478">
        <v>544</v>
      </c>
      <c r="Y478">
        <v>0</v>
      </c>
      <c r="Z478">
        <v>544</v>
      </c>
      <c r="AA478">
        <v>5856</v>
      </c>
      <c r="AB478">
        <v>1.83</v>
      </c>
      <c r="AC478">
        <v>2</v>
      </c>
      <c r="AD478">
        <v>3200</v>
      </c>
      <c r="AE478">
        <v>1600</v>
      </c>
      <c r="AF478">
        <v>34</v>
      </c>
      <c r="AG478" s="2" t="s">
        <v>764</v>
      </c>
    </row>
    <row r="479" spans="1:33">
      <c r="A479" s="1">
        <v>46134</v>
      </c>
      <c r="B479" s="2" t="s">
        <v>29</v>
      </c>
      <c r="C479" s="3">
        <v>0.44444444444444442</v>
      </c>
      <c r="D479" s="3">
        <v>0.50347222222222232</v>
      </c>
      <c r="E479">
        <v>587</v>
      </c>
      <c r="F479" s="2" t="s">
        <v>2420</v>
      </c>
      <c r="G479" s="2" t="s">
        <v>2419</v>
      </c>
      <c r="H479" s="2" t="s">
        <v>538</v>
      </c>
      <c r="I479" s="2" t="s">
        <v>153</v>
      </c>
      <c r="J479" s="2" t="s">
        <v>537</v>
      </c>
      <c r="K479" s="2" t="s">
        <v>64</v>
      </c>
      <c r="L479">
        <v>6000</v>
      </c>
      <c r="M479">
        <v>6285</v>
      </c>
      <c r="N479" s="2" t="s">
        <v>4662</v>
      </c>
      <c r="O479">
        <v>1600</v>
      </c>
      <c r="P479">
        <v>4630</v>
      </c>
      <c r="Q479">
        <v>1600</v>
      </c>
      <c r="R479" s="2" t="s">
        <v>764</v>
      </c>
      <c r="S479">
        <v>2</v>
      </c>
      <c r="T479" s="2" t="s">
        <v>4663</v>
      </c>
      <c r="U479">
        <v>6400</v>
      </c>
      <c r="V479">
        <v>0</v>
      </c>
      <c r="W479">
        <v>170</v>
      </c>
      <c r="X479">
        <v>170</v>
      </c>
      <c r="Y479">
        <v>0</v>
      </c>
      <c r="Z479">
        <v>170</v>
      </c>
      <c r="AA479">
        <v>6230</v>
      </c>
      <c r="AB479">
        <v>1.42</v>
      </c>
      <c r="AC479">
        <v>5</v>
      </c>
      <c r="AD479">
        <v>4387.3239436619724</v>
      </c>
      <c r="AE479">
        <v>877.46478873239437</v>
      </c>
      <c r="AF479">
        <v>11</v>
      </c>
      <c r="AG479" s="2" t="s">
        <v>764</v>
      </c>
    </row>
    <row r="480" spans="1:33">
      <c r="A480" s="1">
        <v>46134</v>
      </c>
      <c r="B480" s="2" t="s">
        <v>29</v>
      </c>
      <c r="C480" s="3">
        <v>0.50347222222222232</v>
      </c>
      <c r="D480" s="3">
        <v>0.51041666666666674</v>
      </c>
      <c r="E480">
        <v>579</v>
      </c>
      <c r="F480" s="2" t="s">
        <v>546</v>
      </c>
      <c r="G480" s="2" t="s">
        <v>2403</v>
      </c>
      <c r="H480" s="2" t="s">
        <v>545</v>
      </c>
      <c r="I480" s="2" t="s">
        <v>153</v>
      </c>
      <c r="J480" s="2" t="s">
        <v>544</v>
      </c>
      <c r="K480" s="2" t="s">
        <v>64</v>
      </c>
      <c r="L480">
        <v>4350</v>
      </c>
      <c r="M480">
        <v>4516</v>
      </c>
      <c r="N480" s="2" t="s">
        <v>4664</v>
      </c>
      <c r="O480">
        <v>4000</v>
      </c>
      <c r="P480">
        <v>507</v>
      </c>
      <c r="Q480">
        <v>4000</v>
      </c>
      <c r="R480" s="2" t="s">
        <v>764</v>
      </c>
      <c r="S480">
        <v>12</v>
      </c>
      <c r="T480" s="2" t="s">
        <v>4651</v>
      </c>
      <c r="U480">
        <v>4800</v>
      </c>
      <c r="V480">
        <v>0</v>
      </c>
      <c r="W480">
        <v>293</v>
      </c>
      <c r="X480">
        <v>293</v>
      </c>
      <c r="Y480">
        <v>0</v>
      </c>
      <c r="Z480">
        <v>293</v>
      </c>
      <c r="AA480">
        <v>4507</v>
      </c>
      <c r="AB480">
        <v>0.17</v>
      </c>
      <c r="AC480">
        <v>6</v>
      </c>
      <c r="AD480">
        <v>26511.76470588235</v>
      </c>
      <c r="AE480">
        <v>4418.6274509803916</v>
      </c>
      <c r="AF480">
        <v>9</v>
      </c>
      <c r="AG480" s="2" t="s">
        <v>764</v>
      </c>
    </row>
    <row r="481" spans="1:33">
      <c r="A481" s="1">
        <v>46134</v>
      </c>
      <c r="B481" s="2" t="s">
        <v>29</v>
      </c>
      <c r="C481" s="3">
        <v>0.59375</v>
      </c>
      <c r="D481" s="3">
        <v>0.70833333333333326</v>
      </c>
      <c r="E481">
        <v>418</v>
      </c>
      <c r="F481" s="2" t="s">
        <v>98</v>
      </c>
      <c r="G481" s="2" t="s">
        <v>1798</v>
      </c>
      <c r="H481" s="2" t="s">
        <v>95</v>
      </c>
      <c r="I481" s="2" t="s">
        <v>97</v>
      </c>
      <c r="J481" s="2" t="s">
        <v>94</v>
      </c>
      <c r="K481" s="2" t="s">
        <v>64</v>
      </c>
      <c r="L481">
        <v>23000</v>
      </c>
      <c r="M481">
        <v>23140</v>
      </c>
      <c r="N481" s="2" t="s">
        <v>4567</v>
      </c>
      <c r="O481">
        <v>18000</v>
      </c>
      <c r="P481">
        <v>0</v>
      </c>
      <c r="Q481">
        <v>18000</v>
      </c>
      <c r="R481" s="2" t="s">
        <v>3689</v>
      </c>
      <c r="S481">
        <v>0</v>
      </c>
      <c r="T481" s="2" t="s">
        <v>4665</v>
      </c>
      <c r="U481">
        <v>23400</v>
      </c>
      <c r="V481">
        <v>0</v>
      </c>
      <c r="W481">
        <v>5400</v>
      </c>
      <c r="X481">
        <v>5400</v>
      </c>
      <c r="Y481">
        <v>0</v>
      </c>
      <c r="Z481">
        <v>0</v>
      </c>
      <c r="AA481">
        <v>18000</v>
      </c>
      <c r="AB481">
        <v>2.75</v>
      </c>
      <c r="AC481">
        <v>4</v>
      </c>
      <c r="AD481">
        <v>6545.454545454545</v>
      </c>
      <c r="AE481">
        <v>1636.3636363636363</v>
      </c>
      <c r="AF481">
        <v>23</v>
      </c>
      <c r="AG481" s="2" t="s">
        <v>764</v>
      </c>
    </row>
    <row r="482" spans="1:33">
      <c r="A482" s="1">
        <v>46138</v>
      </c>
      <c r="B482" s="2" t="s">
        <v>29</v>
      </c>
      <c r="C482" s="3">
        <v>0.33333333333333326</v>
      </c>
      <c r="D482" s="3">
        <v>0.35069444444444442</v>
      </c>
      <c r="E482">
        <v>418</v>
      </c>
      <c r="F482" s="2" t="s">
        <v>98</v>
      </c>
      <c r="G482" s="2" t="s">
        <v>1798</v>
      </c>
      <c r="H482" s="2" t="s">
        <v>95</v>
      </c>
      <c r="I482" s="2" t="s">
        <v>97</v>
      </c>
      <c r="J482" s="2" t="s">
        <v>94</v>
      </c>
      <c r="K482" s="2" t="s">
        <v>64</v>
      </c>
      <c r="L482">
        <v>23000</v>
      </c>
      <c r="M482">
        <v>23140</v>
      </c>
      <c r="N482" s="2" t="s">
        <v>4666</v>
      </c>
      <c r="O482">
        <v>0</v>
      </c>
      <c r="P482">
        <v>5119</v>
      </c>
      <c r="Q482">
        <v>0</v>
      </c>
      <c r="R482" s="2" t="s">
        <v>3460</v>
      </c>
      <c r="S482">
        <v>26</v>
      </c>
      <c r="T482" s="2" t="s">
        <v>4667</v>
      </c>
      <c r="U482">
        <v>23400</v>
      </c>
      <c r="V482">
        <v>281</v>
      </c>
      <c r="W482">
        <v>0</v>
      </c>
      <c r="X482">
        <v>281</v>
      </c>
      <c r="Y482">
        <v>0</v>
      </c>
      <c r="Z482">
        <v>281</v>
      </c>
      <c r="AA482">
        <v>5119</v>
      </c>
      <c r="AB482">
        <v>0.42</v>
      </c>
      <c r="AC482">
        <v>4</v>
      </c>
      <c r="AD482">
        <v>12188.095238095239</v>
      </c>
      <c r="AE482">
        <v>3047.0238095238096</v>
      </c>
      <c r="AG482" s="2" t="s">
        <v>764</v>
      </c>
    </row>
    <row r="483" spans="1:33">
      <c r="A483" s="1">
        <v>46135</v>
      </c>
      <c r="B483" s="2" t="s">
        <v>29</v>
      </c>
      <c r="C483" s="3">
        <v>0.35069444444444442</v>
      </c>
      <c r="D483" s="3">
        <v>0.35416666666666674</v>
      </c>
      <c r="E483">
        <v>653</v>
      </c>
      <c r="F483" s="2" t="s">
        <v>2667</v>
      </c>
      <c r="G483" s="2" t="s">
        <v>2652</v>
      </c>
      <c r="H483" s="2" t="s">
        <v>2654</v>
      </c>
      <c r="I483" s="2" t="s">
        <v>2655</v>
      </c>
      <c r="J483" s="2" t="s">
        <v>2653</v>
      </c>
      <c r="K483" s="2" t="s">
        <v>79</v>
      </c>
      <c r="L483">
        <v>1800</v>
      </c>
      <c r="M483">
        <v>2000</v>
      </c>
      <c r="N483" s="2" t="s">
        <v>4668</v>
      </c>
      <c r="O483">
        <v>1700</v>
      </c>
      <c r="P483">
        <v>462</v>
      </c>
      <c r="Q483">
        <v>1700</v>
      </c>
      <c r="R483" s="2" t="s">
        <v>764</v>
      </c>
      <c r="S483">
        <v>0</v>
      </c>
      <c r="T483" s="2" t="s">
        <v>4084</v>
      </c>
      <c r="U483">
        <v>2000</v>
      </c>
      <c r="V483">
        <v>0</v>
      </c>
      <c r="W483">
        <v>0</v>
      </c>
      <c r="X483">
        <v>0</v>
      </c>
      <c r="Y483">
        <v>80</v>
      </c>
      <c r="Z483">
        <v>80</v>
      </c>
      <c r="AA483">
        <v>2162</v>
      </c>
      <c r="AB483">
        <v>0.08</v>
      </c>
      <c r="AC483">
        <v>1</v>
      </c>
      <c r="AD483">
        <v>27025</v>
      </c>
      <c r="AE483">
        <v>27025</v>
      </c>
      <c r="AF483">
        <v>3</v>
      </c>
      <c r="AG483" s="2" t="s">
        <v>764</v>
      </c>
    </row>
    <row r="484" spans="1:33">
      <c r="A484" s="1">
        <v>46135</v>
      </c>
      <c r="B484" s="2" t="s">
        <v>29</v>
      </c>
      <c r="C484" s="3">
        <v>0.43402777777777768</v>
      </c>
      <c r="D484" s="3">
        <v>0.44444444444444442</v>
      </c>
      <c r="E484">
        <v>635</v>
      </c>
      <c r="F484" s="2" t="s">
        <v>1089</v>
      </c>
      <c r="G484" s="2" t="s">
        <v>2620</v>
      </c>
      <c r="H484" s="2" t="s">
        <v>1083</v>
      </c>
      <c r="I484" s="2" t="s">
        <v>97</v>
      </c>
      <c r="J484" s="2" t="s">
        <v>1082</v>
      </c>
      <c r="K484" s="2" t="s">
        <v>79</v>
      </c>
      <c r="L484">
        <v>12400</v>
      </c>
      <c r="M484">
        <v>12800</v>
      </c>
      <c r="N484" s="2" t="s">
        <v>4669</v>
      </c>
      <c r="O484">
        <v>12300</v>
      </c>
      <c r="P484">
        <v>690</v>
      </c>
      <c r="Q484">
        <v>12300</v>
      </c>
      <c r="R484" s="2" t="s">
        <v>764</v>
      </c>
      <c r="S484">
        <v>0</v>
      </c>
      <c r="T484" s="2" t="s">
        <v>4084</v>
      </c>
      <c r="U484">
        <v>12800</v>
      </c>
      <c r="V484">
        <v>0</v>
      </c>
      <c r="W484">
        <v>0</v>
      </c>
      <c r="X484">
        <v>0</v>
      </c>
      <c r="Y484">
        <v>80</v>
      </c>
      <c r="Z484">
        <v>80</v>
      </c>
      <c r="AA484">
        <v>12990</v>
      </c>
      <c r="AB484">
        <v>0.25</v>
      </c>
      <c r="AC484">
        <v>1</v>
      </c>
      <c r="AD484">
        <v>51960</v>
      </c>
      <c r="AE484">
        <v>51960</v>
      </c>
      <c r="AF484">
        <v>3</v>
      </c>
      <c r="AG484" s="2" t="s">
        <v>764</v>
      </c>
    </row>
    <row r="485" spans="1:33">
      <c r="A485" s="1">
        <v>46135</v>
      </c>
      <c r="B485" s="2" t="s">
        <v>29</v>
      </c>
      <c r="C485" s="3">
        <v>0.62847222222222232</v>
      </c>
      <c r="D485" s="3">
        <v>0.65972222222222232</v>
      </c>
      <c r="E485">
        <v>353</v>
      </c>
      <c r="F485" s="2" t="s">
        <v>76</v>
      </c>
      <c r="G485" s="2" t="s">
        <v>1653</v>
      </c>
      <c r="H485" s="2" t="s">
        <v>84</v>
      </c>
      <c r="I485" s="2" t="s">
        <v>1200</v>
      </c>
      <c r="J485" s="2" t="s">
        <v>1652</v>
      </c>
      <c r="K485" s="2" t="s">
        <v>79</v>
      </c>
      <c r="L485">
        <v>37600</v>
      </c>
      <c r="M485">
        <v>38000</v>
      </c>
      <c r="N485" s="2" t="s">
        <v>4670</v>
      </c>
      <c r="O485">
        <v>37500</v>
      </c>
      <c r="P485">
        <v>950</v>
      </c>
      <c r="Q485">
        <v>37500</v>
      </c>
      <c r="R485" s="2" t="s">
        <v>764</v>
      </c>
      <c r="S485">
        <v>40</v>
      </c>
      <c r="T485" s="2" t="s">
        <v>4084</v>
      </c>
      <c r="U485">
        <v>38000</v>
      </c>
      <c r="V485">
        <v>0</v>
      </c>
      <c r="W485">
        <v>0</v>
      </c>
      <c r="X485">
        <v>0</v>
      </c>
      <c r="Y485">
        <v>80</v>
      </c>
      <c r="Z485">
        <v>80</v>
      </c>
      <c r="AA485">
        <v>38450</v>
      </c>
      <c r="AB485">
        <v>0.75</v>
      </c>
      <c r="AC485">
        <v>1</v>
      </c>
      <c r="AD485">
        <v>51266.666666666664</v>
      </c>
      <c r="AE485">
        <v>51266.666666666664</v>
      </c>
      <c r="AF485">
        <v>3</v>
      </c>
      <c r="AG485" s="2" t="s">
        <v>764</v>
      </c>
    </row>
    <row r="486" spans="1:33">
      <c r="A486" s="1">
        <v>46136</v>
      </c>
      <c r="B486" s="2" t="s">
        <v>29</v>
      </c>
      <c r="C486" s="3">
        <v>0.375</v>
      </c>
      <c r="D486" s="3">
        <v>0.5</v>
      </c>
      <c r="E486">
        <v>351</v>
      </c>
      <c r="F486" s="2" t="s">
        <v>76</v>
      </c>
      <c r="G486" s="2" t="s">
        <v>1651</v>
      </c>
      <c r="H486" s="2" t="s">
        <v>84</v>
      </c>
      <c r="I486" s="2" t="s">
        <v>1200</v>
      </c>
      <c r="J486" s="2" t="s">
        <v>1652</v>
      </c>
      <c r="K486" s="2" t="s">
        <v>79</v>
      </c>
      <c r="L486">
        <v>56500</v>
      </c>
      <c r="M486">
        <v>56960</v>
      </c>
      <c r="N486" s="2" t="s">
        <v>4671</v>
      </c>
      <c r="O486">
        <v>56250</v>
      </c>
      <c r="P486">
        <v>1390</v>
      </c>
      <c r="Q486">
        <v>56250</v>
      </c>
      <c r="R486" s="2" t="s">
        <v>764</v>
      </c>
      <c r="S486">
        <v>270</v>
      </c>
      <c r="T486" s="2" t="s">
        <v>4084</v>
      </c>
      <c r="U486">
        <v>56960</v>
      </c>
      <c r="V486">
        <v>0</v>
      </c>
      <c r="W486">
        <v>0</v>
      </c>
      <c r="X486">
        <v>0</v>
      </c>
      <c r="Y486">
        <v>80</v>
      </c>
      <c r="Z486">
        <v>80</v>
      </c>
      <c r="AA486">
        <v>57640</v>
      </c>
      <c r="AB486">
        <v>3</v>
      </c>
      <c r="AC486">
        <v>1</v>
      </c>
      <c r="AD486">
        <v>19213.333333333332</v>
      </c>
      <c r="AE486">
        <v>19213.333333333332</v>
      </c>
      <c r="AF486">
        <v>3</v>
      </c>
      <c r="AG486" s="2" t="s">
        <v>764</v>
      </c>
    </row>
    <row r="487" spans="1:33">
      <c r="A487" s="1">
        <v>46136</v>
      </c>
      <c r="B487" s="2" t="s">
        <v>29</v>
      </c>
      <c r="C487" s="3">
        <v>0.50694444444444442</v>
      </c>
      <c r="D487" s="3">
        <v>0.51041666666666674</v>
      </c>
      <c r="E487">
        <v>594</v>
      </c>
      <c r="F487" s="2" t="s">
        <v>2445</v>
      </c>
      <c r="G487" s="2" t="s">
        <v>2439</v>
      </c>
      <c r="H487" s="2" t="s">
        <v>353</v>
      </c>
      <c r="I487" s="2" t="s">
        <v>122</v>
      </c>
      <c r="J487" s="2" t="s">
        <v>2440</v>
      </c>
      <c r="K487" s="2" t="s">
        <v>79</v>
      </c>
      <c r="L487">
        <v>3100</v>
      </c>
      <c r="M487">
        <v>3360</v>
      </c>
      <c r="N487" s="2" t="s">
        <v>4672</v>
      </c>
      <c r="O487">
        <v>3000</v>
      </c>
      <c r="P487">
        <v>583</v>
      </c>
      <c r="Q487">
        <v>3000</v>
      </c>
      <c r="R487" s="2" t="s">
        <v>764</v>
      </c>
      <c r="S487">
        <v>0</v>
      </c>
      <c r="T487" s="2" t="s">
        <v>4084</v>
      </c>
      <c r="U487">
        <v>3360</v>
      </c>
      <c r="V487">
        <v>0</v>
      </c>
      <c r="W487">
        <v>0</v>
      </c>
      <c r="X487">
        <v>0</v>
      </c>
      <c r="Y487">
        <v>80</v>
      </c>
      <c r="Z487">
        <v>80</v>
      </c>
      <c r="AA487">
        <v>3583</v>
      </c>
      <c r="AB487">
        <v>0.08</v>
      </c>
      <c r="AC487">
        <v>1</v>
      </c>
      <c r="AD487">
        <v>44787.5</v>
      </c>
      <c r="AE487">
        <v>44787.5</v>
      </c>
      <c r="AF487">
        <v>3</v>
      </c>
      <c r="AG487" s="2" t="s">
        <v>764</v>
      </c>
    </row>
    <row r="488" spans="1:33">
      <c r="A488" s="1">
        <v>46139</v>
      </c>
      <c r="B488" s="2" t="s">
        <v>29</v>
      </c>
      <c r="C488" s="3">
        <v>0.38541666666666674</v>
      </c>
      <c r="D488" s="3">
        <v>0.43055555555555558</v>
      </c>
      <c r="E488">
        <v>455</v>
      </c>
      <c r="F488" s="2" t="s">
        <v>2020</v>
      </c>
      <c r="G488" s="2" t="s">
        <v>2012</v>
      </c>
      <c r="H488" s="2" t="s">
        <v>2014</v>
      </c>
      <c r="I488" s="2" t="s">
        <v>779</v>
      </c>
      <c r="J488" s="2" t="s">
        <v>2013</v>
      </c>
      <c r="K488" s="2" t="s">
        <v>79</v>
      </c>
      <c r="L488">
        <v>92000</v>
      </c>
      <c r="M488">
        <v>92800</v>
      </c>
      <c r="N488" s="2" t="s">
        <v>4673</v>
      </c>
      <c r="O488">
        <v>92000</v>
      </c>
      <c r="P488">
        <v>2545</v>
      </c>
      <c r="Q488">
        <v>92000</v>
      </c>
      <c r="R488" s="2" t="s">
        <v>764</v>
      </c>
      <c r="S488">
        <v>52</v>
      </c>
      <c r="T488" s="2" t="s">
        <v>4084</v>
      </c>
      <c r="U488">
        <v>92800</v>
      </c>
      <c r="V488">
        <v>0</v>
      </c>
      <c r="W488">
        <v>0</v>
      </c>
      <c r="X488">
        <v>0</v>
      </c>
      <c r="Y488">
        <v>80</v>
      </c>
      <c r="Z488">
        <v>80</v>
      </c>
      <c r="AA488">
        <v>94545</v>
      </c>
      <c r="AB488">
        <v>1.08</v>
      </c>
      <c r="AC488">
        <v>1</v>
      </c>
      <c r="AD488">
        <v>87541.666666666657</v>
      </c>
      <c r="AE488">
        <v>87541.666666666657</v>
      </c>
      <c r="AF488">
        <v>3</v>
      </c>
      <c r="AG488" s="2" t="s">
        <v>764</v>
      </c>
    </row>
    <row r="489" spans="1:33">
      <c r="A489" s="1">
        <v>46139</v>
      </c>
      <c r="B489" s="2" t="s">
        <v>29</v>
      </c>
      <c r="C489" s="3">
        <v>0.4375</v>
      </c>
      <c r="D489" s="3">
        <v>0.44097222222222232</v>
      </c>
      <c r="E489">
        <v>584</v>
      </c>
      <c r="F489" s="2" t="s">
        <v>2249</v>
      </c>
      <c r="G489" s="2" t="s">
        <v>2411</v>
      </c>
      <c r="H489" s="2" t="s">
        <v>2413</v>
      </c>
      <c r="I489" s="2" t="s">
        <v>122</v>
      </c>
      <c r="J489" s="2" t="s">
        <v>2412</v>
      </c>
      <c r="K489" s="2" t="s">
        <v>79</v>
      </c>
      <c r="L489">
        <v>2100</v>
      </c>
      <c r="M489">
        <v>2400</v>
      </c>
      <c r="N489" s="2" t="s">
        <v>4674</v>
      </c>
      <c r="O489">
        <v>2000</v>
      </c>
      <c r="P489">
        <v>590</v>
      </c>
      <c r="Q489">
        <v>2000</v>
      </c>
      <c r="R489" s="2" t="s">
        <v>764</v>
      </c>
      <c r="S489">
        <v>0</v>
      </c>
      <c r="T489" s="2" t="s">
        <v>4084</v>
      </c>
      <c r="U489">
        <v>2400</v>
      </c>
      <c r="V489">
        <v>0</v>
      </c>
      <c r="W489">
        <v>0</v>
      </c>
      <c r="X489">
        <v>0</v>
      </c>
      <c r="Y489">
        <v>80</v>
      </c>
      <c r="Z489">
        <v>80</v>
      </c>
      <c r="AA489">
        <v>2590</v>
      </c>
      <c r="AB489">
        <v>0.08</v>
      </c>
      <c r="AC489">
        <v>1</v>
      </c>
      <c r="AD489">
        <v>32375</v>
      </c>
      <c r="AE489">
        <v>32375</v>
      </c>
      <c r="AF489">
        <v>3</v>
      </c>
      <c r="AG489" s="2" t="s">
        <v>764</v>
      </c>
    </row>
    <row r="490" spans="1:33">
      <c r="A490" s="1">
        <v>46139</v>
      </c>
      <c r="B490" s="2" t="s">
        <v>29</v>
      </c>
      <c r="C490" s="3">
        <v>0.52083333333333326</v>
      </c>
      <c r="D490" s="3">
        <v>0.52777777777777768</v>
      </c>
      <c r="E490">
        <v>396</v>
      </c>
      <c r="F490" s="2" t="s">
        <v>1828</v>
      </c>
      <c r="G490" s="2" t="s">
        <v>1821</v>
      </c>
      <c r="H490" s="2" t="s">
        <v>1823</v>
      </c>
      <c r="I490" s="2" t="s">
        <v>354</v>
      </c>
      <c r="J490" s="2" t="s">
        <v>1822</v>
      </c>
      <c r="K490" s="2" t="s">
        <v>79</v>
      </c>
      <c r="L490">
        <v>8600</v>
      </c>
      <c r="M490">
        <v>9360</v>
      </c>
      <c r="N490" s="2" t="s">
        <v>4675</v>
      </c>
      <c r="O490">
        <v>8500</v>
      </c>
      <c r="P490">
        <v>1225</v>
      </c>
      <c r="Q490">
        <v>8500</v>
      </c>
      <c r="R490" s="2" t="s">
        <v>764</v>
      </c>
      <c r="S490">
        <v>0</v>
      </c>
      <c r="T490" s="2" t="s">
        <v>4084</v>
      </c>
      <c r="U490">
        <v>9360</v>
      </c>
      <c r="V490">
        <v>0</v>
      </c>
      <c r="W490">
        <v>0</v>
      </c>
      <c r="X490">
        <v>0</v>
      </c>
      <c r="Y490">
        <v>80</v>
      </c>
      <c r="Z490">
        <v>80</v>
      </c>
      <c r="AA490">
        <v>9725</v>
      </c>
      <c r="AB490">
        <v>0.17</v>
      </c>
      <c r="AC490">
        <v>1</v>
      </c>
      <c r="AD490">
        <v>57205.882352941175</v>
      </c>
      <c r="AE490">
        <v>57205.882352941175</v>
      </c>
      <c r="AF490">
        <v>3</v>
      </c>
      <c r="AG490" s="2" t="s">
        <v>764</v>
      </c>
    </row>
    <row r="491" spans="1:33">
      <c r="A491" s="1">
        <v>46139</v>
      </c>
      <c r="B491" s="2" t="s">
        <v>29</v>
      </c>
      <c r="C491" s="3">
        <v>0.63194444444444442</v>
      </c>
      <c r="D491" s="3">
        <v>0.63541666666666674</v>
      </c>
      <c r="E491">
        <v>582</v>
      </c>
      <c r="F491" s="2" t="s">
        <v>255</v>
      </c>
      <c r="G491" s="2" t="s">
        <v>2404</v>
      </c>
      <c r="H491" s="2" t="s">
        <v>2406</v>
      </c>
      <c r="I491" s="2" t="s">
        <v>153</v>
      </c>
      <c r="J491" s="2" t="s">
        <v>2405</v>
      </c>
      <c r="K491" s="2" t="s">
        <v>79</v>
      </c>
      <c r="L491">
        <v>2900</v>
      </c>
      <c r="M491">
        <v>3040</v>
      </c>
      <c r="N491" s="2" t="s">
        <v>4676</v>
      </c>
      <c r="O491">
        <v>28000</v>
      </c>
      <c r="P491">
        <v>0</v>
      </c>
      <c r="Q491">
        <v>28000</v>
      </c>
      <c r="R491" s="2" t="s">
        <v>764</v>
      </c>
      <c r="S491">
        <v>0</v>
      </c>
      <c r="T491" s="2" t="s">
        <v>4084</v>
      </c>
      <c r="U491">
        <v>3040</v>
      </c>
      <c r="V491">
        <v>0</v>
      </c>
      <c r="W491">
        <v>0</v>
      </c>
      <c r="X491">
        <v>0</v>
      </c>
      <c r="Y491">
        <v>80</v>
      </c>
      <c r="Z491">
        <v>80</v>
      </c>
      <c r="AA491">
        <v>28000</v>
      </c>
      <c r="AB491">
        <v>0.08</v>
      </c>
      <c r="AC491">
        <v>1</v>
      </c>
      <c r="AD491">
        <v>350000</v>
      </c>
      <c r="AE491">
        <v>350000</v>
      </c>
      <c r="AF491">
        <v>3</v>
      </c>
      <c r="AG491" s="2" t="s">
        <v>764</v>
      </c>
    </row>
    <row r="492" spans="1:33">
      <c r="A492" s="1">
        <v>46139</v>
      </c>
      <c r="B492" s="2" t="s">
        <v>29</v>
      </c>
      <c r="C492" s="3">
        <v>0.63541666666666674</v>
      </c>
      <c r="D492" s="3">
        <v>0.64583333333333326</v>
      </c>
      <c r="E492">
        <v>520</v>
      </c>
      <c r="F492" s="2" t="s">
        <v>255</v>
      </c>
      <c r="G492" s="2" t="s">
        <v>2203</v>
      </c>
      <c r="H492" s="2" t="s">
        <v>250</v>
      </c>
      <c r="I492" s="2" t="s">
        <v>2205</v>
      </c>
      <c r="J492" s="2" t="s">
        <v>2204</v>
      </c>
      <c r="K492" s="2" t="s">
        <v>79</v>
      </c>
      <c r="L492">
        <v>14150</v>
      </c>
      <c r="M492">
        <v>14320</v>
      </c>
      <c r="N492" s="2" t="s">
        <v>4677</v>
      </c>
      <c r="O492">
        <v>14063</v>
      </c>
      <c r="P492">
        <v>885</v>
      </c>
      <c r="Q492">
        <v>14063</v>
      </c>
      <c r="R492" s="2" t="s">
        <v>764</v>
      </c>
      <c r="S492">
        <v>0</v>
      </c>
      <c r="T492" s="2" t="s">
        <v>4084</v>
      </c>
      <c r="U492">
        <v>14320</v>
      </c>
      <c r="V492">
        <v>0</v>
      </c>
      <c r="W492">
        <v>0</v>
      </c>
      <c r="X492">
        <v>0</v>
      </c>
      <c r="Y492">
        <v>80</v>
      </c>
      <c r="Z492">
        <v>80</v>
      </c>
      <c r="AA492">
        <v>14948</v>
      </c>
      <c r="AB492">
        <v>0.25</v>
      </c>
      <c r="AC492">
        <v>1</v>
      </c>
      <c r="AD492">
        <v>59792</v>
      </c>
      <c r="AE492">
        <v>59792</v>
      </c>
      <c r="AF492">
        <v>77</v>
      </c>
      <c r="AG492" s="2" t="s">
        <v>764</v>
      </c>
    </row>
    <row r="493" spans="1:33">
      <c r="A493" s="1">
        <v>46135</v>
      </c>
      <c r="B493" s="2" t="s">
        <v>29</v>
      </c>
      <c r="C493" s="3">
        <v>0.33333333333333326</v>
      </c>
      <c r="D493" s="3">
        <v>0.42013888888888884</v>
      </c>
      <c r="E493">
        <v>492</v>
      </c>
      <c r="F493" s="2" t="s">
        <v>2106</v>
      </c>
      <c r="G493" s="2" t="s">
        <v>2104</v>
      </c>
      <c r="H493" s="2" t="s">
        <v>555</v>
      </c>
      <c r="I493" s="2" t="s">
        <v>97</v>
      </c>
      <c r="J493" s="2" t="s">
        <v>2105</v>
      </c>
      <c r="K493" s="2" t="s">
        <v>64</v>
      </c>
      <c r="L493">
        <v>29000</v>
      </c>
      <c r="M493">
        <v>29053</v>
      </c>
      <c r="N493" s="2" t="s">
        <v>4678</v>
      </c>
      <c r="O493">
        <v>28976</v>
      </c>
      <c r="P493">
        <v>0</v>
      </c>
      <c r="Q493">
        <v>28976</v>
      </c>
      <c r="R493" s="2" t="s">
        <v>764</v>
      </c>
      <c r="S493">
        <v>91</v>
      </c>
      <c r="T493" s="2" t="s">
        <v>4679</v>
      </c>
      <c r="U493">
        <v>30000</v>
      </c>
      <c r="V493">
        <v>0</v>
      </c>
      <c r="W493">
        <v>1024</v>
      </c>
      <c r="X493">
        <v>1024</v>
      </c>
      <c r="Y493">
        <v>0</v>
      </c>
      <c r="Z493">
        <v>1024</v>
      </c>
      <c r="AA493">
        <v>28976</v>
      </c>
      <c r="AB493">
        <v>2.08</v>
      </c>
      <c r="AC493">
        <v>5</v>
      </c>
      <c r="AD493">
        <v>13930.76923076923</v>
      </c>
      <c r="AE493">
        <v>2786.1538461538462</v>
      </c>
      <c r="AF493">
        <v>85</v>
      </c>
      <c r="AG493" s="2" t="s">
        <v>764</v>
      </c>
    </row>
    <row r="494" spans="1:33">
      <c r="A494" s="1">
        <v>46135</v>
      </c>
      <c r="B494" s="2" t="s">
        <v>29</v>
      </c>
      <c r="C494" s="3">
        <v>0.33333333333333326</v>
      </c>
      <c r="D494" s="3">
        <v>0.375</v>
      </c>
      <c r="E494">
        <v>452</v>
      </c>
      <c r="F494" s="2" t="s">
        <v>2006</v>
      </c>
      <c r="G494" s="2" t="s">
        <v>2004</v>
      </c>
      <c r="H494" s="2" t="s">
        <v>1910</v>
      </c>
      <c r="I494" s="2" t="s">
        <v>725</v>
      </c>
      <c r="J494" s="2" t="s">
        <v>2005</v>
      </c>
      <c r="K494" s="2" t="s">
        <v>64</v>
      </c>
      <c r="L494">
        <v>4600</v>
      </c>
      <c r="M494">
        <v>4741</v>
      </c>
      <c r="N494" s="2" t="s">
        <v>4680</v>
      </c>
      <c r="O494">
        <v>0</v>
      </c>
      <c r="P494">
        <v>4741</v>
      </c>
      <c r="Q494">
        <v>0</v>
      </c>
      <c r="R494" s="2" t="s">
        <v>764</v>
      </c>
      <c r="S494">
        <v>2</v>
      </c>
      <c r="T494" s="2" t="s">
        <v>4592</v>
      </c>
      <c r="U494">
        <v>5000</v>
      </c>
      <c r="V494">
        <v>0</v>
      </c>
      <c r="W494">
        <v>259</v>
      </c>
      <c r="X494">
        <v>259</v>
      </c>
      <c r="Y494">
        <v>0</v>
      </c>
      <c r="Z494">
        <v>259</v>
      </c>
      <c r="AA494">
        <v>4741</v>
      </c>
      <c r="AB494">
        <v>1</v>
      </c>
      <c r="AC494">
        <v>2</v>
      </c>
      <c r="AD494">
        <v>4741</v>
      </c>
      <c r="AE494">
        <v>2370.5</v>
      </c>
      <c r="AF494">
        <v>32</v>
      </c>
      <c r="AG494" s="2" t="s">
        <v>764</v>
      </c>
    </row>
    <row r="495" spans="1:33">
      <c r="A495" s="1">
        <v>46135</v>
      </c>
      <c r="B495" s="2" t="s">
        <v>29</v>
      </c>
      <c r="C495" s="3">
        <v>0.35763888888888884</v>
      </c>
      <c r="D495" s="3">
        <v>0.53472222222222232</v>
      </c>
      <c r="E495">
        <v>352</v>
      </c>
      <c r="F495" s="2" t="s">
        <v>87</v>
      </c>
      <c r="G495" s="2" t="s">
        <v>1653</v>
      </c>
      <c r="H495" s="2" t="s">
        <v>84</v>
      </c>
      <c r="I495" s="2" t="s">
        <v>1200</v>
      </c>
      <c r="J495" s="2" t="s">
        <v>1652</v>
      </c>
      <c r="K495" s="2" t="s">
        <v>64</v>
      </c>
      <c r="L495">
        <v>37400</v>
      </c>
      <c r="M495">
        <v>37320</v>
      </c>
      <c r="N495" s="2" t="s">
        <v>4681</v>
      </c>
      <c r="O495">
        <v>37151</v>
      </c>
      <c r="P495">
        <v>0</v>
      </c>
      <c r="Q495">
        <v>37151</v>
      </c>
      <c r="R495" s="2" t="s">
        <v>764</v>
      </c>
      <c r="S495">
        <v>80</v>
      </c>
      <c r="T495" s="2" t="s">
        <v>4682</v>
      </c>
      <c r="U495">
        <v>38400</v>
      </c>
      <c r="V495">
        <v>0</v>
      </c>
      <c r="W495">
        <v>1249</v>
      </c>
      <c r="X495">
        <v>1249</v>
      </c>
      <c r="Y495">
        <v>0</v>
      </c>
      <c r="Z495">
        <v>1249</v>
      </c>
      <c r="AA495">
        <v>37151</v>
      </c>
      <c r="AB495">
        <v>4.25</v>
      </c>
      <c r="AC495">
        <v>3</v>
      </c>
      <c r="AD495">
        <v>8741.4117647058829</v>
      </c>
      <c r="AE495">
        <v>2913.8039215686272</v>
      </c>
      <c r="AF495">
        <v>52</v>
      </c>
      <c r="AG495" s="2" t="s">
        <v>764</v>
      </c>
    </row>
    <row r="496" spans="1:33">
      <c r="A496" s="1">
        <v>46135</v>
      </c>
      <c r="B496" s="2" t="s">
        <v>29</v>
      </c>
      <c r="C496" s="3">
        <v>0.52777777777777768</v>
      </c>
      <c r="D496" s="3">
        <v>0.70833333333333326</v>
      </c>
      <c r="E496">
        <v>350</v>
      </c>
      <c r="F496" s="2" t="s">
        <v>87</v>
      </c>
      <c r="G496" s="2" t="s">
        <v>1651</v>
      </c>
      <c r="H496" s="2" t="s">
        <v>84</v>
      </c>
      <c r="I496" s="2" t="s">
        <v>1200</v>
      </c>
      <c r="J496" s="2" t="s">
        <v>1652</v>
      </c>
      <c r="K496" s="2" t="s">
        <v>64</v>
      </c>
      <c r="L496">
        <v>58000</v>
      </c>
      <c r="M496">
        <v>58398</v>
      </c>
      <c r="N496" s="2" t="s">
        <v>4683</v>
      </c>
      <c r="O496">
        <v>42000</v>
      </c>
      <c r="P496">
        <v>0</v>
      </c>
      <c r="Q496">
        <v>42000</v>
      </c>
      <c r="R496" s="2" t="s">
        <v>3459</v>
      </c>
      <c r="S496">
        <v>41</v>
      </c>
      <c r="T496" s="2" t="s">
        <v>4684</v>
      </c>
      <c r="U496">
        <v>58800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42000</v>
      </c>
      <c r="AB496">
        <v>4.33</v>
      </c>
      <c r="AC496">
        <v>5</v>
      </c>
      <c r="AD496">
        <v>9699.7690531177832</v>
      </c>
      <c r="AE496">
        <v>1939.9538106235566</v>
      </c>
      <c r="AF496">
        <v>18</v>
      </c>
      <c r="AG496" s="2" t="s">
        <v>764</v>
      </c>
    </row>
    <row r="497" spans="1:33">
      <c r="A497" s="1">
        <v>46136</v>
      </c>
      <c r="B497" s="2" t="s">
        <v>29</v>
      </c>
      <c r="C497" s="3">
        <v>0.33333333333333326</v>
      </c>
      <c r="D497" s="3">
        <v>0.38888888888888884</v>
      </c>
      <c r="E497">
        <v>350</v>
      </c>
      <c r="F497" s="2" t="s">
        <v>87</v>
      </c>
      <c r="G497" s="2" t="s">
        <v>1651</v>
      </c>
      <c r="H497" s="2" t="s">
        <v>84</v>
      </c>
      <c r="I497" s="2" t="s">
        <v>1200</v>
      </c>
      <c r="J497" s="2" t="s">
        <v>1652</v>
      </c>
      <c r="K497" s="2" t="s">
        <v>64</v>
      </c>
      <c r="L497">
        <v>58000</v>
      </c>
      <c r="M497">
        <v>58398</v>
      </c>
      <c r="N497" s="2" t="s">
        <v>4685</v>
      </c>
      <c r="O497">
        <v>14200</v>
      </c>
      <c r="P497">
        <v>2164</v>
      </c>
      <c r="Q497">
        <v>14200</v>
      </c>
      <c r="R497" s="2" t="s">
        <v>3460</v>
      </c>
      <c r="S497">
        <v>0</v>
      </c>
      <c r="T497" s="2" t="s">
        <v>4686</v>
      </c>
      <c r="U497">
        <v>58800</v>
      </c>
      <c r="V497">
        <v>436</v>
      </c>
      <c r="W497">
        <v>0</v>
      </c>
      <c r="X497">
        <v>436</v>
      </c>
      <c r="Y497">
        <v>0</v>
      </c>
      <c r="Z497">
        <v>436</v>
      </c>
      <c r="AA497">
        <v>16364</v>
      </c>
      <c r="AB497">
        <v>1.33</v>
      </c>
      <c r="AC497">
        <v>3</v>
      </c>
      <c r="AD497">
        <v>12303.75939849624</v>
      </c>
      <c r="AE497">
        <v>4101.2531328320802</v>
      </c>
      <c r="AG497" s="2" t="s">
        <v>764</v>
      </c>
    </row>
    <row r="498" spans="1:33">
      <c r="A498" s="1">
        <v>46136</v>
      </c>
      <c r="B498" s="2" t="s">
        <v>29</v>
      </c>
      <c r="C498" s="3">
        <v>0.33333333333333326</v>
      </c>
      <c r="D498" s="3">
        <v>0.375</v>
      </c>
      <c r="E498">
        <v>447</v>
      </c>
      <c r="F498" s="2" t="s">
        <v>1977</v>
      </c>
      <c r="G498" s="2" t="s">
        <v>1973</v>
      </c>
      <c r="H498" s="2" t="s">
        <v>1975</v>
      </c>
      <c r="I498" s="2" t="s">
        <v>1976</v>
      </c>
      <c r="J498" s="2" t="s">
        <v>1974</v>
      </c>
      <c r="K498" s="2" t="s">
        <v>64</v>
      </c>
      <c r="L498">
        <v>18000</v>
      </c>
      <c r="M498">
        <v>18259</v>
      </c>
      <c r="N498" s="2" t="s">
        <v>4687</v>
      </c>
      <c r="O498">
        <v>0</v>
      </c>
      <c r="P498">
        <v>18207</v>
      </c>
      <c r="Q498">
        <v>0</v>
      </c>
      <c r="R498" s="2" t="s">
        <v>764</v>
      </c>
      <c r="S498">
        <v>64</v>
      </c>
      <c r="T498" s="2" t="s">
        <v>4679</v>
      </c>
      <c r="U498">
        <v>19200</v>
      </c>
      <c r="V498">
        <v>0</v>
      </c>
      <c r="W498">
        <v>993</v>
      </c>
      <c r="X498">
        <v>993</v>
      </c>
      <c r="Y498">
        <v>0</v>
      </c>
      <c r="Z498">
        <v>993</v>
      </c>
      <c r="AA498">
        <v>18207</v>
      </c>
      <c r="AB498">
        <v>1</v>
      </c>
      <c r="AC498">
        <v>5</v>
      </c>
      <c r="AD498">
        <v>18207</v>
      </c>
      <c r="AE498">
        <v>3641.4</v>
      </c>
      <c r="AF498">
        <v>41</v>
      </c>
      <c r="AG498" s="2" t="s">
        <v>764</v>
      </c>
    </row>
    <row r="499" spans="1:33">
      <c r="A499" s="1">
        <v>46136</v>
      </c>
      <c r="B499" s="2" t="s">
        <v>29</v>
      </c>
      <c r="C499" s="3">
        <v>0.37847222222222232</v>
      </c>
      <c r="D499" s="3">
        <v>0.41666666666666674</v>
      </c>
      <c r="E499">
        <v>449</v>
      </c>
      <c r="F499" s="2" t="s">
        <v>1988</v>
      </c>
      <c r="G499" s="2" t="s">
        <v>1985</v>
      </c>
      <c r="H499" s="2" t="s">
        <v>1987</v>
      </c>
      <c r="I499" s="2" t="s">
        <v>122</v>
      </c>
      <c r="J499" s="2" t="s">
        <v>1986</v>
      </c>
      <c r="K499" s="2" t="s">
        <v>64</v>
      </c>
      <c r="L499">
        <v>13500</v>
      </c>
      <c r="M499">
        <v>13999</v>
      </c>
      <c r="N499" s="2" t="s">
        <v>4688</v>
      </c>
      <c r="O499">
        <v>0</v>
      </c>
      <c r="P499">
        <v>13955</v>
      </c>
      <c r="Q499">
        <v>0</v>
      </c>
      <c r="R499" s="2" t="s">
        <v>764</v>
      </c>
      <c r="S499">
        <v>10</v>
      </c>
      <c r="T499" s="2" t="s">
        <v>4679</v>
      </c>
      <c r="U499">
        <v>14160</v>
      </c>
      <c r="V499">
        <v>0</v>
      </c>
      <c r="W499">
        <v>205</v>
      </c>
      <c r="X499">
        <v>205</v>
      </c>
      <c r="Y499">
        <v>0</v>
      </c>
      <c r="Z499">
        <v>205</v>
      </c>
      <c r="AA499">
        <v>13955</v>
      </c>
      <c r="AB499">
        <v>0.92</v>
      </c>
      <c r="AC499">
        <v>5</v>
      </c>
      <c r="AD499">
        <v>15168.478260869564</v>
      </c>
      <c r="AE499">
        <v>3033.695652173913</v>
      </c>
      <c r="AF499">
        <v>9</v>
      </c>
      <c r="AG499" s="2" t="s">
        <v>764</v>
      </c>
    </row>
    <row r="500" spans="1:33">
      <c r="A500" s="1">
        <v>46136</v>
      </c>
      <c r="B500" s="2" t="s">
        <v>29</v>
      </c>
      <c r="C500" s="3">
        <v>0.40277777777777768</v>
      </c>
      <c r="D500" s="3">
        <v>0.49305555555555558</v>
      </c>
      <c r="E500">
        <v>395</v>
      </c>
      <c r="F500" s="2" t="s">
        <v>1824</v>
      </c>
      <c r="G500" s="2" t="s">
        <v>1821</v>
      </c>
      <c r="H500" s="2" t="s">
        <v>1823</v>
      </c>
      <c r="I500" s="2" t="s">
        <v>354</v>
      </c>
      <c r="J500" s="2" t="s">
        <v>1822</v>
      </c>
      <c r="K500" s="2" t="s">
        <v>64</v>
      </c>
      <c r="L500">
        <v>20000</v>
      </c>
      <c r="M500">
        <v>20323</v>
      </c>
      <c r="N500" s="2" t="s">
        <v>4689</v>
      </c>
      <c r="O500">
        <v>0</v>
      </c>
      <c r="P500">
        <v>20260</v>
      </c>
      <c r="Q500">
        <v>0</v>
      </c>
      <c r="R500" s="2" t="s">
        <v>764</v>
      </c>
      <c r="S500">
        <v>14</v>
      </c>
      <c r="T500" s="2" t="s">
        <v>4686</v>
      </c>
      <c r="U500">
        <v>20880</v>
      </c>
      <c r="V500">
        <v>0</v>
      </c>
      <c r="W500">
        <v>620</v>
      </c>
      <c r="X500">
        <v>620</v>
      </c>
      <c r="Y500">
        <v>0</v>
      </c>
      <c r="Z500">
        <v>620</v>
      </c>
      <c r="AA500">
        <v>20260</v>
      </c>
      <c r="AB500">
        <v>2.17</v>
      </c>
      <c r="AC500">
        <v>3</v>
      </c>
      <c r="AD500">
        <v>9336.4055299539177</v>
      </c>
      <c r="AE500">
        <v>3112.1351766513058</v>
      </c>
      <c r="AF500">
        <v>17</v>
      </c>
      <c r="AG500" s="2" t="s">
        <v>764</v>
      </c>
    </row>
    <row r="501" spans="1:33">
      <c r="A501" s="1">
        <v>46136</v>
      </c>
      <c r="B501" s="2" t="s">
        <v>29</v>
      </c>
      <c r="C501" s="3">
        <v>0.42013888888888884</v>
      </c>
      <c r="D501" s="3">
        <v>0.43055555555555558</v>
      </c>
      <c r="E501">
        <v>375</v>
      </c>
      <c r="F501" s="2" t="s">
        <v>1757</v>
      </c>
      <c r="G501" s="2" t="s">
        <v>1754</v>
      </c>
      <c r="H501" s="2" t="s">
        <v>1756</v>
      </c>
      <c r="I501" s="2" t="s">
        <v>1727</v>
      </c>
      <c r="J501" s="2" t="s">
        <v>1755</v>
      </c>
      <c r="K501" s="2" t="s">
        <v>64</v>
      </c>
      <c r="L501">
        <v>6000</v>
      </c>
      <c r="M501">
        <v>5655</v>
      </c>
      <c r="N501" s="2" t="s">
        <v>4690</v>
      </c>
      <c r="O501">
        <v>0</v>
      </c>
      <c r="P501">
        <v>5649</v>
      </c>
      <c r="Q501">
        <v>0</v>
      </c>
      <c r="R501" s="2" t="s">
        <v>764</v>
      </c>
      <c r="S501">
        <v>8</v>
      </c>
      <c r="T501" s="2" t="s">
        <v>4691</v>
      </c>
      <c r="U501">
        <v>6720</v>
      </c>
      <c r="V501">
        <v>0</v>
      </c>
      <c r="W501">
        <v>1071</v>
      </c>
      <c r="X501">
        <v>1071</v>
      </c>
      <c r="Y501">
        <v>0</v>
      </c>
      <c r="Z501">
        <v>1071</v>
      </c>
      <c r="AA501">
        <v>5649</v>
      </c>
      <c r="AB501">
        <v>0.25</v>
      </c>
      <c r="AC501">
        <v>4</v>
      </c>
      <c r="AD501">
        <v>22596</v>
      </c>
      <c r="AE501">
        <v>5649</v>
      </c>
      <c r="AF501">
        <v>45</v>
      </c>
      <c r="AG501" s="2" t="s">
        <v>764</v>
      </c>
    </row>
    <row r="502" spans="1:33">
      <c r="A502" s="1">
        <v>46136</v>
      </c>
      <c r="B502" s="2" t="s">
        <v>29</v>
      </c>
      <c r="C502" s="3">
        <v>0.43402777777777768</v>
      </c>
      <c r="D502" s="3">
        <v>0.44444444444444442</v>
      </c>
      <c r="E502">
        <v>593</v>
      </c>
      <c r="F502" s="2" t="s">
        <v>2441</v>
      </c>
      <c r="G502" s="2" t="s">
        <v>2439</v>
      </c>
      <c r="H502" s="2" t="s">
        <v>353</v>
      </c>
      <c r="I502" s="2" t="s">
        <v>122</v>
      </c>
      <c r="J502" s="2" t="s">
        <v>2440</v>
      </c>
      <c r="K502" s="2" t="s">
        <v>64</v>
      </c>
      <c r="L502">
        <v>4500</v>
      </c>
      <c r="M502">
        <v>4644</v>
      </c>
      <c r="N502" s="2" t="s">
        <v>4692</v>
      </c>
      <c r="O502">
        <v>840</v>
      </c>
      <c r="P502">
        <v>3786</v>
      </c>
      <c r="Q502">
        <v>840</v>
      </c>
      <c r="R502" s="2" t="s">
        <v>764</v>
      </c>
      <c r="S502">
        <v>2</v>
      </c>
      <c r="T502" s="2" t="s">
        <v>4691</v>
      </c>
      <c r="U502">
        <v>5280</v>
      </c>
      <c r="V502">
        <v>0</v>
      </c>
      <c r="W502">
        <v>654</v>
      </c>
      <c r="X502">
        <v>654</v>
      </c>
      <c r="Y502">
        <v>0</v>
      </c>
      <c r="Z502">
        <v>654</v>
      </c>
      <c r="AA502">
        <v>4626</v>
      </c>
      <c r="AB502">
        <v>0.25</v>
      </c>
      <c r="AC502">
        <v>4</v>
      </c>
      <c r="AD502">
        <v>18504</v>
      </c>
      <c r="AE502">
        <v>4626</v>
      </c>
      <c r="AF502">
        <v>27</v>
      </c>
      <c r="AG502" s="2" t="s">
        <v>764</v>
      </c>
    </row>
    <row r="503" spans="1:33">
      <c r="A503" s="1">
        <v>46136</v>
      </c>
      <c r="B503" s="2" t="s">
        <v>29</v>
      </c>
      <c r="C503" s="3">
        <v>0.625</v>
      </c>
      <c r="D503" s="3">
        <v>0.63541666666666674</v>
      </c>
      <c r="E503">
        <v>454</v>
      </c>
      <c r="F503" s="2" t="s">
        <v>2015</v>
      </c>
      <c r="G503" s="2" t="s">
        <v>2012</v>
      </c>
      <c r="H503" s="2" t="s">
        <v>2014</v>
      </c>
      <c r="I503" s="2" t="s">
        <v>779</v>
      </c>
      <c r="J503" s="2" t="s">
        <v>2013</v>
      </c>
      <c r="K503" s="2" t="s">
        <v>64</v>
      </c>
      <c r="L503">
        <v>18000</v>
      </c>
      <c r="N503" s="2" t="s">
        <v>4693</v>
      </c>
      <c r="O503">
        <v>8237</v>
      </c>
      <c r="P503">
        <v>0</v>
      </c>
      <c r="Q503">
        <v>8237</v>
      </c>
      <c r="R503" s="2" t="s">
        <v>3459</v>
      </c>
      <c r="S503">
        <v>15</v>
      </c>
      <c r="T503" s="2" t="s">
        <v>4679</v>
      </c>
      <c r="U503">
        <v>18840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8237</v>
      </c>
      <c r="AB503">
        <v>0.25</v>
      </c>
      <c r="AC503">
        <v>5</v>
      </c>
      <c r="AD503">
        <v>32948</v>
      </c>
      <c r="AE503">
        <v>6589.6</v>
      </c>
      <c r="AF503">
        <v>13</v>
      </c>
      <c r="AG503" s="2" t="s">
        <v>764</v>
      </c>
    </row>
    <row r="504" spans="1:33">
      <c r="A504" s="1">
        <v>46139</v>
      </c>
      <c r="B504" s="2" t="s">
        <v>29</v>
      </c>
      <c r="C504" s="3">
        <v>0.33333333333333326</v>
      </c>
      <c r="D504" s="3">
        <v>0.35763888888888884</v>
      </c>
      <c r="E504">
        <v>454</v>
      </c>
      <c r="F504" s="2" t="s">
        <v>2015</v>
      </c>
      <c r="G504" s="2" t="s">
        <v>2012</v>
      </c>
      <c r="H504" s="2" t="s">
        <v>2014</v>
      </c>
      <c r="I504" s="2" t="s">
        <v>779</v>
      </c>
      <c r="J504" s="2" t="s">
        <v>2013</v>
      </c>
      <c r="K504" s="2" t="s">
        <v>64</v>
      </c>
      <c r="L504">
        <v>18000</v>
      </c>
      <c r="M504">
        <v>18580</v>
      </c>
      <c r="N504" s="2" t="s">
        <v>4694</v>
      </c>
      <c r="O504">
        <v>0</v>
      </c>
      <c r="P504">
        <v>10287</v>
      </c>
      <c r="Q504">
        <v>0</v>
      </c>
      <c r="R504" s="2" t="s">
        <v>3460</v>
      </c>
      <c r="S504">
        <v>2</v>
      </c>
      <c r="T504" s="2" t="s">
        <v>4695</v>
      </c>
      <c r="U504">
        <v>18840</v>
      </c>
      <c r="V504">
        <v>316</v>
      </c>
      <c r="W504">
        <v>0</v>
      </c>
      <c r="X504">
        <v>316</v>
      </c>
      <c r="Y504">
        <v>0</v>
      </c>
      <c r="Z504">
        <v>316</v>
      </c>
      <c r="AA504">
        <v>10287</v>
      </c>
      <c r="AB504">
        <v>0.57999999999999996</v>
      </c>
      <c r="AC504">
        <v>4</v>
      </c>
      <c r="AD504">
        <v>17736.206896551725</v>
      </c>
      <c r="AE504">
        <v>4434.0517241379312</v>
      </c>
      <c r="AG504" s="2" t="s">
        <v>764</v>
      </c>
    </row>
    <row r="505" spans="1:33">
      <c r="A505" s="1">
        <v>46139</v>
      </c>
      <c r="B505" s="2" t="s">
        <v>29</v>
      </c>
      <c r="C505" s="3">
        <v>0.72916666666666674</v>
      </c>
      <c r="D505" s="3">
        <v>0.5</v>
      </c>
      <c r="E505">
        <v>466</v>
      </c>
      <c r="F505" s="2" t="s">
        <v>2015</v>
      </c>
      <c r="G505" s="2" t="s">
        <v>2062</v>
      </c>
      <c r="H505" s="2" t="s">
        <v>2014</v>
      </c>
      <c r="I505" s="2" t="s">
        <v>779</v>
      </c>
      <c r="J505" s="2" t="s">
        <v>2013</v>
      </c>
      <c r="K505" s="2" t="s">
        <v>64</v>
      </c>
      <c r="L505">
        <v>8000</v>
      </c>
      <c r="M505">
        <v>8375</v>
      </c>
      <c r="N505" s="2" t="s">
        <v>4696</v>
      </c>
      <c r="O505">
        <v>8331</v>
      </c>
      <c r="P505">
        <v>0</v>
      </c>
      <c r="Q505">
        <v>8331</v>
      </c>
      <c r="R505" s="2" t="s">
        <v>764</v>
      </c>
      <c r="S505">
        <v>18</v>
      </c>
      <c r="T505" s="2" t="s">
        <v>4697</v>
      </c>
      <c r="U505">
        <v>8520</v>
      </c>
      <c r="V505">
        <v>0</v>
      </c>
      <c r="W505">
        <v>189</v>
      </c>
      <c r="X505">
        <v>189</v>
      </c>
      <c r="Y505">
        <v>0</v>
      </c>
      <c r="Z505">
        <v>189</v>
      </c>
      <c r="AA505">
        <v>8331</v>
      </c>
      <c r="AB505">
        <v>18.5</v>
      </c>
      <c r="AC505">
        <v>4</v>
      </c>
      <c r="AD505">
        <v>450.32432432432432</v>
      </c>
      <c r="AE505">
        <v>112.58108108108108</v>
      </c>
      <c r="AF505">
        <v>8</v>
      </c>
      <c r="AG505" s="2" t="s">
        <v>764</v>
      </c>
    </row>
    <row r="506" spans="1:33">
      <c r="A506" s="1">
        <v>46139</v>
      </c>
      <c r="B506" s="2" t="s">
        <v>29</v>
      </c>
      <c r="C506" s="3">
        <v>0.53472222222222232</v>
      </c>
      <c r="D506" s="3">
        <v>0.55208333333333326</v>
      </c>
      <c r="E506">
        <v>467</v>
      </c>
      <c r="F506" s="2" t="s">
        <v>2015</v>
      </c>
      <c r="G506" s="2" t="s">
        <v>2063</v>
      </c>
      <c r="H506" s="2" t="s">
        <v>2014</v>
      </c>
      <c r="I506" s="2" t="s">
        <v>779</v>
      </c>
      <c r="J506" s="2" t="s">
        <v>2013</v>
      </c>
      <c r="K506" s="2" t="s">
        <v>64</v>
      </c>
      <c r="L506">
        <v>8000</v>
      </c>
      <c r="M506">
        <v>8320</v>
      </c>
      <c r="N506" s="2" t="s">
        <v>4698</v>
      </c>
      <c r="O506">
        <v>8315</v>
      </c>
      <c r="P506">
        <v>0</v>
      </c>
      <c r="Q506">
        <v>8315</v>
      </c>
      <c r="R506" s="2" t="s">
        <v>764</v>
      </c>
      <c r="S506">
        <v>4</v>
      </c>
      <c r="T506" s="2" t="s">
        <v>4697</v>
      </c>
      <c r="U506">
        <v>8520</v>
      </c>
      <c r="V506">
        <v>0</v>
      </c>
      <c r="W506">
        <v>205</v>
      </c>
      <c r="X506">
        <v>205</v>
      </c>
      <c r="Y506">
        <v>0</v>
      </c>
      <c r="Z506">
        <v>205</v>
      </c>
      <c r="AA506">
        <v>8315</v>
      </c>
      <c r="AB506">
        <v>0.42</v>
      </c>
      <c r="AC506">
        <v>4</v>
      </c>
      <c r="AD506">
        <v>19797.61904761905</v>
      </c>
      <c r="AE506">
        <v>4949.4047619047624</v>
      </c>
      <c r="AF506">
        <v>9</v>
      </c>
      <c r="AG506" s="2" t="s">
        <v>764</v>
      </c>
    </row>
    <row r="507" spans="1:33">
      <c r="A507" s="1">
        <v>46139</v>
      </c>
      <c r="B507" s="2" t="s">
        <v>29</v>
      </c>
      <c r="C507" s="3">
        <v>0.59722222222222232</v>
      </c>
      <c r="D507" s="3">
        <v>0.60763888888888884</v>
      </c>
      <c r="E507">
        <v>468</v>
      </c>
      <c r="F507" s="2" t="s">
        <v>2015</v>
      </c>
      <c r="G507" s="2" t="s">
        <v>2064</v>
      </c>
      <c r="H507" s="2" t="s">
        <v>2014</v>
      </c>
      <c r="I507" s="2" t="s">
        <v>779</v>
      </c>
      <c r="J507" s="2" t="s">
        <v>2013</v>
      </c>
      <c r="K507" s="2" t="s">
        <v>64</v>
      </c>
      <c r="L507">
        <v>8000</v>
      </c>
      <c r="M507">
        <v>8380</v>
      </c>
      <c r="N507" s="2" t="s">
        <v>4699</v>
      </c>
      <c r="O507">
        <v>8362</v>
      </c>
      <c r="P507">
        <v>0</v>
      </c>
      <c r="Q507">
        <v>8362</v>
      </c>
      <c r="R507" s="2" t="s">
        <v>764</v>
      </c>
      <c r="S507">
        <v>2</v>
      </c>
      <c r="T507" s="2" t="s">
        <v>4700</v>
      </c>
      <c r="U507">
        <v>8520</v>
      </c>
      <c r="V507">
        <v>0</v>
      </c>
      <c r="W507">
        <v>158</v>
      </c>
      <c r="X507">
        <v>158</v>
      </c>
      <c r="Y507">
        <v>0</v>
      </c>
      <c r="Z507">
        <v>158</v>
      </c>
      <c r="AA507">
        <v>8362</v>
      </c>
      <c r="AB507">
        <v>0.25</v>
      </c>
      <c r="AC507">
        <v>5</v>
      </c>
      <c r="AD507">
        <v>33448</v>
      </c>
      <c r="AE507">
        <v>6689.6</v>
      </c>
      <c r="AF507">
        <v>7</v>
      </c>
      <c r="AG507" s="2" t="s">
        <v>764</v>
      </c>
    </row>
    <row r="508" spans="1:33">
      <c r="A508" s="1">
        <v>46139</v>
      </c>
      <c r="B508" s="2" t="s">
        <v>29</v>
      </c>
      <c r="C508" s="3">
        <v>0.65972222222222232</v>
      </c>
      <c r="D508" s="3">
        <v>0.68055555555555558</v>
      </c>
      <c r="E508">
        <v>469</v>
      </c>
      <c r="F508" s="2" t="s">
        <v>2015</v>
      </c>
      <c r="G508" s="2" t="s">
        <v>2065</v>
      </c>
      <c r="H508" s="2" t="s">
        <v>2014</v>
      </c>
      <c r="I508" s="2" t="s">
        <v>779</v>
      </c>
      <c r="J508" s="2" t="s">
        <v>2013</v>
      </c>
      <c r="K508" s="2" t="s">
        <v>64</v>
      </c>
      <c r="L508">
        <v>8000</v>
      </c>
      <c r="M508">
        <v>8460</v>
      </c>
      <c r="N508" s="2" t="s">
        <v>4701</v>
      </c>
      <c r="O508">
        <v>8243</v>
      </c>
      <c r="P508">
        <v>0</v>
      </c>
      <c r="Q508">
        <v>8243</v>
      </c>
      <c r="R508" s="2" t="s">
        <v>764</v>
      </c>
      <c r="S508">
        <v>154</v>
      </c>
      <c r="T508" s="2" t="s">
        <v>4697</v>
      </c>
      <c r="U508">
        <v>8520</v>
      </c>
      <c r="V508">
        <v>0</v>
      </c>
      <c r="W508">
        <v>277</v>
      </c>
      <c r="X508">
        <v>277</v>
      </c>
      <c r="Y508">
        <v>0</v>
      </c>
      <c r="Z508">
        <v>277</v>
      </c>
      <c r="AA508">
        <v>8243</v>
      </c>
      <c r="AB508">
        <v>0.5</v>
      </c>
      <c r="AC508">
        <v>4</v>
      </c>
      <c r="AD508">
        <v>16486</v>
      </c>
      <c r="AE508">
        <v>4121.5</v>
      </c>
      <c r="AF508">
        <v>12</v>
      </c>
      <c r="AG508" s="2" t="s">
        <v>764</v>
      </c>
    </row>
    <row r="509" spans="1:33">
      <c r="A509" s="1">
        <v>46140</v>
      </c>
      <c r="B509" s="2" t="s">
        <v>29</v>
      </c>
      <c r="C509" s="3">
        <v>0.33333333333333326</v>
      </c>
      <c r="D509" s="3">
        <v>0.35416666666666674</v>
      </c>
      <c r="E509">
        <v>522</v>
      </c>
      <c r="F509" s="2" t="s">
        <v>2214</v>
      </c>
      <c r="G509" s="2" t="s">
        <v>2206</v>
      </c>
      <c r="H509" s="2" t="s">
        <v>2208</v>
      </c>
      <c r="I509" s="2" t="s">
        <v>805</v>
      </c>
      <c r="J509" s="2" t="s">
        <v>2207</v>
      </c>
      <c r="K509" s="2" t="s">
        <v>64</v>
      </c>
      <c r="L509">
        <v>11200</v>
      </c>
      <c r="M509">
        <v>11405</v>
      </c>
      <c r="N509" s="2" t="s">
        <v>4702</v>
      </c>
      <c r="O509">
        <v>11410</v>
      </c>
      <c r="P509">
        <v>0</v>
      </c>
      <c r="Q509">
        <v>11410</v>
      </c>
      <c r="R509" s="2" t="s">
        <v>764</v>
      </c>
      <c r="S509">
        <v>3</v>
      </c>
      <c r="T509" s="2" t="s">
        <v>4679</v>
      </c>
      <c r="U509">
        <v>11680</v>
      </c>
      <c r="V509">
        <v>0</v>
      </c>
      <c r="W509">
        <v>270</v>
      </c>
      <c r="X509">
        <v>270</v>
      </c>
      <c r="Y509">
        <v>0</v>
      </c>
      <c r="Z509">
        <v>270</v>
      </c>
      <c r="AA509">
        <v>11410</v>
      </c>
      <c r="AB509">
        <v>0.5</v>
      </c>
      <c r="AC509">
        <v>5</v>
      </c>
      <c r="AD509">
        <v>22820</v>
      </c>
      <c r="AE509">
        <v>4564</v>
      </c>
      <c r="AF509">
        <v>17</v>
      </c>
      <c r="AG509" s="2" t="s">
        <v>764</v>
      </c>
    </row>
    <row r="510" spans="1:33">
      <c r="A510" s="1">
        <v>46140</v>
      </c>
      <c r="B510" s="2" t="s">
        <v>29</v>
      </c>
      <c r="C510" s="3">
        <v>0.33333333333333326</v>
      </c>
      <c r="D510" s="3">
        <v>0.35069444444444442</v>
      </c>
      <c r="E510">
        <v>470</v>
      </c>
      <c r="F510" s="2" t="s">
        <v>2015</v>
      </c>
      <c r="G510" s="2" t="s">
        <v>2066</v>
      </c>
      <c r="H510" s="2" t="s">
        <v>2014</v>
      </c>
      <c r="I510" s="2" t="s">
        <v>779</v>
      </c>
      <c r="J510" s="2" t="s">
        <v>2013</v>
      </c>
      <c r="K510" s="2" t="s">
        <v>64</v>
      </c>
      <c r="L510">
        <v>8000</v>
      </c>
      <c r="M510">
        <v>8360</v>
      </c>
      <c r="N510" s="2" t="s">
        <v>4703</v>
      </c>
      <c r="O510">
        <v>8350</v>
      </c>
      <c r="P510">
        <v>0</v>
      </c>
      <c r="Q510">
        <v>8350</v>
      </c>
      <c r="R510" s="2" t="s">
        <v>764</v>
      </c>
      <c r="S510">
        <v>4</v>
      </c>
      <c r="T510" s="2" t="s">
        <v>4704</v>
      </c>
      <c r="U510">
        <v>8520</v>
      </c>
      <c r="V510">
        <v>0</v>
      </c>
      <c r="W510">
        <v>170</v>
      </c>
      <c r="X510">
        <v>170</v>
      </c>
      <c r="Y510">
        <v>0</v>
      </c>
      <c r="Z510">
        <v>170</v>
      </c>
      <c r="AA510">
        <v>8350</v>
      </c>
      <c r="AB510">
        <v>0.42</v>
      </c>
      <c r="AC510">
        <v>5</v>
      </c>
      <c r="AD510">
        <v>19880.952380952382</v>
      </c>
      <c r="AE510">
        <v>3976.1904761904761</v>
      </c>
      <c r="AF510">
        <v>7</v>
      </c>
      <c r="AG510" s="2" t="s">
        <v>764</v>
      </c>
    </row>
    <row r="511" spans="1:33">
      <c r="A511" s="1">
        <v>46140</v>
      </c>
      <c r="B511" s="2" t="s">
        <v>29</v>
      </c>
      <c r="C511" s="3">
        <v>0.35416666666666674</v>
      </c>
      <c r="D511" s="3">
        <v>0.375</v>
      </c>
      <c r="E511">
        <v>471</v>
      </c>
      <c r="F511" s="2" t="s">
        <v>2015</v>
      </c>
      <c r="G511" s="2" t="s">
        <v>2067</v>
      </c>
      <c r="H511" s="2" t="s">
        <v>2014</v>
      </c>
      <c r="I511" s="2" t="s">
        <v>779</v>
      </c>
      <c r="J511" s="2" t="s">
        <v>2013</v>
      </c>
      <c r="K511" s="2" t="s">
        <v>64</v>
      </c>
      <c r="L511">
        <v>8000</v>
      </c>
      <c r="N511" s="2" t="s">
        <v>4705</v>
      </c>
      <c r="O511">
        <v>8440</v>
      </c>
      <c r="P511">
        <v>0</v>
      </c>
      <c r="Q511">
        <v>8440</v>
      </c>
      <c r="R511" s="2" t="s">
        <v>764</v>
      </c>
      <c r="S511">
        <v>2</v>
      </c>
      <c r="T511" s="2" t="s">
        <v>4706</v>
      </c>
      <c r="U511">
        <v>8520</v>
      </c>
      <c r="V511">
        <v>0</v>
      </c>
      <c r="W511">
        <v>80</v>
      </c>
      <c r="X511">
        <v>80</v>
      </c>
      <c r="Y511">
        <v>0</v>
      </c>
      <c r="Z511">
        <v>80</v>
      </c>
      <c r="AA511">
        <v>8440</v>
      </c>
      <c r="AB511">
        <v>0.5</v>
      </c>
      <c r="AC511">
        <v>3</v>
      </c>
      <c r="AD511">
        <v>16880</v>
      </c>
      <c r="AE511">
        <v>5626.666666666667</v>
      </c>
      <c r="AF511">
        <v>3</v>
      </c>
      <c r="AG511" s="2" t="s">
        <v>4707</v>
      </c>
    </row>
    <row r="512" spans="1:33">
      <c r="A512" s="1">
        <v>46140</v>
      </c>
      <c r="B512" s="2" t="s">
        <v>29</v>
      </c>
      <c r="C512" s="3">
        <v>0.36111111111111116</v>
      </c>
      <c r="D512" s="3">
        <v>0.38194444444444442</v>
      </c>
      <c r="E512">
        <v>523</v>
      </c>
      <c r="F512" s="2" t="s">
        <v>2214</v>
      </c>
      <c r="G512" s="2" t="s">
        <v>2217</v>
      </c>
      <c r="H512" s="2" t="s">
        <v>2208</v>
      </c>
      <c r="I512" s="2" t="s">
        <v>805</v>
      </c>
      <c r="J512" s="2" t="s">
        <v>2207</v>
      </c>
      <c r="K512" s="2" t="s">
        <v>64</v>
      </c>
      <c r="L512">
        <v>11200</v>
      </c>
      <c r="M512">
        <v>11490</v>
      </c>
      <c r="N512" s="2" t="s">
        <v>4708</v>
      </c>
      <c r="O512">
        <v>11475</v>
      </c>
      <c r="P512">
        <v>0</v>
      </c>
      <c r="Q512">
        <v>11475</v>
      </c>
      <c r="R512" s="2" t="s">
        <v>764</v>
      </c>
      <c r="S512">
        <v>19</v>
      </c>
      <c r="T512" s="2" t="s">
        <v>4679</v>
      </c>
      <c r="U512">
        <v>11680</v>
      </c>
      <c r="V512">
        <v>0</v>
      </c>
      <c r="W512">
        <v>205</v>
      </c>
      <c r="X512">
        <v>205</v>
      </c>
      <c r="Y512">
        <v>0</v>
      </c>
      <c r="Z512">
        <v>205</v>
      </c>
      <c r="AA512">
        <v>11475</v>
      </c>
      <c r="AB512">
        <v>0.5</v>
      </c>
      <c r="AC512">
        <v>5</v>
      </c>
      <c r="AD512">
        <v>22950</v>
      </c>
      <c r="AE512">
        <v>4590</v>
      </c>
      <c r="AF512">
        <v>13</v>
      </c>
      <c r="AG512" s="2" t="s">
        <v>764</v>
      </c>
    </row>
    <row r="513" spans="1:33">
      <c r="A513" s="1">
        <v>46140</v>
      </c>
      <c r="B513" s="2" t="s">
        <v>29</v>
      </c>
      <c r="C513" s="3">
        <v>0.38194444444444442</v>
      </c>
      <c r="D513" s="3">
        <v>0.42361111111111116</v>
      </c>
      <c r="E513">
        <v>498</v>
      </c>
      <c r="F513" s="2" t="s">
        <v>2133</v>
      </c>
      <c r="G513" s="2" t="s">
        <v>2129</v>
      </c>
      <c r="H513" s="2" t="s">
        <v>2131</v>
      </c>
      <c r="I513" s="2" t="s">
        <v>2132</v>
      </c>
      <c r="J513" s="2" t="s">
        <v>2130</v>
      </c>
      <c r="K513" s="2" t="s">
        <v>64</v>
      </c>
      <c r="L513">
        <v>16800</v>
      </c>
      <c r="M513">
        <v>17006</v>
      </c>
      <c r="N513" s="2" t="s">
        <v>4709</v>
      </c>
      <c r="O513">
        <v>16987</v>
      </c>
      <c r="P513">
        <v>0</v>
      </c>
      <c r="Q513">
        <v>16987</v>
      </c>
      <c r="R513" s="2" t="s">
        <v>764</v>
      </c>
      <c r="S513">
        <v>1</v>
      </c>
      <c r="T513" s="2" t="s">
        <v>4706</v>
      </c>
      <c r="U513">
        <v>17280</v>
      </c>
      <c r="V513">
        <v>0</v>
      </c>
      <c r="W513">
        <v>293</v>
      </c>
      <c r="X513">
        <v>293</v>
      </c>
      <c r="Y513">
        <v>0</v>
      </c>
      <c r="Z513">
        <v>293</v>
      </c>
      <c r="AA513">
        <v>16987</v>
      </c>
      <c r="AB513">
        <v>1</v>
      </c>
      <c r="AC513">
        <v>3</v>
      </c>
      <c r="AD513">
        <v>16987</v>
      </c>
      <c r="AE513">
        <v>5662.333333333333</v>
      </c>
      <c r="AF513">
        <v>18</v>
      </c>
      <c r="AG513" s="2" t="s">
        <v>764</v>
      </c>
    </row>
    <row r="514" spans="1:33">
      <c r="A514" s="1">
        <v>46140</v>
      </c>
      <c r="B514" s="2" t="s">
        <v>29</v>
      </c>
      <c r="C514" s="3">
        <v>0.38541666666666674</v>
      </c>
      <c r="D514" s="3">
        <v>0.40972222222222232</v>
      </c>
      <c r="E514">
        <v>524</v>
      </c>
      <c r="F514" s="2" t="s">
        <v>2214</v>
      </c>
      <c r="G514" s="2" t="s">
        <v>2218</v>
      </c>
      <c r="H514" s="2" t="s">
        <v>2208</v>
      </c>
      <c r="I514" s="2" t="s">
        <v>805</v>
      </c>
      <c r="J514" s="2" t="s">
        <v>2207</v>
      </c>
      <c r="K514" s="2" t="s">
        <v>64</v>
      </c>
      <c r="L514">
        <v>17000</v>
      </c>
      <c r="M514">
        <v>17222</v>
      </c>
      <c r="N514" s="2" t="s">
        <v>4710</v>
      </c>
      <c r="O514">
        <v>17200</v>
      </c>
      <c r="P514">
        <v>0</v>
      </c>
      <c r="Q514">
        <v>17200</v>
      </c>
      <c r="R514" s="2" t="s">
        <v>764</v>
      </c>
      <c r="S514">
        <v>19</v>
      </c>
      <c r="T514" s="2" t="s">
        <v>4679</v>
      </c>
      <c r="U514">
        <v>17440</v>
      </c>
      <c r="V514">
        <v>0</v>
      </c>
      <c r="W514">
        <v>240</v>
      </c>
      <c r="X514">
        <v>240</v>
      </c>
      <c r="Y514">
        <v>0</v>
      </c>
      <c r="Z514">
        <v>240</v>
      </c>
      <c r="AA514">
        <v>17200</v>
      </c>
      <c r="AB514">
        <v>0.57999999999999996</v>
      </c>
      <c r="AC514">
        <v>5</v>
      </c>
      <c r="AD514">
        <v>29655.172413793105</v>
      </c>
      <c r="AE514">
        <v>5931.0344827586214</v>
      </c>
      <c r="AF514">
        <v>15</v>
      </c>
      <c r="AG514" s="2" t="s">
        <v>4711</v>
      </c>
    </row>
    <row r="515" spans="1:33">
      <c r="A515" s="1">
        <v>46140</v>
      </c>
      <c r="B515" s="2" t="s">
        <v>29</v>
      </c>
      <c r="C515" s="3">
        <v>0.33333333333333326</v>
      </c>
      <c r="D515" s="3">
        <v>0.39236111111111116</v>
      </c>
      <c r="E515">
        <v>600</v>
      </c>
      <c r="F515" s="2" t="s">
        <v>2475</v>
      </c>
      <c r="G515" s="2" t="s">
        <v>2472</v>
      </c>
      <c r="H515" s="2" t="s">
        <v>2474</v>
      </c>
      <c r="I515" s="2" t="s">
        <v>153</v>
      </c>
      <c r="J515" s="2" t="s">
        <v>2473</v>
      </c>
      <c r="K515" s="2" t="s">
        <v>64</v>
      </c>
      <c r="L515">
        <v>2150</v>
      </c>
      <c r="M515">
        <v>2236</v>
      </c>
      <c r="N515" s="2" t="s">
        <v>4712</v>
      </c>
      <c r="O515">
        <v>2000</v>
      </c>
      <c r="P515">
        <v>212</v>
      </c>
      <c r="Q515">
        <v>2000</v>
      </c>
      <c r="R515" s="2" t="s">
        <v>764</v>
      </c>
      <c r="S515">
        <v>1</v>
      </c>
      <c r="T515" s="2" t="s">
        <v>4592</v>
      </c>
      <c r="U515">
        <v>2400</v>
      </c>
      <c r="V515">
        <v>0</v>
      </c>
      <c r="W515">
        <v>188</v>
      </c>
      <c r="X515">
        <v>188</v>
      </c>
      <c r="Y515">
        <v>0</v>
      </c>
      <c r="Z515">
        <v>188</v>
      </c>
      <c r="AA515">
        <v>2212</v>
      </c>
      <c r="AB515">
        <v>1.42</v>
      </c>
      <c r="AC515">
        <v>2</v>
      </c>
      <c r="AD515">
        <v>1557.7464788732395</v>
      </c>
      <c r="AE515">
        <v>778.87323943661977</v>
      </c>
      <c r="AF515">
        <v>24</v>
      </c>
      <c r="AG515" s="2" t="s">
        <v>764</v>
      </c>
    </row>
    <row r="516" spans="1:33">
      <c r="A516" s="1">
        <v>46140</v>
      </c>
      <c r="B516" s="2" t="s">
        <v>29</v>
      </c>
      <c r="C516" s="3">
        <v>0.43055555555555558</v>
      </c>
      <c r="D516" s="3">
        <v>0.51041666666666674</v>
      </c>
      <c r="E516">
        <v>581</v>
      </c>
      <c r="F516" s="2" t="s">
        <v>2407</v>
      </c>
      <c r="G516" s="2" t="s">
        <v>2404</v>
      </c>
      <c r="H516" s="2" t="s">
        <v>2406</v>
      </c>
      <c r="I516" s="2" t="s">
        <v>153</v>
      </c>
      <c r="J516" s="2" t="s">
        <v>2405</v>
      </c>
      <c r="K516" s="2" t="s">
        <v>64</v>
      </c>
      <c r="L516">
        <v>2300</v>
      </c>
      <c r="M516">
        <v>2378</v>
      </c>
      <c r="N516" s="2" t="s">
        <v>4713</v>
      </c>
      <c r="O516">
        <v>2000</v>
      </c>
      <c r="P516">
        <v>482</v>
      </c>
      <c r="Q516">
        <v>2000</v>
      </c>
      <c r="R516" s="2" t="s">
        <v>764</v>
      </c>
      <c r="S516">
        <v>0</v>
      </c>
      <c r="T516" s="2" t="s">
        <v>4592</v>
      </c>
      <c r="U516">
        <v>2560</v>
      </c>
      <c r="V516">
        <v>0</v>
      </c>
      <c r="W516">
        <v>78</v>
      </c>
      <c r="X516">
        <v>78</v>
      </c>
      <c r="Y516">
        <v>0</v>
      </c>
      <c r="Z516">
        <v>78</v>
      </c>
      <c r="AA516">
        <v>2482</v>
      </c>
      <c r="AB516">
        <v>1.92</v>
      </c>
      <c r="AC516">
        <v>2</v>
      </c>
      <c r="AD516">
        <v>1292.7083333333335</v>
      </c>
      <c r="AE516">
        <v>646.35416666666674</v>
      </c>
      <c r="AF516">
        <v>10</v>
      </c>
      <c r="AG516" s="2" t="s">
        <v>764</v>
      </c>
    </row>
    <row r="517" spans="1:33">
      <c r="A517" s="1">
        <v>46140</v>
      </c>
      <c r="B517" s="2" t="s">
        <v>29</v>
      </c>
      <c r="C517" s="3">
        <v>0.45138888888888884</v>
      </c>
      <c r="D517" s="3">
        <v>0.45486111111111116</v>
      </c>
      <c r="E517">
        <v>458</v>
      </c>
      <c r="F517" s="2" t="s">
        <v>2032</v>
      </c>
      <c r="G517" s="2" t="s">
        <v>2030</v>
      </c>
      <c r="H517" s="2" t="s">
        <v>142</v>
      </c>
      <c r="I517" s="2" t="s">
        <v>153</v>
      </c>
      <c r="J517" s="2" t="s">
        <v>2031</v>
      </c>
      <c r="K517" s="2" t="s">
        <v>64</v>
      </c>
      <c r="L517">
        <v>3500</v>
      </c>
      <c r="M517">
        <v>3760</v>
      </c>
      <c r="N517" s="2" t="s">
        <v>4714</v>
      </c>
      <c r="O517">
        <v>1100</v>
      </c>
      <c r="P517">
        <v>2600</v>
      </c>
      <c r="Q517">
        <v>1100</v>
      </c>
      <c r="R517" s="2" t="s">
        <v>764</v>
      </c>
      <c r="S517">
        <v>28</v>
      </c>
      <c r="T517" s="2" t="s">
        <v>4679</v>
      </c>
      <c r="U517">
        <v>4800</v>
      </c>
      <c r="V517">
        <v>0</v>
      </c>
      <c r="W517">
        <v>1100</v>
      </c>
      <c r="X517">
        <v>1100</v>
      </c>
      <c r="Y517">
        <v>0</v>
      </c>
      <c r="Z517">
        <v>1100</v>
      </c>
      <c r="AA517">
        <v>3700</v>
      </c>
      <c r="AB517">
        <v>0.08</v>
      </c>
      <c r="AC517">
        <v>5</v>
      </c>
      <c r="AD517">
        <v>46250</v>
      </c>
      <c r="AE517">
        <v>9250</v>
      </c>
      <c r="AF517">
        <v>69</v>
      </c>
      <c r="AG517" s="2" t="s">
        <v>764</v>
      </c>
    </row>
    <row r="518" spans="1:33">
      <c r="A518" s="1">
        <v>46140</v>
      </c>
      <c r="B518" s="2" t="s">
        <v>29</v>
      </c>
      <c r="C518" s="3">
        <v>0.49305555555555558</v>
      </c>
      <c r="D518" s="3">
        <v>0.54861111111111116</v>
      </c>
      <c r="E518">
        <v>525</v>
      </c>
      <c r="F518" s="2" t="s">
        <v>2214</v>
      </c>
      <c r="G518" s="2" t="s">
        <v>2219</v>
      </c>
      <c r="H518" s="2" t="s">
        <v>2208</v>
      </c>
      <c r="I518" s="2" t="s">
        <v>805</v>
      </c>
      <c r="J518" s="2" t="s">
        <v>2207</v>
      </c>
      <c r="K518" s="2" t="s">
        <v>64</v>
      </c>
      <c r="L518">
        <v>17000</v>
      </c>
      <c r="M518">
        <v>17274</v>
      </c>
      <c r="N518" s="2" t="s">
        <v>4715</v>
      </c>
      <c r="O518">
        <v>17100</v>
      </c>
      <c r="P518">
        <v>0</v>
      </c>
      <c r="Q518">
        <v>17100</v>
      </c>
      <c r="R518" s="2" t="s">
        <v>764</v>
      </c>
      <c r="S518">
        <v>163</v>
      </c>
      <c r="T518" s="2" t="s">
        <v>4716</v>
      </c>
      <c r="U518">
        <v>17440</v>
      </c>
      <c r="V518">
        <v>0</v>
      </c>
      <c r="W518">
        <v>340</v>
      </c>
      <c r="X518">
        <v>340</v>
      </c>
      <c r="Y518">
        <v>0</v>
      </c>
      <c r="Z518">
        <v>340</v>
      </c>
      <c r="AA518">
        <v>17100</v>
      </c>
      <c r="AB518">
        <v>1.33</v>
      </c>
      <c r="AC518">
        <v>4</v>
      </c>
      <c r="AD518">
        <v>12857.142857142857</v>
      </c>
      <c r="AE518">
        <v>3214.2857142857142</v>
      </c>
      <c r="AF518">
        <v>21</v>
      </c>
      <c r="AG518" s="2" t="s">
        <v>4717</v>
      </c>
    </row>
    <row r="519" spans="1:33">
      <c r="A519" s="1">
        <v>46141</v>
      </c>
      <c r="B519" s="2" t="s">
        <v>29</v>
      </c>
      <c r="C519" s="3">
        <v>0.33333333333333326</v>
      </c>
      <c r="D519" s="3">
        <v>0.34375</v>
      </c>
      <c r="E519">
        <v>472</v>
      </c>
      <c r="F519" s="2" t="s">
        <v>2015</v>
      </c>
      <c r="G519" s="2" t="s">
        <v>2068</v>
      </c>
      <c r="H519" s="2" t="s">
        <v>2014</v>
      </c>
      <c r="I519" s="2" t="s">
        <v>779</v>
      </c>
      <c r="J519" s="2" t="s">
        <v>2013</v>
      </c>
      <c r="K519" s="2" t="s">
        <v>64</v>
      </c>
      <c r="L519">
        <v>8000</v>
      </c>
      <c r="M519">
        <v>8390</v>
      </c>
      <c r="N519" s="2" t="s">
        <v>4718</v>
      </c>
      <c r="O519">
        <v>8383</v>
      </c>
      <c r="P519">
        <v>0</v>
      </c>
      <c r="Q519">
        <v>8383</v>
      </c>
      <c r="R519" s="2" t="s">
        <v>764</v>
      </c>
      <c r="S519">
        <v>0</v>
      </c>
      <c r="T519" s="2" t="s">
        <v>4719</v>
      </c>
      <c r="U519">
        <v>8520</v>
      </c>
      <c r="V519">
        <v>0</v>
      </c>
      <c r="W519">
        <v>137</v>
      </c>
      <c r="X519">
        <v>137</v>
      </c>
      <c r="Y519">
        <v>0</v>
      </c>
      <c r="Z519">
        <v>137</v>
      </c>
      <c r="AA519">
        <v>8383</v>
      </c>
      <c r="AB519">
        <v>0.25</v>
      </c>
      <c r="AC519">
        <v>5</v>
      </c>
      <c r="AD519">
        <v>33532</v>
      </c>
      <c r="AE519">
        <v>6706.4</v>
      </c>
      <c r="AF519">
        <v>6</v>
      </c>
      <c r="AG519" s="2" t="s">
        <v>764</v>
      </c>
    </row>
    <row r="520" spans="1:33">
      <c r="A520" s="1">
        <v>46141</v>
      </c>
      <c r="B520" s="2" t="s">
        <v>29</v>
      </c>
      <c r="C520" s="3">
        <v>0.33333333333333326</v>
      </c>
      <c r="D520" s="3">
        <v>0.37847222222222232</v>
      </c>
      <c r="E520">
        <v>430</v>
      </c>
      <c r="F520" s="2" t="s">
        <v>273</v>
      </c>
      <c r="G520" s="2" t="s">
        <v>1926</v>
      </c>
      <c r="H520" s="2" t="s">
        <v>271</v>
      </c>
      <c r="I520" s="2" t="s">
        <v>97</v>
      </c>
      <c r="J520" s="2" t="s">
        <v>270</v>
      </c>
      <c r="K520" s="2" t="s">
        <v>64</v>
      </c>
      <c r="L520">
        <v>19500</v>
      </c>
      <c r="M520">
        <v>19820</v>
      </c>
      <c r="N520" s="2" t="s">
        <v>4720</v>
      </c>
      <c r="O520">
        <v>19786</v>
      </c>
      <c r="P520">
        <v>0</v>
      </c>
      <c r="Q520">
        <v>19786</v>
      </c>
      <c r="R520" s="2" t="s">
        <v>764</v>
      </c>
      <c r="S520">
        <v>53</v>
      </c>
      <c r="T520" s="2" t="s">
        <v>4679</v>
      </c>
      <c r="U520">
        <v>19800</v>
      </c>
      <c r="V520">
        <v>0</v>
      </c>
      <c r="W520">
        <v>14</v>
      </c>
      <c r="X520">
        <v>14</v>
      </c>
      <c r="Y520">
        <v>0</v>
      </c>
      <c r="Z520">
        <v>14</v>
      </c>
      <c r="AA520">
        <v>19786</v>
      </c>
      <c r="AB520">
        <v>1.08</v>
      </c>
      <c r="AC520">
        <v>5</v>
      </c>
      <c r="AD520">
        <v>18320.370370370369</v>
      </c>
      <c r="AE520">
        <v>3664.0740740740735</v>
      </c>
      <c r="AF520">
        <v>1</v>
      </c>
      <c r="AG520" s="2" t="s">
        <v>764</v>
      </c>
    </row>
    <row r="521" spans="1:33">
      <c r="A521" s="1">
        <v>46141</v>
      </c>
      <c r="B521" s="2" t="s">
        <v>29</v>
      </c>
      <c r="C521" s="3">
        <v>0.35416666666666674</v>
      </c>
      <c r="D521" s="3">
        <v>0.37847222222222232</v>
      </c>
      <c r="E521">
        <v>473</v>
      </c>
      <c r="F521" s="2" t="s">
        <v>2015</v>
      </c>
      <c r="G521" s="2" t="s">
        <v>2069</v>
      </c>
      <c r="H521" s="2" t="s">
        <v>2014</v>
      </c>
      <c r="I521" s="2" t="s">
        <v>779</v>
      </c>
      <c r="J521" s="2" t="s">
        <v>2013</v>
      </c>
      <c r="K521" s="2" t="s">
        <v>64</v>
      </c>
      <c r="L521">
        <v>8000</v>
      </c>
      <c r="M521">
        <v>8443</v>
      </c>
      <c r="N521" s="2" t="s">
        <v>4721</v>
      </c>
      <c r="O521">
        <v>8447</v>
      </c>
      <c r="P521">
        <v>0</v>
      </c>
      <c r="Q521">
        <v>8447</v>
      </c>
      <c r="R521" s="2" t="s">
        <v>764</v>
      </c>
      <c r="S521">
        <v>0</v>
      </c>
      <c r="T521" s="2" t="s">
        <v>4722</v>
      </c>
      <c r="U521">
        <v>8520</v>
      </c>
      <c r="V521">
        <v>0</v>
      </c>
      <c r="W521">
        <v>73</v>
      </c>
      <c r="X521">
        <v>73</v>
      </c>
      <c r="Y521">
        <v>0</v>
      </c>
      <c r="Z521">
        <v>73</v>
      </c>
      <c r="AA521">
        <v>8447</v>
      </c>
      <c r="AB521">
        <v>0.57999999999999996</v>
      </c>
      <c r="AC521">
        <v>3</v>
      </c>
      <c r="AD521">
        <v>14563.793103448277</v>
      </c>
      <c r="AE521">
        <v>4854.5977011494251</v>
      </c>
      <c r="AF521">
        <v>3</v>
      </c>
      <c r="AG521" s="2" t="s">
        <v>764</v>
      </c>
    </row>
    <row r="522" spans="1:33">
      <c r="A522" s="1">
        <v>46141</v>
      </c>
      <c r="B522" s="2" t="s">
        <v>29</v>
      </c>
      <c r="C522" s="3">
        <v>0.38194444444444442</v>
      </c>
      <c r="D522" s="3">
        <v>0.40277777777777768</v>
      </c>
      <c r="E522">
        <v>347</v>
      </c>
      <c r="F522" s="2" t="s">
        <v>1638</v>
      </c>
      <c r="G522" s="2" t="s">
        <v>1634</v>
      </c>
      <c r="H522" s="2" t="s">
        <v>1636</v>
      </c>
      <c r="I522" s="2" t="s">
        <v>1637</v>
      </c>
      <c r="J522" s="2" t="s">
        <v>1635</v>
      </c>
      <c r="K522" s="2" t="s">
        <v>64</v>
      </c>
      <c r="L522">
        <v>24000</v>
      </c>
      <c r="M522">
        <v>24673</v>
      </c>
      <c r="N522" s="2" t="s">
        <v>4723</v>
      </c>
      <c r="O522">
        <v>9700</v>
      </c>
      <c r="P522">
        <v>14740</v>
      </c>
      <c r="Q522">
        <v>9700</v>
      </c>
      <c r="R522" s="2" t="s">
        <v>764</v>
      </c>
      <c r="S522">
        <v>9</v>
      </c>
      <c r="T522" s="2" t="s">
        <v>4679</v>
      </c>
      <c r="U522">
        <v>24480</v>
      </c>
      <c r="V522">
        <v>0</v>
      </c>
      <c r="W522">
        <v>40</v>
      </c>
      <c r="X522">
        <v>40</v>
      </c>
      <c r="Y522">
        <v>0</v>
      </c>
      <c r="Z522">
        <v>40</v>
      </c>
      <c r="AA522">
        <v>24440</v>
      </c>
      <c r="AB522">
        <v>0.5</v>
      </c>
      <c r="AC522">
        <v>5</v>
      </c>
      <c r="AD522">
        <v>48880</v>
      </c>
      <c r="AE522">
        <v>9776</v>
      </c>
      <c r="AF522">
        <v>2</v>
      </c>
      <c r="AG522" s="2" t="s">
        <v>764</v>
      </c>
    </row>
    <row r="523" spans="1:33">
      <c r="A523" s="1">
        <v>46141</v>
      </c>
      <c r="B523" s="2" t="s">
        <v>29</v>
      </c>
      <c r="C523" s="3">
        <v>0.38541666666666674</v>
      </c>
      <c r="D523" s="3">
        <v>0.40277777777777768</v>
      </c>
      <c r="E523">
        <v>474</v>
      </c>
      <c r="F523" s="2" t="s">
        <v>2015</v>
      </c>
      <c r="G523" s="2" t="s">
        <v>2070</v>
      </c>
      <c r="H523" s="2" t="s">
        <v>2014</v>
      </c>
      <c r="I523" s="2" t="s">
        <v>779</v>
      </c>
      <c r="J523" s="2" t="s">
        <v>2013</v>
      </c>
      <c r="K523" s="2" t="s">
        <v>64</v>
      </c>
      <c r="L523">
        <v>8000</v>
      </c>
      <c r="M523">
        <v>8347</v>
      </c>
      <c r="N523" s="2" t="s">
        <v>4724</v>
      </c>
      <c r="O523">
        <v>3345</v>
      </c>
      <c r="P523">
        <v>0</v>
      </c>
      <c r="Q523">
        <v>3345</v>
      </c>
      <c r="R523" s="2" t="s">
        <v>764</v>
      </c>
      <c r="S523">
        <v>1</v>
      </c>
      <c r="T523" s="2" t="s">
        <v>4725</v>
      </c>
      <c r="U523">
        <v>8520</v>
      </c>
      <c r="V523">
        <v>0</v>
      </c>
      <c r="W523">
        <v>5175</v>
      </c>
      <c r="X523">
        <v>5175</v>
      </c>
      <c r="Y523">
        <v>0</v>
      </c>
      <c r="Z523">
        <v>5175</v>
      </c>
      <c r="AA523">
        <v>3345</v>
      </c>
      <c r="AB523">
        <v>0.42</v>
      </c>
      <c r="AC523">
        <v>4</v>
      </c>
      <c r="AD523">
        <v>7964.2857142857147</v>
      </c>
      <c r="AE523">
        <v>1991.0714285714287</v>
      </c>
      <c r="AF523">
        <v>216</v>
      </c>
      <c r="AG523" s="2" t="s">
        <v>764</v>
      </c>
    </row>
    <row r="524" spans="1:33">
      <c r="A524" s="1">
        <v>46140</v>
      </c>
      <c r="B524" s="2" t="s">
        <v>29</v>
      </c>
      <c r="C524" s="3">
        <v>0.35416666666666674</v>
      </c>
      <c r="D524" s="3">
        <v>0.36111111111111116</v>
      </c>
      <c r="E524">
        <v>613</v>
      </c>
      <c r="F524" s="2" t="s">
        <v>771</v>
      </c>
      <c r="G524" s="2" t="s">
        <v>2528</v>
      </c>
      <c r="H524" s="2" t="s">
        <v>768</v>
      </c>
      <c r="I524" s="2" t="s">
        <v>770</v>
      </c>
      <c r="J524" s="2" t="s">
        <v>767</v>
      </c>
      <c r="K524" s="2" t="s">
        <v>79</v>
      </c>
      <c r="L524">
        <v>8100</v>
      </c>
      <c r="M524">
        <v>8400</v>
      </c>
      <c r="N524" s="2" t="s">
        <v>4726</v>
      </c>
      <c r="O524">
        <v>8000</v>
      </c>
      <c r="P524">
        <v>565</v>
      </c>
      <c r="Q524">
        <v>8000</v>
      </c>
      <c r="R524" s="2" t="s">
        <v>764</v>
      </c>
      <c r="S524">
        <v>0</v>
      </c>
      <c r="T524" s="2" t="s">
        <v>4084</v>
      </c>
      <c r="U524">
        <v>8400</v>
      </c>
      <c r="V524">
        <v>0</v>
      </c>
      <c r="W524">
        <v>0</v>
      </c>
      <c r="X524">
        <v>0</v>
      </c>
      <c r="Y524">
        <v>80</v>
      </c>
      <c r="Z524">
        <v>80</v>
      </c>
      <c r="AA524">
        <v>8565</v>
      </c>
      <c r="AB524">
        <v>0.17</v>
      </c>
      <c r="AC524">
        <v>1</v>
      </c>
      <c r="AD524">
        <v>50382.352941176468</v>
      </c>
      <c r="AE524">
        <v>50382.352941176468</v>
      </c>
      <c r="AF524">
        <v>3</v>
      </c>
      <c r="AG524" s="2" t="s">
        <v>764</v>
      </c>
    </row>
    <row r="525" spans="1:33">
      <c r="A525" s="1">
        <v>46140</v>
      </c>
      <c r="B525" s="2" t="s">
        <v>29</v>
      </c>
      <c r="C525" s="3">
        <v>0.36111111111111116</v>
      </c>
      <c r="D525" s="3">
        <v>0.54861111111111116</v>
      </c>
      <c r="E525">
        <v>521</v>
      </c>
      <c r="F525" s="2" t="s">
        <v>2209</v>
      </c>
      <c r="G525" s="2" t="s">
        <v>2206</v>
      </c>
      <c r="H525" s="2" t="s">
        <v>2208</v>
      </c>
      <c r="I525" s="2" t="s">
        <v>805</v>
      </c>
      <c r="J525" s="2" t="s">
        <v>2207</v>
      </c>
      <c r="K525" s="2" t="s">
        <v>79</v>
      </c>
      <c r="L525">
        <v>57500</v>
      </c>
      <c r="M525">
        <v>57600</v>
      </c>
      <c r="N525" s="2" t="s">
        <v>4727</v>
      </c>
      <c r="O525">
        <v>57000</v>
      </c>
      <c r="P525">
        <v>1070</v>
      </c>
      <c r="Q525">
        <v>57000</v>
      </c>
      <c r="R525" s="2" t="s">
        <v>764</v>
      </c>
      <c r="S525">
        <v>0</v>
      </c>
      <c r="T525" s="2" t="s">
        <v>4084</v>
      </c>
      <c r="U525">
        <v>57600</v>
      </c>
      <c r="V525">
        <v>0</v>
      </c>
      <c r="W525">
        <v>0</v>
      </c>
      <c r="X525">
        <v>0</v>
      </c>
      <c r="Y525">
        <v>80</v>
      </c>
      <c r="Z525">
        <v>80</v>
      </c>
      <c r="AA525">
        <v>58070</v>
      </c>
      <c r="AB525">
        <v>4.5</v>
      </c>
      <c r="AC525">
        <v>1</v>
      </c>
      <c r="AD525">
        <v>12904.444444444445</v>
      </c>
      <c r="AE525">
        <v>12904.444444444445</v>
      </c>
      <c r="AF525">
        <v>3</v>
      </c>
      <c r="AG525" s="2" t="s">
        <v>764</v>
      </c>
    </row>
    <row r="526" spans="1:33">
      <c r="A526" s="1">
        <v>46141</v>
      </c>
      <c r="B526" s="2" t="s">
        <v>29</v>
      </c>
      <c r="C526" s="3">
        <v>0.33333333333333326</v>
      </c>
      <c r="D526" s="3">
        <v>0.34722222222222232</v>
      </c>
      <c r="E526">
        <v>499</v>
      </c>
      <c r="F526" s="2" t="s">
        <v>2137</v>
      </c>
      <c r="G526" s="2" t="s">
        <v>2129</v>
      </c>
      <c r="H526" s="2" t="s">
        <v>2131</v>
      </c>
      <c r="I526" s="2" t="s">
        <v>2132</v>
      </c>
      <c r="J526" s="2" t="s">
        <v>2130</v>
      </c>
      <c r="K526" s="2" t="s">
        <v>79</v>
      </c>
      <c r="L526">
        <v>17600</v>
      </c>
      <c r="M526">
        <v>17920</v>
      </c>
      <c r="N526" s="2" t="s">
        <v>4728</v>
      </c>
      <c r="O526">
        <v>17400</v>
      </c>
      <c r="P526">
        <v>700</v>
      </c>
      <c r="Q526">
        <v>17400</v>
      </c>
      <c r="R526" s="2" t="s">
        <v>764</v>
      </c>
      <c r="S526">
        <v>0</v>
      </c>
      <c r="T526" s="2" t="s">
        <v>4084</v>
      </c>
      <c r="U526">
        <v>18400</v>
      </c>
      <c r="V526">
        <v>0</v>
      </c>
      <c r="W526">
        <v>0</v>
      </c>
      <c r="X526">
        <v>0</v>
      </c>
      <c r="Y526">
        <v>80</v>
      </c>
      <c r="Z526">
        <v>80</v>
      </c>
      <c r="AA526">
        <v>18100</v>
      </c>
      <c r="AB526">
        <v>0.33</v>
      </c>
      <c r="AC526">
        <v>1</v>
      </c>
      <c r="AD526">
        <v>54848.484848484848</v>
      </c>
      <c r="AE526">
        <v>54848.484848484848</v>
      </c>
      <c r="AF526">
        <v>3</v>
      </c>
      <c r="AG526" s="2" t="s">
        <v>764</v>
      </c>
    </row>
    <row r="527" spans="1:33">
      <c r="A527" s="1">
        <v>46141</v>
      </c>
      <c r="B527" s="2" t="s">
        <v>29</v>
      </c>
      <c r="C527" s="3">
        <v>0.35069444444444442</v>
      </c>
      <c r="D527" s="3">
        <v>0.35416666666666674</v>
      </c>
      <c r="E527">
        <v>570</v>
      </c>
      <c r="F527" s="2" t="s">
        <v>2364</v>
      </c>
      <c r="G527" s="2" t="s">
        <v>2361</v>
      </c>
      <c r="H527" s="2" t="s">
        <v>2363</v>
      </c>
      <c r="I527" s="2" t="s">
        <v>805</v>
      </c>
      <c r="J527" s="2" t="s">
        <v>2362</v>
      </c>
      <c r="K527" s="2" t="s">
        <v>79</v>
      </c>
      <c r="L527">
        <v>10000</v>
      </c>
      <c r="M527">
        <v>7440</v>
      </c>
      <c r="N527" s="2" t="s">
        <v>4729</v>
      </c>
      <c r="O527">
        <v>5650</v>
      </c>
      <c r="P527">
        <v>0</v>
      </c>
      <c r="Q527">
        <v>5650</v>
      </c>
      <c r="R527" s="2" t="s">
        <v>764</v>
      </c>
      <c r="S527">
        <v>0</v>
      </c>
      <c r="T527" s="2" t="s">
        <v>4084</v>
      </c>
      <c r="U527">
        <v>5840</v>
      </c>
      <c r="V527">
        <v>0</v>
      </c>
      <c r="W527">
        <v>0</v>
      </c>
      <c r="X527">
        <v>0</v>
      </c>
      <c r="Y527">
        <v>80</v>
      </c>
      <c r="Z527">
        <v>80</v>
      </c>
      <c r="AA527">
        <v>5650</v>
      </c>
      <c r="AB527">
        <v>0.08</v>
      </c>
      <c r="AC527">
        <v>1</v>
      </c>
      <c r="AD527">
        <v>70625</v>
      </c>
      <c r="AE527">
        <v>70625</v>
      </c>
      <c r="AF527">
        <v>56</v>
      </c>
      <c r="AG527" s="2" t="s">
        <v>764</v>
      </c>
    </row>
    <row r="528" spans="1:33">
      <c r="A528" s="1">
        <v>46141</v>
      </c>
      <c r="B528" s="2" t="s">
        <v>29</v>
      </c>
      <c r="C528" s="3">
        <v>0.36111111111111116</v>
      </c>
      <c r="D528" s="3">
        <v>0.37152777777777768</v>
      </c>
      <c r="E528">
        <v>348</v>
      </c>
      <c r="F528" s="2" t="s">
        <v>1642</v>
      </c>
      <c r="G528" s="2" t="s">
        <v>1634</v>
      </c>
      <c r="H528" s="2" t="s">
        <v>1636</v>
      </c>
      <c r="I528" s="2" t="s">
        <v>1637</v>
      </c>
      <c r="J528" s="2" t="s">
        <v>1635</v>
      </c>
      <c r="K528" s="2" t="s">
        <v>79</v>
      </c>
      <c r="L528">
        <v>12600</v>
      </c>
      <c r="M528">
        <v>12880</v>
      </c>
      <c r="N528" s="2" t="s">
        <v>4730</v>
      </c>
      <c r="O528">
        <v>12500</v>
      </c>
      <c r="P528">
        <v>615</v>
      </c>
      <c r="Q528">
        <v>12500</v>
      </c>
      <c r="R528" s="2" t="s">
        <v>764</v>
      </c>
      <c r="S528">
        <v>0</v>
      </c>
      <c r="T528" s="2" t="s">
        <v>4084</v>
      </c>
      <c r="U528">
        <v>12880</v>
      </c>
      <c r="V528">
        <v>0</v>
      </c>
      <c r="W528">
        <v>0</v>
      </c>
      <c r="X528">
        <v>0</v>
      </c>
      <c r="Y528">
        <v>80</v>
      </c>
      <c r="Z528">
        <v>80</v>
      </c>
      <c r="AA528">
        <v>13115</v>
      </c>
      <c r="AB528">
        <v>0.25</v>
      </c>
      <c r="AC528">
        <v>1</v>
      </c>
      <c r="AD528">
        <v>52460</v>
      </c>
      <c r="AE528">
        <v>52460</v>
      </c>
      <c r="AF528">
        <v>3</v>
      </c>
      <c r="AG528" s="2" t="s">
        <v>764</v>
      </c>
    </row>
    <row r="529" spans="1:33">
      <c r="A529" s="1">
        <v>46141</v>
      </c>
      <c r="B529" s="2" t="s">
        <v>29</v>
      </c>
      <c r="C529" s="3">
        <v>0.375</v>
      </c>
      <c r="D529" s="3">
        <v>0.37847222222222232</v>
      </c>
      <c r="E529">
        <v>626</v>
      </c>
      <c r="F529" s="2" t="s">
        <v>2587</v>
      </c>
      <c r="G529" s="2" t="s">
        <v>2580</v>
      </c>
      <c r="H529" s="2" t="s">
        <v>2582</v>
      </c>
      <c r="I529" s="2" t="s">
        <v>153</v>
      </c>
      <c r="J529" s="2" t="s">
        <v>2581</v>
      </c>
      <c r="K529" s="2" t="s">
        <v>79</v>
      </c>
      <c r="L529">
        <v>1400</v>
      </c>
      <c r="M529">
        <v>2400</v>
      </c>
      <c r="N529" s="2" t="s">
        <v>4731</v>
      </c>
      <c r="O529">
        <v>1100</v>
      </c>
      <c r="P529">
        <v>0</v>
      </c>
      <c r="Q529">
        <v>1100</v>
      </c>
      <c r="R529" s="2" t="s">
        <v>764</v>
      </c>
      <c r="S529">
        <v>0</v>
      </c>
      <c r="T529" s="2" t="s">
        <v>4084</v>
      </c>
      <c r="U529">
        <v>1440</v>
      </c>
      <c r="V529">
        <v>0</v>
      </c>
      <c r="W529">
        <v>0</v>
      </c>
      <c r="X529">
        <v>0</v>
      </c>
      <c r="Y529">
        <v>80</v>
      </c>
      <c r="Z529">
        <v>80</v>
      </c>
      <c r="AA529">
        <v>1100</v>
      </c>
      <c r="AB529">
        <v>0.08</v>
      </c>
      <c r="AC529">
        <v>1</v>
      </c>
      <c r="AD529">
        <v>13750</v>
      </c>
      <c r="AE529">
        <v>13750</v>
      </c>
      <c r="AF529">
        <v>10</v>
      </c>
      <c r="AG529" s="2" t="s">
        <v>764</v>
      </c>
    </row>
    <row r="530" spans="1:33">
      <c r="A530" s="1">
        <v>46141</v>
      </c>
      <c r="B530" s="2" t="s">
        <v>29</v>
      </c>
      <c r="C530" s="3">
        <v>0.38541666666666674</v>
      </c>
      <c r="D530" s="3">
        <v>0.39930555555555558</v>
      </c>
      <c r="E530">
        <v>431</v>
      </c>
      <c r="F530" s="2" t="s">
        <v>277</v>
      </c>
      <c r="G530" s="2" t="s">
        <v>1926</v>
      </c>
      <c r="H530" s="2" t="s">
        <v>271</v>
      </c>
      <c r="I530" s="2" t="s">
        <v>97</v>
      </c>
      <c r="J530" s="2" t="s">
        <v>270</v>
      </c>
      <c r="K530" s="2" t="s">
        <v>79</v>
      </c>
      <c r="L530">
        <v>19900</v>
      </c>
      <c r="M530">
        <v>20320</v>
      </c>
      <c r="N530" s="2" t="s">
        <v>4732</v>
      </c>
      <c r="O530">
        <v>19802</v>
      </c>
      <c r="P530">
        <v>350</v>
      </c>
      <c r="Q530">
        <v>19802</v>
      </c>
      <c r="R530" s="2" t="s">
        <v>764</v>
      </c>
      <c r="S530">
        <v>0</v>
      </c>
      <c r="T530" s="2" t="s">
        <v>4084</v>
      </c>
      <c r="U530">
        <v>20320</v>
      </c>
      <c r="V530">
        <v>0</v>
      </c>
      <c r="W530">
        <v>0</v>
      </c>
      <c r="X530">
        <v>0</v>
      </c>
      <c r="Y530">
        <v>80</v>
      </c>
      <c r="Z530">
        <v>80</v>
      </c>
      <c r="AA530">
        <v>20152</v>
      </c>
      <c r="AB530">
        <v>0.33</v>
      </c>
      <c r="AC530">
        <v>1</v>
      </c>
      <c r="AD530">
        <v>61066.666666666664</v>
      </c>
      <c r="AE530">
        <v>61066.666666666664</v>
      </c>
      <c r="AF530">
        <v>5</v>
      </c>
      <c r="AG530" s="2" t="s">
        <v>764</v>
      </c>
    </row>
    <row r="531" spans="1:33">
      <c r="A531" s="1">
        <v>46141</v>
      </c>
      <c r="B531" s="2" t="s">
        <v>29</v>
      </c>
      <c r="C531" s="3">
        <v>0.40277777777777768</v>
      </c>
      <c r="D531" s="3">
        <v>0.40625</v>
      </c>
      <c r="E531">
        <v>624</v>
      </c>
      <c r="F531" s="2" t="s">
        <v>2577</v>
      </c>
      <c r="G531" s="2" t="s">
        <v>2570</v>
      </c>
      <c r="H531" s="2" t="s">
        <v>2572</v>
      </c>
      <c r="I531" s="2" t="s">
        <v>1466</v>
      </c>
      <c r="J531" s="2" t="s">
        <v>2571</v>
      </c>
      <c r="K531" s="2" t="s">
        <v>79</v>
      </c>
      <c r="L531">
        <v>2100</v>
      </c>
      <c r="M531">
        <v>2400</v>
      </c>
      <c r="N531" s="2" t="s">
        <v>4733</v>
      </c>
      <c r="O531">
        <v>2000</v>
      </c>
      <c r="P531">
        <v>750</v>
      </c>
      <c r="Q531">
        <v>2000</v>
      </c>
      <c r="R531" s="2" t="s">
        <v>764</v>
      </c>
      <c r="S531">
        <v>0</v>
      </c>
      <c r="T531" s="2" t="s">
        <v>4084</v>
      </c>
      <c r="U531">
        <v>2400</v>
      </c>
      <c r="V531">
        <v>0</v>
      </c>
      <c r="W531">
        <v>0</v>
      </c>
      <c r="X531">
        <v>0</v>
      </c>
      <c r="Y531">
        <v>80</v>
      </c>
      <c r="Z531">
        <v>80</v>
      </c>
      <c r="AA531">
        <v>2750</v>
      </c>
      <c r="AB531">
        <v>0.08</v>
      </c>
      <c r="AC531">
        <v>1</v>
      </c>
      <c r="AD531">
        <v>34375</v>
      </c>
      <c r="AE531">
        <v>34375</v>
      </c>
      <c r="AF531">
        <v>3</v>
      </c>
      <c r="AG531" s="2" t="s">
        <v>764</v>
      </c>
    </row>
    <row r="532" spans="1:33">
      <c r="A532" s="1">
        <v>46141</v>
      </c>
      <c r="B532" s="2" t="s">
        <v>29</v>
      </c>
      <c r="C532" s="3">
        <v>0.40972222222222232</v>
      </c>
      <c r="D532" s="3">
        <v>0.41319444444444442</v>
      </c>
      <c r="E532">
        <v>596</v>
      </c>
      <c r="F532" s="2" t="s">
        <v>1739</v>
      </c>
      <c r="G532" s="2" t="s">
        <v>2449</v>
      </c>
      <c r="H532" s="2" t="s">
        <v>2451</v>
      </c>
      <c r="I532" s="2" t="s">
        <v>240</v>
      </c>
      <c r="J532" s="2" t="s">
        <v>2450</v>
      </c>
      <c r="K532" s="2" t="s">
        <v>79</v>
      </c>
      <c r="L532">
        <v>3800</v>
      </c>
      <c r="M532">
        <v>4160</v>
      </c>
      <c r="N532" s="2" t="s">
        <v>4734</v>
      </c>
      <c r="O532">
        <v>3750</v>
      </c>
      <c r="P532">
        <v>585</v>
      </c>
      <c r="Q532">
        <v>3750</v>
      </c>
      <c r="R532" s="2" t="s">
        <v>764</v>
      </c>
      <c r="S532">
        <v>0</v>
      </c>
      <c r="T532" s="2" t="s">
        <v>4084</v>
      </c>
      <c r="U532">
        <v>4160</v>
      </c>
      <c r="V532">
        <v>0</v>
      </c>
      <c r="W532">
        <v>0</v>
      </c>
      <c r="X532">
        <v>0</v>
      </c>
      <c r="Y532">
        <v>80</v>
      </c>
      <c r="Z532">
        <v>80</v>
      </c>
      <c r="AA532">
        <v>4335</v>
      </c>
      <c r="AB532">
        <v>0.08</v>
      </c>
      <c r="AC532">
        <v>1</v>
      </c>
      <c r="AD532">
        <v>54187.5</v>
      </c>
      <c r="AE532">
        <v>54187.5</v>
      </c>
      <c r="AF532">
        <v>3</v>
      </c>
      <c r="AG532" s="2" t="s">
        <v>764</v>
      </c>
    </row>
    <row r="533" spans="1:33">
      <c r="A533" s="1">
        <v>46141</v>
      </c>
      <c r="B533" s="2" t="s">
        <v>29</v>
      </c>
      <c r="C533" s="3">
        <v>0.43055555555555558</v>
      </c>
      <c r="D533" s="3">
        <v>0.44097222222222232</v>
      </c>
      <c r="E533">
        <v>497</v>
      </c>
      <c r="F533" s="2" t="s">
        <v>2121</v>
      </c>
      <c r="G533" s="2" t="s">
        <v>2124</v>
      </c>
      <c r="H533" s="2" t="s">
        <v>2115</v>
      </c>
      <c r="I533" s="2" t="s">
        <v>122</v>
      </c>
      <c r="J533" s="2" t="s">
        <v>2125</v>
      </c>
      <c r="K533" s="2" t="s">
        <v>79</v>
      </c>
      <c r="L533">
        <v>13100</v>
      </c>
      <c r="M533">
        <v>13920</v>
      </c>
      <c r="N533" s="2" t="s">
        <v>4735</v>
      </c>
      <c r="O533">
        <v>13000</v>
      </c>
      <c r="P533">
        <v>990</v>
      </c>
      <c r="Q533">
        <v>13000</v>
      </c>
      <c r="R533" s="2" t="s">
        <v>764</v>
      </c>
      <c r="S533">
        <v>0</v>
      </c>
      <c r="T533" s="2" t="s">
        <v>4084</v>
      </c>
      <c r="U533">
        <v>13920</v>
      </c>
      <c r="V533">
        <v>0</v>
      </c>
      <c r="W533">
        <v>0</v>
      </c>
      <c r="X533">
        <v>0</v>
      </c>
      <c r="Y533">
        <v>80</v>
      </c>
      <c r="Z533">
        <v>80</v>
      </c>
      <c r="AA533">
        <v>13990</v>
      </c>
      <c r="AB533">
        <v>0.25</v>
      </c>
      <c r="AC533">
        <v>1</v>
      </c>
      <c r="AD533">
        <v>55960</v>
      </c>
      <c r="AE533">
        <v>55960</v>
      </c>
      <c r="AF533">
        <v>3</v>
      </c>
      <c r="AG533" s="2" t="s">
        <v>764</v>
      </c>
    </row>
    <row r="534" spans="1:33">
      <c r="A534" s="1">
        <v>46141</v>
      </c>
      <c r="B534" s="2" t="s">
        <v>29</v>
      </c>
      <c r="C534" s="3">
        <v>0.51041666666666674</v>
      </c>
      <c r="D534" s="3">
        <v>0.51736111111111116</v>
      </c>
      <c r="E534">
        <v>560</v>
      </c>
      <c r="F534" s="2" t="s">
        <v>2337</v>
      </c>
      <c r="G534" s="2" t="s">
        <v>2329</v>
      </c>
      <c r="H534" s="2" t="s">
        <v>2331</v>
      </c>
      <c r="I534" s="2" t="s">
        <v>2332</v>
      </c>
      <c r="J534" s="2" t="s">
        <v>2330</v>
      </c>
      <c r="K534" s="2" t="s">
        <v>79</v>
      </c>
      <c r="L534">
        <v>8100</v>
      </c>
      <c r="M534">
        <v>8800</v>
      </c>
      <c r="N534" s="2" t="s">
        <v>4736</v>
      </c>
      <c r="O534">
        <v>8000</v>
      </c>
      <c r="P534">
        <v>0</v>
      </c>
      <c r="Q534">
        <v>8000</v>
      </c>
      <c r="R534" s="2" t="s">
        <v>764</v>
      </c>
      <c r="S534">
        <v>0</v>
      </c>
      <c r="T534" s="2" t="s">
        <v>4084</v>
      </c>
      <c r="U534">
        <v>8800</v>
      </c>
      <c r="V534">
        <v>0</v>
      </c>
      <c r="W534">
        <v>0</v>
      </c>
      <c r="X534">
        <v>0</v>
      </c>
      <c r="Y534">
        <v>80</v>
      </c>
      <c r="Z534">
        <v>80</v>
      </c>
      <c r="AA534">
        <v>8000</v>
      </c>
      <c r="AB534">
        <v>0.17</v>
      </c>
      <c r="AC534">
        <v>1</v>
      </c>
      <c r="AD534">
        <v>47058.823529411762</v>
      </c>
      <c r="AE534">
        <v>47058.823529411762</v>
      </c>
      <c r="AF534">
        <v>25</v>
      </c>
      <c r="AG534" s="2" t="s">
        <v>764</v>
      </c>
    </row>
    <row r="535" spans="1:33">
      <c r="A535" s="1">
        <v>46141</v>
      </c>
      <c r="B535" s="2" t="s">
        <v>29</v>
      </c>
      <c r="C535" s="3">
        <v>0.41319444444444442</v>
      </c>
      <c r="D535" s="3">
        <v>0.44097222222222232</v>
      </c>
      <c r="E535">
        <v>496</v>
      </c>
      <c r="F535" s="2" t="s">
        <v>2126</v>
      </c>
      <c r="G535" s="2" t="s">
        <v>2124</v>
      </c>
      <c r="H535" s="2" t="s">
        <v>2115</v>
      </c>
      <c r="I535" s="2" t="s">
        <v>122</v>
      </c>
      <c r="J535" s="2" t="s">
        <v>2125</v>
      </c>
      <c r="K535" s="2" t="s">
        <v>64</v>
      </c>
      <c r="L535">
        <v>12500</v>
      </c>
      <c r="M535">
        <v>12686</v>
      </c>
      <c r="N535" s="2" t="s">
        <v>4737</v>
      </c>
      <c r="O535">
        <v>12636</v>
      </c>
      <c r="P535">
        <v>0</v>
      </c>
      <c r="Q535">
        <v>12636</v>
      </c>
      <c r="R535" s="2" t="s">
        <v>764</v>
      </c>
      <c r="S535">
        <v>2</v>
      </c>
      <c r="T535" s="2" t="s">
        <v>4738</v>
      </c>
      <c r="U535">
        <v>12960</v>
      </c>
      <c r="V535">
        <v>0</v>
      </c>
      <c r="W535">
        <v>324</v>
      </c>
      <c r="X535">
        <v>324</v>
      </c>
      <c r="Y535">
        <v>0</v>
      </c>
      <c r="Z535">
        <v>324</v>
      </c>
      <c r="AA535">
        <v>12636</v>
      </c>
      <c r="AB535">
        <v>0.67</v>
      </c>
      <c r="AC535">
        <v>2</v>
      </c>
      <c r="AD535">
        <v>18859.701492537311</v>
      </c>
      <c r="AE535">
        <v>9429.8507462686557</v>
      </c>
      <c r="AF535">
        <v>14</v>
      </c>
      <c r="AG535" s="2" t="s">
        <v>764</v>
      </c>
    </row>
    <row r="536" spans="1:33">
      <c r="A536" s="1">
        <v>46141</v>
      </c>
      <c r="B536" s="2" t="s">
        <v>29</v>
      </c>
      <c r="C536" s="3">
        <v>0.35416666666666674</v>
      </c>
      <c r="D536" s="3">
        <v>0.44444444444444442</v>
      </c>
      <c r="E536">
        <v>559</v>
      </c>
      <c r="F536" s="2" t="s">
        <v>2333</v>
      </c>
      <c r="G536" s="2" t="s">
        <v>2329</v>
      </c>
      <c r="H536" s="2" t="s">
        <v>2331</v>
      </c>
      <c r="I536" s="2" t="s">
        <v>2332</v>
      </c>
      <c r="J536" s="2" t="s">
        <v>2330</v>
      </c>
      <c r="K536" s="2" t="s">
        <v>64</v>
      </c>
      <c r="L536">
        <v>6600</v>
      </c>
      <c r="M536">
        <v>6938</v>
      </c>
      <c r="N536" s="2" t="s">
        <v>4739</v>
      </c>
      <c r="O536">
        <v>5750</v>
      </c>
      <c r="P536">
        <v>0</v>
      </c>
      <c r="Q536">
        <v>5750</v>
      </c>
      <c r="R536" s="2" t="s">
        <v>764</v>
      </c>
      <c r="S536">
        <v>14</v>
      </c>
      <c r="T536" s="2" t="s">
        <v>4537</v>
      </c>
      <c r="U536">
        <v>7200</v>
      </c>
      <c r="V536">
        <v>0</v>
      </c>
      <c r="W536">
        <v>1450</v>
      </c>
      <c r="X536">
        <v>1450</v>
      </c>
      <c r="Y536">
        <v>0</v>
      </c>
      <c r="Z536">
        <v>1450</v>
      </c>
      <c r="AA536">
        <v>5750</v>
      </c>
      <c r="AB536">
        <v>2.17</v>
      </c>
      <c r="AC536">
        <v>2</v>
      </c>
      <c r="AD536">
        <v>2649.7695852534562</v>
      </c>
      <c r="AE536">
        <v>1324.8847926267281</v>
      </c>
      <c r="AF536">
        <v>91</v>
      </c>
      <c r="AG536" s="2" t="s">
        <v>764</v>
      </c>
    </row>
    <row r="537" spans="1:33">
      <c r="A537" s="1">
        <v>46142</v>
      </c>
      <c r="B537" s="2" t="s">
        <v>29</v>
      </c>
      <c r="C537" s="3">
        <v>0.33333333333333326</v>
      </c>
      <c r="D537" s="3">
        <v>0.64583333333333326</v>
      </c>
      <c r="E537">
        <v>479</v>
      </c>
      <c r="F537" s="2" t="s">
        <v>2083</v>
      </c>
      <c r="G537" s="2" t="s">
        <v>2080</v>
      </c>
      <c r="H537" s="2" t="s">
        <v>2082</v>
      </c>
      <c r="I537" s="2" t="s">
        <v>97</v>
      </c>
      <c r="J537" s="2" t="s">
        <v>2081</v>
      </c>
      <c r="K537" s="2" t="s">
        <v>64</v>
      </c>
      <c r="L537">
        <v>34500</v>
      </c>
      <c r="M537">
        <v>36583</v>
      </c>
      <c r="N537" s="2" t="s">
        <v>4740</v>
      </c>
      <c r="O537">
        <v>29465</v>
      </c>
      <c r="P537">
        <v>7091</v>
      </c>
      <c r="Q537">
        <v>29465</v>
      </c>
      <c r="R537" s="2" t="s">
        <v>764</v>
      </c>
      <c r="S537">
        <v>27</v>
      </c>
      <c r="T537" s="2" t="s">
        <v>4741</v>
      </c>
      <c r="U537">
        <v>36780</v>
      </c>
      <c r="V537">
        <v>0</v>
      </c>
      <c r="W537">
        <v>224</v>
      </c>
      <c r="X537">
        <v>224</v>
      </c>
      <c r="Y537">
        <v>0</v>
      </c>
      <c r="Z537">
        <v>224</v>
      </c>
      <c r="AA537">
        <v>36556</v>
      </c>
      <c r="AB537">
        <v>7.5</v>
      </c>
      <c r="AC537">
        <v>5</v>
      </c>
      <c r="AD537">
        <v>4874.1333333333332</v>
      </c>
      <c r="AE537">
        <v>974.8266666666666</v>
      </c>
      <c r="AF537">
        <v>19</v>
      </c>
      <c r="AG537" s="2" t="s">
        <v>4742</v>
      </c>
    </row>
    <row r="538" spans="1:33">
      <c r="A538" s="1">
        <v>46142</v>
      </c>
      <c r="B538" s="2" t="s">
        <v>29</v>
      </c>
      <c r="C538" s="3">
        <v>0.33333333333333326</v>
      </c>
      <c r="D538" s="3">
        <v>0.36111111111111116</v>
      </c>
      <c r="E538">
        <v>621</v>
      </c>
      <c r="F538" s="2" t="s">
        <v>2563</v>
      </c>
      <c r="G538" s="2" t="s">
        <v>2560</v>
      </c>
      <c r="H538" s="2" t="s">
        <v>2562</v>
      </c>
      <c r="I538" s="2" t="s">
        <v>1200</v>
      </c>
      <c r="J538" s="2" t="s">
        <v>2561</v>
      </c>
      <c r="K538" s="2" t="s">
        <v>64</v>
      </c>
      <c r="L538">
        <v>15000</v>
      </c>
      <c r="M538">
        <v>15854</v>
      </c>
      <c r="N538" s="2" t="s">
        <v>4743</v>
      </c>
      <c r="O538">
        <v>0</v>
      </c>
      <c r="P538">
        <v>15841</v>
      </c>
      <c r="Q538">
        <v>0</v>
      </c>
      <c r="R538" s="2" t="s">
        <v>764</v>
      </c>
      <c r="S538">
        <v>7</v>
      </c>
      <c r="T538" s="2" t="s">
        <v>4744</v>
      </c>
      <c r="U538">
        <v>16080</v>
      </c>
      <c r="V538">
        <v>0</v>
      </c>
      <c r="W538">
        <v>239</v>
      </c>
      <c r="X538">
        <v>239</v>
      </c>
      <c r="Y538">
        <v>0</v>
      </c>
      <c r="Z538">
        <v>239</v>
      </c>
      <c r="AA538">
        <v>15841</v>
      </c>
      <c r="AB538">
        <v>0.67</v>
      </c>
      <c r="AC538">
        <v>5</v>
      </c>
      <c r="AD538">
        <v>23643.283582089553</v>
      </c>
      <c r="AE538">
        <v>4728.6567164179096</v>
      </c>
      <c r="AF538">
        <v>10</v>
      </c>
      <c r="AG538" s="2" t="s">
        <v>764</v>
      </c>
    </row>
    <row r="539" spans="1:33">
      <c r="A539" s="1">
        <v>46142</v>
      </c>
      <c r="B539" s="2" t="s">
        <v>29</v>
      </c>
      <c r="C539" s="3">
        <v>0.35416666666666674</v>
      </c>
      <c r="D539" s="3">
        <v>0.39583333333333326</v>
      </c>
      <c r="E539">
        <v>585</v>
      </c>
      <c r="F539" s="2" t="s">
        <v>647</v>
      </c>
      <c r="G539" s="2" t="s">
        <v>2418</v>
      </c>
      <c r="H539" s="2" t="s">
        <v>646</v>
      </c>
      <c r="I539" s="2" t="s">
        <v>153</v>
      </c>
      <c r="J539" s="2" t="s">
        <v>645</v>
      </c>
      <c r="K539" s="2" t="s">
        <v>64</v>
      </c>
      <c r="L539">
        <v>2900</v>
      </c>
      <c r="M539">
        <v>2950</v>
      </c>
      <c r="N539" s="2" t="s">
        <v>4745</v>
      </c>
      <c r="O539">
        <v>2600</v>
      </c>
      <c r="P539">
        <v>400</v>
      </c>
      <c r="Q539">
        <v>2600</v>
      </c>
      <c r="R539" s="2" t="s">
        <v>764</v>
      </c>
      <c r="S539">
        <v>6</v>
      </c>
      <c r="T539" s="2" t="s">
        <v>4537</v>
      </c>
      <c r="U539">
        <v>3200</v>
      </c>
      <c r="V539">
        <v>0</v>
      </c>
      <c r="W539">
        <v>200</v>
      </c>
      <c r="X539">
        <v>200</v>
      </c>
      <c r="Y539">
        <v>0</v>
      </c>
      <c r="Z539">
        <v>200</v>
      </c>
      <c r="AA539">
        <v>3000</v>
      </c>
      <c r="AB539">
        <v>1</v>
      </c>
      <c r="AC539">
        <v>2</v>
      </c>
      <c r="AD539">
        <v>3000</v>
      </c>
      <c r="AE539">
        <v>1500</v>
      </c>
      <c r="AF539">
        <v>13</v>
      </c>
      <c r="AG539" s="2" t="s">
        <v>764</v>
      </c>
    </row>
    <row r="540" spans="1:33">
      <c r="A540" s="1">
        <v>46142</v>
      </c>
      <c r="B540" s="2" t="s">
        <v>29</v>
      </c>
      <c r="C540" s="3">
        <v>0.36458333333333326</v>
      </c>
      <c r="D540" s="3">
        <v>0.375</v>
      </c>
      <c r="E540">
        <v>623</v>
      </c>
      <c r="F540" s="2" t="s">
        <v>2573</v>
      </c>
      <c r="G540" s="2" t="s">
        <v>2570</v>
      </c>
      <c r="H540" s="2" t="s">
        <v>2572</v>
      </c>
      <c r="I540" s="2" t="s">
        <v>1466</v>
      </c>
      <c r="J540" s="2" t="s">
        <v>2571</v>
      </c>
      <c r="K540" s="2" t="s">
        <v>64</v>
      </c>
      <c r="L540">
        <v>4500</v>
      </c>
      <c r="M540">
        <v>4766</v>
      </c>
      <c r="N540" s="2" t="s">
        <v>4746</v>
      </c>
      <c r="O540">
        <v>0</v>
      </c>
      <c r="P540">
        <v>4766</v>
      </c>
      <c r="Q540">
        <v>0</v>
      </c>
      <c r="R540" s="2" t="s">
        <v>764</v>
      </c>
      <c r="S540">
        <v>2</v>
      </c>
      <c r="T540" s="2" t="s">
        <v>4747</v>
      </c>
      <c r="U540">
        <v>4800</v>
      </c>
      <c r="V540">
        <v>0</v>
      </c>
      <c r="W540">
        <v>34</v>
      </c>
      <c r="X540">
        <v>34</v>
      </c>
      <c r="Y540">
        <v>0</v>
      </c>
      <c r="Z540">
        <v>34</v>
      </c>
      <c r="AA540">
        <v>4766</v>
      </c>
      <c r="AB540">
        <v>0.25</v>
      </c>
      <c r="AC540">
        <v>4</v>
      </c>
      <c r="AD540">
        <v>19064</v>
      </c>
      <c r="AE540">
        <v>4766</v>
      </c>
      <c r="AF540">
        <v>1</v>
      </c>
      <c r="AG540" s="2" t="s">
        <v>764</v>
      </c>
    </row>
    <row r="541" spans="1:33">
      <c r="A541" s="1">
        <v>46142</v>
      </c>
      <c r="B541" s="2" t="s">
        <v>29</v>
      </c>
      <c r="C541" s="3">
        <v>0.38541666666666674</v>
      </c>
      <c r="D541" s="3">
        <v>0.39930555555555558</v>
      </c>
      <c r="E541">
        <v>555</v>
      </c>
      <c r="F541" s="2" t="s">
        <v>2315</v>
      </c>
      <c r="G541" s="2" t="s">
        <v>2311</v>
      </c>
      <c r="H541" s="2" t="s">
        <v>2313</v>
      </c>
      <c r="I541" s="2" t="s">
        <v>2314</v>
      </c>
      <c r="J541" s="2" t="s">
        <v>2312</v>
      </c>
      <c r="K541" s="2" t="s">
        <v>64</v>
      </c>
      <c r="L541">
        <v>7000</v>
      </c>
      <c r="M541">
        <v>7207</v>
      </c>
      <c r="N541" s="2" t="s">
        <v>4748</v>
      </c>
      <c r="O541">
        <v>0</v>
      </c>
      <c r="P541">
        <v>7202</v>
      </c>
      <c r="Q541">
        <v>0</v>
      </c>
      <c r="R541" s="2" t="s">
        <v>764</v>
      </c>
      <c r="S541">
        <v>3</v>
      </c>
      <c r="T541" s="2" t="s">
        <v>4747</v>
      </c>
      <c r="U541">
        <v>7320</v>
      </c>
      <c r="V541">
        <v>0</v>
      </c>
      <c r="W541">
        <v>118</v>
      </c>
      <c r="X541">
        <v>118</v>
      </c>
      <c r="Y541">
        <v>0</v>
      </c>
      <c r="Z541">
        <v>118</v>
      </c>
      <c r="AA541">
        <v>7202</v>
      </c>
      <c r="AB541">
        <v>0.33</v>
      </c>
      <c r="AC541">
        <v>4</v>
      </c>
      <c r="AD541">
        <v>21824.242424242424</v>
      </c>
      <c r="AE541">
        <v>5456.060606060606</v>
      </c>
      <c r="AF541">
        <v>10</v>
      </c>
      <c r="AG541" s="2" t="s">
        <v>764</v>
      </c>
    </row>
    <row r="542" spans="1:33">
      <c r="A542" s="1">
        <v>46142</v>
      </c>
      <c r="B542" s="2" t="s">
        <v>29</v>
      </c>
      <c r="C542" s="3">
        <v>0.41666666666666674</v>
      </c>
      <c r="D542" s="3">
        <v>0.51041666666666674</v>
      </c>
      <c r="E542">
        <v>391</v>
      </c>
      <c r="F542" s="2" t="s">
        <v>1816</v>
      </c>
      <c r="G542" s="2" t="s">
        <v>1813</v>
      </c>
      <c r="H542" s="2" t="s">
        <v>1815</v>
      </c>
      <c r="I542" s="2" t="s">
        <v>153</v>
      </c>
      <c r="J542" s="2" t="s">
        <v>1814</v>
      </c>
      <c r="K542" s="2" t="s">
        <v>64</v>
      </c>
      <c r="L542">
        <v>3000</v>
      </c>
      <c r="M542">
        <v>3000</v>
      </c>
      <c r="N542" s="2" t="s">
        <v>4284</v>
      </c>
      <c r="O542">
        <v>2800</v>
      </c>
      <c r="P542">
        <v>0</v>
      </c>
      <c r="Q542">
        <v>2800</v>
      </c>
      <c r="R542" s="2" t="s">
        <v>764</v>
      </c>
      <c r="S542">
        <v>40</v>
      </c>
      <c r="T542" s="2" t="s">
        <v>4537</v>
      </c>
      <c r="U542">
        <v>3200</v>
      </c>
      <c r="V542">
        <v>0</v>
      </c>
      <c r="W542">
        <v>400</v>
      </c>
      <c r="X542">
        <v>400</v>
      </c>
      <c r="Y542">
        <v>0</v>
      </c>
      <c r="Z542">
        <v>400</v>
      </c>
      <c r="AA542">
        <v>2800</v>
      </c>
      <c r="AB542">
        <v>2.25</v>
      </c>
      <c r="AC542">
        <v>2</v>
      </c>
      <c r="AD542">
        <v>1244.4444444444443</v>
      </c>
      <c r="AE542">
        <v>622.22222222222217</v>
      </c>
      <c r="AF542">
        <v>50</v>
      </c>
      <c r="AG542" s="2" t="s">
        <v>764</v>
      </c>
    </row>
    <row r="543" spans="1:33">
      <c r="A543" s="1">
        <v>46142</v>
      </c>
      <c r="B543" s="2" t="s">
        <v>29</v>
      </c>
      <c r="C543" s="3">
        <v>0.52777777777777768</v>
      </c>
      <c r="D543" s="3">
        <v>0.59375</v>
      </c>
      <c r="E543">
        <v>393</v>
      </c>
      <c r="F543" s="2" t="s">
        <v>1816</v>
      </c>
      <c r="G543" s="2" t="s">
        <v>1820</v>
      </c>
      <c r="H543" s="2" t="s">
        <v>1815</v>
      </c>
      <c r="I543" s="2" t="s">
        <v>153</v>
      </c>
      <c r="J543" s="2" t="s">
        <v>1814</v>
      </c>
      <c r="K543" s="2" t="s">
        <v>64</v>
      </c>
      <c r="L543">
        <v>4600</v>
      </c>
      <c r="M543">
        <v>5475</v>
      </c>
      <c r="N543" s="2" t="s">
        <v>4749</v>
      </c>
      <c r="O543">
        <v>4500</v>
      </c>
      <c r="P543">
        <v>1107</v>
      </c>
      <c r="Q543">
        <v>4500</v>
      </c>
      <c r="R543" s="2" t="s">
        <v>764</v>
      </c>
      <c r="S543">
        <v>7</v>
      </c>
      <c r="T543" s="2" t="s">
        <v>4750</v>
      </c>
      <c r="U543">
        <v>5680</v>
      </c>
      <c r="V543">
        <v>0</v>
      </c>
      <c r="W543">
        <v>73</v>
      </c>
      <c r="X543">
        <v>73</v>
      </c>
      <c r="Y543">
        <v>0</v>
      </c>
      <c r="Z543">
        <v>73</v>
      </c>
      <c r="AA543">
        <v>5607</v>
      </c>
      <c r="AB543">
        <v>1.58</v>
      </c>
      <c r="AC543">
        <v>2</v>
      </c>
      <c r="AD543">
        <v>3548.7341772151899</v>
      </c>
      <c r="AE543">
        <v>1774.367088607595</v>
      </c>
      <c r="AF543">
        <v>9</v>
      </c>
      <c r="AG543" s="2" t="s">
        <v>764</v>
      </c>
    </row>
    <row r="544" spans="1:33">
      <c r="A544" s="1">
        <v>46141</v>
      </c>
      <c r="B544" s="2" t="s">
        <v>29</v>
      </c>
      <c r="C544" s="3">
        <v>0.51736111111111116</v>
      </c>
      <c r="D544" s="3">
        <v>0.52083333333333326</v>
      </c>
      <c r="E544">
        <v>603</v>
      </c>
      <c r="F544" s="2" t="s">
        <v>2489</v>
      </c>
      <c r="G544" s="2" t="s">
        <v>2482</v>
      </c>
      <c r="H544" s="2" t="s">
        <v>2484</v>
      </c>
      <c r="I544" s="2" t="s">
        <v>153</v>
      </c>
      <c r="J544" s="2" t="s">
        <v>2483</v>
      </c>
      <c r="K544" s="2" t="s">
        <v>79</v>
      </c>
      <c r="L544">
        <v>1400</v>
      </c>
      <c r="M544">
        <v>1000</v>
      </c>
      <c r="N544" s="2" t="s">
        <v>4751</v>
      </c>
      <c r="O544">
        <v>1300</v>
      </c>
      <c r="P544">
        <v>223</v>
      </c>
      <c r="Q544">
        <v>1300</v>
      </c>
      <c r="R544" s="2" t="s">
        <v>764</v>
      </c>
      <c r="S544">
        <v>0</v>
      </c>
      <c r="T544" s="2" t="s">
        <v>4084</v>
      </c>
      <c r="U544">
        <v>1600</v>
      </c>
      <c r="V544">
        <v>0</v>
      </c>
      <c r="W544">
        <v>0</v>
      </c>
      <c r="X544">
        <v>0</v>
      </c>
      <c r="Y544">
        <v>80</v>
      </c>
      <c r="Z544">
        <v>80</v>
      </c>
      <c r="AA544">
        <v>1523</v>
      </c>
      <c r="AB544">
        <v>0.08</v>
      </c>
      <c r="AC544">
        <v>1</v>
      </c>
      <c r="AD544">
        <v>19037.5</v>
      </c>
      <c r="AE544">
        <v>19037.5</v>
      </c>
      <c r="AF544">
        <v>2</v>
      </c>
      <c r="AG544" s="2" t="s">
        <v>764</v>
      </c>
    </row>
    <row r="545" spans="1:33">
      <c r="A545" s="1">
        <v>46141</v>
      </c>
      <c r="B545" s="2" t="s">
        <v>29</v>
      </c>
      <c r="C545" s="3">
        <v>0.52083333333333326</v>
      </c>
      <c r="D545" s="3">
        <v>0.52430555555555558</v>
      </c>
      <c r="E545">
        <v>590</v>
      </c>
      <c r="F545" s="2" t="s">
        <v>2337</v>
      </c>
      <c r="G545" s="2" t="s">
        <v>2426</v>
      </c>
      <c r="H545" s="2" t="s">
        <v>2331</v>
      </c>
      <c r="I545" s="2" t="s">
        <v>2428</v>
      </c>
      <c r="J545" s="2" t="s">
        <v>2427</v>
      </c>
      <c r="K545" s="2" t="s">
        <v>79</v>
      </c>
      <c r="L545">
        <v>6100</v>
      </c>
      <c r="M545">
        <v>6376</v>
      </c>
      <c r="N545" s="2" t="s">
        <v>4752</v>
      </c>
      <c r="O545">
        <v>0</v>
      </c>
      <c r="P545">
        <v>6000</v>
      </c>
      <c r="Q545">
        <v>0</v>
      </c>
      <c r="R545" s="2" t="s">
        <v>764</v>
      </c>
      <c r="S545">
        <v>0</v>
      </c>
      <c r="T545" s="2" t="s">
        <v>4084</v>
      </c>
      <c r="U545">
        <v>6376</v>
      </c>
      <c r="V545">
        <v>0</v>
      </c>
      <c r="W545">
        <v>0</v>
      </c>
      <c r="X545">
        <v>0</v>
      </c>
      <c r="Y545">
        <v>80</v>
      </c>
      <c r="Z545">
        <v>80</v>
      </c>
      <c r="AA545">
        <v>6000</v>
      </c>
      <c r="AB545">
        <v>0.08</v>
      </c>
      <c r="AC545">
        <v>1</v>
      </c>
      <c r="AD545">
        <v>75000</v>
      </c>
      <c r="AE545">
        <v>75000</v>
      </c>
      <c r="AF545">
        <v>12</v>
      </c>
      <c r="AG545" s="2" t="s">
        <v>764</v>
      </c>
    </row>
    <row r="546" spans="1:33">
      <c r="A546" s="1">
        <v>46141</v>
      </c>
      <c r="B546" s="2" t="s">
        <v>29</v>
      </c>
      <c r="C546" s="3">
        <v>0.52777777777777768</v>
      </c>
      <c r="D546" s="3">
        <v>0.53472222222222232</v>
      </c>
      <c r="E546">
        <v>622</v>
      </c>
      <c r="F546" s="2" t="s">
        <v>2567</v>
      </c>
      <c r="G546" s="2" t="s">
        <v>2560</v>
      </c>
      <c r="H546" s="2" t="s">
        <v>2562</v>
      </c>
      <c r="I546" s="2" t="s">
        <v>1200</v>
      </c>
      <c r="J546" s="2" t="s">
        <v>2561</v>
      </c>
      <c r="K546" s="2" t="s">
        <v>79</v>
      </c>
      <c r="L546">
        <v>7600</v>
      </c>
      <c r="M546">
        <v>8000</v>
      </c>
      <c r="N546" s="2" t="s">
        <v>4753</v>
      </c>
      <c r="O546">
        <v>7500</v>
      </c>
      <c r="P546">
        <v>350</v>
      </c>
      <c r="Q546">
        <v>7500</v>
      </c>
      <c r="R546" s="2" t="s">
        <v>764</v>
      </c>
      <c r="S546">
        <v>82</v>
      </c>
      <c r="T546" s="2" t="s">
        <v>4084</v>
      </c>
      <c r="U546">
        <v>8000</v>
      </c>
      <c r="V546">
        <v>0</v>
      </c>
      <c r="W546">
        <v>0</v>
      </c>
      <c r="X546">
        <v>0</v>
      </c>
      <c r="Y546">
        <v>80</v>
      </c>
      <c r="Z546">
        <v>80</v>
      </c>
      <c r="AA546">
        <v>7850</v>
      </c>
      <c r="AB546">
        <v>0.17</v>
      </c>
      <c r="AC546">
        <v>1</v>
      </c>
      <c r="AD546">
        <v>46176.470588235294</v>
      </c>
      <c r="AE546">
        <v>46176.470588235294</v>
      </c>
      <c r="AF546">
        <v>6</v>
      </c>
      <c r="AG546" s="2" t="s">
        <v>764</v>
      </c>
    </row>
    <row r="547" spans="1:33">
      <c r="A547" s="1">
        <v>46141</v>
      </c>
      <c r="B547" s="2" t="s">
        <v>29</v>
      </c>
      <c r="C547" s="3">
        <v>0.63541666666666674</v>
      </c>
      <c r="D547" s="3">
        <v>0.63888888888888884</v>
      </c>
      <c r="E547">
        <v>392</v>
      </c>
      <c r="F547" s="2" t="s">
        <v>427</v>
      </c>
      <c r="G547" s="2" t="s">
        <v>1813</v>
      </c>
      <c r="H547" s="2" t="s">
        <v>1815</v>
      </c>
      <c r="I547" s="2" t="s">
        <v>153</v>
      </c>
      <c r="J547" s="2" t="s">
        <v>1814</v>
      </c>
      <c r="K547" s="2" t="s">
        <v>79</v>
      </c>
      <c r="L547">
        <v>3100</v>
      </c>
      <c r="M547">
        <v>3200</v>
      </c>
      <c r="N547" s="2" t="s">
        <v>4754</v>
      </c>
      <c r="O547">
        <v>3000</v>
      </c>
      <c r="P547">
        <v>440</v>
      </c>
      <c r="Q547">
        <v>3000</v>
      </c>
      <c r="R547" s="2" t="s">
        <v>764</v>
      </c>
      <c r="S547">
        <v>0</v>
      </c>
      <c r="T547" s="2" t="s">
        <v>4084</v>
      </c>
      <c r="U547">
        <v>3200</v>
      </c>
      <c r="V547">
        <v>0</v>
      </c>
      <c r="W547">
        <v>0</v>
      </c>
      <c r="X547">
        <v>0</v>
      </c>
      <c r="Y547">
        <v>80</v>
      </c>
      <c r="Z547">
        <v>80</v>
      </c>
      <c r="AA547">
        <v>3440</v>
      </c>
      <c r="AB547">
        <v>0.08</v>
      </c>
      <c r="AC547">
        <v>1</v>
      </c>
      <c r="AD547">
        <v>43000</v>
      </c>
      <c r="AE547">
        <v>43000</v>
      </c>
      <c r="AF547">
        <v>3</v>
      </c>
      <c r="AG547" s="2" t="s">
        <v>764</v>
      </c>
    </row>
    <row r="548" spans="1:33">
      <c r="A548" s="1">
        <v>46141</v>
      </c>
      <c r="B548" s="2" t="s">
        <v>29</v>
      </c>
      <c r="C548" s="3">
        <v>0.63888888888888884</v>
      </c>
      <c r="D548" s="3">
        <v>0.64236111111111116</v>
      </c>
      <c r="E548">
        <v>394</v>
      </c>
      <c r="F548" s="2" t="s">
        <v>427</v>
      </c>
      <c r="G548" s="2" t="s">
        <v>1820</v>
      </c>
      <c r="H548" s="2" t="s">
        <v>1815</v>
      </c>
      <c r="I548" s="2" t="s">
        <v>153</v>
      </c>
      <c r="J548" s="2" t="s">
        <v>1814</v>
      </c>
      <c r="K548" s="2" t="s">
        <v>79</v>
      </c>
      <c r="L548">
        <v>3100</v>
      </c>
      <c r="M548">
        <v>480</v>
      </c>
      <c r="N548" s="2" t="s">
        <v>4755</v>
      </c>
      <c r="O548">
        <v>4500</v>
      </c>
      <c r="P548">
        <v>0</v>
      </c>
      <c r="Q548">
        <v>4500</v>
      </c>
      <c r="R548" s="2" t="s">
        <v>764</v>
      </c>
      <c r="S548">
        <v>0</v>
      </c>
      <c r="T548" s="2" t="s">
        <v>4084</v>
      </c>
      <c r="U548">
        <v>4800</v>
      </c>
      <c r="V548">
        <v>0</v>
      </c>
      <c r="W548">
        <v>0</v>
      </c>
      <c r="X548">
        <v>0</v>
      </c>
      <c r="Y548">
        <v>80</v>
      </c>
      <c r="Z548">
        <v>80</v>
      </c>
      <c r="AA548">
        <v>4500</v>
      </c>
      <c r="AB548">
        <v>0.08</v>
      </c>
      <c r="AC548">
        <v>1</v>
      </c>
      <c r="AD548">
        <v>56250</v>
      </c>
      <c r="AE548">
        <v>56250</v>
      </c>
      <c r="AF548">
        <v>3</v>
      </c>
      <c r="AG548" s="2" t="s">
        <v>764</v>
      </c>
    </row>
    <row r="549" spans="1:33">
      <c r="A549" s="1">
        <v>46142</v>
      </c>
      <c r="B549" s="2" t="s">
        <v>29</v>
      </c>
      <c r="C549" s="3">
        <v>0.38194444444444442</v>
      </c>
      <c r="D549" s="3">
        <v>0.38541666666666674</v>
      </c>
      <c r="E549">
        <v>639</v>
      </c>
      <c r="F549" s="2" t="s">
        <v>1286</v>
      </c>
      <c r="G549" s="2" t="s">
        <v>2626</v>
      </c>
      <c r="H549" s="2" t="s">
        <v>152</v>
      </c>
      <c r="I549" s="2" t="s">
        <v>153</v>
      </c>
      <c r="J549" s="2" t="s">
        <v>151</v>
      </c>
      <c r="K549" s="2" t="s">
        <v>79</v>
      </c>
      <c r="L549">
        <v>5100</v>
      </c>
      <c r="M549">
        <v>5440</v>
      </c>
      <c r="N549" s="2" t="s">
        <v>4274</v>
      </c>
      <c r="O549">
        <v>5000</v>
      </c>
      <c r="P549">
        <v>790</v>
      </c>
      <c r="Q549">
        <v>5000</v>
      </c>
      <c r="R549" s="2" t="s">
        <v>764</v>
      </c>
      <c r="S549">
        <v>0</v>
      </c>
      <c r="T549" s="2" t="s">
        <v>4084</v>
      </c>
      <c r="U549">
        <v>5440</v>
      </c>
      <c r="V549">
        <v>0</v>
      </c>
      <c r="W549">
        <v>0</v>
      </c>
      <c r="X549">
        <v>0</v>
      </c>
      <c r="Y549">
        <v>80</v>
      </c>
      <c r="Z549">
        <v>80</v>
      </c>
      <c r="AA549">
        <v>5790</v>
      </c>
      <c r="AB549">
        <v>0.08</v>
      </c>
      <c r="AC549">
        <v>1</v>
      </c>
      <c r="AD549">
        <v>72375</v>
      </c>
      <c r="AE549">
        <v>72375</v>
      </c>
      <c r="AF549">
        <v>3</v>
      </c>
      <c r="AG549" s="2" t="s">
        <v>764</v>
      </c>
    </row>
    <row r="550" spans="1:33">
      <c r="A550" s="1">
        <v>46142</v>
      </c>
      <c r="B550" s="2" t="s">
        <v>29</v>
      </c>
      <c r="C550" s="3">
        <v>0.38888888888888884</v>
      </c>
      <c r="D550" s="3">
        <v>0.39236111111111116</v>
      </c>
      <c r="E550">
        <v>556</v>
      </c>
      <c r="F550" s="2" t="s">
        <v>2319</v>
      </c>
      <c r="G550" s="2" t="s">
        <v>2311</v>
      </c>
      <c r="H550" s="2" t="s">
        <v>2313</v>
      </c>
      <c r="I550" s="2" t="s">
        <v>2314</v>
      </c>
      <c r="J550" s="2" t="s">
        <v>2312</v>
      </c>
      <c r="K550" s="2" t="s">
        <v>79</v>
      </c>
      <c r="L550">
        <v>3700</v>
      </c>
      <c r="M550">
        <v>3328</v>
      </c>
      <c r="N550" s="2" t="s">
        <v>4756</v>
      </c>
      <c r="O550">
        <v>3600</v>
      </c>
      <c r="P550">
        <v>0</v>
      </c>
      <c r="Q550">
        <v>3600</v>
      </c>
      <c r="R550" s="2" t="s">
        <v>764</v>
      </c>
      <c r="S550">
        <v>0</v>
      </c>
      <c r="T550" s="2" t="s">
        <v>4084</v>
      </c>
      <c r="U550">
        <v>4128</v>
      </c>
      <c r="V550">
        <v>0</v>
      </c>
      <c r="W550">
        <v>0</v>
      </c>
      <c r="X550">
        <v>0</v>
      </c>
      <c r="Y550">
        <v>80</v>
      </c>
      <c r="Z550">
        <v>80</v>
      </c>
      <c r="AA550">
        <v>3600</v>
      </c>
      <c r="AB550">
        <v>0.08</v>
      </c>
      <c r="AC550">
        <v>1</v>
      </c>
      <c r="AD550">
        <v>45000</v>
      </c>
      <c r="AE550">
        <v>45000</v>
      </c>
      <c r="AF550">
        <v>17</v>
      </c>
      <c r="AG550" s="2" t="s">
        <v>764</v>
      </c>
    </row>
    <row r="551" spans="1:33">
      <c r="A551" s="1">
        <v>46142</v>
      </c>
      <c r="B551" s="2" t="s">
        <v>29</v>
      </c>
      <c r="C551" s="3">
        <v>0.5</v>
      </c>
      <c r="D551" s="3">
        <v>0.51041666666666674</v>
      </c>
      <c r="E551">
        <v>542</v>
      </c>
      <c r="F551" s="2" t="s">
        <v>837</v>
      </c>
      <c r="G551" s="2" t="s">
        <v>2265</v>
      </c>
      <c r="H551" s="2" t="s">
        <v>480</v>
      </c>
      <c r="I551" s="2" t="s">
        <v>481</v>
      </c>
      <c r="J551" s="2" t="s">
        <v>479</v>
      </c>
      <c r="K551" s="2" t="s">
        <v>79</v>
      </c>
      <c r="L551">
        <v>12100</v>
      </c>
      <c r="M551">
        <v>12368</v>
      </c>
      <c r="N551" s="2" t="s">
        <v>4757</v>
      </c>
      <c r="O551">
        <v>12000</v>
      </c>
      <c r="P551">
        <v>885</v>
      </c>
      <c r="Q551">
        <v>12000</v>
      </c>
      <c r="R551" s="2" t="s">
        <v>764</v>
      </c>
      <c r="S551">
        <v>0</v>
      </c>
      <c r="T551" s="2" t="s">
        <v>4084</v>
      </c>
      <c r="U551">
        <v>12368</v>
      </c>
      <c r="V551">
        <v>0</v>
      </c>
      <c r="W551">
        <v>0</v>
      </c>
      <c r="X551">
        <v>0</v>
      </c>
      <c r="Y551">
        <v>80</v>
      </c>
      <c r="Z551">
        <v>80</v>
      </c>
      <c r="AA551">
        <v>12885</v>
      </c>
      <c r="AB551">
        <v>0.25</v>
      </c>
      <c r="AC551">
        <v>1</v>
      </c>
      <c r="AD551">
        <v>51540</v>
      </c>
      <c r="AE551">
        <v>51540</v>
      </c>
      <c r="AF551">
        <v>3</v>
      </c>
      <c r="AG551" s="2" t="s">
        <v>764</v>
      </c>
    </row>
    <row r="552" spans="1:33">
      <c r="A552" s="1">
        <v>46142</v>
      </c>
      <c r="B552" s="2" t="s">
        <v>29</v>
      </c>
      <c r="C552" s="3">
        <v>0.51041666666666674</v>
      </c>
      <c r="D552" s="3">
        <v>0.51388888888888884</v>
      </c>
      <c r="E552">
        <v>595</v>
      </c>
      <c r="F552" s="2" t="s">
        <v>837</v>
      </c>
      <c r="G552" s="2" t="s">
        <v>2448</v>
      </c>
      <c r="H552" s="2" t="s">
        <v>480</v>
      </c>
      <c r="I552" s="2" t="s">
        <v>488</v>
      </c>
      <c r="J552" s="2" t="s">
        <v>487</v>
      </c>
      <c r="K552" s="2" t="s">
        <v>79</v>
      </c>
      <c r="L552">
        <v>2100</v>
      </c>
      <c r="M552">
        <v>2240</v>
      </c>
      <c r="N552" s="2" t="s">
        <v>4635</v>
      </c>
      <c r="O552">
        <v>0</v>
      </c>
      <c r="P552">
        <v>2000</v>
      </c>
      <c r="Q552">
        <v>0</v>
      </c>
      <c r="R552" s="2" t="s">
        <v>764</v>
      </c>
      <c r="S552">
        <v>0</v>
      </c>
      <c r="T552" s="2" t="s">
        <v>4084</v>
      </c>
      <c r="U552">
        <v>2240</v>
      </c>
      <c r="V552">
        <v>0</v>
      </c>
      <c r="W552">
        <v>0</v>
      </c>
      <c r="X552">
        <v>0</v>
      </c>
      <c r="Y552">
        <v>80</v>
      </c>
      <c r="Z552">
        <v>80</v>
      </c>
      <c r="AA552">
        <v>2000</v>
      </c>
      <c r="AB552">
        <v>0.08</v>
      </c>
      <c r="AC552">
        <v>1</v>
      </c>
      <c r="AD552">
        <v>25000</v>
      </c>
      <c r="AE552">
        <v>25000</v>
      </c>
      <c r="AF552">
        <v>7</v>
      </c>
      <c r="AG552" s="2" t="s">
        <v>764</v>
      </c>
    </row>
    <row r="553" spans="1:33">
      <c r="A553" s="1">
        <v>46142</v>
      </c>
      <c r="B553" s="2" t="s">
        <v>29</v>
      </c>
      <c r="C553" s="3">
        <v>0.51736111111111116</v>
      </c>
      <c r="D553" s="3">
        <v>0.52083333333333326</v>
      </c>
      <c r="E553">
        <v>607</v>
      </c>
      <c r="F553" s="2" t="s">
        <v>76</v>
      </c>
      <c r="G553" s="2" t="s">
        <v>2498</v>
      </c>
      <c r="H553" s="2" t="s">
        <v>2037</v>
      </c>
      <c r="I553" s="2" t="s">
        <v>59</v>
      </c>
      <c r="J553" s="2" t="s">
        <v>2499</v>
      </c>
      <c r="K553" s="2" t="s">
        <v>79</v>
      </c>
      <c r="L553">
        <v>1000</v>
      </c>
      <c r="M553">
        <v>1200</v>
      </c>
      <c r="N553" s="2" t="s">
        <v>4758</v>
      </c>
      <c r="O553">
        <v>390</v>
      </c>
      <c r="P553">
        <v>830</v>
      </c>
      <c r="Q553">
        <v>390</v>
      </c>
      <c r="R553" s="2" t="s">
        <v>764</v>
      </c>
      <c r="S553">
        <v>0</v>
      </c>
      <c r="T553" s="2" t="s">
        <v>4084</v>
      </c>
      <c r="U553">
        <v>1200</v>
      </c>
      <c r="V553">
        <v>0</v>
      </c>
      <c r="W553">
        <v>0</v>
      </c>
      <c r="X553">
        <v>0</v>
      </c>
      <c r="Y553">
        <v>80</v>
      </c>
      <c r="Z553">
        <v>80</v>
      </c>
      <c r="AA553">
        <v>1220</v>
      </c>
      <c r="AB553">
        <v>0.08</v>
      </c>
      <c r="AC553">
        <v>1</v>
      </c>
      <c r="AD553">
        <v>15250</v>
      </c>
      <c r="AE553">
        <v>15250</v>
      </c>
      <c r="AF553">
        <v>3</v>
      </c>
      <c r="AG553" s="2" t="s">
        <v>764</v>
      </c>
    </row>
    <row r="554" spans="1:33">
      <c r="A554" s="1">
        <v>46142</v>
      </c>
      <c r="B554" s="2" t="s">
        <v>29</v>
      </c>
      <c r="C554" s="3">
        <v>0.57291666666666674</v>
      </c>
      <c r="D554" s="3">
        <v>0.57638888888888884</v>
      </c>
      <c r="E554">
        <v>562</v>
      </c>
      <c r="F554" s="2" t="s">
        <v>2347</v>
      </c>
      <c r="G554" s="2" t="s">
        <v>2340</v>
      </c>
      <c r="H554" s="2" t="s">
        <v>2342</v>
      </c>
      <c r="I554" s="2" t="s">
        <v>97</v>
      </c>
      <c r="J554" s="2" t="s">
        <v>2341</v>
      </c>
      <c r="K554" s="2" t="s">
        <v>79</v>
      </c>
      <c r="L554">
        <v>5000</v>
      </c>
      <c r="M554">
        <v>6120</v>
      </c>
      <c r="N554" s="2" t="s">
        <v>4759</v>
      </c>
      <c r="O554">
        <v>4800</v>
      </c>
      <c r="P554">
        <v>1250</v>
      </c>
      <c r="Q554">
        <v>4800</v>
      </c>
      <c r="R554" s="2" t="s">
        <v>764</v>
      </c>
      <c r="S554">
        <v>70</v>
      </c>
      <c r="T554" s="2" t="s">
        <v>4084</v>
      </c>
      <c r="U554">
        <v>6120</v>
      </c>
      <c r="V554">
        <v>0</v>
      </c>
      <c r="W554">
        <v>0</v>
      </c>
      <c r="X554">
        <v>0</v>
      </c>
      <c r="Y554">
        <v>80</v>
      </c>
      <c r="Z554">
        <v>80</v>
      </c>
      <c r="AA554">
        <v>6050</v>
      </c>
      <c r="AB554">
        <v>0.08</v>
      </c>
      <c r="AC554">
        <v>1</v>
      </c>
      <c r="AD554">
        <v>75625</v>
      </c>
      <c r="AE554">
        <v>75625</v>
      </c>
      <c r="AF554">
        <v>2</v>
      </c>
      <c r="AG554" s="2" t="s">
        <v>764</v>
      </c>
    </row>
    <row r="555" spans="1:33">
      <c r="A555" s="1">
        <v>46142</v>
      </c>
      <c r="B555" s="2" t="s">
        <v>29</v>
      </c>
      <c r="C555" s="3">
        <v>0.57986111111111116</v>
      </c>
      <c r="D555" s="3">
        <v>0.58333333333333326</v>
      </c>
      <c r="E555">
        <v>599</v>
      </c>
      <c r="F555" s="2" t="s">
        <v>2469</v>
      </c>
      <c r="G555" s="2" t="s">
        <v>2461</v>
      </c>
      <c r="H555" s="2" t="s">
        <v>2463</v>
      </c>
      <c r="I555" s="2" t="s">
        <v>153</v>
      </c>
      <c r="J555" s="2" t="s">
        <v>2462</v>
      </c>
      <c r="K555" s="2" t="s">
        <v>79</v>
      </c>
      <c r="L555">
        <v>2400</v>
      </c>
      <c r="M555">
        <v>2640</v>
      </c>
      <c r="N555" s="2" t="s">
        <v>4760</v>
      </c>
      <c r="O555">
        <v>2300</v>
      </c>
      <c r="P555">
        <v>390</v>
      </c>
      <c r="Q555">
        <v>2300</v>
      </c>
      <c r="R555" s="2" t="s">
        <v>764</v>
      </c>
      <c r="S555">
        <v>0</v>
      </c>
      <c r="T555" s="2" t="s">
        <v>4084</v>
      </c>
      <c r="U555">
        <v>2640</v>
      </c>
      <c r="V555">
        <v>0</v>
      </c>
      <c r="W555">
        <v>0</v>
      </c>
      <c r="X555">
        <v>0</v>
      </c>
      <c r="Y555">
        <v>80</v>
      </c>
      <c r="Z555">
        <v>80</v>
      </c>
      <c r="AA555">
        <v>2690</v>
      </c>
      <c r="AB555">
        <v>0.08</v>
      </c>
      <c r="AC555">
        <v>1</v>
      </c>
      <c r="AD555">
        <v>33625</v>
      </c>
      <c r="AE555">
        <v>33625</v>
      </c>
      <c r="AF555">
        <v>3</v>
      </c>
      <c r="AG555" s="2" t="s">
        <v>764</v>
      </c>
    </row>
    <row r="556" spans="1:33">
      <c r="A556" s="1">
        <v>46142</v>
      </c>
      <c r="B556" s="2" t="s">
        <v>29</v>
      </c>
      <c r="C556" s="3">
        <v>0.62847222222222232</v>
      </c>
      <c r="D556" s="3">
        <v>0.63194444444444442</v>
      </c>
      <c r="E556">
        <v>641</v>
      </c>
      <c r="F556" s="2" t="s">
        <v>1443</v>
      </c>
      <c r="G556" s="2" t="s">
        <v>2627</v>
      </c>
      <c r="H556" s="2" t="s">
        <v>1442</v>
      </c>
      <c r="I556" s="2" t="s">
        <v>153</v>
      </c>
      <c r="J556" s="2" t="s">
        <v>1441</v>
      </c>
      <c r="K556" s="2" t="s">
        <v>79</v>
      </c>
      <c r="L556">
        <v>4100</v>
      </c>
      <c r="M556">
        <v>4480</v>
      </c>
      <c r="N556" s="2" t="s">
        <v>4565</v>
      </c>
      <c r="O556">
        <v>4000</v>
      </c>
      <c r="P556">
        <v>530</v>
      </c>
      <c r="Q556">
        <v>4000</v>
      </c>
      <c r="R556" s="2" t="s">
        <v>764</v>
      </c>
      <c r="S556">
        <v>0</v>
      </c>
      <c r="T556" s="2" t="s">
        <v>4084</v>
      </c>
      <c r="U556">
        <v>4480</v>
      </c>
      <c r="V556">
        <v>0</v>
      </c>
      <c r="W556">
        <v>0</v>
      </c>
      <c r="X556">
        <v>0</v>
      </c>
      <c r="Y556">
        <v>80</v>
      </c>
      <c r="Z556">
        <v>80</v>
      </c>
      <c r="AA556">
        <v>4530</v>
      </c>
      <c r="AB556">
        <v>0.08</v>
      </c>
      <c r="AC556">
        <v>1</v>
      </c>
      <c r="AD556">
        <v>56625</v>
      </c>
      <c r="AE556">
        <v>56625</v>
      </c>
      <c r="AF556">
        <v>3</v>
      </c>
      <c r="AG556" s="2" t="s">
        <v>764</v>
      </c>
    </row>
    <row r="557" spans="1:33">
      <c r="A557" s="1">
        <v>46142</v>
      </c>
      <c r="B557" s="2" t="s">
        <v>29</v>
      </c>
      <c r="C557" s="3">
        <v>0.64236111111111116</v>
      </c>
      <c r="D557" s="3">
        <v>0.64930555555555558</v>
      </c>
      <c r="E557">
        <v>572</v>
      </c>
      <c r="F557" s="2" t="s">
        <v>76</v>
      </c>
      <c r="G557" s="2" t="s">
        <v>2368</v>
      </c>
      <c r="H557" s="2" t="s">
        <v>825</v>
      </c>
      <c r="I557" s="2" t="s">
        <v>97</v>
      </c>
      <c r="J557" s="2" t="s">
        <v>2369</v>
      </c>
      <c r="K557" s="2" t="s">
        <v>79</v>
      </c>
      <c r="L557">
        <v>10000</v>
      </c>
      <c r="M557">
        <v>10320</v>
      </c>
      <c r="N557" s="2" t="s">
        <v>4761</v>
      </c>
      <c r="O557">
        <v>9901</v>
      </c>
      <c r="P557">
        <v>442</v>
      </c>
      <c r="Q557">
        <v>9901</v>
      </c>
      <c r="R557" s="2" t="s">
        <v>764</v>
      </c>
      <c r="S557">
        <v>0</v>
      </c>
      <c r="T557" s="2" t="s">
        <v>4084</v>
      </c>
      <c r="U557">
        <v>10320</v>
      </c>
      <c r="V557">
        <v>0</v>
      </c>
      <c r="W557">
        <v>0</v>
      </c>
      <c r="X557">
        <v>0</v>
      </c>
      <c r="Y557">
        <v>80</v>
      </c>
      <c r="Z557">
        <v>80</v>
      </c>
      <c r="AA557">
        <v>10343</v>
      </c>
      <c r="AB557">
        <v>0.17</v>
      </c>
      <c r="AC557">
        <v>1</v>
      </c>
      <c r="AD557">
        <v>60841.176470588231</v>
      </c>
      <c r="AE557">
        <v>60841.176470588231</v>
      </c>
      <c r="AF557">
        <v>3</v>
      </c>
      <c r="AG557" s="2" t="s">
        <v>764</v>
      </c>
    </row>
    <row r="558" spans="1:33">
      <c r="A558" s="1">
        <v>46146</v>
      </c>
      <c r="B558" s="2" t="s">
        <v>29</v>
      </c>
      <c r="C558" s="3">
        <v>0.35069444444444442</v>
      </c>
      <c r="D558" s="3">
        <v>0.35416666666666674</v>
      </c>
      <c r="E558">
        <v>628</v>
      </c>
      <c r="F558" s="2" t="s">
        <v>1356</v>
      </c>
      <c r="G558" s="2" t="s">
        <v>2590</v>
      </c>
      <c r="H558" s="2" t="s">
        <v>1351</v>
      </c>
      <c r="I558" s="2" t="s">
        <v>153</v>
      </c>
      <c r="J558" s="2" t="s">
        <v>1350</v>
      </c>
      <c r="K558" s="2" t="s">
        <v>79</v>
      </c>
      <c r="L558">
        <v>2000</v>
      </c>
      <c r="M558">
        <v>2240</v>
      </c>
      <c r="N558" s="2" t="s">
        <v>4762</v>
      </c>
      <c r="O558">
        <v>1900</v>
      </c>
      <c r="P558">
        <v>510</v>
      </c>
      <c r="Q558">
        <v>1900</v>
      </c>
      <c r="R558" s="2" t="s">
        <v>764</v>
      </c>
      <c r="S558">
        <v>0</v>
      </c>
      <c r="T558" s="2" t="s">
        <v>4084</v>
      </c>
      <c r="U558">
        <v>2240</v>
      </c>
      <c r="V558">
        <v>0</v>
      </c>
      <c r="W558">
        <v>0</v>
      </c>
      <c r="X558">
        <v>0</v>
      </c>
      <c r="Y558">
        <v>80</v>
      </c>
      <c r="Z558">
        <v>80</v>
      </c>
      <c r="AA558">
        <v>2410</v>
      </c>
      <c r="AB558">
        <v>0.08</v>
      </c>
      <c r="AC558">
        <v>1</v>
      </c>
      <c r="AD558">
        <v>30125</v>
      </c>
      <c r="AE558">
        <v>30125</v>
      </c>
      <c r="AF558">
        <v>3</v>
      </c>
      <c r="AG558" s="2" t="s">
        <v>764</v>
      </c>
    </row>
    <row r="559" spans="1:33">
      <c r="A559" s="1">
        <v>46146</v>
      </c>
      <c r="B559" s="2" t="s">
        <v>29</v>
      </c>
      <c r="C559" s="3">
        <v>0.36111111111111116</v>
      </c>
      <c r="D559" s="3">
        <v>0.36805555555555558</v>
      </c>
      <c r="E559">
        <v>565</v>
      </c>
      <c r="F559" s="2" t="s">
        <v>1430</v>
      </c>
      <c r="G559" s="2" t="s">
        <v>2354</v>
      </c>
      <c r="H559" s="2" t="s">
        <v>1428</v>
      </c>
      <c r="I559" s="2" t="s">
        <v>192</v>
      </c>
      <c r="J559" s="2" t="s">
        <v>2355</v>
      </c>
      <c r="K559" s="2" t="s">
        <v>79</v>
      </c>
      <c r="L559">
        <v>7800</v>
      </c>
      <c r="M559">
        <v>8160</v>
      </c>
      <c r="N559" s="2" t="s">
        <v>4763</v>
      </c>
      <c r="O559">
        <v>7742</v>
      </c>
      <c r="P559">
        <v>535</v>
      </c>
      <c r="Q559">
        <v>7742</v>
      </c>
      <c r="R559" s="2" t="s">
        <v>764</v>
      </c>
      <c r="S559">
        <v>0</v>
      </c>
      <c r="T559" s="2" t="s">
        <v>4084</v>
      </c>
      <c r="U559">
        <v>8160</v>
      </c>
      <c r="V559">
        <v>0</v>
      </c>
      <c r="W559">
        <v>0</v>
      </c>
      <c r="X559">
        <v>0</v>
      </c>
      <c r="Y559">
        <v>80</v>
      </c>
      <c r="Z559">
        <v>80</v>
      </c>
      <c r="AA559">
        <v>8277</v>
      </c>
      <c r="AB559">
        <v>0.17</v>
      </c>
      <c r="AC559">
        <v>1</v>
      </c>
      <c r="AD559">
        <v>48688.235294117643</v>
      </c>
      <c r="AE559">
        <v>48688.235294117643</v>
      </c>
      <c r="AF559">
        <v>3</v>
      </c>
      <c r="AG559" s="2" t="s">
        <v>764</v>
      </c>
    </row>
    <row r="560" spans="1:33">
      <c r="A560" s="1">
        <v>46136</v>
      </c>
      <c r="B560" s="2" t="s">
        <v>4105</v>
      </c>
      <c r="C560" s="3">
        <v>0.54166666666666674</v>
      </c>
      <c r="D560" s="3">
        <v>0.62152777777777768</v>
      </c>
      <c r="E560">
        <v>583</v>
      </c>
      <c r="F560" s="2" t="s">
        <v>2414</v>
      </c>
      <c r="G560" s="2" t="s">
        <v>2411</v>
      </c>
      <c r="H560" s="2" t="s">
        <v>2413</v>
      </c>
      <c r="I560" s="2" t="s">
        <v>122</v>
      </c>
      <c r="J560" s="2" t="s">
        <v>2412</v>
      </c>
      <c r="K560" s="2" t="s">
        <v>64</v>
      </c>
      <c r="L560">
        <v>6000</v>
      </c>
      <c r="M560">
        <v>5991</v>
      </c>
      <c r="N560" s="2" t="s">
        <v>4764</v>
      </c>
      <c r="O560">
        <v>1700</v>
      </c>
      <c r="P560">
        <v>4279</v>
      </c>
      <c r="Q560">
        <v>1700</v>
      </c>
      <c r="R560" s="2" t="s">
        <v>764</v>
      </c>
      <c r="S560">
        <v>12</v>
      </c>
      <c r="T560" s="2" t="s">
        <v>4765</v>
      </c>
      <c r="U560">
        <v>6480</v>
      </c>
      <c r="V560">
        <v>0</v>
      </c>
      <c r="W560">
        <v>501</v>
      </c>
      <c r="X560">
        <v>501</v>
      </c>
      <c r="Y560">
        <v>0</v>
      </c>
      <c r="Z560">
        <v>501</v>
      </c>
      <c r="AA560">
        <v>5979</v>
      </c>
      <c r="AB560">
        <v>1.92</v>
      </c>
      <c r="AC560">
        <v>5</v>
      </c>
      <c r="AD560">
        <v>3114.0625</v>
      </c>
      <c r="AE560">
        <v>622.8125</v>
      </c>
      <c r="AF560">
        <v>21</v>
      </c>
      <c r="AG560" s="2" t="s">
        <v>764</v>
      </c>
    </row>
    <row r="561" spans="1:33">
      <c r="A561" s="1">
        <v>46140</v>
      </c>
      <c r="B561" s="2" t="s">
        <v>4105</v>
      </c>
      <c r="C561" s="3">
        <v>0.61111111111111116</v>
      </c>
      <c r="D561" s="3">
        <v>0.6875</v>
      </c>
      <c r="E561">
        <v>569</v>
      </c>
      <c r="F561" s="2" t="s">
        <v>2364</v>
      </c>
      <c r="G561" s="2" t="s">
        <v>2361</v>
      </c>
      <c r="H561" s="2" t="s">
        <v>2363</v>
      </c>
      <c r="I561" s="2" t="s">
        <v>805</v>
      </c>
      <c r="J561" s="2" t="s">
        <v>2362</v>
      </c>
      <c r="K561" s="2" t="s">
        <v>64</v>
      </c>
      <c r="L561">
        <v>5200</v>
      </c>
      <c r="M561">
        <v>5490</v>
      </c>
      <c r="N561" s="2" t="s">
        <v>4766</v>
      </c>
      <c r="O561">
        <v>4663</v>
      </c>
      <c r="P561">
        <v>824</v>
      </c>
      <c r="Q561">
        <v>4663</v>
      </c>
      <c r="R561" s="2" t="s">
        <v>764</v>
      </c>
      <c r="S561">
        <v>3</v>
      </c>
      <c r="T561" s="2" t="s">
        <v>4767</v>
      </c>
      <c r="U561">
        <v>5600</v>
      </c>
      <c r="V561">
        <v>0</v>
      </c>
      <c r="W561">
        <v>113</v>
      </c>
      <c r="X561">
        <v>113</v>
      </c>
      <c r="Y561">
        <v>0</v>
      </c>
      <c r="Z561">
        <v>113</v>
      </c>
      <c r="AA561">
        <v>5487</v>
      </c>
      <c r="AB561">
        <v>1.83</v>
      </c>
      <c r="AC561">
        <v>6</v>
      </c>
      <c r="AD561">
        <v>2998.3606557377047</v>
      </c>
      <c r="AE561">
        <v>499.72677595628414</v>
      </c>
      <c r="AF561">
        <v>7</v>
      </c>
      <c r="AG561" s="2" t="s">
        <v>764</v>
      </c>
    </row>
    <row r="562" spans="1:33">
      <c r="A562" s="1">
        <v>46146</v>
      </c>
      <c r="B562" s="2" t="s">
        <v>4105</v>
      </c>
      <c r="C562" s="3">
        <v>0.40277777777777768</v>
      </c>
      <c r="D562" s="3">
        <v>0.51736111111111116</v>
      </c>
      <c r="E562">
        <v>640</v>
      </c>
      <c r="F562" s="2" t="s">
        <v>2628</v>
      </c>
      <c r="G562" s="2" t="s">
        <v>2627</v>
      </c>
      <c r="H562" s="2" t="s">
        <v>1442</v>
      </c>
      <c r="I562" s="2" t="s">
        <v>153</v>
      </c>
      <c r="J562" s="2" t="s">
        <v>1441</v>
      </c>
      <c r="K562" s="2" t="s">
        <v>64</v>
      </c>
      <c r="L562">
        <v>6500</v>
      </c>
      <c r="M562">
        <v>6512</v>
      </c>
      <c r="N562" s="2" t="s">
        <v>4768</v>
      </c>
      <c r="O562">
        <v>2500</v>
      </c>
      <c r="P562">
        <v>4000</v>
      </c>
      <c r="Q562">
        <v>2500</v>
      </c>
      <c r="R562" s="2" t="s">
        <v>764</v>
      </c>
      <c r="S562">
        <v>12</v>
      </c>
      <c r="T562" s="2" t="s">
        <v>4765</v>
      </c>
      <c r="U562">
        <v>6800</v>
      </c>
      <c r="V562">
        <v>0</v>
      </c>
      <c r="W562">
        <v>300</v>
      </c>
      <c r="X562">
        <v>300</v>
      </c>
      <c r="Y562">
        <v>0</v>
      </c>
      <c r="Z562">
        <v>300</v>
      </c>
      <c r="AA562">
        <v>6500</v>
      </c>
      <c r="AB562">
        <v>2.75</v>
      </c>
      <c r="AC562">
        <v>5</v>
      </c>
      <c r="AD562">
        <v>2363.6363636363635</v>
      </c>
      <c r="AE562">
        <v>472.72727272727275</v>
      </c>
      <c r="AF562">
        <v>38</v>
      </c>
      <c r="AG562" s="2" t="s">
        <v>764</v>
      </c>
    </row>
    <row r="563" spans="1:33">
      <c r="A563" s="1">
        <v>46146</v>
      </c>
      <c r="B563" s="2" t="s">
        <v>4105</v>
      </c>
      <c r="C563" s="3">
        <v>0.52083333333333326</v>
      </c>
      <c r="D563" s="3">
        <v>0.52777777777777768</v>
      </c>
      <c r="E563">
        <v>625</v>
      </c>
      <c r="F563" s="2" t="s">
        <v>2583</v>
      </c>
      <c r="G563" s="2" t="s">
        <v>2580</v>
      </c>
      <c r="H563" s="2" t="s">
        <v>2582</v>
      </c>
      <c r="I563" s="2" t="s">
        <v>153</v>
      </c>
      <c r="J563" s="2" t="s">
        <v>2581</v>
      </c>
      <c r="K563" s="2" t="s">
        <v>64</v>
      </c>
      <c r="L563">
        <v>100</v>
      </c>
      <c r="M563">
        <v>492</v>
      </c>
      <c r="N563" s="2" t="s">
        <v>4769</v>
      </c>
      <c r="O563">
        <v>200</v>
      </c>
      <c r="P563">
        <v>290</v>
      </c>
      <c r="Q563">
        <v>200</v>
      </c>
      <c r="R563" s="2" t="s">
        <v>764</v>
      </c>
      <c r="S563">
        <v>2</v>
      </c>
      <c r="T563" s="2" t="s">
        <v>4765</v>
      </c>
      <c r="U563">
        <v>544</v>
      </c>
      <c r="V563">
        <v>0</v>
      </c>
      <c r="W563">
        <v>54</v>
      </c>
      <c r="X563">
        <v>54</v>
      </c>
      <c r="Y563">
        <v>0</v>
      </c>
      <c r="Z563">
        <v>54</v>
      </c>
      <c r="AA563">
        <v>490</v>
      </c>
      <c r="AB563">
        <v>0.17</v>
      </c>
      <c r="AC563">
        <v>5</v>
      </c>
      <c r="AD563">
        <v>2882.3529411764703</v>
      </c>
      <c r="AE563">
        <v>576.47058823529403</v>
      </c>
      <c r="AF563">
        <v>3</v>
      </c>
      <c r="AG563" s="2" t="s">
        <v>764</v>
      </c>
    </row>
    <row r="564" spans="1:33">
      <c r="A564" s="1">
        <v>46148</v>
      </c>
      <c r="B564" s="2" t="s">
        <v>29</v>
      </c>
      <c r="C564" s="3">
        <v>0.45138888888888884</v>
      </c>
      <c r="D564" s="3">
        <v>0.45486111111111116</v>
      </c>
      <c r="E564">
        <v>597</v>
      </c>
      <c r="F564" s="2" t="s">
        <v>2457</v>
      </c>
      <c r="G564" s="2" t="s">
        <v>2453</v>
      </c>
      <c r="H564" s="2" t="s">
        <v>2455</v>
      </c>
      <c r="I564" s="2" t="s">
        <v>2456</v>
      </c>
      <c r="J564" s="2" t="s">
        <v>2454</v>
      </c>
      <c r="K564" s="2" t="s">
        <v>79</v>
      </c>
      <c r="L564">
        <v>2100</v>
      </c>
      <c r="M564">
        <v>1240</v>
      </c>
      <c r="N564" s="2" t="s">
        <v>4770</v>
      </c>
      <c r="O564">
        <v>2000</v>
      </c>
      <c r="P564">
        <v>510</v>
      </c>
      <c r="Q564">
        <v>2000</v>
      </c>
      <c r="R564" s="2" t="s">
        <v>764</v>
      </c>
      <c r="S564">
        <v>0</v>
      </c>
      <c r="T564" s="2" t="s">
        <v>4084</v>
      </c>
      <c r="U564">
        <v>2240</v>
      </c>
      <c r="V564">
        <v>0</v>
      </c>
      <c r="W564">
        <v>0</v>
      </c>
      <c r="X564">
        <v>0</v>
      </c>
      <c r="Y564">
        <v>80</v>
      </c>
      <c r="Z564">
        <v>80</v>
      </c>
      <c r="AA564">
        <v>2510</v>
      </c>
      <c r="AB564">
        <v>0.08</v>
      </c>
      <c r="AC564">
        <v>1</v>
      </c>
      <c r="AD564">
        <v>31375</v>
      </c>
      <c r="AE564">
        <v>31375</v>
      </c>
      <c r="AF564">
        <v>3</v>
      </c>
      <c r="AG564" s="2" t="s">
        <v>764</v>
      </c>
    </row>
    <row r="565" spans="1:33">
      <c r="A565" s="1">
        <v>46148</v>
      </c>
      <c r="B565" s="2" t="s">
        <v>29</v>
      </c>
      <c r="C565" s="3">
        <v>0.47916666666666674</v>
      </c>
      <c r="D565" s="3">
        <v>0.48611111111111116</v>
      </c>
      <c r="E565">
        <v>506</v>
      </c>
      <c r="F565" s="2" t="s">
        <v>442</v>
      </c>
      <c r="G565" s="2" t="s">
        <v>2161</v>
      </c>
      <c r="H565" s="2" t="s">
        <v>2163</v>
      </c>
      <c r="I565" s="2" t="s">
        <v>1477</v>
      </c>
      <c r="J565" s="2" t="s">
        <v>2162</v>
      </c>
      <c r="K565" s="2" t="s">
        <v>445</v>
      </c>
      <c r="L565">
        <v>10600</v>
      </c>
      <c r="M565">
        <v>10880</v>
      </c>
      <c r="N565" s="2" t="s">
        <v>4771</v>
      </c>
      <c r="O565">
        <v>4000</v>
      </c>
      <c r="P565">
        <v>6895</v>
      </c>
      <c r="Q565">
        <v>4000</v>
      </c>
      <c r="R565" s="2" t="s">
        <v>764</v>
      </c>
      <c r="S565">
        <v>0</v>
      </c>
      <c r="T565" s="2" t="s">
        <v>4084</v>
      </c>
      <c r="U565">
        <v>10880</v>
      </c>
      <c r="V565">
        <v>0</v>
      </c>
      <c r="W565">
        <v>0</v>
      </c>
      <c r="X565">
        <v>0</v>
      </c>
      <c r="Y565">
        <v>80</v>
      </c>
      <c r="Z565">
        <v>80</v>
      </c>
      <c r="AA565">
        <v>10895</v>
      </c>
      <c r="AB565">
        <v>0.17</v>
      </c>
      <c r="AC565">
        <v>1</v>
      </c>
      <c r="AD565">
        <v>64088.235294117643</v>
      </c>
      <c r="AE565">
        <v>64088.235294117643</v>
      </c>
      <c r="AF565">
        <v>3</v>
      </c>
      <c r="AG565" s="2" t="s">
        <v>764</v>
      </c>
    </row>
    <row r="566" spans="1:33">
      <c r="A566" s="1">
        <v>46148</v>
      </c>
      <c r="B566" s="2" t="s">
        <v>29</v>
      </c>
      <c r="C566" s="3">
        <v>0.60416666666666674</v>
      </c>
      <c r="D566" s="3">
        <v>0.61458333333333326</v>
      </c>
      <c r="E566">
        <v>547</v>
      </c>
      <c r="F566" s="2" t="s">
        <v>2283</v>
      </c>
      <c r="G566" s="2" t="s">
        <v>2276</v>
      </c>
      <c r="H566" s="2" t="s">
        <v>2278</v>
      </c>
      <c r="I566" s="2" t="s">
        <v>2132</v>
      </c>
      <c r="J566" s="2" t="s">
        <v>2277</v>
      </c>
      <c r="K566" s="2" t="s">
        <v>79</v>
      </c>
      <c r="L566">
        <v>11100</v>
      </c>
      <c r="M566">
        <v>11440</v>
      </c>
      <c r="N566" s="2" t="s">
        <v>4772</v>
      </c>
      <c r="O566">
        <v>11000</v>
      </c>
      <c r="P566">
        <v>755</v>
      </c>
      <c r="Q566">
        <v>11000</v>
      </c>
      <c r="R566" s="2" t="s">
        <v>764</v>
      </c>
      <c r="S566">
        <v>0</v>
      </c>
      <c r="T566" s="2" t="s">
        <v>4084</v>
      </c>
      <c r="U566">
        <v>11440</v>
      </c>
      <c r="V566">
        <v>0</v>
      </c>
      <c r="W566">
        <v>0</v>
      </c>
      <c r="X566">
        <v>0</v>
      </c>
      <c r="Y566">
        <v>80</v>
      </c>
      <c r="Z566">
        <v>80</v>
      </c>
      <c r="AA566">
        <v>11755</v>
      </c>
      <c r="AB566">
        <v>0.25</v>
      </c>
      <c r="AC566">
        <v>1</v>
      </c>
      <c r="AD566">
        <v>47020</v>
      </c>
      <c r="AE566">
        <v>47020</v>
      </c>
      <c r="AF566">
        <v>3</v>
      </c>
      <c r="AG566" s="2" t="s">
        <v>764</v>
      </c>
    </row>
    <row r="567" spans="1:33">
      <c r="A567" s="1">
        <v>46148</v>
      </c>
      <c r="B567" s="2" t="s">
        <v>29</v>
      </c>
      <c r="C567" s="3">
        <v>0.61805555555555558</v>
      </c>
      <c r="D567" s="3">
        <v>0.625</v>
      </c>
      <c r="E567">
        <v>645</v>
      </c>
      <c r="F567" s="2" t="s">
        <v>688</v>
      </c>
      <c r="G567" s="2" t="s">
        <v>2633</v>
      </c>
      <c r="H567" s="2" t="s">
        <v>686</v>
      </c>
      <c r="I567" s="2" t="s">
        <v>687</v>
      </c>
      <c r="J567" s="2" t="s">
        <v>685</v>
      </c>
      <c r="K567" s="2" t="s">
        <v>79</v>
      </c>
      <c r="L567">
        <v>6900</v>
      </c>
      <c r="M567">
        <v>7040</v>
      </c>
      <c r="N567" s="2" t="s">
        <v>4773</v>
      </c>
      <c r="O567">
        <v>6800</v>
      </c>
      <c r="P567">
        <v>490</v>
      </c>
      <c r="Q567">
        <v>6800</v>
      </c>
      <c r="R567" s="2" t="s">
        <v>764</v>
      </c>
      <c r="S567">
        <v>0</v>
      </c>
      <c r="T567" s="2" t="s">
        <v>4084</v>
      </c>
      <c r="U567">
        <v>7040</v>
      </c>
      <c r="V567">
        <v>0</v>
      </c>
      <c r="W567">
        <v>0</v>
      </c>
      <c r="X567">
        <v>0</v>
      </c>
      <c r="Y567">
        <v>80</v>
      </c>
      <c r="Z567">
        <v>80</v>
      </c>
      <c r="AA567">
        <v>7290</v>
      </c>
      <c r="AB567">
        <v>0.17</v>
      </c>
      <c r="AC567">
        <v>1</v>
      </c>
      <c r="AD567">
        <v>42882.352941176468</v>
      </c>
      <c r="AE567">
        <v>42882.352941176468</v>
      </c>
      <c r="AF567">
        <v>3</v>
      </c>
      <c r="AG567" s="2" t="s">
        <v>764</v>
      </c>
    </row>
    <row r="568" spans="1:33">
      <c r="A568" s="1">
        <v>46148</v>
      </c>
      <c r="B568" s="2" t="s">
        <v>29</v>
      </c>
      <c r="C568" s="3">
        <v>0.625</v>
      </c>
      <c r="D568" s="3">
        <v>0.62847222222222232</v>
      </c>
      <c r="E568">
        <v>121</v>
      </c>
      <c r="F568" s="2" t="s">
        <v>688</v>
      </c>
      <c r="G568" s="2" t="s">
        <v>684</v>
      </c>
      <c r="H568" s="2" t="s">
        <v>686</v>
      </c>
      <c r="I568" s="2" t="s">
        <v>687</v>
      </c>
      <c r="J568" s="2" t="s">
        <v>685</v>
      </c>
      <c r="K568" s="2" t="s">
        <v>79</v>
      </c>
      <c r="L568">
        <v>3700</v>
      </c>
      <c r="M568">
        <v>3840</v>
      </c>
      <c r="N568" s="2" t="s">
        <v>4136</v>
      </c>
      <c r="O568">
        <v>0</v>
      </c>
      <c r="P568">
        <v>4000</v>
      </c>
      <c r="Q568">
        <v>0</v>
      </c>
      <c r="R568" s="2" t="s">
        <v>764</v>
      </c>
      <c r="S568">
        <v>0</v>
      </c>
      <c r="T568" s="2" t="s">
        <v>4084</v>
      </c>
      <c r="U568">
        <v>3840</v>
      </c>
      <c r="V568">
        <v>0</v>
      </c>
      <c r="W568">
        <v>0</v>
      </c>
      <c r="X568">
        <v>0</v>
      </c>
      <c r="Y568">
        <v>80</v>
      </c>
      <c r="Z568">
        <v>80</v>
      </c>
      <c r="AA568">
        <v>4000</v>
      </c>
      <c r="AB568">
        <v>0.08</v>
      </c>
      <c r="AC568">
        <v>1</v>
      </c>
      <c r="AD568">
        <v>50000</v>
      </c>
      <c r="AE568">
        <v>50000</v>
      </c>
      <c r="AF568">
        <v>218</v>
      </c>
      <c r="AG568" s="2" t="s">
        <v>764</v>
      </c>
    </row>
    <row r="569" spans="1:33">
      <c r="A569" s="1">
        <v>46149</v>
      </c>
      <c r="B569" s="2" t="s">
        <v>29</v>
      </c>
      <c r="C569" s="3">
        <v>0.33333333333333326</v>
      </c>
      <c r="D569" s="3">
        <v>0.63888888888888884</v>
      </c>
      <c r="E569">
        <v>531</v>
      </c>
      <c r="F569" s="2" t="s">
        <v>2230</v>
      </c>
      <c r="G569" s="2" t="s">
        <v>2226</v>
      </c>
      <c r="H569" s="2" t="s">
        <v>2228</v>
      </c>
      <c r="I569" s="2" t="s">
        <v>2229</v>
      </c>
      <c r="J569" s="2" t="s">
        <v>2227</v>
      </c>
      <c r="K569" s="2" t="s">
        <v>79</v>
      </c>
      <c r="L569">
        <v>187500</v>
      </c>
      <c r="M569">
        <v>187880</v>
      </c>
      <c r="N569" s="2" t="s">
        <v>4774</v>
      </c>
      <c r="O569">
        <v>186668</v>
      </c>
      <c r="P569">
        <v>2810</v>
      </c>
      <c r="Q569">
        <v>186668</v>
      </c>
      <c r="R569" s="2" t="s">
        <v>764</v>
      </c>
      <c r="S569">
        <v>20</v>
      </c>
      <c r="T569" s="2" t="s">
        <v>4084</v>
      </c>
      <c r="U569">
        <v>187880</v>
      </c>
      <c r="V569">
        <v>0</v>
      </c>
      <c r="W569">
        <v>0</v>
      </c>
      <c r="X569">
        <v>0</v>
      </c>
      <c r="Y569">
        <v>80</v>
      </c>
      <c r="Z569">
        <v>80</v>
      </c>
      <c r="AA569">
        <v>189478</v>
      </c>
      <c r="AB569">
        <v>7.33</v>
      </c>
      <c r="AC569">
        <v>1</v>
      </c>
      <c r="AD569">
        <v>25849.658935879947</v>
      </c>
      <c r="AE569">
        <v>25849.658935879947</v>
      </c>
      <c r="AF569">
        <v>3</v>
      </c>
      <c r="AG569" s="2" t="s">
        <v>764</v>
      </c>
    </row>
    <row r="570" spans="1:33">
      <c r="A570" s="1">
        <v>46150</v>
      </c>
      <c r="B570" s="2" t="s">
        <v>29</v>
      </c>
      <c r="C570" s="3">
        <v>0.34722222222222232</v>
      </c>
      <c r="D570" s="3">
        <v>0.35069444444444442</v>
      </c>
      <c r="E570">
        <v>617</v>
      </c>
      <c r="F570" s="2" t="s">
        <v>2546</v>
      </c>
      <c r="G570" s="2" t="s">
        <v>2539</v>
      </c>
      <c r="H570" s="2" t="s">
        <v>2541</v>
      </c>
      <c r="I570" s="2" t="s">
        <v>122</v>
      </c>
      <c r="J570" s="2" t="s">
        <v>2540</v>
      </c>
      <c r="K570" s="2" t="s">
        <v>79</v>
      </c>
      <c r="L570">
        <v>2100</v>
      </c>
      <c r="M570">
        <v>2320</v>
      </c>
      <c r="N570" s="2" t="s">
        <v>4562</v>
      </c>
      <c r="O570">
        <v>2000</v>
      </c>
      <c r="P570">
        <v>650</v>
      </c>
      <c r="Q570">
        <v>2000</v>
      </c>
      <c r="R570" s="2" t="s">
        <v>764</v>
      </c>
      <c r="S570">
        <v>0</v>
      </c>
      <c r="T570" s="2" t="s">
        <v>4084</v>
      </c>
      <c r="U570">
        <v>2320</v>
      </c>
      <c r="V570">
        <v>0</v>
      </c>
      <c r="W570">
        <v>0</v>
      </c>
      <c r="X570">
        <v>0</v>
      </c>
      <c r="Y570">
        <v>80</v>
      </c>
      <c r="Z570">
        <v>80</v>
      </c>
      <c r="AA570">
        <v>2650</v>
      </c>
      <c r="AB570">
        <v>0.08</v>
      </c>
      <c r="AC570">
        <v>1</v>
      </c>
      <c r="AD570">
        <v>33125</v>
      </c>
      <c r="AE570">
        <v>33125</v>
      </c>
      <c r="AF570">
        <v>3</v>
      </c>
      <c r="AG570" s="2" t="s">
        <v>764</v>
      </c>
    </row>
    <row r="571" spans="1:33">
      <c r="A571" s="1">
        <v>46150</v>
      </c>
      <c r="B571" s="2" t="s">
        <v>29</v>
      </c>
      <c r="C571" s="3">
        <v>0.38541666666666674</v>
      </c>
      <c r="D571" s="3">
        <v>0.40972222222222232</v>
      </c>
      <c r="E571">
        <v>637</v>
      </c>
      <c r="F571" s="2" t="s">
        <v>1992</v>
      </c>
      <c r="G571" s="2" t="s">
        <v>2621</v>
      </c>
      <c r="H571" s="2" t="s">
        <v>1987</v>
      </c>
      <c r="I571" s="2" t="s">
        <v>354</v>
      </c>
      <c r="J571" s="2" t="s">
        <v>2622</v>
      </c>
      <c r="K571" s="2" t="s">
        <v>79</v>
      </c>
      <c r="L571">
        <v>37600</v>
      </c>
      <c r="M571">
        <v>37760</v>
      </c>
      <c r="N571" s="2" t="s">
        <v>4775</v>
      </c>
      <c r="O571">
        <v>37500</v>
      </c>
      <c r="P571">
        <v>1084</v>
      </c>
      <c r="Q571">
        <v>37500</v>
      </c>
      <c r="R571" s="2" t="s">
        <v>764</v>
      </c>
      <c r="S571">
        <v>4</v>
      </c>
      <c r="T571" s="2" t="s">
        <v>4084</v>
      </c>
      <c r="U571">
        <v>37760</v>
      </c>
      <c r="V571">
        <v>0</v>
      </c>
      <c r="W571">
        <v>0</v>
      </c>
      <c r="X571">
        <v>0</v>
      </c>
      <c r="Y571">
        <v>80</v>
      </c>
      <c r="Z571">
        <v>80</v>
      </c>
      <c r="AA571">
        <v>38584</v>
      </c>
      <c r="AB571">
        <v>0.57999999999999996</v>
      </c>
      <c r="AC571">
        <v>1</v>
      </c>
      <c r="AD571">
        <v>66524.137931034493</v>
      </c>
      <c r="AE571">
        <v>66524.137931034493</v>
      </c>
      <c r="AF571">
        <v>204</v>
      </c>
      <c r="AG571" s="2" t="s">
        <v>764</v>
      </c>
    </row>
    <row r="572" spans="1:33">
      <c r="A572" s="1">
        <v>46150</v>
      </c>
      <c r="B572" s="2" t="s">
        <v>29</v>
      </c>
      <c r="C572" s="3">
        <v>0.41319444444444442</v>
      </c>
      <c r="D572" s="3">
        <v>0.42708333333333326</v>
      </c>
      <c r="E572">
        <v>686</v>
      </c>
      <c r="F572" s="2" t="s">
        <v>388</v>
      </c>
      <c r="G572" s="2" t="s">
        <v>2779</v>
      </c>
      <c r="H572" s="2" t="s">
        <v>1940</v>
      </c>
      <c r="I572" s="2" t="s">
        <v>1941</v>
      </c>
      <c r="J572" s="2" t="s">
        <v>1939</v>
      </c>
      <c r="K572" s="2" t="s">
        <v>79</v>
      </c>
      <c r="L572">
        <v>17300</v>
      </c>
      <c r="M572">
        <v>17680</v>
      </c>
      <c r="N572" s="2" t="s">
        <v>4776</v>
      </c>
      <c r="O572">
        <v>17200</v>
      </c>
      <c r="P572">
        <v>970</v>
      </c>
      <c r="Q572">
        <v>17200</v>
      </c>
      <c r="R572" s="2" t="s">
        <v>764</v>
      </c>
      <c r="S572">
        <v>0</v>
      </c>
      <c r="T572" s="2" t="s">
        <v>4084</v>
      </c>
      <c r="U572">
        <v>17680</v>
      </c>
      <c r="V572">
        <v>0</v>
      </c>
      <c r="W572">
        <v>0</v>
      </c>
      <c r="X572">
        <v>0</v>
      </c>
      <c r="Y572">
        <v>80</v>
      </c>
      <c r="Z572">
        <v>80</v>
      </c>
      <c r="AA572">
        <v>18170</v>
      </c>
      <c r="AB572">
        <v>0.33</v>
      </c>
      <c r="AC572">
        <v>1</v>
      </c>
      <c r="AD572">
        <v>55060.606060606056</v>
      </c>
      <c r="AE572">
        <v>55060.606060606056</v>
      </c>
      <c r="AF572">
        <v>3</v>
      </c>
      <c r="AG572" s="2" t="s">
        <v>764</v>
      </c>
    </row>
    <row r="573" spans="1:33">
      <c r="A573" s="1">
        <v>46150</v>
      </c>
      <c r="B573" s="2" t="s">
        <v>29</v>
      </c>
      <c r="C573" s="3">
        <v>0.49305555555555558</v>
      </c>
      <c r="D573" s="3">
        <v>0.50694444444444442</v>
      </c>
      <c r="E573">
        <v>688</v>
      </c>
      <c r="F573" s="2" t="s">
        <v>1739</v>
      </c>
      <c r="G573" s="2" t="s">
        <v>2783</v>
      </c>
      <c r="H573" s="2" t="s">
        <v>1733</v>
      </c>
      <c r="I573" s="2" t="s">
        <v>1734</v>
      </c>
      <c r="J573" s="2" t="s">
        <v>1732</v>
      </c>
      <c r="K573" s="2" t="s">
        <v>79</v>
      </c>
      <c r="L573">
        <v>17300</v>
      </c>
      <c r="M573">
        <v>17680</v>
      </c>
      <c r="N573" s="2" t="s">
        <v>4777</v>
      </c>
      <c r="O573">
        <v>17200</v>
      </c>
      <c r="P573">
        <v>960</v>
      </c>
      <c r="Q573">
        <v>17200</v>
      </c>
      <c r="R573" s="2" t="s">
        <v>764</v>
      </c>
      <c r="S573">
        <v>0</v>
      </c>
      <c r="T573" s="2" t="s">
        <v>4084</v>
      </c>
      <c r="U573">
        <v>17680</v>
      </c>
      <c r="V573">
        <v>0</v>
      </c>
      <c r="W573">
        <v>0</v>
      </c>
      <c r="X573">
        <v>0</v>
      </c>
      <c r="Y573">
        <v>80</v>
      </c>
      <c r="Z573">
        <v>80</v>
      </c>
      <c r="AA573">
        <v>18160</v>
      </c>
      <c r="AB573">
        <v>0.33</v>
      </c>
      <c r="AC573">
        <v>1</v>
      </c>
      <c r="AD573">
        <v>55030.303030303025</v>
      </c>
      <c r="AE573">
        <v>55030.303030303025</v>
      </c>
      <c r="AF573">
        <v>3</v>
      </c>
      <c r="AG573" s="2" t="s">
        <v>764</v>
      </c>
    </row>
    <row r="574" spans="1:33">
      <c r="A574" s="1">
        <v>46150</v>
      </c>
      <c r="B574" s="2" t="s">
        <v>29</v>
      </c>
      <c r="C574" s="3">
        <v>0.61805555555555558</v>
      </c>
      <c r="D574" s="3">
        <v>0.62152777777777768</v>
      </c>
      <c r="E574">
        <v>652</v>
      </c>
      <c r="F574" s="2" t="s">
        <v>1529</v>
      </c>
      <c r="G574" s="2" t="s">
        <v>2665</v>
      </c>
      <c r="H574" s="2" t="s">
        <v>1522</v>
      </c>
      <c r="I574" s="2" t="s">
        <v>1523</v>
      </c>
      <c r="J574" s="2" t="s">
        <v>1521</v>
      </c>
      <c r="K574" s="2" t="s">
        <v>79</v>
      </c>
      <c r="L574">
        <v>2800</v>
      </c>
      <c r="M574">
        <v>3040</v>
      </c>
      <c r="N574" s="2" t="s">
        <v>4778</v>
      </c>
      <c r="O574">
        <v>2700</v>
      </c>
      <c r="P574">
        <v>600</v>
      </c>
      <c r="Q574">
        <v>2700</v>
      </c>
      <c r="R574" s="2" t="s">
        <v>764</v>
      </c>
      <c r="S574">
        <v>0</v>
      </c>
      <c r="T574" s="2" t="s">
        <v>4084</v>
      </c>
      <c r="U574">
        <v>3040</v>
      </c>
      <c r="V574">
        <v>0</v>
      </c>
      <c r="W574">
        <v>0</v>
      </c>
      <c r="X574">
        <v>0</v>
      </c>
      <c r="Y574">
        <v>80</v>
      </c>
      <c r="Z574">
        <v>80</v>
      </c>
      <c r="AA574">
        <v>3300</v>
      </c>
      <c r="AB574">
        <v>0.08</v>
      </c>
      <c r="AC574">
        <v>1</v>
      </c>
      <c r="AD574">
        <v>41250</v>
      </c>
      <c r="AE574">
        <v>41250</v>
      </c>
      <c r="AF574">
        <v>3</v>
      </c>
      <c r="AG574" s="2" t="s">
        <v>764</v>
      </c>
    </row>
    <row r="575" spans="1:33">
      <c r="A575" s="1">
        <v>46153</v>
      </c>
      <c r="B575" s="2" t="s">
        <v>29</v>
      </c>
      <c r="C575" s="3">
        <v>0.37847222222222232</v>
      </c>
      <c r="D575" s="3">
        <v>0.4375</v>
      </c>
      <c r="E575">
        <v>495</v>
      </c>
      <c r="F575" s="2" t="s">
        <v>2121</v>
      </c>
      <c r="G575" s="2" t="s">
        <v>2113</v>
      </c>
      <c r="H575" s="2" t="s">
        <v>2115</v>
      </c>
      <c r="I575" s="2" t="s">
        <v>354</v>
      </c>
      <c r="J575" s="2" t="s">
        <v>2114</v>
      </c>
      <c r="K575" s="2" t="s">
        <v>79</v>
      </c>
      <c r="L575">
        <v>50500</v>
      </c>
      <c r="M575">
        <v>50920</v>
      </c>
      <c r="N575" s="2" t="s">
        <v>4779</v>
      </c>
      <c r="O575">
        <v>50000</v>
      </c>
      <c r="P575">
        <v>0</v>
      </c>
      <c r="Q575">
        <v>50000</v>
      </c>
      <c r="R575" s="2" t="s">
        <v>764</v>
      </c>
      <c r="S575">
        <v>190</v>
      </c>
      <c r="T575" s="2" t="s">
        <v>4084</v>
      </c>
      <c r="U575">
        <v>50920</v>
      </c>
      <c r="V575">
        <v>0</v>
      </c>
      <c r="W575">
        <v>0</v>
      </c>
      <c r="X575">
        <v>0</v>
      </c>
      <c r="Y575">
        <v>80</v>
      </c>
      <c r="Z575">
        <v>80</v>
      </c>
      <c r="AA575">
        <v>50000</v>
      </c>
      <c r="AB575">
        <v>1.42</v>
      </c>
      <c r="AC575">
        <v>1</v>
      </c>
      <c r="AD575">
        <v>35211.267605633802</v>
      </c>
      <c r="AE575">
        <v>35211.267605633802</v>
      </c>
      <c r="AF575">
        <v>3</v>
      </c>
      <c r="AG575" s="2" t="s">
        <v>764</v>
      </c>
    </row>
    <row r="576" spans="1:33">
      <c r="A576" s="1">
        <v>46153</v>
      </c>
      <c r="B576" s="2" t="s">
        <v>29</v>
      </c>
      <c r="C576" s="3">
        <v>0.59027777777777768</v>
      </c>
      <c r="D576" s="3">
        <v>0.61111111111111116</v>
      </c>
      <c r="E576">
        <v>540</v>
      </c>
      <c r="F576" s="2" t="s">
        <v>458</v>
      </c>
      <c r="G576" s="2" t="s">
        <v>2259</v>
      </c>
      <c r="H576" s="2" t="s">
        <v>456</v>
      </c>
      <c r="I576" s="2" t="s">
        <v>2261</v>
      </c>
      <c r="J576" s="2" t="s">
        <v>2260</v>
      </c>
      <c r="K576" s="2" t="s">
        <v>79</v>
      </c>
      <c r="L576">
        <v>21100</v>
      </c>
      <c r="M576">
        <v>21240</v>
      </c>
      <c r="N576" s="2" t="s">
        <v>4780</v>
      </c>
      <c r="O576">
        <v>21000</v>
      </c>
      <c r="P576">
        <v>430</v>
      </c>
      <c r="Q576">
        <v>21000</v>
      </c>
      <c r="R576" s="2" t="s">
        <v>764</v>
      </c>
      <c r="S576">
        <v>0</v>
      </c>
      <c r="T576" s="2" t="s">
        <v>4084</v>
      </c>
      <c r="U576">
        <v>21240</v>
      </c>
      <c r="V576">
        <v>0</v>
      </c>
      <c r="W576">
        <v>0</v>
      </c>
      <c r="X576">
        <v>0</v>
      </c>
      <c r="Y576">
        <v>80</v>
      </c>
      <c r="Z576">
        <v>80</v>
      </c>
      <c r="AA576">
        <v>21430</v>
      </c>
      <c r="AB576">
        <v>0.5</v>
      </c>
      <c r="AC576">
        <v>1</v>
      </c>
      <c r="AD576">
        <v>42860</v>
      </c>
      <c r="AE576">
        <v>42860</v>
      </c>
      <c r="AF576">
        <v>3</v>
      </c>
      <c r="AG576" s="2" t="s">
        <v>764</v>
      </c>
    </row>
    <row r="577" spans="1:33">
      <c r="A577" s="1">
        <v>46153</v>
      </c>
      <c r="B577" s="2" t="s">
        <v>29</v>
      </c>
      <c r="C577" s="3">
        <v>0.61111111111111116</v>
      </c>
      <c r="D577" s="3">
        <v>0.61458333333333326</v>
      </c>
      <c r="E577">
        <v>73</v>
      </c>
      <c r="F577" s="2" t="s">
        <v>458</v>
      </c>
      <c r="G577" s="2" t="s">
        <v>454</v>
      </c>
      <c r="H577" s="2" t="s">
        <v>456</v>
      </c>
      <c r="I577" s="2" t="s">
        <v>457</v>
      </c>
      <c r="J577" s="2" t="s">
        <v>455</v>
      </c>
      <c r="K577" s="2" t="s">
        <v>79</v>
      </c>
      <c r="L577">
        <v>5300</v>
      </c>
      <c r="M577">
        <v>5440</v>
      </c>
      <c r="N577" s="2" t="s">
        <v>4752</v>
      </c>
      <c r="O577">
        <v>0</v>
      </c>
      <c r="P577">
        <v>6000</v>
      </c>
      <c r="Q577">
        <v>0</v>
      </c>
      <c r="R577" s="2" t="s">
        <v>764</v>
      </c>
      <c r="S577">
        <v>0</v>
      </c>
      <c r="T577" s="2" t="s">
        <v>4084</v>
      </c>
      <c r="U577">
        <v>5440</v>
      </c>
      <c r="V577">
        <v>0</v>
      </c>
      <c r="W577">
        <v>0</v>
      </c>
      <c r="X577">
        <v>0</v>
      </c>
      <c r="Y577">
        <v>80</v>
      </c>
      <c r="Z577">
        <v>80</v>
      </c>
      <c r="AA577">
        <v>6000</v>
      </c>
      <c r="AB577">
        <v>0.08</v>
      </c>
      <c r="AC577">
        <v>1</v>
      </c>
      <c r="AD577">
        <v>75000</v>
      </c>
      <c r="AE577">
        <v>75000</v>
      </c>
      <c r="AF577">
        <v>650</v>
      </c>
      <c r="AG577" s="2" t="s">
        <v>764</v>
      </c>
    </row>
    <row r="578" spans="1:33">
      <c r="A578" s="1">
        <v>46146</v>
      </c>
      <c r="B578" s="2" t="s">
        <v>29</v>
      </c>
      <c r="C578" s="3">
        <v>0.33333333333333326</v>
      </c>
      <c r="D578" s="3">
        <v>0.44444444444444442</v>
      </c>
      <c r="E578">
        <v>571</v>
      </c>
      <c r="F578" s="2" t="s">
        <v>2370</v>
      </c>
      <c r="G578" s="2" t="s">
        <v>2368</v>
      </c>
      <c r="H578" s="2" t="s">
        <v>825</v>
      </c>
      <c r="I578" s="2" t="s">
        <v>97</v>
      </c>
      <c r="J578" s="2" t="s">
        <v>2369</v>
      </c>
      <c r="K578" s="2" t="s">
        <v>64</v>
      </c>
      <c r="L578">
        <v>9100</v>
      </c>
      <c r="M578">
        <v>9217</v>
      </c>
      <c r="N578" s="2" t="s">
        <v>4781</v>
      </c>
      <c r="O578">
        <v>8717</v>
      </c>
      <c r="P578">
        <v>443</v>
      </c>
      <c r="Q578">
        <v>8717</v>
      </c>
      <c r="R578" s="2" t="s">
        <v>764</v>
      </c>
      <c r="S578">
        <v>0</v>
      </c>
      <c r="T578" s="2" t="s">
        <v>4782</v>
      </c>
      <c r="U578">
        <v>9600</v>
      </c>
      <c r="V578">
        <v>0</v>
      </c>
      <c r="W578">
        <v>440</v>
      </c>
      <c r="X578">
        <v>440</v>
      </c>
      <c r="Y578">
        <v>0</v>
      </c>
      <c r="Z578">
        <v>440</v>
      </c>
      <c r="AA578">
        <v>9160</v>
      </c>
      <c r="AB578">
        <v>2.67</v>
      </c>
      <c r="AC578">
        <v>2</v>
      </c>
      <c r="AD578">
        <v>3430.7116104868915</v>
      </c>
      <c r="AE578">
        <v>1715.3558052434457</v>
      </c>
      <c r="AF578">
        <v>37</v>
      </c>
      <c r="AG578" s="2" t="s">
        <v>764</v>
      </c>
    </row>
    <row r="579" spans="1:33">
      <c r="A579" s="1">
        <v>46146</v>
      </c>
      <c r="B579" s="2" t="s">
        <v>29</v>
      </c>
      <c r="C579" s="3">
        <v>0.42708333333333326</v>
      </c>
      <c r="D579" s="3">
        <v>0.4375</v>
      </c>
      <c r="E579">
        <v>561</v>
      </c>
      <c r="F579" s="2" t="s">
        <v>2343</v>
      </c>
      <c r="G579" s="2" t="s">
        <v>2340</v>
      </c>
      <c r="H579" s="2" t="s">
        <v>2342</v>
      </c>
      <c r="I579" s="2" t="s">
        <v>97</v>
      </c>
      <c r="J579" s="2" t="s">
        <v>2341</v>
      </c>
      <c r="K579" s="2" t="s">
        <v>64</v>
      </c>
      <c r="L579">
        <v>5000</v>
      </c>
      <c r="M579">
        <v>4909</v>
      </c>
      <c r="N579" s="2" t="s">
        <v>4783</v>
      </c>
      <c r="O579">
        <v>4500</v>
      </c>
      <c r="P579">
        <v>362</v>
      </c>
      <c r="Q579">
        <v>4500</v>
      </c>
      <c r="R579" s="2" t="s">
        <v>764</v>
      </c>
      <c r="S579">
        <v>1</v>
      </c>
      <c r="T579" s="2" t="s">
        <v>4784</v>
      </c>
      <c r="U579">
        <v>5300</v>
      </c>
      <c r="V579">
        <v>0</v>
      </c>
      <c r="W579">
        <v>438</v>
      </c>
      <c r="X579">
        <v>438</v>
      </c>
      <c r="Y579">
        <v>0</v>
      </c>
      <c r="Z579">
        <v>438</v>
      </c>
      <c r="AA579">
        <v>4862</v>
      </c>
      <c r="AB579">
        <v>0.25</v>
      </c>
      <c r="AC579">
        <v>4</v>
      </c>
      <c r="AD579">
        <v>19448</v>
      </c>
      <c r="AE579">
        <v>4862</v>
      </c>
      <c r="AF579">
        <v>44</v>
      </c>
      <c r="AG579" s="2" t="s">
        <v>764</v>
      </c>
    </row>
    <row r="580" spans="1:33">
      <c r="A580" s="1">
        <v>46146</v>
      </c>
      <c r="B580" s="2" t="s">
        <v>29</v>
      </c>
      <c r="C580" s="3">
        <v>0.48958333333333326</v>
      </c>
      <c r="D580" s="3">
        <v>0.49652777777777768</v>
      </c>
      <c r="E580">
        <v>598</v>
      </c>
      <c r="F580" s="2" t="s">
        <v>2464</v>
      </c>
      <c r="G580" s="2" t="s">
        <v>2461</v>
      </c>
      <c r="H580" s="2" t="s">
        <v>2463</v>
      </c>
      <c r="I580" s="2" t="s">
        <v>153</v>
      </c>
      <c r="J580" s="2" t="s">
        <v>2462</v>
      </c>
      <c r="K580" s="2" t="s">
        <v>64</v>
      </c>
      <c r="L580">
        <v>2000</v>
      </c>
      <c r="M580">
        <v>2174</v>
      </c>
      <c r="N580" s="2" t="s">
        <v>4785</v>
      </c>
      <c r="O580">
        <v>1800</v>
      </c>
      <c r="P580">
        <v>328</v>
      </c>
      <c r="Q580">
        <v>1800</v>
      </c>
      <c r="R580" s="2" t="s">
        <v>764</v>
      </c>
      <c r="S580">
        <v>1</v>
      </c>
      <c r="T580" s="2" t="s">
        <v>4786</v>
      </c>
      <c r="U580">
        <v>2400</v>
      </c>
      <c r="V580">
        <v>0</v>
      </c>
      <c r="W580">
        <v>272</v>
      </c>
      <c r="X580">
        <v>272</v>
      </c>
      <c r="Y580">
        <v>0</v>
      </c>
      <c r="Z580">
        <v>272</v>
      </c>
      <c r="AA580">
        <v>2128</v>
      </c>
      <c r="AB580">
        <v>0.17</v>
      </c>
      <c r="AC580">
        <v>5</v>
      </c>
      <c r="AD580">
        <v>12517.647058823528</v>
      </c>
      <c r="AE580">
        <v>2503.5294117647059</v>
      </c>
      <c r="AF580">
        <v>34</v>
      </c>
      <c r="AG580" s="2" t="s">
        <v>764</v>
      </c>
    </row>
    <row r="581" spans="1:33">
      <c r="A581" s="1">
        <v>46146</v>
      </c>
      <c r="B581" s="2" t="s">
        <v>29</v>
      </c>
      <c r="C581" s="3">
        <v>0.5</v>
      </c>
      <c r="D581" s="3">
        <v>0.52430555555555558</v>
      </c>
      <c r="E581">
        <v>638</v>
      </c>
      <c r="F581" s="2" t="s">
        <v>154</v>
      </c>
      <c r="G581" s="2" t="s">
        <v>2626</v>
      </c>
      <c r="H581" s="2" t="s">
        <v>152</v>
      </c>
      <c r="I581" s="2" t="s">
        <v>153</v>
      </c>
      <c r="J581" s="2" t="s">
        <v>151</v>
      </c>
      <c r="K581" s="2" t="s">
        <v>64</v>
      </c>
      <c r="L581">
        <v>4000</v>
      </c>
      <c r="M581">
        <v>4215</v>
      </c>
      <c r="N581" s="2" t="s">
        <v>4787</v>
      </c>
      <c r="O581">
        <v>4000</v>
      </c>
      <c r="P581">
        <v>167</v>
      </c>
      <c r="Q581">
        <v>4000</v>
      </c>
      <c r="R581" s="2" t="s">
        <v>764</v>
      </c>
      <c r="S581">
        <v>2</v>
      </c>
      <c r="T581" s="2" t="s">
        <v>4786</v>
      </c>
      <c r="U581">
        <v>4400</v>
      </c>
      <c r="V581">
        <v>0</v>
      </c>
      <c r="W581">
        <v>233</v>
      </c>
      <c r="X581">
        <v>233</v>
      </c>
      <c r="Y581">
        <v>0</v>
      </c>
      <c r="Z581">
        <v>233</v>
      </c>
      <c r="AA581">
        <v>4167</v>
      </c>
      <c r="AB581">
        <v>0.57999999999999996</v>
      </c>
      <c r="AC581">
        <v>5</v>
      </c>
      <c r="AD581">
        <v>7184.4827586206902</v>
      </c>
      <c r="AE581">
        <v>1436.8965517241379</v>
      </c>
      <c r="AF581">
        <v>29</v>
      </c>
      <c r="AG581" s="2" t="s">
        <v>764</v>
      </c>
    </row>
    <row r="582" spans="1:33">
      <c r="A582" s="1">
        <v>46146</v>
      </c>
      <c r="B582" s="2" t="s">
        <v>29</v>
      </c>
      <c r="C582" s="3">
        <v>0.54166666666666674</v>
      </c>
      <c r="D582" s="3">
        <v>0.625</v>
      </c>
      <c r="E582">
        <v>419</v>
      </c>
      <c r="F582" s="2" t="s">
        <v>98</v>
      </c>
      <c r="G582" s="2" t="s">
        <v>1808</v>
      </c>
      <c r="H582" s="2" t="s">
        <v>95</v>
      </c>
      <c r="I582" s="2" t="s">
        <v>97</v>
      </c>
      <c r="J582" s="2" t="s">
        <v>94</v>
      </c>
      <c r="K582" s="2" t="s">
        <v>64</v>
      </c>
      <c r="L582">
        <v>23000</v>
      </c>
      <c r="M582">
        <v>23071</v>
      </c>
      <c r="N582" s="2" t="s">
        <v>4788</v>
      </c>
      <c r="O582">
        <v>23051</v>
      </c>
      <c r="P582">
        <v>0</v>
      </c>
      <c r="Q582">
        <v>23051</v>
      </c>
      <c r="R582" s="2" t="s">
        <v>764</v>
      </c>
      <c r="S582">
        <v>4</v>
      </c>
      <c r="T582" s="2" t="s">
        <v>3930</v>
      </c>
      <c r="U582">
        <v>23400</v>
      </c>
      <c r="V582">
        <v>0</v>
      </c>
      <c r="W582">
        <v>349</v>
      </c>
      <c r="X582">
        <v>349</v>
      </c>
      <c r="Y582">
        <v>0</v>
      </c>
      <c r="Z582">
        <v>349</v>
      </c>
      <c r="AA582">
        <v>23051</v>
      </c>
      <c r="AB582">
        <v>2</v>
      </c>
      <c r="AC582">
        <v>3</v>
      </c>
      <c r="AD582">
        <v>11525.5</v>
      </c>
      <c r="AE582">
        <v>3841.8333333333335</v>
      </c>
      <c r="AF582">
        <v>29</v>
      </c>
      <c r="AG582" s="2" t="s">
        <v>764</v>
      </c>
    </row>
    <row r="583" spans="1:33">
      <c r="A583" s="1">
        <v>46146</v>
      </c>
      <c r="B583" s="2" t="s">
        <v>29</v>
      </c>
      <c r="C583" s="3">
        <v>0.63888888888888884</v>
      </c>
      <c r="D583" s="3">
        <v>0.65625</v>
      </c>
      <c r="E583">
        <v>378</v>
      </c>
      <c r="F583" s="2" t="s">
        <v>207</v>
      </c>
      <c r="G583" s="2" t="s">
        <v>1769</v>
      </c>
      <c r="H583" s="2" t="s">
        <v>204</v>
      </c>
      <c r="I583" s="2" t="s">
        <v>383</v>
      </c>
      <c r="J583" s="2" t="s">
        <v>1770</v>
      </c>
      <c r="K583" s="2" t="s">
        <v>64</v>
      </c>
      <c r="L583">
        <v>3600</v>
      </c>
      <c r="M583">
        <v>3934</v>
      </c>
      <c r="N583" s="2" t="s">
        <v>4789</v>
      </c>
      <c r="O583">
        <v>0</v>
      </c>
      <c r="P583">
        <v>3934</v>
      </c>
      <c r="Q583">
        <v>0</v>
      </c>
      <c r="R583" s="2" t="s">
        <v>764</v>
      </c>
      <c r="S583">
        <v>0</v>
      </c>
      <c r="T583" s="2" t="s">
        <v>4790</v>
      </c>
      <c r="U583">
        <v>4320</v>
      </c>
      <c r="V583">
        <v>0</v>
      </c>
      <c r="W583">
        <v>386</v>
      </c>
      <c r="X583">
        <v>386</v>
      </c>
      <c r="Y583">
        <v>0</v>
      </c>
      <c r="Z583">
        <v>386</v>
      </c>
      <c r="AA583">
        <v>3934</v>
      </c>
      <c r="AB583">
        <v>0.42</v>
      </c>
      <c r="AC583">
        <v>2</v>
      </c>
      <c r="AD583">
        <v>9366.6666666666679</v>
      </c>
      <c r="AE583">
        <v>4683.3333333333339</v>
      </c>
      <c r="AF583">
        <v>24</v>
      </c>
      <c r="AG583" s="2" t="s">
        <v>764</v>
      </c>
    </row>
    <row r="584" spans="1:33">
      <c r="A584" s="1">
        <v>46147</v>
      </c>
      <c r="B584" s="2" t="s">
        <v>29</v>
      </c>
      <c r="C584" s="3">
        <v>0.33333333333333326</v>
      </c>
      <c r="D584" s="3">
        <v>0.375</v>
      </c>
      <c r="E584">
        <v>539</v>
      </c>
      <c r="F584" s="2" t="s">
        <v>2262</v>
      </c>
      <c r="G584" s="2" t="s">
        <v>2259</v>
      </c>
      <c r="H584" s="2" t="s">
        <v>456</v>
      </c>
      <c r="I584" s="2" t="s">
        <v>2261</v>
      </c>
      <c r="J584" s="2" t="s">
        <v>2260</v>
      </c>
      <c r="K584" s="2" t="s">
        <v>64</v>
      </c>
      <c r="L584">
        <v>21000</v>
      </c>
      <c r="M584">
        <v>21261</v>
      </c>
      <c r="N584" s="2" t="s">
        <v>4791</v>
      </c>
      <c r="O584">
        <v>21000</v>
      </c>
      <c r="P584">
        <v>0</v>
      </c>
      <c r="Q584">
        <v>21000</v>
      </c>
      <c r="R584" s="2" t="s">
        <v>764</v>
      </c>
      <c r="S584">
        <v>8</v>
      </c>
      <c r="T584" s="2" t="s">
        <v>4792</v>
      </c>
      <c r="U584">
        <v>21600</v>
      </c>
      <c r="V584">
        <v>0</v>
      </c>
      <c r="W584">
        <v>600</v>
      </c>
      <c r="X584">
        <v>600</v>
      </c>
      <c r="Y584">
        <v>0</v>
      </c>
      <c r="Z584">
        <v>600</v>
      </c>
      <c r="AA584">
        <v>21000</v>
      </c>
      <c r="AB584">
        <v>1</v>
      </c>
      <c r="AC584">
        <v>4</v>
      </c>
      <c r="AD584">
        <v>21000</v>
      </c>
      <c r="AE584">
        <v>5250</v>
      </c>
      <c r="AF584">
        <v>38</v>
      </c>
      <c r="AG584" s="2" t="s">
        <v>4793</v>
      </c>
    </row>
    <row r="585" spans="1:33">
      <c r="A585" s="1">
        <v>46147</v>
      </c>
      <c r="B585" s="2" t="s">
        <v>29</v>
      </c>
      <c r="C585" s="3">
        <v>0.38194444444444442</v>
      </c>
      <c r="D585" s="3">
        <v>0.43055555555555558</v>
      </c>
      <c r="E585">
        <v>541</v>
      </c>
      <c r="F585" s="2" t="s">
        <v>482</v>
      </c>
      <c r="G585" s="2" t="s">
        <v>2265</v>
      </c>
      <c r="H585" s="2" t="s">
        <v>480</v>
      </c>
      <c r="I585" s="2" t="s">
        <v>481</v>
      </c>
      <c r="J585" s="2" t="s">
        <v>479</v>
      </c>
      <c r="K585" s="2" t="s">
        <v>64</v>
      </c>
      <c r="L585">
        <v>11500</v>
      </c>
      <c r="M585">
        <v>12088</v>
      </c>
      <c r="N585" s="2" t="s">
        <v>4794</v>
      </c>
      <c r="O585">
        <v>12000</v>
      </c>
      <c r="P585">
        <v>0</v>
      </c>
      <c r="Q585">
        <v>12000</v>
      </c>
      <c r="R585" s="2" t="s">
        <v>764</v>
      </c>
      <c r="S585">
        <v>13</v>
      </c>
      <c r="T585" s="2" t="s">
        <v>4795</v>
      </c>
      <c r="U585">
        <v>12320</v>
      </c>
      <c r="V585">
        <v>0</v>
      </c>
      <c r="W585">
        <v>320</v>
      </c>
      <c r="X585">
        <v>320</v>
      </c>
      <c r="Y585">
        <v>0</v>
      </c>
      <c r="Z585">
        <v>320</v>
      </c>
      <c r="AA585">
        <v>12000</v>
      </c>
      <c r="AB585">
        <v>1.17</v>
      </c>
      <c r="AC585">
        <v>3</v>
      </c>
      <c r="AD585">
        <v>10256.410256410258</v>
      </c>
      <c r="AE585">
        <v>3418.8034188034189</v>
      </c>
      <c r="AF585">
        <v>20</v>
      </c>
      <c r="AG585" s="2" t="s">
        <v>4796</v>
      </c>
    </row>
    <row r="586" spans="1:33">
      <c r="A586" s="1">
        <v>46147</v>
      </c>
      <c r="B586" s="2" t="s">
        <v>29</v>
      </c>
      <c r="C586" s="3">
        <v>0.49305555555555558</v>
      </c>
      <c r="D586" s="3">
        <v>0.66666666666666674</v>
      </c>
      <c r="E586">
        <v>481</v>
      </c>
      <c r="F586" s="2" t="s">
        <v>2083</v>
      </c>
      <c r="G586" s="2" t="s">
        <v>2091</v>
      </c>
      <c r="H586" s="2" t="s">
        <v>2082</v>
      </c>
      <c r="I586" s="2" t="s">
        <v>97</v>
      </c>
      <c r="J586" s="2" t="s">
        <v>2081</v>
      </c>
      <c r="K586" s="2" t="s">
        <v>64</v>
      </c>
      <c r="L586">
        <v>29500</v>
      </c>
      <c r="M586">
        <v>29572</v>
      </c>
      <c r="N586" s="2" t="s">
        <v>4797</v>
      </c>
      <c r="O586">
        <v>29510</v>
      </c>
      <c r="P586">
        <v>0</v>
      </c>
      <c r="Q586">
        <v>29510</v>
      </c>
      <c r="R586" s="2" t="s">
        <v>764</v>
      </c>
      <c r="S586">
        <v>1</v>
      </c>
      <c r="T586" s="2" t="s">
        <v>4798</v>
      </c>
      <c r="U586">
        <v>30000</v>
      </c>
      <c r="V586">
        <v>0</v>
      </c>
      <c r="W586">
        <v>490</v>
      </c>
      <c r="X586">
        <v>490</v>
      </c>
      <c r="Y586">
        <v>0</v>
      </c>
      <c r="Z586">
        <v>490</v>
      </c>
      <c r="AA586">
        <v>29510</v>
      </c>
      <c r="AB586">
        <v>4.17</v>
      </c>
      <c r="AC586">
        <v>3</v>
      </c>
      <c r="AD586">
        <v>7076.73860911271</v>
      </c>
      <c r="AE586">
        <v>2358.9128697042365</v>
      </c>
      <c r="AF586">
        <v>41</v>
      </c>
      <c r="AG586" s="2" t="s">
        <v>764</v>
      </c>
    </row>
    <row r="587" spans="1:33">
      <c r="A587" s="1">
        <v>46148</v>
      </c>
      <c r="B587" s="2" t="s">
        <v>29</v>
      </c>
      <c r="C587" s="3">
        <v>0.33333333333333326</v>
      </c>
      <c r="D587" s="3">
        <v>0.35069444444444442</v>
      </c>
      <c r="E587">
        <v>602</v>
      </c>
      <c r="F587" s="2" t="s">
        <v>2485</v>
      </c>
      <c r="G587" s="2" t="s">
        <v>2482</v>
      </c>
      <c r="H587" s="2" t="s">
        <v>2484</v>
      </c>
      <c r="I587" s="2" t="s">
        <v>153</v>
      </c>
      <c r="J587" s="2" t="s">
        <v>2483</v>
      </c>
      <c r="K587" s="2" t="s">
        <v>64</v>
      </c>
      <c r="L587">
        <v>3000</v>
      </c>
      <c r="M587">
        <v>3018</v>
      </c>
      <c r="N587" s="2" t="s">
        <v>4799</v>
      </c>
      <c r="O587">
        <v>90</v>
      </c>
      <c r="P587">
        <v>2907</v>
      </c>
      <c r="Q587">
        <v>90</v>
      </c>
      <c r="R587" s="2" t="s">
        <v>764</v>
      </c>
      <c r="S587">
        <v>8</v>
      </c>
      <c r="T587" s="2" t="s">
        <v>4738</v>
      </c>
      <c r="U587">
        <v>3120</v>
      </c>
      <c r="V587">
        <v>0</v>
      </c>
      <c r="W587">
        <v>123</v>
      </c>
      <c r="X587">
        <v>123</v>
      </c>
      <c r="Y587">
        <v>0</v>
      </c>
      <c r="Z587">
        <v>123</v>
      </c>
      <c r="AA587">
        <v>2997</v>
      </c>
      <c r="AB587">
        <v>0.42</v>
      </c>
      <c r="AC587">
        <v>2</v>
      </c>
      <c r="AD587">
        <v>7135.7142857142862</v>
      </c>
      <c r="AE587">
        <v>3567.8571428571431</v>
      </c>
      <c r="AF587">
        <v>31</v>
      </c>
      <c r="AG587" s="2" t="s">
        <v>764</v>
      </c>
    </row>
    <row r="588" spans="1:33">
      <c r="A588" s="1">
        <v>46148</v>
      </c>
      <c r="B588" s="2" t="s">
        <v>29</v>
      </c>
      <c r="C588" s="3">
        <v>0.35416666666666674</v>
      </c>
      <c r="D588" s="3">
        <v>0.60763888888888884</v>
      </c>
      <c r="E588">
        <v>532</v>
      </c>
      <c r="F588" s="2" t="s">
        <v>2235</v>
      </c>
      <c r="G588" s="2" t="s">
        <v>2226</v>
      </c>
      <c r="H588" s="2" t="s">
        <v>2228</v>
      </c>
      <c r="I588" s="2" t="s">
        <v>2229</v>
      </c>
      <c r="J588" s="2" t="s">
        <v>2227</v>
      </c>
      <c r="K588" s="2" t="s">
        <v>64</v>
      </c>
      <c r="L588">
        <v>62000</v>
      </c>
      <c r="M588">
        <v>62678</v>
      </c>
      <c r="N588" s="2" t="s">
        <v>4800</v>
      </c>
      <c r="O588">
        <v>42352</v>
      </c>
      <c r="P588">
        <v>20276</v>
      </c>
      <c r="Q588">
        <v>42352</v>
      </c>
      <c r="R588" s="2" t="s">
        <v>764</v>
      </c>
      <c r="S588">
        <v>6</v>
      </c>
      <c r="T588" s="2" t="s">
        <v>4738</v>
      </c>
      <c r="U588">
        <v>63360</v>
      </c>
      <c r="V588">
        <v>0</v>
      </c>
      <c r="W588">
        <v>732</v>
      </c>
      <c r="X588">
        <v>732</v>
      </c>
      <c r="Y588">
        <v>0</v>
      </c>
      <c r="Z588">
        <v>732</v>
      </c>
      <c r="AA588">
        <v>62628</v>
      </c>
      <c r="AB588">
        <v>6.08</v>
      </c>
      <c r="AC588">
        <v>2</v>
      </c>
      <c r="AD588">
        <v>10300.657894736842</v>
      </c>
      <c r="AE588">
        <v>5150.3289473684208</v>
      </c>
      <c r="AF588">
        <v>23</v>
      </c>
      <c r="AG588" s="2" t="s">
        <v>764</v>
      </c>
    </row>
    <row r="589" spans="1:33">
      <c r="A589" s="1">
        <v>46148</v>
      </c>
      <c r="B589" s="2" t="s">
        <v>29</v>
      </c>
      <c r="C589" s="3">
        <v>0.63888888888888884</v>
      </c>
      <c r="D589" s="3">
        <v>0.70833333333333326</v>
      </c>
      <c r="E589">
        <v>533</v>
      </c>
      <c r="F589" s="2" t="s">
        <v>2235</v>
      </c>
      <c r="G589" s="2" t="s">
        <v>2238</v>
      </c>
      <c r="H589" s="2" t="s">
        <v>2228</v>
      </c>
      <c r="I589" s="2" t="s">
        <v>2229</v>
      </c>
      <c r="J589" s="2" t="s">
        <v>2227</v>
      </c>
      <c r="K589" s="2" t="s">
        <v>64</v>
      </c>
      <c r="L589">
        <v>42000</v>
      </c>
      <c r="M589">
        <v>42482</v>
      </c>
      <c r="N589" s="2" t="s">
        <v>4801</v>
      </c>
      <c r="O589">
        <v>16500</v>
      </c>
      <c r="P589">
        <v>0</v>
      </c>
      <c r="Q589">
        <v>16500</v>
      </c>
      <c r="R589" s="2" t="s">
        <v>3459</v>
      </c>
      <c r="S589">
        <v>0</v>
      </c>
      <c r="T589" s="2" t="s">
        <v>4802</v>
      </c>
      <c r="U589">
        <v>42720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16500</v>
      </c>
      <c r="AB589">
        <v>1.67</v>
      </c>
      <c r="AC589">
        <v>4</v>
      </c>
      <c r="AD589">
        <v>9880.2395209580845</v>
      </c>
      <c r="AE589">
        <v>2470.0598802395211</v>
      </c>
      <c r="AF589">
        <v>9</v>
      </c>
      <c r="AG589" s="2" t="s">
        <v>764</v>
      </c>
    </row>
    <row r="590" spans="1:33">
      <c r="A590" s="1">
        <v>46149</v>
      </c>
      <c r="B590" s="2" t="s">
        <v>29</v>
      </c>
      <c r="C590" s="3">
        <v>0.33333333333333326</v>
      </c>
      <c r="D590" s="3">
        <v>0.37847222222222232</v>
      </c>
      <c r="E590">
        <v>533</v>
      </c>
      <c r="F590" s="2" t="s">
        <v>2235</v>
      </c>
      <c r="G590" s="2" t="s">
        <v>2238</v>
      </c>
      <c r="H590" s="2" t="s">
        <v>2228</v>
      </c>
      <c r="I590" s="2" t="s">
        <v>2229</v>
      </c>
      <c r="J590" s="2" t="s">
        <v>2227</v>
      </c>
      <c r="K590" s="2" t="s">
        <v>64</v>
      </c>
      <c r="L590">
        <v>42000</v>
      </c>
      <c r="M590">
        <v>42482</v>
      </c>
      <c r="N590" s="2" t="s">
        <v>4803</v>
      </c>
      <c r="O590">
        <v>25936</v>
      </c>
      <c r="P590">
        <v>0</v>
      </c>
      <c r="Q590">
        <v>25936</v>
      </c>
      <c r="R590" s="2" t="s">
        <v>3460</v>
      </c>
      <c r="S590">
        <v>76</v>
      </c>
      <c r="T590" s="2" t="s">
        <v>4804</v>
      </c>
      <c r="U590">
        <v>42720</v>
      </c>
      <c r="V590">
        <v>284</v>
      </c>
      <c r="W590">
        <v>0</v>
      </c>
      <c r="X590">
        <v>284</v>
      </c>
      <c r="Y590">
        <v>0</v>
      </c>
      <c r="Z590">
        <v>284</v>
      </c>
      <c r="AA590">
        <v>25936</v>
      </c>
      <c r="AB590">
        <v>1.08</v>
      </c>
      <c r="AC590">
        <v>5</v>
      </c>
      <c r="AD590">
        <v>24014.814814814814</v>
      </c>
      <c r="AE590">
        <v>4802.9629629629626</v>
      </c>
      <c r="AG590" s="2" t="s">
        <v>764</v>
      </c>
    </row>
    <row r="591" spans="1:33">
      <c r="A591" s="1">
        <v>46149</v>
      </c>
      <c r="B591" s="2" t="s">
        <v>29</v>
      </c>
      <c r="C591" s="3">
        <v>0.38541666666666674</v>
      </c>
      <c r="D591" s="3">
        <v>0.60416666666666674</v>
      </c>
      <c r="E591">
        <v>534</v>
      </c>
      <c r="F591" s="2" t="s">
        <v>2235</v>
      </c>
      <c r="G591" s="2" t="s">
        <v>2239</v>
      </c>
      <c r="H591" s="2" t="s">
        <v>2228</v>
      </c>
      <c r="I591" s="2" t="s">
        <v>2229</v>
      </c>
      <c r="J591" s="2" t="s">
        <v>2227</v>
      </c>
      <c r="K591" s="2" t="s">
        <v>64</v>
      </c>
      <c r="L591">
        <v>42000</v>
      </c>
      <c r="M591">
        <v>42320</v>
      </c>
      <c r="N591" s="2" t="s">
        <v>4805</v>
      </c>
      <c r="O591">
        <v>42320</v>
      </c>
      <c r="P591">
        <v>0</v>
      </c>
      <c r="Q591">
        <v>42320</v>
      </c>
      <c r="R591" s="2" t="s">
        <v>764</v>
      </c>
      <c r="S591">
        <v>0</v>
      </c>
      <c r="T591" s="2" t="s">
        <v>4738</v>
      </c>
      <c r="U591">
        <v>42720</v>
      </c>
      <c r="V591">
        <v>0</v>
      </c>
      <c r="W591">
        <v>400</v>
      </c>
      <c r="X591">
        <v>400</v>
      </c>
      <c r="Y591">
        <v>0</v>
      </c>
      <c r="Z591">
        <v>400</v>
      </c>
      <c r="AA591">
        <v>42320</v>
      </c>
      <c r="AB591">
        <v>5.25</v>
      </c>
      <c r="AC591">
        <v>2</v>
      </c>
      <c r="AD591">
        <v>8060.9523809523807</v>
      </c>
      <c r="AE591">
        <v>4030.4761904761904</v>
      </c>
      <c r="AF591">
        <v>13</v>
      </c>
      <c r="AG591" s="2" t="s">
        <v>764</v>
      </c>
    </row>
    <row r="592" spans="1:33">
      <c r="A592" s="1">
        <v>46149</v>
      </c>
      <c r="B592" s="2" t="s">
        <v>29</v>
      </c>
      <c r="C592" s="3">
        <v>0.61805555555555558</v>
      </c>
      <c r="D592" s="3">
        <v>0.70833333333333326</v>
      </c>
      <c r="E592">
        <v>535</v>
      </c>
      <c r="F592" s="2" t="s">
        <v>2235</v>
      </c>
      <c r="G592" s="2" t="s">
        <v>2240</v>
      </c>
      <c r="H592" s="2" t="s">
        <v>2228</v>
      </c>
      <c r="I592" s="2" t="s">
        <v>2229</v>
      </c>
      <c r="J592" s="2" t="s">
        <v>2227</v>
      </c>
      <c r="K592" s="2" t="s">
        <v>64</v>
      </c>
      <c r="L592">
        <v>42000</v>
      </c>
      <c r="M592">
        <v>42425</v>
      </c>
      <c r="N592" s="2" t="s">
        <v>4806</v>
      </c>
      <c r="O592">
        <v>16000</v>
      </c>
      <c r="P592">
        <v>0</v>
      </c>
      <c r="Q592">
        <v>16000</v>
      </c>
      <c r="R592" s="2" t="s">
        <v>3459</v>
      </c>
      <c r="S592">
        <v>0</v>
      </c>
      <c r="T592" s="2" t="s">
        <v>4738</v>
      </c>
      <c r="U592">
        <v>42720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16000</v>
      </c>
      <c r="AB592">
        <v>2.17</v>
      </c>
      <c r="AC592">
        <v>2</v>
      </c>
      <c r="AD592">
        <v>7373.2718894009222</v>
      </c>
      <c r="AE592">
        <v>3686.6359447004611</v>
      </c>
      <c r="AF592">
        <v>8</v>
      </c>
      <c r="AG592" s="2" t="s">
        <v>764</v>
      </c>
    </row>
    <row r="593" spans="1:33">
      <c r="A593" s="1">
        <v>46150</v>
      </c>
      <c r="B593" s="2" t="s">
        <v>29</v>
      </c>
      <c r="C593" s="3">
        <v>0.39930555555555558</v>
      </c>
      <c r="D593" s="3">
        <v>0.53125</v>
      </c>
      <c r="E593">
        <v>535</v>
      </c>
      <c r="F593" s="2" t="s">
        <v>2235</v>
      </c>
      <c r="G593" s="2" t="s">
        <v>2240</v>
      </c>
      <c r="H593" s="2" t="s">
        <v>2228</v>
      </c>
      <c r="I593" s="2" t="s">
        <v>2229</v>
      </c>
      <c r="J593" s="2" t="s">
        <v>2227</v>
      </c>
      <c r="K593" s="2" t="s">
        <v>64</v>
      </c>
      <c r="L593">
        <v>42000</v>
      </c>
      <c r="M593">
        <v>42425</v>
      </c>
      <c r="N593" s="2" t="s">
        <v>4807</v>
      </c>
      <c r="O593">
        <v>26464</v>
      </c>
      <c r="P593">
        <v>0</v>
      </c>
      <c r="Q593">
        <v>26464</v>
      </c>
      <c r="R593" s="2" t="s">
        <v>3460</v>
      </c>
      <c r="S593">
        <v>0</v>
      </c>
      <c r="T593" s="2" t="s">
        <v>4808</v>
      </c>
      <c r="U593">
        <v>42720</v>
      </c>
      <c r="V593">
        <v>256</v>
      </c>
      <c r="W593">
        <v>0</v>
      </c>
      <c r="X593">
        <v>256</v>
      </c>
      <c r="Y593">
        <v>0</v>
      </c>
      <c r="Z593">
        <v>256</v>
      </c>
      <c r="AA593">
        <v>26464</v>
      </c>
      <c r="AB593">
        <v>3.17</v>
      </c>
      <c r="AC593">
        <v>3</v>
      </c>
      <c r="AD593">
        <v>8348.2649842271294</v>
      </c>
      <c r="AE593">
        <v>2782.7549947423768</v>
      </c>
      <c r="AG593" s="2" t="s">
        <v>764</v>
      </c>
    </row>
    <row r="594" spans="1:33">
      <c r="A594" s="1">
        <v>46150</v>
      </c>
      <c r="B594" s="2" t="s">
        <v>29</v>
      </c>
      <c r="C594" s="3">
        <v>0.53819444444444442</v>
      </c>
      <c r="D594" s="3">
        <v>0.54513888888888884</v>
      </c>
      <c r="E594">
        <v>616</v>
      </c>
      <c r="F594" s="2" t="s">
        <v>2542</v>
      </c>
      <c r="G594" s="2" t="s">
        <v>2539</v>
      </c>
      <c r="H594" s="2" t="s">
        <v>2541</v>
      </c>
      <c r="I594" s="2" t="s">
        <v>122</v>
      </c>
      <c r="J594" s="2" t="s">
        <v>2540</v>
      </c>
      <c r="K594" s="2" t="s">
        <v>64</v>
      </c>
      <c r="L594">
        <v>1100</v>
      </c>
      <c r="M594">
        <v>1600</v>
      </c>
      <c r="N594" s="2" t="s">
        <v>4809</v>
      </c>
      <c r="O594">
        <v>0</v>
      </c>
      <c r="P594">
        <v>1596</v>
      </c>
      <c r="Q594">
        <v>0</v>
      </c>
      <c r="R594" s="2" t="s">
        <v>764</v>
      </c>
      <c r="S594">
        <v>6</v>
      </c>
      <c r="T594" s="2" t="s">
        <v>4750</v>
      </c>
      <c r="U594">
        <v>1696</v>
      </c>
      <c r="V594">
        <v>0</v>
      </c>
      <c r="W594">
        <v>100</v>
      </c>
      <c r="X594">
        <v>100</v>
      </c>
      <c r="Y594">
        <v>0</v>
      </c>
      <c r="Z594">
        <v>100</v>
      </c>
      <c r="AA594">
        <v>1596</v>
      </c>
      <c r="AB594">
        <v>0.17</v>
      </c>
      <c r="AC594">
        <v>2</v>
      </c>
      <c r="AD594">
        <v>9388.2352941176468</v>
      </c>
      <c r="AE594">
        <v>4694.1176470588234</v>
      </c>
      <c r="AF594">
        <v>3</v>
      </c>
      <c r="AG594" s="2" t="s">
        <v>764</v>
      </c>
    </row>
    <row r="595" spans="1:33">
      <c r="A595" s="1">
        <v>46150</v>
      </c>
      <c r="B595" s="2" t="s">
        <v>29</v>
      </c>
      <c r="C595" s="3">
        <v>0.60416666666666674</v>
      </c>
      <c r="D595" s="3">
        <v>0.64930555555555558</v>
      </c>
      <c r="E595">
        <v>546</v>
      </c>
      <c r="F595" s="2" t="s">
        <v>2279</v>
      </c>
      <c r="G595" s="2" t="s">
        <v>2276</v>
      </c>
      <c r="H595" s="2" t="s">
        <v>2278</v>
      </c>
      <c r="I595" s="2" t="s">
        <v>2132</v>
      </c>
      <c r="J595" s="2" t="s">
        <v>2277</v>
      </c>
      <c r="K595" s="2" t="s">
        <v>64</v>
      </c>
      <c r="L595">
        <v>10800</v>
      </c>
      <c r="M595">
        <v>11320</v>
      </c>
      <c r="N595" s="2" t="s">
        <v>4416</v>
      </c>
      <c r="O595">
        <v>11000</v>
      </c>
      <c r="P595">
        <v>0</v>
      </c>
      <c r="Q595">
        <v>11000</v>
      </c>
      <c r="R595" s="2" t="s">
        <v>764</v>
      </c>
      <c r="S595">
        <v>319</v>
      </c>
      <c r="T595" s="2" t="s">
        <v>4808</v>
      </c>
      <c r="U595">
        <v>11280</v>
      </c>
      <c r="V595">
        <v>0</v>
      </c>
      <c r="W595">
        <v>280</v>
      </c>
      <c r="X595">
        <v>280</v>
      </c>
      <c r="Y595">
        <v>0</v>
      </c>
      <c r="Z595">
        <v>280</v>
      </c>
      <c r="AA595">
        <v>11000</v>
      </c>
      <c r="AB595">
        <v>1.08</v>
      </c>
      <c r="AC595">
        <v>3</v>
      </c>
      <c r="AD595">
        <v>10185.185185185184</v>
      </c>
      <c r="AE595">
        <v>3395.0617283950614</v>
      </c>
      <c r="AF595">
        <v>12</v>
      </c>
      <c r="AG595" s="2" t="s">
        <v>4810</v>
      </c>
    </row>
    <row r="596" spans="1:33">
      <c r="A596" s="1">
        <v>46153</v>
      </c>
      <c r="B596" s="2" t="s">
        <v>29</v>
      </c>
      <c r="C596" s="3">
        <v>0.39583333333333326</v>
      </c>
      <c r="D596" s="3">
        <v>0.55555555555555558</v>
      </c>
      <c r="E596">
        <v>482</v>
      </c>
      <c r="F596" s="2" t="s">
        <v>2083</v>
      </c>
      <c r="G596" s="2" t="s">
        <v>2092</v>
      </c>
      <c r="H596" s="2" t="s">
        <v>2082</v>
      </c>
      <c r="I596" s="2" t="s">
        <v>97</v>
      </c>
      <c r="J596" s="2" t="s">
        <v>2081</v>
      </c>
      <c r="K596" s="2" t="s">
        <v>64</v>
      </c>
      <c r="L596">
        <v>29500</v>
      </c>
      <c r="M596">
        <v>29439</v>
      </c>
      <c r="N596" s="2" t="s">
        <v>4811</v>
      </c>
      <c r="O596">
        <v>24501</v>
      </c>
      <c r="P596">
        <v>0</v>
      </c>
      <c r="Q596">
        <v>24501</v>
      </c>
      <c r="R596" s="2" t="s">
        <v>764</v>
      </c>
      <c r="S596">
        <v>3</v>
      </c>
      <c r="T596" s="2" t="s">
        <v>4812</v>
      </c>
      <c r="U596">
        <v>30000</v>
      </c>
      <c r="V596">
        <v>0</v>
      </c>
      <c r="W596">
        <v>5499</v>
      </c>
      <c r="X596">
        <v>5499</v>
      </c>
      <c r="Y596">
        <v>0</v>
      </c>
      <c r="Z596">
        <v>5499</v>
      </c>
      <c r="AA596">
        <v>24501</v>
      </c>
      <c r="AB596">
        <v>3.83</v>
      </c>
      <c r="AC596">
        <v>3</v>
      </c>
      <c r="AD596">
        <v>6397.1279373368143</v>
      </c>
      <c r="AE596">
        <v>2132.3759791122716</v>
      </c>
      <c r="AF596">
        <v>458</v>
      </c>
      <c r="AG596" s="2" t="s">
        <v>764</v>
      </c>
    </row>
    <row r="597" spans="1:33">
      <c r="A597" s="1">
        <v>46153</v>
      </c>
      <c r="B597" s="2" t="s">
        <v>29</v>
      </c>
      <c r="C597" s="3">
        <v>0.58333333333333326</v>
      </c>
      <c r="D597" s="3">
        <v>0.61805555555555558</v>
      </c>
      <c r="E597">
        <v>589</v>
      </c>
      <c r="F597" s="2" t="s">
        <v>2429</v>
      </c>
      <c r="G597" s="2" t="s">
        <v>2426</v>
      </c>
      <c r="H597" s="2" t="s">
        <v>2331</v>
      </c>
      <c r="I597" s="2" t="s">
        <v>2428</v>
      </c>
      <c r="J597" s="2" t="s">
        <v>2427</v>
      </c>
      <c r="K597" s="2" t="s">
        <v>64</v>
      </c>
      <c r="L597">
        <v>5500</v>
      </c>
      <c r="M597">
        <v>5547</v>
      </c>
      <c r="N597" s="2" t="s">
        <v>4813</v>
      </c>
      <c r="O597">
        <v>4723</v>
      </c>
      <c r="P597">
        <v>843</v>
      </c>
      <c r="Q597">
        <v>4723</v>
      </c>
      <c r="R597" s="2" t="s">
        <v>764</v>
      </c>
      <c r="S597">
        <v>20</v>
      </c>
      <c r="T597" s="2" t="s">
        <v>4537</v>
      </c>
      <c r="U597">
        <v>6000</v>
      </c>
      <c r="V597">
        <v>0</v>
      </c>
      <c r="W597">
        <v>434</v>
      </c>
      <c r="X597">
        <v>434</v>
      </c>
      <c r="Y597">
        <v>0</v>
      </c>
      <c r="Z597">
        <v>434</v>
      </c>
      <c r="AA597">
        <v>5566</v>
      </c>
      <c r="AB597">
        <v>0.83</v>
      </c>
      <c r="AC597">
        <v>2</v>
      </c>
      <c r="AD597">
        <v>6706.0240963855422</v>
      </c>
      <c r="AE597">
        <v>3353.0120481927711</v>
      </c>
      <c r="AF597">
        <v>36</v>
      </c>
      <c r="AG597" s="2" t="s">
        <v>764</v>
      </c>
    </row>
    <row r="598" spans="1:33">
      <c r="A598" s="1">
        <v>46153</v>
      </c>
      <c r="B598" s="2" t="s">
        <v>29</v>
      </c>
      <c r="C598" s="3">
        <v>0.59027777777777768</v>
      </c>
      <c r="D598" s="3">
        <v>0.66666666666666674</v>
      </c>
      <c r="E598">
        <v>502</v>
      </c>
      <c r="F598" s="2" t="s">
        <v>2151</v>
      </c>
      <c r="G598" s="2" t="s">
        <v>2149</v>
      </c>
      <c r="H598" s="2" t="s">
        <v>217</v>
      </c>
      <c r="I598" s="2" t="s">
        <v>111</v>
      </c>
      <c r="J598" s="2" t="s">
        <v>2150</v>
      </c>
      <c r="K598" s="2" t="s">
        <v>116</v>
      </c>
      <c r="L598">
        <v>15800</v>
      </c>
      <c r="M598">
        <v>16052</v>
      </c>
      <c r="N598" s="2" t="s">
        <v>4814</v>
      </c>
      <c r="O598">
        <v>16035</v>
      </c>
      <c r="P598">
        <v>0</v>
      </c>
      <c r="Q598">
        <v>16035</v>
      </c>
      <c r="R598" s="2" t="s">
        <v>764</v>
      </c>
      <c r="S598">
        <v>17</v>
      </c>
      <c r="T598" s="2" t="s">
        <v>4804</v>
      </c>
      <c r="U598">
        <v>16800</v>
      </c>
      <c r="V598">
        <v>0</v>
      </c>
      <c r="W598">
        <v>765</v>
      </c>
      <c r="X598">
        <v>765</v>
      </c>
      <c r="Y598">
        <v>0</v>
      </c>
      <c r="Z598">
        <v>765</v>
      </c>
      <c r="AA598">
        <v>16035</v>
      </c>
      <c r="AB598">
        <v>1.83</v>
      </c>
      <c r="AC598">
        <v>5</v>
      </c>
      <c r="AD598">
        <v>8762.2950819672133</v>
      </c>
      <c r="AE598">
        <v>1752.4590163934427</v>
      </c>
      <c r="AF598">
        <v>19</v>
      </c>
      <c r="AG598" s="2" t="s">
        <v>764</v>
      </c>
    </row>
    <row r="599" spans="1:33">
      <c r="A599" s="1">
        <v>46153</v>
      </c>
      <c r="B599" s="2" t="s">
        <v>29</v>
      </c>
      <c r="C599" s="3">
        <v>0.62152777777777768</v>
      </c>
      <c r="D599" s="3">
        <v>0.70833333333333326</v>
      </c>
      <c r="E599">
        <v>483</v>
      </c>
      <c r="F599" s="2" t="s">
        <v>2083</v>
      </c>
      <c r="G599" s="2" t="s">
        <v>2093</v>
      </c>
      <c r="H599" s="2" t="s">
        <v>2082</v>
      </c>
      <c r="I599" s="2" t="s">
        <v>97</v>
      </c>
      <c r="J599" s="2" t="s">
        <v>2081</v>
      </c>
      <c r="K599" s="2" t="s">
        <v>64</v>
      </c>
      <c r="L599">
        <v>29500</v>
      </c>
      <c r="M599">
        <v>29610</v>
      </c>
      <c r="N599" s="2" t="s">
        <v>4791</v>
      </c>
      <c r="O599">
        <v>21000</v>
      </c>
      <c r="P599">
        <v>0</v>
      </c>
      <c r="Q599">
        <v>21000</v>
      </c>
      <c r="R599" s="2" t="s">
        <v>3459</v>
      </c>
      <c r="S599">
        <v>0</v>
      </c>
      <c r="T599" s="2" t="s">
        <v>4815</v>
      </c>
      <c r="U599">
        <v>30000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21000</v>
      </c>
      <c r="AB599">
        <v>2.08</v>
      </c>
      <c r="AC599">
        <v>4</v>
      </c>
      <c r="AD599">
        <v>10096.153846153846</v>
      </c>
      <c r="AE599">
        <v>2524.0384615384614</v>
      </c>
      <c r="AF599">
        <v>30</v>
      </c>
      <c r="AG599" s="2" t="s">
        <v>764</v>
      </c>
    </row>
    <row r="600" spans="1:33">
      <c r="A600" s="1">
        <v>46155</v>
      </c>
      <c r="B600" s="2" t="s">
        <v>29</v>
      </c>
      <c r="C600" s="3">
        <v>0.375</v>
      </c>
      <c r="D600" s="3">
        <v>0.41666666666666674</v>
      </c>
      <c r="E600">
        <v>711</v>
      </c>
      <c r="F600" s="2" t="s">
        <v>760</v>
      </c>
      <c r="G600" s="2" t="s">
        <v>760</v>
      </c>
      <c r="H600" s="2" t="s">
        <v>2820</v>
      </c>
      <c r="I600" s="2" t="s">
        <v>1752</v>
      </c>
      <c r="J600" s="2" t="s">
        <v>2819</v>
      </c>
      <c r="K600" s="2" t="s">
        <v>1753</v>
      </c>
      <c r="L600">
        <v>5000</v>
      </c>
      <c r="M600">
        <v>5240</v>
      </c>
      <c r="N600" s="2" t="s">
        <v>4816</v>
      </c>
      <c r="O600">
        <v>0</v>
      </c>
      <c r="P600">
        <v>5500</v>
      </c>
      <c r="Q600">
        <v>0</v>
      </c>
      <c r="R600" s="2" t="s">
        <v>764</v>
      </c>
      <c r="S600">
        <v>33</v>
      </c>
      <c r="T600" s="2" t="s">
        <v>4084</v>
      </c>
      <c r="U600">
        <v>5240</v>
      </c>
      <c r="V600">
        <v>0</v>
      </c>
      <c r="W600">
        <v>0</v>
      </c>
      <c r="X600">
        <v>0</v>
      </c>
      <c r="Y600">
        <v>80</v>
      </c>
      <c r="Z600">
        <v>80</v>
      </c>
      <c r="AA600">
        <v>5500</v>
      </c>
      <c r="AB600">
        <v>1</v>
      </c>
      <c r="AC600">
        <v>1</v>
      </c>
      <c r="AD600">
        <v>5500</v>
      </c>
      <c r="AE600">
        <v>5500</v>
      </c>
      <c r="AF600">
        <v>3</v>
      </c>
      <c r="AG600" s="2" t="s">
        <v>764</v>
      </c>
    </row>
    <row r="601" spans="1:33">
      <c r="A601" s="1">
        <v>46154</v>
      </c>
      <c r="B601" s="2" t="s">
        <v>29</v>
      </c>
      <c r="C601" s="3">
        <v>0.33333333333333326</v>
      </c>
      <c r="D601" s="3">
        <v>0.35069444444444442</v>
      </c>
      <c r="E601">
        <v>483</v>
      </c>
      <c r="F601" s="2" t="s">
        <v>2083</v>
      </c>
      <c r="G601" s="2" t="s">
        <v>2093</v>
      </c>
      <c r="H601" s="2" t="s">
        <v>2082</v>
      </c>
      <c r="I601" s="2" t="s">
        <v>97</v>
      </c>
      <c r="J601" s="2" t="s">
        <v>2081</v>
      </c>
      <c r="K601" s="2" t="s">
        <v>64</v>
      </c>
      <c r="L601">
        <v>29500</v>
      </c>
      <c r="M601">
        <v>29610</v>
      </c>
      <c r="N601" s="2" t="s">
        <v>4817</v>
      </c>
      <c r="O601">
        <v>8639</v>
      </c>
      <c r="P601">
        <v>0</v>
      </c>
      <c r="Q601">
        <v>8639</v>
      </c>
      <c r="R601" s="2" t="s">
        <v>3460</v>
      </c>
      <c r="S601">
        <v>8</v>
      </c>
      <c r="T601" s="2" t="s">
        <v>4804</v>
      </c>
      <c r="U601">
        <v>30000</v>
      </c>
      <c r="V601">
        <v>361</v>
      </c>
      <c r="W601">
        <v>0</v>
      </c>
      <c r="X601">
        <v>361</v>
      </c>
      <c r="Y601">
        <v>0</v>
      </c>
      <c r="Z601">
        <v>361</v>
      </c>
      <c r="AA601">
        <v>8639</v>
      </c>
      <c r="AB601">
        <v>0.42</v>
      </c>
      <c r="AC601">
        <v>5</v>
      </c>
      <c r="AD601">
        <v>20569.047619047618</v>
      </c>
      <c r="AE601">
        <v>4113.8095238095239</v>
      </c>
      <c r="AG601" s="2"/>
    </row>
    <row r="602" spans="1:33">
      <c r="A602" s="1">
        <v>46154</v>
      </c>
      <c r="B602" s="2" t="s">
        <v>29</v>
      </c>
      <c r="C602" s="3">
        <v>0.35416666666666674</v>
      </c>
      <c r="D602" s="3">
        <v>0.45138888888888884</v>
      </c>
      <c r="E602">
        <v>484</v>
      </c>
      <c r="F602" s="2" t="s">
        <v>2083</v>
      </c>
      <c r="G602" s="2" t="s">
        <v>2094</v>
      </c>
      <c r="H602" s="2" t="s">
        <v>2082</v>
      </c>
      <c r="I602" s="2" t="s">
        <v>97</v>
      </c>
      <c r="J602" s="2" t="s">
        <v>2081</v>
      </c>
      <c r="K602" s="2" t="s">
        <v>64</v>
      </c>
      <c r="L602">
        <v>29500</v>
      </c>
      <c r="M602">
        <v>29710</v>
      </c>
      <c r="N602" s="2" t="s">
        <v>4818</v>
      </c>
      <c r="O602">
        <v>29439</v>
      </c>
      <c r="P602">
        <v>0</v>
      </c>
      <c r="Q602">
        <v>29439</v>
      </c>
      <c r="R602" s="2" t="s">
        <v>764</v>
      </c>
      <c r="S602">
        <v>29</v>
      </c>
      <c r="T602" s="2" t="s">
        <v>4819</v>
      </c>
      <c r="U602">
        <v>30600</v>
      </c>
      <c r="V602">
        <v>0</v>
      </c>
      <c r="W602">
        <v>1161</v>
      </c>
      <c r="X602">
        <v>1161</v>
      </c>
      <c r="Y602">
        <v>0</v>
      </c>
      <c r="Z602">
        <v>1161</v>
      </c>
      <c r="AA602">
        <v>29439</v>
      </c>
      <c r="AB602">
        <v>2.33</v>
      </c>
      <c r="AC602">
        <v>2</v>
      </c>
      <c r="AD602">
        <v>12634.763948497854</v>
      </c>
      <c r="AE602">
        <v>6317.3819742489268</v>
      </c>
      <c r="AF602">
        <v>97</v>
      </c>
      <c r="AG602" s="2"/>
    </row>
    <row r="603" spans="1:33">
      <c r="A603" s="1">
        <v>46154</v>
      </c>
      <c r="B603" s="2" t="s">
        <v>29</v>
      </c>
      <c r="C603" s="3">
        <v>0.51388888888888884</v>
      </c>
      <c r="D603" s="3">
        <v>0.65625</v>
      </c>
      <c r="E603">
        <v>644</v>
      </c>
      <c r="F603" s="2" t="s">
        <v>2634</v>
      </c>
      <c r="G603" s="2" t="s">
        <v>2633</v>
      </c>
      <c r="H603" s="2" t="s">
        <v>686</v>
      </c>
      <c r="I603" s="2" t="s">
        <v>687</v>
      </c>
      <c r="J603" s="2" t="s">
        <v>685</v>
      </c>
      <c r="K603" s="2" t="s">
        <v>64</v>
      </c>
      <c r="L603">
        <v>6500</v>
      </c>
      <c r="M603">
        <v>6487</v>
      </c>
      <c r="N603" s="2" t="s">
        <v>4820</v>
      </c>
      <c r="O603">
        <v>0</v>
      </c>
      <c r="P603">
        <v>6487</v>
      </c>
      <c r="Q603">
        <v>0</v>
      </c>
      <c r="R603" s="2" t="s">
        <v>764</v>
      </c>
      <c r="S603">
        <v>0</v>
      </c>
      <c r="T603" s="2" t="s">
        <v>4821</v>
      </c>
      <c r="U603">
        <v>6600</v>
      </c>
      <c r="V603">
        <v>0</v>
      </c>
      <c r="W603">
        <v>113</v>
      </c>
      <c r="X603">
        <v>113</v>
      </c>
      <c r="Y603">
        <v>0</v>
      </c>
      <c r="Z603">
        <v>113</v>
      </c>
      <c r="AA603">
        <v>6487</v>
      </c>
      <c r="AB603">
        <v>3.42</v>
      </c>
      <c r="AC603">
        <v>3</v>
      </c>
      <c r="AD603">
        <v>1896.7836257309941</v>
      </c>
      <c r="AE603">
        <v>632.26120857699811</v>
      </c>
      <c r="AF603">
        <v>19</v>
      </c>
      <c r="AG603" s="2"/>
    </row>
    <row r="604" spans="1:33">
      <c r="A604" s="1">
        <v>46154</v>
      </c>
      <c r="B604" s="2" t="s">
        <v>29</v>
      </c>
      <c r="C604" s="3">
        <v>0.52083333333333326</v>
      </c>
      <c r="D604" s="3">
        <v>0.70138888888888884</v>
      </c>
      <c r="E604">
        <v>636</v>
      </c>
      <c r="F604" s="2" t="s">
        <v>2623</v>
      </c>
      <c r="G604" s="2" t="s">
        <v>2621</v>
      </c>
      <c r="H604" s="2" t="s">
        <v>1987</v>
      </c>
      <c r="I604" s="2" t="s">
        <v>354</v>
      </c>
      <c r="J604" s="2" t="s">
        <v>2622</v>
      </c>
      <c r="K604" s="2" t="s">
        <v>64</v>
      </c>
      <c r="L604">
        <v>37000</v>
      </c>
      <c r="M604">
        <v>37342</v>
      </c>
      <c r="N604" s="2" t="s">
        <v>4822</v>
      </c>
      <c r="O604">
        <v>37100</v>
      </c>
      <c r="P604">
        <v>0</v>
      </c>
      <c r="Q604">
        <v>37100</v>
      </c>
      <c r="R604" s="2" t="s">
        <v>764</v>
      </c>
      <c r="S604">
        <v>0</v>
      </c>
      <c r="T604" s="2" t="s">
        <v>4823</v>
      </c>
      <c r="U604">
        <v>37800</v>
      </c>
      <c r="V604">
        <v>0</v>
      </c>
      <c r="W604">
        <v>700</v>
      </c>
      <c r="X604">
        <v>700</v>
      </c>
      <c r="Y604">
        <v>0</v>
      </c>
      <c r="Z604">
        <v>700</v>
      </c>
      <c r="AA604">
        <v>37100</v>
      </c>
      <c r="AB604">
        <v>4.33</v>
      </c>
      <c r="AC604">
        <v>3</v>
      </c>
      <c r="AD604">
        <v>8568.1293302540416</v>
      </c>
      <c r="AE604">
        <v>2856.0431100846804</v>
      </c>
      <c r="AF604">
        <v>19</v>
      </c>
      <c r="AG604" s="2"/>
    </row>
    <row r="605" spans="1:33">
      <c r="A605" s="1">
        <v>46155</v>
      </c>
      <c r="B605" s="2" t="s">
        <v>29</v>
      </c>
      <c r="C605" s="3">
        <v>0.33333333333333326</v>
      </c>
      <c r="D605" s="3">
        <v>0.39583333333333326</v>
      </c>
      <c r="E605">
        <v>650</v>
      </c>
      <c r="F605" s="2" t="s">
        <v>2662</v>
      </c>
      <c r="G605" s="2" t="s">
        <v>2660</v>
      </c>
      <c r="H605" s="2" t="s">
        <v>2156</v>
      </c>
      <c r="I605" s="2" t="s">
        <v>354</v>
      </c>
      <c r="J605" s="2" t="s">
        <v>2661</v>
      </c>
      <c r="K605" s="2" t="s">
        <v>64</v>
      </c>
      <c r="L605">
        <v>21000</v>
      </c>
      <c r="M605">
        <v>20527</v>
      </c>
      <c r="N605" s="2" t="s">
        <v>4824</v>
      </c>
      <c r="O605">
        <v>18808</v>
      </c>
      <c r="P605">
        <v>1763</v>
      </c>
      <c r="Q605">
        <v>18808</v>
      </c>
      <c r="R605" s="2" t="s">
        <v>764</v>
      </c>
      <c r="S605">
        <v>132</v>
      </c>
      <c r="T605" s="2" t="s">
        <v>4804</v>
      </c>
      <c r="U605">
        <v>21960</v>
      </c>
      <c r="V605">
        <v>0</v>
      </c>
      <c r="W605">
        <v>1389</v>
      </c>
      <c r="X605">
        <v>1389</v>
      </c>
      <c r="Y605">
        <v>0</v>
      </c>
      <c r="Z605">
        <v>1389</v>
      </c>
      <c r="AA605">
        <v>20571</v>
      </c>
      <c r="AB605">
        <v>1.5</v>
      </c>
      <c r="AC605">
        <v>5</v>
      </c>
      <c r="AD605">
        <v>13714</v>
      </c>
      <c r="AE605">
        <v>2742.7999999999997</v>
      </c>
      <c r="AF605">
        <v>39</v>
      </c>
      <c r="AG605" s="2"/>
    </row>
    <row r="606" spans="1:33">
      <c r="A606" s="1">
        <v>46155</v>
      </c>
      <c r="B606" s="2" t="s">
        <v>29</v>
      </c>
      <c r="C606" s="3">
        <v>0.41319444444444442</v>
      </c>
      <c r="D606" s="3">
        <v>0.64930555555555558</v>
      </c>
      <c r="E606">
        <v>494</v>
      </c>
      <c r="F606" s="2" t="s">
        <v>2117</v>
      </c>
      <c r="G606" s="2" t="s">
        <v>2113</v>
      </c>
      <c r="H606" s="2" t="s">
        <v>2115</v>
      </c>
      <c r="I606" s="2" t="s">
        <v>354</v>
      </c>
      <c r="J606" s="2" t="s">
        <v>2114</v>
      </c>
      <c r="K606" s="2" t="s">
        <v>64</v>
      </c>
      <c r="L606">
        <v>47500</v>
      </c>
      <c r="M606">
        <v>47787</v>
      </c>
      <c r="N606" s="2" t="s">
        <v>4825</v>
      </c>
      <c r="O606">
        <v>47808</v>
      </c>
      <c r="P606">
        <v>0</v>
      </c>
      <c r="Q606">
        <v>47808</v>
      </c>
      <c r="R606" s="2" t="s">
        <v>764</v>
      </c>
      <c r="S606">
        <v>1</v>
      </c>
      <c r="T606" s="2" t="s">
        <v>4823</v>
      </c>
      <c r="U606">
        <v>48240</v>
      </c>
      <c r="V606">
        <v>0</v>
      </c>
      <c r="W606">
        <v>432</v>
      </c>
      <c r="X606">
        <v>432</v>
      </c>
      <c r="Y606">
        <v>0</v>
      </c>
      <c r="Z606">
        <v>432</v>
      </c>
      <c r="AA606">
        <v>47808</v>
      </c>
      <c r="AB606">
        <v>5.67</v>
      </c>
      <c r="AC606">
        <v>3</v>
      </c>
      <c r="AD606">
        <v>8431.7460317460318</v>
      </c>
      <c r="AE606">
        <v>2810.5820105820108</v>
      </c>
      <c r="AF606">
        <v>12</v>
      </c>
      <c r="AG606" s="2"/>
    </row>
    <row r="607" spans="1:33">
      <c r="A607" s="1">
        <v>46156</v>
      </c>
      <c r="B607" s="2" t="s">
        <v>29</v>
      </c>
      <c r="C607" s="3">
        <v>0.33333333333333326</v>
      </c>
      <c r="D607" s="3">
        <v>0.35416666666666674</v>
      </c>
      <c r="E607">
        <v>685</v>
      </c>
      <c r="F607" s="2" t="s">
        <v>1942</v>
      </c>
      <c r="G607" s="2" t="s">
        <v>2777</v>
      </c>
      <c r="H607" s="2" t="s">
        <v>1940</v>
      </c>
      <c r="I607" s="2" t="s">
        <v>1941</v>
      </c>
      <c r="J607" s="2" t="s">
        <v>1939</v>
      </c>
      <c r="K607" s="2" t="s">
        <v>64</v>
      </c>
      <c r="L607">
        <v>14000</v>
      </c>
      <c r="M607">
        <v>14067</v>
      </c>
      <c r="N607" s="2" t="s">
        <v>4826</v>
      </c>
      <c r="O607">
        <v>0</v>
      </c>
      <c r="P607">
        <v>14057</v>
      </c>
      <c r="Q607">
        <v>0</v>
      </c>
      <c r="R607" s="2" t="s">
        <v>764</v>
      </c>
      <c r="S607">
        <v>11</v>
      </c>
      <c r="T607" s="2" t="s">
        <v>4821</v>
      </c>
      <c r="U607">
        <v>14600</v>
      </c>
      <c r="V607">
        <v>0</v>
      </c>
      <c r="W607">
        <v>543</v>
      </c>
      <c r="X607">
        <v>543</v>
      </c>
      <c r="Y607">
        <v>0</v>
      </c>
      <c r="Z607">
        <v>543</v>
      </c>
      <c r="AA607">
        <v>14057</v>
      </c>
      <c r="AB607">
        <v>0.5</v>
      </c>
      <c r="AC607">
        <v>3</v>
      </c>
      <c r="AD607">
        <v>28114</v>
      </c>
      <c r="AE607">
        <v>9371.3333333333339</v>
      </c>
      <c r="AF607">
        <v>27</v>
      </c>
      <c r="AG607" s="2"/>
    </row>
    <row r="608" spans="1:33">
      <c r="A608" s="1">
        <v>46156</v>
      </c>
      <c r="B608" s="2" t="s">
        <v>29</v>
      </c>
      <c r="C608" s="3">
        <v>0.36458333333333326</v>
      </c>
      <c r="D608" s="3">
        <v>0.52777777777777768</v>
      </c>
      <c r="E608">
        <v>557</v>
      </c>
      <c r="F608" s="2" t="s">
        <v>2325</v>
      </c>
      <c r="G608" s="2" t="s">
        <v>2322</v>
      </c>
      <c r="H608" s="2" t="s">
        <v>1312</v>
      </c>
      <c r="I608" s="2" t="s">
        <v>2324</v>
      </c>
      <c r="J608" s="2" t="s">
        <v>2323</v>
      </c>
      <c r="K608" s="2" t="s">
        <v>64</v>
      </c>
      <c r="L608">
        <v>10500</v>
      </c>
      <c r="M608">
        <v>10610</v>
      </c>
      <c r="N608" s="2" t="s">
        <v>4827</v>
      </c>
      <c r="O608">
        <v>10730</v>
      </c>
      <c r="P608">
        <v>0</v>
      </c>
      <c r="Q608">
        <v>10730</v>
      </c>
      <c r="R608" s="2" t="s">
        <v>764</v>
      </c>
      <c r="S608">
        <v>10</v>
      </c>
      <c r="T608" s="2" t="s">
        <v>4750</v>
      </c>
      <c r="U608">
        <v>10800</v>
      </c>
      <c r="V608">
        <v>0</v>
      </c>
      <c r="W608">
        <v>70</v>
      </c>
      <c r="X608">
        <v>70</v>
      </c>
      <c r="Y608">
        <v>0</v>
      </c>
      <c r="Z608">
        <v>70</v>
      </c>
      <c r="AA608">
        <v>10730</v>
      </c>
      <c r="AB608">
        <v>3.92</v>
      </c>
      <c r="AC608">
        <v>2</v>
      </c>
      <c r="AD608">
        <v>2737.2448979591836</v>
      </c>
      <c r="AE608">
        <v>1368.6224489795918</v>
      </c>
      <c r="AF608">
        <v>6</v>
      </c>
      <c r="AG608" s="2"/>
    </row>
    <row r="609" spans="1:33">
      <c r="A609" s="1">
        <v>46156</v>
      </c>
      <c r="B609" s="2" t="s">
        <v>29</v>
      </c>
      <c r="C609" s="3">
        <v>0.4375</v>
      </c>
      <c r="D609" s="3">
        <v>0.61111111111111116</v>
      </c>
      <c r="E609">
        <v>485</v>
      </c>
      <c r="F609" s="2" t="s">
        <v>2083</v>
      </c>
      <c r="G609" s="2" t="s">
        <v>2095</v>
      </c>
      <c r="H609" s="2" t="s">
        <v>2082</v>
      </c>
      <c r="I609" s="2" t="s">
        <v>97</v>
      </c>
      <c r="J609" s="2" t="s">
        <v>2081</v>
      </c>
      <c r="K609" s="2" t="s">
        <v>64</v>
      </c>
      <c r="L609">
        <v>29500</v>
      </c>
      <c r="M609">
        <v>29560</v>
      </c>
      <c r="N609" s="2" t="s">
        <v>4828</v>
      </c>
      <c r="O609">
        <v>29600</v>
      </c>
      <c r="P609">
        <v>0</v>
      </c>
      <c r="Q609">
        <v>29600</v>
      </c>
      <c r="R609" s="2" t="s">
        <v>764</v>
      </c>
      <c r="S609">
        <v>1</v>
      </c>
      <c r="T609" s="2" t="s">
        <v>4823</v>
      </c>
      <c r="U609">
        <v>30600</v>
      </c>
      <c r="V609">
        <v>0</v>
      </c>
      <c r="W609">
        <v>1000</v>
      </c>
      <c r="X609">
        <v>1000</v>
      </c>
      <c r="Y609">
        <v>0</v>
      </c>
      <c r="Z609">
        <v>1000</v>
      </c>
      <c r="AA609">
        <v>29600</v>
      </c>
      <c r="AB609">
        <v>4.17</v>
      </c>
      <c r="AC609">
        <v>3</v>
      </c>
      <c r="AD609">
        <v>7098.3213429256593</v>
      </c>
      <c r="AE609">
        <v>2366.1071143085533</v>
      </c>
      <c r="AF609">
        <v>83</v>
      </c>
      <c r="AG609" s="2"/>
    </row>
    <row r="610" spans="1:33">
      <c r="A610" s="1">
        <v>46156</v>
      </c>
      <c r="B610" s="2" t="s">
        <v>29</v>
      </c>
      <c r="C610" s="3">
        <v>0.65277777777777768</v>
      </c>
      <c r="D610" s="3">
        <v>0.70138888888888884</v>
      </c>
      <c r="E610">
        <v>573</v>
      </c>
      <c r="F610" s="2" t="s">
        <v>2376</v>
      </c>
      <c r="G610" s="2" t="s">
        <v>2373</v>
      </c>
      <c r="H610" s="2" t="s">
        <v>2375</v>
      </c>
      <c r="I610" s="2" t="s">
        <v>343</v>
      </c>
      <c r="J610" s="2" t="s">
        <v>2374</v>
      </c>
      <c r="K610" s="2" t="s">
        <v>64</v>
      </c>
      <c r="L610">
        <v>16500</v>
      </c>
      <c r="M610">
        <v>16471</v>
      </c>
      <c r="N610" s="2" t="s">
        <v>4829</v>
      </c>
      <c r="O610">
        <v>7533</v>
      </c>
      <c r="P610">
        <v>8880</v>
      </c>
      <c r="Q610">
        <v>7533</v>
      </c>
      <c r="R610" s="2" t="s">
        <v>764</v>
      </c>
      <c r="S610">
        <v>4</v>
      </c>
      <c r="T610" s="2" t="s">
        <v>4830</v>
      </c>
      <c r="U610">
        <v>16800</v>
      </c>
      <c r="V610">
        <v>0</v>
      </c>
      <c r="W610">
        <v>387</v>
      </c>
      <c r="X610">
        <v>387</v>
      </c>
      <c r="Y610">
        <v>0</v>
      </c>
      <c r="Z610">
        <v>387</v>
      </c>
      <c r="AA610">
        <v>16413</v>
      </c>
      <c r="AB610">
        <v>1.17</v>
      </c>
      <c r="AC610">
        <v>2</v>
      </c>
      <c r="AD610">
        <v>14028.205128205129</v>
      </c>
      <c r="AE610">
        <v>7014.1025641025644</v>
      </c>
      <c r="AF610">
        <v>16</v>
      </c>
      <c r="AG610" s="2"/>
    </row>
    <row r="611" spans="1:33">
      <c r="A611" s="1">
        <v>46157</v>
      </c>
      <c r="B611" s="2" t="s">
        <v>29</v>
      </c>
      <c r="C611" s="3">
        <v>0.39583333333333326</v>
      </c>
      <c r="D611" s="3">
        <v>0.40972222222222232</v>
      </c>
      <c r="E611">
        <v>812</v>
      </c>
      <c r="F611" s="2" t="s">
        <v>2325</v>
      </c>
      <c r="G611" s="2" t="s">
        <v>3085</v>
      </c>
      <c r="H611" s="2" t="s">
        <v>1312</v>
      </c>
      <c r="I611" s="2" t="s">
        <v>2324</v>
      </c>
      <c r="J611" s="2" t="s">
        <v>2323</v>
      </c>
      <c r="K611" s="2" t="s">
        <v>64</v>
      </c>
      <c r="L611">
        <v>1700</v>
      </c>
      <c r="M611">
        <v>1905</v>
      </c>
      <c r="N611" s="2" t="s">
        <v>4831</v>
      </c>
      <c r="O611">
        <v>1110</v>
      </c>
      <c r="P611">
        <v>744</v>
      </c>
      <c r="Q611">
        <v>1110</v>
      </c>
      <c r="R611" s="2" t="s">
        <v>764</v>
      </c>
      <c r="S611">
        <v>20</v>
      </c>
      <c r="T611" s="2" t="s">
        <v>4561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1854</v>
      </c>
      <c r="AB611">
        <v>0.33</v>
      </c>
      <c r="AC611">
        <v>1</v>
      </c>
      <c r="AD611">
        <v>5618.181818181818</v>
      </c>
      <c r="AE611">
        <v>5618.181818181818</v>
      </c>
      <c r="AG611" s="2"/>
    </row>
    <row r="612" spans="1:33">
      <c r="A612" s="1">
        <v>46157</v>
      </c>
      <c r="B612" s="2" t="s">
        <v>29</v>
      </c>
      <c r="C612" s="3">
        <v>0.42013888888888884</v>
      </c>
      <c r="D612" s="3">
        <v>0.61805555555555558</v>
      </c>
      <c r="E612">
        <v>567</v>
      </c>
      <c r="F612" s="2" t="s">
        <v>2358</v>
      </c>
      <c r="G612" s="2" t="s">
        <v>2357</v>
      </c>
      <c r="H612" s="2" t="s">
        <v>1244</v>
      </c>
      <c r="I612" s="2" t="s">
        <v>97</v>
      </c>
      <c r="J612" s="2" t="s">
        <v>1435</v>
      </c>
      <c r="K612" s="2" t="s">
        <v>64</v>
      </c>
      <c r="L612">
        <v>21000</v>
      </c>
      <c r="M612">
        <v>21180</v>
      </c>
      <c r="N612" s="2" t="s">
        <v>4832</v>
      </c>
      <c r="O612">
        <v>9800</v>
      </c>
      <c r="P612">
        <v>11110</v>
      </c>
      <c r="Q612">
        <v>9800</v>
      </c>
      <c r="R612" s="2" t="s">
        <v>764</v>
      </c>
      <c r="S612">
        <v>77</v>
      </c>
      <c r="T612" s="2" t="s">
        <v>4804</v>
      </c>
      <c r="U612">
        <v>21600</v>
      </c>
      <c r="V612">
        <v>0</v>
      </c>
      <c r="W612">
        <v>690</v>
      </c>
      <c r="X612">
        <v>690</v>
      </c>
      <c r="Y612">
        <v>0</v>
      </c>
      <c r="Z612">
        <v>690</v>
      </c>
      <c r="AA612">
        <v>20910</v>
      </c>
      <c r="AB612">
        <v>4.75</v>
      </c>
      <c r="AC612">
        <v>5</v>
      </c>
      <c r="AD612">
        <v>4402.105263157895</v>
      </c>
      <c r="AE612">
        <v>880.42105263157896</v>
      </c>
      <c r="AF612">
        <v>58</v>
      </c>
      <c r="AG612" s="2" t="s">
        <v>4833</v>
      </c>
    </row>
    <row r="613" spans="1:33">
      <c r="A613" s="1">
        <v>46160</v>
      </c>
      <c r="B613" s="2" t="s">
        <v>29</v>
      </c>
      <c r="C613" s="3">
        <v>0.41666666666666674</v>
      </c>
      <c r="D613" s="3">
        <v>0.51388888888888884</v>
      </c>
      <c r="E613">
        <v>671</v>
      </c>
      <c r="F613" s="2" t="s">
        <v>1107</v>
      </c>
      <c r="G613" s="2" t="s">
        <v>2733</v>
      </c>
      <c r="H613" s="2" t="s">
        <v>1104</v>
      </c>
      <c r="I613" s="2" t="s">
        <v>2735</v>
      </c>
      <c r="J613" s="2" t="s">
        <v>2734</v>
      </c>
      <c r="K613" s="2" t="s">
        <v>64</v>
      </c>
      <c r="L613">
        <v>15000</v>
      </c>
      <c r="M613">
        <v>14948</v>
      </c>
      <c r="N613" s="2" t="s">
        <v>4834</v>
      </c>
      <c r="O613">
        <v>14948</v>
      </c>
      <c r="P613">
        <v>0</v>
      </c>
      <c r="Q613">
        <v>14948</v>
      </c>
      <c r="R613" s="2" t="s">
        <v>764</v>
      </c>
      <c r="S613">
        <v>0</v>
      </c>
      <c r="T613" s="2" t="s">
        <v>4835</v>
      </c>
      <c r="U613">
        <v>15200</v>
      </c>
      <c r="V613">
        <v>0</v>
      </c>
      <c r="W613">
        <v>252</v>
      </c>
      <c r="X613">
        <v>252</v>
      </c>
      <c r="Y613">
        <v>0</v>
      </c>
      <c r="Z613">
        <v>252</v>
      </c>
      <c r="AA613">
        <v>14948</v>
      </c>
      <c r="AB613">
        <v>2.33</v>
      </c>
      <c r="AC613">
        <v>2</v>
      </c>
      <c r="AD613">
        <v>6415.4506437768241</v>
      </c>
      <c r="AE613">
        <v>3207.7253218884121</v>
      </c>
      <c r="AF613">
        <v>13</v>
      </c>
      <c r="AG613" s="2"/>
    </row>
    <row r="614" spans="1:33">
      <c r="A614" s="1">
        <v>46160</v>
      </c>
      <c r="B614" s="2" t="s">
        <v>29</v>
      </c>
      <c r="C614" s="3">
        <v>0.52083333333333326</v>
      </c>
      <c r="D614" s="3">
        <v>0.59375</v>
      </c>
      <c r="E614">
        <v>673</v>
      </c>
      <c r="F614" s="2" t="s">
        <v>1107</v>
      </c>
      <c r="G614" s="2" t="s">
        <v>2737</v>
      </c>
      <c r="H614" s="2" t="s">
        <v>1104</v>
      </c>
      <c r="I614" s="2" t="s">
        <v>2735</v>
      </c>
      <c r="J614" s="2" t="s">
        <v>2734</v>
      </c>
      <c r="K614" s="2" t="s">
        <v>64</v>
      </c>
      <c r="L614">
        <v>15000</v>
      </c>
      <c r="M614">
        <v>15145</v>
      </c>
      <c r="N614" s="2" t="s">
        <v>4836</v>
      </c>
      <c r="O614">
        <v>15139</v>
      </c>
      <c r="P614">
        <v>0</v>
      </c>
      <c r="Q614">
        <v>15139</v>
      </c>
      <c r="R614" s="2" t="s">
        <v>764</v>
      </c>
      <c r="S614">
        <v>0</v>
      </c>
      <c r="T614" s="2" t="s">
        <v>4835</v>
      </c>
      <c r="U614">
        <v>15200</v>
      </c>
      <c r="V614">
        <v>0</v>
      </c>
      <c r="W614">
        <v>61</v>
      </c>
      <c r="X614">
        <v>61</v>
      </c>
      <c r="Y614">
        <v>0</v>
      </c>
      <c r="Z614">
        <v>61</v>
      </c>
      <c r="AA614">
        <v>15139</v>
      </c>
      <c r="AB614">
        <v>1.75</v>
      </c>
      <c r="AC614">
        <v>2</v>
      </c>
      <c r="AD614">
        <v>8650.8571428571431</v>
      </c>
      <c r="AE614">
        <v>4325.4285714285716</v>
      </c>
      <c r="AF614">
        <v>3</v>
      </c>
      <c r="AG614" s="2"/>
    </row>
    <row r="615" spans="1:33">
      <c r="A615" s="1">
        <v>46160</v>
      </c>
      <c r="B615" s="2" t="s">
        <v>29</v>
      </c>
      <c r="C615" s="3">
        <v>0.60416666666666674</v>
      </c>
      <c r="D615" s="3">
        <v>0.65277777777777768</v>
      </c>
      <c r="E615">
        <v>674</v>
      </c>
      <c r="F615" s="2" t="s">
        <v>1107</v>
      </c>
      <c r="G615" s="2" t="s">
        <v>2738</v>
      </c>
      <c r="H615" s="2" t="s">
        <v>1104</v>
      </c>
      <c r="I615" s="2" t="s">
        <v>2735</v>
      </c>
      <c r="J615" s="2" t="s">
        <v>2734</v>
      </c>
      <c r="K615" s="2" t="s">
        <v>64</v>
      </c>
      <c r="L615">
        <v>15000</v>
      </c>
      <c r="M615">
        <v>15207</v>
      </c>
      <c r="N615" s="2" t="s">
        <v>4837</v>
      </c>
      <c r="O615">
        <v>15201</v>
      </c>
      <c r="P615">
        <v>0</v>
      </c>
      <c r="Q615">
        <v>15201</v>
      </c>
      <c r="R615" s="2" t="s">
        <v>764</v>
      </c>
      <c r="S615">
        <v>0</v>
      </c>
      <c r="T615" s="2" t="s">
        <v>4835</v>
      </c>
      <c r="U615">
        <v>15360</v>
      </c>
      <c r="V615">
        <v>0</v>
      </c>
      <c r="W615">
        <v>159</v>
      </c>
      <c r="X615">
        <v>159</v>
      </c>
      <c r="Y615">
        <v>0</v>
      </c>
      <c r="Z615">
        <v>159</v>
      </c>
      <c r="AA615">
        <v>15201</v>
      </c>
      <c r="AB615">
        <v>1.17</v>
      </c>
      <c r="AC615">
        <v>2</v>
      </c>
      <c r="AD615">
        <v>12992.307692307693</v>
      </c>
      <c r="AE615">
        <v>6496.1538461538466</v>
      </c>
      <c r="AF615">
        <v>10</v>
      </c>
      <c r="AG615" s="2"/>
    </row>
    <row r="616" spans="1:33">
      <c r="A616" s="1">
        <v>46160</v>
      </c>
      <c r="B616" s="2" t="s">
        <v>29</v>
      </c>
      <c r="C616" s="3">
        <v>0.65972222222222232</v>
      </c>
      <c r="D616" s="3">
        <v>0.70138888888888884</v>
      </c>
      <c r="E616">
        <v>675</v>
      </c>
      <c r="F616" s="2" t="s">
        <v>1107</v>
      </c>
      <c r="G616" s="2" t="s">
        <v>2739</v>
      </c>
      <c r="H616" s="2" t="s">
        <v>1104</v>
      </c>
      <c r="I616" s="2" t="s">
        <v>2735</v>
      </c>
      <c r="J616" s="2" t="s">
        <v>2734</v>
      </c>
      <c r="K616" s="2" t="s">
        <v>64</v>
      </c>
      <c r="L616">
        <v>10000</v>
      </c>
      <c r="M616">
        <v>10256</v>
      </c>
      <c r="N616" s="2" t="s">
        <v>4838</v>
      </c>
      <c r="O616">
        <v>10225</v>
      </c>
      <c r="P616">
        <v>0</v>
      </c>
      <c r="Q616">
        <v>10225</v>
      </c>
      <c r="R616" s="2" t="s">
        <v>764</v>
      </c>
      <c r="S616">
        <v>0</v>
      </c>
      <c r="T616" s="2" t="s">
        <v>4835</v>
      </c>
      <c r="U616">
        <v>10400</v>
      </c>
      <c r="V616">
        <v>0</v>
      </c>
      <c r="W616">
        <v>175</v>
      </c>
      <c r="X616">
        <v>175</v>
      </c>
      <c r="Y616">
        <v>0</v>
      </c>
      <c r="Z616">
        <v>175</v>
      </c>
      <c r="AA616">
        <v>10225</v>
      </c>
      <c r="AB616">
        <v>1</v>
      </c>
      <c r="AC616">
        <v>2</v>
      </c>
      <c r="AD616">
        <v>10225</v>
      </c>
      <c r="AE616">
        <v>5112.5</v>
      </c>
      <c r="AF616">
        <v>11</v>
      </c>
      <c r="AG616" s="2"/>
    </row>
    <row r="617" spans="1:33">
      <c r="A617" s="1">
        <v>46155</v>
      </c>
      <c r="B617" s="2" t="s">
        <v>29</v>
      </c>
      <c r="C617" s="3">
        <v>0.40972222222222232</v>
      </c>
      <c r="D617" s="3">
        <v>0.43055555555555558</v>
      </c>
      <c r="E617">
        <v>651</v>
      </c>
      <c r="F617" s="2" t="s">
        <v>1099</v>
      </c>
      <c r="G617" s="2" t="s">
        <v>2660</v>
      </c>
      <c r="H617" s="2" t="s">
        <v>2156</v>
      </c>
      <c r="I617" s="2" t="s">
        <v>354</v>
      </c>
      <c r="J617" s="2" t="s">
        <v>2661</v>
      </c>
      <c r="K617" s="2" t="s">
        <v>79</v>
      </c>
      <c r="L617">
        <v>21000</v>
      </c>
      <c r="M617">
        <v>21200</v>
      </c>
      <c r="N617" s="2" t="s">
        <v>4839</v>
      </c>
      <c r="O617">
        <v>20000</v>
      </c>
      <c r="P617">
        <v>1000</v>
      </c>
      <c r="Q617">
        <v>20000</v>
      </c>
      <c r="R617" s="2" t="s">
        <v>764</v>
      </c>
      <c r="S617">
        <v>0</v>
      </c>
      <c r="T617" s="2" t="s">
        <v>4084</v>
      </c>
      <c r="U617">
        <v>21200</v>
      </c>
      <c r="V617">
        <v>0</v>
      </c>
      <c r="W617">
        <v>0</v>
      </c>
      <c r="X617">
        <v>0</v>
      </c>
      <c r="Y617">
        <v>80</v>
      </c>
      <c r="Z617">
        <v>80</v>
      </c>
      <c r="AA617">
        <v>21000</v>
      </c>
      <c r="AB617">
        <v>0.5</v>
      </c>
      <c r="AC617">
        <v>1</v>
      </c>
      <c r="AD617">
        <v>42000</v>
      </c>
      <c r="AE617">
        <v>42000</v>
      </c>
      <c r="AF617">
        <v>6</v>
      </c>
      <c r="AG617" s="2"/>
    </row>
    <row r="618" spans="1:33">
      <c r="A618" s="1">
        <v>46155</v>
      </c>
      <c r="B618" s="2" t="s">
        <v>29</v>
      </c>
      <c r="C618" s="3">
        <v>0.43055555555555558</v>
      </c>
      <c r="D618" s="3">
        <v>0.44444444444444442</v>
      </c>
      <c r="E618">
        <v>504</v>
      </c>
      <c r="F618" s="2" t="s">
        <v>1099</v>
      </c>
      <c r="G618" s="2" t="s">
        <v>2154</v>
      </c>
      <c r="H618" s="2" t="s">
        <v>2156</v>
      </c>
      <c r="I618" s="2" t="s">
        <v>2075</v>
      </c>
      <c r="J618" s="2" t="s">
        <v>2155</v>
      </c>
      <c r="K618" s="2" t="s">
        <v>79</v>
      </c>
      <c r="L618">
        <v>21000</v>
      </c>
      <c r="M618">
        <v>21200</v>
      </c>
      <c r="N618" s="2" t="s">
        <v>4840</v>
      </c>
      <c r="O618">
        <v>20833</v>
      </c>
      <c r="P618">
        <v>1560</v>
      </c>
      <c r="Q618">
        <v>20833</v>
      </c>
      <c r="R618" s="2" t="s">
        <v>764</v>
      </c>
      <c r="S618">
        <v>20</v>
      </c>
      <c r="T618" s="2" t="s">
        <v>4084</v>
      </c>
      <c r="U618">
        <v>21200</v>
      </c>
      <c r="V618">
        <v>0</v>
      </c>
      <c r="W618">
        <v>0</v>
      </c>
      <c r="X618">
        <v>0</v>
      </c>
      <c r="Y618">
        <v>80</v>
      </c>
      <c r="Z618">
        <v>80</v>
      </c>
      <c r="AA618">
        <v>22393</v>
      </c>
      <c r="AB618">
        <v>0.33</v>
      </c>
      <c r="AC618">
        <v>1</v>
      </c>
      <c r="AD618">
        <v>67857.57575757576</v>
      </c>
      <c r="AE618">
        <v>67857.57575757576</v>
      </c>
      <c r="AF618">
        <v>3</v>
      </c>
      <c r="AG618" s="2"/>
    </row>
    <row r="619" spans="1:33">
      <c r="A619" s="1">
        <v>46155</v>
      </c>
      <c r="B619" s="2" t="s">
        <v>29</v>
      </c>
      <c r="C619" s="3">
        <v>0.50347222222222232</v>
      </c>
      <c r="D619" s="3">
        <v>0.50694444444444442</v>
      </c>
      <c r="E619">
        <v>630</v>
      </c>
      <c r="F619" s="2" t="s">
        <v>2598</v>
      </c>
      <c r="G619" s="2" t="s">
        <v>2595</v>
      </c>
      <c r="H619" s="2" t="s">
        <v>2597</v>
      </c>
      <c r="I619" s="2" t="s">
        <v>97</v>
      </c>
      <c r="J619" s="2" t="s">
        <v>2596</v>
      </c>
      <c r="K619" s="2" t="s">
        <v>79</v>
      </c>
      <c r="L619">
        <v>1900</v>
      </c>
      <c r="M619">
        <v>2160</v>
      </c>
      <c r="N619" s="2" t="s">
        <v>4841</v>
      </c>
      <c r="O619">
        <v>1800</v>
      </c>
      <c r="P619">
        <v>850</v>
      </c>
      <c r="Q619">
        <v>1800</v>
      </c>
      <c r="R619" s="2" t="s">
        <v>764</v>
      </c>
      <c r="S619">
        <v>0</v>
      </c>
      <c r="T619" s="2" t="s">
        <v>4084</v>
      </c>
      <c r="U619">
        <v>2160</v>
      </c>
      <c r="V619">
        <v>0</v>
      </c>
      <c r="W619">
        <v>0</v>
      </c>
      <c r="X619">
        <v>0</v>
      </c>
      <c r="Y619">
        <v>80</v>
      </c>
      <c r="Z619">
        <v>80</v>
      </c>
      <c r="AA619">
        <v>2650</v>
      </c>
      <c r="AB619">
        <v>0.08</v>
      </c>
      <c r="AC619">
        <v>1</v>
      </c>
      <c r="AD619">
        <v>33125</v>
      </c>
      <c r="AE619">
        <v>33125</v>
      </c>
      <c r="AF619">
        <v>3</v>
      </c>
      <c r="AG619" s="2"/>
    </row>
    <row r="620" spans="1:33">
      <c r="A620" s="1">
        <v>46155</v>
      </c>
      <c r="B620" s="2" t="s">
        <v>29</v>
      </c>
      <c r="C620" s="3">
        <v>0.55902777777777768</v>
      </c>
      <c r="D620" s="3">
        <v>0.56597222222222232</v>
      </c>
      <c r="E620">
        <v>558</v>
      </c>
      <c r="F620" s="2" t="s">
        <v>934</v>
      </c>
      <c r="G620" s="2" t="s">
        <v>2322</v>
      </c>
      <c r="H620" s="2" t="s">
        <v>1312</v>
      </c>
      <c r="I620" s="2" t="s">
        <v>2324</v>
      </c>
      <c r="J620" s="2" t="s">
        <v>2323</v>
      </c>
      <c r="K620" s="2" t="s">
        <v>79</v>
      </c>
      <c r="L620">
        <v>10300</v>
      </c>
      <c r="M620">
        <v>10560</v>
      </c>
      <c r="N620" s="2" t="s">
        <v>4842</v>
      </c>
      <c r="O620">
        <v>10200</v>
      </c>
      <c r="P620">
        <v>740</v>
      </c>
      <c r="Q620">
        <v>10200</v>
      </c>
      <c r="R620" s="2" t="s">
        <v>764</v>
      </c>
      <c r="S620">
        <v>0</v>
      </c>
      <c r="T620" s="2" t="s">
        <v>4084</v>
      </c>
      <c r="U620">
        <v>10560</v>
      </c>
      <c r="V620">
        <v>0</v>
      </c>
      <c r="W620">
        <v>0</v>
      </c>
      <c r="X620">
        <v>0</v>
      </c>
      <c r="Y620">
        <v>80</v>
      </c>
      <c r="Z620">
        <v>80</v>
      </c>
      <c r="AA620">
        <v>10940</v>
      </c>
      <c r="AB620">
        <v>0.17</v>
      </c>
      <c r="AC620">
        <v>1</v>
      </c>
      <c r="AD620">
        <v>64352.94117647058</v>
      </c>
      <c r="AE620">
        <v>64352.94117647058</v>
      </c>
      <c r="AF620">
        <v>3</v>
      </c>
      <c r="AG620" s="2"/>
    </row>
    <row r="621" spans="1:33">
      <c r="A621" s="1">
        <v>46155</v>
      </c>
      <c r="B621" s="2" t="s">
        <v>29</v>
      </c>
      <c r="C621" s="3">
        <v>0.63888888888888884</v>
      </c>
      <c r="D621" s="3">
        <v>0.64236111111111116</v>
      </c>
      <c r="E621">
        <v>762</v>
      </c>
      <c r="F621" s="2" t="s">
        <v>313</v>
      </c>
      <c r="G621" s="2" t="s">
        <v>2931</v>
      </c>
      <c r="H621" s="2" t="s">
        <v>306</v>
      </c>
      <c r="I621" s="2" t="s">
        <v>59</v>
      </c>
      <c r="J621" s="2" t="s">
        <v>305</v>
      </c>
      <c r="K621" s="2" t="s">
        <v>79</v>
      </c>
      <c r="L621">
        <v>4100</v>
      </c>
      <c r="M621">
        <v>4460</v>
      </c>
      <c r="N621" s="2" t="s">
        <v>4843</v>
      </c>
      <c r="O621">
        <v>4000</v>
      </c>
      <c r="P621">
        <v>570</v>
      </c>
      <c r="Q621">
        <v>4000</v>
      </c>
      <c r="R621" s="2" t="s">
        <v>764</v>
      </c>
      <c r="S621">
        <v>0</v>
      </c>
      <c r="T621" s="2" t="s">
        <v>4084</v>
      </c>
      <c r="U621">
        <v>4480</v>
      </c>
      <c r="V621">
        <v>0</v>
      </c>
      <c r="W621">
        <v>0</v>
      </c>
      <c r="X621">
        <v>0</v>
      </c>
      <c r="Y621">
        <v>80</v>
      </c>
      <c r="Z621">
        <v>80</v>
      </c>
      <c r="AA621">
        <v>4570</v>
      </c>
      <c r="AB621">
        <v>0.08</v>
      </c>
      <c r="AC621">
        <v>1</v>
      </c>
      <c r="AD621">
        <v>57125</v>
      </c>
      <c r="AE621">
        <v>57125</v>
      </c>
      <c r="AF621">
        <v>3</v>
      </c>
      <c r="AG621" s="2"/>
    </row>
    <row r="622" spans="1:33">
      <c r="A622" s="1">
        <v>46155</v>
      </c>
      <c r="B622" s="2" t="s">
        <v>29</v>
      </c>
      <c r="C622" s="3">
        <v>0.64583333333333326</v>
      </c>
      <c r="D622" s="3">
        <v>0.64930555555555558</v>
      </c>
      <c r="E622">
        <v>647</v>
      </c>
      <c r="F622" s="2" t="s">
        <v>2645</v>
      </c>
      <c r="G622" s="2" t="s">
        <v>2638</v>
      </c>
      <c r="H622" s="2" t="s">
        <v>2640</v>
      </c>
      <c r="I622" s="2" t="s">
        <v>770</v>
      </c>
      <c r="J622" s="2" t="s">
        <v>2639</v>
      </c>
      <c r="K622" s="2" t="s">
        <v>79</v>
      </c>
      <c r="L622">
        <v>5100</v>
      </c>
      <c r="M622">
        <v>5440</v>
      </c>
      <c r="N622" s="2" t="s">
        <v>4120</v>
      </c>
      <c r="O622">
        <v>5000</v>
      </c>
      <c r="P622">
        <v>645</v>
      </c>
      <c r="Q622">
        <v>5000</v>
      </c>
      <c r="R622" s="2" t="s">
        <v>764</v>
      </c>
      <c r="S622">
        <v>0</v>
      </c>
      <c r="T622" s="2" t="s">
        <v>4084</v>
      </c>
      <c r="U622">
        <v>5440</v>
      </c>
      <c r="V622">
        <v>0</v>
      </c>
      <c r="W622">
        <v>0</v>
      </c>
      <c r="X622">
        <v>0</v>
      </c>
      <c r="Y622">
        <v>80</v>
      </c>
      <c r="Z622">
        <v>80</v>
      </c>
      <c r="AA622">
        <v>5645</v>
      </c>
      <c r="AB622">
        <v>0.08</v>
      </c>
      <c r="AC622">
        <v>1</v>
      </c>
      <c r="AD622">
        <v>70562.5</v>
      </c>
      <c r="AE622">
        <v>70562.5</v>
      </c>
      <c r="AF622">
        <v>3</v>
      </c>
      <c r="AG622" s="2"/>
    </row>
    <row r="623" spans="1:33">
      <c r="A623" s="1">
        <v>46156</v>
      </c>
      <c r="B623" s="2" t="s">
        <v>29</v>
      </c>
      <c r="C623" s="3">
        <v>0.35069444444444442</v>
      </c>
      <c r="D623" s="3">
        <v>0.35763888888888884</v>
      </c>
      <c r="E623">
        <v>574</v>
      </c>
      <c r="F623" s="2" t="s">
        <v>2381</v>
      </c>
      <c r="G623" s="2" t="s">
        <v>2373</v>
      </c>
      <c r="H623" s="2" t="s">
        <v>2375</v>
      </c>
      <c r="I623" s="2" t="s">
        <v>343</v>
      </c>
      <c r="J623" s="2" t="s">
        <v>2374</v>
      </c>
      <c r="K623" s="2" t="s">
        <v>79</v>
      </c>
      <c r="L623">
        <v>8500</v>
      </c>
      <c r="M623">
        <v>8880</v>
      </c>
      <c r="N623" s="2" t="s">
        <v>4844</v>
      </c>
      <c r="O623">
        <v>8333</v>
      </c>
      <c r="P623">
        <v>735</v>
      </c>
      <c r="Q623">
        <v>8333</v>
      </c>
      <c r="R623" s="2" t="s">
        <v>764</v>
      </c>
      <c r="S623">
        <v>0</v>
      </c>
      <c r="T623" s="2" t="s">
        <v>4084</v>
      </c>
      <c r="U623">
        <v>8880</v>
      </c>
      <c r="V623">
        <v>0</v>
      </c>
      <c r="W623">
        <v>0</v>
      </c>
      <c r="X623">
        <v>0</v>
      </c>
      <c r="Y623">
        <v>80</v>
      </c>
      <c r="Z623">
        <v>80</v>
      </c>
      <c r="AA623">
        <v>9068</v>
      </c>
      <c r="AB623">
        <v>0.17</v>
      </c>
      <c r="AC623">
        <v>1</v>
      </c>
      <c r="AD623">
        <v>53341.176470588231</v>
      </c>
      <c r="AE623">
        <v>53341.176470588231</v>
      </c>
      <c r="AF623">
        <v>3</v>
      </c>
      <c r="AG623" s="2"/>
    </row>
    <row r="624" spans="1:33">
      <c r="A624" s="1">
        <v>46156</v>
      </c>
      <c r="B624" s="2" t="s">
        <v>29</v>
      </c>
      <c r="C624" s="3">
        <v>0.36805555555555558</v>
      </c>
      <c r="D624" s="3">
        <v>0.375</v>
      </c>
      <c r="E624">
        <v>692</v>
      </c>
      <c r="F624" s="2" t="s">
        <v>901</v>
      </c>
      <c r="G624" s="2" t="s">
        <v>2787</v>
      </c>
      <c r="H624" s="2" t="s">
        <v>896</v>
      </c>
      <c r="I624" s="2" t="s">
        <v>153</v>
      </c>
      <c r="J624" s="2" t="s">
        <v>895</v>
      </c>
      <c r="K624" s="2" t="s">
        <v>79</v>
      </c>
      <c r="L624">
        <v>10100</v>
      </c>
      <c r="M624">
        <v>10480</v>
      </c>
      <c r="N624" s="2" t="s">
        <v>4845</v>
      </c>
      <c r="O624">
        <v>10000</v>
      </c>
      <c r="P624">
        <v>685</v>
      </c>
      <c r="Q624">
        <v>10000</v>
      </c>
      <c r="R624" s="2" t="s">
        <v>764</v>
      </c>
      <c r="S624">
        <v>0</v>
      </c>
      <c r="T624" s="2" t="s">
        <v>4084</v>
      </c>
      <c r="U624">
        <v>10480</v>
      </c>
      <c r="V624">
        <v>0</v>
      </c>
      <c r="W624">
        <v>0</v>
      </c>
      <c r="X624">
        <v>0</v>
      </c>
      <c r="Y624">
        <v>80</v>
      </c>
      <c r="Z624">
        <v>80</v>
      </c>
      <c r="AA624">
        <v>10685</v>
      </c>
      <c r="AB624">
        <v>0.17</v>
      </c>
      <c r="AC624">
        <v>1</v>
      </c>
      <c r="AD624">
        <v>62852.94117647058</v>
      </c>
      <c r="AE624">
        <v>62852.94117647058</v>
      </c>
      <c r="AF624">
        <v>3</v>
      </c>
      <c r="AG624" s="2"/>
    </row>
    <row r="625" spans="1:33">
      <c r="A625" s="1">
        <v>46155</v>
      </c>
      <c r="B625" s="2" t="s">
        <v>29</v>
      </c>
      <c r="C625" s="3">
        <v>0.56597222222222232</v>
      </c>
      <c r="D625" s="3">
        <v>0.56944444444444442</v>
      </c>
      <c r="E625">
        <v>813</v>
      </c>
      <c r="F625" s="2" t="s">
        <v>934</v>
      </c>
      <c r="G625" s="2" t="s">
        <v>3085</v>
      </c>
      <c r="H625" s="2" t="s">
        <v>1312</v>
      </c>
      <c r="I625" s="2" t="s">
        <v>2324</v>
      </c>
      <c r="J625" s="2" t="s">
        <v>2323</v>
      </c>
      <c r="K625" s="2" t="s">
        <v>79</v>
      </c>
      <c r="L625">
        <v>1700</v>
      </c>
      <c r="M625">
        <v>2080</v>
      </c>
      <c r="N625" s="2" t="s">
        <v>4256</v>
      </c>
      <c r="O625">
        <v>1700</v>
      </c>
      <c r="P625">
        <v>0</v>
      </c>
      <c r="Q625">
        <v>1700</v>
      </c>
      <c r="R625" s="2" t="s">
        <v>764</v>
      </c>
      <c r="S625">
        <v>0</v>
      </c>
      <c r="T625" s="2" t="s">
        <v>4084</v>
      </c>
      <c r="U625">
        <v>1760</v>
      </c>
      <c r="V625">
        <v>0</v>
      </c>
      <c r="W625">
        <v>0</v>
      </c>
      <c r="X625">
        <v>0</v>
      </c>
      <c r="Y625">
        <v>80</v>
      </c>
      <c r="Z625">
        <v>80</v>
      </c>
      <c r="AA625">
        <v>1700</v>
      </c>
      <c r="AB625">
        <v>0.08</v>
      </c>
      <c r="AC625">
        <v>1</v>
      </c>
      <c r="AD625">
        <v>21250</v>
      </c>
      <c r="AE625">
        <v>21250</v>
      </c>
      <c r="AF625">
        <v>11</v>
      </c>
      <c r="AG625" s="2"/>
    </row>
    <row r="626" spans="1:33">
      <c r="A626" s="1">
        <v>46156</v>
      </c>
      <c r="B626" s="2" t="s">
        <v>29</v>
      </c>
      <c r="C626" s="3">
        <v>0.38541666666666674</v>
      </c>
      <c r="D626" s="3">
        <v>0.61805555555555558</v>
      </c>
      <c r="E626">
        <v>695</v>
      </c>
      <c r="F626" s="2" t="s">
        <v>2795</v>
      </c>
      <c r="G626" s="2" t="s">
        <v>2788</v>
      </c>
      <c r="H626" s="2" t="s">
        <v>2790</v>
      </c>
      <c r="I626" s="2" t="s">
        <v>122</v>
      </c>
      <c r="J626" s="2" t="s">
        <v>2789</v>
      </c>
      <c r="K626" s="2" t="s">
        <v>1363</v>
      </c>
      <c r="L626">
        <v>42000</v>
      </c>
      <c r="M626">
        <v>53900</v>
      </c>
      <c r="N626" s="2" t="s">
        <v>4846</v>
      </c>
      <c r="O626">
        <v>0</v>
      </c>
      <c r="P626">
        <v>53900</v>
      </c>
      <c r="Q626">
        <v>0</v>
      </c>
      <c r="R626" s="2" t="s">
        <v>764</v>
      </c>
      <c r="S626">
        <v>0</v>
      </c>
      <c r="T626" s="2" t="s">
        <v>4847</v>
      </c>
      <c r="U626">
        <v>53900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53900</v>
      </c>
      <c r="AB626">
        <v>5.58</v>
      </c>
      <c r="AC626">
        <v>1</v>
      </c>
      <c r="AD626">
        <v>9659.4982078853045</v>
      </c>
      <c r="AE626">
        <v>9659.4982078853045</v>
      </c>
      <c r="AG626" s="2"/>
    </row>
    <row r="627" spans="1:33">
      <c r="A627" s="1">
        <v>46157</v>
      </c>
      <c r="B627" s="2" t="s">
        <v>29</v>
      </c>
      <c r="C627" s="3">
        <v>0.35763888888888884</v>
      </c>
      <c r="D627" s="3">
        <v>0.36111111111111116</v>
      </c>
      <c r="E627">
        <v>750</v>
      </c>
      <c r="F627" s="2" t="s">
        <v>560</v>
      </c>
      <c r="G627" s="2" t="s">
        <v>2902</v>
      </c>
      <c r="H627" s="2" t="s">
        <v>555</v>
      </c>
      <c r="I627" s="2" t="s">
        <v>153</v>
      </c>
      <c r="J627" s="2" t="s">
        <v>554</v>
      </c>
      <c r="K627" s="2" t="s">
        <v>79</v>
      </c>
      <c r="L627">
        <v>5100</v>
      </c>
      <c r="M627">
        <v>5360</v>
      </c>
      <c r="N627" s="2" t="s">
        <v>4848</v>
      </c>
      <c r="O627">
        <v>5000</v>
      </c>
      <c r="P627">
        <v>650</v>
      </c>
      <c r="Q627">
        <v>5000</v>
      </c>
      <c r="R627" s="2" t="s">
        <v>764</v>
      </c>
      <c r="S627">
        <v>0</v>
      </c>
      <c r="T627" s="2" t="s">
        <v>4084</v>
      </c>
      <c r="U627">
        <v>5360</v>
      </c>
      <c r="V627">
        <v>0</v>
      </c>
      <c r="W627">
        <v>0</v>
      </c>
      <c r="X627">
        <v>0</v>
      </c>
      <c r="Y627">
        <v>80</v>
      </c>
      <c r="Z627">
        <v>80</v>
      </c>
      <c r="AA627">
        <v>5650</v>
      </c>
      <c r="AB627">
        <v>0.08</v>
      </c>
      <c r="AC627">
        <v>1</v>
      </c>
      <c r="AD627">
        <v>70625</v>
      </c>
      <c r="AE627">
        <v>70625</v>
      </c>
      <c r="AF627">
        <v>3</v>
      </c>
      <c r="AG627" s="2"/>
    </row>
    <row r="628" spans="1:33">
      <c r="A628" s="1">
        <v>46157</v>
      </c>
      <c r="B628" s="2" t="s">
        <v>29</v>
      </c>
      <c r="C628" s="3">
        <v>0.36458333333333326</v>
      </c>
      <c r="D628" s="3">
        <v>0.36805555555555558</v>
      </c>
      <c r="E628">
        <v>769</v>
      </c>
      <c r="F628" s="2" t="s">
        <v>2953</v>
      </c>
      <c r="G628" s="2" t="s">
        <v>2952</v>
      </c>
      <c r="H628" s="2" t="s">
        <v>182</v>
      </c>
      <c r="I628" s="2" t="s">
        <v>153</v>
      </c>
      <c r="J628" s="2" t="s">
        <v>181</v>
      </c>
      <c r="K628" s="2" t="s">
        <v>79</v>
      </c>
      <c r="L628">
        <v>1100</v>
      </c>
      <c r="M628">
        <v>1360</v>
      </c>
      <c r="N628" s="2" t="s">
        <v>4849</v>
      </c>
      <c r="O628">
        <v>1000</v>
      </c>
      <c r="P628">
        <v>980</v>
      </c>
      <c r="Q628">
        <v>1000</v>
      </c>
      <c r="R628" s="2" t="s">
        <v>764</v>
      </c>
      <c r="S628">
        <v>0</v>
      </c>
      <c r="T628" s="2" t="s">
        <v>4084</v>
      </c>
      <c r="U628">
        <v>1360</v>
      </c>
      <c r="V628">
        <v>0</v>
      </c>
      <c r="W628">
        <v>0</v>
      </c>
      <c r="X628">
        <v>0</v>
      </c>
      <c r="Y628">
        <v>80</v>
      </c>
      <c r="Z628">
        <v>80</v>
      </c>
      <c r="AA628">
        <v>1980</v>
      </c>
      <c r="AB628">
        <v>0.08</v>
      </c>
      <c r="AC628">
        <v>1</v>
      </c>
      <c r="AD628">
        <v>24750</v>
      </c>
      <c r="AE628">
        <v>24750</v>
      </c>
      <c r="AF628">
        <v>3</v>
      </c>
      <c r="AG628" s="2"/>
    </row>
    <row r="629" spans="1:33">
      <c r="A629" s="1">
        <v>46157</v>
      </c>
      <c r="B629" s="2" t="s">
        <v>29</v>
      </c>
      <c r="C629" s="3">
        <v>0.37152777777777768</v>
      </c>
      <c r="D629" s="3">
        <v>0.37847222222222232</v>
      </c>
      <c r="E629">
        <v>568</v>
      </c>
      <c r="F629" s="2" t="s">
        <v>1436</v>
      </c>
      <c r="G629" s="2" t="s">
        <v>2357</v>
      </c>
      <c r="H629" s="2" t="s">
        <v>1244</v>
      </c>
      <c r="I629" s="2" t="s">
        <v>97</v>
      </c>
      <c r="J629" s="2" t="s">
        <v>1435</v>
      </c>
      <c r="K629" s="2" t="s">
        <v>79</v>
      </c>
      <c r="L629">
        <v>10000</v>
      </c>
      <c r="M629">
        <v>10400</v>
      </c>
      <c r="N629" s="2" t="s">
        <v>4850</v>
      </c>
      <c r="O629">
        <v>9901</v>
      </c>
      <c r="P629">
        <v>575</v>
      </c>
      <c r="Q629">
        <v>9901</v>
      </c>
      <c r="R629" s="2" t="s">
        <v>764</v>
      </c>
      <c r="S629">
        <v>0</v>
      </c>
      <c r="T629" s="2" t="s">
        <v>4084</v>
      </c>
      <c r="U629">
        <v>10400</v>
      </c>
      <c r="V629">
        <v>0</v>
      </c>
      <c r="W629">
        <v>0</v>
      </c>
      <c r="X629">
        <v>0</v>
      </c>
      <c r="Y629">
        <v>80</v>
      </c>
      <c r="Z629">
        <v>80</v>
      </c>
      <c r="AA629">
        <v>10476</v>
      </c>
      <c r="AB629">
        <v>0.17</v>
      </c>
      <c r="AC629">
        <v>1</v>
      </c>
      <c r="AD629">
        <v>61623.529411764699</v>
      </c>
      <c r="AE629">
        <v>61623.529411764699</v>
      </c>
      <c r="AF629">
        <v>3</v>
      </c>
      <c r="AG629" s="2"/>
    </row>
    <row r="630" spans="1:33">
      <c r="A630" s="1">
        <v>46157</v>
      </c>
      <c r="B630" s="2" t="s">
        <v>29</v>
      </c>
      <c r="C630" s="3">
        <v>0.44444444444444442</v>
      </c>
      <c r="D630" s="3">
        <v>0.5</v>
      </c>
      <c r="E630">
        <v>672</v>
      </c>
      <c r="F630" s="2" t="s">
        <v>640</v>
      </c>
      <c r="G630" s="2" t="s">
        <v>2733</v>
      </c>
      <c r="H630" s="2" t="s">
        <v>1104</v>
      </c>
      <c r="I630" s="2" t="s">
        <v>2735</v>
      </c>
      <c r="J630" s="2" t="s">
        <v>2734</v>
      </c>
      <c r="K630" s="2" t="s">
        <v>79</v>
      </c>
      <c r="L630">
        <v>57000</v>
      </c>
      <c r="M630">
        <v>57280</v>
      </c>
      <c r="N630" s="2" t="s">
        <v>4851</v>
      </c>
      <c r="O630">
        <v>56100</v>
      </c>
      <c r="P630">
        <v>1021</v>
      </c>
      <c r="Q630">
        <v>56100</v>
      </c>
      <c r="R630" s="2" t="s">
        <v>764</v>
      </c>
      <c r="S630">
        <v>0</v>
      </c>
      <c r="T630" s="2" t="s">
        <v>4084</v>
      </c>
      <c r="U630">
        <v>57280</v>
      </c>
      <c r="V630">
        <v>0</v>
      </c>
      <c r="W630">
        <v>0</v>
      </c>
      <c r="X630">
        <v>0</v>
      </c>
      <c r="Y630">
        <v>80</v>
      </c>
      <c r="Z630">
        <v>80</v>
      </c>
      <c r="AA630">
        <v>57121</v>
      </c>
      <c r="AB630">
        <v>1.33</v>
      </c>
      <c r="AC630">
        <v>1</v>
      </c>
      <c r="AD630">
        <v>42948.120300751878</v>
      </c>
      <c r="AE630">
        <v>42948.120300751878</v>
      </c>
      <c r="AF630">
        <v>2</v>
      </c>
      <c r="AG630" s="2"/>
    </row>
    <row r="631" spans="1:33">
      <c r="A631" s="1">
        <v>46157</v>
      </c>
      <c r="B631" s="2" t="s">
        <v>29</v>
      </c>
      <c r="C631" s="3">
        <v>0.5</v>
      </c>
      <c r="D631" s="3">
        <v>0.51041666666666674</v>
      </c>
      <c r="E631">
        <v>548</v>
      </c>
      <c r="F631" s="2" t="s">
        <v>640</v>
      </c>
      <c r="G631" s="2" t="s">
        <v>2286</v>
      </c>
      <c r="H631" s="2" t="s">
        <v>639</v>
      </c>
      <c r="I631" s="2" t="s">
        <v>2288</v>
      </c>
      <c r="J631" s="2" t="s">
        <v>2287</v>
      </c>
      <c r="K631" s="2" t="s">
        <v>79</v>
      </c>
      <c r="L631">
        <v>15200</v>
      </c>
      <c r="M631">
        <v>15440</v>
      </c>
      <c r="N631" s="2" t="s">
        <v>4852</v>
      </c>
      <c r="O631">
        <v>15080</v>
      </c>
      <c r="P631">
        <v>1000</v>
      </c>
      <c r="Q631">
        <v>15080</v>
      </c>
      <c r="R631" s="2" t="s">
        <v>764</v>
      </c>
      <c r="S631">
        <v>0</v>
      </c>
      <c r="T631" s="2" t="s">
        <v>4084</v>
      </c>
      <c r="U631">
        <v>15440</v>
      </c>
      <c r="V631">
        <v>0</v>
      </c>
      <c r="W631">
        <v>0</v>
      </c>
      <c r="X631">
        <v>0</v>
      </c>
      <c r="Y631">
        <v>80</v>
      </c>
      <c r="Z631">
        <v>80</v>
      </c>
      <c r="AA631">
        <v>16080</v>
      </c>
      <c r="AB631">
        <v>0.25</v>
      </c>
      <c r="AC631">
        <v>1</v>
      </c>
      <c r="AD631">
        <v>64320</v>
      </c>
      <c r="AE631">
        <v>64320</v>
      </c>
      <c r="AF631">
        <v>3</v>
      </c>
      <c r="AG631" s="2"/>
    </row>
    <row r="632" spans="1:33">
      <c r="A632" s="1">
        <v>46157</v>
      </c>
      <c r="B632" s="2" t="s">
        <v>29</v>
      </c>
      <c r="C632" s="3">
        <v>0.64583333333333326</v>
      </c>
      <c r="D632" s="3">
        <v>0.66666666666666674</v>
      </c>
      <c r="E632">
        <v>527</v>
      </c>
      <c r="F632" s="2" t="s">
        <v>284</v>
      </c>
      <c r="G632" s="2" t="s">
        <v>2220</v>
      </c>
      <c r="H632" s="2" t="s">
        <v>282</v>
      </c>
      <c r="I632" s="2" t="s">
        <v>97</v>
      </c>
      <c r="J632" s="2" t="s">
        <v>281</v>
      </c>
      <c r="K632" s="2" t="s">
        <v>79</v>
      </c>
      <c r="L632">
        <v>22500</v>
      </c>
      <c r="M632">
        <v>22880</v>
      </c>
      <c r="N632" s="2" t="s">
        <v>4853</v>
      </c>
      <c r="O632">
        <v>22000</v>
      </c>
      <c r="P632">
        <v>1380</v>
      </c>
      <c r="Q632">
        <v>22000</v>
      </c>
      <c r="R632" s="2" t="s">
        <v>764</v>
      </c>
      <c r="S632">
        <v>0</v>
      </c>
      <c r="T632" s="2" t="s">
        <v>4084</v>
      </c>
      <c r="U632">
        <v>22880</v>
      </c>
      <c r="V632">
        <v>0</v>
      </c>
      <c r="W632">
        <v>0</v>
      </c>
      <c r="X632">
        <v>0</v>
      </c>
      <c r="Y632">
        <v>80</v>
      </c>
      <c r="Z632">
        <v>80</v>
      </c>
      <c r="AA632">
        <v>23380</v>
      </c>
      <c r="AB632">
        <v>0.5</v>
      </c>
      <c r="AC632">
        <v>1</v>
      </c>
      <c r="AD632">
        <v>46760</v>
      </c>
      <c r="AE632">
        <v>46760</v>
      </c>
      <c r="AF632">
        <v>3</v>
      </c>
      <c r="AG632" s="2"/>
    </row>
    <row r="633" spans="1:33">
      <c r="A633" s="1">
        <v>46160</v>
      </c>
      <c r="B633" s="2" t="s">
        <v>29</v>
      </c>
      <c r="C633" s="3">
        <v>0.33333333333333326</v>
      </c>
      <c r="D633" s="3">
        <v>0.34027777777777768</v>
      </c>
      <c r="E633">
        <v>611</v>
      </c>
      <c r="F633" s="2" t="s">
        <v>2525</v>
      </c>
      <c r="G633" s="2" t="s">
        <v>2517</v>
      </c>
      <c r="H633" s="2" t="s">
        <v>2519</v>
      </c>
      <c r="I633" s="2" t="s">
        <v>2520</v>
      </c>
      <c r="J633" s="2" t="s">
        <v>2518</v>
      </c>
      <c r="K633" s="2" t="s">
        <v>79</v>
      </c>
      <c r="L633">
        <v>10100</v>
      </c>
      <c r="M633">
        <v>10480</v>
      </c>
      <c r="N633" s="2" t="s">
        <v>4854</v>
      </c>
      <c r="O633">
        <v>10000</v>
      </c>
      <c r="P633">
        <v>650</v>
      </c>
      <c r="Q633">
        <v>10000</v>
      </c>
      <c r="R633" s="2" t="s">
        <v>764</v>
      </c>
      <c r="S633">
        <v>0</v>
      </c>
      <c r="T633" s="2" t="s">
        <v>4084</v>
      </c>
      <c r="U633">
        <v>10480</v>
      </c>
      <c r="V633">
        <v>0</v>
      </c>
      <c r="W633">
        <v>0</v>
      </c>
      <c r="X633">
        <v>0</v>
      </c>
      <c r="Y633">
        <v>80</v>
      </c>
      <c r="Z633">
        <v>80</v>
      </c>
      <c r="AA633">
        <v>10650</v>
      </c>
      <c r="AB633">
        <v>0.17</v>
      </c>
      <c r="AC633">
        <v>1</v>
      </c>
      <c r="AD633">
        <v>62647.058823529405</v>
      </c>
      <c r="AE633">
        <v>62647.058823529405</v>
      </c>
      <c r="AF633">
        <v>3</v>
      </c>
      <c r="AG633" s="2"/>
    </row>
    <row r="634" spans="1:33">
      <c r="A634" s="1">
        <v>46160</v>
      </c>
      <c r="B634" s="2" t="s">
        <v>29</v>
      </c>
      <c r="C634" s="3">
        <v>0.37152777777777768</v>
      </c>
      <c r="D634" s="3">
        <v>0.37847222222222232</v>
      </c>
      <c r="E634">
        <v>612</v>
      </c>
      <c r="F634" s="2" t="s">
        <v>442</v>
      </c>
      <c r="G634" s="2" t="s">
        <v>2517</v>
      </c>
      <c r="H634" s="2" t="s">
        <v>2519</v>
      </c>
      <c r="I634" s="2" t="s">
        <v>2520</v>
      </c>
      <c r="J634" s="2" t="s">
        <v>2518</v>
      </c>
      <c r="K634" s="2" t="s">
        <v>445</v>
      </c>
      <c r="L634">
        <v>10100</v>
      </c>
      <c r="M634">
        <v>10440</v>
      </c>
      <c r="N634" s="2" t="s">
        <v>4302</v>
      </c>
      <c r="O634">
        <v>10000</v>
      </c>
      <c r="P634">
        <v>0</v>
      </c>
      <c r="Q634">
        <v>10000</v>
      </c>
      <c r="R634" s="2" t="s">
        <v>764</v>
      </c>
      <c r="S634">
        <v>0</v>
      </c>
      <c r="T634" s="2" t="s">
        <v>4084</v>
      </c>
      <c r="U634">
        <v>10440</v>
      </c>
      <c r="V634">
        <v>0</v>
      </c>
      <c r="W634">
        <v>0</v>
      </c>
      <c r="X634">
        <v>0</v>
      </c>
      <c r="Y634">
        <v>80</v>
      </c>
      <c r="Z634">
        <v>80</v>
      </c>
      <c r="AA634">
        <v>10000</v>
      </c>
      <c r="AB634">
        <v>0.17</v>
      </c>
      <c r="AC634">
        <v>1</v>
      </c>
      <c r="AD634">
        <v>58823.529411764699</v>
      </c>
      <c r="AE634">
        <v>58823.529411764699</v>
      </c>
      <c r="AF634">
        <v>6</v>
      </c>
      <c r="AG634" s="2"/>
    </row>
    <row r="635" spans="1:33">
      <c r="A635" s="1">
        <v>46160</v>
      </c>
      <c r="B635" s="2" t="s">
        <v>29</v>
      </c>
      <c r="C635" s="3">
        <v>0.37847222222222232</v>
      </c>
      <c r="D635" s="3">
        <v>0.38541666666666674</v>
      </c>
      <c r="E635">
        <v>620</v>
      </c>
      <c r="F635" s="2" t="s">
        <v>442</v>
      </c>
      <c r="G635" s="2" t="s">
        <v>2549</v>
      </c>
      <c r="H635" s="2" t="s">
        <v>2551</v>
      </c>
      <c r="I635" s="2" t="s">
        <v>97</v>
      </c>
      <c r="J635" s="2" t="s">
        <v>2550</v>
      </c>
      <c r="K635" s="2" t="s">
        <v>445</v>
      </c>
      <c r="L635">
        <v>10000</v>
      </c>
      <c r="M635">
        <v>10170</v>
      </c>
      <c r="N635" s="2" t="s">
        <v>4855</v>
      </c>
      <c r="O635">
        <v>9901</v>
      </c>
      <c r="P635">
        <v>0</v>
      </c>
      <c r="Q635">
        <v>9901</v>
      </c>
      <c r="R635" s="2" t="s">
        <v>764</v>
      </c>
      <c r="S635">
        <v>0</v>
      </c>
      <c r="T635" s="2" t="s">
        <v>4084</v>
      </c>
      <c r="U635">
        <v>10170</v>
      </c>
      <c r="V635">
        <v>0</v>
      </c>
      <c r="W635">
        <v>0</v>
      </c>
      <c r="X635">
        <v>0</v>
      </c>
      <c r="Y635">
        <v>80</v>
      </c>
      <c r="Z635">
        <v>80</v>
      </c>
      <c r="AA635">
        <v>9901</v>
      </c>
      <c r="AB635">
        <v>0.17</v>
      </c>
      <c r="AC635">
        <v>1</v>
      </c>
      <c r="AD635">
        <v>58241.176470588231</v>
      </c>
      <c r="AE635">
        <v>58241.176470588231</v>
      </c>
      <c r="AF635">
        <v>4</v>
      </c>
      <c r="AG635" s="2"/>
    </row>
    <row r="636" spans="1:33">
      <c r="A636" s="1">
        <v>46160</v>
      </c>
      <c r="B636" s="2" t="s">
        <v>29</v>
      </c>
      <c r="C636" s="3">
        <v>0.38541666666666674</v>
      </c>
      <c r="D636" s="3">
        <v>0.38888888888888884</v>
      </c>
      <c r="E636">
        <v>745</v>
      </c>
      <c r="F636" s="2" t="s">
        <v>442</v>
      </c>
      <c r="G636" s="2" t="s">
        <v>2890</v>
      </c>
      <c r="H636" s="2" t="s">
        <v>634</v>
      </c>
      <c r="I636" s="2" t="s">
        <v>97</v>
      </c>
      <c r="J636" s="2" t="s">
        <v>633</v>
      </c>
      <c r="K636" s="2" t="s">
        <v>445</v>
      </c>
      <c r="L636">
        <v>5000</v>
      </c>
      <c r="M636">
        <v>5400</v>
      </c>
      <c r="N636" s="2" t="s">
        <v>4445</v>
      </c>
      <c r="O636">
        <v>4902</v>
      </c>
      <c r="P636">
        <v>0</v>
      </c>
      <c r="Q636">
        <v>4902</v>
      </c>
      <c r="R636" s="2" t="s">
        <v>764</v>
      </c>
      <c r="S636">
        <v>0</v>
      </c>
      <c r="T636" s="2" t="s">
        <v>4084</v>
      </c>
      <c r="U636">
        <v>5400</v>
      </c>
      <c r="V636">
        <v>0</v>
      </c>
      <c r="W636">
        <v>0</v>
      </c>
      <c r="X636">
        <v>0</v>
      </c>
      <c r="Y636">
        <v>80</v>
      </c>
      <c r="Z636">
        <v>80</v>
      </c>
      <c r="AA636">
        <v>4902</v>
      </c>
      <c r="AB636">
        <v>0.08</v>
      </c>
      <c r="AC636">
        <v>1</v>
      </c>
      <c r="AD636">
        <v>61275</v>
      </c>
      <c r="AE636">
        <v>61275</v>
      </c>
      <c r="AF636">
        <v>6</v>
      </c>
      <c r="AG636" s="2"/>
    </row>
    <row r="637" spans="1:33">
      <c r="A637" s="1">
        <v>46160</v>
      </c>
      <c r="B637" s="2" t="s">
        <v>29</v>
      </c>
      <c r="C637" s="3">
        <v>0.38888888888888884</v>
      </c>
      <c r="D637" s="3">
        <v>0.39236111111111116</v>
      </c>
      <c r="E637">
        <v>765</v>
      </c>
      <c r="F637" s="2" t="s">
        <v>442</v>
      </c>
      <c r="G637" s="2" t="s">
        <v>2932</v>
      </c>
      <c r="H637" s="2" t="s">
        <v>2934</v>
      </c>
      <c r="I637" s="2" t="s">
        <v>500</v>
      </c>
      <c r="J637" s="2" t="s">
        <v>2933</v>
      </c>
      <c r="K637" s="2" t="s">
        <v>445</v>
      </c>
      <c r="L637">
        <v>1600</v>
      </c>
      <c r="M637">
        <v>1980</v>
      </c>
      <c r="N637" s="2" t="s">
        <v>4856</v>
      </c>
      <c r="O637">
        <v>1900</v>
      </c>
      <c r="P637">
        <v>0</v>
      </c>
      <c r="Q637">
        <v>1900</v>
      </c>
      <c r="R637" s="2" t="s">
        <v>764</v>
      </c>
      <c r="S637">
        <v>0</v>
      </c>
      <c r="T637" s="2" t="s">
        <v>4084</v>
      </c>
      <c r="U637">
        <v>1980</v>
      </c>
      <c r="V637">
        <v>0</v>
      </c>
      <c r="W637">
        <v>0</v>
      </c>
      <c r="X637">
        <v>0</v>
      </c>
      <c r="Y637">
        <v>80</v>
      </c>
      <c r="Z637">
        <v>80</v>
      </c>
      <c r="AA637">
        <v>1900</v>
      </c>
      <c r="AB637">
        <v>0.08</v>
      </c>
      <c r="AC637">
        <v>1</v>
      </c>
      <c r="AD637">
        <v>23750</v>
      </c>
      <c r="AE637">
        <v>23750</v>
      </c>
      <c r="AF637">
        <v>5</v>
      </c>
      <c r="AG637" s="2"/>
    </row>
    <row r="638" spans="1:33">
      <c r="A638" s="1">
        <v>46160</v>
      </c>
      <c r="B638" s="2" t="s">
        <v>29</v>
      </c>
      <c r="C638" s="3">
        <v>0.55902777777777768</v>
      </c>
      <c r="D638" s="3">
        <v>0.56597222222222232</v>
      </c>
      <c r="E638">
        <v>501</v>
      </c>
      <c r="F638" s="2" t="s">
        <v>2146</v>
      </c>
      <c r="G638" s="2" t="s">
        <v>2140</v>
      </c>
      <c r="H638" s="2" t="s">
        <v>2142</v>
      </c>
      <c r="I638" s="2" t="s">
        <v>354</v>
      </c>
      <c r="J638" s="2" t="s">
        <v>2141</v>
      </c>
      <c r="K638" s="2" t="s">
        <v>79</v>
      </c>
      <c r="L638">
        <v>10100</v>
      </c>
      <c r="M638">
        <v>10400</v>
      </c>
      <c r="N638" s="2" t="s">
        <v>4857</v>
      </c>
      <c r="O638">
        <v>10000</v>
      </c>
      <c r="P638">
        <v>608</v>
      </c>
      <c r="Q638">
        <v>10000</v>
      </c>
      <c r="R638" s="2" t="s">
        <v>764</v>
      </c>
      <c r="S638">
        <v>0</v>
      </c>
      <c r="T638" s="2" t="s">
        <v>4084</v>
      </c>
      <c r="U638">
        <v>10400</v>
      </c>
      <c r="V638">
        <v>0</v>
      </c>
      <c r="W638">
        <v>0</v>
      </c>
      <c r="X638">
        <v>0</v>
      </c>
      <c r="Y638">
        <v>80</v>
      </c>
      <c r="Z638">
        <v>80</v>
      </c>
      <c r="AA638">
        <v>10608</v>
      </c>
      <c r="AB638">
        <v>0.17</v>
      </c>
      <c r="AC638">
        <v>1</v>
      </c>
      <c r="AD638">
        <v>62399.999999999993</v>
      </c>
      <c r="AE638">
        <v>62399.999999999993</v>
      </c>
      <c r="AF638">
        <v>3</v>
      </c>
      <c r="AG638" s="2"/>
    </row>
    <row r="639" spans="1:33">
      <c r="A639" s="1">
        <v>46160</v>
      </c>
      <c r="B639" s="2" t="s">
        <v>29</v>
      </c>
      <c r="C639" s="3">
        <v>0.56944444444444442</v>
      </c>
      <c r="D639" s="3">
        <v>0.57291666666666674</v>
      </c>
      <c r="E639">
        <v>761</v>
      </c>
      <c r="F639" s="2" t="s">
        <v>1346</v>
      </c>
      <c r="G639" s="2" t="s">
        <v>2929</v>
      </c>
      <c r="H639" s="2" t="s">
        <v>1341</v>
      </c>
      <c r="I639" s="2" t="s">
        <v>2288</v>
      </c>
      <c r="J639" s="2" t="s">
        <v>2930</v>
      </c>
      <c r="K639" s="2" t="s">
        <v>79</v>
      </c>
      <c r="L639">
        <v>3300</v>
      </c>
      <c r="M639">
        <v>3600</v>
      </c>
      <c r="N639" s="2" t="s">
        <v>4858</v>
      </c>
      <c r="O639">
        <v>3200</v>
      </c>
      <c r="P639">
        <v>600</v>
      </c>
      <c r="Q639">
        <v>3200</v>
      </c>
      <c r="R639" s="2" t="s">
        <v>764</v>
      </c>
      <c r="S639">
        <v>0</v>
      </c>
      <c r="T639" s="2" t="s">
        <v>4084</v>
      </c>
      <c r="U639">
        <v>3600</v>
      </c>
      <c r="V639">
        <v>0</v>
      </c>
      <c r="W639">
        <v>0</v>
      </c>
      <c r="X639">
        <v>0</v>
      </c>
      <c r="Y639">
        <v>80</v>
      </c>
      <c r="Z639">
        <v>80</v>
      </c>
      <c r="AA639">
        <v>3800</v>
      </c>
      <c r="AB639">
        <v>0.08</v>
      </c>
      <c r="AC639">
        <v>1</v>
      </c>
      <c r="AD639">
        <v>47500</v>
      </c>
      <c r="AE639">
        <v>47500</v>
      </c>
      <c r="AF639">
        <v>3</v>
      </c>
      <c r="AG639" s="2"/>
    </row>
    <row r="640" spans="1:33">
      <c r="A640" s="1">
        <v>46160</v>
      </c>
      <c r="B640" s="2" t="s">
        <v>29</v>
      </c>
      <c r="C640" s="3">
        <v>0.60416666666666674</v>
      </c>
      <c r="D640" s="3">
        <v>0.61805555555555558</v>
      </c>
      <c r="E640">
        <v>518</v>
      </c>
      <c r="F640" s="2" t="s">
        <v>2137</v>
      </c>
      <c r="G640" s="2" t="s">
        <v>2196</v>
      </c>
      <c r="H640" s="2" t="s">
        <v>2198</v>
      </c>
      <c r="I640" s="2" t="s">
        <v>192</v>
      </c>
      <c r="J640" s="2" t="s">
        <v>2197</v>
      </c>
      <c r="K640" s="2" t="s">
        <v>79</v>
      </c>
      <c r="L640">
        <v>19500</v>
      </c>
      <c r="M640">
        <v>19840</v>
      </c>
      <c r="N640" s="2" t="s">
        <v>4859</v>
      </c>
      <c r="O640">
        <v>19354</v>
      </c>
      <c r="P640">
        <v>750</v>
      </c>
      <c r="Q640">
        <v>19354</v>
      </c>
      <c r="R640" s="2" t="s">
        <v>764</v>
      </c>
      <c r="S640">
        <v>0</v>
      </c>
      <c r="T640" s="2" t="s">
        <v>4084</v>
      </c>
      <c r="U640">
        <v>19840</v>
      </c>
      <c r="V640">
        <v>0</v>
      </c>
      <c r="W640">
        <v>0</v>
      </c>
      <c r="X640">
        <v>0</v>
      </c>
      <c r="Y640">
        <v>80</v>
      </c>
      <c r="Z640">
        <v>80</v>
      </c>
      <c r="AA640">
        <v>20104</v>
      </c>
      <c r="AB640">
        <v>0.33</v>
      </c>
      <c r="AC640">
        <v>1</v>
      </c>
      <c r="AD640">
        <v>60921.21212121212</v>
      </c>
      <c r="AE640">
        <v>60921.21212121212</v>
      </c>
      <c r="AF640">
        <v>3</v>
      </c>
      <c r="AG640" s="2"/>
    </row>
    <row r="641" spans="1:33">
      <c r="A641" s="1">
        <v>46160</v>
      </c>
      <c r="B641" s="2" t="s">
        <v>29</v>
      </c>
      <c r="C641" s="3">
        <v>0.62152777777777768</v>
      </c>
      <c r="D641" s="3">
        <v>0.625</v>
      </c>
      <c r="E641">
        <v>643</v>
      </c>
      <c r="F641" s="2" t="s">
        <v>1685</v>
      </c>
      <c r="G641" s="2" t="s">
        <v>2631</v>
      </c>
      <c r="H641" s="2" t="s">
        <v>1679</v>
      </c>
      <c r="I641" s="2" t="s">
        <v>59</v>
      </c>
      <c r="J641" s="2" t="s">
        <v>1678</v>
      </c>
      <c r="K641" s="2" t="s">
        <v>79</v>
      </c>
      <c r="L641">
        <v>3700</v>
      </c>
      <c r="M641">
        <v>4000</v>
      </c>
      <c r="N641" s="2" t="s">
        <v>4860</v>
      </c>
      <c r="O641">
        <v>3600</v>
      </c>
      <c r="P641">
        <v>590</v>
      </c>
      <c r="Q641">
        <v>3600</v>
      </c>
      <c r="R641" s="2" t="s">
        <v>764</v>
      </c>
      <c r="S641">
        <v>0</v>
      </c>
      <c r="T641" s="2" t="s">
        <v>4084</v>
      </c>
      <c r="U641">
        <v>4000</v>
      </c>
      <c r="V641">
        <v>0</v>
      </c>
      <c r="W641">
        <v>0</v>
      </c>
      <c r="X641">
        <v>0</v>
      </c>
      <c r="Y641">
        <v>80</v>
      </c>
      <c r="Z641">
        <v>80</v>
      </c>
      <c r="AA641">
        <v>4190</v>
      </c>
      <c r="AB641">
        <v>0.08</v>
      </c>
      <c r="AC641">
        <v>1</v>
      </c>
      <c r="AD641">
        <v>52375</v>
      </c>
      <c r="AE641">
        <v>52375</v>
      </c>
      <c r="AF641">
        <v>3</v>
      </c>
      <c r="AG641" s="2"/>
    </row>
    <row r="642" spans="1:33">
      <c r="A642" s="1">
        <v>46161</v>
      </c>
      <c r="B642" s="2" t="s">
        <v>29</v>
      </c>
      <c r="C642" s="3">
        <v>0.33333333333333326</v>
      </c>
      <c r="D642" s="3">
        <v>0.33680555555555558</v>
      </c>
      <c r="E642">
        <v>764</v>
      </c>
      <c r="F642" s="2" t="s">
        <v>2940</v>
      </c>
      <c r="G642" s="2" t="s">
        <v>2932</v>
      </c>
      <c r="H642" s="2" t="s">
        <v>2934</v>
      </c>
      <c r="I642" s="2" t="s">
        <v>500</v>
      </c>
      <c r="J642" s="2" t="s">
        <v>2933</v>
      </c>
      <c r="K642" s="2" t="s">
        <v>79</v>
      </c>
      <c r="L642">
        <v>1600</v>
      </c>
      <c r="M642">
        <v>1840</v>
      </c>
      <c r="N642" s="2" t="s">
        <v>4861</v>
      </c>
      <c r="O642">
        <v>1500</v>
      </c>
      <c r="P642">
        <v>495</v>
      </c>
      <c r="Q642">
        <v>1500</v>
      </c>
      <c r="R642" s="2" t="s">
        <v>764</v>
      </c>
      <c r="S642">
        <v>0</v>
      </c>
      <c r="T642" s="2" t="s">
        <v>4084</v>
      </c>
      <c r="U642">
        <v>1840</v>
      </c>
      <c r="V642">
        <v>0</v>
      </c>
      <c r="W642">
        <v>0</v>
      </c>
      <c r="X642">
        <v>0</v>
      </c>
      <c r="Y642">
        <v>80</v>
      </c>
      <c r="Z642">
        <v>80</v>
      </c>
      <c r="AA642">
        <v>1995</v>
      </c>
      <c r="AB642">
        <v>0.08</v>
      </c>
      <c r="AC642">
        <v>1</v>
      </c>
      <c r="AD642">
        <v>24937.5</v>
      </c>
      <c r="AE642">
        <v>24937.5</v>
      </c>
      <c r="AF642">
        <v>3</v>
      </c>
      <c r="AG642" s="2"/>
    </row>
    <row r="643" spans="1:33">
      <c r="A643" s="1">
        <v>46161</v>
      </c>
      <c r="B643" s="2" t="s">
        <v>29</v>
      </c>
      <c r="C643" s="3">
        <v>0.375</v>
      </c>
      <c r="D643" s="3">
        <v>0.37847222222222232</v>
      </c>
      <c r="E643">
        <v>789</v>
      </c>
      <c r="F643" s="2" t="s">
        <v>451</v>
      </c>
      <c r="G643" s="2" t="s">
        <v>3005</v>
      </c>
      <c r="H643" s="2" t="s">
        <v>402</v>
      </c>
      <c r="I643" s="2" t="s">
        <v>403</v>
      </c>
      <c r="J643" s="2" t="s">
        <v>401</v>
      </c>
      <c r="K643" s="2" t="s">
        <v>79</v>
      </c>
      <c r="L643">
        <v>1800</v>
      </c>
      <c r="M643">
        <v>1920</v>
      </c>
      <c r="N643" s="2" t="s">
        <v>4256</v>
      </c>
      <c r="O643">
        <v>1700</v>
      </c>
      <c r="P643">
        <v>0</v>
      </c>
      <c r="Q643">
        <v>1700</v>
      </c>
      <c r="R643" s="2" t="s">
        <v>764</v>
      </c>
      <c r="S643">
        <v>0</v>
      </c>
      <c r="T643" s="2" t="s">
        <v>4084</v>
      </c>
      <c r="U643">
        <v>1920</v>
      </c>
      <c r="V643">
        <v>0</v>
      </c>
      <c r="W643">
        <v>0</v>
      </c>
      <c r="X643">
        <v>0</v>
      </c>
      <c r="Y643">
        <v>80</v>
      </c>
      <c r="Z643">
        <v>80</v>
      </c>
      <c r="AA643">
        <v>1700</v>
      </c>
      <c r="AB643">
        <v>0.08</v>
      </c>
      <c r="AC643">
        <v>1</v>
      </c>
      <c r="AD643">
        <v>21250</v>
      </c>
      <c r="AE643">
        <v>21250</v>
      </c>
      <c r="AF643">
        <v>6</v>
      </c>
      <c r="AG643" s="2"/>
    </row>
    <row r="644" spans="1:33">
      <c r="A644" s="1">
        <v>46161</v>
      </c>
      <c r="B644" s="2" t="s">
        <v>29</v>
      </c>
      <c r="C644" s="3">
        <v>0.37847222222222232</v>
      </c>
      <c r="D644" s="3">
        <v>0.38194444444444442</v>
      </c>
      <c r="E644">
        <v>741</v>
      </c>
      <c r="F644" s="2" t="s">
        <v>451</v>
      </c>
      <c r="G644" s="2" t="s">
        <v>2875</v>
      </c>
      <c r="H644" s="2" t="s">
        <v>402</v>
      </c>
      <c r="I644" s="2" t="s">
        <v>422</v>
      </c>
      <c r="J644" s="2" t="s">
        <v>2876</v>
      </c>
      <c r="K644" s="2" t="s">
        <v>79</v>
      </c>
      <c r="L644">
        <v>4100</v>
      </c>
      <c r="M644">
        <v>4240</v>
      </c>
      <c r="N644" s="2" t="s">
        <v>4862</v>
      </c>
      <c r="O644">
        <v>4000</v>
      </c>
      <c r="P644">
        <v>0</v>
      </c>
      <c r="Q644">
        <v>4000</v>
      </c>
      <c r="R644" s="2" t="s">
        <v>764</v>
      </c>
      <c r="S644">
        <v>0</v>
      </c>
      <c r="T644" s="2" t="s">
        <v>4084</v>
      </c>
      <c r="U644">
        <v>4240</v>
      </c>
      <c r="V644">
        <v>0</v>
      </c>
      <c r="W644">
        <v>0</v>
      </c>
      <c r="X644">
        <v>0</v>
      </c>
      <c r="Y644">
        <v>80</v>
      </c>
      <c r="Z644">
        <v>80</v>
      </c>
      <c r="AA644">
        <v>4000</v>
      </c>
      <c r="AB644">
        <v>0.08</v>
      </c>
      <c r="AC644">
        <v>1</v>
      </c>
      <c r="AD644">
        <v>50000</v>
      </c>
      <c r="AE644">
        <v>50000</v>
      </c>
      <c r="AF644">
        <v>8</v>
      </c>
      <c r="AG644" s="2"/>
    </row>
    <row r="645" spans="1:33">
      <c r="A645" s="1">
        <v>46161</v>
      </c>
      <c r="B645" s="2" t="s">
        <v>29</v>
      </c>
      <c r="C645" s="3">
        <v>0.38194444444444442</v>
      </c>
      <c r="D645" s="3">
        <v>0.38888888888888884</v>
      </c>
      <c r="E645">
        <v>721</v>
      </c>
      <c r="F645" s="2" t="s">
        <v>451</v>
      </c>
      <c r="G645" s="2" t="s">
        <v>2840</v>
      </c>
      <c r="H645" s="2" t="s">
        <v>402</v>
      </c>
      <c r="I645" s="2" t="s">
        <v>2842</v>
      </c>
      <c r="J645" s="2" t="s">
        <v>2841</v>
      </c>
      <c r="K645" s="2" t="s">
        <v>79</v>
      </c>
      <c r="L645">
        <v>10100</v>
      </c>
      <c r="M645">
        <v>10280</v>
      </c>
      <c r="N645" s="2" t="s">
        <v>4863</v>
      </c>
      <c r="O645">
        <v>10000</v>
      </c>
      <c r="P645">
        <v>1000</v>
      </c>
      <c r="Q645">
        <v>10000</v>
      </c>
      <c r="R645" s="2" t="s">
        <v>764</v>
      </c>
      <c r="S645">
        <v>0</v>
      </c>
      <c r="T645" s="2" t="s">
        <v>4084</v>
      </c>
      <c r="U645">
        <v>10280</v>
      </c>
      <c r="V645">
        <v>0</v>
      </c>
      <c r="W645">
        <v>0</v>
      </c>
      <c r="X645">
        <v>0</v>
      </c>
      <c r="Y645">
        <v>80</v>
      </c>
      <c r="Z645">
        <v>80</v>
      </c>
      <c r="AA645">
        <v>11000</v>
      </c>
      <c r="AB645">
        <v>0.17</v>
      </c>
      <c r="AC645">
        <v>1</v>
      </c>
      <c r="AD645">
        <v>64705.882352941175</v>
      </c>
      <c r="AE645">
        <v>64705.882352941175</v>
      </c>
      <c r="AF645">
        <v>3</v>
      </c>
      <c r="AG645" s="2"/>
    </row>
    <row r="646" spans="1:33">
      <c r="A646" s="1">
        <v>46161</v>
      </c>
      <c r="B646" s="2" t="s">
        <v>29</v>
      </c>
      <c r="C646" s="3">
        <v>0.39236111111111116</v>
      </c>
      <c r="D646" s="3">
        <v>0.39583333333333326</v>
      </c>
      <c r="E646">
        <v>732</v>
      </c>
      <c r="F646" s="2" t="s">
        <v>442</v>
      </c>
      <c r="G646" s="2" t="s">
        <v>2860</v>
      </c>
      <c r="H646" s="2" t="s">
        <v>217</v>
      </c>
      <c r="I646" s="2" t="s">
        <v>330</v>
      </c>
      <c r="J646" s="2" t="s">
        <v>1171</v>
      </c>
      <c r="K646" s="2" t="s">
        <v>79</v>
      </c>
      <c r="L646">
        <v>5000</v>
      </c>
      <c r="M646">
        <v>5240</v>
      </c>
      <c r="N646" s="2" t="s">
        <v>4864</v>
      </c>
      <c r="O646">
        <v>4902</v>
      </c>
      <c r="P646">
        <v>485</v>
      </c>
      <c r="Q646">
        <v>4902</v>
      </c>
      <c r="R646" s="2" t="s">
        <v>764</v>
      </c>
      <c r="S646">
        <v>0</v>
      </c>
      <c r="T646" s="2" t="s">
        <v>4084</v>
      </c>
      <c r="U646">
        <v>5280</v>
      </c>
      <c r="V646">
        <v>0</v>
      </c>
      <c r="W646">
        <v>0</v>
      </c>
      <c r="X646">
        <v>0</v>
      </c>
      <c r="Y646">
        <v>80</v>
      </c>
      <c r="Z646">
        <v>80</v>
      </c>
      <c r="AA646">
        <v>5387</v>
      </c>
      <c r="AB646">
        <v>0.08</v>
      </c>
      <c r="AC646">
        <v>1</v>
      </c>
      <c r="AD646">
        <v>67337.5</v>
      </c>
      <c r="AE646">
        <v>67337.5</v>
      </c>
      <c r="AF646">
        <v>3</v>
      </c>
      <c r="AG646" s="2"/>
    </row>
    <row r="647" spans="1:33">
      <c r="A647" s="1">
        <v>46161</v>
      </c>
      <c r="B647" s="2" t="s">
        <v>29</v>
      </c>
      <c r="C647" s="3">
        <v>0.48611111111111116</v>
      </c>
      <c r="D647" s="3">
        <v>0.48958333333333326</v>
      </c>
      <c r="E647">
        <v>799</v>
      </c>
      <c r="F647" s="2" t="s">
        <v>3046</v>
      </c>
      <c r="G647" s="2" t="s">
        <v>3044</v>
      </c>
      <c r="H647" s="2" t="s">
        <v>2719</v>
      </c>
      <c r="I647" s="2" t="s">
        <v>1064</v>
      </c>
      <c r="J647" s="2" t="s">
        <v>3045</v>
      </c>
      <c r="K647" s="2" t="s">
        <v>79</v>
      </c>
      <c r="L647">
        <v>1200</v>
      </c>
      <c r="M647">
        <v>1440</v>
      </c>
      <c r="N647" s="2" t="s">
        <v>4865</v>
      </c>
      <c r="O647">
        <v>667</v>
      </c>
      <c r="P647">
        <v>890</v>
      </c>
      <c r="Q647">
        <v>667</v>
      </c>
      <c r="R647" s="2" t="s">
        <v>764</v>
      </c>
      <c r="S647">
        <v>0</v>
      </c>
      <c r="T647" s="2" t="s">
        <v>4084</v>
      </c>
      <c r="U647">
        <v>1440</v>
      </c>
      <c r="V647">
        <v>0</v>
      </c>
      <c r="W647">
        <v>0</v>
      </c>
      <c r="X647">
        <v>0</v>
      </c>
      <c r="Y647">
        <v>80</v>
      </c>
      <c r="Z647">
        <v>80</v>
      </c>
      <c r="AA647">
        <v>1557</v>
      </c>
      <c r="AB647">
        <v>0.08</v>
      </c>
      <c r="AC647">
        <v>1</v>
      </c>
      <c r="AD647">
        <v>19462.5</v>
      </c>
      <c r="AE647">
        <v>19462.5</v>
      </c>
      <c r="AF647">
        <v>3</v>
      </c>
      <c r="AG647" s="2"/>
    </row>
    <row r="648" spans="1:33">
      <c r="A648" s="1">
        <v>46161</v>
      </c>
      <c r="B648" s="2" t="s">
        <v>29</v>
      </c>
      <c r="C648" s="3">
        <v>0.54166666666666674</v>
      </c>
      <c r="D648" s="3">
        <v>0.54513888888888884</v>
      </c>
      <c r="E648">
        <v>817</v>
      </c>
      <c r="F648" s="2" t="s">
        <v>3094</v>
      </c>
      <c r="G648" s="2" t="s">
        <v>3090</v>
      </c>
      <c r="H648" s="2" t="s">
        <v>3092</v>
      </c>
      <c r="I648" s="2" t="s">
        <v>3093</v>
      </c>
      <c r="J648" s="2" t="s">
        <v>3091</v>
      </c>
      <c r="K648" s="2" t="s">
        <v>79</v>
      </c>
      <c r="L648">
        <v>1000</v>
      </c>
      <c r="M648">
        <v>1280</v>
      </c>
      <c r="N648" s="2" t="s">
        <v>4866</v>
      </c>
      <c r="O648">
        <v>70</v>
      </c>
      <c r="P648">
        <v>1495</v>
      </c>
      <c r="Q648">
        <v>70</v>
      </c>
      <c r="R648" s="2" t="s">
        <v>764</v>
      </c>
      <c r="S648">
        <v>0</v>
      </c>
      <c r="T648" s="2" t="s">
        <v>4084</v>
      </c>
      <c r="U648">
        <v>1280</v>
      </c>
      <c r="V648">
        <v>0</v>
      </c>
      <c r="W648">
        <v>0</v>
      </c>
      <c r="X648">
        <v>0</v>
      </c>
      <c r="Y648">
        <v>80</v>
      </c>
      <c r="Z648">
        <v>80</v>
      </c>
      <c r="AA648">
        <v>1565</v>
      </c>
      <c r="AB648">
        <v>0.08</v>
      </c>
      <c r="AC648">
        <v>1</v>
      </c>
      <c r="AD648">
        <v>19562.5</v>
      </c>
      <c r="AE648">
        <v>19562.5</v>
      </c>
      <c r="AF648">
        <v>3</v>
      </c>
      <c r="AG648" s="2"/>
    </row>
    <row r="649" spans="1:33">
      <c r="A649" s="1">
        <v>46161</v>
      </c>
      <c r="B649" s="2" t="s">
        <v>29</v>
      </c>
      <c r="C649" s="3">
        <v>0.61111111111111116</v>
      </c>
      <c r="D649" s="3">
        <v>0.62152777777777768</v>
      </c>
      <c r="E649">
        <v>669</v>
      </c>
      <c r="F649" s="2" t="s">
        <v>863</v>
      </c>
      <c r="G649" s="2" t="s">
        <v>2725</v>
      </c>
      <c r="H649" s="2" t="s">
        <v>857</v>
      </c>
      <c r="I649" s="2" t="s">
        <v>422</v>
      </c>
      <c r="J649" s="2" t="s">
        <v>2726</v>
      </c>
      <c r="K649" s="2" t="s">
        <v>79</v>
      </c>
      <c r="L649">
        <v>13100</v>
      </c>
      <c r="M649">
        <v>13440</v>
      </c>
      <c r="N649" s="2" t="s">
        <v>4867</v>
      </c>
      <c r="O649">
        <v>13000</v>
      </c>
      <c r="P649">
        <v>610</v>
      </c>
      <c r="Q649">
        <v>13000</v>
      </c>
      <c r="R649" s="2" t="s">
        <v>764</v>
      </c>
      <c r="S649">
        <v>0</v>
      </c>
      <c r="T649" s="2" t="s">
        <v>4084</v>
      </c>
      <c r="U649">
        <v>13440</v>
      </c>
      <c r="V649">
        <v>0</v>
      </c>
      <c r="W649">
        <v>0</v>
      </c>
      <c r="X649">
        <v>0</v>
      </c>
      <c r="Y649">
        <v>80</v>
      </c>
      <c r="Z649">
        <v>80</v>
      </c>
      <c r="AA649">
        <v>13610</v>
      </c>
      <c r="AB649">
        <v>0.25</v>
      </c>
      <c r="AC649">
        <v>1</v>
      </c>
      <c r="AD649">
        <v>54440</v>
      </c>
      <c r="AE649">
        <v>54440</v>
      </c>
      <c r="AF649">
        <v>3</v>
      </c>
      <c r="AG649" s="2"/>
    </row>
    <row r="650" spans="1:33">
      <c r="A650" s="1">
        <v>46161</v>
      </c>
      <c r="B650" s="2" t="s">
        <v>29</v>
      </c>
      <c r="C650" s="3">
        <v>0.64930555555555558</v>
      </c>
      <c r="D650" s="3">
        <v>0.65277777777777768</v>
      </c>
      <c r="E650">
        <v>724</v>
      </c>
      <c r="F650" s="2" t="s">
        <v>501</v>
      </c>
      <c r="G650" s="2" t="s">
        <v>2847</v>
      </c>
      <c r="H650" s="2" t="s">
        <v>499</v>
      </c>
      <c r="I650" s="2" t="s">
        <v>500</v>
      </c>
      <c r="J650" s="2" t="s">
        <v>498</v>
      </c>
      <c r="K650" s="2" t="s">
        <v>79</v>
      </c>
      <c r="L650">
        <v>5000</v>
      </c>
      <c r="M650">
        <v>5280</v>
      </c>
      <c r="N650" s="2" t="s">
        <v>4868</v>
      </c>
      <c r="O650">
        <v>4959</v>
      </c>
      <c r="P650">
        <v>445</v>
      </c>
      <c r="Q650">
        <v>4959</v>
      </c>
      <c r="R650" s="2" t="s">
        <v>764</v>
      </c>
      <c r="S650">
        <v>0</v>
      </c>
      <c r="T650" s="2" t="s">
        <v>4084</v>
      </c>
      <c r="U650">
        <v>5280</v>
      </c>
      <c r="V650">
        <v>0</v>
      </c>
      <c r="W650">
        <v>0</v>
      </c>
      <c r="X650">
        <v>0</v>
      </c>
      <c r="Y650">
        <v>80</v>
      </c>
      <c r="Z650">
        <v>80</v>
      </c>
      <c r="AA650">
        <v>5404</v>
      </c>
      <c r="AB650">
        <v>0.08</v>
      </c>
      <c r="AC650">
        <v>1</v>
      </c>
      <c r="AD650">
        <v>67550</v>
      </c>
      <c r="AE650">
        <v>67550</v>
      </c>
      <c r="AF650">
        <v>3</v>
      </c>
      <c r="AG650" s="2"/>
    </row>
    <row r="651" spans="1:33">
      <c r="A651" s="1">
        <v>46162</v>
      </c>
      <c r="B651" s="2" t="s">
        <v>29</v>
      </c>
      <c r="C651" s="3">
        <v>0.375</v>
      </c>
      <c r="D651" s="3">
        <v>0.38888888888888884</v>
      </c>
      <c r="E651">
        <v>756</v>
      </c>
      <c r="F651" s="2" t="s">
        <v>580</v>
      </c>
      <c r="G651" s="2" t="s">
        <v>2914</v>
      </c>
      <c r="H651" s="2" t="s">
        <v>1298</v>
      </c>
      <c r="I651" s="2" t="s">
        <v>2288</v>
      </c>
      <c r="J651" s="2" t="s">
        <v>2915</v>
      </c>
      <c r="K651" s="2" t="s">
        <v>79</v>
      </c>
      <c r="L651">
        <v>17000</v>
      </c>
      <c r="M651">
        <v>17200</v>
      </c>
      <c r="N651" s="2" t="s">
        <v>4869</v>
      </c>
      <c r="O651">
        <v>16800</v>
      </c>
      <c r="P651">
        <v>500</v>
      </c>
      <c r="Q651">
        <v>16800</v>
      </c>
      <c r="R651" s="2" t="s">
        <v>764</v>
      </c>
      <c r="S651">
        <v>0</v>
      </c>
      <c r="T651" s="2" t="s">
        <v>4084</v>
      </c>
      <c r="U651">
        <v>17200</v>
      </c>
      <c r="V651">
        <v>0</v>
      </c>
      <c r="W651">
        <v>0</v>
      </c>
      <c r="X651">
        <v>0</v>
      </c>
      <c r="Y651">
        <v>80</v>
      </c>
      <c r="Z651">
        <v>80</v>
      </c>
      <c r="AA651">
        <v>17300</v>
      </c>
      <c r="AB651">
        <v>0.33</v>
      </c>
      <c r="AC651">
        <v>1</v>
      </c>
      <c r="AD651">
        <v>52424.242424242424</v>
      </c>
      <c r="AE651">
        <v>52424.242424242424</v>
      </c>
      <c r="AF651">
        <v>3</v>
      </c>
      <c r="AG651" s="2"/>
    </row>
    <row r="652" spans="1:33">
      <c r="A652" s="1">
        <v>46162</v>
      </c>
      <c r="B652" s="2" t="s">
        <v>29</v>
      </c>
      <c r="C652" s="3">
        <v>0.38888888888888884</v>
      </c>
      <c r="D652" s="3">
        <v>0.39236111111111116</v>
      </c>
      <c r="E652">
        <v>815</v>
      </c>
      <c r="F652" s="2" t="s">
        <v>580</v>
      </c>
      <c r="G652" s="2" t="s">
        <v>3086</v>
      </c>
      <c r="H652" s="2" t="s">
        <v>1298</v>
      </c>
      <c r="I652" s="2" t="s">
        <v>2288</v>
      </c>
      <c r="J652" s="2" t="s">
        <v>2915</v>
      </c>
      <c r="K652" s="2" t="s">
        <v>79</v>
      </c>
      <c r="L652">
        <v>5700</v>
      </c>
      <c r="M652">
        <v>5840</v>
      </c>
      <c r="N652" s="2" t="s">
        <v>4870</v>
      </c>
      <c r="O652">
        <v>5600</v>
      </c>
      <c r="P652">
        <v>500</v>
      </c>
      <c r="Q652">
        <v>5600</v>
      </c>
      <c r="R652" s="2" t="s">
        <v>764</v>
      </c>
      <c r="S652">
        <v>0</v>
      </c>
      <c r="T652" s="2" t="s">
        <v>4084</v>
      </c>
      <c r="U652">
        <v>5840</v>
      </c>
      <c r="V652">
        <v>0</v>
      </c>
      <c r="W652">
        <v>0</v>
      </c>
      <c r="X652">
        <v>0</v>
      </c>
      <c r="Y652">
        <v>80</v>
      </c>
      <c r="Z652">
        <v>80</v>
      </c>
      <c r="AA652">
        <v>6100</v>
      </c>
      <c r="AB652">
        <v>0.08</v>
      </c>
      <c r="AC652">
        <v>1</v>
      </c>
      <c r="AD652">
        <v>76250</v>
      </c>
      <c r="AE652">
        <v>76250</v>
      </c>
      <c r="AF652">
        <v>3</v>
      </c>
      <c r="AG652" s="2"/>
    </row>
    <row r="653" spans="1:33">
      <c r="A653" s="1">
        <v>46162</v>
      </c>
      <c r="B653" s="2" t="s">
        <v>29</v>
      </c>
      <c r="C653" s="3">
        <v>0.5</v>
      </c>
      <c r="D653" s="3">
        <v>0.50694444444444442</v>
      </c>
      <c r="E653">
        <v>691</v>
      </c>
      <c r="F653" s="2" t="s">
        <v>1396</v>
      </c>
      <c r="G653" s="2" t="s">
        <v>2786</v>
      </c>
      <c r="H653" s="2" t="s">
        <v>1391</v>
      </c>
      <c r="I653" s="2" t="s">
        <v>153</v>
      </c>
      <c r="J653" s="2" t="s">
        <v>1390</v>
      </c>
      <c r="K653" s="2" t="s">
        <v>79</v>
      </c>
      <c r="L653">
        <v>10000</v>
      </c>
      <c r="M653">
        <v>10320</v>
      </c>
      <c r="N653" s="2" t="s">
        <v>4871</v>
      </c>
      <c r="O653">
        <v>98205</v>
      </c>
      <c r="P653">
        <v>825</v>
      </c>
      <c r="Q653">
        <v>98205</v>
      </c>
      <c r="R653" s="2" t="s">
        <v>764</v>
      </c>
      <c r="S653">
        <v>0</v>
      </c>
      <c r="T653" s="2" t="s">
        <v>4084</v>
      </c>
      <c r="U653">
        <v>10320</v>
      </c>
      <c r="V653">
        <v>0</v>
      </c>
      <c r="W653">
        <v>0</v>
      </c>
      <c r="X653">
        <v>0</v>
      </c>
      <c r="Y653">
        <v>80</v>
      </c>
      <c r="Z653">
        <v>80</v>
      </c>
      <c r="AA653">
        <v>99030</v>
      </c>
      <c r="AB653">
        <v>0.17</v>
      </c>
      <c r="AC653">
        <v>1</v>
      </c>
      <c r="AD653">
        <v>582529.41176470579</v>
      </c>
      <c r="AE653">
        <v>582529.41176470579</v>
      </c>
      <c r="AF653">
        <v>3</v>
      </c>
      <c r="AG653" s="2"/>
    </row>
    <row r="654" spans="1:33">
      <c r="A654" s="1">
        <v>46162</v>
      </c>
      <c r="B654" s="2" t="s">
        <v>29</v>
      </c>
      <c r="C654" s="3">
        <v>0.51388888888888884</v>
      </c>
      <c r="D654" s="3">
        <v>0.51736111111111116</v>
      </c>
      <c r="E654">
        <v>748</v>
      </c>
      <c r="F654" s="2" t="s">
        <v>1069</v>
      </c>
      <c r="G654" s="2" t="s">
        <v>2897</v>
      </c>
      <c r="H654" s="2" t="s">
        <v>1068</v>
      </c>
      <c r="I654" s="2" t="s">
        <v>153</v>
      </c>
      <c r="J654" s="2" t="s">
        <v>1067</v>
      </c>
      <c r="K654" s="2" t="s">
        <v>79</v>
      </c>
      <c r="L654">
        <v>5100</v>
      </c>
      <c r="M654">
        <v>5440</v>
      </c>
      <c r="N654" s="2" t="s">
        <v>4872</v>
      </c>
      <c r="O654">
        <v>5000</v>
      </c>
      <c r="P654">
        <v>625</v>
      </c>
      <c r="Q654">
        <v>5000</v>
      </c>
      <c r="R654" s="2" t="s">
        <v>764</v>
      </c>
      <c r="S654">
        <v>0</v>
      </c>
      <c r="T654" s="2" t="s">
        <v>4084</v>
      </c>
      <c r="U654">
        <v>5440</v>
      </c>
      <c r="V654">
        <v>0</v>
      </c>
      <c r="W654">
        <v>0</v>
      </c>
      <c r="X654">
        <v>0</v>
      </c>
      <c r="Y654">
        <v>80</v>
      </c>
      <c r="Z654">
        <v>80</v>
      </c>
      <c r="AA654">
        <v>5625</v>
      </c>
      <c r="AB654">
        <v>0.08</v>
      </c>
      <c r="AC654">
        <v>1</v>
      </c>
      <c r="AD654">
        <v>70312.5</v>
      </c>
      <c r="AE654">
        <v>70312.5</v>
      </c>
      <c r="AF654">
        <v>3</v>
      </c>
      <c r="AG654" s="2"/>
    </row>
    <row r="655" spans="1:33">
      <c r="A655" s="1">
        <v>46162</v>
      </c>
      <c r="B655" s="2" t="s">
        <v>29</v>
      </c>
      <c r="C655" s="3">
        <v>0.57291666666666674</v>
      </c>
      <c r="D655" s="3">
        <v>0.57638888888888884</v>
      </c>
      <c r="E655">
        <v>743</v>
      </c>
      <c r="F655" s="2" t="s">
        <v>2887</v>
      </c>
      <c r="G655" s="2" t="s">
        <v>2880</v>
      </c>
      <c r="H655" s="2" t="s">
        <v>2882</v>
      </c>
      <c r="I655" s="2" t="s">
        <v>153</v>
      </c>
      <c r="J655" s="2" t="s">
        <v>2881</v>
      </c>
      <c r="K655" s="2" t="s">
        <v>79</v>
      </c>
      <c r="L655">
        <v>5100</v>
      </c>
      <c r="M655">
        <v>5440</v>
      </c>
      <c r="N655" s="2" t="s">
        <v>4120</v>
      </c>
      <c r="O655">
        <v>5000</v>
      </c>
      <c r="P655">
        <v>645</v>
      </c>
      <c r="Q655">
        <v>5000</v>
      </c>
      <c r="R655" s="2" t="s">
        <v>764</v>
      </c>
      <c r="S655">
        <v>0</v>
      </c>
      <c r="T655" s="2" t="s">
        <v>4084</v>
      </c>
      <c r="U655">
        <v>5440</v>
      </c>
      <c r="V655">
        <v>0</v>
      </c>
      <c r="W655">
        <v>0</v>
      </c>
      <c r="X655">
        <v>0</v>
      </c>
      <c r="Y655">
        <v>80</v>
      </c>
      <c r="Z655">
        <v>80</v>
      </c>
      <c r="AA655">
        <v>5645</v>
      </c>
      <c r="AB655">
        <v>0.08</v>
      </c>
      <c r="AC655">
        <v>1</v>
      </c>
      <c r="AD655">
        <v>70562.5</v>
      </c>
      <c r="AE655">
        <v>70562.5</v>
      </c>
      <c r="AF655">
        <v>3</v>
      </c>
      <c r="AG655" s="2"/>
    </row>
    <row r="656" spans="1:33">
      <c r="A656" s="1">
        <v>46162</v>
      </c>
      <c r="B656" s="2" t="s">
        <v>29</v>
      </c>
      <c r="C656" s="3">
        <v>0.58680555555555558</v>
      </c>
      <c r="D656" s="3">
        <v>0.59375</v>
      </c>
      <c r="E656">
        <v>619</v>
      </c>
      <c r="F656" s="2" t="s">
        <v>2557</v>
      </c>
      <c r="G656" s="2" t="s">
        <v>2549</v>
      </c>
      <c r="H656" s="2" t="s">
        <v>2551</v>
      </c>
      <c r="I656" s="2" t="s">
        <v>97</v>
      </c>
      <c r="J656" s="2" t="s">
        <v>2550</v>
      </c>
      <c r="K656" s="2" t="s">
        <v>79</v>
      </c>
      <c r="L656">
        <v>10000</v>
      </c>
      <c r="M656">
        <v>10320</v>
      </c>
      <c r="N656" s="2" t="s">
        <v>4873</v>
      </c>
      <c r="O656">
        <v>9901</v>
      </c>
      <c r="P656">
        <v>610</v>
      </c>
      <c r="Q656">
        <v>9901</v>
      </c>
      <c r="R656" s="2" t="s">
        <v>764</v>
      </c>
      <c r="S656">
        <v>0</v>
      </c>
      <c r="T656" s="2" t="s">
        <v>4084</v>
      </c>
      <c r="U656">
        <v>10320</v>
      </c>
      <c r="V656">
        <v>0</v>
      </c>
      <c r="W656">
        <v>0</v>
      </c>
      <c r="X656">
        <v>0</v>
      </c>
      <c r="Y656">
        <v>80</v>
      </c>
      <c r="Z656">
        <v>80</v>
      </c>
      <c r="AA656">
        <v>10511</v>
      </c>
      <c r="AB656">
        <v>0.17</v>
      </c>
      <c r="AC656">
        <v>1</v>
      </c>
      <c r="AD656">
        <v>61829.411764705881</v>
      </c>
      <c r="AE656">
        <v>61829.411764705881</v>
      </c>
      <c r="AF656">
        <v>3</v>
      </c>
      <c r="AG656" s="2"/>
    </row>
    <row r="657" spans="1:33">
      <c r="A657" s="1">
        <v>46162</v>
      </c>
      <c r="B657" s="2" t="s">
        <v>29</v>
      </c>
      <c r="C657" s="3">
        <v>0.63194444444444442</v>
      </c>
      <c r="D657" s="3">
        <v>0.63541666666666674</v>
      </c>
      <c r="E657">
        <v>554</v>
      </c>
      <c r="F657" s="2" t="s">
        <v>2249</v>
      </c>
      <c r="G657" s="2" t="s">
        <v>2306</v>
      </c>
      <c r="H657" s="2" t="s">
        <v>2243</v>
      </c>
      <c r="I657" s="2" t="s">
        <v>2229</v>
      </c>
      <c r="J657" s="2" t="s">
        <v>2307</v>
      </c>
      <c r="K657" s="2" t="s">
        <v>79</v>
      </c>
      <c r="L657">
        <v>3100</v>
      </c>
      <c r="M657">
        <v>3360</v>
      </c>
      <c r="N657" s="2" t="s">
        <v>4874</v>
      </c>
      <c r="O657">
        <v>3000</v>
      </c>
      <c r="P657">
        <v>530</v>
      </c>
      <c r="Q657">
        <v>3000</v>
      </c>
      <c r="R657" s="2" t="s">
        <v>764</v>
      </c>
      <c r="S657">
        <v>0</v>
      </c>
      <c r="T657" s="2" t="s">
        <v>4084</v>
      </c>
      <c r="U657">
        <v>3360</v>
      </c>
      <c r="V657">
        <v>0</v>
      </c>
      <c r="W657">
        <v>0</v>
      </c>
      <c r="X657">
        <v>0</v>
      </c>
      <c r="Y657">
        <v>80</v>
      </c>
      <c r="Z657">
        <v>80</v>
      </c>
      <c r="AA657">
        <v>3530</v>
      </c>
      <c r="AB657">
        <v>0.08</v>
      </c>
      <c r="AC657">
        <v>1</v>
      </c>
      <c r="AD657">
        <v>44125</v>
      </c>
      <c r="AE657">
        <v>44125</v>
      </c>
      <c r="AF657">
        <v>3</v>
      </c>
      <c r="AG657" s="2"/>
    </row>
    <row r="658" spans="1:33">
      <c r="A658" s="1">
        <v>46163</v>
      </c>
      <c r="B658" s="2" t="s">
        <v>29</v>
      </c>
      <c r="C658" s="3">
        <v>0.35416666666666674</v>
      </c>
      <c r="D658" s="3">
        <v>0.36458333333333326</v>
      </c>
      <c r="E658">
        <v>811</v>
      </c>
      <c r="F658" s="2" t="s">
        <v>3082</v>
      </c>
      <c r="G658" s="2" t="s">
        <v>3073</v>
      </c>
      <c r="H658" s="2" t="s">
        <v>3075</v>
      </c>
      <c r="I658" s="2" t="s">
        <v>3077</v>
      </c>
      <c r="J658" s="2" t="s">
        <v>3074</v>
      </c>
      <c r="K658" s="2" t="s">
        <v>79</v>
      </c>
      <c r="L658">
        <v>15100</v>
      </c>
      <c r="M658">
        <v>15940</v>
      </c>
      <c r="N658" s="2" t="s">
        <v>4875</v>
      </c>
      <c r="O658">
        <v>15000</v>
      </c>
      <c r="P658">
        <v>1095</v>
      </c>
      <c r="Q658">
        <v>15000</v>
      </c>
      <c r="R658" s="2" t="s">
        <v>764</v>
      </c>
      <c r="S658">
        <v>0</v>
      </c>
      <c r="T658" s="2" t="s">
        <v>4084</v>
      </c>
      <c r="U658">
        <v>15520</v>
      </c>
      <c r="V658">
        <v>0</v>
      </c>
      <c r="W658">
        <v>0</v>
      </c>
      <c r="X658">
        <v>0</v>
      </c>
      <c r="Y658">
        <v>80</v>
      </c>
      <c r="Z658">
        <v>80</v>
      </c>
      <c r="AA658">
        <v>16095</v>
      </c>
      <c r="AB658">
        <v>0.25</v>
      </c>
      <c r="AC658">
        <v>1</v>
      </c>
      <c r="AD658">
        <v>64380</v>
      </c>
      <c r="AE658">
        <v>64380</v>
      </c>
      <c r="AF658">
        <v>3</v>
      </c>
      <c r="AG658" s="2"/>
    </row>
    <row r="659" spans="1:33">
      <c r="A659" s="1">
        <v>46163</v>
      </c>
      <c r="B659" s="2" t="s">
        <v>29</v>
      </c>
      <c r="C659" s="3">
        <v>0.36805555555555558</v>
      </c>
      <c r="D659" s="3">
        <v>0.375</v>
      </c>
      <c r="E659">
        <v>727</v>
      </c>
      <c r="F659" s="2" t="s">
        <v>442</v>
      </c>
      <c r="G659" s="2" t="s">
        <v>2851</v>
      </c>
      <c r="H659" s="2" t="s">
        <v>996</v>
      </c>
      <c r="I659" s="2" t="s">
        <v>330</v>
      </c>
      <c r="J659" s="2" t="s">
        <v>2852</v>
      </c>
      <c r="K659" s="2" t="s">
        <v>445</v>
      </c>
      <c r="L659">
        <v>8100</v>
      </c>
      <c r="M659">
        <v>8460</v>
      </c>
      <c r="N659" s="2" t="s">
        <v>4876</v>
      </c>
      <c r="O659">
        <v>8000</v>
      </c>
      <c r="P659">
        <v>1000</v>
      </c>
      <c r="Q659">
        <v>8000</v>
      </c>
      <c r="R659" s="2" t="s">
        <v>764</v>
      </c>
      <c r="S659">
        <v>0</v>
      </c>
      <c r="T659" s="2" t="s">
        <v>4084</v>
      </c>
      <c r="U659">
        <v>8460</v>
      </c>
      <c r="V659">
        <v>0</v>
      </c>
      <c r="W659">
        <v>0</v>
      </c>
      <c r="X659">
        <v>0</v>
      </c>
      <c r="Y659">
        <v>80</v>
      </c>
      <c r="Z659">
        <v>80</v>
      </c>
      <c r="AA659">
        <v>9000</v>
      </c>
      <c r="AB659">
        <v>0.17</v>
      </c>
      <c r="AC659">
        <v>1</v>
      </c>
      <c r="AD659">
        <v>52941.176470588231</v>
      </c>
      <c r="AE659">
        <v>52941.176470588231</v>
      </c>
      <c r="AF659">
        <v>3</v>
      </c>
      <c r="AG659" s="2"/>
    </row>
    <row r="660" spans="1:33">
      <c r="A660" s="1">
        <v>46163</v>
      </c>
      <c r="B660" s="2" t="s">
        <v>29</v>
      </c>
      <c r="C660" s="3">
        <v>0.375</v>
      </c>
      <c r="D660" s="3">
        <v>0.38541666666666674</v>
      </c>
      <c r="E660">
        <v>714</v>
      </c>
      <c r="F660" s="2" t="s">
        <v>442</v>
      </c>
      <c r="G660" s="2" t="s">
        <v>2821</v>
      </c>
      <c r="H660" s="2" t="s">
        <v>2823</v>
      </c>
      <c r="I660" s="2" t="s">
        <v>240</v>
      </c>
      <c r="J660" s="2" t="s">
        <v>2822</v>
      </c>
      <c r="K660" s="2" t="s">
        <v>445</v>
      </c>
      <c r="L660">
        <v>13100</v>
      </c>
      <c r="M660">
        <v>13500</v>
      </c>
      <c r="N660" s="2" t="s">
        <v>4169</v>
      </c>
      <c r="O660">
        <v>13000</v>
      </c>
      <c r="P660">
        <v>0</v>
      </c>
      <c r="Q660">
        <v>13000</v>
      </c>
      <c r="R660" s="2" t="s">
        <v>764</v>
      </c>
      <c r="S660">
        <v>0</v>
      </c>
      <c r="T660" s="2" t="s">
        <v>4084</v>
      </c>
      <c r="U660">
        <v>13500</v>
      </c>
      <c r="V660">
        <v>0</v>
      </c>
      <c r="W660">
        <v>0</v>
      </c>
      <c r="X660">
        <v>0</v>
      </c>
      <c r="Y660">
        <v>80</v>
      </c>
      <c r="Z660">
        <v>80</v>
      </c>
      <c r="AA660">
        <v>13000</v>
      </c>
      <c r="AB660">
        <v>0.25</v>
      </c>
      <c r="AC660">
        <v>1</v>
      </c>
      <c r="AD660">
        <v>52000</v>
      </c>
      <c r="AE660">
        <v>52000</v>
      </c>
      <c r="AF660">
        <v>8</v>
      </c>
      <c r="AG660" s="2"/>
    </row>
    <row r="661" spans="1:33">
      <c r="A661" s="1">
        <v>46163</v>
      </c>
      <c r="B661" s="2" t="s">
        <v>29</v>
      </c>
      <c r="C661" s="3">
        <v>0.38541666666666674</v>
      </c>
      <c r="D661" s="3">
        <v>0.39236111111111116</v>
      </c>
      <c r="E661">
        <v>729</v>
      </c>
      <c r="F661" s="2" t="s">
        <v>442</v>
      </c>
      <c r="G661" s="2" t="s">
        <v>2853</v>
      </c>
      <c r="H661" s="2" t="s">
        <v>1135</v>
      </c>
      <c r="I661" s="2" t="s">
        <v>2855</v>
      </c>
      <c r="J661" s="2" t="s">
        <v>2854</v>
      </c>
      <c r="K661" s="2" t="s">
        <v>445</v>
      </c>
      <c r="L661">
        <v>9100</v>
      </c>
      <c r="M661">
        <v>9450</v>
      </c>
      <c r="N661" s="2" t="s">
        <v>4149</v>
      </c>
      <c r="O661">
        <v>9000</v>
      </c>
      <c r="P661">
        <v>1000</v>
      </c>
      <c r="Q661">
        <v>9000</v>
      </c>
      <c r="R661" s="2" t="s">
        <v>764</v>
      </c>
      <c r="S661">
        <v>0</v>
      </c>
      <c r="T661" s="2" t="s">
        <v>4084</v>
      </c>
      <c r="U661">
        <v>9450</v>
      </c>
      <c r="V661">
        <v>0</v>
      </c>
      <c r="W661">
        <v>0</v>
      </c>
      <c r="X661">
        <v>0</v>
      </c>
      <c r="Y661">
        <v>80</v>
      </c>
      <c r="Z661">
        <v>80</v>
      </c>
      <c r="AA661">
        <v>10000</v>
      </c>
      <c r="AB661">
        <v>0.17</v>
      </c>
      <c r="AC661">
        <v>1</v>
      </c>
      <c r="AD661">
        <v>58823.529411764699</v>
      </c>
      <c r="AE661">
        <v>58823.529411764699</v>
      </c>
      <c r="AF661">
        <v>3</v>
      </c>
      <c r="AG661" s="2"/>
    </row>
    <row r="662" spans="1:33">
      <c r="A662" s="1">
        <v>46163</v>
      </c>
      <c r="B662" s="2" t="s">
        <v>29</v>
      </c>
      <c r="C662" s="3">
        <v>0.39236111111111116</v>
      </c>
      <c r="D662" s="3">
        <v>0.39583333333333326</v>
      </c>
      <c r="E662">
        <v>734</v>
      </c>
      <c r="F662" s="2" t="s">
        <v>442</v>
      </c>
      <c r="G662" s="2" t="s">
        <v>2861</v>
      </c>
      <c r="H662" s="2" t="s">
        <v>1559</v>
      </c>
      <c r="I662" s="2" t="s">
        <v>97</v>
      </c>
      <c r="J662" s="2" t="s">
        <v>1558</v>
      </c>
      <c r="K662" s="2" t="s">
        <v>445</v>
      </c>
      <c r="L662">
        <v>5000</v>
      </c>
      <c r="M662">
        <v>5490</v>
      </c>
      <c r="N662" s="2" t="s">
        <v>4445</v>
      </c>
      <c r="O662">
        <v>4902</v>
      </c>
      <c r="P662">
        <v>0</v>
      </c>
      <c r="Q662">
        <v>4902</v>
      </c>
      <c r="R662" s="2" t="s">
        <v>764</v>
      </c>
      <c r="S662">
        <v>0</v>
      </c>
      <c r="T662" s="2" t="s">
        <v>4084</v>
      </c>
      <c r="U662">
        <v>5490</v>
      </c>
      <c r="V662">
        <v>0</v>
      </c>
      <c r="W662">
        <v>0</v>
      </c>
      <c r="X662">
        <v>0</v>
      </c>
      <c r="Y662">
        <v>80</v>
      </c>
      <c r="Z662">
        <v>80</v>
      </c>
      <c r="AA662">
        <v>4902</v>
      </c>
      <c r="AB662">
        <v>0.08</v>
      </c>
      <c r="AC662">
        <v>1</v>
      </c>
      <c r="AD662">
        <v>61275</v>
      </c>
      <c r="AE662">
        <v>61275</v>
      </c>
      <c r="AF662">
        <v>8</v>
      </c>
      <c r="AG662" s="2"/>
    </row>
    <row r="663" spans="1:33">
      <c r="A663" s="1">
        <v>46163</v>
      </c>
      <c r="B663" s="2" t="s">
        <v>29</v>
      </c>
      <c r="C663" s="3">
        <v>0.39583333333333326</v>
      </c>
      <c r="D663" s="3">
        <v>0.39930555555555558</v>
      </c>
      <c r="E663">
        <v>731</v>
      </c>
      <c r="F663" s="2" t="s">
        <v>442</v>
      </c>
      <c r="G663" s="2" t="s">
        <v>2860</v>
      </c>
      <c r="H663" s="2" t="s">
        <v>217</v>
      </c>
      <c r="I663" s="2" t="s">
        <v>330</v>
      </c>
      <c r="J663" s="2" t="s">
        <v>1171</v>
      </c>
      <c r="K663" s="2" t="s">
        <v>445</v>
      </c>
      <c r="L663">
        <v>5000</v>
      </c>
      <c r="M663">
        <v>5580</v>
      </c>
      <c r="N663" s="2" t="s">
        <v>4752</v>
      </c>
      <c r="O663">
        <v>0</v>
      </c>
      <c r="P663">
        <v>6000</v>
      </c>
      <c r="Q663">
        <v>0</v>
      </c>
      <c r="R663" s="2" t="s">
        <v>764</v>
      </c>
      <c r="S663">
        <v>0</v>
      </c>
      <c r="T663" s="2" t="s">
        <v>4084</v>
      </c>
      <c r="U663">
        <v>5580</v>
      </c>
      <c r="V663">
        <v>0</v>
      </c>
      <c r="W663">
        <v>0</v>
      </c>
      <c r="X663">
        <v>0</v>
      </c>
      <c r="Y663">
        <v>80</v>
      </c>
      <c r="Z663">
        <v>80</v>
      </c>
      <c r="AA663">
        <v>6000</v>
      </c>
      <c r="AB663">
        <v>0.08</v>
      </c>
      <c r="AC663">
        <v>1</v>
      </c>
      <c r="AD663">
        <v>75000</v>
      </c>
      <c r="AE663">
        <v>75000</v>
      </c>
      <c r="AF663">
        <v>3</v>
      </c>
      <c r="AG663" s="2"/>
    </row>
    <row r="664" spans="1:33">
      <c r="A664" s="1">
        <v>46146</v>
      </c>
      <c r="B664" s="2" t="s">
        <v>4105</v>
      </c>
      <c r="C664" s="3">
        <v>0.59722222222222232</v>
      </c>
      <c r="D664" s="3">
        <v>0.66666666666666674</v>
      </c>
      <c r="E664">
        <v>649</v>
      </c>
      <c r="F664" s="2" t="s">
        <v>2656</v>
      </c>
      <c r="G664" s="2" t="s">
        <v>2652</v>
      </c>
      <c r="H664" s="2" t="s">
        <v>2654</v>
      </c>
      <c r="I664" s="2" t="s">
        <v>2655</v>
      </c>
      <c r="J664" s="2" t="s">
        <v>2653</v>
      </c>
      <c r="K664" s="2" t="s">
        <v>64</v>
      </c>
      <c r="L664">
        <v>2500</v>
      </c>
      <c r="M664">
        <v>3493</v>
      </c>
      <c r="N664" s="2" t="s">
        <v>4877</v>
      </c>
      <c r="O664">
        <v>0</v>
      </c>
      <c r="P664">
        <v>2150</v>
      </c>
      <c r="Q664">
        <v>0</v>
      </c>
      <c r="R664" s="2" t="s">
        <v>3459</v>
      </c>
      <c r="S664">
        <v>9</v>
      </c>
      <c r="T664" s="2" t="s">
        <v>4878</v>
      </c>
      <c r="U664">
        <v>3270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2150</v>
      </c>
      <c r="AB664">
        <v>1.67</v>
      </c>
      <c r="AC664">
        <v>5</v>
      </c>
      <c r="AD664">
        <v>1287.4251497005989</v>
      </c>
      <c r="AE664">
        <v>257.48502994011977</v>
      </c>
      <c r="AF664">
        <v>0</v>
      </c>
      <c r="AG664" s="2"/>
    </row>
    <row r="665" spans="1:33">
      <c r="A665" s="1">
        <v>46147</v>
      </c>
      <c r="B665" s="2" t="s">
        <v>4105</v>
      </c>
      <c r="C665" s="3">
        <v>0.33333333333333326</v>
      </c>
      <c r="D665" s="3">
        <v>0.36111111111111116</v>
      </c>
      <c r="E665">
        <v>649</v>
      </c>
      <c r="F665" s="2" t="s">
        <v>2656</v>
      </c>
      <c r="G665" s="2" t="s">
        <v>2652</v>
      </c>
      <c r="H665" s="2" t="s">
        <v>2654</v>
      </c>
      <c r="I665" s="2" t="s">
        <v>2655</v>
      </c>
      <c r="J665" s="2" t="s">
        <v>2653</v>
      </c>
      <c r="K665" s="2" t="s">
        <v>64</v>
      </c>
      <c r="L665">
        <v>2500</v>
      </c>
      <c r="M665">
        <v>3493</v>
      </c>
      <c r="N665" s="2" t="s">
        <v>4879</v>
      </c>
      <c r="O665">
        <v>0</v>
      </c>
      <c r="P665">
        <v>1330</v>
      </c>
      <c r="Q665">
        <v>0</v>
      </c>
      <c r="R665" s="2" t="s">
        <v>3460</v>
      </c>
      <c r="S665">
        <v>4</v>
      </c>
      <c r="T665" s="2" t="s">
        <v>4878</v>
      </c>
      <c r="U665">
        <v>3270</v>
      </c>
      <c r="V665">
        <v>-210</v>
      </c>
      <c r="W665">
        <v>0</v>
      </c>
      <c r="X665">
        <v>-210</v>
      </c>
      <c r="Y665">
        <v>0</v>
      </c>
      <c r="Z665">
        <v>-210</v>
      </c>
      <c r="AA665">
        <v>1330</v>
      </c>
      <c r="AB665">
        <v>0.67</v>
      </c>
      <c r="AC665">
        <v>5</v>
      </c>
      <c r="AD665">
        <v>1985.0746268656715</v>
      </c>
      <c r="AE665">
        <v>397.0149253731343</v>
      </c>
      <c r="AG665" s="2"/>
    </row>
    <row r="666" spans="1:33">
      <c r="A666" s="1">
        <v>46147</v>
      </c>
      <c r="B666" s="2" t="s">
        <v>4105</v>
      </c>
      <c r="C666" s="3">
        <v>0.47916666666666674</v>
      </c>
      <c r="D666" s="3">
        <v>0.49305555555555558</v>
      </c>
      <c r="E666">
        <v>460</v>
      </c>
      <c r="F666" s="2" t="s">
        <v>2038</v>
      </c>
      <c r="G666" s="2" t="s">
        <v>2035</v>
      </c>
      <c r="H666" s="2" t="s">
        <v>2037</v>
      </c>
      <c r="I666" s="2" t="s">
        <v>153</v>
      </c>
      <c r="J666" s="2" t="s">
        <v>2036</v>
      </c>
      <c r="K666" s="2" t="s">
        <v>64</v>
      </c>
      <c r="L666">
        <v>700</v>
      </c>
      <c r="M666">
        <v>800</v>
      </c>
      <c r="N666" s="2" t="s">
        <v>4880</v>
      </c>
      <c r="O666">
        <v>212</v>
      </c>
      <c r="P666">
        <v>584</v>
      </c>
      <c r="Q666">
        <v>212</v>
      </c>
      <c r="R666" s="2" t="s">
        <v>764</v>
      </c>
      <c r="S666">
        <v>4</v>
      </c>
      <c r="T666" s="2" t="s">
        <v>4878</v>
      </c>
      <c r="U666">
        <v>800</v>
      </c>
      <c r="V666">
        <v>0</v>
      </c>
      <c r="W666">
        <v>4</v>
      </c>
      <c r="X666">
        <v>4</v>
      </c>
      <c r="Y666">
        <v>0</v>
      </c>
      <c r="Z666">
        <v>4</v>
      </c>
      <c r="AA666">
        <v>796</v>
      </c>
      <c r="AB666">
        <v>0.33</v>
      </c>
      <c r="AC666">
        <v>5</v>
      </c>
      <c r="AD666">
        <v>2412.121212121212</v>
      </c>
      <c r="AE666">
        <v>482.42424242424238</v>
      </c>
      <c r="AF666">
        <v>1</v>
      </c>
      <c r="AG666" s="2"/>
    </row>
    <row r="667" spans="1:33">
      <c r="A667" s="1">
        <v>46147</v>
      </c>
      <c r="B667" s="2" t="s">
        <v>4105</v>
      </c>
      <c r="C667" s="3">
        <v>0.58333333333333326</v>
      </c>
      <c r="D667" s="3">
        <v>0.61458333333333326</v>
      </c>
      <c r="E667">
        <v>627</v>
      </c>
      <c r="F667" s="2" t="s">
        <v>1352</v>
      </c>
      <c r="G667" s="2" t="s">
        <v>2590</v>
      </c>
      <c r="H667" s="2" t="s">
        <v>1351</v>
      </c>
      <c r="I667" s="2" t="s">
        <v>153</v>
      </c>
      <c r="J667" s="2" t="s">
        <v>1350</v>
      </c>
      <c r="K667" s="2" t="s">
        <v>64</v>
      </c>
      <c r="L667">
        <v>1500</v>
      </c>
      <c r="M667">
        <v>1883</v>
      </c>
      <c r="N667" s="2" t="s">
        <v>4881</v>
      </c>
      <c r="O667">
        <v>1400</v>
      </c>
      <c r="P667">
        <v>462</v>
      </c>
      <c r="Q667">
        <v>1400</v>
      </c>
      <c r="R667" s="2" t="s">
        <v>764</v>
      </c>
      <c r="S667">
        <v>21</v>
      </c>
      <c r="T667" s="2" t="s">
        <v>4878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1862</v>
      </c>
      <c r="AB667">
        <v>0.75</v>
      </c>
      <c r="AC667">
        <v>5</v>
      </c>
      <c r="AD667">
        <v>2482.6666666666665</v>
      </c>
      <c r="AE667">
        <v>496.5333333333333</v>
      </c>
      <c r="AG667" s="2"/>
    </row>
    <row r="668" spans="1:33">
      <c r="A668" s="1">
        <v>46148</v>
      </c>
      <c r="B668" s="2" t="s">
        <v>4105</v>
      </c>
      <c r="C668" s="3">
        <v>0.38888888888888884</v>
      </c>
      <c r="D668" s="3">
        <v>0.42361111111111116</v>
      </c>
      <c r="E668">
        <v>606</v>
      </c>
      <c r="F668" s="2" t="s">
        <v>2500</v>
      </c>
      <c r="G668" s="2" t="s">
        <v>2498</v>
      </c>
      <c r="H668" s="2" t="s">
        <v>2037</v>
      </c>
      <c r="I668" s="2" t="s">
        <v>59</v>
      </c>
      <c r="J668" s="2" t="s">
        <v>2499</v>
      </c>
      <c r="K668" s="2" t="s">
        <v>64</v>
      </c>
      <c r="L668">
        <v>1500</v>
      </c>
      <c r="M668">
        <v>1567</v>
      </c>
      <c r="N668" s="2" t="s">
        <v>4882</v>
      </c>
      <c r="O668">
        <v>0</v>
      </c>
      <c r="P668">
        <v>1565</v>
      </c>
      <c r="Q668">
        <v>0</v>
      </c>
      <c r="R668" s="2" t="s">
        <v>764</v>
      </c>
      <c r="S668">
        <v>2</v>
      </c>
      <c r="T668" s="2" t="s">
        <v>4878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1565</v>
      </c>
      <c r="AB668">
        <v>0.83</v>
      </c>
      <c r="AC668">
        <v>5</v>
      </c>
      <c r="AD668">
        <v>1885.5421686746988</v>
      </c>
      <c r="AE668">
        <v>377.10843373493975</v>
      </c>
      <c r="AG668" s="2"/>
    </row>
    <row r="669" spans="1:33">
      <c r="A669" s="1">
        <v>46156</v>
      </c>
      <c r="B669" s="2" t="s">
        <v>4105</v>
      </c>
      <c r="C669" s="3">
        <v>0.36111111111111116</v>
      </c>
      <c r="D669" s="3">
        <v>0.54861111111111116</v>
      </c>
      <c r="E669">
        <v>646</v>
      </c>
      <c r="F669" s="2" t="s">
        <v>2641</v>
      </c>
      <c r="G669" s="2" t="s">
        <v>2638</v>
      </c>
      <c r="H669" s="2" t="s">
        <v>2640</v>
      </c>
      <c r="I669" s="2" t="s">
        <v>770</v>
      </c>
      <c r="J669" s="2" t="s">
        <v>2639</v>
      </c>
      <c r="K669" s="2" t="s">
        <v>64</v>
      </c>
      <c r="L669">
        <v>9000</v>
      </c>
      <c r="M669">
        <v>9421</v>
      </c>
      <c r="N669" s="2" t="s">
        <v>4883</v>
      </c>
      <c r="O669">
        <v>0</v>
      </c>
      <c r="P669">
        <v>9071</v>
      </c>
      <c r="Q669">
        <v>0</v>
      </c>
      <c r="R669" s="2" t="s">
        <v>4884</v>
      </c>
      <c r="S669">
        <v>350</v>
      </c>
      <c r="T669" s="2" t="s">
        <v>4878</v>
      </c>
      <c r="U669">
        <v>9900</v>
      </c>
      <c r="V669">
        <v>0</v>
      </c>
      <c r="W669">
        <v>829</v>
      </c>
      <c r="X669">
        <v>829</v>
      </c>
      <c r="Y669">
        <v>0</v>
      </c>
      <c r="Z669">
        <v>829</v>
      </c>
      <c r="AA669">
        <v>9071</v>
      </c>
      <c r="AB669">
        <v>4.5</v>
      </c>
      <c r="AC669">
        <v>5</v>
      </c>
      <c r="AD669">
        <v>2015.7777777777778</v>
      </c>
      <c r="AE669">
        <v>403.15555555555557</v>
      </c>
      <c r="AF669">
        <v>46</v>
      </c>
      <c r="AG669" s="2"/>
    </row>
    <row r="670" spans="1:33">
      <c r="A670" s="1">
        <v>46157</v>
      </c>
      <c r="B670" s="2" t="s">
        <v>4105</v>
      </c>
      <c r="C670" s="3">
        <v>0.33333333333333326</v>
      </c>
      <c r="D670" s="3">
        <v>0.34722222222222232</v>
      </c>
      <c r="E670">
        <v>768</v>
      </c>
      <c r="F670" s="2" t="s">
        <v>184</v>
      </c>
      <c r="G670" s="2" t="s">
        <v>2952</v>
      </c>
      <c r="H670" s="2" t="s">
        <v>182</v>
      </c>
      <c r="I670" s="2" t="s">
        <v>153</v>
      </c>
      <c r="J670" s="2" t="s">
        <v>181</v>
      </c>
      <c r="K670" s="2" t="s">
        <v>64</v>
      </c>
      <c r="L670">
        <v>500</v>
      </c>
      <c r="M670">
        <v>689</v>
      </c>
      <c r="N670" s="2" t="s">
        <v>4885</v>
      </c>
      <c r="O670">
        <v>200</v>
      </c>
      <c r="P670">
        <v>469</v>
      </c>
      <c r="Q670">
        <v>200</v>
      </c>
      <c r="R670" s="2" t="s">
        <v>764</v>
      </c>
      <c r="S670">
        <v>0</v>
      </c>
      <c r="T670" s="2" t="s">
        <v>4878</v>
      </c>
      <c r="U670">
        <v>800</v>
      </c>
      <c r="V670">
        <v>0</v>
      </c>
      <c r="W670">
        <v>131</v>
      </c>
      <c r="X670">
        <v>131</v>
      </c>
      <c r="Y670">
        <v>0</v>
      </c>
      <c r="Z670">
        <v>131</v>
      </c>
      <c r="AA670">
        <v>669</v>
      </c>
      <c r="AB670">
        <v>0.33</v>
      </c>
      <c r="AC670">
        <v>5</v>
      </c>
      <c r="AD670">
        <v>2027.2727272727273</v>
      </c>
      <c r="AE670">
        <v>405.4545454545455</v>
      </c>
      <c r="AF670">
        <v>16</v>
      </c>
      <c r="AG670" s="2"/>
    </row>
    <row r="671" spans="1:33">
      <c r="A671" s="1">
        <v>46162</v>
      </c>
      <c r="B671" s="2" t="s">
        <v>4105</v>
      </c>
      <c r="C671" s="3">
        <v>0.33333333333333326</v>
      </c>
      <c r="D671" s="3">
        <v>0.625</v>
      </c>
      <c r="E671">
        <v>642</v>
      </c>
      <c r="F671" s="2" t="s">
        <v>1680</v>
      </c>
      <c r="G671" s="2" t="s">
        <v>2631</v>
      </c>
      <c r="H671" s="2" t="s">
        <v>1679</v>
      </c>
      <c r="I671" s="2" t="s">
        <v>59</v>
      </c>
      <c r="J671" s="2" t="s">
        <v>1678</v>
      </c>
      <c r="K671" s="2" t="s">
        <v>64</v>
      </c>
      <c r="L671">
        <v>7000</v>
      </c>
      <c r="M671">
        <v>7607</v>
      </c>
      <c r="N671" s="2" t="s">
        <v>4886</v>
      </c>
      <c r="O671">
        <v>0</v>
      </c>
      <c r="P671">
        <v>7572</v>
      </c>
      <c r="Q671">
        <v>0</v>
      </c>
      <c r="R671" s="2" t="s">
        <v>764</v>
      </c>
      <c r="S671">
        <v>35</v>
      </c>
      <c r="T671" s="2" t="s">
        <v>4878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7572</v>
      </c>
      <c r="AB671">
        <v>7</v>
      </c>
      <c r="AC671">
        <v>5</v>
      </c>
      <c r="AD671">
        <v>1081.7142857142858</v>
      </c>
      <c r="AE671">
        <v>216.34285714285716</v>
      </c>
      <c r="AG671" s="2"/>
    </row>
    <row r="672" spans="1:33">
      <c r="A672" s="1">
        <v>46161</v>
      </c>
      <c r="B672" s="2" t="s">
        <v>29</v>
      </c>
      <c r="C672" s="3">
        <v>0.4375</v>
      </c>
      <c r="D672" s="3">
        <v>0.51388888888888884</v>
      </c>
      <c r="E672">
        <v>526</v>
      </c>
      <c r="F672" s="2" t="s">
        <v>290</v>
      </c>
      <c r="G672" s="2" t="s">
        <v>2220</v>
      </c>
      <c r="H672" s="2" t="s">
        <v>282</v>
      </c>
      <c r="I672" s="2" t="s">
        <v>97</v>
      </c>
      <c r="J672" s="2" t="s">
        <v>281</v>
      </c>
      <c r="K672" s="2" t="s">
        <v>64</v>
      </c>
      <c r="L672">
        <v>13500</v>
      </c>
      <c r="M672">
        <v>13500</v>
      </c>
      <c r="N672" s="2" t="s">
        <v>4887</v>
      </c>
      <c r="O672">
        <v>1400</v>
      </c>
      <c r="P672">
        <v>12097</v>
      </c>
      <c r="Q672">
        <v>1400</v>
      </c>
      <c r="R672" s="2" t="s">
        <v>764</v>
      </c>
      <c r="S672">
        <v>9</v>
      </c>
      <c r="T672" s="2" t="s">
        <v>4084</v>
      </c>
      <c r="U672">
        <v>13800</v>
      </c>
      <c r="V672">
        <v>0</v>
      </c>
      <c r="W672">
        <v>303</v>
      </c>
      <c r="X672">
        <v>303</v>
      </c>
      <c r="Y672">
        <v>0</v>
      </c>
      <c r="Z672">
        <v>303</v>
      </c>
      <c r="AA672">
        <v>13497</v>
      </c>
      <c r="AB672">
        <v>1.83</v>
      </c>
      <c r="AC672">
        <v>1</v>
      </c>
      <c r="AD672">
        <v>7375.4098360655735</v>
      </c>
      <c r="AE672">
        <v>7375.4098360655735</v>
      </c>
      <c r="AF672">
        <v>25</v>
      </c>
      <c r="AG672" s="2"/>
    </row>
    <row r="673" spans="1:33">
      <c r="A673" s="1">
        <v>46161</v>
      </c>
      <c r="B673" s="2" t="s">
        <v>29</v>
      </c>
      <c r="C673" s="3">
        <v>0.47916666666666674</v>
      </c>
      <c r="D673" s="3">
        <v>0.52083333333333326</v>
      </c>
      <c r="E673">
        <v>528</v>
      </c>
      <c r="F673" s="2" t="s">
        <v>290</v>
      </c>
      <c r="G673" s="2" t="s">
        <v>2223</v>
      </c>
      <c r="H673" s="2" t="s">
        <v>282</v>
      </c>
      <c r="I673" s="2" t="s">
        <v>97</v>
      </c>
      <c r="J673" s="2" t="s">
        <v>281</v>
      </c>
      <c r="K673" s="2" t="s">
        <v>64</v>
      </c>
      <c r="L673">
        <v>6000</v>
      </c>
      <c r="M673">
        <v>6000</v>
      </c>
      <c r="N673" s="2" t="s">
        <v>4888</v>
      </c>
      <c r="O673">
        <v>6000</v>
      </c>
      <c r="P673">
        <v>0</v>
      </c>
      <c r="Q673">
        <v>6000</v>
      </c>
      <c r="R673" s="2" t="s">
        <v>764</v>
      </c>
      <c r="S673">
        <v>0</v>
      </c>
      <c r="T673" s="2" t="s">
        <v>4750</v>
      </c>
      <c r="U673">
        <v>6240</v>
      </c>
      <c r="V673">
        <v>0</v>
      </c>
      <c r="W673">
        <v>240</v>
      </c>
      <c r="X673">
        <v>240</v>
      </c>
      <c r="Y673">
        <v>0</v>
      </c>
      <c r="Z673">
        <v>240</v>
      </c>
      <c r="AA673">
        <v>6000</v>
      </c>
      <c r="AB673">
        <v>1</v>
      </c>
      <c r="AC673">
        <v>2</v>
      </c>
      <c r="AD673">
        <v>6000</v>
      </c>
      <c r="AE673">
        <v>3000</v>
      </c>
      <c r="AF673">
        <v>20</v>
      </c>
      <c r="AG673" s="2"/>
    </row>
    <row r="674" spans="1:33">
      <c r="A674" s="1">
        <v>46161</v>
      </c>
      <c r="B674" s="2" t="s">
        <v>29</v>
      </c>
      <c r="C674" s="3">
        <v>0.58333333333333326</v>
      </c>
      <c r="D674" s="3">
        <v>0.60416666666666674</v>
      </c>
      <c r="E674">
        <v>529</v>
      </c>
      <c r="F674" s="2" t="s">
        <v>290</v>
      </c>
      <c r="G674" s="2" t="s">
        <v>2224</v>
      </c>
      <c r="H674" s="2" t="s">
        <v>282</v>
      </c>
      <c r="I674" s="2" t="s">
        <v>97</v>
      </c>
      <c r="J674" s="2" t="s">
        <v>281</v>
      </c>
      <c r="K674" s="2" t="s">
        <v>64</v>
      </c>
      <c r="L674">
        <v>6000</v>
      </c>
      <c r="M674">
        <v>6000</v>
      </c>
      <c r="N674" s="2" t="s">
        <v>4888</v>
      </c>
      <c r="O674">
        <v>6000</v>
      </c>
      <c r="P674">
        <v>0</v>
      </c>
      <c r="Q674">
        <v>6000</v>
      </c>
      <c r="R674" s="2" t="s">
        <v>764</v>
      </c>
      <c r="S674">
        <v>0</v>
      </c>
      <c r="T674" s="2" t="s">
        <v>4750</v>
      </c>
      <c r="U674">
        <v>6240</v>
      </c>
      <c r="V674">
        <v>0</v>
      </c>
      <c r="W674">
        <v>240</v>
      </c>
      <c r="X674">
        <v>240</v>
      </c>
      <c r="Y674">
        <v>0</v>
      </c>
      <c r="Z674">
        <v>240</v>
      </c>
      <c r="AA674">
        <v>6000</v>
      </c>
      <c r="AB674">
        <v>0.5</v>
      </c>
      <c r="AC674">
        <v>2</v>
      </c>
      <c r="AD674">
        <v>12000</v>
      </c>
      <c r="AE674">
        <v>6000</v>
      </c>
      <c r="AF674">
        <v>20</v>
      </c>
      <c r="AG674" s="2"/>
    </row>
    <row r="675" spans="1:33">
      <c r="A675" s="1">
        <v>46161</v>
      </c>
      <c r="B675" s="2" t="s">
        <v>29</v>
      </c>
      <c r="C675" s="3">
        <v>0.61805555555555558</v>
      </c>
      <c r="D675" s="3">
        <v>0.70833333333333326</v>
      </c>
      <c r="E675">
        <v>519</v>
      </c>
      <c r="F675" s="2" t="s">
        <v>251</v>
      </c>
      <c r="G675" s="2" t="s">
        <v>2203</v>
      </c>
      <c r="H675" s="2" t="s">
        <v>250</v>
      </c>
      <c r="I675" s="2" t="s">
        <v>2205</v>
      </c>
      <c r="J675" s="2" t="s">
        <v>2204</v>
      </c>
      <c r="K675" s="2" t="s">
        <v>64</v>
      </c>
      <c r="L675">
        <v>19000</v>
      </c>
      <c r="M675">
        <v>19053</v>
      </c>
      <c r="N675" s="2" t="s">
        <v>4889</v>
      </c>
      <c r="O675">
        <v>0</v>
      </c>
      <c r="P675">
        <v>6500</v>
      </c>
      <c r="Q675">
        <v>0</v>
      </c>
      <c r="R675" s="2" t="s">
        <v>3459</v>
      </c>
      <c r="S675">
        <v>0</v>
      </c>
      <c r="T675" s="2" t="s">
        <v>4890</v>
      </c>
      <c r="U675">
        <v>19200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6500</v>
      </c>
      <c r="AB675">
        <v>2.17</v>
      </c>
      <c r="AC675">
        <v>2</v>
      </c>
      <c r="AD675">
        <v>2995.3917050691243</v>
      </c>
      <c r="AE675">
        <v>1497.6958525345622</v>
      </c>
      <c r="AF675">
        <v>0</v>
      </c>
      <c r="AG675" s="2"/>
    </row>
    <row r="676" spans="1:33">
      <c r="A676" s="1">
        <v>46161</v>
      </c>
      <c r="B676" s="2" t="s">
        <v>29</v>
      </c>
      <c r="C676" s="3">
        <v>0.625</v>
      </c>
      <c r="D676" s="3">
        <v>0.65277777777777768</v>
      </c>
      <c r="E676">
        <v>530</v>
      </c>
      <c r="F676" s="2" t="s">
        <v>290</v>
      </c>
      <c r="G676" s="2" t="s">
        <v>2225</v>
      </c>
      <c r="H676" s="2" t="s">
        <v>282</v>
      </c>
      <c r="I676" s="2" t="s">
        <v>97</v>
      </c>
      <c r="J676" s="2" t="s">
        <v>281</v>
      </c>
      <c r="K676" s="2" t="s">
        <v>64</v>
      </c>
      <c r="L676">
        <v>6000</v>
      </c>
      <c r="M676">
        <v>7266</v>
      </c>
      <c r="N676" s="2" t="s">
        <v>4891</v>
      </c>
      <c r="O676">
        <v>6000</v>
      </c>
      <c r="P676">
        <v>762</v>
      </c>
      <c r="Q676">
        <v>6000</v>
      </c>
      <c r="R676" s="2" t="s">
        <v>764</v>
      </c>
      <c r="S676">
        <v>40</v>
      </c>
      <c r="T676" s="2" t="s">
        <v>4892</v>
      </c>
      <c r="U676">
        <v>6600</v>
      </c>
      <c r="V676">
        <v>0</v>
      </c>
      <c r="W676">
        <v>-162</v>
      </c>
      <c r="X676">
        <v>-162</v>
      </c>
      <c r="Y676">
        <v>0</v>
      </c>
      <c r="Z676">
        <v>-162</v>
      </c>
      <c r="AA676">
        <v>6762</v>
      </c>
      <c r="AB676">
        <v>0.67</v>
      </c>
      <c r="AC676">
        <v>2</v>
      </c>
      <c r="AD676">
        <v>10092.537313432835</v>
      </c>
      <c r="AE676">
        <v>5046.2686567164174</v>
      </c>
      <c r="AF676">
        <v>-14</v>
      </c>
      <c r="AG676" s="2"/>
    </row>
    <row r="677" spans="1:33">
      <c r="A677" s="1">
        <v>46162</v>
      </c>
      <c r="B677" s="2" t="s">
        <v>29</v>
      </c>
      <c r="C677" s="3">
        <v>0.34375</v>
      </c>
      <c r="D677" s="3">
        <v>0.44444444444444442</v>
      </c>
      <c r="E677">
        <v>519</v>
      </c>
      <c r="F677" s="2" t="s">
        <v>251</v>
      </c>
      <c r="G677" s="2" t="s">
        <v>2203</v>
      </c>
      <c r="H677" s="2" t="s">
        <v>250</v>
      </c>
      <c r="I677" s="2" t="s">
        <v>2205</v>
      </c>
      <c r="J677" s="2" t="s">
        <v>2204</v>
      </c>
      <c r="K677" s="2" t="s">
        <v>64</v>
      </c>
      <c r="L677">
        <v>19000</v>
      </c>
      <c r="M677">
        <v>19053</v>
      </c>
      <c r="N677" s="2" t="s">
        <v>4893</v>
      </c>
      <c r="O677">
        <v>5753</v>
      </c>
      <c r="P677">
        <v>13200</v>
      </c>
      <c r="Q677">
        <v>5753</v>
      </c>
      <c r="R677" s="2" t="s">
        <v>3460</v>
      </c>
      <c r="S677">
        <v>35</v>
      </c>
      <c r="T677" s="2" t="s">
        <v>4890</v>
      </c>
      <c r="U677">
        <v>19200</v>
      </c>
      <c r="V677">
        <v>-6253</v>
      </c>
      <c r="W677">
        <v>0</v>
      </c>
      <c r="X677">
        <v>-6253</v>
      </c>
      <c r="Y677">
        <v>0</v>
      </c>
      <c r="Z677">
        <v>-6253</v>
      </c>
      <c r="AA677">
        <v>18953</v>
      </c>
      <c r="AB677">
        <v>2.42</v>
      </c>
      <c r="AC677">
        <v>2</v>
      </c>
      <c r="AD677">
        <v>7831.818181818182</v>
      </c>
      <c r="AE677">
        <v>3915.909090909091</v>
      </c>
      <c r="AG677" s="2"/>
    </row>
    <row r="678" spans="1:33">
      <c r="A678" s="1">
        <v>46162</v>
      </c>
      <c r="B678" s="2" t="s">
        <v>29</v>
      </c>
      <c r="C678" s="3">
        <v>0.35416666666666674</v>
      </c>
      <c r="D678" s="3">
        <v>0.55902777777777768</v>
      </c>
      <c r="E678">
        <v>633</v>
      </c>
      <c r="F678" s="2" t="s">
        <v>2616</v>
      </c>
      <c r="G678" s="2" t="s">
        <v>2612</v>
      </c>
      <c r="H678" s="2" t="s">
        <v>2614</v>
      </c>
      <c r="I678" s="2" t="s">
        <v>2615</v>
      </c>
      <c r="J678" s="2" t="s">
        <v>2613</v>
      </c>
      <c r="K678" s="2" t="s">
        <v>116</v>
      </c>
      <c r="L678">
        <v>54000</v>
      </c>
      <c r="M678">
        <v>54285</v>
      </c>
      <c r="N678" s="2" t="s">
        <v>4894</v>
      </c>
      <c r="O678">
        <v>54285</v>
      </c>
      <c r="P678">
        <v>0</v>
      </c>
      <c r="Q678">
        <v>54285</v>
      </c>
      <c r="R678" s="2" t="s">
        <v>764</v>
      </c>
      <c r="S678">
        <v>0</v>
      </c>
      <c r="T678" s="2" t="s">
        <v>4561</v>
      </c>
      <c r="U678">
        <v>55200</v>
      </c>
      <c r="V678">
        <v>0</v>
      </c>
      <c r="W678">
        <v>915</v>
      </c>
      <c r="X678">
        <v>915</v>
      </c>
      <c r="Y678">
        <v>0</v>
      </c>
      <c r="Z678">
        <v>915</v>
      </c>
      <c r="AA678">
        <v>54285</v>
      </c>
      <c r="AB678">
        <v>4.92</v>
      </c>
      <c r="AC678">
        <v>1</v>
      </c>
      <c r="AD678">
        <v>11033.536585365853</v>
      </c>
      <c r="AE678">
        <v>11033.536585365853</v>
      </c>
      <c r="AF678">
        <v>23</v>
      </c>
      <c r="AG678" s="2"/>
    </row>
    <row r="679" spans="1:33">
      <c r="A679" s="1">
        <v>46162</v>
      </c>
      <c r="B679" s="2" t="s">
        <v>29</v>
      </c>
      <c r="C679" s="3">
        <v>0.5</v>
      </c>
      <c r="D679" s="3">
        <v>0.67361111111111116</v>
      </c>
      <c r="E679">
        <v>503</v>
      </c>
      <c r="F679" s="2" t="s">
        <v>2157</v>
      </c>
      <c r="G679" s="2" t="s">
        <v>2154</v>
      </c>
      <c r="H679" s="2" t="s">
        <v>2156</v>
      </c>
      <c r="I679" s="2" t="s">
        <v>2075</v>
      </c>
      <c r="J679" s="2" t="s">
        <v>2155</v>
      </c>
      <c r="K679" s="2" t="s">
        <v>64</v>
      </c>
      <c r="L679">
        <v>20500</v>
      </c>
      <c r="M679">
        <v>19557</v>
      </c>
      <c r="N679" s="2" t="s">
        <v>4895</v>
      </c>
      <c r="O679">
        <v>19542</v>
      </c>
      <c r="P679">
        <v>0</v>
      </c>
      <c r="Q679">
        <v>19542</v>
      </c>
      <c r="R679" s="2" t="s">
        <v>764</v>
      </c>
      <c r="S679">
        <v>0</v>
      </c>
      <c r="T679" s="2" t="s">
        <v>4890</v>
      </c>
      <c r="U679">
        <v>20880</v>
      </c>
      <c r="V679">
        <v>0</v>
      </c>
      <c r="W679">
        <v>1338</v>
      </c>
      <c r="X679">
        <v>1338</v>
      </c>
      <c r="Y679">
        <v>0</v>
      </c>
      <c r="Z679">
        <v>1338</v>
      </c>
      <c r="AA679">
        <v>19542</v>
      </c>
      <c r="AB679">
        <v>4.17</v>
      </c>
      <c r="AC679">
        <v>2</v>
      </c>
      <c r="AD679">
        <v>4686.330935251799</v>
      </c>
      <c r="AE679">
        <v>2343.1654676258995</v>
      </c>
      <c r="AF679">
        <v>56</v>
      </c>
      <c r="AG679" s="2"/>
    </row>
    <row r="680" spans="1:33">
      <c r="A680" s="1">
        <v>46163</v>
      </c>
      <c r="B680" s="2" t="s">
        <v>29</v>
      </c>
      <c r="C680" s="3">
        <v>0.35416666666666674</v>
      </c>
      <c r="D680" s="3">
        <v>0.38541666666666674</v>
      </c>
      <c r="E680">
        <v>553</v>
      </c>
      <c r="F680" s="2" t="s">
        <v>2308</v>
      </c>
      <c r="G680" s="2" t="s">
        <v>2306</v>
      </c>
      <c r="H680" s="2" t="s">
        <v>2243</v>
      </c>
      <c r="I680" s="2" t="s">
        <v>2229</v>
      </c>
      <c r="J680" s="2" t="s">
        <v>2307</v>
      </c>
      <c r="K680" s="2" t="s">
        <v>64</v>
      </c>
      <c r="L680">
        <v>6000</v>
      </c>
      <c r="M680">
        <v>5893</v>
      </c>
      <c r="N680" s="2" t="s">
        <v>4896</v>
      </c>
      <c r="O680">
        <v>1850</v>
      </c>
      <c r="P680">
        <v>3928</v>
      </c>
      <c r="Q680">
        <v>1850</v>
      </c>
      <c r="R680" s="2" t="s">
        <v>764</v>
      </c>
      <c r="S680">
        <v>13</v>
      </c>
      <c r="T680" s="2" t="s">
        <v>4897</v>
      </c>
      <c r="U680">
        <v>6480</v>
      </c>
      <c r="V680">
        <v>0</v>
      </c>
      <c r="W680">
        <v>702</v>
      </c>
      <c r="X680">
        <v>702</v>
      </c>
      <c r="Y680">
        <v>0</v>
      </c>
      <c r="Z680">
        <v>702</v>
      </c>
      <c r="AA680">
        <v>5778</v>
      </c>
      <c r="AB680">
        <v>0.75</v>
      </c>
      <c r="AC680">
        <v>2</v>
      </c>
      <c r="AD680">
        <v>7704</v>
      </c>
      <c r="AE680">
        <v>3852</v>
      </c>
      <c r="AF680">
        <v>29</v>
      </c>
      <c r="AG680" s="2"/>
    </row>
    <row r="681" spans="1:33">
      <c r="A681" s="1">
        <v>46163</v>
      </c>
      <c r="B681" s="2" t="s">
        <v>29</v>
      </c>
      <c r="C681" s="3">
        <v>0.41319444444444442</v>
      </c>
      <c r="D681" s="3">
        <v>0.49305555555555558</v>
      </c>
      <c r="E681">
        <v>500</v>
      </c>
      <c r="F681" s="2" t="s">
        <v>2143</v>
      </c>
      <c r="G681" s="2" t="s">
        <v>2140</v>
      </c>
      <c r="H681" s="2" t="s">
        <v>2142</v>
      </c>
      <c r="I681" s="2" t="s">
        <v>354</v>
      </c>
      <c r="J681" s="2" t="s">
        <v>2141</v>
      </c>
      <c r="K681" s="2" t="s">
        <v>64</v>
      </c>
      <c r="L681">
        <v>9500</v>
      </c>
      <c r="M681">
        <v>9393</v>
      </c>
      <c r="N681" s="2" t="s">
        <v>4898</v>
      </c>
      <c r="O681">
        <v>9330</v>
      </c>
      <c r="P681">
        <v>0</v>
      </c>
      <c r="Q681">
        <v>9330</v>
      </c>
      <c r="R681" s="2" t="s">
        <v>764</v>
      </c>
      <c r="S681">
        <v>125</v>
      </c>
      <c r="T681" s="2" t="s">
        <v>4897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9330</v>
      </c>
      <c r="AB681">
        <v>1.92</v>
      </c>
      <c r="AC681">
        <v>2</v>
      </c>
      <c r="AD681">
        <v>4859.375</v>
      </c>
      <c r="AE681">
        <v>2429.6875</v>
      </c>
      <c r="AG681" s="2"/>
    </row>
    <row r="682" spans="1:33">
      <c r="A682" s="1">
        <v>46163</v>
      </c>
      <c r="B682" s="2" t="s">
        <v>29</v>
      </c>
      <c r="C682" s="3">
        <v>0.50694444444444442</v>
      </c>
      <c r="D682" s="3">
        <v>0.61111111111111116</v>
      </c>
      <c r="E682">
        <v>610</v>
      </c>
      <c r="F682" s="2" t="s">
        <v>2521</v>
      </c>
      <c r="G682" s="2" t="s">
        <v>2517</v>
      </c>
      <c r="H682" s="2" t="s">
        <v>2519</v>
      </c>
      <c r="I682" s="2" t="s">
        <v>2520</v>
      </c>
      <c r="J682" s="2" t="s">
        <v>2518</v>
      </c>
      <c r="K682" s="2" t="s">
        <v>64</v>
      </c>
      <c r="L682">
        <v>20500</v>
      </c>
      <c r="M682">
        <v>20657</v>
      </c>
      <c r="N682" s="2" t="s">
        <v>4899</v>
      </c>
      <c r="O682">
        <v>9648</v>
      </c>
      <c r="P682">
        <v>11004</v>
      </c>
      <c r="Q682">
        <v>9648</v>
      </c>
      <c r="R682" s="2" t="s">
        <v>764</v>
      </c>
      <c r="S682">
        <v>2</v>
      </c>
      <c r="T682" s="2" t="s">
        <v>4897</v>
      </c>
      <c r="U682">
        <v>21000</v>
      </c>
      <c r="V682">
        <v>0</v>
      </c>
      <c r="W682">
        <v>348</v>
      </c>
      <c r="X682">
        <v>348</v>
      </c>
      <c r="Y682">
        <v>0</v>
      </c>
      <c r="Z682">
        <v>348</v>
      </c>
      <c r="AA682">
        <v>20652</v>
      </c>
      <c r="AB682">
        <v>2.5</v>
      </c>
      <c r="AC682">
        <v>2</v>
      </c>
      <c r="AD682">
        <v>8260.7999999999993</v>
      </c>
      <c r="AE682">
        <v>4130.3999999999996</v>
      </c>
      <c r="AF682">
        <v>29</v>
      </c>
      <c r="AG682" s="2"/>
    </row>
    <row r="683" spans="1:33">
      <c r="A683" s="1">
        <v>46164</v>
      </c>
      <c r="B683" s="2" t="s">
        <v>29</v>
      </c>
      <c r="C683" s="3">
        <v>0.34722222222222232</v>
      </c>
      <c r="D683" s="3">
        <v>0.59027777777777768</v>
      </c>
      <c r="E683">
        <v>814</v>
      </c>
      <c r="F683" s="2" t="s">
        <v>1335</v>
      </c>
      <c r="G683" s="2" t="s">
        <v>3086</v>
      </c>
      <c r="H683" s="2" t="s">
        <v>1298</v>
      </c>
      <c r="I683" s="2" t="s">
        <v>2288</v>
      </c>
      <c r="J683" s="2" t="s">
        <v>2915</v>
      </c>
      <c r="K683" s="2" t="s">
        <v>64</v>
      </c>
      <c r="L683">
        <v>6000</v>
      </c>
      <c r="M683">
        <v>17928</v>
      </c>
      <c r="N683" s="2" t="s">
        <v>4900</v>
      </c>
      <c r="O683">
        <v>15390</v>
      </c>
      <c r="P683">
        <v>2740</v>
      </c>
      <c r="Q683">
        <v>15390</v>
      </c>
      <c r="R683" s="2" t="s">
        <v>764</v>
      </c>
      <c r="S683">
        <v>21</v>
      </c>
      <c r="T683" s="2" t="s">
        <v>4901</v>
      </c>
      <c r="U683">
        <v>18600</v>
      </c>
      <c r="V683">
        <v>0</v>
      </c>
      <c r="W683">
        <v>470</v>
      </c>
      <c r="X683">
        <v>470</v>
      </c>
      <c r="Y683">
        <v>0</v>
      </c>
      <c r="Z683">
        <v>470</v>
      </c>
      <c r="AA683">
        <v>18130</v>
      </c>
      <c r="AB683">
        <v>5.83</v>
      </c>
      <c r="AC683">
        <v>3</v>
      </c>
      <c r="AD683">
        <v>3109.7770154373929</v>
      </c>
      <c r="AE683">
        <v>1036.5923384791308</v>
      </c>
      <c r="AF683">
        <v>118</v>
      </c>
      <c r="AG683" s="2"/>
    </row>
    <row r="684" spans="1:33">
      <c r="A684" s="1">
        <v>46164</v>
      </c>
      <c r="B684" s="2" t="s">
        <v>29</v>
      </c>
      <c r="C684" s="3">
        <v>0.56944444444444442</v>
      </c>
      <c r="D684" s="3">
        <v>0.58333333333333326</v>
      </c>
      <c r="E684">
        <v>797</v>
      </c>
      <c r="F684" s="2" t="s">
        <v>3033</v>
      </c>
      <c r="G684" s="2" t="s">
        <v>3030</v>
      </c>
      <c r="H684" s="2" t="s">
        <v>3032</v>
      </c>
      <c r="I684" s="2" t="s">
        <v>687</v>
      </c>
      <c r="J684" s="2" t="s">
        <v>3031</v>
      </c>
      <c r="K684" s="2" t="s">
        <v>64</v>
      </c>
      <c r="L684">
        <v>400</v>
      </c>
      <c r="M684">
        <v>430</v>
      </c>
      <c r="N684" s="2" t="s">
        <v>4902</v>
      </c>
      <c r="O684">
        <v>0</v>
      </c>
      <c r="P684">
        <v>430</v>
      </c>
      <c r="Q684">
        <v>0</v>
      </c>
      <c r="R684" s="2" t="s">
        <v>764</v>
      </c>
      <c r="S684">
        <v>0</v>
      </c>
      <c r="T684" s="2" t="s">
        <v>3991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430</v>
      </c>
      <c r="AB684">
        <v>0.33</v>
      </c>
      <c r="AC684">
        <v>1</v>
      </c>
      <c r="AD684">
        <v>1303.030303030303</v>
      </c>
      <c r="AE684">
        <v>1303.030303030303</v>
      </c>
      <c r="AG684" s="2"/>
    </row>
    <row r="685" spans="1:33">
      <c r="A685" s="1">
        <v>46167</v>
      </c>
      <c r="B685" s="2" t="s">
        <v>29</v>
      </c>
      <c r="C685" s="3">
        <v>0.33333333333333326</v>
      </c>
      <c r="D685" s="3">
        <v>0.51388888888888884</v>
      </c>
      <c r="E685">
        <v>517</v>
      </c>
      <c r="F685" s="2" t="s">
        <v>2199</v>
      </c>
      <c r="G685" s="2" t="s">
        <v>2196</v>
      </c>
      <c r="H685" s="2" t="s">
        <v>2198</v>
      </c>
      <c r="I685" s="2" t="s">
        <v>192</v>
      </c>
      <c r="J685" s="2" t="s">
        <v>2197</v>
      </c>
      <c r="K685" s="2" t="s">
        <v>64</v>
      </c>
      <c r="L685">
        <v>19300</v>
      </c>
      <c r="M685">
        <v>19377</v>
      </c>
      <c r="N685" s="2" t="s">
        <v>4903</v>
      </c>
      <c r="O685">
        <v>18624</v>
      </c>
      <c r="P685">
        <v>0</v>
      </c>
      <c r="Q685">
        <v>18624</v>
      </c>
      <c r="R685" s="2" t="s">
        <v>4904</v>
      </c>
      <c r="S685">
        <v>756</v>
      </c>
      <c r="T685" s="2" t="s">
        <v>4830</v>
      </c>
      <c r="U685">
        <v>19680</v>
      </c>
      <c r="V685">
        <v>0</v>
      </c>
      <c r="W685">
        <v>1056</v>
      </c>
      <c r="X685">
        <v>1056</v>
      </c>
      <c r="Y685">
        <v>0</v>
      </c>
      <c r="Z685">
        <v>1056</v>
      </c>
      <c r="AA685">
        <v>18624</v>
      </c>
      <c r="AB685">
        <v>4.33</v>
      </c>
      <c r="AC685">
        <v>2</v>
      </c>
      <c r="AD685">
        <v>4301.154734411085</v>
      </c>
      <c r="AE685">
        <v>2150.5773672055425</v>
      </c>
      <c r="AF685">
        <v>66</v>
      </c>
      <c r="AG685" s="2"/>
    </row>
    <row r="686" spans="1:33">
      <c r="A686" s="1">
        <v>46164</v>
      </c>
      <c r="B686" s="2" t="s">
        <v>29</v>
      </c>
      <c r="C686" s="3">
        <v>0.34027777777777768</v>
      </c>
      <c r="D686" s="3">
        <v>0.52083333333333326</v>
      </c>
      <c r="E686">
        <v>480</v>
      </c>
      <c r="F686" s="2" t="s">
        <v>2087</v>
      </c>
      <c r="G686" s="2" t="s">
        <v>2080</v>
      </c>
      <c r="H686" s="2" t="s">
        <v>2082</v>
      </c>
      <c r="I686" s="2" t="s">
        <v>97</v>
      </c>
      <c r="J686" s="2" t="s">
        <v>2081</v>
      </c>
      <c r="K686" s="2" t="s">
        <v>79</v>
      </c>
      <c r="L686">
        <v>357000</v>
      </c>
      <c r="M686">
        <v>357600</v>
      </c>
      <c r="N686" s="2" t="s">
        <v>4905</v>
      </c>
      <c r="O686">
        <v>356436</v>
      </c>
      <c r="P686">
        <v>4403</v>
      </c>
      <c r="Q686">
        <v>356436</v>
      </c>
      <c r="R686" s="2"/>
      <c r="S686">
        <v>40</v>
      </c>
      <c r="T686" s="2" t="s">
        <v>4084</v>
      </c>
      <c r="U686">
        <v>357600</v>
      </c>
      <c r="V686">
        <v>0</v>
      </c>
      <c r="W686">
        <v>0</v>
      </c>
      <c r="X686">
        <v>0</v>
      </c>
      <c r="Y686">
        <v>80</v>
      </c>
      <c r="Z686">
        <v>80</v>
      </c>
      <c r="AA686">
        <v>360839</v>
      </c>
      <c r="AB686">
        <v>4.33</v>
      </c>
      <c r="AC686">
        <v>1</v>
      </c>
      <c r="AD686">
        <v>83334.642032332558</v>
      </c>
      <c r="AE686">
        <v>83334.642032332558</v>
      </c>
      <c r="AF686">
        <v>3</v>
      </c>
      <c r="AG686" s="2"/>
    </row>
    <row r="687" spans="1:33">
      <c r="A687" s="1">
        <v>46167</v>
      </c>
      <c r="B687" s="2" t="s">
        <v>29</v>
      </c>
      <c r="C687" s="3">
        <v>0.375</v>
      </c>
      <c r="D687" s="3">
        <v>0.38194444444444442</v>
      </c>
      <c r="E687">
        <v>716</v>
      </c>
      <c r="F687" s="2" t="s">
        <v>442</v>
      </c>
      <c r="G687" s="2" t="s">
        <v>2831</v>
      </c>
      <c r="H687" s="2" t="s">
        <v>1094</v>
      </c>
      <c r="I687" s="2" t="s">
        <v>2833</v>
      </c>
      <c r="J687" s="2" t="s">
        <v>2832</v>
      </c>
      <c r="K687" s="2" t="s">
        <v>445</v>
      </c>
      <c r="L687">
        <v>10600</v>
      </c>
      <c r="M687">
        <v>10800</v>
      </c>
      <c r="N687" s="2" t="s">
        <v>4906</v>
      </c>
      <c r="O687">
        <v>10500</v>
      </c>
      <c r="P687">
        <v>0</v>
      </c>
      <c r="Q687">
        <v>10500</v>
      </c>
      <c r="R687" s="2"/>
      <c r="S687">
        <v>0</v>
      </c>
      <c r="T687" s="2" t="s">
        <v>4084</v>
      </c>
      <c r="U687">
        <v>10800</v>
      </c>
      <c r="V687">
        <v>0</v>
      </c>
      <c r="W687">
        <v>0</v>
      </c>
      <c r="X687">
        <v>0</v>
      </c>
      <c r="Y687">
        <v>80</v>
      </c>
      <c r="Z687">
        <v>80</v>
      </c>
      <c r="AA687">
        <v>10500</v>
      </c>
      <c r="AB687">
        <v>0.17</v>
      </c>
      <c r="AC687">
        <v>1</v>
      </c>
      <c r="AD687">
        <v>61764.705882352937</v>
      </c>
      <c r="AE687">
        <v>61764.705882352937</v>
      </c>
      <c r="AF687">
        <v>10</v>
      </c>
      <c r="AG687" s="2"/>
    </row>
    <row r="688" spans="1:33">
      <c r="A688" s="1">
        <v>46167</v>
      </c>
      <c r="B688" s="2" t="s">
        <v>29</v>
      </c>
      <c r="C688" s="3">
        <v>0.38194444444444442</v>
      </c>
      <c r="D688" s="3">
        <v>0.39236111111111116</v>
      </c>
      <c r="E688">
        <v>719</v>
      </c>
      <c r="F688" s="2" t="s">
        <v>442</v>
      </c>
      <c r="G688" s="2" t="s">
        <v>2834</v>
      </c>
      <c r="H688" s="2" t="s">
        <v>1185</v>
      </c>
      <c r="I688" s="2" t="s">
        <v>2836</v>
      </c>
      <c r="J688" s="2" t="s">
        <v>2835</v>
      </c>
      <c r="K688" s="2" t="s">
        <v>445</v>
      </c>
      <c r="L688">
        <v>16000</v>
      </c>
      <c r="M688">
        <v>16240</v>
      </c>
      <c r="N688" s="2" t="s">
        <v>4907</v>
      </c>
      <c r="O688">
        <v>15900</v>
      </c>
      <c r="P688">
        <v>1000</v>
      </c>
      <c r="Q688">
        <v>15900</v>
      </c>
      <c r="R688" s="2"/>
      <c r="S688">
        <v>0</v>
      </c>
      <c r="T688" s="2" t="s">
        <v>4084</v>
      </c>
      <c r="U688">
        <v>16240</v>
      </c>
      <c r="V688">
        <v>0</v>
      </c>
      <c r="W688">
        <v>0</v>
      </c>
      <c r="X688">
        <v>0</v>
      </c>
      <c r="Y688">
        <v>80</v>
      </c>
      <c r="Z688">
        <v>80</v>
      </c>
      <c r="AA688">
        <v>16900</v>
      </c>
      <c r="AB688">
        <v>0.25</v>
      </c>
      <c r="AC688">
        <v>1</v>
      </c>
      <c r="AD688">
        <v>67600</v>
      </c>
      <c r="AE688">
        <v>67600</v>
      </c>
      <c r="AF688">
        <v>3</v>
      </c>
      <c r="AG688" s="2"/>
    </row>
    <row r="689" spans="1:33">
      <c r="A689" s="1">
        <v>46167</v>
      </c>
      <c r="B689" s="2" t="s">
        <v>29</v>
      </c>
      <c r="C689" s="3">
        <v>0.39236111111111116</v>
      </c>
      <c r="D689" s="3">
        <v>0.39583333333333326</v>
      </c>
      <c r="E689">
        <v>776</v>
      </c>
      <c r="F689" s="2" t="s">
        <v>442</v>
      </c>
      <c r="G689" s="2" t="s">
        <v>2966</v>
      </c>
      <c r="H689" s="2" t="s">
        <v>2968</v>
      </c>
      <c r="I689" s="2" t="s">
        <v>986</v>
      </c>
      <c r="J689" s="2" t="s">
        <v>2967</v>
      </c>
      <c r="K689" s="2" t="s">
        <v>445</v>
      </c>
      <c r="L689">
        <v>3600</v>
      </c>
      <c r="M689">
        <v>3720</v>
      </c>
      <c r="N689" s="2" t="s">
        <v>4908</v>
      </c>
      <c r="O689">
        <v>3500</v>
      </c>
      <c r="P689">
        <v>0</v>
      </c>
      <c r="Q689">
        <v>3500</v>
      </c>
      <c r="R689" s="2"/>
      <c r="S689">
        <v>0</v>
      </c>
      <c r="T689" s="2" t="s">
        <v>4084</v>
      </c>
      <c r="U689">
        <v>3720</v>
      </c>
      <c r="V689">
        <v>0</v>
      </c>
      <c r="W689">
        <v>0</v>
      </c>
      <c r="X689">
        <v>0</v>
      </c>
      <c r="Y689">
        <v>80</v>
      </c>
      <c r="Z689">
        <v>80</v>
      </c>
      <c r="AA689">
        <v>3500</v>
      </c>
      <c r="AB689">
        <v>0.08</v>
      </c>
      <c r="AC689">
        <v>1</v>
      </c>
      <c r="AD689">
        <v>43750</v>
      </c>
      <c r="AE689">
        <v>43750</v>
      </c>
      <c r="AF689">
        <v>8</v>
      </c>
      <c r="AG689" s="2"/>
    </row>
    <row r="690" spans="1:33">
      <c r="A690" s="1">
        <v>46167</v>
      </c>
      <c r="B690" s="2" t="s">
        <v>29</v>
      </c>
      <c r="C690" s="3">
        <v>0.39583333333333326</v>
      </c>
      <c r="D690" s="3">
        <v>0.40277777777777768</v>
      </c>
      <c r="E690">
        <v>578</v>
      </c>
      <c r="F690" s="2" t="s">
        <v>442</v>
      </c>
      <c r="G690" s="2" t="s">
        <v>2393</v>
      </c>
      <c r="H690" s="2" t="s">
        <v>2395</v>
      </c>
      <c r="I690" s="2" t="s">
        <v>2397</v>
      </c>
      <c r="J690" s="2" t="s">
        <v>2394</v>
      </c>
      <c r="K690" s="2" t="s">
        <v>445</v>
      </c>
      <c r="L690">
        <v>7100</v>
      </c>
      <c r="M690">
        <v>7360</v>
      </c>
      <c r="N690" s="2" t="s">
        <v>4909</v>
      </c>
      <c r="O690">
        <v>0</v>
      </c>
      <c r="P690">
        <v>7500</v>
      </c>
      <c r="Q690">
        <v>0</v>
      </c>
      <c r="R690" s="2"/>
      <c r="S690">
        <v>0</v>
      </c>
      <c r="T690" s="2" t="s">
        <v>4084</v>
      </c>
      <c r="U690">
        <v>7360</v>
      </c>
      <c r="V690">
        <v>0</v>
      </c>
      <c r="W690">
        <v>0</v>
      </c>
      <c r="X690">
        <v>0</v>
      </c>
      <c r="Y690">
        <v>80</v>
      </c>
      <c r="Z690">
        <v>80</v>
      </c>
      <c r="AA690">
        <v>7500</v>
      </c>
      <c r="AB690">
        <v>0.17</v>
      </c>
      <c r="AC690">
        <v>1</v>
      </c>
      <c r="AD690">
        <v>44117.647058823524</v>
      </c>
      <c r="AE690">
        <v>44117.647058823524</v>
      </c>
      <c r="AF690">
        <v>3</v>
      </c>
      <c r="AG690" s="2"/>
    </row>
    <row r="691" spans="1:33">
      <c r="A691" s="1">
        <v>46167</v>
      </c>
      <c r="B691" s="2" t="s">
        <v>29</v>
      </c>
      <c r="C691" s="3">
        <v>0.40277777777777768</v>
      </c>
      <c r="D691" s="3">
        <v>0.40625</v>
      </c>
      <c r="E691">
        <v>773</v>
      </c>
      <c r="F691" s="2" t="s">
        <v>442</v>
      </c>
      <c r="G691" s="2" t="s">
        <v>2961</v>
      </c>
      <c r="H691" s="2" t="s">
        <v>2163</v>
      </c>
      <c r="I691" s="2" t="s">
        <v>97</v>
      </c>
      <c r="J691" s="2" t="s">
        <v>2962</v>
      </c>
      <c r="K691" s="2" t="s">
        <v>445</v>
      </c>
      <c r="L691">
        <v>1100</v>
      </c>
      <c r="M691">
        <v>1280</v>
      </c>
      <c r="N691" s="2" t="s">
        <v>4910</v>
      </c>
      <c r="O691">
        <v>0</v>
      </c>
      <c r="P691">
        <v>1542</v>
      </c>
      <c r="Q691">
        <v>0</v>
      </c>
      <c r="R691" s="2"/>
      <c r="S691">
        <v>0</v>
      </c>
      <c r="T691" s="2" t="s">
        <v>4084</v>
      </c>
      <c r="U691">
        <v>1280</v>
      </c>
      <c r="V691">
        <v>0</v>
      </c>
      <c r="W691">
        <v>0</v>
      </c>
      <c r="X691">
        <v>0</v>
      </c>
      <c r="Y691">
        <v>80</v>
      </c>
      <c r="Z691">
        <v>80</v>
      </c>
      <c r="AA691">
        <v>1542</v>
      </c>
      <c r="AB691">
        <v>0.08</v>
      </c>
      <c r="AC691">
        <v>1</v>
      </c>
      <c r="AD691">
        <v>19275</v>
      </c>
      <c r="AE691">
        <v>19275</v>
      </c>
      <c r="AF691">
        <v>3</v>
      </c>
      <c r="AG691" s="2"/>
    </row>
    <row r="692" spans="1:33">
      <c r="A692" s="1">
        <v>46167</v>
      </c>
      <c r="B692" s="2" t="s">
        <v>29</v>
      </c>
      <c r="C692" s="3">
        <v>0.5</v>
      </c>
      <c r="D692" s="3">
        <v>0.50347222222222232</v>
      </c>
      <c r="E692">
        <v>735</v>
      </c>
      <c r="F692" s="2" t="s">
        <v>1564</v>
      </c>
      <c r="G692" s="2" t="s">
        <v>2861</v>
      </c>
      <c r="H692" s="2" t="s">
        <v>1559</v>
      </c>
      <c r="I692" s="2" t="s">
        <v>97</v>
      </c>
      <c r="J692" s="2" t="s">
        <v>1558</v>
      </c>
      <c r="K692" s="2" t="s">
        <v>79</v>
      </c>
      <c r="L692">
        <v>5000</v>
      </c>
      <c r="M692">
        <v>5360</v>
      </c>
      <c r="N692" s="2" t="s">
        <v>4911</v>
      </c>
      <c r="O692">
        <v>4902</v>
      </c>
      <c r="P692">
        <v>72</v>
      </c>
      <c r="Q692">
        <v>4902</v>
      </c>
      <c r="R692" s="2"/>
      <c r="S692">
        <v>380</v>
      </c>
      <c r="T692" s="2" t="s">
        <v>4084</v>
      </c>
      <c r="V692">
        <v>0</v>
      </c>
      <c r="W692">
        <v>0</v>
      </c>
      <c r="X692">
        <v>0</v>
      </c>
      <c r="Y692">
        <v>80</v>
      </c>
      <c r="Z692">
        <v>80</v>
      </c>
      <c r="AA692">
        <v>4974</v>
      </c>
      <c r="AB692">
        <v>0.08</v>
      </c>
      <c r="AC692">
        <v>1</v>
      </c>
      <c r="AD692">
        <v>62175</v>
      </c>
      <c r="AE692">
        <v>62175</v>
      </c>
      <c r="AF692">
        <v>12</v>
      </c>
      <c r="AG692" s="2"/>
    </row>
    <row r="693" spans="1:33">
      <c r="A693" s="1">
        <v>46167</v>
      </c>
      <c r="B693" s="2" t="s">
        <v>29</v>
      </c>
      <c r="C693" s="3">
        <v>0.64930555555555558</v>
      </c>
      <c r="D693" s="3">
        <v>0.65625</v>
      </c>
      <c r="E693">
        <v>767</v>
      </c>
      <c r="F693" s="2" t="s">
        <v>760</v>
      </c>
      <c r="G693" s="2" t="s">
        <v>760</v>
      </c>
      <c r="H693" s="2" t="s">
        <v>2951</v>
      </c>
      <c r="I693" s="2" t="s">
        <v>763</v>
      </c>
      <c r="J693" s="2" t="s">
        <v>2950</v>
      </c>
      <c r="K693" s="2" t="s">
        <v>765</v>
      </c>
      <c r="L693">
        <v>4100</v>
      </c>
      <c r="M693">
        <v>4200</v>
      </c>
      <c r="N693" s="2" t="s">
        <v>4912</v>
      </c>
      <c r="O693">
        <v>0</v>
      </c>
      <c r="P693">
        <v>4370</v>
      </c>
      <c r="Q693">
        <v>0</v>
      </c>
      <c r="R693" s="2"/>
      <c r="S693">
        <v>0</v>
      </c>
      <c r="T693" s="2" t="s">
        <v>4084</v>
      </c>
      <c r="V693">
        <v>0</v>
      </c>
      <c r="W693">
        <v>0</v>
      </c>
      <c r="X693">
        <v>0</v>
      </c>
      <c r="Y693">
        <v>20</v>
      </c>
      <c r="Z693">
        <v>20</v>
      </c>
      <c r="AA693">
        <v>4370</v>
      </c>
      <c r="AB693">
        <v>0.17</v>
      </c>
      <c r="AC693">
        <v>1</v>
      </c>
      <c r="AD693">
        <v>25705.882352941175</v>
      </c>
      <c r="AE693">
        <v>25705.882352941175</v>
      </c>
      <c r="AF693">
        <v>3</v>
      </c>
      <c r="AG693" s="2"/>
    </row>
    <row r="694" spans="1:33">
      <c r="A694" s="1">
        <v>46168</v>
      </c>
      <c r="B694" s="2" t="s">
        <v>29</v>
      </c>
      <c r="C694" s="3">
        <v>0.35416666666666674</v>
      </c>
      <c r="D694" s="3">
        <v>0.35763888888888884</v>
      </c>
      <c r="E694">
        <v>794</v>
      </c>
      <c r="F694" s="2" t="s">
        <v>580</v>
      </c>
      <c r="G694" s="2" t="s">
        <v>3023</v>
      </c>
      <c r="H694" s="2" t="s">
        <v>575</v>
      </c>
      <c r="I694" s="2" t="s">
        <v>153</v>
      </c>
      <c r="J694" s="2" t="s">
        <v>574</v>
      </c>
      <c r="K694" s="2" t="s">
        <v>79</v>
      </c>
      <c r="L694">
        <v>1800</v>
      </c>
      <c r="M694">
        <v>2080</v>
      </c>
      <c r="N694" s="2" t="s">
        <v>4913</v>
      </c>
      <c r="O694">
        <v>1700</v>
      </c>
      <c r="P694">
        <v>450</v>
      </c>
      <c r="Q694">
        <v>1700</v>
      </c>
      <c r="R694" s="2"/>
      <c r="S694">
        <v>0</v>
      </c>
      <c r="T694" s="2" t="s">
        <v>4084</v>
      </c>
      <c r="U694">
        <v>2080</v>
      </c>
      <c r="V694">
        <v>0</v>
      </c>
      <c r="W694">
        <v>0</v>
      </c>
      <c r="X694">
        <v>0</v>
      </c>
      <c r="Y694">
        <v>80</v>
      </c>
      <c r="Z694">
        <v>80</v>
      </c>
      <c r="AA694">
        <v>2150</v>
      </c>
      <c r="AB694">
        <v>0.08</v>
      </c>
      <c r="AC694">
        <v>1</v>
      </c>
      <c r="AD694">
        <v>26875</v>
      </c>
      <c r="AE694">
        <v>26875</v>
      </c>
      <c r="AF694">
        <v>3</v>
      </c>
      <c r="AG694" s="2"/>
    </row>
    <row r="695" spans="1:33">
      <c r="A695" s="1">
        <v>46168</v>
      </c>
      <c r="B695" s="2" t="s">
        <v>29</v>
      </c>
      <c r="C695" s="3">
        <v>0.36111111111111116</v>
      </c>
      <c r="D695" s="3">
        <v>0.42361111111111116</v>
      </c>
      <c r="E695">
        <v>654</v>
      </c>
      <c r="F695" s="2" t="s">
        <v>2337</v>
      </c>
      <c r="G695" s="2" t="s">
        <v>2670</v>
      </c>
      <c r="H695" s="2" t="s">
        <v>2672</v>
      </c>
      <c r="I695" s="2" t="s">
        <v>192</v>
      </c>
      <c r="J695" s="2" t="s">
        <v>2671</v>
      </c>
      <c r="K695" s="2" t="s">
        <v>79</v>
      </c>
      <c r="L695">
        <v>148000</v>
      </c>
      <c r="M695" t="s">
        <v>764</v>
      </c>
      <c r="N695" s="2" t="s">
        <v>4914</v>
      </c>
      <c r="O695">
        <v>72000</v>
      </c>
      <c r="P695">
        <v>0</v>
      </c>
      <c r="Q695">
        <v>72000</v>
      </c>
      <c r="R695" s="2" t="s">
        <v>3459</v>
      </c>
      <c r="S695">
        <v>0</v>
      </c>
      <c r="T695" s="2" t="s">
        <v>4084</v>
      </c>
      <c r="U695">
        <v>160000</v>
      </c>
      <c r="V695">
        <v>0</v>
      </c>
      <c r="W695">
        <v>0</v>
      </c>
      <c r="X695">
        <v>0</v>
      </c>
      <c r="Y695">
        <v>80</v>
      </c>
      <c r="Z695">
        <v>80</v>
      </c>
      <c r="AA695">
        <v>72000</v>
      </c>
      <c r="AB695">
        <v>1.5</v>
      </c>
      <c r="AC695">
        <v>1</v>
      </c>
      <c r="AD695">
        <v>48000</v>
      </c>
      <c r="AE695">
        <v>48000</v>
      </c>
      <c r="AF695">
        <v>3</v>
      </c>
      <c r="AG695" s="2"/>
    </row>
    <row r="696" spans="1:33">
      <c r="A696" s="1">
        <v>46168</v>
      </c>
      <c r="B696" s="2" t="s">
        <v>29</v>
      </c>
      <c r="C696" s="3">
        <v>0.66319444444444442</v>
      </c>
      <c r="D696" s="3">
        <v>0.66666666666666674</v>
      </c>
      <c r="E696">
        <v>629</v>
      </c>
      <c r="F696" s="2" t="s">
        <v>1704</v>
      </c>
      <c r="G696" s="2" t="s">
        <v>2591</v>
      </c>
      <c r="H696" s="2" t="s">
        <v>2593</v>
      </c>
      <c r="I696" s="2" t="s">
        <v>97</v>
      </c>
      <c r="J696" s="2" t="s">
        <v>2592</v>
      </c>
      <c r="K696" s="2" t="s">
        <v>79</v>
      </c>
      <c r="L696">
        <v>3600</v>
      </c>
      <c r="M696">
        <v>3880</v>
      </c>
      <c r="N696" s="2" t="s">
        <v>4915</v>
      </c>
      <c r="O696">
        <v>4280</v>
      </c>
      <c r="P696">
        <v>0</v>
      </c>
      <c r="Q696">
        <v>4280</v>
      </c>
      <c r="R696" s="2"/>
      <c r="S696">
        <v>0</v>
      </c>
      <c r="T696" s="2" t="s">
        <v>4084</v>
      </c>
      <c r="U696">
        <v>3880</v>
      </c>
      <c r="V696">
        <v>0</v>
      </c>
      <c r="W696">
        <v>0</v>
      </c>
      <c r="X696">
        <v>0</v>
      </c>
      <c r="Y696">
        <v>80</v>
      </c>
      <c r="Z696">
        <v>80</v>
      </c>
      <c r="AA696">
        <v>4280</v>
      </c>
      <c r="AB696">
        <v>0.08</v>
      </c>
      <c r="AC696">
        <v>1</v>
      </c>
      <c r="AD696">
        <v>53500</v>
      </c>
      <c r="AE696">
        <v>53500</v>
      </c>
      <c r="AF696">
        <v>3</v>
      </c>
      <c r="AG696" s="2"/>
    </row>
    <row r="697" spans="1:33">
      <c r="A697" s="1">
        <v>46169</v>
      </c>
      <c r="B697" s="2" t="s">
        <v>29</v>
      </c>
      <c r="C697" s="3">
        <v>0.35069444444444442</v>
      </c>
      <c r="D697" s="3">
        <v>0.35416666666666674</v>
      </c>
      <c r="E697">
        <v>749</v>
      </c>
      <c r="F697" s="2" t="s">
        <v>177</v>
      </c>
      <c r="G697" s="2" t="s">
        <v>2901</v>
      </c>
      <c r="H697" s="2" t="s">
        <v>171</v>
      </c>
      <c r="I697" s="2" t="s">
        <v>153</v>
      </c>
      <c r="J697" s="2" t="s">
        <v>170</v>
      </c>
      <c r="K697" s="2" t="s">
        <v>79</v>
      </c>
      <c r="L697">
        <v>5100</v>
      </c>
      <c r="M697">
        <v>5440</v>
      </c>
      <c r="N697" s="2" t="s">
        <v>4916</v>
      </c>
      <c r="O697">
        <v>5000</v>
      </c>
      <c r="P697">
        <v>6115</v>
      </c>
      <c r="Q697">
        <v>5000</v>
      </c>
      <c r="R697" s="2"/>
      <c r="S697">
        <v>0</v>
      </c>
      <c r="T697" s="2" t="s">
        <v>4084</v>
      </c>
      <c r="U697">
        <v>5440</v>
      </c>
      <c r="V697">
        <v>0</v>
      </c>
      <c r="W697">
        <v>0</v>
      </c>
      <c r="X697">
        <v>0</v>
      </c>
      <c r="Y697">
        <v>80</v>
      </c>
      <c r="Z697">
        <v>80</v>
      </c>
      <c r="AA697">
        <v>11115</v>
      </c>
      <c r="AB697">
        <v>0.08</v>
      </c>
      <c r="AC697">
        <v>1</v>
      </c>
      <c r="AD697">
        <v>138937.5</v>
      </c>
      <c r="AE697">
        <v>138937.5</v>
      </c>
      <c r="AF697">
        <v>3</v>
      </c>
      <c r="AG697" s="2"/>
    </row>
    <row r="698" spans="1:33">
      <c r="A698" s="1">
        <v>46169</v>
      </c>
      <c r="B698" s="2" t="s">
        <v>29</v>
      </c>
      <c r="C698" s="3">
        <v>0.35763888888888884</v>
      </c>
      <c r="D698" s="3">
        <v>0.36111111111111116</v>
      </c>
      <c r="E698">
        <v>779</v>
      </c>
      <c r="F698" s="2" t="s">
        <v>764</v>
      </c>
      <c r="G698" s="2" t="s">
        <v>764</v>
      </c>
      <c r="H698" s="2"/>
      <c r="I698" s="2"/>
      <c r="J698" s="2" t="s">
        <v>764</v>
      </c>
      <c r="K698" s="2" t="s">
        <v>764</v>
      </c>
      <c r="M698">
        <v>1360</v>
      </c>
      <c r="N698" s="2" t="s">
        <v>4917</v>
      </c>
      <c r="O698">
        <v>1000</v>
      </c>
      <c r="P698">
        <v>590</v>
      </c>
      <c r="Q698">
        <v>1000</v>
      </c>
      <c r="R698" s="2"/>
      <c r="S698">
        <v>0</v>
      </c>
      <c r="T698" s="2" t="s">
        <v>4084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1590</v>
      </c>
      <c r="AB698">
        <v>0.08</v>
      </c>
      <c r="AC698">
        <v>1</v>
      </c>
      <c r="AD698">
        <v>19875</v>
      </c>
      <c r="AE698">
        <v>19875</v>
      </c>
      <c r="AG698" s="2"/>
    </row>
    <row r="699" spans="1:33">
      <c r="A699" s="1">
        <v>46169</v>
      </c>
      <c r="B699" s="2" t="s">
        <v>29</v>
      </c>
      <c r="C699" s="3">
        <v>0.37847222222222232</v>
      </c>
      <c r="D699" s="3">
        <v>0.38888888888888884</v>
      </c>
      <c r="E699">
        <v>508</v>
      </c>
      <c r="F699" s="2" t="s">
        <v>348</v>
      </c>
      <c r="G699" s="2" t="s">
        <v>2165</v>
      </c>
      <c r="H699" s="2" t="s">
        <v>2167</v>
      </c>
      <c r="I699" s="2" t="s">
        <v>943</v>
      </c>
      <c r="J699" s="2" t="s">
        <v>2166</v>
      </c>
      <c r="K699" s="2" t="s">
        <v>79</v>
      </c>
      <c r="L699">
        <v>14100</v>
      </c>
      <c r="M699">
        <v>14480</v>
      </c>
      <c r="N699" s="2" t="s">
        <v>4918</v>
      </c>
      <c r="O699">
        <v>14000</v>
      </c>
      <c r="P699">
        <v>870</v>
      </c>
      <c r="Q699">
        <v>14000</v>
      </c>
      <c r="R699" s="2"/>
      <c r="S699">
        <v>120</v>
      </c>
      <c r="T699" s="2" t="s">
        <v>4084</v>
      </c>
      <c r="U699">
        <v>14480</v>
      </c>
      <c r="V699">
        <v>0</v>
      </c>
      <c r="W699">
        <v>0</v>
      </c>
      <c r="X699">
        <v>0</v>
      </c>
      <c r="Y699">
        <v>80</v>
      </c>
      <c r="Z699">
        <v>80</v>
      </c>
      <c r="AA699">
        <v>14870</v>
      </c>
      <c r="AB699">
        <v>0.25</v>
      </c>
      <c r="AC699">
        <v>1</v>
      </c>
      <c r="AD699">
        <v>59480</v>
      </c>
      <c r="AE699">
        <v>59480</v>
      </c>
      <c r="AF699">
        <v>3</v>
      </c>
      <c r="AG699" s="2"/>
    </row>
    <row r="700" spans="1:33">
      <c r="A700" s="1">
        <v>46169</v>
      </c>
      <c r="B700" s="2" t="s">
        <v>29</v>
      </c>
      <c r="C700" s="3">
        <v>0.48958333333333326</v>
      </c>
      <c r="D700" s="3">
        <v>0.48958333333333326</v>
      </c>
      <c r="E700">
        <v>818</v>
      </c>
      <c r="F700" s="2" t="s">
        <v>3098</v>
      </c>
      <c r="G700" s="2" t="s">
        <v>2709</v>
      </c>
      <c r="H700" s="2" t="s">
        <v>2711</v>
      </c>
      <c r="I700" s="2" t="s">
        <v>2701</v>
      </c>
      <c r="J700" s="2" t="s">
        <v>2710</v>
      </c>
      <c r="K700" s="2" t="s">
        <v>79</v>
      </c>
      <c r="L700">
        <v>15100</v>
      </c>
      <c r="M700">
        <v>15280</v>
      </c>
      <c r="N700" s="2" t="s">
        <v>4224</v>
      </c>
      <c r="O700">
        <v>15000</v>
      </c>
      <c r="P700">
        <v>0</v>
      </c>
      <c r="Q700">
        <v>15000</v>
      </c>
      <c r="R700" s="2"/>
      <c r="S700">
        <v>0</v>
      </c>
      <c r="T700" s="2" t="s">
        <v>4084</v>
      </c>
      <c r="U700">
        <v>15280</v>
      </c>
      <c r="V700">
        <v>0</v>
      </c>
      <c r="W700">
        <v>0</v>
      </c>
      <c r="X700">
        <v>0</v>
      </c>
      <c r="Y700">
        <v>80</v>
      </c>
      <c r="Z700">
        <v>80</v>
      </c>
      <c r="AA700">
        <v>15000</v>
      </c>
      <c r="AB700">
        <v>0</v>
      </c>
      <c r="AC700">
        <v>1</v>
      </c>
      <c r="AD700">
        <v>0</v>
      </c>
      <c r="AF700">
        <v>11</v>
      </c>
      <c r="AG700" s="2"/>
    </row>
    <row r="701" spans="1:33">
      <c r="A701" s="1">
        <v>46170</v>
      </c>
      <c r="B701" s="2" t="s">
        <v>29</v>
      </c>
      <c r="C701" s="3">
        <v>0.33333333333333326</v>
      </c>
      <c r="D701" s="3">
        <v>0.34027777777777768</v>
      </c>
      <c r="E701">
        <v>665</v>
      </c>
      <c r="F701" s="2" t="s">
        <v>2706</v>
      </c>
      <c r="G701" s="2" t="s">
        <v>2698</v>
      </c>
      <c r="H701" s="2" t="s">
        <v>2700</v>
      </c>
      <c r="I701" s="2" t="s">
        <v>2701</v>
      </c>
      <c r="J701" s="2" t="s">
        <v>2699</v>
      </c>
      <c r="K701" s="2" t="s">
        <v>79</v>
      </c>
      <c r="L701">
        <v>10100</v>
      </c>
      <c r="M701">
        <v>10825</v>
      </c>
      <c r="N701" s="2" t="s">
        <v>4919</v>
      </c>
      <c r="O701">
        <v>10000</v>
      </c>
      <c r="P701">
        <v>825</v>
      </c>
      <c r="Q701">
        <v>10000</v>
      </c>
      <c r="R701" s="2"/>
      <c r="S701">
        <v>0</v>
      </c>
      <c r="T701" s="2" t="s">
        <v>4084</v>
      </c>
      <c r="U701">
        <v>10320</v>
      </c>
      <c r="V701">
        <v>0</v>
      </c>
      <c r="W701">
        <v>0</v>
      </c>
      <c r="X701">
        <v>0</v>
      </c>
      <c r="Y701">
        <v>80</v>
      </c>
      <c r="Z701">
        <v>80</v>
      </c>
      <c r="AA701">
        <v>10825</v>
      </c>
      <c r="AB701">
        <v>0.17</v>
      </c>
      <c r="AC701">
        <v>1</v>
      </c>
      <c r="AD701">
        <v>63676.470588235286</v>
      </c>
      <c r="AE701">
        <v>63676.470588235286</v>
      </c>
      <c r="AF701">
        <v>3</v>
      </c>
      <c r="AG701" s="2"/>
    </row>
    <row r="702" spans="1:33">
      <c r="A702" s="1">
        <v>46170</v>
      </c>
      <c r="B702" s="2" t="s">
        <v>29</v>
      </c>
      <c r="C702" s="3">
        <v>0.375</v>
      </c>
      <c r="D702" s="3">
        <v>0.38888888888888884</v>
      </c>
      <c r="E702">
        <v>722</v>
      </c>
      <c r="F702" s="2" t="s">
        <v>1140</v>
      </c>
      <c r="G702" s="2" t="s">
        <v>2846</v>
      </c>
      <c r="H702" s="2" t="s">
        <v>1135</v>
      </c>
      <c r="I702" s="2" t="s">
        <v>519</v>
      </c>
      <c r="J702" s="2" t="s">
        <v>1134</v>
      </c>
      <c r="K702" s="2" t="s">
        <v>79</v>
      </c>
      <c r="L702">
        <v>14500</v>
      </c>
      <c r="M702">
        <v>14675</v>
      </c>
      <c r="N702" s="2" t="s">
        <v>4920</v>
      </c>
      <c r="O702">
        <v>14500</v>
      </c>
      <c r="P702">
        <v>175</v>
      </c>
      <c r="Q702">
        <v>14500</v>
      </c>
      <c r="R702" s="2"/>
      <c r="S702">
        <v>0</v>
      </c>
      <c r="T702" s="2" t="s">
        <v>4084</v>
      </c>
      <c r="U702">
        <v>14640</v>
      </c>
      <c r="V702">
        <v>0</v>
      </c>
      <c r="W702">
        <v>0</v>
      </c>
      <c r="X702">
        <v>0</v>
      </c>
      <c r="Y702">
        <v>80</v>
      </c>
      <c r="Z702">
        <v>80</v>
      </c>
      <c r="AA702">
        <v>14675</v>
      </c>
      <c r="AB702">
        <v>0.33</v>
      </c>
      <c r="AC702">
        <v>1</v>
      </c>
      <c r="AD702">
        <v>44469.696969696968</v>
      </c>
      <c r="AE702">
        <v>44469.696969696968</v>
      </c>
      <c r="AF702">
        <v>5</v>
      </c>
      <c r="AG702" s="2"/>
    </row>
    <row r="703" spans="1:33">
      <c r="A703" s="1">
        <v>46170</v>
      </c>
      <c r="B703" s="2" t="s">
        <v>29</v>
      </c>
      <c r="C703" s="3">
        <v>0.49305555555555558</v>
      </c>
      <c r="D703" s="3">
        <v>0.54166666666666674</v>
      </c>
      <c r="E703">
        <v>680</v>
      </c>
      <c r="F703" s="2" t="s">
        <v>284</v>
      </c>
      <c r="G703" s="2" t="s">
        <v>2750</v>
      </c>
      <c r="H703" s="2" t="s">
        <v>2752</v>
      </c>
      <c r="I703" s="2" t="s">
        <v>1106</v>
      </c>
      <c r="J703" s="2" t="s">
        <v>2751</v>
      </c>
      <c r="K703" s="2" t="s">
        <v>79</v>
      </c>
      <c r="L703">
        <v>18100</v>
      </c>
      <c r="M703">
        <v>18320</v>
      </c>
      <c r="N703" s="2" t="s">
        <v>4921</v>
      </c>
      <c r="O703">
        <v>18000</v>
      </c>
      <c r="P703">
        <v>290</v>
      </c>
      <c r="Q703">
        <v>18000</v>
      </c>
      <c r="R703" s="2"/>
      <c r="S703">
        <v>210</v>
      </c>
      <c r="T703" s="2" t="s">
        <v>4084</v>
      </c>
      <c r="U703">
        <v>18320</v>
      </c>
      <c r="V703">
        <v>0</v>
      </c>
      <c r="W703">
        <v>0</v>
      </c>
      <c r="X703">
        <v>0</v>
      </c>
      <c r="Y703">
        <v>80</v>
      </c>
      <c r="Z703">
        <v>80</v>
      </c>
      <c r="AA703">
        <v>18290</v>
      </c>
      <c r="AB703">
        <v>1.17</v>
      </c>
      <c r="AC703">
        <v>1</v>
      </c>
      <c r="AD703">
        <v>15632.478632478633</v>
      </c>
      <c r="AE703">
        <v>15632.478632478633</v>
      </c>
      <c r="AF703">
        <v>2</v>
      </c>
      <c r="AG703" s="2"/>
    </row>
    <row r="704" spans="1:33">
      <c r="A704" s="1">
        <v>46170</v>
      </c>
      <c r="B704" s="2" t="s">
        <v>29</v>
      </c>
      <c r="C704" s="3">
        <v>0.55555555555555558</v>
      </c>
      <c r="D704" s="3">
        <v>0.5625</v>
      </c>
      <c r="E704">
        <v>728</v>
      </c>
      <c r="F704" s="2" t="s">
        <v>2856</v>
      </c>
      <c r="G704" s="2" t="s">
        <v>2853</v>
      </c>
      <c r="H704" s="2" t="s">
        <v>1135</v>
      </c>
      <c r="I704" s="2" t="s">
        <v>2855</v>
      </c>
      <c r="J704" s="2" t="s">
        <v>2854</v>
      </c>
      <c r="K704" s="2" t="s">
        <v>79</v>
      </c>
      <c r="L704">
        <v>9100</v>
      </c>
      <c r="M704">
        <v>9360</v>
      </c>
      <c r="N704" s="2" t="s">
        <v>4922</v>
      </c>
      <c r="O704">
        <v>9000</v>
      </c>
      <c r="P704">
        <v>560</v>
      </c>
      <c r="Q704">
        <v>9000</v>
      </c>
      <c r="R704" s="2"/>
      <c r="S704">
        <v>0</v>
      </c>
      <c r="T704" s="2" t="s">
        <v>4084</v>
      </c>
      <c r="U704">
        <v>9360</v>
      </c>
      <c r="V704">
        <v>0</v>
      </c>
      <c r="W704">
        <v>0</v>
      </c>
      <c r="X704">
        <v>0</v>
      </c>
      <c r="Y704">
        <v>80</v>
      </c>
      <c r="Z704">
        <v>80</v>
      </c>
      <c r="AA704">
        <v>9560</v>
      </c>
      <c r="AB704">
        <v>0.17</v>
      </c>
      <c r="AC704">
        <v>1</v>
      </c>
      <c r="AD704">
        <v>56235.294117647056</v>
      </c>
      <c r="AE704">
        <v>56235.294117647056</v>
      </c>
      <c r="AF704">
        <v>3</v>
      </c>
      <c r="AG704" s="2"/>
    </row>
    <row r="705" spans="1:33">
      <c r="A705" s="1">
        <v>46170</v>
      </c>
      <c r="B705" s="2" t="s">
        <v>29</v>
      </c>
      <c r="C705" s="3">
        <v>0.56597222222222232</v>
      </c>
      <c r="D705" s="3">
        <v>0.59027777777777768</v>
      </c>
      <c r="E705">
        <v>702</v>
      </c>
      <c r="F705" s="2" t="s">
        <v>76</v>
      </c>
      <c r="G705" s="2" t="s">
        <v>2800</v>
      </c>
      <c r="H705" s="2" t="s">
        <v>825</v>
      </c>
      <c r="I705" s="2" t="s">
        <v>192</v>
      </c>
      <c r="J705" s="2" t="s">
        <v>824</v>
      </c>
      <c r="K705" s="2" t="s">
        <v>79</v>
      </c>
      <c r="L705">
        <v>29700</v>
      </c>
      <c r="M705">
        <v>30080</v>
      </c>
      <c r="N705" s="2" t="s">
        <v>4923</v>
      </c>
      <c r="O705">
        <v>29508</v>
      </c>
      <c r="P705">
        <v>530</v>
      </c>
      <c r="Q705">
        <v>29508</v>
      </c>
      <c r="R705" s="2"/>
      <c r="S705">
        <v>0</v>
      </c>
      <c r="T705" s="2" t="s">
        <v>4084</v>
      </c>
      <c r="U705">
        <v>30080</v>
      </c>
      <c r="V705">
        <v>0</v>
      </c>
      <c r="W705">
        <v>0</v>
      </c>
      <c r="X705">
        <v>0</v>
      </c>
      <c r="Y705">
        <v>80</v>
      </c>
      <c r="Z705">
        <v>80</v>
      </c>
      <c r="AA705">
        <v>30038</v>
      </c>
      <c r="AB705">
        <v>0.57999999999999996</v>
      </c>
      <c r="AC705">
        <v>1</v>
      </c>
      <c r="AD705">
        <v>51789.655172413797</v>
      </c>
      <c r="AE705">
        <v>51789.655172413797</v>
      </c>
      <c r="AF705">
        <v>4</v>
      </c>
      <c r="AG705" s="2"/>
    </row>
    <row r="706" spans="1:33">
      <c r="A706" s="1">
        <v>46170</v>
      </c>
      <c r="B706" s="2" t="s">
        <v>29</v>
      </c>
      <c r="C706" s="3">
        <v>0.59375</v>
      </c>
      <c r="D706" s="3">
        <v>0.60416666666666674</v>
      </c>
      <c r="E706">
        <v>713</v>
      </c>
      <c r="F706" s="2" t="s">
        <v>2828</v>
      </c>
      <c r="G706" s="2" t="s">
        <v>2821</v>
      </c>
      <c r="H706" s="2" t="s">
        <v>2823</v>
      </c>
      <c r="I706" s="2" t="s">
        <v>240</v>
      </c>
      <c r="J706" s="2" t="s">
        <v>2822</v>
      </c>
      <c r="K706" s="2" t="s">
        <v>79</v>
      </c>
      <c r="L706">
        <v>13100</v>
      </c>
      <c r="M706">
        <v>13360</v>
      </c>
      <c r="N706" s="2" t="s">
        <v>4924</v>
      </c>
      <c r="O706">
        <v>13000</v>
      </c>
      <c r="P706">
        <v>1195</v>
      </c>
      <c r="Q706">
        <v>13000</v>
      </c>
      <c r="R706" s="2"/>
      <c r="S706">
        <v>80</v>
      </c>
      <c r="T706" s="2" t="s">
        <v>4084</v>
      </c>
      <c r="U706">
        <v>13360</v>
      </c>
      <c r="V706">
        <v>0</v>
      </c>
      <c r="W706">
        <v>0</v>
      </c>
      <c r="X706">
        <v>0</v>
      </c>
      <c r="Y706">
        <v>80</v>
      </c>
      <c r="Z706">
        <v>80</v>
      </c>
      <c r="AA706">
        <v>14195</v>
      </c>
      <c r="AB706">
        <v>0.25</v>
      </c>
      <c r="AC706">
        <v>1</v>
      </c>
      <c r="AD706">
        <v>56780</v>
      </c>
      <c r="AE706">
        <v>56780</v>
      </c>
      <c r="AF706">
        <v>3</v>
      </c>
      <c r="AG706" s="2"/>
    </row>
    <row r="707" spans="1:33">
      <c r="A707" s="1">
        <v>46171</v>
      </c>
      <c r="B707" s="2" t="s">
        <v>29</v>
      </c>
      <c r="C707" s="3">
        <v>0.33333333333333326</v>
      </c>
      <c r="D707" s="3">
        <v>0.33680555555555558</v>
      </c>
      <c r="E707">
        <v>783</v>
      </c>
      <c r="F707" s="2" t="s">
        <v>1286</v>
      </c>
      <c r="G707" s="2" t="s">
        <v>2991</v>
      </c>
      <c r="H707" s="2" t="s">
        <v>1598</v>
      </c>
      <c r="I707" s="2" t="s">
        <v>192</v>
      </c>
      <c r="J707" s="2" t="s">
        <v>2992</v>
      </c>
      <c r="K707" s="2" t="s">
        <v>79</v>
      </c>
      <c r="L707">
        <v>3350</v>
      </c>
      <c r="M707">
        <v>3525</v>
      </c>
      <c r="N707" s="2" t="s">
        <v>4925</v>
      </c>
      <c r="O707">
        <v>3225</v>
      </c>
      <c r="P707">
        <v>247</v>
      </c>
      <c r="Q707">
        <v>3225</v>
      </c>
      <c r="R707" s="2"/>
      <c r="S707">
        <v>0</v>
      </c>
      <c r="T707" s="2" t="s">
        <v>4084</v>
      </c>
      <c r="U707">
        <v>3520</v>
      </c>
      <c r="V707">
        <v>0</v>
      </c>
      <c r="W707">
        <v>0</v>
      </c>
      <c r="X707">
        <v>0</v>
      </c>
      <c r="Y707">
        <v>80</v>
      </c>
      <c r="Z707">
        <v>80</v>
      </c>
      <c r="AA707">
        <v>3472</v>
      </c>
      <c r="AB707">
        <v>0.08</v>
      </c>
      <c r="AC707">
        <v>1</v>
      </c>
      <c r="AD707">
        <v>43400</v>
      </c>
      <c r="AE707">
        <v>43400</v>
      </c>
      <c r="AF707">
        <v>4</v>
      </c>
      <c r="AG707" s="2"/>
    </row>
    <row r="708" spans="1:33">
      <c r="A708" s="1">
        <v>46171</v>
      </c>
      <c r="B708" s="2" t="s">
        <v>29</v>
      </c>
      <c r="C708" s="3">
        <v>0.34027777777777768</v>
      </c>
      <c r="D708" s="3">
        <v>0.34375</v>
      </c>
      <c r="E708">
        <v>823</v>
      </c>
      <c r="F708" s="2" t="s">
        <v>3109</v>
      </c>
      <c r="G708" s="2" t="s">
        <v>3112</v>
      </c>
      <c r="H708" s="2" t="s">
        <v>3114</v>
      </c>
      <c r="I708" s="2" t="s">
        <v>343</v>
      </c>
      <c r="J708" s="2" t="s">
        <v>3113</v>
      </c>
      <c r="K708" s="2" t="s">
        <v>79</v>
      </c>
      <c r="L708">
        <v>2400</v>
      </c>
      <c r="M708">
        <v>2480</v>
      </c>
      <c r="N708" s="2" t="s">
        <v>4926</v>
      </c>
      <c r="O708">
        <v>2333</v>
      </c>
      <c r="P708">
        <v>0</v>
      </c>
      <c r="Q708">
        <v>2333</v>
      </c>
      <c r="R708" s="2"/>
      <c r="S708">
        <v>0</v>
      </c>
      <c r="T708" s="2" t="s">
        <v>4084</v>
      </c>
      <c r="U708">
        <v>2480</v>
      </c>
      <c r="V708">
        <v>0</v>
      </c>
      <c r="W708">
        <v>0</v>
      </c>
      <c r="X708">
        <v>0</v>
      </c>
      <c r="Y708">
        <v>80</v>
      </c>
      <c r="Z708">
        <v>80</v>
      </c>
      <c r="AA708">
        <v>2333</v>
      </c>
      <c r="AB708">
        <v>0.08</v>
      </c>
      <c r="AC708">
        <v>1</v>
      </c>
      <c r="AD708">
        <v>29162.5</v>
      </c>
      <c r="AE708">
        <v>29162.5</v>
      </c>
      <c r="AF708">
        <v>7</v>
      </c>
      <c r="AG708" s="2"/>
    </row>
    <row r="709" spans="1:33">
      <c r="A709" s="1">
        <v>46171</v>
      </c>
      <c r="B709" s="2" t="s">
        <v>29</v>
      </c>
      <c r="C709" s="3">
        <v>0.34375</v>
      </c>
      <c r="D709" s="3">
        <v>0.34722222222222232</v>
      </c>
      <c r="E709">
        <v>821</v>
      </c>
      <c r="F709" s="2" t="s">
        <v>3109</v>
      </c>
      <c r="G709" s="2" t="s">
        <v>3102</v>
      </c>
      <c r="H709" s="2" t="s">
        <v>3104</v>
      </c>
      <c r="I709" s="2" t="s">
        <v>343</v>
      </c>
      <c r="J709" s="2" t="s">
        <v>3103</v>
      </c>
      <c r="K709" s="2" t="s">
        <v>79</v>
      </c>
      <c r="L709">
        <v>2100</v>
      </c>
      <c r="M709">
        <v>2240</v>
      </c>
      <c r="N709" s="2" t="s">
        <v>4927</v>
      </c>
      <c r="O709">
        <v>2250</v>
      </c>
      <c r="P709">
        <v>0</v>
      </c>
      <c r="Q709">
        <v>2250</v>
      </c>
      <c r="R709" s="2"/>
      <c r="S709">
        <v>0</v>
      </c>
      <c r="T709" s="2" t="s">
        <v>4084</v>
      </c>
      <c r="U709">
        <v>2240</v>
      </c>
      <c r="V709">
        <v>0</v>
      </c>
      <c r="W709">
        <v>0</v>
      </c>
      <c r="X709">
        <v>0</v>
      </c>
      <c r="Y709">
        <v>80</v>
      </c>
      <c r="Z709">
        <v>80</v>
      </c>
      <c r="AA709">
        <v>2250</v>
      </c>
      <c r="AB709">
        <v>0.08</v>
      </c>
      <c r="AC709">
        <v>1</v>
      </c>
      <c r="AD709">
        <v>28125</v>
      </c>
      <c r="AE709">
        <v>28125</v>
      </c>
      <c r="AF709">
        <v>3</v>
      </c>
      <c r="AG709" s="2"/>
    </row>
    <row r="710" spans="1:33">
      <c r="A710" s="1">
        <v>46171</v>
      </c>
      <c r="B710" s="2" t="s">
        <v>29</v>
      </c>
      <c r="C710" s="3">
        <v>0.35069444444444442</v>
      </c>
      <c r="D710" s="3">
        <v>0.36111111111111116</v>
      </c>
      <c r="E710">
        <v>670</v>
      </c>
      <c r="F710" s="2" t="s">
        <v>2445</v>
      </c>
      <c r="G710" s="2" t="s">
        <v>2730</v>
      </c>
      <c r="H710" s="2" t="s">
        <v>227</v>
      </c>
      <c r="I710" s="2" t="s">
        <v>2732</v>
      </c>
      <c r="J710" s="2" t="s">
        <v>2731</v>
      </c>
      <c r="K710" s="2" t="s">
        <v>79</v>
      </c>
      <c r="L710">
        <v>11100</v>
      </c>
      <c r="M710">
        <v>11200</v>
      </c>
      <c r="N710" s="2" t="s">
        <v>4928</v>
      </c>
      <c r="O710">
        <v>11000</v>
      </c>
      <c r="P710">
        <v>370</v>
      </c>
      <c r="Q710">
        <v>11000</v>
      </c>
      <c r="R710" s="2"/>
      <c r="S710">
        <v>0</v>
      </c>
      <c r="T710" s="2" t="s">
        <v>4084</v>
      </c>
      <c r="U710">
        <v>11200</v>
      </c>
      <c r="V710">
        <v>0</v>
      </c>
      <c r="W710">
        <v>0</v>
      </c>
      <c r="X710">
        <v>0</v>
      </c>
      <c r="Y710">
        <v>80</v>
      </c>
      <c r="Z710">
        <v>80</v>
      </c>
      <c r="AA710">
        <v>11370</v>
      </c>
      <c r="AB710">
        <v>0.25</v>
      </c>
      <c r="AC710">
        <v>1</v>
      </c>
      <c r="AD710">
        <v>45480</v>
      </c>
      <c r="AE710">
        <v>45480</v>
      </c>
      <c r="AF710">
        <v>3</v>
      </c>
      <c r="AG710" s="2"/>
    </row>
    <row r="711" spans="1:33">
      <c r="A711" s="1">
        <v>46171</v>
      </c>
      <c r="B711" s="2" t="s">
        <v>29</v>
      </c>
      <c r="C711" s="3">
        <v>0.36458333333333326</v>
      </c>
      <c r="D711" s="3">
        <v>0.36805555555555558</v>
      </c>
      <c r="E711">
        <v>746</v>
      </c>
      <c r="F711" s="2" t="s">
        <v>2894</v>
      </c>
      <c r="G711" s="2" t="s">
        <v>2890</v>
      </c>
      <c r="H711" s="2" t="s">
        <v>634</v>
      </c>
      <c r="I711" s="2" t="s">
        <v>97</v>
      </c>
      <c r="J711" s="2" t="s">
        <v>633</v>
      </c>
      <c r="K711" s="2" t="s">
        <v>79</v>
      </c>
      <c r="L711">
        <v>5000</v>
      </c>
      <c r="M711">
        <v>5160</v>
      </c>
      <c r="N711" s="2" t="s">
        <v>4929</v>
      </c>
      <c r="O711">
        <v>4902</v>
      </c>
      <c r="P711">
        <v>220</v>
      </c>
      <c r="Q711">
        <v>4902</v>
      </c>
      <c r="R711" s="2"/>
      <c r="S711">
        <v>0</v>
      </c>
      <c r="T711" s="2" t="s">
        <v>4084</v>
      </c>
      <c r="U711">
        <v>5160</v>
      </c>
      <c r="V711">
        <v>0</v>
      </c>
      <c r="W711">
        <v>0</v>
      </c>
      <c r="X711">
        <v>0</v>
      </c>
      <c r="Y711">
        <v>80</v>
      </c>
      <c r="Z711">
        <v>80</v>
      </c>
      <c r="AA711">
        <v>5122</v>
      </c>
      <c r="AB711">
        <v>0.08</v>
      </c>
      <c r="AC711">
        <v>1</v>
      </c>
      <c r="AD711">
        <v>64025</v>
      </c>
      <c r="AE711">
        <v>64025</v>
      </c>
      <c r="AF711">
        <v>3</v>
      </c>
      <c r="AG711" s="2"/>
    </row>
    <row r="712" spans="1:33">
      <c r="A712" s="1">
        <v>46171</v>
      </c>
      <c r="B712" s="2" t="s">
        <v>29</v>
      </c>
      <c r="C712" s="3">
        <v>0.44097222222222232</v>
      </c>
      <c r="D712" s="3">
        <v>0.45138888888888884</v>
      </c>
      <c r="E712">
        <v>804</v>
      </c>
      <c r="F712" s="2" t="s">
        <v>1982</v>
      </c>
      <c r="G712" s="2" t="s">
        <v>3059</v>
      </c>
      <c r="H712" s="2" t="s">
        <v>1975</v>
      </c>
      <c r="I712" s="2" t="s">
        <v>1976</v>
      </c>
      <c r="J712" s="2" t="s">
        <v>1974</v>
      </c>
      <c r="K712" s="2" t="s">
        <v>79</v>
      </c>
      <c r="L712">
        <v>12600</v>
      </c>
      <c r="M712">
        <v>12720</v>
      </c>
      <c r="N712" s="2" t="s">
        <v>4930</v>
      </c>
      <c r="O712">
        <v>12500</v>
      </c>
      <c r="P712">
        <v>450</v>
      </c>
      <c r="Q712">
        <v>12500</v>
      </c>
      <c r="R712" s="2"/>
      <c r="S712">
        <v>74</v>
      </c>
      <c r="T712" s="2" t="s">
        <v>4084</v>
      </c>
      <c r="U712">
        <v>12720</v>
      </c>
      <c r="V712">
        <v>0</v>
      </c>
      <c r="W712">
        <v>0</v>
      </c>
      <c r="X712">
        <v>0</v>
      </c>
      <c r="Y712">
        <v>80</v>
      </c>
      <c r="Z712">
        <v>80</v>
      </c>
      <c r="AA712">
        <v>12950</v>
      </c>
      <c r="AB712">
        <v>0.25</v>
      </c>
      <c r="AC712">
        <v>1</v>
      </c>
      <c r="AD712">
        <v>51800</v>
      </c>
      <c r="AE712">
        <v>51800</v>
      </c>
      <c r="AF712">
        <v>3</v>
      </c>
      <c r="AG712" s="2"/>
    </row>
    <row r="713" spans="1:33">
      <c r="A713" s="1">
        <v>46171</v>
      </c>
      <c r="B713" s="2" t="s">
        <v>29</v>
      </c>
      <c r="C713" s="3">
        <v>0.62152777777777768</v>
      </c>
      <c r="D713" s="3">
        <v>0.625</v>
      </c>
      <c r="E713">
        <v>791</v>
      </c>
      <c r="F713" s="2" t="s">
        <v>3013</v>
      </c>
      <c r="G713" s="2" t="s">
        <v>3006</v>
      </c>
      <c r="H713" s="2" t="s">
        <v>3008</v>
      </c>
      <c r="I713" s="2" t="s">
        <v>153</v>
      </c>
      <c r="J713" s="2" t="s">
        <v>3007</v>
      </c>
      <c r="K713" s="2" t="s">
        <v>79</v>
      </c>
      <c r="L713">
        <v>2100</v>
      </c>
      <c r="M713">
        <v>2320</v>
      </c>
      <c r="N713" s="2" t="s">
        <v>4931</v>
      </c>
      <c r="O713">
        <v>2000</v>
      </c>
      <c r="P713">
        <v>570</v>
      </c>
      <c r="Q713">
        <v>2000</v>
      </c>
      <c r="R713" s="2"/>
      <c r="S713">
        <v>0</v>
      </c>
      <c r="T713" s="2" t="s">
        <v>4084</v>
      </c>
      <c r="U713">
        <v>2320</v>
      </c>
      <c r="V713">
        <v>0</v>
      </c>
      <c r="W713">
        <v>0</v>
      </c>
      <c r="X713">
        <v>0</v>
      </c>
      <c r="Y713">
        <v>80</v>
      </c>
      <c r="Z713">
        <v>80</v>
      </c>
      <c r="AA713">
        <v>2570</v>
      </c>
      <c r="AB713">
        <v>0.08</v>
      </c>
      <c r="AC713">
        <v>1</v>
      </c>
      <c r="AD713">
        <v>32125</v>
      </c>
      <c r="AE713">
        <v>32125</v>
      </c>
      <c r="AF713">
        <v>3</v>
      </c>
      <c r="AG713" s="2"/>
    </row>
    <row r="714" spans="1:33">
      <c r="A714" s="1">
        <v>46167</v>
      </c>
      <c r="B714" s="2" t="s">
        <v>29</v>
      </c>
      <c r="C714" s="3">
        <v>0.34027777777777768</v>
      </c>
      <c r="D714" s="3">
        <v>0.42361111111111116</v>
      </c>
      <c r="E714">
        <v>760</v>
      </c>
      <c r="F714" s="2" t="s">
        <v>1342</v>
      </c>
      <c r="G714" s="2" t="s">
        <v>2929</v>
      </c>
      <c r="H714" s="2" t="s">
        <v>1341</v>
      </c>
      <c r="I714" s="2" t="s">
        <v>2288</v>
      </c>
      <c r="J714" s="2" t="s">
        <v>2930</v>
      </c>
      <c r="K714" s="2" t="s">
        <v>64</v>
      </c>
      <c r="L714">
        <v>3600</v>
      </c>
      <c r="M714">
        <v>3636</v>
      </c>
      <c r="N714" s="2" t="s">
        <v>4932</v>
      </c>
      <c r="O714">
        <v>680</v>
      </c>
      <c r="P714">
        <v>2944</v>
      </c>
      <c r="Q714">
        <v>680</v>
      </c>
      <c r="R714" s="2"/>
      <c r="S714">
        <v>20</v>
      </c>
      <c r="T714" s="2" t="s">
        <v>4892</v>
      </c>
      <c r="U714">
        <v>4000</v>
      </c>
      <c r="V714">
        <v>0</v>
      </c>
      <c r="W714">
        <v>376</v>
      </c>
      <c r="X714">
        <v>376</v>
      </c>
      <c r="Y714">
        <v>0</v>
      </c>
      <c r="Z714">
        <v>376</v>
      </c>
      <c r="AA714">
        <v>3624</v>
      </c>
      <c r="AB714">
        <v>2</v>
      </c>
      <c r="AC714">
        <v>2</v>
      </c>
      <c r="AD714">
        <v>1812</v>
      </c>
      <c r="AE714">
        <v>906</v>
      </c>
      <c r="AF714">
        <v>47</v>
      </c>
      <c r="AG714" s="2"/>
    </row>
    <row r="715" spans="1:33">
      <c r="A715" s="1">
        <v>46167</v>
      </c>
      <c r="B715" s="2" t="s">
        <v>29</v>
      </c>
      <c r="C715" s="3">
        <v>0.48958333333333326</v>
      </c>
      <c r="D715" s="3">
        <v>0.5625</v>
      </c>
      <c r="E715">
        <v>690</v>
      </c>
      <c r="F715" s="2" t="s">
        <v>1392</v>
      </c>
      <c r="G715" s="2" t="s">
        <v>2786</v>
      </c>
      <c r="H715" s="2" t="s">
        <v>1391</v>
      </c>
      <c r="I715" s="2" t="s">
        <v>153</v>
      </c>
      <c r="J715" s="2" t="s">
        <v>1390</v>
      </c>
      <c r="K715" s="2" t="s">
        <v>64</v>
      </c>
      <c r="L715">
        <v>9400</v>
      </c>
      <c r="M715">
        <v>9664</v>
      </c>
      <c r="N715" s="2" t="s">
        <v>4933</v>
      </c>
      <c r="O715">
        <v>8870</v>
      </c>
      <c r="P715">
        <v>745</v>
      </c>
      <c r="Q715">
        <v>8870</v>
      </c>
      <c r="R715" s="2"/>
      <c r="S715">
        <v>50</v>
      </c>
      <c r="T715" s="2" t="s">
        <v>4892</v>
      </c>
      <c r="U715">
        <v>9760</v>
      </c>
      <c r="V715">
        <v>0</v>
      </c>
      <c r="W715">
        <v>145</v>
      </c>
      <c r="X715">
        <v>145</v>
      </c>
      <c r="Y715">
        <v>0</v>
      </c>
      <c r="Z715">
        <v>145</v>
      </c>
      <c r="AA715">
        <v>9615</v>
      </c>
      <c r="AB715">
        <v>1.75</v>
      </c>
      <c r="AC715">
        <v>2</v>
      </c>
      <c r="AD715">
        <v>5494.2857142857147</v>
      </c>
      <c r="AE715">
        <v>2747.1428571428573</v>
      </c>
      <c r="AF715">
        <v>9</v>
      </c>
      <c r="AG715" s="2"/>
    </row>
    <row r="716" spans="1:33">
      <c r="A716" s="1">
        <v>46167</v>
      </c>
      <c r="B716" s="2" t="s">
        <v>29</v>
      </c>
      <c r="C716" s="3">
        <v>0.54513888888888884</v>
      </c>
      <c r="D716" s="3">
        <v>0.5625</v>
      </c>
      <c r="E716">
        <v>747</v>
      </c>
      <c r="F716" s="2" t="s">
        <v>2898</v>
      </c>
      <c r="G716" s="2" t="s">
        <v>2897</v>
      </c>
      <c r="H716" s="2" t="s">
        <v>1068</v>
      </c>
      <c r="I716" s="2" t="s">
        <v>153</v>
      </c>
      <c r="J716" s="2" t="s">
        <v>1067</v>
      </c>
      <c r="K716" s="2" t="s">
        <v>64</v>
      </c>
      <c r="L716">
        <v>9500</v>
      </c>
      <c r="M716">
        <v>9645</v>
      </c>
      <c r="N716" s="2" t="s">
        <v>4934</v>
      </c>
      <c r="O716">
        <v>3665</v>
      </c>
      <c r="P716">
        <v>5927</v>
      </c>
      <c r="Q716">
        <v>3665</v>
      </c>
      <c r="R716" s="2"/>
      <c r="S716">
        <v>30</v>
      </c>
      <c r="T716" s="2" t="s">
        <v>4935</v>
      </c>
      <c r="U716">
        <v>9600</v>
      </c>
      <c r="V716">
        <v>0</v>
      </c>
      <c r="W716">
        <v>8</v>
      </c>
      <c r="X716">
        <v>8</v>
      </c>
      <c r="Y716">
        <v>0</v>
      </c>
      <c r="Z716">
        <v>8</v>
      </c>
      <c r="AA716">
        <v>9592</v>
      </c>
      <c r="AB716">
        <v>0.42</v>
      </c>
      <c r="AC716">
        <v>3</v>
      </c>
      <c r="AD716">
        <v>22838.09523809524</v>
      </c>
      <c r="AE716">
        <v>7612.6984126984134</v>
      </c>
      <c r="AF716">
        <v>1</v>
      </c>
      <c r="AG716" s="2"/>
    </row>
    <row r="717" spans="1:33">
      <c r="A717" s="1">
        <v>46167</v>
      </c>
      <c r="B717" s="2" t="s">
        <v>29</v>
      </c>
      <c r="C717" s="3">
        <v>0.56944444444444442</v>
      </c>
      <c r="D717" s="3">
        <v>0.60763888888888884</v>
      </c>
      <c r="E717">
        <v>742</v>
      </c>
      <c r="F717" s="2" t="s">
        <v>2883</v>
      </c>
      <c r="G717" s="2" t="s">
        <v>2880</v>
      </c>
      <c r="H717" s="2" t="s">
        <v>2882</v>
      </c>
      <c r="I717" s="2" t="s">
        <v>153</v>
      </c>
      <c r="J717" s="2" t="s">
        <v>2881</v>
      </c>
      <c r="K717" s="2" t="s">
        <v>64</v>
      </c>
      <c r="L717">
        <v>5500</v>
      </c>
      <c r="M717">
        <v>6010</v>
      </c>
      <c r="N717" s="2" t="s">
        <v>4936</v>
      </c>
      <c r="O717">
        <v>70</v>
      </c>
      <c r="P717">
        <v>5878</v>
      </c>
      <c r="Q717">
        <v>70</v>
      </c>
      <c r="R717" s="2"/>
      <c r="S717">
        <v>56</v>
      </c>
      <c r="T717" s="2" t="s">
        <v>4830</v>
      </c>
      <c r="U717">
        <v>6400</v>
      </c>
      <c r="V717">
        <v>0</v>
      </c>
      <c r="W717">
        <v>452</v>
      </c>
      <c r="X717">
        <v>452</v>
      </c>
      <c r="Y717">
        <v>0</v>
      </c>
      <c r="Z717">
        <v>452</v>
      </c>
      <c r="AA717">
        <v>5948</v>
      </c>
      <c r="AB717">
        <v>0.92</v>
      </c>
      <c r="AC717">
        <v>2</v>
      </c>
      <c r="AD717">
        <v>6465.217391304348</v>
      </c>
      <c r="AE717">
        <v>3232.608695652174</v>
      </c>
      <c r="AF717">
        <v>28</v>
      </c>
      <c r="AG717" s="2"/>
    </row>
    <row r="718" spans="1:33">
      <c r="A718" s="1">
        <v>46167</v>
      </c>
      <c r="B718" s="2" t="s">
        <v>29</v>
      </c>
      <c r="C718" s="3">
        <v>0.61458333333333326</v>
      </c>
      <c r="D718" s="3">
        <v>0.70833333333333326</v>
      </c>
      <c r="E718">
        <v>486</v>
      </c>
      <c r="F718" s="2" t="s">
        <v>2083</v>
      </c>
      <c r="G718" s="2" t="s">
        <v>2096</v>
      </c>
      <c r="H718" s="2" t="s">
        <v>2082</v>
      </c>
      <c r="I718" s="2" t="s">
        <v>97</v>
      </c>
      <c r="J718" s="2" t="s">
        <v>2081</v>
      </c>
      <c r="K718" s="2" t="s">
        <v>64</v>
      </c>
      <c r="L718">
        <v>29500</v>
      </c>
      <c r="M718">
        <v>29662</v>
      </c>
      <c r="N718" s="2" t="s">
        <v>4937</v>
      </c>
      <c r="O718">
        <v>12600</v>
      </c>
      <c r="P718">
        <v>0</v>
      </c>
      <c r="Q718">
        <v>12600</v>
      </c>
      <c r="R718" s="2" t="s">
        <v>3459</v>
      </c>
      <c r="S718">
        <v>9</v>
      </c>
      <c r="T718" s="2" t="s">
        <v>4938</v>
      </c>
      <c r="U718">
        <v>29700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12600</v>
      </c>
      <c r="AB718">
        <v>2.25</v>
      </c>
      <c r="AC718">
        <v>3</v>
      </c>
      <c r="AD718">
        <v>5600</v>
      </c>
      <c r="AE718">
        <v>1866.6666666666667</v>
      </c>
      <c r="AF718">
        <v>2</v>
      </c>
      <c r="AG718" s="2"/>
    </row>
    <row r="719" spans="1:33">
      <c r="A719" s="1">
        <v>46168</v>
      </c>
      <c r="B719" s="2" t="s">
        <v>29</v>
      </c>
      <c r="C719" s="3">
        <v>0.33333333333333326</v>
      </c>
      <c r="D719" s="3">
        <v>0.40625</v>
      </c>
      <c r="E719">
        <v>486</v>
      </c>
      <c r="F719" s="2" t="s">
        <v>2083</v>
      </c>
      <c r="G719" s="2" t="s">
        <v>2096</v>
      </c>
      <c r="H719" s="2" t="s">
        <v>2082</v>
      </c>
      <c r="I719" s="2" t="s">
        <v>97</v>
      </c>
      <c r="J719" s="2" t="s">
        <v>2081</v>
      </c>
      <c r="K719" s="2" t="s">
        <v>64</v>
      </c>
      <c r="L719">
        <v>29500</v>
      </c>
      <c r="M719">
        <v>29662</v>
      </c>
      <c r="N719" s="2" t="s">
        <v>4939</v>
      </c>
      <c r="O719">
        <v>17076</v>
      </c>
      <c r="P719">
        <v>0</v>
      </c>
      <c r="Q719">
        <v>17076</v>
      </c>
      <c r="R719" s="2" t="s">
        <v>3460</v>
      </c>
      <c r="S719">
        <v>11</v>
      </c>
      <c r="T719" s="2" t="s">
        <v>4940</v>
      </c>
      <c r="U719">
        <v>29700</v>
      </c>
      <c r="V719">
        <v>24</v>
      </c>
      <c r="W719">
        <v>0</v>
      </c>
      <c r="X719">
        <v>24</v>
      </c>
      <c r="Y719">
        <v>0</v>
      </c>
      <c r="Z719">
        <v>24</v>
      </c>
      <c r="AA719">
        <v>17076</v>
      </c>
      <c r="AB719">
        <v>1.75</v>
      </c>
      <c r="AC719">
        <v>3</v>
      </c>
      <c r="AD719">
        <v>9757.7142857142862</v>
      </c>
      <c r="AE719">
        <v>3252.5714285714284</v>
      </c>
      <c r="AG719" s="2"/>
    </row>
    <row r="720" spans="1:33">
      <c r="A720" s="1">
        <v>46168</v>
      </c>
      <c r="B720" s="2" t="s">
        <v>29</v>
      </c>
      <c r="C720" s="3">
        <v>0.4375</v>
      </c>
      <c r="D720" s="3">
        <v>0.60069444444444442</v>
      </c>
      <c r="E720">
        <v>655</v>
      </c>
      <c r="F720" s="2" t="s">
        <v>2675</v>
      </c>
      <c r="G720" s="2" t="s">
        <v>2670</v>
      </c>
      <c r="H720" s="2" t="s">
        <v>2672</v>
      </c>
      <c r="I720" s="2" t="s">
        <v>192</v>
      </c>
      <c r="J720" s="2" t="s">
        <v>2671</v>
      </c>
      <c r="K720" s="2" t="s">
        <v>64</v>
      </c>
      <c r="L720">
        <v>26500</v>
      </c>
      <c r="M720">
        <v>26782</v>
      </c>
      <c r="N720" s="2" t="s">
        <v>4941</v>
      </c>
      <c r="O720">
        <v>23210</v>
      </c>
      <c r="P720">
        <v>3093</v>
      </c>
      <c r="Q720">
        <v>23210</v>
      </c>
      <c r="R720" s="2" t="s">
        <v>4942</v>
      </c>
      <c r="S720">
        <v>468</v>
      </c>
      <c r="T720" s="2" t="s">
        <v>4940</v>
      </c>
      <c r="U720">
        <v>27200</v>
      </c>
      <c r="V720">
        <v>0</v>
      </c>
      <c r="W720">
        <v>897</v>
      </c>
      <c r="X720">
        <v>897</v>
      </c>
      <c r="Y720">
        <v>0</v>
      </c>
      <c r="Z720">
        <v>897</v>
      </c>
      <c r="AA720">
        <v>26303</v>
      </c>
      <c r="AB720">
        <v>3.92</v>
      </c>
      <c r="AC720">
        <v>3</v>
      </c>
      <c r="AD720">
        <v>6709.9489795918371</v>
      </c>
      <c r="AE720">
        <v>2236.6496598639455</v>
      </c>
      <c r="AF720">
        <v>56</v>
      </c>
      <c r="AG720" s="2"/>
    </row>
    <row r="721" spans="1:33">
      <c r="A721" s="1">
        <v>46168</v>
      </c>
      <c r="B721" s="2" t="s">
        <v>29</v>
      </c>
      <c r="C721" s="3">
        <v>0.61805555555555558</v>
      </c>
      <c r="D721" s="3">
        <v>0.70833333333333326</v>
      </c>
      <c r="E721">
        <v>656</v>
      </c>
      <c r="F721" s="2" t="s">
        <v>2675</v>
      </c>
      <c r="G721" s="2" t="s">
        <v>2678</v>
      </c>
      <c r="H721" s="2" t="s">
        <v>2672</v>
      </c>
      <c r="I721" s="2" t="s">
        <v>192</v>
      </c>
      <c r="J721" s="2" t="s">
        <v>2671</v>
      </c>
      <c r="K721" s="2" t="s">
        <v>64</v>
      </c>
      <c r="L721">
        <v>23500</v>
      </c>
      <c r="M721">
        <v>23665</v>
      </c>
      <c r="N721" s="2" t="s">
        <v>4302</v>
      </c>
      <c r="O721">
        <v>10000</v>
      </c>
      <c r="P721">
        <v>0</v>
      </c>
      <c r="Q721">
        <v>10000</v>
      </c>
      <c r="R721" s="2" t="s">
        <v>3459</v>
      </c>
      <c r="S721">
        <v>39</v>
      </c>
      <c r="T721" s="2" t="s">
        <v>4940</v>
      </c>
      <c r="U721">
        <v>23840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10000</v>
      </c>
      <c r="AB721">
        <v>2.17</v>
      </c>
      <c r="AC721">
        <v>3</v>
      </c>
      <c r="AD721">
        <v>4608.294930875576</v>
      </c>
      <c r="AE721">
        <v>1536.0983102918588</v>
      </c>
      <c r="AF721">
        <v>0</v>
      </c>
      <c r="AG721" s="2"/>
    </row>
    <row r="722" spans="1:33">
      <c r="A722" s="1">
        <v>46169</v>
      </c>
      <c r="B722" s="2" t="s">
        <v>29</v>
      </c>
      <c r="C722" s="3">
        <v>0.33333333333333326</v>
      </c>
      <c r="D722" s="3">
        <v>0.41666666666666674</v>
      </c>
      <c r="E722">
        <v>656</v>
      </c>
      <c r="F722" s="2" t="s">
        <v>2675</v>
      </c>
      <c r="G722" s="2" t="s">
        <v>2678</v>
      </c>
      <c r="H722" s="2" t="s">
        <v>2672</v>
      </c>
      <c r="I722" s="2" t="s">
        <v>192</v>
      </c>
      <c r="J722" s="2" t="s">
        <v>2671</v>
      </c>
      <c r="K722" s="2" t="s">
        <v>64</v>
      </c>
      <c r="L722">
        <v>23500</v>
      </c>
      <c r="M722">
        <v>23665</v>
      </c>
      <c r="N722" s="2" t="s">
        <v>4943</v>
      </c>
      <c r="O722">
        <v>23471</v>
      </c>
      <c r="P722">
        <v>0</v>
      </c>
      <c r="Q722">
        <v>23471</v>
      </c>
      <c r="R722" s="2" t="s">
        <v>3460</v>
      </c>
      <c r="S722">
        <v>194</v>
      </c>
      <c r="T722" s="2" t="s">
        <v>4940</v>
      </c>
      <c r="U722">
        <v>23840</v>
      </c>
      <c r="V722">
        <v>-9631</v>
      </c>
      <c r="W722">
        <v>0</v>
      </c>
      <c r="X722">
        <v>-9631</v>
      </c>
      <c r="Y722">
        <v>0</v>
      </c>
      <c r="Z722">
        <v>-9631</v>
      </c>
      <c r="AA722">
        <v>23471</v>
      </c>
      <c r="AB722">
        <v>2</v>
      </c>
      <c r="AC722">
        <v>3</v>
      </c>
      <c r="AD722">
        <v>11735.5</v>
      </c>
      <c r="AE722">
        <v>3911.8333333333335</v>
      </c>
      <c r="AG722" s="2"/>
    </row>
    <row r="723" spans="1:33">
      <c r="A723" s="1">
        <v>46169</v>
      </c>
      <c r="B723" s="2" t="s">
        <v>29</v>
      </c>
      <c r="C723" s="3">
        <v>0.4375</v>
      </c>
      <c r="D723" s="3">
        <v>0.625</v>
      </c>
      <c r="E723">
        <v>487</v>
      </c>
      <c r="F723" s="2" t="s">
        <v>2083</v>
      </c>
      <c r="G723" s="2" t="s">
        <v>2097</v>
      </c>
      <c r="H723" s="2" t="s">
        <v>2082</v>
      </c>
      <c r="I723" s="2" t="s">
        <v>97</v>
      </c>
      <c r="J723" s="2" t="s">
        <v>2081</v>
      </c>
      <c r="K723" s="2" t="s">
        <v>64</v>
      </c>
      <c r="L723">
        <v>29500</v>
      </c>
      <c r="M723">
        <v>29558</v>
      </c>
      <c r="N723" s="2" t="s">
        <v>4944</v>
      </c>
      <c r="O723">
        <v>29547</v>
      </c>
      <c r="P723">
        <v>0</v>
      </c>
      <c r="Q723">
        <v>29547</v>
      </c>
      <c r="R723" s="2"/>
      <c r="S723">
        <v>11</v>
      </c>
      <c r="T723" s="2" t="s">
        <v>4940</v>
      </c>
      <c r="U723">
        <v>29700</v>
      </c>
      <c r="V723">
        <v>0</v>
      </c>
      <c r="W723">
        <v>153</v>
      </c>
      <c r="X723">
        <v>153</v>
      </c>
      <c r="Y723">
        <v>0</v>
      </c>
      <c r="Z723">
        <v>153</v>
      </c>
      <c r="AA723">
        <v>29547</v>
      </c>
      <c r="AB723">
        <v>4.5</v>
      </c>
      <c r="AC723">
        <v>3</v>
      </c>
      <c r="AD723">
        <v>6566</v>
      </c>
      <c r="AE723">
        <v>2188.6666666666665</v>
      </c>
      <c r="AF723">
        <v>13</v>
      </c>
      <c r="AG723" s="2"/>
    </row>
    <row r="724" spans="1:33">
      <c r="A724" s="1">
        <v>46170</v>
      </c>
      <c r="B724" s="2" t="s">
        <v>29</v>
      </c>
      <c r="C724" s="3">
        <v>0.34027777777777768</v>
      </c>
      <c r="D724" s="3">
        <v>0.4375</v>
      </c>
      <c r="E724">
        <v>507</v>
      </c>
      <c r="F724" s="2" t="s">
        <v>2168</v>
      </c>
      <c r="G724" s="2" t="s">
        <v>2165</v>
      </c>
      <c r="H724" s="2" t="s">
        <v>2167</v>
      </c>
      <c r="I724" s="2" t="s">
        <v>943</v>
      </c>
      <c r="J724" s="2" t="s">
        <v>2166</v>
      </c>
      <c r="K724" s="2" t="s">
        <v>64</v>
      </c>
      <c r="L724">
        <v>13850</v>
      </c>
      <c r="M724">
        <v>14725</v>
      </c>
      <c r="N724" s="2" t="s">
        <v>4945</v>
      </c>
      <c r="O724">
        <v>14000</v>
      </c>
      <c r="P724">
        <v>0</v>
      </c>
      <c r="Q724">
        <v>14000</v>
      </c>
      <c r="R724" s="2" t="s">
        <v>4946</v>
      </c>
      <c r="S724">
        <v>750</v>
      </c>
      <c r="T724" s="2" t="s">
        <v>4940</v>
      </c>
      <c r="U724">
        <v>14760</v>
      </c>
      <c r="V724">
        <v>0</v>
      </c>
      <c r="W724">
        <v>760</v>
      </c>
      <c r="X724">
        <v>760</v>
      </c>
      <c r="Y724">
        <v>0</v>
      </c>
      <c r="Z724">
        <v>760</v>
      </c>
      <c r="AA724">
        <v>14000</v>
      </c>
      <c r="AB724">
        <v>2.33</v>
      </c>
      <c r="AC724">
        <v>3</v>
      </c>
      <c r="AD724">
        <v>6008.5836909871241</v>
      </c>
      <c r="AE724">
        <v>2002.8612303290415</v>
      </c>
      <c r="AF724">
        <v>21</v>
      </c>
      <c r="AG724" s="2"/>
    </row>
    <row r="725" spans="1:33">
      <c r="A725" s="1">
        <v>46170</v>
      </c>
      <c r="B725" s="2" t="s">
        <v>29</v>
      </c>
      <c r="C725" s="3">
        <v>0.45138888888888884</v>
      </c>
      <c r="D725" s="3">
        <v>0.51736111111111116</v>
      </c>
      <c r="E725">
        <v>664</v>
      </c>
      <c r="F725" s="2" t="s">
        <v>2702</v>
      </c>
      <c r="G725" s="2" t="s">
        <v>2698</v>
      </c>
      <c r="H725" s="2" t="s">
        <v>2700</v>
      </c>
      <c r="I725" s="2" t="s">
        <v>2701</v>
      </c>
      <c r="J725" s="2" t="s">
        <v>2699</v>
      </c>
      <c r="K725" s="2" t="s">
        <v>64</v>
      </c>
      <c r="L725">
        <v>11500</v>
      </c>
      <c r="M725">
        <v>11700</v>
      </c>
      <c r="N725" s="2" t="s">
        <v>4947</v>
      </c>
      <c r="O725">
        <v>0</v>
      </c>
      <c r="P725">
        <v>11695</v>
      </c>
      <c r="Q725">
        <v>0</v>
      </c>
      <c r="R725" s="2"/>
      <c r="S725">
        <v>5</v>
      </c>
      <c r="T725" s="2" t="s">
        <v>4940</v>
      </c>
      <c r="U725">
        <v>18000</v>
      </c>
      <c r="V725">
        <v>0</v>
      </c>
      <c r="W725">
        <v>6305</v>
      </c>
      <c r="X725">
        <v>6305</v>
      </c>
      <c r="Y725">
        <v>0</v>
      </c>
      <c r="Z725">
        <v>6305</v>
      </c>
      <c r="AA725">
        <v>11695</v>
      </c>
      <c r="AB725">
        <v>1.58</v>
      </c>
      <c r="AC725">
        <v>3</v>
      </c>
      <c r="AD725">
        <v>7401.8987341772145</v>
      </c>
      <c r="AE725">
        <v>2467.2995780590718</v>
      </c>
      <c r="AF725">
        <v>350</v>
      </c>
      <c r="AG725" s="2"/>
    </row>
    <row r="726" spans="1:33">
      <c r="A726" s="1">
        <v>46170</v>
      </c>
      <c r="B726" s="2" t="s">
        <v>29</v>
      </c>
      <c r="C726" s="3">
        <v>0.53472222222222232</v>
      </c>
      <c r="D726" s="3">
        <v>0.57291666666666674</v>
      </c>
      <c r="E726">
        <v>687</v>
      </c>
      <c r="F726" s="2" t="s">
        <v>1735</v>
      </c>
      <c r="G726" s="2" t="s">
        <v>2781</v>
      </c>
      <c r="H726" s="2" t="s">
        <v>1733</v>
      </c>
      <c r="I726" s="2" t="s">
        <v>1734</v>
      </c>
      <c r="J726" s="2" t="s">
        <v>1732</v>
      </c>
      <c r="K726" s="2" t="s">
        <v>64</v>
      </c>
      <c r="L726">
        <v>13000</v>
      </c>
      <c r="M726">
        <v>13529</v>
      </c>
      <c r="N726" s="2" t="s">
        <v>4948</v>
      </c>
      <c r="O726">
        <v>3130</v>
      </c>
      <c r="P726">
        <v>10283</v>
      </c>
      <c r="Q726">
        <v>3130</v>
      </c>
      <c r="R726" s="2"/>
      <c r="S726">
        <v>126</v>
      </c>
      <c r="T726" s="2" t="s">
        <v>4940</v>
      </c>
      <c r="U726">
        <v>13600</v>
      </c>
      <c r="V726">
        <v>0</v>
      </c>
      <c r="W726">
        <v>187</v>
      </c>
      <c r="X726">
        <v>187</v>
      </c>
      <c r="Y726">
        <v>0</v>
      </c>
      <c r="Z726">
        <v>187</v>
      </c>
      <c r="AA726">
        <v>13413</v>
      </c>
      <c r="AB726">
        <v>0.92</v>
      </c>
      <c r="AC726">
        <v>3</v>
      </c>
      <c r="AD726">
        <v>14579.347826086956</v>
      </c>
      <c r="AE726">
        <v>4859.782608695652</v>
      </c>
      <c r="AF726">
        <v>9</v>
      </c>
      <c r="AG726" s="2"/>
    </row>
    <row r="727" spans="1:33">
      <c r="A727" s="1">
        <v>46170</v>
      </c>
      <c r="B727" s="2" t="s">
        <v>29</v>
      </c>
      <c r="C727" s="3">
        <v>0.58680555555555558</v>
      </c>
      <c r="D727" s="3">
        <v>0.65277777777777768</v>
      </c>
      <c r="E727">
        <v>666</v>
      </c>
      <c r="F727" s="2" t="s">
        <v>2712</v>
      </c>
      <c r="G727" s="2" t="s">
        <v>2709</v>
      </c>
      <c r="H727" s="2" t="s">
        <v>2711</v>
      </c>
      <c r="I727" s="2" t="s">
        <v>2701</v>
      </c>
      <c r="J727" s="2" t="s">
        <v>2710</v>
      </c>
      <c r="K727" s="2" t="s">
        <v>64</v>
      </c>
      <c r="L727">
        <v>17000</v>
      </c>
      <c r="M727">
        <v>17860</v>
      </c>
      <c r="N727" s="2" t="s">
        <v>4949</v>
      </c>
      <c r="O727">
        <v>12206</v>
      </c>
      <c r="P727">
        <v>5696</v>
      </c>
      <c r="Q727">
        <v>12206</v>
      </c>
      <c r="R727" s="2"/>
      <c r="S727">
        <v>31</v>
      </c>
      <c r="T727" s="2" t="s">
        <v>4940</v>
      </c>
      <c r="U727">
        <v>17910</v>
      </c>
      <c r="V727">
        <v>0</v>
      </c>
      <c r="W727">
        <v>8</v>
      </c>
      <c r="X727">
        <v>8</v>
      </c>
      <c r="Y727">
        <v>0</v>
      </c>
      <c r="Z727">
        <v>8</v>
      </c>
      <c r="AA727">
        <v>17902</v>
      </c>
      <c r="AB727">
        <v>1.58</v>
      </c>
      <c r="AC727">
        <v>3</v>
      </c>
      <c r="AD727">
        <v>11330.379746835442</v>
      </c>
      <c r="AE727">
        <v>3776.7932489451473</v>
      </c>
      <c r="AF727">
        <v>0</v>
      </c>
      <c r="AG727" s="2"/>
    </row>
    <row r="728" spans="1:33">
      <c r="A728" s="1">
        <v>46170</v>
      </c>
      <c r="B728" s="2" t="s">
        <v>29</v>
      </c>
      <c r="C728" s="3">
        <v>0.68402777777777768</v>
      </c>
      <c r="D728" s="3">
        <v>0.70138888888888884</v>
      </c>
      <c r="E728">
        <v>793</v>
      </c>
      <c r="F728" s="2" t="s">
        <v>576</v>
      </c>
      <c r="G728" s="2" t="s">
        <v>3023</v>
      </c>
      <c r="H728" s="2" t="s">
        <v>575</v>
      </c>
      <c r="I728" s="2" t="s">
        <v>153</v>
      </c>
      <c r="J728" s="2" t="s">
        <v>574</v>
      </c>
      <c r="K728" s="2" t="s">
        <v>64</v>
      </c>
      <c r="L728">
        <v>3500</v>
      </c>
      <c r="M728">
        <v>3978</v>
      </c>
      <c r="N728" s="2" t="s">
        <v>4950</v>
      </c>
      <c r="O728">
        <v>1700</v>
      </c>
      <c r="P728">
        <v>2362</v>
      </c>
      <c r="Q728">
        <v>1700</v>
      </c>
      <c r="R728" s="2"/>
      <c r="S728">
        <v>0</v>
      </c>
      <c r="T728" s="2" t="s">
        <v>4951</v>
      </c>
      <c r="U728">
        <v>4160</v>
      </c>
      <c r="V728">
        <v>0</v>
      </c>
      <c r="W728">
        <v>98</v>
      </c>
      <c r="X728">
        <v>98</v>
      </c>
      <c r="Y728">
        <v>0</v>
      </c>
      <c r="Z728">
        <v>98</v>
      </c>
      <c r="AA728">
        <v>4062</v>
      </c>
      <c r="AB728">
        <v>0.42</v>
      </c>
      <c r="AC728">
        <v>3</v>
      </c>
      <c r="AD728">
        <v>9671.4285714285725</v>
      </c>
      <c r="AE728">
        <v>3223.8095238095239</v>
      </c>
      <c r="AF728">
        <v>6</v>
      </c>
      <c r="AG728" s="2"/>
    </row>
    <row r="729" spans="1:33">
      <c r="A729" s="1">
        <v>46171</v>
      </c>
      <c r="B729" s="2" t="s">
        <v>29</v>
      </c>
      <c r="C729" s="3">
        <v>0.5</v>
      </c>
      <c r="D729" s="3">
        <v>0.52083333333333326</v>
      </c>
      <c r="E729">
        <v>763</v>
      </c>
      <c r="F729" s="2" t="s">
        <v>2936</v>
      </c>
      <c r="G729" s="2" t="s">
        <v>2932</v>
      </c>
      <c r="H729" s="2" t="s">
        <v>2934</v>
      </c>
      <c r="I729" s="2" t="s">
        <v>500</v>
      </c>
      <c r="J729" s="2" t="s">
        <v>2933</v>
      </c>
      <c r="K729" s="2" t="s">
        <v>64</v>
      </c>
      <c r="L729">
        <v>3000</v>
      </c>
      <c r="M729">
        <v>3292</v>
      </c>
      <c r="N729" s="2" t="s">
        <v>4952</v>
      </c>
      <c r="O729">
        <v>0</v>
      </c>
      <c r="P729">
        <v>3276</v>
      </c>
      <c r="Q729">
        <v>0</v>
      </c>
      <c r="R729" s="2"/>
      <c r="S729">
        <v>23</v>
      </c>
      <c r="T729" s="2" t="s">
        <v>4953</v>
      </c>
      <c r="U729">
        <v>3600</v>
      </c>
      <c r="V729">
        <v>0</v>
      </c>
      <c r="W729">
        <v>324</v>
      </c>
      <c r="X729">
        <v>324</v>
      </c>
      <c r="Y729">
        <v>0</v>
      </c>
      <c r="Z729">
        <v>324</v>
      </c>
      <c r="AA729">
        <v>3276</v>
      </c>
      <c r="AB729">
        <v>0.5</v>
      </c>
      <c r="AC729">
        <v>3</v>
      </c>
      <c r="AD729">
        <v>6552</v>
      </c>
      <c r="AE729">
        <v>2184</v>
      </c>
      <c r="AF729">
        <v>41</v>
      </c>
      <c r="AG729" s="2"/>
    </row>
    <row r="730" spans="1:33">
      <c r="A730" s="1">
        <v>46171</v>
      </c>
      <c r="B730" s="2" t="s">
        <v>29</v>
      </c>
      <c r="C730" s="3">
        <v>0.56944444444444442</v>
      </c>
      <c r="D730" s="3">
        <v>0.66666666666666674</v>
      </c>
      <c r="E730">
        <v>810</v>
      </c>
      <c r="F730" s="2" t="s">
        <v>3078</v>
      </c>
      <c r="G730" s="2" t="s">
        <v>3073</v>
      </c>
      <c r="H730" s="2" t="s">
        <v>3075</v>
      </c>
      <c r="I730" s="2" t="s">
        <v>3077</v>
      </c>
      <c r="J730" s="2" t="s">
        <v>3074</v>
      </c>
      <c r="K730" s="2" t="s">
        <v>64</v>
      </c>
      <c r="L730">
        <v>28500</v>
      </c>
      <c r="M730">
        <v>29908</v>
      </c>
      <c r="N730" s="2" t="s">
        <v>4954</v>
      </c>
      <c r="O730">
        <v>9277</v>
      </c>
      <c r="P730">
        <v>0</v>
      </c>
      <c r="Q730">
        <v>9277</v>
      </c>
      <c r="R730" s="2" t="s">
        <v>3459</v>
      </c>
      <c r="S730">
        <v>3600</v>
      </c>
      <c r="T730" s="2" t="s">
        <v>4955</v>
      </c>
      <c r="U730">
        <v>32000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9277</v>
      </c>
      <c r="AB730">
        <v>2.33</v>
      </c>
      <c r="AC730">
        <v>4</v>
      </c>
      <c r="AD730">
        <v>3981.5450643776821</v>
      </c>
      <c r="AE730">
        <v>995.38626609442053</v>
      </c>
      <c r="AF730">
        <v>393</v>
      </c>
      <c r="AG730" s="2" t="s">
        <v>4956</v>
      </c>
    </row>
    <row r="731" spans="1:33">
      <c r="A731" s="1">
        <v>46171</v>
      </c>
      <c r="B731" s="2" t="s">
        <v>29</v>
      </c>
      <c r="C731" s="3">
        <v>0.60416666666666674</v>
      </c>
      <c r="D731" s="3">
        <v>0.63888888888888884</v>
      </c>
      <c r="E731">
        <v>790</v>
      </c>
      <c r="F731" s="2" t="s">
        <v>3009</v>
      </c>
      <c r="G731" s="2" t="s">
        <v>3006</v>
      </c>
      <c r="H731" s="2" t="s">
        <v>3008</v>
      </c>
      <c r="I731" s="2" t="s">
        <v>153</v>
      </c>
      <c r="J731" s="2" t="s">
        <v>3007</v>
      </c>
      <c r="K731" s="2" t="s">
        <v>64</v>
      </c>
      <c r="L731">
        <v>2000</v>
      </c>
      <c r="M731">
        <v>2194</v>
      </c>
      <c r="N731" s="2" t="s">
        <v>4957</v>
      </c>
      <c r="O731">
        <v>1680</v>
      </c>
      <c r="P731">
        <v>525</v>
      </c>
      <c r="Q731">
        <v>1680</v>
      </c>
      <c r="R731" s="2"/>
      <c r="S731">
        <v>0</v>
      </c>
      <c r="T731" s="2" t="s">
        <v>4892</v>
      </c>
      <c r="U731">
        <v>2400</v>
      </c>
      <c r="V731">
        <v>0</v>
      </c>
      <c r="W731">
        <v>195</v>
      </c>
      <c r="X731">
        <v>195</v>
      </c>
      <c r="Y731">
        <v>0</v>
      </c>
      <c r="Z731">
        <v>195</v>
      </c>
      <c r="AA731">
        <v>2205</v>
      </c>
      <c r="AB731">
        <v>0.83</v>
      </c>
      <c r="AC731">
        <v>2</v>
      </c>
      <c r="AD731">
        <v>2656.6265060240967</v>
      </c>
      <c r="AE731">
        <v>1328.3132530120483</v>
      </c>
      <c r="AF731">
        <v>12</v>
      </c>
      <c r="AG731" s="2"/>
    </row>
    <row r="732" spans="1:33">
      <c r="A732" s="1">
        <v>46174</v>
      </c>
      <c r="B732" s="2" t="s">
        <v>29</v>
      </c>
      <c r="C732" s="3">
        <v>0.33333333333333326</v>
      </c>
      <c r="D732" s="3">
        <v>0.44791666666666674</v>
      </c>
      <c r="E732">
        <v>810</v>
      </c>
      <c r="F732" s="2" t="s">
        <v>3078</v>
      </c>
      <c r="G732" s="2" t="s">
        <v>3073</v>
      </c>
      <c r="H732" s="2" t="s">
        <v>3075</v>
      </c>
      <c r="I732" s="2" t="s">
        <v>3077</v>
      </c>
      <c r="J732" s="2" t="s">
        <v>3074</v>
      </c>
      <c r="K732" s="2" t="s">
        <v>64</v>
      </c>
      <c r="L732">
        <v>28500</v>
      </c>
      <c r="M732">
        <v>29908</v>
      </c>
      <c r="N732" s="2" t="s">
        <v>4958</v>
      </c>
      <c r="O732">
        <v>0</v>
      </c>
      <c r="P732">
        <v>14860</v>
      </c>
      <c r="Q732">
        <v>0</v>
      </c>
      <c r="R732" s="2" t="s">
        <v>3460</v>
      </c>
      <c r="S732">
        <v>421</v>
      </c>
      <c r="T732" s="2" t="s">
        <v>4955</v>
      </c>
      <c r="U732">
        <v>32000</v>
      </c>
      <c r="V732">
        <v>7863</v>
      </c>
      <c r="W732">
        <v>0</v>
      </c>
      <c r="X732">
        <v>7863</v>
      </c>
      <c r="Y732">
        <v>0</v>
      </c>
      <c r="Z732">
        <v>7863</v>
      </c>
      <c r="AA732">
        <v>14860</v>
      </c>
      <c r="AB732">
        <v>2.75</v>
      </c>
      <c r="AC732">
        <v>4</v>
      </c>
      <c r="AD732">
        <v>5403.636363636364</v>
      </c>
      <c r="AE732">
        <v>1350.909090909091</v>
      </c>
      <c r="AG732" s="2"/>
    </row>
    <row r="733" spans="1:33">
      <c r="A733" s="1">
        <v>46174</v>
      </c>
      <c r="B733" s="2" t="s">
        <v>29</v>
      </c>
      <c r="C733" s="3">
        <v>0.41666666666666674</v>
      </c>
      <c r="D733" s="3">
        <v>0.48611111111111116</v>
      </c>
      <c r="E733">
        <v>668</v>
      </c>
      <c r="F733" s="2" t="s">
        <v>2727</v>
      </c>
      <c r="G733" s="2" t="s">
        <v>2725</v>
      </c>
      <c r="H733" s="2" t="s">
        <v>857</v>
      </c>
      <c r="I733" s="2" t="s">
        <v>422</v>
      </c>
      <c r="J733" s="2" t="s">
        <v>2726</v>
      </c>
      <c r="K733" s="2" t="s">
        <v>64</v>
      </c>
      <c r="L733">
        <v>13000</v>
      </c>
      <c r="M733">
        <v>6915</v>
      </c>
      <c r="N733" s="2" t="s">
        <v>4959</v>
      </c>
      <c r="O733">
        <v>3815</v>
      </c>
      <c r="P733">
        <v>3088</v>
      </c>
      <c r="Q733">
        <v>3815</v>
      </c>
      <c r="R733" s="2"/>
      <c r="S733">
        <v>10</v>
      </c>
      <c r="T733" s="2" t="s">
        <v>4750</v>
      </c>
      <c r="U733">
        <v>13680</v>
      </c>
      <c r="V733">
        <v>0</v>
      </c>
      <c r="W733">
        <v>6777</v>
      </c>
      <c r="X733">
        <v>6777</v>
      </c>
      <c r="Y733">
        <v>0</v>
      </c>
      <c r="Z733">
        <v>6777</v>
      </c>
      <c r="AA733">
        <v>6903</v>
      </c>
      <c r="AB733">
        <v>1.67</v>
      </c>
      <c r="AC733">
        <v>2</v>
      </c>
      <c r="AD733">
        <v>4133.5329341317365</v>
      </c>
      <c r="AE733">
        <v>2066.7664670658683</v>
      </c>
      <c r="AF733">
        <v>377</v>
      </c>
      <c r="AG733" s="2"/>
    </row>
    <row r="734" spans="1:33">
      <c r="A734" s="1">
        <v>46174</v>
      </c>
      <c r="B734" s="2" t="s">
        <v>29</v>
      </c>
      <c r="C734" s="3">
        <v>0.43055555555555558</v>
      </c>
      <c r="D734" s="3">
        <v>0.54166666666666674</v>
      </c>
      <c r="E734">
        <v>488</v>
      </c>
      <c r="F734" s="2" t="s">
        <v>2083</v>
      </c>
      <c r="G734" s="2" t="s">
        <v>2098</v>
      </c>
      <c r="H734" s="2" t="s">
        <v>2082</v>
      </c>
      <c r="I734" s="2" t="s">
        <v>97</v>
      </c>
      <c r="J734" s="2" t="s">
        <v>2081</v>
      </c>
      <c r="K734" s="2" t="s">
        <v>64</v>
      </c>
      <c r="L734">
        <v>29500</v>
      </c>
      <c r="M734">
        <v>29670</v>
      </c>
      <c r="N734" s="2" t="s">
        <v>4960</v>
      </c>
      <c r="O734">
        <v>29662</v>
      </c>
      <c r="P734">
        <v>0</v>
      </c>
      <c r="Q734">
        <v>29662</v>
      </c>
      <c r="R734" s="2"/>
      <c r="S734">
        <v>24</v>
      </c>
      <c r="T734" s="2" t="s">
        <v>4961</v>
      </c>
      <c r="U734">
        <v>29700</v>
      </c>
      <c r="V734">
        <v>0</v>
      </c>
      <c r="W734">
        <v>38</v>
      </c>
      <c r="X734">
        <v>38</v>
      </c>
      <c r="Y734">
        <v>0</v>
      </c>
      <c r="Z734">
        <v>38</v>
      </c>
      <c r="AA734">
        <v>29662</v>
      </c>
      <c r="AB734">
        <v>2.67</v>
      </c>
      <c r="AC734">
        <v>6</v>
      </c>
      <c r="AD734">
        <v>11109.36329588015</v>
      </c>
      <c r="AE734">
        <v>1851.5605493133585</v>
      </c>
      <c r="AF734">
        <v>3</v>
      </c>
      <c r="AG734" s="2"/>
    </row>
    <row r="735" spans="1:33">
      <c r="A735" s="1">
        <v>46174</v>
      </c>
      <c r="B735" s="2" t="s">
        <v>29</v>
      </c>
      <c r="C735" s="3">
        <v>0.55208333333333326</v>
      </c>
      <c r="D735" s="3">
        <v>0.625</v>
      </c>
      <c r="E735">
        <v>618</v>
      </c>
      <c r="F735" s="2" t="s">
        <v>2553</v>
      </c>
      <c r="G735" s="2" t="s">
        <v>2549</v>
      </c>
      <c r="H735" s="2" t="s">
        <v>2551</v>
      </c>
      <c r="I735" s="2" t="s">
        <v>97</v>
      </c>
      <c r="J735" s="2" t="s">
        <v>2550</v>
      </c>
      <c r="K735" s="2" t="s">
        <v>64</v>
      </c>
      <c r="L735">
        <v>20000</v>
      </c>
      <c r="M735">
        <v>20395</v>
      </c>
      <c r="N735" s="2" t="s">
        <v>4962</v>
      </c>
      <c r="O735">
        <v>0</v>
      </c>
      <c r="P735">
        <v>20376</v>
      </c>
      <c r="Q735">
        <v>0</v>
      </c>
      <c r="R735" s="2"/>
      <c r="S735">
        <v>19</v>
      </c>
      <c r="T735" s="2" t="s">
        <v>4963</v>
      </c>
      <c r="U735">
        <v>20400</v>
      </c>
      <c r="V735">
        <v>0</v>
      </c>
      <c r="W735">
        <v>24</v>
      </c>
      <c r="X735">
        <v>24</v>
      </c>
      <c r="Y735">
        <v>0</v>
      </c>
      <c r="Z735">
        <v>24</v>
      </c>
      <c r="AA735">
        <v>20376</v>
      </c>
      <c r="AB735">
        <v>1.75</v>
      </c>
      <c r="AC735">
        <v>3</v>
      </c>
      <c r="AD735">
        <v>11643.428571428571</v>
      </c>
      <c r="AE735">
        <v>3881.1428571428573</v>
      </c>
      <c r="AF735">
        <v>3</v>
      </c>
      <c r="AG735" s="2"/>
    </row>
    <row r="736" spans="1:33">
      <c r="A736" s="1">
        <v>46175</v>
      </c>
      <c r="B736" s="2" t="s">
        <v>29</v>
      </c>
      <c r="C736" s="3">
        <v>0.33333333333333326</v>
      </c>
      <c r="D736" s="3">
        <v>0.36111111111111116</v>
      </c>
      <c r="E736">
        <v>701</v>
      </c>
      <c r="F736" s="2" t="s">
        <v>826</v>
      </c>
      <c r="G736" s="2" t="s">
        <v>2800</v>
      </c>
      <c r="H736" s="2" t="s">
        <v>825</v>
      </c>
      <c r="I736" s="2" t="s">
        <v>192</v>
      </c>
      <c r="J736" s="2" t="s">
        <v>824</v>
      </c>
      <c r="K736" s="2" t="s">
        <v>64</v>
      </c>
      <c r="L736">
        <v>29300</v>
      </c>
      <c r="M736">
        <v>29699</v>
      </c>
      <c r="N736" s="2" t="s">
        <v>4964</v>
      </c>
      <c r="O736">
        <v>29508</v>
      </c>
      <c r="P736">
        <v>0</v>
      </c>
      <c r="Q736">
        <v>29508</v>
      </c>
      <c r="R736" s="2"/>
      <c r="S736">
        <v>63</v>
      </c>
      <c r="T736" s="2" t="s">
        <v>4965</v>
      </c>
      <c r="U736">
        <v>29600</v>
      </c>
      <c r="V736">
        <v>0</v>
      </c>
      <c r="W736">
        <v>92</v>
      </c>
      <c r="X736">
        <v>92</v>
      </c>
      <c r="Y736">
        <v>0</v>
      </c>
      <c r="Z736">
        <v>92</v>
      </c>
      <c r="AA736">
        <v>29508</v>
      </c>
      <c r="AB736">
        <v>0.67</v>
      </c>
      <c r="AC736">
        <v>10</v>
      </c>
      <c r="AD736">
        <v>44041.791044776117</v>
      </c>
      <c r="AE736">
        <v>4404.1791044776119</v>
      </c>
      <c r="AF736">
        <v>6</v>
      </c>
      <c r="AG736" s="2"/>
    </row>
    <row r="737" spans="1:33">
      <c r="A737" s="1">
        <v>46175</v>
      </c>
      <c r="B737" s="2" t="s">
        <v>29</v>
      </c>
      <c r="C737" s="3">
        <v>0.36458333333333326</v>
      </c>
      <c r="D737" s="3">
        <v>0.40625</v>
      </c>
      <c r="E737">
        <v>740</v>
      </c>
      <c r="F737" s="2" t="s">
        <v>2877</v>
      </c>
      <c r="G737" s="2" t="s">
        <v>2875</v>
      </c>
      <c r="H737" s="2" t="s">
        <v>402</v>
      </c>
      <c r="I737" s="2" t="s">
        <v>422</v>
      </c>
      <c r="J737" s="2" t="s">
        <v>2876</v>
      </c>
      <c r="K737" s="2" t="s">
        <v>64</v>
      </c>
      <c r="L737">
        <v>7000</v>
      </c>
      <c r="M737">
        <v>6606</v>
      </c>
      <c r="N737" s="2" t="s">
        <v>4966</v>
      </c>
      <c r="O737">
        <v>750</v>
      </c>
      <c r="P737">
        <v>5031</v>
      </c>
      <c r="Q737">
        <v>750</v>
      </c>
      <c r="R737" s="2"/>
      <c r="S737">
        <v>22</v>
      </c>
      <c r="T737" s="2" t="s">
        <v>4967</v>
      </c>
      <c r="U737">
        <v>7680</v>
      </c>
      <c r="V737">
        <v>0</v>
      </c>
      <c r="W737">
        <v>1899</v>
      </c>
      <c r="X737">
        <v>1899</v>
      </c>
      <c r="Y737">
        <v>0</v>
      </c>
      <c r="Z737">
        <v>1899</v>
      </c>
      <c r="AA737">
        <v>5781</v>
      </c>
      <c r="AB737">
        <v>1</v>
      </c>
      <c r="AC737">
        <v>3</v>
      </c>
      <c r="AD737">
        <v>5781</v>
      </c>
      <c r="AE737">
        <v>1927</v>
      </c>
      <c r="AF737">
        <v>79</v>
      </c>
      <c r="AG737" s="2"/>
    </row>
    <row r="738" spans="1:33">
      <c r="A738" s="1">
        <v>46175</v>
      </c>
      <c r="B738" s="2" t="s">
        <v>29</v>
      </c>
      <c r="C738" s="3">
        <v>0.36805555555555558</v>
      </c>
      <c r="D738" s="3">
        <v>0.40277777777777768</v>
      </c>
      <c r="E738">
        <v>657</v>
      </c>
      <c r="F738" s="2" t="s">
        <v>2675</v>
      </c>
      <c r="G738" s="2" t="s">
        <v>2679</v>
      </c>
      <c r="H738" s="2" t="s">
        <v>2672</v>
      </c>
      <c r="I738" s="2" t="s">
        <v>192</v>
      </c>
      <c r="J738" s="2" t="s">
        <v>2671</v>
      </c>
      <c r="K738" s="2" t="s">
        <v>64</v>
      </c>
      <c r="L738">
        <v>23500</v>
      </c>
      <c r="M738">
        <v>23520</v>
      </c>
      <c r="N738" s="2" t="s">
        <v>4968</v>
      </c>
      <c r="O738">
        <v>23170</v>
      </c>
      <c r="P738">
        <v>0</v>
      </c>
      <c r="Q738">
        <v>23170</v>
      </c>
      <c r="R738" s="2"/>
      <c r="S738">
        <v>350</v>
      </c>
      <c r="T738" s="2" t="s">
        <v>4969</v>
      </c>
      <c r="U738">
        <v>23840</v>
      </c>
      <c r="V738">
        <v>0</v>
      </c>
      <c r="W738">
        <v>670</v>
      </c>
      <c r="X738">
        <v>670</v>
      </c>
      <c r="Y738">
        <v>0</v>
      </c>
      <c r="Z738">
        <v>670</v>
      </c>
      <c r="AA738">
        <v>23170</v>
      </c>
      <c r="AB738">
        <v>0.83</v>
      </c>
      <c r="AC738">
        <v>8</v>
      </c>
      <c r="AD738">
        <v>27915.662650602411</v>
      </c>
      <c r="AE738">
        <v>3489.4578313253014</v>
      </c>
      <c r="AF738">
        <v>42</v>
      </c>
      <c r="AG738" s="2"/>
    </row>
    <row r="739" spans="1:33">
      <c r="A739" s="1">
        <v>46175</v>
      </c>
      <c r="B739" s="2" t="s">
        <v>29</v>
      </c>
      <c r="C739" s="3">
        <v>0.40625</v>
      </c>
      <c r="D739" s="3">
        <v>0.44444444444444442</v>
      </c>
      <c r="E739">
        <v>658</v>
      </c>
      <c r="F739" s="2" t="s">
        <v>2675</v>
      </c>
      <c r="G739" s="2" t="s">
        <v>2680</v>
      </c>
      <c r="H739" s="2" t="s">
        <v>2672</v>
      </c>
      <c r="I739" s="2" t="s">
        <v>192</v>
      </c>
      <c r="J739" s="2" t="s">
        <v>2671</v>
      </c>
      <c r="K739" s="2" t="s">
        <v>64</v>
      </c>
      <c r="L739">
        <v>23500</v>
      </c>
      <c r="M739">
        <v>23506</v>
      </c>
      <c r="N739" s="2" t="s">
        <v>4970</v>
      </c>
      <c r="O739">
        <v>23281</v>
      </c>
      <c r="P739">
        <v>0</v>
      </c>
      <c r="Q739">
        <v>23281</v>
      </c>
      <c r="R739" s="2"/>
      <c r="S739">
        <v>155</v>
      </c>
      <c r="T739" s="2" t="s">
        <v>4969</v>
      </c>
      <c r="U739">
        <v>23840</v>
      </c>
      <c r="V739">
        <v>0</v>
      </c>
      <c r="W739">
        <v>559</v>
      </c>
      <c r="X739">
        <v>559</v>
      </c>
      <c r="Y739">
        <v>0</v>
      </c>
      <c r="Z739">
        <v>559</v>
      </c>
      <c r="AA739">
        <v>23281</v>
      </c>
      <c r="AB739">
        <v>0.92</v>
      </c>
      <c r="AC739">
        <v>8</v>
      </c>
      <c r="AD739">
        <v>25305.434782608696</v>
      </c>
      <c r="AE739">
        <v>3163.179347826087</v>
      </c>
      <c r="AF739">
        <v>35</v>
      </c>
      <c r="AG739" s="2"/>
    </row>
    <row r="740" spans="1:33">
      <c r="A740" s="1">
        <v>46175</v>
      </c>
      <c r="B740" s="2" t="s">
        <v>29</v>
      </c>
      <c r="C740" s="3">
        <v>0.40972222222222232</v>
      </c>
      <c r="D740" s="3">
        <v>0.48611111111111116</v>
      </c>
      <c r="E740">
        <v>515</v>
      </c>
      <c r="F740" s="2" t="s">
        <v>2189</v>
      </c>
      <c r="G740" s="2" t="s">
        <v>2185</v>
      </c>
      <c r="H740" s="2" t="s">
        <v>2187</v>
      </c>
      <c r="I740" s="2" t="s">
        <v>2188</v>
      </c>
      <c r="J740" s="2" t="s">
        <v>2186</v>
      </c>
      <c r="K740" s="2" t="s">
        <v>64</v>
      </c>
      <c r="L740">
        <v>12000</v>
      </c>
      <c r="M740">
        <v>12500</v>
      </c>
      <c r="N740" s="2" t="s">
        <v>4971</v>
      </c>
      <c r="O740">
        <v>12500</v>
      </c>
      <c r="P740">
        <v>0</v>
      </c>
      <c r="Q740">
        <v>12500</v>
      </c>
      <c r="R740" s="2"/>
      <c r="S740">
        <v>0</v>
      </c>
      <c r="T740" s="2" t="s">
        <v>4967</v>
      </c>
      <c r="U740">
        <v>13200</v>
      </c>
      <c r="V740">
        <v>0</v>
      </c>
      <c r="W740">
        <v>700</v>
      </c>
      <c r="X740">
        <v>700</v>
      </c>
      <c r="Y740">
        <v>0</v>
      </c>
      <c r="Z740">
        <v>700</v>
      </c>
      <c r="AA740">
        <v>12500</v>
      </c>
      <c r="AB740">
        <v>1.83</v>
      </c>
      <c r="AC740">
        <v>3</v>
      </c>
      <c r="AD740">
        <v>6830.601092896175</v>
      </c>
      <c r="AE740">
        <v>2276.8670309653917</v>
      </c>
      <c r="AF740">
        <v>29</v>
      </c>
      <c r="AG740" s="2"/>
    </row>
    <row r="741" spans="1:33">
      <c r="A741" s="1">
        <v>46175</v>
      </c>
      <c r="B741" s="2" t="s">
        <v>29</v>
      </c>
      <c r="C741" s="3">
        <v>0.42708333333333326</v>
      </c>
      <c r="D741" s="3">
        <v>0.50694444444444442</v>
      </c>
      <c r="E741">
        <v>782</v>
      </c>
      <c r="F741" s="2" t="s">
        <v>2993</v>
      </c>
      <c r="G741" s="2" t="s">
        <v>2991</v>
      </c>
      <c r="H741" s="2" t="s">
        <v>1598</v>
      </c>
      <c r="I741" s="2" t="s">
        <v>192</v>
      </c>
      <c r="J741" s="2" t="s">
        <v>2992</v>
      </c>
      <c r="K741" s="2" t="s">
        <v>64</v>
      </c>
      <c r="L741">
        <v>7000</v>
      </c>
      <c r="M741">
        <v>7200</v>
      </c>
      <c r="N741" s="2" t="s">
        <v>4972</v>
      </c>
      <c r="O741">
        <v>3225</v>
      </c>
      <c r="P741">
        <v>3956</v>
      </c>
      <c r="Q741">
        <v>3225</v>
      </c>
      <c r="R741" s="2"/>
      <c r="S741">
        <v>8</v>
      </c>
      <c r="T741" s="2" t="s">
        <v>4892</v>
      </c>
      <c r="U741">
        <v>7200</v>
      </c>
      <c r="V741">
        <v>0</v>
      </c>
      <c r="W741">
        <v>19</v>
      </c>
      <c r="X741">
        <v>19</v>
      </c>
      <c r="Y741">
        <v>0</v>
      </c>
      <c r="Z741">
        <v>19</v>
      </c>
      <c r="AA741">
        <v>7181</v>
      </c>
      <c r="AB741">
        <v>1.92</v>
      </c>
      <c r="AC741">
        <v>2</v>
      </c>
      <c r="AD741">
        <v>3740.104166666667</v>
      </c>
      <c r="AE741">
        <v>1870.0520833333335</v>
      </c>
      <c r="AF741">
        <v>1</v>
      </c>
      <c r="AG741" s="2"/>
    </row>
    <row r="742" spans="1:33">
      <c r="A742" s="1">
        <v>46175</v>
      </c>
      <c r="B742" s="2" t="s">
        <v>29</v>
      </c>
      <c r="C742" s="3">
        <v>0.45138888888888884</v>
      </c>
      <c r="D742" s="3">
        <v>0.50694444444444442</v>
      </c>
      <c r="E742">
        <v>659</v>
      </c>
      <c r="F742" s="2" t="s">
        <v>2675</v>
      </c>
      <c r="G742" s="2" t="s">
        <v>2681</v>
      </c>
      <c r="H742" s="2" t="s">
        <v>2672</v>
      </c>
      <c r="I742" s="2" t="s">
        <v>192</v>
      </c>
      <c r="J742" s="2" t="s">
        <v>2671</v>
      </c>
      <c r="K742" s="2" t="s">
        <v>64</v>
      </c>
      <c r="L742">
        <v>23500</v>
      </c>
      <c r="M742">
        <v>23595</v>
      </c>
      <c r="N742" s="2" t="s">
        <v>4973</v>
      </c>
      <c r="O742">
        <v>23380</v>
      </c>
      <c r="P742">
        <v>0</v>
      </c>
      <c r="Q742">
        <v>23380</v>
      </c>
      <c r="R742" s="2" t="s">
        <v>3949</v>
      </c>
      <c r="S742">
        <v>211</v>
      </c>
      <c r="T742" s="2" t="s">
        <v>4969</v>
      </c>
      <c r="U742">
        <v>23840</v>
      </c>
      <c r="V742">
        <v>0</v>
      </c>
      <c r="W742">
        <v>460</v>
      </c>
      <c r="X742">
        <v>460</v>
      </c>
      <c r="Y742">
        <v>0</v>
      </c>
      <c r="Z742">
        <v>460</v>
      </c>
      <c r="AA742">
        <v>23380</v>
      </c>
      <c r="AB742">
        <v>1.33</v>
      </c>
      <c r="AC742">
        <v>8</v>
      </c>
      <c r="AD742">
        <v>17578.947368421053</v>
      </c>
      <c r="AE742">
        <v>2197.3684210526317</v>
      </c>
      <c r="AF742">
        <v>29</v>
      </c>
      <c r="AG742" s="2"/>
    </row>
    <row r="743" spans="1:33">
      <c r="A743" s="1">
        <v>46175</v>
      </c>
      <c r="B743" s="2" t="s">
        <v>29</v>
      </c>
      <c r="C743" s="3">
        <v>0.48958333333333326</v>
      </c>
      <c r="D743" s="3">
        <v>0.54166666666666674</v>
      </c>
      <c r="E743">
        <v>676</v>
      </c>
      <c r="F743" s="2" t="s">
        <v>2743</v>
      </c>
      <c r="G743" s="2" t="s">
        <v>2740</v>
      </c>
      <c r="H743" s="2" t="s">
        <v>2742</v>
      </c>
      <c r="I743" s="2" t="s">
        <v>1734</v>
      </c>
      <c r="J743" s="2" t="s">
        <v>2741</v>
      </c>
      <c r="K743" s="2" t="s">
        <v>64</v>
      </c>
      <c r="L743">
        <v>12000</v>
      </c>
      <c r="M743">
        <v>12625</v>
      </c>
      <c r="N743" s="2" t="s">
        <v>4974</v>
      </c>
      <c r="O743">
        <v>12575</v>
      </c>
      <c r="P743">
        <v>0</v>
      </c>
      <c r="Q743">
        <v>12575</v>
      </c>
      <c r="R743" s="2"/>
      <c r="S743">
        <v>0</v>
      </c>
      <c r="T743" s="2" t="s">
        <v>4967</v>
      </c>
      <c r="U743">
        <v>13000</v>
      </c>
      <c r="V743">
        <v>0</v>
      </c>
      <c r="W743">
        <v>425</v>
      </c>
      <c r="X743">
        <v>425</v>
      </c>
      <c r="Y743">
        <v>0</v>
      </c>
      <c r="Z743">
        <v>425</v>
      </c>
      <c r="AA743">
        <v>12575</v>
      </c>
      <c r="AB743">
        <v>1.25</v>
      </c>
      <c r="AC743">
        <v>3</v>
      </c>
      <c r="AD743">
        <v>10060</v>
      </c>
      <c r="AE743">
        <v>3353.3333333333335</v>
      </c>
      <c r="AF743">
        <v>21</v>
      </c>
      <c r="AG743" s="2"/>
    </row>
    <row r="744" spans="1:33">
      <c r="A744" s="1">
        <v>46175</v>
      </c>
      <c r="B744" s="2" t="s">
        <v>29</v>
      </c>
      <c r="C744" s="3">
        <v>0.54513888888888884</v>
      </c>
      <c r="D744" s="3">
        <v>0.61458333333333326</v>
      </c>
      <c r="E744">
        <v>699</v>
      </c>
      <c r="F744" s="2" t="s">
        <v>411</v>
      </c>
      <c r="G744" s="2" t="s">
        <v>2799</v>
      </c>
      <c r="H744" s="2" t="s">
        <v>410</v>
      </c>
      <c r="I744" s="2" t="s">
        <v>97</v>
      </c>
      <c r="J744" s="2" t="s">
        <v>409</v>
      </c>
      <c r="K744" s="2" t="s">
        <v>64</v>
      </c>
      <c r="L744">
        <v>28000</v>
      </c>
      <c r="M744">
        <v>28180</v>
      </c>
      <c r="N744" s="2" t="s">
        <v>4975</v>
      </c>
      <c r="O744">
        <v>28200</v>
      </c>
      <c r="P744">
        <v>0</v>
      </c>
      <c r="Q744">
        <v>28200</v>
      </c>
      <c r="R744" s="2"/>
      <c r="S744">
        <v>11</v>
      </c>
      <c r="T744" s="2" t="s">
        <v>4976</v>
      </c>
      <c r="U744">
        <v>28200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28200</v>
      </c>
      <c r="AB744">
        <v>1.67</v>
      </c>
      <c r="AC744">
        <v>6</v>
      </c>
      <c r="AD744">
        <v>16886.22754491018</v>
      </c>
      <c r="AE744">
        <v>2814.3712574850301</v>
      </c>
      <c r="AF744">
        <v>0</v>
      </c>
      <c r="AG744" s="2"/>
    </row>
    <row r="745" spans="1:33">
      <c r="A745" s="1">
        <v>46175</v>
      </c>
      <c r="B745" s="2" t="s">
        <v>29</v>
      </c>
      <c r="C745" s="3">
        <v>0.5625</v>
      </c>
      <c r="D745" s="3">
        <v>0.64236111111111116</v>
      </c>
      <c r="E745">
        <v>667</v>
      </c>
      <c r="F745" s="2" t="s">
        <v>2721</v>
      </c>
      <c r="G745" s="2" t="s">
        <v>2717</v>
      </c>
      <c r="H745" s="2" t="s">
        <v>2719</v>
      </c>
      <c r="I745" s="2" t="s">
        <v>2720</v>
      </c>
      <c r="J745" s="2" t="s">
        <v>2718</v>
      </c>
      <c r="K745" s="2" t="s">
        <v>116</v>
      </c>
      <c r="L745">
        <v>25000</v>
      </c>
      <c r="M745">
        <v>24327</v>
      </c>
      <c r="N745" s="2" t="s">
        <v>4977</v>
      </c>
      <c r="O745">
        <v>20121</v>
      </c>
      <c r="P745">
        <v>4930</v>
      </c>
      <c r="Q745">
        <v>20121</v>
      </c>
      <c r="R745" s="2"/>
      <c r="S745">
        <v>176</v>
      </c>
      <c r="T745" s="2" t="s">
        <v>4978</v>
      </c>
      <c r="U745">
        <v>26600</v>
      </c>
      <c r="V745">
        <v>0</v>
      </c>
      <c r="W745">
        <v>1549</v>
      </c>
      <c r="X745">
        <v>1549</v>
      </c>
      <c r="Y745">
        <v>0</v>
      </c>
      <c r="Z745">
        <v>1549</v>
      </c>
      <c r="AA745">
        <v>25051</v>
      </c>
      <c r="AB745">
        <v>1.92</v>
      </c>
      <c r="AC745">
        <v>5</v>
      </c>
      <c r="AD745">
        <v>13047.395833333334</v>
      </c>
      <c r="AE745">
        <v>2609.4791666666665</v>
      </c>
      <c r="AF745">
        <v>55</v>
      </c>
      <c r="AG745" s="2"/>
    </row>
    <row r="746" spans="1:33">
      <c r="A746" s="1">
        <v>46175</v>
      </c>
      <c r="B746" s="2" t="s">
        <v>29</v>
      </c>
      <c r="C746" s="3">
        <v>0.63194444444444442</v>
      </c>
      <c r="D746" s="3">
        <v>0.70833333333333326</v>
      </c>
      <c r="E746">
        <v>549</v>
      </c>
      <c r="F746" s="2" t="s">
        <v>2290</v>
      </c>
      <c r="G746" s="2" t="s">
        <v>2286</v>
      </c>
      <c r="H746" s="2" t="s">
        <v>639</v>
      </c>
      <c r="I746" s="2" t="s">
        <v>2288</v>
      </c>
      <c r="J746" s="2" t="s">
        <v>2287</v>
      </c>
      <c r="K746" s="2" t="s">
        <v>64</v>
      </c>
      <c r="L746">
        <v>16000</v>
      </c>
      <c r="M746">
        <v>0</v>
      </c>
      <c r="N746" s="2" t="s">
        <v>4752</v>
      </c>
      <c r="O746">
        <v>0</v>
      </c>
      <c r="P746">
        <v>6000</v>
      </c>
      <c r="Q746">
        <v>0</v>
      </c>
      <c r="R746" s="2" t="s">
        <v>3459</v>
      </c>
      <c r="S746">
        <v>0</v>
      </c>
      <c r="T746" s="2" t="s">
        <v>4979</v>
      </c>
      <c r="U746">
        <v>16200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6000</v>
      </c>
      <c r="AB746">
        <v>1.83</v>
      </c>
      <c r="AC746">
        <v>4</v>
      </c>
      <c r="AD746">
        <v>3278.688524590164</v>
      </c>
      <c r="AE746">
        <v>819.67213114754099</v>
      </c>
      <c r="AF746">
        <v>1597</v>
      </c>
      <c r="AG746" s="2"/>
    </row>
    <row r="747" spans="1:33">
      <c r="A747" s="1">
        <v>46176</v>
      </c>
      <c r="B747" s="2" t="s">
        <v>29</v>
      </c>
      <c r="C747" s="3">
        <v>0.33333333333333326</v>
      </c>
      <c r="D747" s="3">
        <v>0.36458333333333326</v>
      </c>
      <c r="E747">
        <v>490</v>
      </c>
      <c r="F747" s="2" t="s">
        <v>2083</v>
      </c>
      <c r="G747" s="2" t="s">
        <v>2101</v>
      </c>
      <c r="H747" s="2" t="s">
        <v>2082</v>
      </c>
      <c r="I747" s="2" t="s">
        <v>97</v>
      </c>
      <c r="J747" s="2" t="s">
        <v>2081</v>
      </c>
      <c r="K747" s="2" t="s">
        <v>64</v>
      </c>
      <c r="L747">
        <v>29500</v>
      </c>
      <c r="M747">
        <v>29831</v>
      </c>
      <c r="N747" s="2" t="s">
        <v>4207</v>
      </c>
      <c r="O747">
        <v>29703</v>
      </c>
      <c r="P747">
        <v>0</v>
      </c>
      <c r="Q747">
        <v>29703</v>
      </c>
      <c r="R747" s="2" t="s">
        <v>4711</v>
      </c>
      <c r="S747">
        <v>16</v>
      </c>
      <c r="T747" s="2" t="s">
        <v>4980</v>
      </c>
      <c r="U747">
        <v>29900</v>
      </c>
      <c r="V747">
        <v>0</v>
      </c>
      <c r="W747">
        <v>197</v>
      </c>
      <c r="X747">
        <v>197</v>
      </c>
      <c r="Y747">
        <v>0</v>
      </c>
      <c r="Z747">
        <v>197</v>
      </c>
      <c r="AA747">
        <v>29703</v>
      </c>
      <c r="AB747">
        <v>0.75</v>
      </c>
      <c r="AC747">
        <v>10</v>
      </c>
      <c r="AD747">
        <v>39604</v>
      </c>
      <c r="AE747">
        <v>3960.4</v>
      </c>
      <c r="AF747">
        <v>16</v>
      </c>
      <c r="AG747" s="2"/>
    </row>
    <row r="748" spans="1:33">
      <c r="A748" s="1">
        <v>46176</v>
      </c>
      <c r="B748" s="2" t="s">
        <v>29</v>
      </c>
      <c r="C748" s="3">
        <v>0.36805555555555558</v>
      </c>
      <c r="D748" s="3">
        <v>0.40625</v>
      </c>
      <c r="E748">
        <v>489</v>
      </c>
      <c r="F748" s="2" t="s">
        <v>2083</v>
      </c>
      <c r="G748" s="2" t="s">
        <v>2100</v>
      </c>
      <c r="H748" s="2" t="s">
        <v>2082</v>
      </c>
      <c r="I748" s="2" t="s">
        <v>97</v>
      </c>
      <c r="J748" s="2" t="s">
        <v>2081</v>
      </c>
      <c r="K748" s="2" t="s">
        <v>64</v>
      </c>
      <c r="L748">
        <v>29500</v>
      </c>
      <c r="M748">
        <v>29269</v>
      </c>
      <c r="N748" s="2" t="s">
        <v>4981</v>
      </c>
      <c r="O748">
        <v>29240</v>
      </c>
      <c r="P748">
        <v>0</v>
      </c>
      <c r="Q748">
        <v>29240</v>
      </c>
      <c r="R748" s="2"/>
      <c r="S748">
        <v>12</v>
      </c>
      <c r="T748" s="2" t="s">
        <v>4980</v>
      </c>
      <c r="U748">
        <v>29900</v>
      </c>
      <c r="V748">
        <v>0</v>
      </c>
      <c r="W748">
        <v>660</v>
      </c>
      <c r="X748">
        <v>660</v>
      </c>
      <c r="Y748">
        <v>0</v>
      </c>
      <c r="Z748">
        <v>660</v>
      </c>
      <c r="AA748">
        <v>29240</v>
      </c>
      <c r="AB748">
        <v>0.92</v>
      </c>
      <c r="AC748">
        <v>10</v>
      </c>
      <c r="AD748">
        <v>31782.608695652172</v>
      </c>
      <c r="AE748">
        <v>3178.260869565217</v>
      </c>
      <c r="AF748">
        <v>55</v>
      </c>
      <c r="AG748" s="2"/>
    </row>
    <row r="749" spans="1:33">
      <c r="A749" s="1">
        <v>46176</v>
      </c>
      <c r="B749" s="2" t="s">
        <v>29</v>
      </c>
      <c r="C749" s="3">
        <v>0.40277777777777768</v>
      </c>
      <c r="D749" s="3">
        <v>0.41666666666666674</v>
      </c>
      <c r="E749">
        <v>778</v>
      </c>
      <c r="F749" s="2" t="s">
        <v>2979</v>
      </c>
      <c r="G749" s="2" t="s">
        <v>2975</v>
      </c>
      <c r="H749" s="2" t="s">
        <v>2977</v>
      </c>
      <c r="I749" s="2" t="s">
        <v>2978</v>
      </c>
      <c r="J749" s="2" t="s">
        <v>2976</v>
      </c>
      <c r="K749" s="2" t="s">
        <v>64</v>
      </c>
      <c r="L749">
        <v>2500</v>
      </c>
      <c r="M749">
        <v>3050</v>
      </c>
      <c r="N749" s="2" t="s">
        <v>4982</v>
      </c>
      <c r="O749">
        <v>1000</v>
      </c>
      <c r="P749">
        <v>2286</v>
      </c>
      <c r="Q749">
        <v>1000</v>
      </c>
      <c r="R749" s="2"/>
      <c r="S749">
        <v>1</v>
      </c>
      <c r="T749" s="2" t="s">
        <v>4983</v>
      </c>
      <c r="U749">
        <v>3360</v>
      </c>
      <c r="V749">
        <v>0</v>
      </c>
      <c r="W749">
        <v>74</v>
      </c>
      <c r="X749">
        <v>74</v>
      </c>
      <c r="Y749">
        <v>0</v>
      </c>
      <c r="Z749">
        <v>74</v>
      </c>
      <c r="AA749">
        <v>3286</v>
      </c>
      <c r="AB749">
        <v>0.33</v>
      </c>
      <c r="AC749">
        <v>2</v>
      </c>
      <c r="AD749">
        <v>9957.575757575758</v>
      </c>
      <c r="AE749">
        <v>4978.787878787879</v>
      </c>
      <c r="AF749">
        <v>6</v>
      </c>
      <c r="AG749" s="2"/>
    </row>
    <row r="750" spans="1:33">
      <c r="A750" s="1">
        <v>46176</v>
      </c>
      <c r="B750" s="2" t="s">
        <v>29</v>
      </c>
      <c r="C750" s="3">
        <v>0.40972222222222232</v>
      </c>
      <c r="D750" s="3">
        <v>0.44444444444444442</v>
      </c>
      <c r="E750">
        <v>549</v>
      </c>
      <c r="F750" s="2" t="s">
        <v>2290</v>
      </c>
      <c r="G750" s="2" t="s">
        <v>2286</v>
      </c>
      <c r="H750" s="2" t="s">
        <v>639</v>
      </c>
      <c r="I750" s="2" t="s">
        <v>2288</v>
      </c>
      <c r="J750" s="2" t="s">
        <v>2287</v>
      </c>
      <c r="K750" s="2" t="s">
        <v>64</v>
      </c>
      <c r="L750">
        <v>16000</v>
      </c>
      <c r="M750">
        <v>0</v>
      </c>
      <c r="N750" s="2" t="s">
        <v>4984</v>
      </c>
      <c r="O750">
        <v>0</v>
      </c>
      <c r="P750">
        <v>9813</v>
      </c>
      <c r="Q750">
        <v>0</v>
      </c>
      <c r="R750" s="2"/>
      <c r="S750">
        <v>50</v>
      </c>
      <c r="T750" s="2" t="s">
        <v>4985</v>
      </c>
      <c r="U750">
        <v>16200</v>
      </c>
      <c r="V750">
        <v>0</v>
      </c>
      <c r="W750">
        <v>6387</v>
      </c>
      <c r="X750">
        <v>6387</v>
      </c>
      <c r="Y750">
        <v>0</v>
      </c>
      <c r="Z750">
        <v>6387</v>
      </c>
      <c r="AA750">
        <v>9813</v>
      </c>
      <c r="AB750">
        <v>0.83</v>
      </c>
      <c r="AC750">
        <v>7</v>
      </c>
      <c r="AD750">
        <v>11822.891566265062</v>
      </c>
      <c r="AE750">
        <v>1688.9845094664372</v>
      </c>
      <c r="AG750" s="2"/>
    </row>
    <row r="751" spans="1:33">
      <c r="A751" s="1">
        <v>46176</v>
      </c>
      <c r="B751" s="2" t="s">
        <v>29</v>
      </c>
      <c r="C751" s="3">
        <v>0.42708333333333326</v>
      </c>
      <c r="D751" s="3">
        <v>0.44444444444444442</v>
      </c>
      <c r="E751">
        <v>800</v>
      </c>
      <c r="F751" s="2" t="s">
        <v>3053</v>
      </c>
      <c r="G751" s="2" t="s">
        <v>3050</v>
      </c>
      <c r="H751" s="2" t="s">
        <v>3052</v>
      </c>
      <c r="I751" s="2" t="s">
        <v>1064</v>
      </c>
      <c r="J751" s="2" t="s">
        <v>3051</v>
      </c>
      <c r="K751" s="2" t="s">
        <v>64</v>
      </c>
      <c r="L751">
        <v>1600</v>
      </c>
      <c r="M751">
        <v>2044</v>
      </c>
      <c r="N751" s="2" t="s">
        <v>4986</v>
      </c>
      <c r="O751">
        <v>500</v>
      </c>
      <c r="P751">
        <v>1657</v>
      </c>
      <c r="Q751">
        <v>500</v>
      </c>
      <c r="R751" s="2"/>
      <c r="S751">
        <v>2</v>
      </c>
      <c r="T751" s="2" t="s">
        <v>4983</v>
      </c>
      <c r="U751">
        <v>2340</v>
      </c>
      <c r="V751">
        <v>0</v>
      </c>
      <c r="W751">
        <v>183</v>
      </c>
      <c r="X751">
        <v>183</v>
      </c>
      <c r="Y751">
        <v>0</v>
      </c>
      <c r="Z751">
        <v>183</v>
      </c>
      <c r="AA751">
        <v>2157</v>
      </c>
      <c r="AB751">
        <v>0.42</v>
      </c>
      <c r="AC751">
        <v>2</v>
      </c>
      <c r="AD751">
        <v>5135.7142857142862</v>
      </c>
      <c r="AE751">
        <v>2567.8571428571431</v>
      </c>
      <c r="AF751">
        <v>10</v>
      </c>
      <c r="AG751" s="2"/>
    </row>
    <row r="752" spans="1:33">
      <c r="A752" s="1">
        <v>46176</v>
      </c>
      <c r="B752" s="2" t="s">
        <v>29</v>
      </c>
      <c r="C752" s="3">
        <v>0.47916666666666674</v>
      </c>
      <c r="D752" s="3">
        <v>0.49652777777777768</v>
      </c>
      <c r="E752">
        <v>801</v>
      </c>
      <c r="F752" s="2" t="s">
        <v>1618</v>
      </c>
      <c r="G752" s="2" t="s">
        <v>3057</v>
      </c>
      <c r="H752" s="2" t="s">
        <v>1617</v>
      </c>
      <c r="I752" s="2" t="s">
        <v>343</v>
      </c>
      <c r="J752" s="2" t="s">
        <v>1616</v>
      </c>
      <c r="K752" s="2" t="s">
        <v>64</v>
      </c>
      <c r="L752">
        <v>11500</v>
      </c>
      <c r="M752">
        <v>11878</v>
      </c>
      <c r="N752" s="2" t="s">
        <v>4987</v>
      </c>
      <c r="O752">
        <v>11877</v>
      </c>
      <c r="P752">
        <v>0</v>
      </c>
      <c r="Q752">
        <v>11877</v>
      </c>
      <c r="R752" s="2"/>
      <c r="S752">
        <v>4</v>
      </c>
      <c r="T752" s="2" t="s">
        <v>4985</v>
      </c>
      <c r="U752">
        <v>12600</v>
      </c>
      <c r="V752">
        <v>0</v>
      </c>
      <c r="W752">
        <v>723</v>
      </c>
      <c r="X752">
        <v>723</v>
      </c>
      <c r="Y752">
        <v>0</v>
      </c>
      <c r="Z752">
        <v>723</v>
      </c>
      <c r="AA752">
        <v>11877</v>
      </c>
      <c r="AB752">
        <v>0.42</v>
      </c>
      <c r="AC752">
        <v>7</v>
      </c>
      <c r="AD752">
        <v>28278.571428571431</v>
      </c>
      <c r="AE752">
        <v>4039.7959183673474</v>
      </c>
      <c r="AF752">
        <v>40</v>
      </c>
      <c r="AG752" s="2"/>
    </row>
    <row r="753" spans="1:33">
      <c r="A753" s="1">
        <v>46176</v>
      </c>
      <c r="B753" s="2" t="s">
        <v>29</v>
      </c>
      <c r="C753" s="3">
        <v>0.5</v>
      </c>
      <c r="D753" s="3">
        <v>0.55208333333333326</v>
      </c>
      <c r="E753">
        <v>663</v>
      </c>
      <c r="F753" s="2" t="s">
        <v>2695</v>
      </c>
      <c r="G753" s="2" t="s">
        <v>2693</v>
      </c>
      <c r="H753" s="2" t="s">
        <v>227</v>
      </c>
      <c r="I753" s="2" t="s">
        <v>950</v>
      </c>
      <c r="J753" s="2" t="s">
        <v>2694</v>
      </c>
      <c r="K753" s="2" t="s">
        <v>116</v>
      </c>
      <c r="L753">
        <v>34500</v>
      </c>
      <c r="M753">
        <v>36024</v>
      </c>
      <c r="N753" s="2" t="s">
        <v>4988</v>
      </c>
      <c r="O753">
        <v>26784</v>
      </c>
      <c r="P753">
        <v>9240</v>
      </c>
      <c r="Q753">
        <v>26784</v>
      </c>
      <c r="R753" s="2"/>
      <c r="S753">
        <v>7</v>
      </c>
      <c r="T753" s="2" t="s">
        <v>4989</v>
      </c>
      <c r="U753">
        <v>36400</v>
      </c>
      <c r="V753">
        <v>0</v>
      </c>
      <c r="W753">
        <v>376</v>
      </c>
      <c r="X753">
        <v>376</v>
      </c>
      <c r="Y753">
        <v>0</v>
      </c>
      <c r="Z753">
        <v>376</v>
      </c>
      <c r="AA753">
        <v>36024</v>
      </c>
      <c r="AB753">
        <v>1.25</v>
      </c>
      <c r="AC753">
        <v>6</v>
      </c>
      <c r="AD753">
        <v>28819.200000000001</v>
      </c>
      <c r="AE753">
        <v>4803.2</v>
      </c>
      <c r="AF753">
        <v>13</v>
      </c>
      <c r="AG753" s="2"/>
    </row>
    <row r="754" spans="1:33">
      <c r="A754" s="1">
        <v>46174</v>
      </c>
      <c r="B754" s="2" t="s">
        <v>29</v>
      </c>
      <c r="C754" s="3">
        <v>0.36111111111111116</v>
      </c>
      <c r="D754" s="3">
        <v>0.36805555555555558</v>
      </c>
      <c r="E754">
        <v>694</v>
      </c>
      <c r="F754" s="2" t="s">
        <v>2193</v>
      </c>
      <c r="G754" s="2" t="s">
        <v>2788</v>
      </c>
      <c r="H754" s="2" t="s">
        <v>2790</v>
      </c>
      <c r="I754" s="2" t="s">
        <v>122</v>
      </c>
      <c r="J754" s="2" t="s">
        <v>2789</v>
      </c>
      <c r="K754" s="2" t="s">
        <v>79</v>
      </c>
      <c r="L754">
        <v>8100</v>
      </c>
      <c r="M754">
        <v>8400</v>
      </c>
      <c r="N754" s="2" t="s">
        <v>4990</v>
      </c>
      <c r="O754">
        <v>8000</v>
      </c>
      <c r="P754">
        <v>400</v>
      </c>
      <c r="Q754">
        <v>8000</v>
      </c>
      <c r="R754" s="2"/>
      <c r="S754">
        <v>0</v>
      </c>
      <c r="T754" s="2" t="s">
        <v>4084</v>
      </c>
      <c r="U754">
        <v>8400</v>
      </c>
      <c r="V754">
        <v>0</v>
      </c>
      <c r="W754">
        <v>0</v>
      </c>
      <c r="X754">
        <v>0</v>
      </c>
      <c r="Y754">
        <v>80</v>
      </c>
      <c r="Z754">
        <v>80</v>
      </c>
      <c r="AA754">
        <v>8400</v>
      </c>
      <c r="AB754">
        <v>0.17</v>
      </c>
      <c r="AC754">
        <v>1</v>
      </c>
      <c r="AD754">
        <v>49411.76470588235</v>
      </c>
      <c r="AE754">
        <v>49411.76470588235</v>
      </c>
      <c r="AF754">
        <v>3</v>
      </c>
      <c r="AG754" s="2"/>
    </row>
    <row r="755" spans="1:33">
      <c r="A755" s="1">
        <v>46174</v>
      </c>
      <c r="B755" s="2" t="s">
        <v>29</v>
      </c>
      <c r="C755" s="3">
        <v>0.36805555555555558</v>
      </c>
      <c r="D755" s="3">
        <v>0.37847222222222232</v>
      </c>
      <c r="E755">
        <v>516</v>
      </c>
      <c r="F755" s="2" t="s">
        <v>2193</v>
      </c>
      <c r="G755" s="2" t="s">
        <v>2185</v>
      </c>
      <c r="H755" s="2" t="s">
        <v>2187</v>
      </c>
      <c r="I755" s="2" t="s">
        <v>2188</v>
      </c>
      <c r="J755" s="2" t="s">
        <v>2186</v>
      </c>
      <c r="K755" s="2" t="s">
        <v>79</v>
      </c>
      <c r="L755">
        <v>12600</v>
      </c>
      <c r="M755">
        <v>12720</v>
      </c>
      <c r="N755" s="2" t="s">
        <v>4991</v>
      </c>
      <c r="O755">
        <v>12500</v>
      </c>
      <c r="P755">
        <v>403</v>
      </c>
      <c r="Q755">
        <v>12500</v>
      </c>
      <c r="R755" s="2"/>
      <c r="S755">
        <v>20</v>
      </c>
      <c r="T755" s="2" t="s">
        <v>4084</v>
      </c>
      <c r="U755">
        <v>12720</v>
      </c>
      <c r="V755">
        <v>0</v>
      </c>
      <c r="W755">
        <v>0</v>
      </c>
      <c r="X755">
        <v>0</v>
      </c>
      <c r="Y755">
        <v>80</v>
      </c>
      <c r="Z755">
        <v>80</v>
      </c>
      <c r="AA755">
        <v>12903</v>
      </c>
      <c r="AB755">
        <v>0.25</v>
      </c>
      <c r="AC755">
        <v>1</v>
      </c>
      <c r="AD755">
        <v>51612</v>
      </c>
      <c r="AE755">
        <v>51612</v>
      </c>
      <c r="AF755">
        <v>3</v>
      </c>
      <c r="AG755" s="2"/>
    </row>
    <row r="756" spans="1:33">
      <c r="A756" s="1">
        <v>46174</v>
      </c>
      <c r="B756" s="2" t="s">
        <v>29</v>
      </c>
      <c r="C756" s="3">
        <v>0.49305555555555558</v>
      </c>
      <c r="D756" s="3">
        <v>0.49652777777777768</v>
      </c>
      <c r="E756">
        <v>806</v>
      </c>
      <c r="F756" s="2" t="s">
        <v>3068</v>
      </c>
      <c r="G756" s="2" t="s">
        <v>3061</v>
      </c>
      <c r="H756" s="2" t="s">
        <v>3063</v>
      </c>
      <c r="I756" s="2" t="s">
        <v>343</v>
      </c>
      <c r="J756" s="2" t="s">
        <v>3062</v>
      </c>
      <c r="K756" s="2" t="s">
        <v>79</v>
      </c>
      <c r="L756">
        <v>3500</v>
      </c>
      <c r="M756">
        <v>4080</v>
      </c>
      <c r="N756" s="2" t="s">
        <v>4992</v>
      </c>
      <c r="O756">
        <v>3333</v>
      </c>
      <c r="P756">
        <v>1385</v>
      </c>
      <c r="Q756">
        <v>3333</v>
      </c>
      <c r="R756" s="2"/>
      <c r="S756">
        <v>0</v>
      </c>
      <c r="T756" s="2" t="s">
        <v>4084</v>
      </c>
      <c r="U756">
        <v>4080</v>
      </c>
      <c r="V756">
        <v>0</v>
      </c>
      <c r="W756">
        <v>0</v>
      </c>
      <c r="X756">
        <v>0</v>
      </c>
      <c r="Y756">
        <v>80</v>
      </c>
      <c r="Z756">
        <v>80</v>
      </c>
      <c r="AA756">
        <v>4718</v>
      </c>
      <c r="AB756">
        <v>0.08</v>
      </c>
      <c r="AC756">
        <v>1</v>
      </c>
      <c r="AD756">
        <v>58975</v>
      </c>
      <c r="AE756">
        <v>58975</v>
      </c>
      <c r="AF756">
        <v>3</v>
      </c>
      <c r="AG756" s="2"/>
    </row>
    <row r="757" spans="1:33">
      <c r="A757" s="1">
        <v>46174</v>
      </c>
      <c r="B757" s="2" t="s">
        <v>29</v>
      </c>
      <c r="C757" s="3">
        <v>0.5625</v>
      </c>
      <c r="D757" s="3">
        <v>0.58333333333333326</v>
      </c>
      <c r="E757">
        <v>681</v>
      </c>
      <c r="F757" s="2" t="s">
        <v>245</v>
      </c>
      <c r="G757" s="2" t="s">
        <v>2759</v>
      </c>
      <c r="H757" s="2" t="s">
        <v>1185</v>
      </c>
      <c r="I757" s="2" t="s">
        <v>1211</v>
      </c>
      <c r="J757" s="2" t="s">
        <v>2760</v>
      </c>
      <c r="K757" s="2" t="s">
        <v>79</v>
      </c>
      <c r="L757">
        <v>21500</v>
      </c>
      <c r="M757">
        <v>21680</v>
      </c>
      <c r="N757" s="2" t="s">
        <v>4993</v>
      </c>
      <c r="O757">
        <v>21333</v>
      </c>
      <c r="P757">
        <v>380</v>
      </c>
      <c r="Q757">
        <v>21333</v>
      </c>
      <c r="R757" s="2"/>
      <c r="S757">
        <v>0</v>
      </c>
      <c r="T757" s="2" t="s">
        <v>4084</v>
      </c>
      <c r="U757">
        <v>21680</v>
      </c>
      <c r="V757">
        <v>0</v>
      </c>
      <c r="W757">
        <v>0</v>
      </c>
      <c r="X757">
        <v>0</v>
      </c>
      <c r="Y757">
        <v>80</v>
      </c>
      <c r="Z757">
        <v>80</v>
      </c>
      <c r="AA757">
        <v>21713</v>
      </c>
      <c r="AB757">
        <v>0.5</v>
      </c>
      <c r="AC757">
        <v>1</v>
      </c>
      <c r="AD757">
        <v>43426</v>
      </c>
      <c r="AE757">
        <v>43426</v>
      </c>
      <c r="AF757">
        <v>3</v>
      </c>
      <c r="AG757" s="2"/>
    </row>
    <row r="758" spans="1:33">
      <c r="A758" s="1">
        <v>46174</v>
      </c>
      <c r="B758" s="2" t="s">
        <v>29</v>
      </c>
      <c r="C758" s="3">
        <v>0.58333333333333326</v>
      </c>
      <c r="D758" s="3">
        <v>0.59375</v>
      </c>
      <c r="E758">
        <v>718</v>
      </c>
      <c r="F758" s="2" t="s">
        <v>245</v>
      </c>
      <c r="G758" s="2" t="s">
        <v>2834</v>
      </c>
      <c r="H758" s="2" t="s">
        <v>1185</v>
      </c>
      <c r="I758" s="2" t="s">
        <v>2836</v>
      </c>
      <c r="J758" s="2" t="s">
        <v>2835</v>
      </c>
      <c r="K758" s="2" t="s">
        <v>79</v>
      </c>
      <c r="L758">
        <v>16000</v>
      </c>
      <c r="M758">
        <v>16080</v>
      </c>
      <c r="N758" s="2" t="s">
        <v>4907</v>
      </c>
      <c r="O758">
        <v>15900</v>
      </c>
      <c r="P758">
        <v>1000</v>
      </c>
      <c r="Q758">
        <v>15900</v>
      </c>
      <c r="R758" s="2"/>
      <c r="S758">
        <v>60</v>
      </c>
      <c r="T758" s="2" t="s">
        <v>4084</v>
      </c>
      <c r="U758">
        <v>16080</v>
      </c>
      <c r="V758">
        <v>0</v>
      </c>
      <c r="W758">
        <v>0</v>
      </c>
      <c r="X758">
        <v>0</v>
      </c>
      <c r="Y758">
        <v>80</v>
      </c>
      <c r="Z758">
        <v>80</v>
      </c>
      <c r="AA758">
        <v>16900</v>
      </c>
      <c r="AB758">
        <v>0.25</v>
      </c>
      <c r="AC758">
        <v>1</v>
      </c>
      <c r="AD758">
        <v>67600</v>
      </c>
      <c r="AE758">
        <v>67600</v>
      </c>
      <c r="AF758">
        <v>3</v>
      </c>
      <c r="AG758" s="2"/>
    </row>
    <row r="759" spans="1:33">
      <c r="A759" s="1">
        <v>46175</v>
      </c>
      <c r="B759" s="2" t="s">
        <v>29</v>
      </c>
      <c r="C759" s="3">
        <v>0.33333333333333326</v>
      </c>
      <c r="D759" s="3">
        <v>0.34027777777777768</v>
      </c>
      <c r="E759">
        <v>738</v>
      </c>
      <c r="F759" s="2" t="s">
        <v>520</v>
      </c>
      <c r="G759" s="2" t="s">
        <v>2867</v>
      </c>
      <c r="H759" s="2" t="s">
        <v>518</v>
      </c>
      <c r="I759" s="2" t="s">
        <v>519</v>
      </c>
      <c r="J759" s="2" t="s">
        <v>517</v>
      </c>
      <c r="K759" s="2" t="s">
        <v>79</v>
      </c>
      <c r="L759">
        <v>7100</v>
      </c>
      <c r="M759">
        <v>7144</v>
      </c>
      <c r="N759" s="2" t="s">
        <v>4994</v>
      </c>
      <c r="O759">
        <v>7000</v>
      </c>
      <c r="P759">
        <v>200</v>
      </c>
      <c r="Q759">
        <v>7000</v>
      </c>
      <c r="R759" s="2"/>
      <c r="S759">
        <v>0</v>
      </c>
      <c r="T759" s="2" t="s">
        <v>4084</v>
      </c>
      <c r="U759">
        <v>7144</v>
      </c>
      <c r="V759">
        <v>0</v>
      </c>
      <c r="W759">
        <v>0</v>
      </c>
      <c r="X759">
        <v>0</v>
      </c>
      <c r="Y759">
        <v>80</v>
      </c>
      <c r="Z759">
        <v>80</v>
      </c>
      <c r="AA759">
        <v>7200</v>
      </c>
      <c r="AB759">
        <v>0.17</v>
      </c>
      <c r="AC759">
        <v>1</v>
      </c>
      <c r="AD759">
        <v>42352.941176470587</v>
      </c>
      <c r="AE759">
        <v>42352.941176470587</v>
      </c>
      <c r="AF759">
        <v>3</v>
      </c>
      <c r="AG759" s="2"/>
    </row>
    <row r="760" spans="1:33">
      <c r="A760" s="1">
        <v>46175</v>
      </c>
      <c r="B760" s="2" t="s">
        <v>29</v>
      </c>
      <c r="C760" s="3">
        <v>0.47916666666666674</v>
      </c>
      <c r="D760" s="3">
        <v>0.48958333333333326</v>
      </c>
      <c r="E760">
        <v>677</v>
      </c>
      <c r="F760" s="2" t="s">
        <v>2747</v>
      </c>
      <c r="G760" s="2" t="s">
        <v>2740</v>
      </c>
      <c r="H760" s="2" t="s">
        <v>2742</v>
      </c>
      <c r="I760" s="2" t="s">
        <v>1734</v>
      </c>
      <c r="J760" s="2" t="s">
        <v>2741</v>
      </c>
      <c r="K760" s="2" t="s">
        <v>79</v>
      </c>
      <c r="L760">
        <v>13000</v>
      </c>
      <c r="M760">
        <v>13600</v>
      </c>
      <c r="N760" s="2" t="s">
        <v>4995</v>
      </c>
      <c r="O760">
        <v>12900</v>
      </c>
      <c r="P760">
        <v>590</v>
      </c>
      <c r="Q760">
        <v>12900</v>
      </c>
      <c r="R760" s="2"/>
      <c r="S760">
        <v>0</v>
      </c>
      <c r="T760" s="2" t="s">
        <v>4084</v>
      </c>
      <c r="U760">
        <v>13600</v>
      </c>
      <c r="V760">
        <v>0</v>
      </c>
      <c r="W760">
        <v>0</v>
      </c>
      <c r="X760">
        <v>0</v>
      </c>
      <c r="Y760">
        <v>80</v>
      </c>
      <c r="Z760">
        <v>80</v>
      </c>
      <c r="AA760">
        <v>13490</v>
      </c>
      <c r="AB760">
        <v>0.25</v>
      </c>
      <c r="AC760">
        <v>1</v>
      </c>
      <c r="AD760">
        <v>53960</v>
      </c>
      <c r="AE760">
        <v>53960</v>
      </c>
      <c r="AF760">
        <v>3</v>
      </c>
      <c r="AG760" s="2"/>
    </row>
    <row r="761" spans="1:33">
      <c r="A761" s="1">
        <v>46176</v>
      </c>
      <c r="B761" s="2" t="s">
        <v>29</v>
      </c>
      <c r="C761" s="3">
        <v>0.40972222222222232</v>
      </c>
      <c r="D761" s="3">
        <v>0.52083333333333326</v>
      </c>
      <c r="E761">
        <v>654</v>
      </c>
      <c r="F761" s="2" t="s">
        <v>2337</v>
      </c>
      <c r="G761" s="2" t="s">
        <v>2670</v>
      </c>
      <c r="H761" s="2" t="s">
        <v>2672</v>
      </c>
      <c r="I761" s="2" t="s">
        <v>192</v>
      </c>
      <c r="J761" s="2" t="s">
        <v>2671</v>
      </c>
      <c r="K761" s="2" t="s">
        <v>79</v>
      </c>
      <c r="L761">
        <v>148000</v>
      </c>
      <c r="M761">
        <v>160000</v>
      </c>
      <c r="N761" s="2" t="s">
        <v>4996</v>
      </c>
      <c r="O761">
        <v>144000</v>
      </c>
      <c r="P761">
        <v>6980</v>
      </c>
      <c r="Q761">
        <v>144000</v>
      </c>
      <c r="R761" s="2"/>
      <c r="S761">
        <v>0</v>
      </c>
      <c r="T761" s="2" t="s">
        <v>4084</v>
      </c>
      <c r="U761">
        <v>160000</v>
      </c>
      <c r="V761">
        <v>0</v>
      </c>
      <c r="W761">
        <v>0</v>
      </c>
      <c r="X761">
        <v>0</v>
      </c>
      <c r="Y761">
        <v>80</v>
      </c>
      <c r="Z761">
        <v>80</v>
      </c>
      <c r="AA761">
        <v>150980</v>
      </c>
      <c r="AB761">
        <v>2.67</v>
      </c>
      <c r="AC761">
        <v>1</v>
      </c>
      <c r="AD761">
        <v>56546.816479400753</v>
      </c>
      <c r="AE761">
        <v>56546.816479400753</v>
      </c>
      <c r="AG761" s="2"/>
    </row>
    <row r="762" spans="1:33">
      <c r="A762" s="1">
        <v>46176</v>
      </c>
      <c r="B762" s="2" t="s">
        <v>29</v>
      </c>
      <c r="C762" s="3">
        <v>0.61805555555555558</v>
      </c>
      <c r="D762" s="3">
        <v>0.63888888888888884</v>
      </c>
      <c r="E762">
        <v>700</v>
      </c>
      <c r="F762" s="2" t="s">
        <v>415</v>
      </c>
      <c r="G762" s="2" t="s">
        <v>2799</v>
      </c>
      <c r="H762" s="2" t="s">
        <v>410</v>
      </c>
      <c r="I762" s="2" t="s">
        <v>97</v>
      </c>
      <c r="J762" s="2" t="s">
        <v>409</v>
      </c>
      <c r="K762" s="2" t="s">
        <v>79</v>
      </c>
      <c r="L762">
        <v>29800</v>
      </c>
      <c r="M762">
        <v>30000</v>
      </c>
      <c r="N762" s="2" t="s">
        <v>4997</v>
      </c>
      <c r="O762">
        <v>29703</v>
      </c>
      <c r="P762">
        <v>7870</v>
      </c>
      <c r="Q762">
        <v>29703</v>
      </c>
      <c r="R762" s="2"/>
      <c r="S762">
        <v>50</v>
      </c>
      <c r="T762" s="2" t="s">
        <v>4084</v>
      </c>
      <c r="U762">
        <v>30000</v>
      </c>
      <c r="V762">
        <v>0</v>
      </c>
      <c r="W762">
        <v>0</v>
      </c>
      <c r="X762">
        <v>0</v>
      </c>
      <c r="Y762">
        <v>80</v>
      </c>
      <c r="Z762">
        <v>80</v>
      </c>
      <c r="AA762">
        <v>37573</v>
      </c>
      <c r="AB762">
        <v>0.5</v>
      </c>
      <c r="AC762">
        <v>1</v>
      </c>
      <c r="AD762">
        <v>75146</v>
      </c>
      <c r="AE762">
        <v>75146</v>
      </c>
      <c r="AF762">
        <v>3</v>
      </c>
      <c r="AG762" s="2"/>
    </row>
    <row r="763" spans="1:33">
      <c r="A763" s="1">
        <v>46168</v>
      </c>
      <c r="B763" s="2" t="s">
        <v>4105</v>
      </c>
      <c r="C763" s="3">
        <v>0.51388888888888884</v>
      </c>
      <c r="D763" s="3">
        <v>0.53125</v>
      </c>
      <c r="E763">
        <v>819</v>
      </c>
      <c r="F763" s="2" t="s">
        <v>2385</v>
      </c>
      <c r="G763" s="2" t="s">
        <v>3101</v>
      </c>
      <c r="H763" s="2" t="s">
        <v>996</v>
      </c>
      <c r="I763" s="2" t="s">
        <v>998</v>
      </c>
      <c r="J763" s="2" t="s">
        <v>995</v>
      </c>
      <c r="K763" s="2" t="s">
        <v>64</v>
      </c>
      <c r="L763">
        <v>500</v>
      </c>
      <c r="M763">
        <v>524</v>
      </c>
      <c r="N763" s="2" t="s">
        <v>4998</v>
      </c>
      <c r="O763">
        <v>0</v>
      </c>
      <c r="P763">
        <v>518</v>
      </c>
      <c r="Q763">
        <v>0</v>
      </c>
      <c r="R763" s="2"/>
      <c r="S763">
        <v>6</v>
      </c>
      <c r="T763" s="2" t="s">
        <v>4989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518</v>
      </c>
      <c r="AB763">
        <v>0.42</v>
      </c>
      <c r="AC763">
        <v>6</v>
      </c>
      <c r="AD763">
        <v>1233.3333333333335</v>
      </c>
      <c r="AE763">
        <v>205.55555555555554</v>
      </c>
      <c r="AG763" s="2"/>
    </row>
    <row r="764" spans="1:33">
      <c r="A764" s="1">
        <v>46170</v>
      </c>
      <c r="B764" s="2" t="s">
        <v>4105</v>
      </c>
      <c r="C764" s="3">
        <v>0.34027777777777768</v>
      </c>
      <c r="D764" s="3">
        <v>0.39583333333333326</v>
      </c>
      <c r="E764">
        <v>780</v>
      </c>
      <c r="F764" s="2" t="s">
        <v>2987</v>
      </c>
      <c r="G764" s="2" t="s">
        <v>2984</v>
      </c>
      <c r="H764" s="2" t="s">
        <v>2986</v>
      </c>
      <c r="I764" s="2" t="s">
        <v>153</v>
      </c>
      <c r="J764" s="2" t="s">
        <v>2985</v>
      </c>
      <c r="K764" s="2" t="s">
        <v>64</v>
      </c>
      <c r="L764">
        <v>2200</v>
      </c>
      <c r="M764">
        <v>2359</v>
      </c>
      <c r="N764" s="2" t="s">
        <v>4999</v>
      </c>
      <c r="O764">
        <v>2000</v>
      </c>
      <c r="P764">
        <v>340</v>
      </c>
      <c r="Q764">
        <v>2000</v>
      </c>
      <c r="R764" s="2"/>
      <c r="S764">
        <v>12</v>
      </c>
      <c r="T764" s="2" t="s">
        <v>5000</v>
      </c>
      <c r="U764">
        <v>2400</v>
      </c>
      <c r="V764">
        <v>0</v>
      </c>
      <c r="W764">
        <v>60</v>
      </c>
      <c r="X764">
        <v>60</v>
      </c>
      <c r="Y764">
        <v>0</v>
      </c>
      <c r="Z764">
        <v>60</v>
      </c>
      <c r="AA764">
        <v>2340</v>
      </c>
      <c r="AB764">
        <v>1.33</v>
      </c>
      <c r="AC764">
        <v>4</v>
      </c>
      <c r="AD764">
        <v>1759.3984962406014</v>
      </c>
      <c r="AE764">
        <v>439.84962406015035</v>
      </c>
      <c r="AF764">
        <v>8</v>
      </c>
      <c r="AG764" s="2"/>
    </row>
    <row r="765" spans="1:33">
      <c r="A765" s="1">
        <v>46170</v>
      </c>
      <c r="B765" s="2" t="s">
        <v>4105</v>
      </c>
      <c r="C765" s="3">
        <v>0.36805555555555558</v>
      </c>
      <c r="D765" s="3">
        <v>0.41666666666666674</v>
      </c>
      <c r="E765">
        <v>798</v>
      </c>
      <c r="F765" s="2" t="s">
        <v>3040</v>
      </c>
      <c r="G765" s="2" t="s">
        <v>3037</v>
      </c>
      <c r="H765" s="2" t="s">
        <v>3039</v>
      </c>
      <c r="I765" s="2" t="s">
        <v>153</v>
      </c>
      <c r="J765" s="2" t="s">
        <v>3038</v>
      </c>
      <c r="K765" s="2" t="s">
        <v>64</v>
      </c>
      <c r="L765">
        <v>150</v>
      </c>
      <c r="M765">
        <v>240</v>
      </c>
      <c r="N765" s="2" t="s">
        <v>5001</v>
      </c>
      <c r="O765">
        <v>100</v>
      </c>
      <c r="P765">
        <v>134</v>
      </c>
      <c r="Q765">
        <v>100</v>
      </c>
      <c r="R765" s="2"/>
      <c r="S765">
        <v>0</v>
      </c>
      <c r="T765" s="2" t="s">
        <v>5000</v>
      </c>
      <c r="U765">
        <v>160</v>
      </c>
      <c r="V765">
        <v>0</v>
      </c>
      <c r="W765">
        <v>-74</v>
      </c>
      <c r="X765">
        <v>-74</v>
      </c>
      <c r="Y765">
        <v>0</v>
      </c>
      <c r="Z765">
        <v>-74</v>
      </c>
      <c r="AA765">
        <v>234</v>
      </c>
      <c r="AB765">
        <v>1.17</v>
      </c>
      <c r="AC765">
        <v>4</v>
      </c>
      <c r="AD765">
        <v>200</v>
      </c>
      <c r="AE765">
        <v>50</v>
      </c>
      <c r="AF765">
        <v>-9</v>
      </c>
      <c r="AG765" s="2"/>
    </row>
    <row r="766" spans="1:33">
      <c r="A766" s="1">
        <v>46175</v>
      </c>
      <c r="B766" s="2" t="s">
        <v>4105</v>
      </c>
      <c r="C766" s="3">
        <v>0.51388888888888884</v>
      </c>
      <c r="D766" s="3">
        <v>0.53125</v>
      </c>
      <c r="E766">
        <v>824</v>
      </c>
      <c r="F766" s="2" t="s">
        <v>3122</v>
      </c>
      <c r="G766" s="2" t="s">
        <v>3119</v>
      </c>
      <c r="H766" s="2" t="s">
        <v>3121</v>
      </c>
      <c r="I766" s="2" t="s">
        <v>998</v>
      </c>
      <c r="J766" s="2" t="s">
        <v>3120</v>
      </c>
      <c r="K766" s="2" t="s">
        <v>64</v>
      </c>
      <c r="L766">
        <v>540</v>
      </c>
      <c r="M766">
        <v>540</v>
      </c>
      <c r="N766" s="2" t="s">
        <v>5002</v>
      </c>
      <c r="O766">
        <v>0</v>
      </c>
      <c r="P766">
        <v>540</v>
      </c>
      <c r="Q766">
        <v>0</v>
      </c>
      <c r="R766" s="2"/>
      <c r="S766">
        <v>0</v>
      </c>
      <c r="T766" s="2" t="s">
        <v>4989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540</v>
      </c>
      <c r="AB766">
        <v>0.42</v>
      </c>
      <c r="AC766">
        <v>6</v>
      </c>
      <c r="AD766">
        <v>1285.7142857142858</v>
      </c>
      <c r="AE766">
        <v>214.28571428571431</v>
      </c>
      <c r="AG766" s="2"/>
    </row>
    <row r="767" spans="1:33">
      <c r="A767" s="1">
        <v>46175</v>
      </c>
      <c r="B767" s="2" t="s">
        <v>4105</v>
      </c>
      <c r="C767" s="3">
        <v>0.53125</v>
      </c>
      <c r="D767" s="3">
        <v>0.54861111111111116</v>
      </c>
      <c r="E767">
        <v>825</v>
      </c>
      <c r="F767" s="2" t="s">
        <v>3122</v>
      </c>
      <c r="G767" s="2" t="s">
        <v>3126</v>
      </c>
      <c r="H767" s="2" t="s">
        <v>3121</v>
      </c>
      <c r="I767" s="2" t="s">
        <v>998</v>
      </c>
      <c r="J767" s="2" t="s">
        <v>3120</v>
      </c>
      <c r="K767" s="2" t="s">
        <v>64</v>
      </c>
      <c r="L767">
        <v>540</v>
      </c>
      <c r="M767">
        <v>540</v>
      </c>
      <c r="N767" s="2" t="s">
        <v>5002</v>
      </c>
      <c r="O767">
        <v>0</v>
      </c>
      <c r="P767">
        <v>540</v>
      </c>
      <c r="Q767">
        <v>0</v>
      </c>
      <c r="R767" s="2"/>
      <c r="S767">
        <v>0</v>
      </c>
      <c r="T767" s="2" t="s">
        <v>4989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540</v>
      </c>
      <c r="AB767">
        <v>0.42</v>
      </c>
      <c r="AC767">
        <v>6</v>
      </c>
      <c r="AD767">
        <v>1285.7142857142858</v>
      </c>
      <c r="AE767">
        <v>214.28571428571431</v>
      </c>
      <c r="AG767" s="2"/>
    </row>
    <row r="768" spans="1:33">
      <c r="A768" s="1">
        <v>46175</v>
      </c>
      <c r="B768" s="2" t="s">
        <v>4105</v>
      </c>
      <c r="C768" s="3">
        <v>0.54861111111111116</v>
      </c>
      <c r="D768" s="3">
        <v>0.55555555555555558</v>
      </c>
      <c r="E768">
        <v>826</v>
      </c>
      <c r="F768" s="2" t="s">
        <v>3122</v>
      </c>
      <c r="G768" s="2" t="s">
        <v>3127</v>
      </c>
      <c r="H768" s="2" t="s">
        <v>3121</v>
      </c>
      <c r="I768" s="2" t="s">
        <v>998</v>
      </c>
      <c r="J768" s="2" t="s">
        <v>3120</v>
      </c>
      <c r="K768" s="2" t="s">
        <v>64</v>
      </c>
      <c r="L768">
        <v>4420</v>
      </c>
      <c r="M768">
        <v>0</v>
      </c>
      <c r="N768" s="2" t="s">
        <v>5003</v>
      </c>
      <c r="O768">
        <v>0</v>
      </c>
      <c r="P768">
        <v>360</v>
      </c>
      <c r="Q768">
        <v>0</v>
      </c>
      <c r="R768" s="2" t="s">
        <v>3459</v>
      </c>
      <c r="S768">
        <v>0</v>
      </c>
      <c r="T768" s="2" t="s">
        <v>4989</v>
      </c>
      <c r="U768">
        <v>1720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360</v>
      </c>
      <c r="AB768">
        <v>0.17</v>
      </c>
      <c r="AC768">
        <v>6</v>
      </c>
      <c r="AD768">
        <v>2117.6470588235293</v>
      </c>
      <c r="AE768">
        <v>352.94117647058823</v>
      </c>
      <c r="AF768">
        <v>0</v>
      </c>
      <c r="AG768" s="2"/>
    </row>
    <row r="769" spans="1:33">
      <c r="A769" s="1">
        <v>46181</v>
      </c>
      <c r="B769" s="2" t="s">
        <v>4105</v>
      </c>
      <c r="C769" s="3">
        <v>0.34722222222222232</v>
      </c>
      <c r="D769" s="3">
        <v>0.36805555555555558</v>
      </c>
      <c r="E769">
        <v>795</v>
      </c>
      <c r="F769" s="2" t="s">
        <v>3026</v>
      </c>
      <c r="G769" s="2" t="s">
        <v>3024</v>
      </c>
      <c r="H769" s="2" t="s">
        <v>2463</v>
      </c>
      <c r="I769" s="2" t="s">
        <v>59</v>
      </c>
      <c r="J769" s="2" t="s">
        <v>3025</v>
      </c>
      <c r="K769" s="2" t="s">
        <v>64</v>
      </c>
      <c r="L769">
        <v>650</v>
      </c>
      <c r="M769">
        <v>702</v>
      </c>
      <c r="N769" s="2" t="s">
        <v>5004</v>
      </c>
      <c r="O769">
        <v>0</v>
      </c>
      <c r="P769">
        <v>702</v>
      </c>
      <c r="Q769">
        <v>0</v>
      </c>
      <c r="R769" s="2"/>
      <c r="S769">
        <v>0</v>
      </c>
      <c r="T769" s="2" t="s">
        <v>5005</v>
      </c>
      <c r="U769">
        <v>700</v>
      </c>
      <c r="V769">
        <v>0</v>
      </c>
      <c r="W769">
        <v>-2</v>
      </c>
      <c r="X769">
        <v>-2</v>
      </c>
      <c r="Y769">
        <v>0</v>
      </c>
      <c r="Z769">
        <v>-2</v>
      </c>
      <c r="AA769">
        <v>702</v>
      </c>
      <c r="AB769">
        <v>0.5</v>
      </c>
      <c r="AC769">
        <v>4</v>
      </c>
      <c r="AD769">
        <v>1404</v>
      </c>
      <c r="AE769">
        <v>351</v>
      </c>
      <c r="AF769">
        <v>-1</v>
      </c>
      <c r="AG769" s="2"/>
    </row>
    <row r="770" spans="1:33">
      <c r="A770" s="1">
        <v>46181</v>
      </c>
      <c r="B770" s="2" t="s">
        <v>29</v>
      </c>
      <c r="C770" s="3">
        <v>0.41666666666666674</v>
      </c>
      <c r="D770" s="3">
        <v>0.4375</v>
      </c>
      <c r="E770">
        <v>802</v>
      </c>
      <c r="F770" s="2" t="s">
        <v>1622</v>
      </c>
      <c r="G770" s="2" t="s">
        <v>3057</v>
      </c>
      <c r="H770" s="2" t="s">
        <v>1617</v>
      </c>
      <c r="I770" s="2" t="s">
        <v>343</v>
      </c>
      <c r="J770" s="2" t="s">
        <v>1616</v>
      </c>
      <c r="K770" s="2" t="s">
        <v>79</v>
      </c>
      <c r="L770">
        <v>21000</v>
      </c>
      <c r="M770">
        <v>22000</v>
      </c>
      <c r="N770" s="2" t="s">
        <v>5006</v>
      </c>
      <c r="O770">
        <v>20833</v>
      </c>
      <c r="P770">
        <v>1195</v>
      </c>
      <c r="Q770">
        <v>20833</v>
      </c>
      <c r="R770" s="2"/>
      <c r="S770">
        <v>120</v>
      </c>
      <c r="T770" s="2" t="s">
        <v>4084</v>
      </c>
      <c r="U770">
        <v>22000</v>
      </c>
      <c r="V770">
        <v>0</v>
      </c>
      <c r="W770">
        <v>0</v>
      </c>
      <c r="X770">
        <v>0</v>
      </c>
      <c r="Y770">
        <v>80</v>
      </c>
      <c r="Z770">
        <v>80</v>
      </c>
      <c r="AA770">
        <v>22028</v>
      </c>
      <c r="AB770">
        <v>0.5</v>
      </c>
      <c r="AC770">
        <v>1</v>
      </c>
      <c r="AD770">
        <v>44056</v>
      </c>
      <c r="AE770">
        <v>44056</v>
      </c>
      <c r="AF770">
        <v>3</v>
      </c>
      <c r="AG770" s="2"/>
    </row>
    <row r="771" spans="1:33">
      <c r="A771" s="1">
        <v>46181</v>
      </c>
      <c r="B771" s="2" t="s">
        <v>29</v>
      </c>
      <c r="C771" s="3">
        <v>0.64583333333333326</v>
      </c>
      <c r="D771" s="3">
        <v>0.65972222222222232</v>
      </c>
      <c r="E771">
        <v>963</v>
      </c>
      <c r="F771" s="2" t="s">
        <v>760</v>
      </c>
      <c r="G771" s="2" t="s">
        <v>760</v>
      </c>
      <c r="H771" s="2" t="s">
        <v>762</v>
      </c>
      <c r="I771" s="2" t="s">
        <v>763</v>
      </c>
      <c r="J771" s="2" t="s">
        <v>761</v>
      </c>
      <c r="K771" s="2" t="s">
        <v>765</v>
      </c>
      <c r="L771">
        <v>3000</v>
      </c>
      <c r="M771">
        <v>3080</v>
      </c>
      <c r="N771" s="2" t="s">
        <v>5007</v>
      </c>
      <c r="O771">
        <v>0</v>
      </c>
      <c r="P771">
        <v>3186</v>
      </c>
      <c r="Q771">
        <v>0</v>
      </c>
      <c r="R771" s="2"/>
      <c r="S771">
        <v>20</v>
      </c>
      <c r="T771" s="2" t="s">
        <v>4084</v>
      </c>
      <c r="U771">
        <v>3080</v>
      </c>
      <c r="V771">
        <v>0</v>
      </c>
      <c r="W771">
        <v>0</v>
      </c>
      <c r="X771">
        <v>0</v>
      </c>
      <c r="Y771">
        <v>20</v>
      </c>
      <c r="Z771">
        <v>20</v>
      </c>
      <c r="AA771">
        <v>3186</v>
      </c>
      <c r="AB771">
        <v>0.33</v>
      </c>
      <c r="AC771">
        <v>1</v>
      </c>
      <c r="AD771">
        <v>9654.545454545454</v>
      </c>
      <c r="AE771">
        <v>9654.545454545454</v>
      </c>
      <c r="AF771">
        <v>3</v>
      </c>
      <c r="AG771" s="2"/>
    </row>
    <row r="772" spans="1:33">
      <c r="A772" s="1">
        <v>46269</v>
      </c>
      <c r="B772" s="2" t="s">
        <v>29</v>
      </c>
      <c r="C772" s="3">
        <v>0.36805555555555558</v>
      </c>
      <c r="D772" s="3">
        <v>0.38194444444444442</v>
      </c>
      <c r="E772">
        <v>962</v>
      </c>
      <c r="F772" s="2" t="s">
        <v>760</v>
      </c>
      <c r="G772" s="2" t="s">
        <v>760</v>
      </c>
      <c r="H772" s="2" t="s">
        <v>1176</v>
      </c>
      <c r="I772" s="2" t="s">
        <v>763</v>
      </c>
      <c r="J772" s="2" t="s">
        <v>1175</v>
      </c>
      <c r="K772" s="2" t="s">
        <v>765</v>
      </c>
      <c r="L772">
        <v>3000</v>
      </c>
      <c r="M772">
        <v>3100</v>
      </c>
      <c r="N772" s="2" t="s">
        <v>5008</v>
      </c>
      <c r="O772">
        <v>0</v>
      </c>
      <c r="P772">
        <v>3312</v>
      </c>
      <c r="Q772">
        <v>0</v>
      </c>
      <c r="R772" s="2"/>
      <c r="S772">
        <v>0</v>
      </c>
      <c r="T772" s="2" t="s">
        <v>4084</v>
      </c>
      <c r="U772">
        <v>3100</v>
      </c>
      <c r="V772">
        <v>0</v>
      </c>
      <c r="W772">
        <v>0</v>
      </c>
      <c r="X772">
        <v>0</v>
      </c>
      <c r="Y772">
        <v>20</v>
      </c>
      <c r="Z772">
        <v>20</v>
      </c>
      <c r="AA772">
        <v>3312</v>
      </c>
      <c r="AB772">
        <v>0.33</v>
      </c>
      <c r="AC772">
        <v>1</v>
      </c>
      <c r="AD772">
        <v>10036.363636363636</v>
      </c>
      <c r="AE772">
        <v>10036.363636363636</v>
      </c>
      <c r="AF772">
        <v>3</v>
      </c>
      <c r="AG772" s="2"/>
    </row>
    <row r="773" spans="1:33">
      <c r="A773" s="1">
        <v>46269</v>
      </c>
      <c r="B773" s="2" t="s">
        <v>29</v>
      </c>
      <c r="C773" s="3">
        <v>0.41666666666666674</v>
      </c>
      <c r="D773" s="3">
        <v>0.42013888888888884</v>
      </c>
      <c r="E773">
        <v>753</v>
      </c>
      <c r="F773" s="2" t="s">
        <v>607</v>
      </c>
      <c r="G773" s="2" t="s">
        <v>2903</v>
      </c>
      <c r="H773" s="2" t="s">
        <v>602</v>
      </c>
      <c r="I773" s="2" t="s">
        <v>343</v>
      </c>
      <c r="J773" s="2" t="s">
        <v>601</v>
      </c>
      <c r="K773" s="2" t="s">
        <v>79</v>
      </c>
      <c r="L773">
        <v>1700</v>
      </c>
      <c r="M773">
        <v>2000</v>
      </c>
      <c r="N773" s="2" t="s">
        <v>5009</v>
      </c>
      <c r="O773">
        <v>1600</v>
      </c>
      <c r="P773">
        <v>410</v>
      </c>
      <c r="Q773">
        <v>1600</v>
      </c>
      <c r="R773" s="2"/>
      <c r="S773">
        <v>0</v>
      </c>
      <c r="T773" s="2" t="s">
        <v>4084</v>
      </c>
      <c r="U773">
        <v>2000</v>
      </c>
      <c r="V773">
        <v>0</v>
      </c>
      <c r="W773">
        <v>0</v>
      </c>
      <c r="X773">
        <v>0</v>
      </c>
      <c r="Y773">
        <v>80</v>
      </c>
      <c r="Z773">
        <v>80</v>
      </c>
      <c r="AA773">
        <v>2010</v>
      </c>
      <c r="AB773">
        <v>0.08</v>
      </c>
      <c r="AC773">
        <v>1</v>
      </c>
      <c r="AD773">
        <v>25125</v>
      </c>
      <c r="AE773">
        <v>25125</v>
      </c>
      <c r="AF773">
        <v>3</v>
      </c>
      <c r="AG773" s="2"/>
    </row>
    <row r="774" spans="1:33">
      <c r="A774" s="1">
        <v>46269</v>
      </c>
      <c r="B774" s="2" t="s">
        <v>29</v>
      </c>
      <c r="C774" s="3">
        <v>0.49305555555555558</v>
      </c>
      <c r="D774" s="3">
        <v>0.5</v>
      </c>
      <c r="E774">
        <v>754</v>
      </c>
      <c r="F774" s="2" t="s">
        <v>2909</v>
      </c>
      <c r="G774" s="2" t="s">
        <v>2905</v>
      </c>
      <c r="H774" s="2" t="s">
        <v>2907</v>
      </c>
      <c r="I774" s="2" t="s">
        <v>2908</v>
      </c>
      <c r="J774" s="2" t="s">
        <v>2906</v>
      </c>
      <c r="K774" s="2" t="s">
        <v>79</v>
      </c>
      <c r="L774">
        <v>7000</v>
      </c>
      <c r="M774">
        <v>7200</v>
      </c>
      <c r="N774" s="2" t="s">
        <v>5010</v>
      </c>
      <c r="O774">
        <v>6900</v>
      </c>
      <c r="P774">
        <v>192</v>
      </c>
      <c r="Q774">
        <v>6900</v>
      </c>
      <c r="R774" s="2"/>
      <c r="S774">
        <v>0</v>
      </c>
      <c r="T774" s="2" t="s">
        <v>4084</v>
      </c>
      <c r="U774">
        <v>7200</v>
      </c>
      <c r="V774">
        <v>0</v>
      </c>
      <c r="W774">
        <v>0</v>
      </c>
      <c r="X774">
        <v>0</v>
      </c>
      <c r="Y774">
        <v>80</v>
      </c>
      <c r="Z774">
        <v>80</v>
      </c>
      <c r="AA774">
        <v>7092</v>
      </c>
      <c r="AB774">
        <v>0.17</v>
      </c>
      <c r="AC774">
        <v>1</v>
      </c>
      <c r="AD774">
        <v>41717.647058823524</v>
      </c>
      <c r="AE774">
        <v>41717.647058823524</v>
      </c>
      <c r="AF774">
        <v>3</v>
      </c>
      <c r="AG774" s="2"/>
    </row>
    <row r="775" spans="1:33">
      <c r="A775" s="1">
        <v>46269</v>
      </c>
      <c r="B775" s="2" t="s">
        <v>29</v>
      </c>
      <c r="C775" s="3">
        <v>0.57291666666666674</v>
      </c>
      <c r="D775" s="3">
        <v>0.59722222222222232</v>
      </c>
      <c r="E775">
        <v>706</v>
      </c>
      <c r="F775" s="2" t="s">
        <v>427</v>
      </c>
      <c r="G775" s="2" t="s">
        <v>2808</v>
      </c>
      <c r="H775" s="2" t="s">
        <v>466</v>
      </c>
      <c r="I775" s="2" t="s">
        <v>97</v>
      </c>
      <c r="J775" s="2" t="s">
        <v>465</v>
      </c>
      <c r="K775" s="2" t="s">
        <v>79</v>
      </c>
      <c r="L775">
        <v>19800</v>
      </c>
      <c r="M775">
        <v>20000</v>
      </c>
      <c r="N775" s="2" t="s">
        <v>5011</v>
      </c>
      <c r="O775">
        <v>19608</v>
      </c>
      <c r="P775">
        <v>820</v>
      </c>
      <c r="Q775">
        <v>19608</v>
      </c>
      <c r="R775" s="2"/>
      <c r="S775">
        <v>0</v>
      </c>
      <c r="T775" s="2" t="s">
        <v>4084</v>
      </c>
      <c r="U775">
        <v>20000</v>
      </c>
      <c r="V775">
        <v>0</v>
      </c>
      <c r="W775">
        <v>0</v>
      </c>
      <c r="X775">
        <v>0</v>
      </c>
      <c r="Y775">
        <v>80</v>
      </c>
      <c r="Z775">
        <v>80</v>
      </c>
      <c r="AA775">
        <v>20428</v>
      </c>
      <c r="AB775">
        <v>0.57999999999999996</v>
      </c>
      <c r="AC775">
        <v>1</v>
      </c>
      <c r="AD775">
        <v>35220.689655172413</v>
      </c>
      <c r="AE775">
        <v>35220.689655172413</v>
      </c>
      <c r="AF775">
        <v>3</v>
      </c>
      <c r="AG775" s="2"/>
    </row>
    <row r="776" spans="1:33">
      <c r="A776" s="1">
        <v>46183</v>
      </c>
      <c r="B776" s="2" t="s">
        <v>29</v>
      </c>
      <c r="C776" s="3">
        <v>0.375</v>
      </c>
      <c r="D776" s="3">
        <v>0.37847222222222232</v>
      </c>
      <c r="E776">
        <v>961</v>
      </c>
      <c r="F776" s="2" t="s">
        <v>3308</v>
      </c>
      <c r="G776" s="2" t="s">
        <v>3050</v>
      </c>
      <c r="H776" s="2" t="s">
        <v>3052</v>
      </c>
      <c r="I776" s="2" t="s">
        <v>3307</v>
      </c>
      <c r="J776" s="2" t="s">
        <v>3306</v>
      </c>
      <c r="K776" s="2" t="s">
        <v>79</v>
      </c>
      <c r="L776">
        <v>550</v>
      </c>
      <c r="M776">
        <v>640</v>
      </c>
      <c r="N776" s="2" t="s">
        <v>5012</v>
      </c>
      <c r="O776">
        <v>340</v>
      </c>
      <c r="P776">
        <v>315</v>
      </c>
      <c r="Q776">
        <v>340</v>
      </c>
      <c r="R776" s="2"/>
      <c r="S776">
        <v>0</v>
      </c>
      <c r="T776" s="2" t="s">
        <v>4084</v>
      </c>
      <c r="U776">
        <v>640</v>
      </c>
      <c r="V776">
        <v>0</v>
      </c>
      <c r="W776">
        <v>0</v>
      </c>
      <c r="X776">
        <v>0</v>
      </c>
      <c r="Y776">
        <v>80</v>
      </c>
      <c r="Z776">
        <v>80</v>
      </c>
      <c r="AA776">
        <v>655</v>
      </c>
      <c r="AB776">
        <v>0.08</v>
      </c>
      <c r="AC776">
        <v>1</v>
      </c>
      <c r="AD776">
        <v>8187.5</v>
      </c>
      <c r="AE776">
        <v>8187.5</v>
      </c>
      <c r="AF776">
        <v>3</v>
      </c>
      <c r="AG776" s="2"/>
    </row>
    <row r="777" spans="1:33">
      <c r="A777" s="1">
        <v>46183</v>
      </c>
      <c r="B777" s="2" t="s">
        <v>29</v>
      </c>
      <c r="C777" s="3">
        <v>0.39583333333333326</v>
      </c>
      <c r="D777" s="3">
        <v>0.4375</v>
      </c>
      <c r="E777">
        <v>697</v>
      </c>
      <c r="F777" s="2" t="s">
        <v>1120</v>
      </c>
      <c r="G777" s="2" t="s">
        <v>2797</v>
      </c>
      <c r="H777" s="2" t="s">
        <v>1494</v>
      </c>
      <c r="I777" s="2" t="s">
        <v>97</v>
      </c>
      <c r="J777" s="2" t="s">
        <v>1493</v>
      </c>
      <c r="K777" s="2" t="s">
        <v>79</v>
      </c>
      <c r="L777">
        <v>40000</v>
      </c>
      <c r="M777">
        <v>40100</v>
      </c>
      <c r="N777" s="2" t="s">
        <v>5013</v>
      </c>
      <c r="O777">
        <v>39604</v>
      </c>
      <c r="P777">
        <v>103</v>
      </c>
      <c r="Q777">
        <v>39604</v>
      </c>
      <c r="R777" s="2"/>
      <c r="S777">
        <v>0</v>
      </c>
      <c r="T777" s="2" t="s">
        <v>4084</v>
      </c>
      <c r="U777">
        <v>40400</v>
      </c>
      <c r="V777">
        <v>0</v>
      </c>
      <c r="W777">
        <v>0</v>
      </c>
      <c r="X777">
        <v>0</v>
      </c>
      <c r="Y777">
        <v>80</v>
      </c>
      <c r="Z777">
        <v>80</v>
      </c>
      <c r="AA777">
        <v>39707</v>
      </c>
      <c r="AB777">
        <v>1</v>
      </c>
      <c r="AC777">
        <v>1</v>
      </c>
      <c r="AD777">
        <v>39707</v>
      </c>
      <c r="AE777">
        <v>39707</v>
      </c>
      <c r="AF777">
        <v>22</v>
      </c>
      <c r="AG777" s="2"/>
    </row>
    <row r="778" spans="1:33">
      <c r="A778" s="1">
        <v>46183</v>
      </c>
      <c r="B778" s="2" t="s">
        <v>29</v>
      </c>
      <c r="C778" s="3">
        <v>0.44097222222222232</v>
      </c>
      <c r="D778" s="3">
        <v>0.44444444444444442</v>
      </c>
      <c r="E778">
        <v>956</v>
      </c>
      <c r="F778" s="2" t="s">
        <v>3289</v>
      </c>
      <c r="G778" s="2" t="s">
        <v>3286</v>
      </c>
      <c r="H778" s="2" t="s">
        <v>1302</v>
      </c>
      <c r="I778" s="2" t="s">
        <v>3288</v>
      </c>
      <c r="J778" s="2" t="s">
        <v>3287</v>
      </c>
      <c r="K778" s="2" t="s">
        <v>765</v>
      </c>
      <c r="L778">
        <v>500</v>
      </c>
      <c r="M778">
        <v>0</v>
      </c>
      <c r="N778" s="2" t="s">
        <v>5014</v>
      </c>
      <c r="O778">
        <v>0</v>
      </c>
      <c r="P778">
        <v>219</v>
      </c>
      <c r="Q778">
        <v>0</v>
      </c>
      <c r="R778" s="2"/>
      <c r="S778">
        <v>0</v>
      </c>
      <c r="T778" s="2" t="s">
        <v>4084</v>
      </c>
      <c r="U778">
        <v>201</v>
      </c>
      <c r="V778">
        <v>0</v>
      </c>
      <c r="W778">
        <v>0</v>
      </c>
      <c r="X778">
        <v>0</v>
      </c>
      <c r="Y778">
        <v>20</v>
      </c>
      <c r="Z778">
        <v>20</v>
      </c>
      <c r="AA778">
        <v>219</v>
      </c>
      <c r="AB778">
        <v>0.08</v>
      </c>
      <c r="AC778">
        <v>1</v>
      </c>
      <c r="AD778">
        <v>2737.5</v>
      </c>
      <c r="AE778">
        <v>2737.5</v>
      </c>
      <c r="AG778" s="2"/>
    </row>
    <row r="779" spans="1:33">
      <c r="A779" s="1">
        <v>46183</v>
      </c>
      <c r="B779" s="2" t="s">
        <v>29</v>
      </c>
      <c r="C779" s="3">
        <v>0.44791666666666674</v>
      </c>
      <c r="D779" s="3">
        <v>0.45138888888888884</v>
      </c>
      <c r="E779">
        <v>960</v>
      </c>
      <c r="F779" s="2" t="s">
        <v>3301</v>
      </c>
      <c r="G779" s="2" t="s">
        <v>3305</v>
      </c>
      <c r="H779" s="2" t="s">
        <v>3299</v>
      </c>
      <c r="I779" s="2" t="s">
        <v>3300</v>
      </c>
      <c r="J779" s="2" t="s">
        <v>3298</v>
      </c>
      <c r="K779" s="2" t="s">
        <v>765</v>
      </c>
      <c r="L779">
        <v>200</v>
      </c>
      <c r="M779">
        <v>0</v>
      </c>
      <c r="N779" s="2" t="s">
        <v>5015</v>
      </c>
      <c r="O779">
        <v>0</v>
      </c>
      <c r="P779">
        <v>213</v>
      </c>
      <c r="Q779">
        <v>0</v>
      </c>
      <c r="R779" s="2"/>
      <c r="S779">
        <v>0</v>
      </c>
      <c r="T779" s="2" t="s">
        <v>4084</v>
      </c>
      <c r="U779">
        <v>201</v>
      </c>
      <c r="V779">
        <v>0</v>
      </c>
      <c r="W779">
        <v>0</v>
      </c>
      <c r="X779">
        <v>0</v>
      </c>
      <c r="Y779">
        <v>20</v>
      </c>
      <c r="Z779">
        <v>20</v>
      </c>
      <c r="AA779">
        <v>213</v>
      </c>
      <c r="AB779">
        <v>0.08</v>
      </c>
      <c r="AC779">
        <v>1</v>
      </c>
      <c r="AD779">
        <v>2662.5</v>
      </c>
      <c r="AE779">
        <v>2662.5</v>
      </c>
      <c r="AG779" s="2"/>
    </row>
    <row r="780" spans="1:33">
      <c r="A780" s="1">
        <v>46183</v>
      </c>
      <c r="B780" s="2" t="s">
        <v>29</v>
      </c>
      <c r="C780" s="3">
        <v>0.45486111111111116</v>
      </c>
      <c r="D780" s="3">
        <v>0.45833333333333326</v>
      </c>
      <c r="E780">
        <v>957</v>
      </c>
      <c r="F780" s="2" t="s">
        <v>3293</v>
      </c>
      <c r="G780" s="2" t="s">
        <v>2905</v>
      </c>
      <c r="H780" s="2" t="s">
        <v>2907</v>
      </c>
      <c r="I780" s="2" t="s">
        <v>3288</v>
      </c>
      <c r="J780" s="2" t="s">
        <v>3292</v>
      </c>
      <c r="K780" s="2" t="s">
        <v>765</v>
      </c>
      <c r="L780">
        <v>300</v>
      </c>
      <c r="M780">
        <v>0</v>
      </c>
      <c r="N780" s="2" t="s">
        <v>5016</v>
      </c>
      <c r="O780">
        <v>0</v>
      </c>
      <c r="P780">
        <v>318</v>
      </c>
      <c r="Q780">
        <v>0</v>
      </c>
      <c r="R780" s="2"/>
      <c r="S780">
        <v>0</v>
      </c>
      <c r="T780" s="2" t="s">
        <v>4084</v>
      </c>
      <c r="U780">
        <v>300</v>
      </c>
      <c r="V780">
        <v>0</v>
      </c>
      <c r="W780">
        <v>0</v>
      </c>
      <c r="X780">
        <v>0</v>
      </c>
      <c r="Y780">
        <v>20</v>
      </c>
      <c r="Z780">
        <v>20</v>
      </c>
      <c r="AA780">
        <v>318</v>
      </c>
      <c r="AB780">
        <v>0.08</v>
      </c>
      <c r="AC780">
        <v>1</v>
      </c>
      <c r="AD780">
        <v>3975</v>
      </c>
      <c r="AE780">
        <v>3975</v>
      </c>
      <c r="AG780" s="2"/>
    </row>
    <row r="781" spans="1:33">
      <c r="A781" s="1">
        <v>46183</v>
      </c>
      <c r="B781" s="2" t="s">
        <v>29</v>
      </c>
      <c r="C781" s="3">
        <v>0.47916666666666674</v>
      </c>
      <c r="D781" s="3">
        <v>0.48263888888888884</v>
      </c>
      <c r="E781">
        <v>958</v>
      </c>
      <c r="F781" s="2" t="s">
        <v>3293</v>
      </c>
      <c r="G781" s="2" t="s">
        <v>3296</v>
      </c>
      <c r="H781" s="2" t="s">
        <v>2907</v>
      </c>
      <c r="I781" s="2" t="s">
        <v>3288</v>
      </c>
      <c r="J781" s="2" t="s">
        <v>3292</v>
      </c>
      <c r="K781" s="2" t="s">
        <v>765</v>
      </c>
      <c r="L781">
        <v>200</v>
      </c>
      <c r="M781">
        <v>0</v>
      </c>
      <c r="N781" s="2" t="s">
        <v>5017</v>
      </c>
      <c r="O781">
        <v>0</v>
      </c>
      <c r="P781">
        <v>216</v>
      </c>
      <c r="Q781">
        <v>0</v>
      </c>
      <c r="R781" s="2"/>
      <c r="S781">
        <v>0</v>
      </c>
      <c r="T781" s="2" t="s">
        <v>4084</v>
      </c>
      <c r="U781">
        <v>201</v>
      </c>
      <c r="V781">
        <v>0</v>
      </c>
      <c r="W781">
        <v>0</v>
      </c>
      <c r="X781">
        <v>0</v>
      </c>
      <c r="Y781">
        <v>20</v>
      </c>
      <c r="Z781">
        <v>20</v>
      </c>
      <c r="AA781">
        <v>216</v>
      </c>
      <c r="AB781">
        <v>0.08</v>
      </c>
      <c r="AC781">
        <v>1</v>
      </c>
      <c r="AD781">
        <v>2700</v>
      </c>
      <c r="AE781">
        <v>2700</v>
      </c>
      <c r="AG781" s="2"/>
    </row>
    <row r="782" spans="1:33">
      <c r="A782" s="1">
        <v>46183</v>
      </c>
      <c r="B782" s="2" t="s">
        <v>29</v>
      </c>
      <c r="C782" s="3">
        <v>0.48611111111111116</v>
      </c>
      <c r="D782" s="3">
        <v>0.48958333333333326</v>
      </c>
      <c r="E782">
        <v>959</v>
      </c>
      <c r="F782" s="2" t="s">
        <v>3301</v>
      </c>
      <c r="G782" s="2" t="s">
        <v>3297</v>
      </c>
      <c r="H782" s="2" t="s">
        <v>3299</v>
      </c>
      <c r="I782" s="2" t="s">
        <v>3300</v>
      </c>
      <c r="J782" s="2" t="s">
        <v>3298</v>
      </c>
      <c r="K782" s="2" t="s">
        <v>765</v>
      </c>
      <c r="L782">
        <v>200</v>
      </c>
      <c r="M782">
        <v>0</v>
      </c>
      <c r="N782" s="2" t="s">
        <v>5018</v>
      </c>
      <c r="O782">
        <v>0</v>
      </c>
      <c r="P782">
        <v>207</v>
      </c>
      <c r="Q782">
        <v>0</v>
      </c>
      <c r="R782" s="2"/>
      <c r="S782">
        <v>0</v>
      </c>
      <c r="T782" s="2" t="s">
        <v>4084</v>
      </c>
      <c r="U782">
        <v>201</v>
      </c>
      <c r="V782">
        <v>0</v>
      </c>
      <c r="W782">
        <v>0</v>
      </c>
      <c r="X782">
        <v>0</v>
      </c>
      <c r="Y782">
        <v>20</v>
      </c>
      <c r="Z782">
        <v>20</v>
      </c>
      <c r="AA782">
        <v>207</v>
      </c>
      <c r="AB782">
        <v>0.08</v>
      </c>
      <c r="AC782">
        <v>1</v>
      </c>
      <c r="AD782">
        <v>2587.5</v>
      </c>
      <c r="AE782">
        <v>2587.5</v>
      </c>
      <c r="AG782" s="2"/>
    </row>
    <row r="783" spans="1:33">
      <c r="A783" s="1">
        <v>46183</v>
      </c>
      <c r="B783" s="2" t="s">
        <v>29</v>
      </c>
      <c r="C783" s="3">
        <v>0.49305555555555558</v>
      </c>
      <c r="D783" s="3">
        <v>0.5</v>
      </c>
      <c r="E783">
        <v>726</v>
      </c>
      <c r="F783" s="2" t="s">
        <v>2059</v>
      </c>
      <c r="G783" s="2" t="s">
        <v>2851</v>
      </c>
      <c r="H783" s="2" t="s">
        <v>996</v>
      </c>
      <c r="I783" s="2" t="s">
        <v>330</v>
      </c>
      <c r="J783" s="2" t="s">
        <v>2852</v>
      </c>
      <c r="K783" s="2" t="s">
        <v>79</v>
      </c>
      <c r="L783">
        <v>8100</v>
      </c>
      <c r="M783">
        <v>8320</v>
      </c>
      <c r="N783" s="2" t="s">
        <v>5019</v>
      </c>
      <c r="O783">
        <v>8000</v>
      </c>
      <c r="P783">
        <v>357</v>
      </c>
      <c r="Q783">
        <v>8000</v>
      </c>
      <c r="R783" s="2"/>
      <c r="S783">
        <v>60</v>
      </c>
      <c r="T783" s="2" t="s">
        <v>4084</v>
      </c>
      <c r="U783">
        <v>5220</v>
      </c>
      <c r="V783">
        <v>0</v>
      </c>
      <c r="W783">
        <v>0</v>
      </c>
      <c r="X783">
        <v>0</v>
      </c>
      <c r="Y783">
        <v>80</v>
      </c>
      <c r="Z783">
        <v>80</v>
      </c>
      <c r="AA783">
        <v>8357</v>
      </c>
      <c r="AB783">
        <v>0.17</v>
      </c>
      <c r="AC783">
        <v>1</v>
      </c>
      <c r="AD783">
        <v>49158.823529411762</v>
      </c>
      <c r="AE783">
        <v>49158.823529411762</v>
      </c>
      <c r="AF783">
        <v>3</v>
      </c>
      <c r="AG783" s="2"/>
    </row>
    <row r="784" spans="1:33">
      <c r="A784" s="1">
        <v>46183</v>
      </c>
      <c r="B784" s="2" t="s">
        <v>29</v>
      </c>
      <c r="C784" s="3">
        <v>0.50347222222222232</v>
      </c>
      <c r="D784" s="3">
        <v>0.50694444444444442</v>
      </c>
      <c r="E784">
        <v>766</v>
      </c>
      <c r="F784" s="2" t="s">
        <v>2946</v>
      </c>
      <c r="G784" s="2" t="s">
        <v>2943</v>
      </c>
      <c r="H784" s="2" t="s">
        <v>2945</v>
      </c>
      <c r="I784" s="2" t="s">
        <v>240</v>
      </c>
      <c r="J784" s="2" t="s">
        <v>2944</v>
      </c>
      <c r="K784" s="2" t="s">
        <v>79</v>
      </c>
      <c r="L784">
        <v>6000</v>
      </c>
      <c r="M784">
        <v>2800</v>
      </c>
      <c r="N784" s="2" t="s">
        <v>5020</v>
      </c>
      <c r="O784">
        <v>2700</v>
      </c>
      <c r="P784">
        <v>180</v>
      </c>
      <c r="Q784">
        <v>2700</v>
      </c>
      <c r="R784" s="2"/>
      <c r="S784">
        <v>0</v>
      </c>
      <c r="T784" s="2" t="s">
        <v>4084</v>
      </c>
      <c r="U784">
        <v>2800</v>
      </c>
      <c r="V784">
        <v>0</v>
      </c>
      <c r="W784">
        <v>0</v>
      </c>
      <c r="X784">
        <v>0</v>
      </c>
      <c r="Y784">
        <v>80</v>
      </c>
      <c r="Z784">
        <v>80</v>
      </c>
      <c r="AA784">
        <v>2880</v>
      </c>
      <c r="AB784">
        <v>0.08</v>
      </c>
      <c r="AC784">
        <v>1</v>
      </c>
      <c r="AD784">
        <v>36000</v>
      </c>
      <c r="AE784">
        <v>36000</v>
      </c>
      <c r="AF784">
        <v>3</v>
      </c>
      <c r="AG784" s="2"/>
    </row>
    <row r="785" spans="1:33">
      <c r="A785" s="1">
        <v>46183</v>
      </c>
      <c r="B785" s="2" t="s">
        <v>29</v>
      </c>
      <c r="C785" s="3">
        <v>0.53819444444444442</v>
      </c>
      <c r="D785" s="3">
        <v>0.54166666666666674</v>
      </c>
      <c r="E785">
        <v>757</v>
      </c>
      <c r="F785" s="2" t="s">
        <v>754</v>
      </c>
      <c r="G785" s="2" t="s">
        <v>2917</v>
      </c>
      <c r="H785" s="2" t="s">
        <v>749</v>
      </c>
      <c r="I785" s="2" t="s">
        <v>2288</v>
      </c>
      <c r="J785" s="2" t="s">
        <v>2918</v>
      </c>
      <c r="K785" s="2" t="s">
        <v>79</v>
      </c>
      <c r="L785">
        <v>1900</v>
      </c>
      <c r="M785">
        <v>2000</v>
      </c>
      <c r="N785" s="2" t="s">
        <v>5021</v>
      </c>
      <c r="O785">
        <v>1800</v>
      </c>
      <c r="P785">
        <v>475</v>
      </c>
      <c r="Q785">
        <v>1800</v>
      </c>
      <c r="R785" s="2"/>
      <c r="S785">
        <v>0</v>
      </c>
      <c r="T785" s="2" t="s">
        <v>4084</v>
      </c>
      <c r="U785">
        <v>2000</v>
      </c>
      <c r="V785">
        <v>0</v>
      </c>
      <c r="W785">
        <v>0</v>
      </c>
      <c r="X785">
        <v>0</v>
      </c>
      <c r="Y785">
        <v>80</v>
      </c>
      <c r="Z785">
        <v>80</v>
      </c>
      <c r="AA785">
        <v>2275</v>
      </c>
      <c r="AB785">
        <v>0.08</v>
      </c>
      <c r="AC785">
        <v>1</v>
      </c>
      <c r="AD785">
        <v>28437.5</v>
      </c>
      <c r="AE785">
        <v>28437.5</v>
      </c>
      <c r="AF785">
        <v>3</v>
      </c>
      <c r="AG785" s="2"/>
    </row>
    <row r="786" spans="1:33">
      <c r="A786" s="1">
        <v>46184</v>
      </c>
      <c r="B786" s="2" t="s">
        <v>29</v>
      </c>
      <c r="C786" s="3">
        <v>0.39583333333333326</v>
      </c>
      <c r="D786" s="3">
        <v>0.40972222222222232</v>
      </c>
      <c r="E786">
        <v>709</v>
      </c>
      <c r="F786" s="2" t="s">
        <v>102</v>
      </c>
      <c r="G786" s="2" t="s">
        <v>2812</v>
      </c>
      <c r="H786" s="2" t="s">
        <v>1075</v>
      </c>
      <c r="I786" s="2" t="s">
        <v>97</v>
      </c>
      <c r="J786" s="2" t="s">
        <v>1074</v>
      </c>
      <c r="K786" s="2" t="s">
        <v>79</v>
      </c>
      <c r="L786">
        <v>19800</v>
      </c>
      <c r="M786">
        <v>20000</v>
      </c>
      <c r="N786" s="2" t="s">
        <v>5022</v>
      </c>
      <c r="O786">
        <v>19608</v>
      </c>
      <c r="P786">
        <v>0</v>
      </c>
      <c r="Q786">
        <v>19608</v>
      </c>
      <c r="R786" s="2" t="s">
        <v>5023</v>
      </c>
      <c r="S786">
        <v>350</v>
      </c>
      <c r="T786" s="2" t="s">
        <v>4084</v>
      </c>
      <c r="V786">
        <v>0</v>
      </c>
      <c r="W786">
        <v>0</v>
      </c>
      <c r="X786">
        <v>0</v>
      </c>
      <c r="Y786">
        <v>80</v>
      </c>
      <c r="Z786">
        <v>80</v>
      </c>
      <c r="AA786">
        <v>19608</v>
      </c>
      <c r="AB786">
        <v>0.33</v>
      </c>
      <c r="AC786">
        <v>1</v>
      </c>
      <c r="AD786">
        <v>59418.181818181816</v>
      </c>
      <c r="AE786">
        <v>59418.181818181816</v>
      </c>
      <c r="AF786">
        <v>12</v>
      </c>
      <c r="AG786" s="2"/>
    </row>
    <row r="787" spans="1:33">
      <c r="A787" s="1">
        <v>46184</v>
      </c>
      <c r="B787" s="2" t="s">
        <v>29</v>
      </c>
      <c r="C787" s="3">
        <v>0.40972222222222232</v>
      </c>
      <c r="D787" s="3">
        <v>0.41319444444444442</v>
      </c>
      <c r="E787">
        <v>855</v>
      </c>
      <c r="F787" s="2" t="s">
        <v>102</v>
      </c>
      <c r="G787" s="2" t="s">
        <v>3160</v>
      </c>
      <c r="H787" s="2" t="s">
        <v>1329</v>
      </c>
      <c r="I787" s="2" t="s">
        <v>153</v>
      </c>
      <c r="J787" s="2" t="s">
        <v>1328</v>
      </c>
      <c r="K787" s="2" t="s">
        <v>79</v>
      </c>
      <c r="L787">
        <v>1550</v>
      </c>
      <c r="M787">
        <v>1600</v>
      </c>
      <c r="N787" s="2" t="s">
        <v>5024</v>
      </c>
      <c r="O787">
        <v>1500</v>
      </c>
      <c r="P787">
        <v>155</v>
      </c>
      <c r="Q787">
        <v>1500</v>
      </c>
      <c r="R787" s="2"/>
      <c r="S787">
        <v>0</v>
      </c>
      <c r="T787" s="2" t="s">
        <v>4084</v>
      </c>
      <c r="V787">
        <v>0</v>
      </c>
      <c r="W787">
        <v>0</v>
      </c>
      <c r="X787">
        <v>0</v>
      </c>
      <c r="Y787">
        <v>80</v>
      </c>
      <c r="Z787">
        <v>80</v>
      </c>
      <c r="AA787">
        <v>1655</v>
      </c>
      <c r="AB787">
        <v>0.08</v>
      </c>
      <c r="AC787">
        <v>1</v>
      </c>
      <c r="AD787">
        <v>20687.5</v>
      </c>
      <c r="AE787">
        <v>20687.5</v>
      </c>
      <c r="AG787" s="2"/>
    </row>
    <row r="788" spans="1:33">
      <c r="A788" s="1">
        <v>46184</v>
      </c>
      <c r="B788" s="2" t="s">
        <v>29</v>
      </c>
      <c r="C788" s="3">
        <v>0.41319444444444442</v>
      </c>
      <c r="D788" s="3">
        <v>0.42361111111111116</v>
      </c>
      <c r="E788">
        <v>856</v>
      </c>
      <c r="F788" s="2" t="s">
        <v>102</v>
      </c>
      <c r="G788" s="2" t="s">
        <v>3161</v>
      </c>
      <c r="H788" s="2" t="s">
        <v>2986</v>
      </c>
      <c r="I788" s="2" t="s">
        <v>59</v>
      </c>
      <c r="J788" s="2" t="s">
        <v>3162</v>
      </c>
      <c r="K788" s="2" t="s">
        <v>79</v>
      </c>
      <c r="L788">
        <v>14600</v>
      </c>
      <c r="M788">
        <v>14600</v>
      </c>
      <c r="N788" s="2" t="s">
        <v>5025</v>
      </c>
      <c r="O788">
        <v>14400</v>
      </c>
      <c r="P788">
        <v>500</v>
      </c>
      <c r="Q788">
        <v>14400</v>
      </c>
      <c r="R788" s="2" t="s">
        <v>5023</v>
      </c>
      <c r="S788">
        <v>280</v>
      </c>
      <c r="T788" s="2" t="s">
        <v>4084</v>
      </c>
      <c r="V788">
        <v>0</v>
      </c>
      <c r="W788">
        <v>0</v>
      </c>
      <c r="X788">
        <v>0</v>
      </c>
      <c r="Y788">
        <v>80</v>
      </c>
      <c r="Z788">
        <v>80</v>
      </c>
      <c r="AA788">
        <v>14900</v>
      </c>
      <c r="AB788">
        <v>0.25</v>
      </c>
      <c r="AC788">
        <v>1</v>
      </c>
      <c r="AD788">
        <v>59600</v>
      </c>
      <c r="AE788">
        <v>59600</v>
      </c>
      <c r="AF788">
        <v>3</v>
      </c>
      <c r="AG788" s="2"/>
    </row>
    <row r="789" spans="1:33">
      <c r="A789" s="1">
        <v>46184</v>
      </c>
      <c r="B789" s="2" t="s">
        <v>29</v>
      </c>
      <c r="C789" s="3">
        <v>0.42708333333333326</v>
      </c>
      <c r="D789" s="3">
        <v>0.43402777777777768</v>
      </c>
      <c r="E789">
        <v>737</v>
      </c>
      <c r="F789" s="2" t="s">
        <v>458</v>
      </c>
      <c r="G789" s="2" t="s">
        <v>2862</v>
      </c>
      <c r="H789" s="2" t="s">
        <v>456</v>
      </c>
      <c r="I789" s="2" t="s">
        <v>457</v>
      </c>
      <c r="J789" s="2" t="s">
        <v>455</v>
      </c>
      <c r="K789" s="2" t="s">
        <v>79</v>
      </c>
      <c r="L789">
        <v>7100</v>
      </c>
      <c r="M789">
        <v>7120</v>
      </c>
      <c r="N789" s="2" t="s">
        <v>4994</v>
      </c>
      <c r="O789">
        <v>7000</v>
      </c>
      <c r="P789">
        <v>200</v>
      </c>
      <c r="Q789">
        <v>7000</v>
      </c>
      <c r="R789" s="2"/>
      <c r="S789">
        <v>0</v>
      </c>
      <c r="T789" s="2" t="s">
        <v>4084</v>
      </c>
      <c r="V789">
        <v>0</v>
      </c>
      <c r="W789">
        <v>0</v>
      </c>
      <c r="X789">
        <v>0</v>
      </c>
      <c r="Y789">
        <v>80</v>
      </c>
      <c r="Z789">
        <v>80</v>
      </c>
      <c r="AA789">
        <v>7200</v>
      </c>
      <c r="AB789">
        <v>0.17</v>
      </c>
      <c r="AC789">
        <v>1</v>
      </c>
      <c r="AD789">
        <v>42352.941176470587</v>
      </c>
      <c r="AE789">
        <v>42352.941176470587</v>
      </c>
      <c r="AF789">
        <v>3</v>
      </c>
      <c r="AG789" s="2"/>
    </row>
    <row r="790" spans="1:33">
      <c r="A790" s="1">
        <v>46184</v>
      </c>
      <c r="B790" s="2" t="s">
        <v>29</v>
      </c>
      <c r="C790" s="3">
        <v>0.54513888888888884</v>
      </c>
      <c r="D790" s="3">
        <v>0.55208333333333326</v>
      </c>
      <c r="E790">
        <v>834</v>
      </c>
      <c r="F790" s="2" t="s">
        <v>1205</v>
      </c>
      <c r="G790" s="2" t="s">
        <v>3143</v>
      </c>
      <c r="H790" s="2" t="s">
        <v>1199</v>
      </c>
      <c r="I790" s="2" t="s">
        <v>86</v>
      </c>
      <c r="J790" s="2" t="s">
        <v>3144</v>
      </c>
      <c r="K790" s="2" t="s">
        <v>79</v>
      </c>
      <c r="L790">
        <v>6850</v>
      </c>
      <c r="M790">
        <v>7000</v>
      </c>
      <c r="N790" s="2" t="s">
        <v>5026</v>
      </c>
      <c r="O790">
        <v>7050</v>
      </c>
      <c r="P790">
        <v>0</v>
      </c>
      <c r="Q790">
        <v>7050</v>
      </c>
      <c r="R790" s="2"/>
      <c r="S790">
        <v>30</v>
      </c>
      <c r="T790" s="2" t="s">
        <v>4084</v>
      </c>
      <c r="V790">
        <v>0</v>
      </c>
      <c r="W790">
        <v>0</v>
      </c>
      <c r="X790">
        <v>0</v>
      </c>
      <c r="Y790">
        <v>80</v>
      </c>
      <c r="Z790">
        <v>80</v>
      </c>
      <c r="AA790">
        <v>7050</v>
      </c>
      <c r="AB790">
        <v>0.17</v>
      </c>
      <c r="AC790">
        <v>1</v>
      </c>
      <c r="AD790">
        <v>41470.588235294112</v>
      </c>
      <c r="AE790">
        <v>41470.588235294112</v>
      </c>
      <c r="AF790">
        <v>3</v>
      </c>
      <c r="AG790" s="2"/>
    </row>
    <row r="791" spans="1:33">
      <c r="A791" s="1">
        <v>46184</v>
      </c>
      <c r="B791" s="2" t="s">
        <v>29</v>
      </c>
      <c r="C791" s="3">
        <v>0.55902777777777768</v>
      </c>
      <c r="D791" s="3">
        <v>0.56944444444444442</v>
      </c>
      <c r="E791">
        <v>704</v>
      </c>
      <c r="F791" s="2" t="s">
        <v>147</v>
      </c>
      <c r="G791" s="2" t="s">
        <v>2801</v>
      </c>
      <c r="H791" s="2" t="s">
        <v>2803</v>
      </c>
      <c r="I791" s="2" t="s">
        <v>1466</v>
      </c>
      <c r="J791" s="2" t="s">
        <v>2802</v>
      </c>
      <c r="K791" s="2" t="s">
        <v>79</v>
      </c>
      <c r="L791">
        <v>14500</v>
      </c>
      <c r="M791">
        <v>14800</v>
      </c>
      <c r="N791" s="2" t="s">
        <v>5027</v>
      </c>
      <c r="O791">
        <v>14285</v>
      </c>
      <c r="P791">
        <v>635</v>
      </c>
      <c r="Q791">
        <v>14285</v>
      </c>
      <c r="R791" s="2"/>
      <c r="S791">
        <v>4</v>
      </c>
      <c r="T791" s="2" t="s">
        <v>4084</v>
      </c>
      <c r="V791">
        <v>0</v>
      </c>
      <c r="W791">
        <v>0</v>
      </c>
      <c r="X791">
        <v>0</v>
      </c>
      <c r="Y791">
        <v>80</v>
      </c>
      <c r="Z791">
        <v>80</v>
      </c>
      <c r="AA791">
        <v>14920</v>
      </c>
      <c r="AB791">
        <v>0.25</v>
      </c>
      <c r="AC791">
        <v>1</v>
      </c>
      <c r="AD791">
        <v>59680</v>
      </c>
      <c r="AE791">
        <v>59680</v>
      </c>
      <c r="AF791">
        <v>3</v>
      </c>
      <c r="AG791" s="2"/>
    </row>
    <row r="792" spans="1:33">
      <c r="A792" s="1">
        <v>46184</v>
      </c>
      <c r="B792" s="2" t="s">
        <v>29</v>
      </c>
      <c r="C792" s="3">
        <v>0.57291666666666674</v>
      </c>
      <c r="D792" s="3">
        <v>0.57638888888888884</v>
      </c>
      <c r="E792">
        <v>683</v>
      </c>
      <c r="F792" s="2" t="s">
        <v>2772</v>
      </c>
      <c r="G792" s="2" t="s">
        <v>2769</v>
      </c>
      <c r="H792" s="2" t="s">
        <v>2771</v>
      </c>
      <c r="I792" s="2" t="s">
        <v>1106</v>
      </c>
      <c r="J792" s="2" t="s">
        <v>2770</v>
      </c>
      <c r="K792" s="2" t="s">
        <v>79</v>
      </c>
      <c r="L792">
        <v>1600</v>
      </c>
      <c r="M792">
        <v>1600</v>
      </c>
      <c r="N792" s="2" t="s">
        <v>5028</v>
      </c>
      <c r="O792">
        <v>1500</v>
      </c>
      <c r="P792">
        <v>178</v>
      </c>
      <c r="Q792">
        <v>1500</v>
      </c>
      <c r="R792" s="2"/>
      <c r="S792">
        <v>0</v>
      </c>
      <c r="T792" s="2" t="s">
        <v>4084</v>
      </c>
      <c r="V792">
        <v>0</v>
      </c>
      <c r="W792">
        <v>0</v>
      </c>
      <c r="X792">
        <v>0</v>
      </c>
      <c r="Y792">
        <v>80</v>
      </c>
      <c r="Z792">
        <v>80</v>
      </c>
      <c r="AA792">
        <v>1678</v>
      </c>
      <c r="AB792">
        <v>0.08</v>
      </c>
      <c r="AC792">
        <v>1</v>
      </c>
      <c r="AD792">
        <v>20975</v>
      </c>
      <c r="AE792">
        <v>20975</v>
      </c>
      <c r="AF792">
        <v>3</v>
      </c>
      <c r="AG792" s="2"/>
    </row>
    <row r="793" spans="1:33">
      <c r="A793" s="1">
        <v>46181</v>
      </c>
      <c r="B793" s="2" t="s">
        <v>29</v>
      </c>
      <c r="C793" s="3">
        <v>0.47916666666666674</v>
      </c>
      <c r="D793" s="3">
        <v>0.53125</v>
      </c>
      <c r="E793">
        <v>807</v>
      </c>
      <c r="F793" s="2" t="s">
        <v>1618</v>
      </c>
      <c r="G793" s="2" t="s">
        <v>3071</v>
      </c>
      <c r="H793" s="2" t="s">
        <v>1617</v>
      </c>
      <c r="I793" s="2" t="s">
        <v>343</v>
      </c>
      <c r="J793" s="2" t="s">
        <v>1616</v>
      </c>
      <c r="K793" s="2" t="s">
        <v>64</v>
      </c>
      <c r="L793">
        <v>8600</v>
      </c>
      <c r="M793">
        <v>8936</v>
      </c>
      <c r="N793" s="2" t="s">
        <v>5029</v>
      </c>
      <c r="O793">
        <v>8333</v>
      </c>
      <c r="P793">
        <v>585</v>
      </c>
      <c r="Q793">
        <v>8333</v>
      </c>
      <c r="R793" s="2"/>
      <c r="S793">
        <v>10</v>
      </c>
      <c r="T793" s="2" t="s">
        <v>5030</v>
      </c>
      <c r="U793">
        <v>9000</v>
      </c>
      <c r="V793">
        <v>0</v>
      </c>
      <c r="W793">
        <v>82</v>
      </c>
      <c r="X793">
        <v>82</v>
      </c>
      <c r="Y793">
        <v>0</v>
      </c>
      <c r="Z793">
        <v>82</v>
      </c>
      <c r="AA793">
        <v>8918</v>
      </c>
      <c r="AB793">
        <v>1.25</v>
      </c>
      <c r="AC793">
        <v>1</v>
      </c>
      <c r="AD793">
        <v>7134.4</v>
      </c>
      <c r="AE793">
        <v>7134.4</v>
      </c>
      <c r="AF793">
        <v>5</v>
      </c>
      <c r="AG793" s="2"/>
    </row>
    <row r="794" spans="1:33">
      <c r="A794" s="1">
        <v>46181</v>
      </c>
      <c r="B794" s="2" t="s">
        <v>29</v>
      </c>
      <c r="C794" s="3">
        <v>0.57986111111111116</v>
      </c>
      <c r="D794" s="3">
        <v>0.60416666666666674</v>
      </c>
      <c r="E794">
        <v>820</v>
      </c>
      <c r="F794" s="2" t="s">
        <v>3105</v>
      </c>
      <c r="G794" s="2" t="s">
        <v>3102</v>
      </c>
      <c r="H794" s="2" t="s">
        <v>3104</v>
      </c>
      <c r="I794" s="2" t="s">
        <v>343</v>
      </c>
      <c r="J794" s="2" t="s">
        <v>3103</v>
      </c>
      <c r="K794" s="2" t="s">
        <v>64</v>
      </c>
      <c r="L794">
        <v>4500</v>
      </c>
      <c r="M794">
        <v>4583</v>
      </c>
      <c r="N794" s="2" t="s">
        <v>5031</v>
      </c>
      <c r="O794">
        <v>2095</v>
      </c>
      <c r="P794">
        <v>2440</v>
      </c>
      <c r="Q794">
        <v>2095</v>
      </c>
      <c r="R794" s="2"/>
      <c r="S794">
        <v>25</v>
      </c>
      <c r="T794" s="2" t="s">
        <v>5032</v>
      </c>
      <c r="U794">
        <v>5120</v>
      </c>
      <c r="V794">
        <v>0</v>
      </c>
      <c r="W794">
        <v>585</v>
      </c>
      <c r="X794">
        <v>585</v>
      </c>
      <c r="Y794">
        <v>0</v>
      </c>
      <c r="Z794">
        <v>585</v>
      </c>
      <c r="AA794">
        <v>4535</v>
      </c>
      <c r="AB794">
        <v>0.57999999999999996</v>
      </c>
      <c r="AC794">
        <v>2</v>
      </c>
      <c r="AD794">
        <v>7818.9655172413795</v>
      </c>
      <c r="AE794">
        <v>3909.4827586206898</v>
      </c>
      <c r="AF794">
        <v>37</v>
      </c>
      <c r="AG794" s="2"/>
    </row>
    <row r="795" spans="1:33">
      <c r="A795" s="1">
        <v>46181</v>
      </c>
      <c r="B795" s="2" t="s">
        <v>29</v>
      </c>
      <c r="C795" s="3">
        <v>0.61805555555555558</v>
      </c>
      <c r="D795" s="3">
        <v>0.63194444444444442</v>
      </c>
      <c r="E795">
        <v>822</v>
      </c>
      <c r="F795" s="2" t="s">
        <v>3115</v>
      </c>
      <c r="G795" s="2" t="s">
        <v>3112</v>
      </c>
      <c r="H795" s="2" t="s">
        <v>3114</v>
      </c>
      <c r="I795" s="2" t="s">
        <v>343</v>
      </c>
      <c r="J795" s="2" t="s">
        <v>3113</v>
      </c>
      <c r="K795" s="2" t="s">
        <v>64</v>
      </c>
      <c r="L795">
        <v>4000</v>
      </c>
      <c r="M795">
        <v>4073</v>
      </c>
      <c r="N795" s="2" t="s">
        <v>5033</v>
      </c>
      <c r="O795">
        <v>1314</v>
      </c>
      <c r="P795">
        <v>2740</v>
      </c>
      <c r="Q795">
        <v>1314</v>
      </c>
      <c r="R795" s="2"/>
      <c r="S795">
        <v>20</v>
      </c>
      <c r="T795" s="2" t="s">
        <v>5032</v>
      </c>
      <c r="U795">
        <v>4640</v>
      </c>
      <c r="V795">
        <v>0</v>
      </c>
      <c r="W795">
        <v>586</v>
      </c>
      <c r="X795">
        <v>586</v>
      </c>
      <c r="Y795">
        <v>0</v>
      </c>
      <c r="Z795">
        <v>586</v>
      </c>
      <c r="AA795">
        <v>4054</v>
      </c>
      <c r="AB795">
        <v>0.33</v>
      </c>
      <c r="AC795">
        <v>2</v>
      </c>
      <c r="AD795">
        <v>12284.848484848484</v>
      </c>
      <c r="AE795">
        <v>6142.424242424242</v>
      </c>
      <c r="AF795">
        <v>37</v>
      </c>
      <c r="AG795" s="2"/>
    </row>
    <row r="796" spans="1:33">
      <c r="A796" s="1">
        <v>46182</v>
      </c>
      <c r="B796" s="2" t="s">
        <v>29</v>
      </c>
      <c r="C796" s="3">
        <v>0.33333333333333326</v>
      </c>
      <c r="D796" s="3">
        <v>0.35763888888888884</v>
      </c>
      <c r="E796">
        <v>803</v>
      </c>
      <c r="F796" s="2" t="s">
        <v>1977</v>
      </c>
      <c r="G796" s="2" t="s">
        <v>3059</v>
      </c>
      <c r="H796" s="2" t="s">
        <v>1975</v>
      </c>
      <c r="I796" s="2" t="s">
        <v>1976</v>
      </c>
      <c r="J796" s="2" t="s">
        <v>1974</v>
      </c>
      <c r="K796" s="2" t="s">
        <v>64</v>
      </c>
      <c r="L796">
        <v>16000</v>
      </c>
      <c r="M796">
        <v>13534</v>
      </c>
      <c r="N796" s="2" t="s">
        <v>5034</v>
      </c>
      <c r="O796">
        <v>2836</v>
      </c>
      <c r="P796">
        <v>13561</v>
      </c>
      <c r="Q796">
        <v>2836</v>
      </c>
      <c r="R796" s="2"/>
      <c r="S796">
        <v>4</v>
      </c>
      <c r="T796" s="2" t="s">
        <v>5035</v>
      </c>
      <c r="U796">
        <v>16800</v>
      </c>
      <c r="V796">
        <v>0</v>
      </c>
      <c r="W796">
        <v>403</v>
      </c>
      <c r="X796">
        <v>403</v>
      </c>
      <c r="Y796">
        <v>0</v>
      </c>
      <c r="Z796">
        <v>403</v>
      </c>
      <c r="AA796">
        <v>16397</v>
      </c>
      <c r="AB796">
        <v>0.57999999999999996</v>
      </c>
      <c r="AC796">
        <v>3</v>
      </c>
      <c r="AD796">
        <v>28270.689655172417</v>
      </c>
      <c r="AE796">
        <v>9423.5632183908056</v>
      </c>
      <c r="AF796">
        <v>17</v>
      </c>
      <c r="AG796" s="2"/>
    </row>
    <row r="797" spans="1:33">
      <c r="A797" s="1">
        <v>46182</v>
      </c>
      <c r="B797" s="2" t="s">
        <v>29</v>
      </c>
      <c r="C797" s="3">
        <v>0.39236111111111116</v>
      </c>
      <c r="D797" s="3">
        <v>0.40625</v>
      </c>
      <c r="E797">
        <v>805</v>
      </c>
      <c r="F797" s="2" t="s">
        <v>3064</v>
      </c>
      <c r="G797" s="2" t="s">
        <v>3061</v>
      </c>
      <c r="H797" s="2" t="s">
        <v>3063</v>
      </c>
      <c r="I797" s="2" t="s">
        <v>343</v>
      </c>
      <c r="J797" s="2" t="s">
        <v>3062</v>
      </c>
      <c r="K797" s="2" t="s">
        <v>64</v>
      </c>
      <c r="L797">
        <v>3500</v>
      </c>
      <c r="M797">
        <v>3955</v>
      </c>
      <c r="N797" s="2" t="s">
        <v>5036</v>
      </c>
      <c r="O797">
        <v>269</v>
      </c>
      <c r="P797">
        <v>3680</v>
      </c>
      <c r="Q797">
        <v>269</v>
      </c>
      <c r="R797" s="2"/>
      <c r="S797">
        <v>0</v>
      </c>
      <c r="T797" s="2" t="s">
        <v>5037</v>
      </c>
      <c r="U797">
        <v>3960</v>
      </c>
      <c r="V797">
        <v>0</v>
      </c>
      <c r="W797">
        <v>11</v>
      </c>
      <c r="X797">
        <v>11</v>
      </c>
      <c r="Y797">
        <v>0</v>
      </c>
      <c r="Z797">
        <v>11</v>
      </c>
      <c r="AA797">
        <v>3949</v>
      </c>
      <c r="AB797">
        <v>0.33</v>
      </c>
      <c r="AC797">
        <v>2</v>
      </c>
      <c r="AD797">
        <v>11966.666666666666</v>
      </c>
      <c r="AE797">
        <v>5983.333333333333</v>
      </c>
      <c r="AF797">
        <v>1</v>
      </c>
      <c r="AG797" s="2"/>
    </row>
    <row r="798" spans="1:33">
      <c r="A798" s="1">
        <v>46182</v>
      </c>
      <c r="B798" s="2" t="s">
        <v>29</v>
      </c>
      <c r="C798" s="3">
        <v>0.40972222222222232</v>
      </c>
      <c r="D798" s="3">
        <v>0.43055555555555558</v>
      </c>
      <c r="E798">
        <v>752</v>
      </c>
      <c r="F798" s="2" t="s">
        <v>603</v>
      </c>
      <c r="G798" s="2" t="s">
        <v>2903</v>
      </c>
      <c r="H798" s="2" t="s">
        <v>602</v>
      </c>
      <c r="I798" s="2" t="s">
        <v>343</v>
      </c>
      <c r="J798" s="2" t="s">
        <v>601</v>
      </c>
      <c r="K798" s="2" t="s">
        <v>64</v>
      </c>
      <c r="L798">
        <v>3500</v>
      </c>
      <c r="M798">
        <v>3797</v>
      </c>
      <c r="N798" s="2" t="s">
        <v>5038</v>
      </c>
      <c r="O798">
        <v>1600</v>
      </c>
      <c r="P798">
        <v>2174</v>
      </c>
      <c r="Q798">
        <v>1600</v>
      </c>
      <c r="R798" s="2"/>
      <c r="S798">
        <v>10</v>
      </c>
      <c r="T798" s="2" t="s">
        <v>5037</v>
      </c>
      <c r="U798">
        <v>3960</v>
      </c>
      <c r="V798">
        <v>0</v>
      </c>
      <c r="W798">
        <v>186</v>
      </c>
      <c r="X798">
        <v>186</v>
      </c>
      <c r="Y798">
        <v>0</v>
      </c>
      <c r="Z798">
        <v>186</v>
      </c>
      <c r="AA798">
        <v>3774</v>
      </c>
      <c r="AB798">
        <v>0.5</v>
      </c>
      <c r="AC798">
        <v>2</v>
      </c>
      <c r="AD798">
        <v>7548</v>
      </c>
      <c r="AE798">
        <v>3774</v>
      </c>
      <c r="AF798">
        <v>10</v>
      </c>
      <c r="AG798" s="2"/>
    </row>
    <row r="799" spans="1:33">
      <c r="A799" s="1">
        <v>46182</v>
      </c>
      <c r="B799" s="2" t="s">
        <v>29</v>
      </c>
      <c r="C799" s="3">
        <v>0.47916666666666674</v>
      </c>
      <c r="D799" s="3">
        <v>0.53472222222222232</v>
      </c>
      <c r="E799">
        <v>678</v>
      </c>
      <c r="F799" s="2" t="s">
        <v>2753</v>
      </c>
      <c r="G799" s="2" t="s">
        <v>2750</v>
      </c>
      <c r="H799" s="2" t="s">
        <v>2752</v>
      </c>
      <c r="I799" s="2" t="s">
        <v>1106</v>
      </c>
      <c r="J799" s="2" t="s">
        <v>2751</v>
      </c>
      <c r="K799" s="2" t="s">
        <v>64</v>
      </c>
      <c r="L799">
        <v>19000</v>
      </c>
      <c r="M799">
        <v>19126</v>
      </c>
      <c r="N799" s="2" t="s">
        <v>5039</v>
      </c>
      <c r="O799">
        <v>0</v>
      </c>
      <c r="P799">
        <v>19126</v>
      </c>
      <c r="Q799">
        <v>0</v>
      </c>
      <c r="R799" s="2"/>
      <c r="S799">
        <v>0</v>
      </c>
      <c r="T799" s="2" t="s">
        <v>5040</v>
      </c>
      <c r="U799">
        <v>19600</v>
      </c>
      <c r="V799">
        <v>0</v>
      </c>
      <c r="W799">
        <v>474</v>
      </c>
      <c r="X799">
        <v>474</v>
      </c>
      <c r="Y799">
        <v>0</v>
      </c>
      <c r="Z799">
        <v>474</v>
      </c>
      <c r="AA799">
        <v>19126</v>
      </c>
      <c r="AB799">
        <v>1.33</v>
      </c>
      <c r="AC799">
        <v>3</v>
      </c>
      <c r="AD799">
        <v>14380.451127819548</v>
      </c>
      <c r="AE799">
        <v>4793.4837092731823</v>
      </c>
      <c r="AF799">
        <v>24</v>
      </c>
      <c r="AG799" s="2"/>
    </row>
    <row r="800" spans="1:33">
      <c r="A800" s="1">
        <v>46182</v>
      </c>
      <c r="B800" s="2" t="s">
        <v>29</v>
      </c>
      <c r="C800" s="3">
        <v>0.56944444444444442</v>
      </c>
      <c r="D800" s="3">
        <v>0.58680555555555558</v>
      </c>
      <c r="E800">
        <v>679</v>
      </c>
      <c r="F800" s="2" t="s">
        <v>2753</v>
      </c>
      <c r="G800" s="2" t="s">
        <v>2757</v>
      </c>
      <c r="H800" s="2" t="s">
        <v>2752</v>
      </c>
      <c r="I800" s="2" t="s">
        <v>1106</v>
      </c>
      <c r="J800" s="2" t="s">
        <v>2751</v>
      </c>
      <c r="K800" s="2" t="s">
        <v>64</v>
      </c>
      <c r="L800">
        <v>9000</v>
      </c>
      <c r="M800">
        <v>10131</v>
      </c>
      <c r="N800" s="2" t="s">
        <v>5041</v>
      </c>
      <c r="O800">
        <v>0</v>
      </c>
      <c r="P800">
        <v>10105</v>
      </c>
      <c r="Q800">
        <v>0</v>
      </c>
      <c r="R800" s="2"/>
      <c r="S800">
        <v>25</v>
      </c>
      <c r="T800" s="2" t="s">
        <v>5042</v>
      </c>
      <c r="U800">
        <v>9600</v>
      </c>
      <c r="V800">
        <v>0</v>
      </c>
      <c r="W800">
        <v>-505</v>
      </c>
      <c r="X800">
        <v>-505</v>
      </c>
      <c r="Y800">
        <v>0</v>
      </c>
      <c r="Z800">
        <v>-505</v>
      </c>
      <c r="AA800">
        <v>10105</v>
      </c>
      <c r="AB800">
        <v>0.42</v>
      </c>
      <c r="AC800">
        <v>6</v>
      </c>
      <c r="AD800">
        <v>24059.523809523809</v>
      </c>
      <c r="AE800">
        <v>4009.9206349206352</v>
      </c>
      <c r="AF800">
        <v>-25</v>
      </c>
      <c r="AG800" s="2"/>
    </row>
    <row r="801" spans="1:33">
      <c r="A801" s="1">
        <v>46182</v>
      </c>
      <c r="B801" s="2" t="s">
        <v>29</v>
      </c>
      <c r="C801" s="3">
        <v>0.60416666666666674</v>
      </c>
      <c r="D801" s="3">
        <v>0.64930555555555558</v>
      </c>
      <c r="E801">
        <v>730</v>
      </c>
      <c r="F801" s="2" t="s">
        <v>1172</v>
      </c>
      <c r="G801" s="2" t="s">
        <v>2860</v>
      </c>
      <c r="H801" s="2" t="s">
        <v>217</v>
      </c>
      <c r="I801" s="2" t="s">
        <v>330</v>
      </c>
      <c r="J801" s="2" t="s">
        <v>1171</v>
      </c>
      <c r="K801" s="2" t="s">
        <v>64</v>
      </c>
      <c r="L801">
        <v>5000</v>
      </c>
      <c r="M801">
        <v>5589</v>
      </c>
      <c r="N801" s="2" t="s">
        <v>5043</v>
      </c>
      <c r="O801">
        <v>4278</v>
      </c>
      <c r="P801">
        <v>1294</v>
      </c>
      <c r="Q801">
        <v>4278</v>
      </c>
      <c r="R801" s="2"/>
      <c r="S801">
        <v>4</v>
      </c>
      <c r="T801" s="2" t="s">
        <v>4835</v>
      </c>
      <c r="U801">
        <v>5400</v>
      </c>
      <c r="V801">
        <v>0</v>
      </c>
      <c r="W801">
        <v>-172</v>
      </c>
      <c r="X801">
        <v>-172</v>
      </c>
      <c r="Y801">
        <v>0</v>
      </c>
      <c r="Z801">
        <v>-172</v>
      </c>
      <c r="AA801">
        <v>5572</v>
      </c>
      <c r="AB801">
        <v>1.08</v>
      </c>
      <c r="AC801">
        <v>2</v>
      </c>
      <c r="AD801">
        <v>5159.2592592592591</v>
      </c>
      <c r="AE801">
        <v>2579.6296296296296</v>
      </c>
      <c r="AF801">
        <v>-14</v>
      </c>
      <c r="AG801" s="2"/>
    </row>
    <row r="802" spans="1:33">
      <c r="A802" s="1">
        <v>46182</v>
      </c>
      <c r="B802" s="2" t="s">
        <v>29</v>
      </c>
      <c r="C802" s="3">
        <v>0.63888888888888884</v>
      </c>
      <c r="D802" s="3">
        <v>0.70833333333333326</v>
      </c>
      <c r="E802">
        <v>725</v>
      </c>
      <c r="F802" s="2" t="s">
        <v>2055</v>
      </c>
      <c r="G802" s="2" t="s">
        <v>2851</v>
      </c>
      <c r="H802" s="2" t="s">
        <v>996</v>
      </c>
      <c r="I802" s="2" t="s">
        <v>330</v>
      </c>
      <c r="J802" s="2" t="s">
        <v>2852</v>
      </c>
      <c r="K802" s="2" t="s">
        <v>64</v>
      </c>
      <c r="L802">
        <v>10000</v>
      </c>
      <c r="M802">
        <v>10009</v>
      </c>
      <c r="N802" s="2" t="s">
        <v>5044</v>
      </c>
      <c r="O802">
        <v>665</v>
      </c>
      <c r="P802">
        <v>9540</v>
      </c>
      <c r="Q802">
        <v>665</v>
      </c>
      <c r="R802" s="2"/>
      <c r="S802">
        <v>14</v>
      </c>
      <c r="T802" s="2" t="s">
        <v>5045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10205</v>
      </c>
      <c r="AB802">
        <v>1.67</v>
      </c>
      <c r="AC802">
        <v>3</v>
      </c>
      <c r="AD802">
        <v>6110.7784431137725</v>
      </c>
      <c r="AE802">
        <v>2036.9261477045909</v>
      </c>
      <c r="AG802" s="2"/>
    </row>
    <row r="803" spans="1:33">
      <c r="A803" s="1">
        <v>46182</v>
      </c>
      <c r="B803" s="2" t="s">
        <v>29</v>
      </c>
      <c r="C803" s="3">
        <v>0.33333333333333326</v>
      </c>
      <c r="D803" s="3">
        <v>0.36111111111111116</v>
      </c>
      <c r="E803">
        <v>723</v>
      </c>
      <c r="F803" s="2" t="s">
        <v>2848</v>
      </c>
      <c r="G803" s="2" t="s">
        <v>2847</v>
      </c>
      <c r="H803" s="2" t="s">
        <v>499</v>
      </c>
      <c r="I803" s="2" t="s">
        <v>500</v>
      </c>
      <c r="J803" s="2" t="s">
        <v>498</v>
      </c>
      <c r="K803" s="2" t="s">
        <v>64</v>
      </c>
      <c r="L803">
        <v>9000</v>
      </c>
      <c r="M803">
        <v>9008</v>
      </c>
      <c r="N803" s="2" t="s">
        <v>5046</v>
      </c>
      <c r="O803">
        <v>3529</v>
      </c>
      <c r="P803">
        <v>5458</v>
      </c>
      <c r="Q803">
        <v>3529</v>
      </c>
      <c r="R803" s="2"/>
      <c r="S803">
        <v>10</v>
      </c>
      <c r="T803" s="2" t="s">
        <v>5047</v>
      </c>
      <c r="U803">
        <v>9360</v>
      </c>
      <c r="V803">
        <v>0</v>
      </c>
      <c r="W803">
        <v>373</v>
      </c>
      <c r="X803">
        <v>373</v>
      </c>
      <c r="Y803">
        <v>0</v>
      </c>
      <c r="Z803">
        <v>373</v>
      </c>
      <c r="AA803">
        <v>8987</v>
      </c>
      <c r="AB803">
        <v>0.67</v>
      </c>
      <c r="AC803">
        <v>3</v>
      </c>
      <c r="AD803">
        <v>13413.432835820895</v>
      </c>
      <c r="AE803">
        <v>4471.1442786069647</v>
      </c>
      <c r="AF803">
        <v>31</v>
      </c>
      <c r="AG803" s="2"/>
    </row>
    <row r="804" spans="1:33">
      <c r="A804" s="1">
        <v>46182</v>
      </c>
      <c r="B804" s="2" t="s">
        <v>29</v>
      </c>
      <c r="C804" s="3">
        <v>0.36805555555555558</v>
      </c>
      <c r="D804" s="3">
        <v>0.40277777777777768</v>
      </c>
      <c r="E804">
        <v>733</v>
      </c>
      <c r="F804" s="2" t="s">
        <v>1560</v>
      </c>
      <c r="G804" s="2" t="s">
        <v>2861</v>
      </c>
      <c r="H804" s="2" t="s">
        <v>1559</v>
      </c>
      <c r="I804" s="2" t="s">
        <v>97</v>
      </c>
      <c r="J804" s="2" t="s">
        <v>1558</v>
      </c>
      <c r="K804" s="2" t="s">
        <v>64</v>
      </c>
      <c r="L804">
        <v>4600</v>
      </c>
      <c r="M804">
        <v>5399</v>
      </c>
      <c r="N804" s="2" t="s">
        <v>5048</v>
      </c>
      <c r="O804">
        <v>4002</v>
      </c>
      <c r="P804">
        <v>1388</v>
      </c>
      <c r="Q804">
        <v>4002</v>
      </c>
      <c r="R804" s="2"/>
      <c r="S804">
        <v>0</v>
      </c>
      <c r="T804" s="2" t="s">
        <v>4750</v>
      </c>
      <c r="U804">
        <v>5040</v>
      </c>
      <c r="V804">
        <v>0</v>
      </c>
      <c r="W804">
        <v>-350</v>
      </c>
      <c r="X804">
        <v>-350</v>
      </c>
      <c r="Y804">
        <v>0</v>
      </c>
      <c r="Z804">
        <v>-350</v>
      </c>
      <c r="AA804">
        <v>5390</v>
      </c>
      <c r="AB804">
        <v>0.83</v>
      </c>
      <c r="AC804">
        <v>2</v>
      </c>
      <c r="AD804">
        <v>6493.9759036144578</v>
      </c>
      <c r="AE804">
        <v>3246.9879518072289</v>
      </c>
      <c r="AF804">
        <v>-29</v>
      </c>
      <c r="AG804" s="2"/>
    </row>
    <row r="805" spans="1:33">
      <c r="A805" s="1">
        <v>46183</v>
      </c>
      <c r="B805" s="2" t="s">
        <v>29</v>
      </c>
      <c r="C805" s="3">
        <v>0.38888888888888884</v>
      </c>
      <c r="D805" s="3">
        <v>0.4375</v>
      </c>
      <c r="E805">
        <v>712</v>
      </c>
      <c r="F805" s="2" t="s">
        <v>2824</v>
      </c>
      <c r="G805" s="2" t="s">
        <v>2821</v>
      </c>
      <c r="H805" s="2" t="s">
        <v>2823</v>
      </c>
      <c r="I805" s="2" t="s">
        <v>240</v>
      </c>
      <c r="J805" s="2" t="s">
        <v>2822</v>
      </c>
      <c r="K805" s="2" t="s">
        <v>64</v>
      </c>
      <c r="L805">
        <v>12800</v>
      </c>
      <c r="M805">
        <v>12620</v>
      </c>
      <c r="N805" s="2" t="s">
        <v>5049</v>
      </c>
      <c r="O805">
        <v>12631</v>
      </c>
      <c r="P805">
        <v>0</v>
      </c>
      <c r="Q805">
        <v>12631</v>
      </c>
      <c r="R805" s="2"/>
      <c r="S805">
        <v>2</v>
      </c>
      <c r="T805" s="2" t="s">
        <v>5050</v>
      </c>
      <c r="U805">
        <v>13200</v>
      </c>
      <c r="V805">
        <v>0</v>
      </c>
      <c r="W805">
        <v>569</v>
      </c>
      <c r="X805">
        <v>569</v>
      </c>
      <c r="Y805">
        <v>0</v>
      </c>
      <c r="Z805">
        <v>569</v>
      </c>
      <c r="AA805">
        <v>12631</v>
      </c>
      <c r="AB805">
        <v>1.17</v>
      </c>
      <c r="AC805">
        <v>3</v>
      </c>
      <c r="AD805">
        <v>10795.726495726496</v>
      </c>
      <c r="AE805">
        <v>3598.5754985754984</v>
      </c>
      <c r="AF805">
        <v>47</v>
      </c>
      <c r="AG805" s="2"/>
    </row>
    <row r="806" spans="1:33">
      <c r="A806" s="1">
        <v>46183</v>
      </c>
      <c r="B806" s="2" t="s">
        <v>29</v>
      </c>
      <c r="C806" s="3">
        <v>0.48611111111111116</v>
      </c>
      <c r="D806" s="3">
        <v>0.50694444444444442</v>
      </c>
      <c r="E806">
        <v>684</v>
      </c>
      <c r="F806" s="2" t="s">
        <v>726</v>
      </c>
      <c r="G806" s="2" t="s">
        <v>2776</v>
      </c>
      <c r="H806" s="2" t="s">
        <v>724</v>
      </c>
      <c r="I806" s="2" t="s">
        <v>725</v>
      </c>
      <c r="J806" s="2" t="s">
        <v>723</v>
      </c>
      <c r="K806" s="2" t="s">
        <v>64</v>
      </c>
      <c r="L806">
        <v>5700</v>
      </c>
      <c r="M806">
        <v>5923</v>
      </c>
      <c r="N806" s="2" t="s">
        <v>5051</v>
      </c>
      <c r="O806">
        <v>0</v>
      </c>
      <c r="P806">
        <v>5925</v>
      </c>
      <c r="Q806">
        <v>0</v>
      </c>
      <c r="R806" s="2"/>
      <c r="S806">
        <v>4</v>
      </c>
      <c r="T806" s="2" t="s">
        <v>3970</v>
      </c>
      <c r="U806">
        <v>8000</v>
      </c>
      <c r="V806">
        <v>0</v>
      </c>
      <c r="W806">
        <v>2075</v>
      </c>
      <c r="X806">
        <v>2075</v>
      </c>
      <c r="Y806">
        <v>0</v>
      </c>
      <c r="Z806">
        <v>2075</v>
      </c>
      <c r="AA806">
        <v>5925</v>
      </c>
      <c r="AB806">
        <v>0.5</v>
      </c>
      <c r="AC806">
        <v>2</v>
      </c>
      <c r="AD806">
        <v>11850</v>
      </c>
      <c r="AE806">
        <v>5925</v>
      </c>
      <c r="AF806">
        <v>208</v>
      </c>
      <c r="AG806" s="2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2E090-8AA8-4BBD-8F2A-72A5FB93C77F}">
  <dimension ref="A1:V298"/>
  <sheetViews>
    <sheetView zoomScale="85" zoomScaleNormal="85" workbookViewId="0">
      <selection activeCell="B1" sqref="B1"/>
    </sheetView>
  </sheetViews>
  <sheetFormatPr baseColWidth="10" defaultRowHeight="13.8"/>
  <cols>
    <col min="1" max="1" width="10.5" bestFit="1" customWidth="1"/>
    <col min="2" max="2" width="12.19921875" bestFit="1" customWidth="1"/>
    <col min="3" max="3" width="16.796875" bestFit="1" customWidth="1"/>
    <col min="4" max="5" width="15.59765625" bestFit="1" customWidth="1"/>
    <col min="6" max="6" width="8.8984375" bestFit="1" customWidth="1"/>
    <col min="7" max="7" width="18.09765625" bestFit="1" customWidth="1"/>
    <col min="8" max="8" width="8.5" bestFit="1" customWidth="1"/>
    <col min="9" max="9" width="89.69921875" bestFit="1" customWidth="1"/>
    <col min="10" max="10" width="24.59765625" bestFit="1" customWidth="1"/>
    <col min="11" max="11" width="19.5" bestFit="1" customWidth="1"/>
    <col min="12" max="12" width="31.296875" bestFit="1" customWidth="1"/>
    <col min="13" max="13" width="25.3984375" bestFit="1" customWidth="1"/>
    <col min="14" max="14" width="25.5" bestFit="1" customWidth="1"/>
    <col min="15" max="15" width="25.8984375" bestFit="1" customWidth="1"/>
    <col min="16" max="16" width="14.19921875" bestFit="1" customWidth="1"/>
    <col min="17" max="17" width="26.8984375" bestFit="1" customWidth="1"/>
    <col min="18" max="18" width="26.19921875" bestFit="1" customWidth="1"/>
    <col min="19" max="19" width="56.5" bestFit="1" customWidth="1"/>
    <col min="20" max="20" width="7.5" bestFit="1" customWidth="1"/>
    <col min="21" max="21" width="23.296875" bestFit="1" customWidth="1"/>
  </cols>
  <sheetData>
    <row r="1" spans="1:22">
      <c r="A1" t="s">
        <v>3329</v>
      </c>
      <c r="B1" t="s">
        <v>3330</v>
      </c>
      <c r="C1" t="s">
        <v>5052</v>
      </c>
      <c r="D1" t="s">
        <v>3388</v>
      </c>
      <c r="E1" t="s">
        <v>3389</v>
      </c>
      <c r="F1" t="s">
        <v>5053</v>
      </c>
      <c r="G1" t="s">
        <v>20</v>
      </c>
      <c r="H1" t="s">
        <v>2</v>
      </c>
      <c r="I1" t="s">
        <v>3</v>
      </c>
      <c r="J1" t="s">
        <v>5054</v>
      </c>
      <c r="K1" t="s">
        <v>5055</v>
      </c>
      <c r="L1" t="s">
        <v>5056</v>
      </c>
      <c r="M1" t="s">
        <v>32</v>
      </c>
      <c r="N1" t="s">
        <v>3395</v>
      </c>
      <c r="O1" t="s">
        <v>3396</v>
      </c>
      <c r="P1" t="s">
        <v>5057</v>
      </c>
      <c r="Q1" t="s">
        <v>5058</v>
      </c>
      <c r="R1" t="s">
        <v>5059</v>
      </c>
      <c r="S1" t="s">
        <v>3403</v>
      </c>
      <c r="T1" t="s">
        <v>3404</v>
      </c>
      <c r="U1" t="s">
        <v>5060</v>
      </c>
      <c r="V1" t="s">
        <v>3394</v>
      </c>
    </row>
    <row r="2" spans="1:22" hidden="1">
      <c r="A2" s="1">
        <v>46034</v>
      </c>
      <c r="B2" s="2" t="s">
        <v>5061</v>
      </c>
      <c r="C2" s="2" t="s">
        <v>5062</v>
      </c>
      <c r="D2" s="3">
        <v>0.33333333333333326</v>
      </c>
      <c r="E2" s="3">
        <v>0.5</v>
      </c>
      <c r="F2">
        <v>4</v>
      </c>
      <c r="G2" s="2" t="s">
        <v>3417</v>
      </c>
      <c r="H2">
        <v>12659</v>
      </c>
      <c r="I2" s="2" t="s">
        <v>5063</v>
      </c>
      <c r="J2" s="2" t="s">
        <v>5064</v>
      </c>
      <c r="K2" s="2" t="s">
        <v>5065</v>
      </c>
      <c r="L2" s="2" t="s">
        <v>5066</v>
      </c>
      <c r="M2">
        <v>9901</v>
      </c>
      <c r="N2">
        <v>9901</v>
      </c>
      <c r="O2">
        <v>90</v>
      </c>
      <c r="P2" t="s">
        <v>3456</v>
      </c>
      <c r="Q2">
        <v>9901</v>
      </c>
      <c r="R2">
        <v>10</v>
      </c>
      <c r="S2" s="2" t="s">
        <v>764</v>
      </c>
      <c r="T2" s="2" t="s">
        <v>74</v>
      </c>
      <c r="U2">
        <v>9991</v>
      </c>
      <c r="V2" t="str">
        <f>IF(OR(Tabla_producción_serigrafia[[#This Row],[FIN]]&gt;=VALUE("18:50"),Tabla_producción_serigrafia[[#This Row],[FIN]]&lt;VALUE("08:00")),"NOCTURNO","DIURNO")</f>
        <v>DIURNO</v>
      </c>
    </row>
    <row r="3" spans="1:22" hidden="1">
      <c r="A3" s="1">
        <v>46034</v>
      </c>
      <c r="B3" s="2" t="s">
        <v>5061</v>
      </c>
      <c r="C3" s="2" t="s">
        <v>5062</v>
      </c>
      <c r="D3" s="3">
        <v>0.5</v>
      </c>
      <c r="E3" s="3">
        <v>0.73333333333333339</v>
      </c>
      <c r="F3">
        <v>5.6</v>
      </c>
      <c r="G3" s="2" t="s">
        <v>5067</v>
      </c>
      <c r="H3" t="s">
        <v>764</v>
      </c>
      <c r="I3" s="2" t="s">
        <v>764</v>
      </c>
      <c r="J3" s="2" t="s">
        <v>764</v>
      </c>
      <c r="K3" s="2" t="s">
        <v>764</v>
      </c>
      <c r="L3" s="2" t="s">
        <v>764</v>
      </c>
      <c r="M3" t="s">
        <v>764</v>
      </c>
      <c r="N3">
        <v>0</v>
      </c>
      <c r="O3">
        <v>0</v>
      </c>
      <c r="P3">
        <v>0</v>
      </c>
      <c r="Q3">
        <v>0</v>
      </c>
      <c r="R3" t="s">
        <v>764</v>
      </c>
      <c r="S3" s="2" t="s">
        <v>5068</v>
      </c>
      <c r="T3" s="2" t="s">
        <v>74</v>
      </c>
      <c r="U3">
        <v>0</v>
      </c>
      <c r="V3" t="str">
        <f>IF(OR(Tabla_producción_serigrafia[[#This Row],[FIN]]&gt;=VALUE("18:50"),Tabla_producción_serigrafia[[#This Row],[FIN]]&lt;VALUE("08:00")),"NOCTURNO","DIURNO")</f>
        <v>DIURNO</v>
      </c>
    </row>
    <row r="4" spans="1:22" hidden="1">
      <c r="A4" s="1">
        <v>46035</v>
      </c>
      <c r="B4" s="2" t="s">
        <v>5061</v>
      </c>
      <c r="C4" s="2" t="s">
        <v>5062</v>
      </c>
      <c r="D4" s="3">
        <v>0.33333333333333326</v>
      </c>
      <c r="E4" s="3">
        <v>0.5</v>
      </c>
      <c r="F4">
        <v>4</v>
      </c>
      <c r="G4" s="2" t="s">
        <v>5067</v>
      </c>
      <c r="H4" t="s">
        <v>764</v>
      </c>
      <c r="I4" s="2" t="s">
        <v>764</v>
      </c>
      <c r="J4" s="2" t="s">
        <v>764</v>
      </c>
      <c r="K4" s="2" t="s">
        <v>764</v>
      </c>
      <c r="L4" s="2" t="s">
        <v>764</v>
      </c>
      <c r="M4" t="s">
        <v>764</v>
      </c>
      <c r="N4">
        <v>0</v>
      </c>
      <c r="O4">
        <v>0</v>
      </c>
      <c r="P4">
        <v>0</v>
      </c>
      <c r="Q4">
        <v>0</v>
      </c>
      <c r="R4" t="s">
        <v>764</v>
      </c>
      <c r="S4" s="2" t="s">
        <v>5068</v>
      </c>
      <c r="T4" s="2" t="s">
        <v>74</v>
      </c>
      <c r="U4">
        <v>0</v>
      </c>
      <c r="V4" t="str">
        <f>IF(OR(Tabla_producción_serigrafia[[#This Row],[FIN]]&gt;=VALUE("18:50"),Tabla_producción_serigrafia[[#This Row],[FIN]]&lt;VALUE("08:00")),"NOCTURNO","DIURNO")</f>
        <v>DIURNO</v>
      </c>
    </row>
    <row r="5" spans="1:22" hidden="1">
      <c r="A5" s="1">
        <v>46035</v>
      </c>
      <c r="B5" s="2" t="s">
        <v>5061</v>
      </c>
      <c r="C5" s="2" t="s">
        <v>5062</v>
      </c>
      <c r="D5" s="3">
        <v>0.5</v>
      </c>
      <c r="E5" s="3">
        <v>0.73333333333333339</v>
      </c>
      <c r="F5">
        <v>5.6</v>
      </c>
      <c r="G5" s="2" t="s">
        <v>3417</v>
      </c>
      <c r="H5">
        <v>12680</v>
      </c>
      <c r="I5" s="2" t="s">
        <v>5069</v>
      </c>
      <c r="J5" s="2" t="s">
        <v>5070</v>
      </c>
      <c r="K5" s="2" t="s">
        <v>5065</v>
      </c>
      <c r="L5" s="2" t="s">
        <v>5071</v>
      </c>
      <c r="M5">
        <v>56250</v>
      </c>
      <c r="N5">
        <v>10000</v>
      </c>
      <c r="O5">
        <v>110</v>
      </c>
      <c r="P5" t="s">
        <v>3459</v>
      </c>
      <c r="Q5">
        <v>10000</v>
      </c>
      <c r="R5" t="s">
        <v>764</v>
      </c>
      <c r="S5" s="2" t="s">
        <v>764</v>
      </c>
      <c r="T5" s="2" t="s">
        <v>74</v>
      </c>
      <c r="U5">
        <v>10110</v>
      </c>
      <c r="V5" t="str">
        <f>IF(OR(Tabla_producción_serigrafia[[#This Row],[FIN]]&gt;=VALUE("18:50"),Tabla_producción_serigrafia[[#This Row],[FIN]]&lt;VALUE("08:00")),"NOCTURNO","DIURNO")</f>
        <v>DIURNO</v>
      </c>
    </row>
    <row r="6" spans="1:22" hidden="1">
      <c r="A6" s="1">
        <v>46036</v>
      </c>
      <c r="B6" s="2" t="s">
        <v>5061</v>
      </c>
      <c r="C6" s="2" t="s">
        <v>5062</v>
      </c>
      <c r="D6" s="3">
        <v>0.33333333333333326</v>
      </c>
      <c r="E6" s="3">
        <v>0.73333333333333339</v>
      </c>
      <c r="F6">
        <v>9.6</v>
      </c>
      <c r="G6" s="2" t="s">
        <v>3417</v>
      </c>
      <c r="H6">
        <v>12680</v>
      </c>
      <c r="I6" s="2" t="s">
        <v>5069</v>
      </c>
      <c r="J6" s="2" t="s">
        <v>5070</v>
      </c>
      <c r="K6" s="2" t="s">
        <v>5065</v>
      </c>
      <c r="L6" s="2" t="s">
        <v>5071</v>
      </c>
      <c r="M6">
        <v>56250</v>
      </c>
      <c r="N6">
        <v>15000</v>
      </c>
      <c r="O6">
        <v>155</v>
      </c>
      <c r="P6" t="s">
        <v>3459</v>
      </c>
      <c r="Q6">
        <v>15000</v>
      </c>
      <c r="R6" t="s">
        <v>764</v>
      </c>
      <c r="S6" s="2" t="s">
        <v>764</v>
      </c>
      <c r="T6" s="2" t="s">
        <v>74</v>
      </c>
      <c r="U6">
        <v>15155</v>
      </c>
      <c r="V6" t="str">
        <f>IF(OR(Tabla_producción_serigrafia[[#This Row],[FIN]]&gt;=VALUE("18:50"),Tabla_producción_serigrafia[[#This Row],[FIN]]&lt;VALUE("08:00")),"NOCTURNO","DIURNO")</f>
        <v>DIURNO</v>
      </c>
    </row>
    <row r="7" spans="1:22">
      <c r="A7" s="1">
        <v>46036</v>
      </c>
      <c r="B7" s="2" t="s">
        <v>5061</v>
      </c>
      <c r="C7" s="2" t="s">
        <v>5072</v>
      </c>
      <c r="D7" s="3">
        <v>0.73333333333333339</v>
      </c>
      <c r="E7" s="3">
        <v>0.91666666666666674</v>
      </c>
      <c r="F7">
        <v>4.4000000000000004</v>
      </c>
      <c r="G7" s="2" t="s">
        <v>3417</v>
      </c>
      <c r="H7">
        <v>12680</v>
      </c>
      <c r="I7" s="2" t="s">
        <v>5069</v>
      </c>
      <c r="J7" s="2" t="s">
        <v>5070</v>
      </c>
      <c r="K7" s="2" t="s">
        <v>5065</v>
      </c>
      <c r="L7" s="2" t="s">
        <v>5071</v>
      </c>
      <c r="M7">
        <v>56250</v>
      </c>
      <c r="N7">
        <v>6000</v>
      </c>
      <c r="O7">
        <v>51</v>
      </c>
      <c r="P7" t="s">
        <v>3459</v>
      </c>
      <c r="Q7">
        <v>6000</v>
      </c>
      <c r="R7" t="s">
        <v>764</v>
      </c>
      <c r="S7" s="2" t="s">
        <v>764</v>
      </c>
      <c r="T7" s="2" t="s">
        <v>74</v>
      </c>
      <c r="U7">
        <v>6051</v>
      </c>
      <c r="V7" t="str">
        <f>IF(OR(Tabla_producción_serigrafia[[#This Row],[FIN]]&gt;=VALUE("18:50"),Tabla_producción_serigrafia[[#This Row],[FIN]]&lt;VALUE("08:00")),"NOCTURNO","DIURNO")</f>
        <v>NOCTURNO</v>
      </c>
    </row>
    <row r="8" spans="1:22" hidden="1">
      <c r="A8" s="1">
        <v>46037</v>
      </c>
      <c r="B8" s="2" t="s">
        <v>5061</v>
      </c>
      <c r="C8" s="2" t="s">
        <v>5062</v>
      </c>
      <c r="D8" s="3">
        <v>0.33333333333333326</v>
      </c>
      <c r="E8" s="3">
        <v>0.73333333333333339</v>
      </c>
      <c r="F8">
        <v>9.6</v>
      </c>
      <c r="G8" s="2" t="s">
        <v>3417</v>
      </c>
      <c r="H8">
        <v>12680</v>
      </c>
      <c r="I8" s="2" t="s">
        <v>5069</v>
      </c>
      <c r="J8" s="2" t="s">
        <v>5070</v>
      </c>
      <c r="K8" s="2" t="s">
        <v>5065</v>
      </c>
      <c r="L8" s="2" t="s">
        <v>5071</v>
      </c>
      <c r="M8">
        <v>56250</v>
      </c>
      <c r="N8">
        <v>21000</v>
      </c>
      <c r="O8">
        <v>200</v>
      </c>
      <c r="P8" t="s">
        <v>3459</v>
      </c>
      <c r="Q8">
        <v>21000</v>
      </c>
      <c r="R8" t="s">
        <v>764</v>
      </c>
      <c r="S8" s="2" t="s">
        <v>764</v>
      </c>
      <c r="T8" s="2" t="s">
        <v>74</v>
      </c>
      <c r="U8">
        <v>21200</v>
      </c>
      <c r="V8" t="str">
        <f>IF(OR(Tabla_producción_serigrafia[[#This Row],[FIN]]&gt;=VALUE("18:50"),Tabla_producción_serigrafia[[#This Row],[FIN]]&lt;VALUE("08:00")),"NOCTURNO","DIURNO")</f>
        <v>DIURNO</v>
      </c>
    </row>
    <row r="9" spans="1:22" hidden="1">
      <c r="A9" s="1">
        <v>46038</v>
      </c>
      <c r="B9" s="2" t="s">
        <v>5061</v>
      </c>
      <c r="C9" s="2" t="s">
        <v>5062</v>
      </c>
      <c r="D9" s="3">
        <v>0.33333333333333326</v>
      </c>
      <c r="E9" s="3">
        <v>0.45833333333333326</v>
      </c>
      <c r="F9">
        <v>3</v>
      </c>
      <c r="G9" s="2" t="s">
        <v>3417</v>
      </c>
      <c r="H9">
        <v>12680</v>
      </c>
      <c r="I9" s="2" t="s">
        <v>5069</v>
      </c>
      <c r="J9" s="2" t="s">
        <v>5070</v>
      </c>
      <c r="K9" s="2" t="s">
        <v>5065</v>
      </c>
      <c r="L9" s="2" t="s">
        <v>5071</v>
      </c>
      <c r="M9">
        <v>56250</v>
      </c>
      <c r="N9">
        <v>6250</v>
      </c>
      <c r="O9">
        <v>1050</v>
      </c>
      <c r="P9" t="s">
        <v>3456</v>
      </c>
      <c r="Q9">
        <v>6250</v>
      </c>
      <c r="R9">
        <v>14</v>
      </c>
      <c r="S9" s="2" t="s">
        <v>764</v>
      </c>
      <c r="T9" s="2" t="s">
        <v>74</v>
      </c>
      <c r="U9">
        <v>7300</v>
      </c>
      <c r="V9" t="str">
        <f>IF(OR(Tabla_producción_serigrafia[[#This Row],[FIN]]&gt;=VALUE("18:50"),Tabla_producción_serigrafia[[#This Row],[FIN]]&lt;VALUE("08:00")),"NOCTURNO","DIURNO")</f>
        <v>DIURNO</v>
      </c>
    </row>
    <row r="10" spans="1:22" hidden="1">
      <c r="A10" s="1">
        <v>46037</v>
      </c>
      <c r="B10" s="2" t="s">
        <v>5061</v>
      </c>
      <c r="C10" s="2" t="s">
        <v>5062</v>
      </c>
      <c r="D10" s="3">
        <v>0.45833333333333326</v>
      </c>
      <c r="E10" s="3">
        <v>0.66666666666666674</v>
      </c>
      <c r="F10">
        <v>5</v>
      </c>
      <c r="G10" s="2" t="s">
        <v>5067</v>
      </c>
      <c r="H10" t="s">
        <v>764</v>
      </c>
      <c r="I10" s="2" t="s">
        <v>764</v>
      </c>
      <c r="J10" s="2" t="s">
        <v>764</v>
      </c>
      <c r="K10" s="2" t="s">
        <v>764</v>
      </c>
      <c r="L10" s="2" t="s">
        <v>764</v>
      </c>
      <c r="M10" t="s">
        <v>764</v>
      </c>
      <c r="N10">
        <v>0</v>
      </c>
      <c r="O10">
        <v>0</v>
      </c>
      <c r="P10">
        <v>0</v>
      </c>
      <c r="Q10">
        <v>0</v>
      </c>
      <c r="R10" t="s">
        <v>764</v>
      </c>
      <c r="S10" s="2" t="s">
        <v>5073</v>
      </c>
      <c r="T10" s="2" t="s">
        <v>74</v>
      </c>
      <c r="U10">
        <v>0</v>
      </c>
      <c r="V10" t="str">
        <f>IF(OR(Tabla_producción_serigrafia[[#This Row],[FIN]]&gt;=VALUE("18:50"),Tabla_producción_serigrafia[[#This Row],[FIN]]&lt;VALUE("08:00")),"NOCTURNO","DIURNO")</f>
        <v>DIURNO</v>
      </c>
    </row>
    <row r="11" spans="1:22">
      <c r="A11" s="1">
        <v>46040</v>
      </c>
      <c r="B11" s="2" t="s">
        <v>5061</v>
      </c>
      <c r="C11" s="2" t="s">
        <v>5072</v>
      </c>
      <c r="D11" s="3">
        <v>0.66666666666666674</v>
      </c>
      <c r="E11" s="3">
        <v>0.91666666666666674</v>
      </c>
      <c r="F11">
        <v>6</v>
      </c>
      <c r="G11" s="2" t="s">
        <v>3417</v>
      </c>
      <c r="H11">
        <v>12655</v>
      </c>
      <c r="I11" s="2" t="s">
        <v>5074</v>
      </c>
      <c r="J11" s="2" t="s">
        <v>5075</v>
      </c>
      <c r="K11" s="2" t="s">
        <v>5065</v>
      </c>
      <c r="L11" s="2" t="s">
        <v>5076</v>
      </c>
      <c r="M11">
        <v>9000</v>
      </c>
      <c r="N11">
        <v>9000</v>
      </c>
      <c r="O11">
        <v>550</v>
      </c>
      <c r="P11" t="s">
        <v>3456</v>
      </c>
      <c r="Q11">
        <v>9000</v>
      </c>
      <c r="R11">
        <v>16</v>
      </c>
      <c r="S11" s="2" t="s">
        <v>764</v>
      </c>
      <c r="T11" s="2" t="s">
        <v>74</v>
      </c>
      <c r="U11">
        <v>9550</v>
      </c>
      <c r="V11" t="str">
        <f>IF(OR(Tabla_producción_serigrafia[[#This Row],[FIN]]&gt;=VALUE("18:50"),Tabla_producción_serigrafia[[#This Row],[FIN]]&lt;VALUE("08:00")),"NOCTURNO","DIURNO")</f>
        <v>NOCTURNO</v>
      </c>
    </row>
    <row r="12" spans="1:22" hidden="1">
      <c r="A12" s="1">
        <v>46041</v>
      </c>
      <c r="B12" s="2" t="s">
        <v>5061</v>
      </c>
      <c r="C12" s="2" t="s">
        <v>5062</v>
      </c>
      <c r="D12" s="3">
        <v>0.33333333333333326</v>
      </c>
      <c r="E12" s="3">
        <v>0.35416666666666674</v>
      </c>
      <c r="F12">
        <v>0.5</v>
      </c>
      <c r="G12" s="2" t="s">
        <v>3471</v>
      </c>
      <c r="H12" t="s">
        <v>764</v>
      </c>
      <c r="I12" s="2" t="s">
        <v>764</v>
      </c>
      <c r="J12" s="2" t="s">
        <v>764</v>
      </c>
      <c r="K12" s="2" t="s">
        <v>764</v>
      </c>
      <c r="L12" s="2" t="s">
        <v>764</v>
      </c>
      <c r="M12" t="s">
        <v>764</v>
      </c>
      <c r="N12">
        <v>0</v>
      </c>
      <c r="O12">
        <v>0</v>
      </c>
      <c r="P12">
        <v>0</v>
      </c>
      <c r="Q12">
        <v>0</v>
      </c>
      <c r="R12" t="s">
        <v>764</v>
      </c>
      <c r="S12" s="2" t="s">
        <v>5077</v>
      </c>
      <c r="T12" s="2" t="s">
        <v>74</v>
      </c>
      <c r="U12">
        <v>0</v>
      </c>
      <c r="V12" t="str">
        <f>IF(OR(Tabla_producción_serigrafia[[#This Row],[FIN]]&gt;=VALUE("18:50"),Tabla_producción_serigrafia[[#This Row],[FIN]]&lt;VALUE("08:00")),"NOCTURNO","DIURNO")</f>
        <v>DIURNO</v>
      </c>
    </row>
    <row r="13" spans="1:22" hidden="1">
      <c r="A13" s="1">
        <v>46041</v>
      </c>
      <c r="B13" s="2" t="s">
        <v>5061</v>
      </c>
      <c r="C13" s="2" t="s">
        <v>5062</v>
      </c>
      <c r="D13" s="3">
        <v>0.35416666666666674</v>
      </c>
      <c r="E13" s="3">
        <v>0.70833333333333326</v>
      </c>
      <c r="F13">
        <v>8.5</v>
      </c>
      <c r="G13" s="2" t="s">
        <v>3417</v>
      </c>
      <c r="H13">
        <v>12666</v>
      </c>
      <c r="I13" s="2" t="s">
        <v>5078</v>
      </c>
      <c r="J13" s="2" t="s">
        <v>5075</v>
      </c>
      <c r="K13" s="2" t="s">
        <v>5065</v>
      </c>
      <c r="L13" s="2" t="s">
        <v>5076</v>
      </c>
      <c r="M13">
        <v>15000</v>
      </c>
      <c r="N13">
        <v>15200</v>
      </c>
      <c r="O13">
        <v>510</v>
      </c>
      <c r="P13" t="s">
        <v>3456</v>
      </c>
      <c r="Q13">
        <v>15200</v>
      </c>
      <c r="R13">
        <v>17</v>
      </c>
      <c r="S13" s="2" t="s">
        <v>764</v>
      </c>
      <c r="T13" s="2" t="s">
        <v>74</v>
      </c>
      <c r="U13">
        <v>15710</v>
      </c>
      <c r="V13" t="str">
        <f>IF(OR(Tabla_producción_serigrafia[[#This Row],[FIN]]&gt;=VALUE("18:50"),Tabla_producción_serigrafia[[#This Row],[FIN]]&lt;VALUE("08:00")),"NOCTURNO","DIURNO")</f>
        <v>DIURNO</v>
      </c>
    </row>
    <row r="14" spans="1:22">
      <c r="A14" s="1">
        <v>46041</v>
      </c>
      <c r="B14" s="2" t="s">
        <v>5061</v>
      </c>
      <c r="C14" s="2" t="s">
        <v>5072</v>
      </c>
      <c r="D14" s="3">
        <v>0.72916666666666674</v>
      </c>
      <c r="E14" s="3">
        <v>0.91666666666666674</v>
      </c>
      <c r="F14">
        <v>4.5</v>
      </c>
      <c r="G14" s="2" t="s">
        <v>3417</v>
      </c>
      <c r="H14">
        <v>12667</v>
      </c>
      <c r="I14" s="2" t="s">
        <v>5078</v>
      </c>
      <c r="J14" s="2" t="s">
        <v>5075</v>
      </c>
      <c r="K14" s="2" t="s">
        <v>5065</v>
      </c>
      <c r="L14" s="2" t="s">
        <v>5076</v>
      </c>
      <c r="M14">
        <v>15000</v>
      </c>
      <c r="N14">
        <v>6000</v>
      </c>
      <c r="O14">
        <v>53</v>
      </c>
      <c r="P14" t="s">
        <v>3459</v>
      </c>
      <c r="Q14">
        <v>6000</v>
      </c>
      <c r="R14" t="s">
        <v>764</v>
      </c>
      <c r="S14" s="2" t="s">
        <v>764</v>
      </c>
      <c r="T14" s="2" t="s">
        <v>74</v>
      </c>
      <c r="U14">
        <v>6053</v>
      </c>
      <c r="V14" t="str">
        <f>IF(OR(Tabla_producción_serigrafia[[#This Row],[FIN]]&gt;=VALUE("18:50"),Tabla_producción_serigrafia[[#This Row],[FIN]]&lt;VALUE("08:00")),"NOCTURNO","DIURNO")</f>
        <v>NOCTURNO</v>
      </c>
    </row>
    <row r="15" spans="1:22" hidden="1">
      <c r="A15" s="1">
        <v>46042</v>
      </c>
      <c r="B15" s="2" t="s">
        <v>5061</v>
      </c>
      <c r="C15" s="2" t="s">
        <v>5062</v>
      </c>
      <c r="D15" s="3">
        <v>0.33333333333333326</v>
      </c>
      <c r="E15" s="3">
        <v>0.34722222222222232</v>
      </c>
      <c r="F15">
        <v>0.33</v>
      </c>
      <c r="G15" s="2" t="s">
        <v>3471</v>
      </c>
      <c r="H15" t="s">
        <v>764</v>
      </c>
      <c r="I15" s="2" t="s">
        <v>764</v>
      </c>
      <c r="J15" s="2" t="s">
        <v>764</v>
      </c>
      <c r="K15" s="2" t="s">
        <v>764</v>
      </c>
      <c r="L15" s="2" t="s">
        <v>764</v>
      </c>
      <c r="M15" t="s">
        <v>764</v>
      </c>
      <c r="N15">
        <v>0</v>
      </c>
      <c r="O15">
        <v>0</v>
      </c>
      <c r="P15">
        <v>0</v>
      </c>
      <c r="Q15">
        <v>0</v>
      </c>
      <c r="R15" t="s">
        <v>764</v>
      </c>
      <c r="S15" s="2" t="s">
        <v>5077</v>
      </c>
      <c r="T15" s="2" t="s">
        <v>74</v>
      </c>
      <c r="U15">
        <v>0</v>
      </c>
      <c r="V15" t="str">
        <f>IF(OR(Tabla_producción_serigrafia[[#This Row],[FIN]]&gt;=VALUE("18:50"),Tabla_producción_serigrafia[[#This Row],[FIN]]&lt;VALUE("08:00")),"NOCTURNO","DIURNO")</f>
        <v>DIURNO</v>
      </c>
    </row>
    <row r="16" spans="1:22" hidden="1">
      <c r="A16" s="1">
        <v>46042</v>
      </c>
      <c r="B16" s="2" t="s">
        <v>5061</v>
      </c>
      <c r="C16" s="2" t="s">
        <v>5062</v>
      </c>
      <c r="D16" s="3">
        <v>0.34722222222222232</v>
      </c>
      <c r="E16" s="3">
        <v>0.5</v>
      </c>
      <c r="F16">
        <v>3.67</v>
      </c>
      <c r="G16" s="2" t="s">
        <v>3417</v>
      </c>
      <c r="H16">
        <v>12667</v>
      </c>
      <c r="I16" s="2" t="s">
        <v>5078</v>
      </c>
      <c r="J16" s="2" t="s">
        <v>5075</v>
      </c>
      <c r="K16" s="2" t="s">
        <v>5065</v>
      </c>
      <c r="L16" s="2" t="s">
        <v>5076</v>
      </c>
      <c r="M16">
        <v>15000</v>
      </c>
      <c r="N16">
        <v>9000</v>
      </c>
      <c r="O16">
        <v>409</v>
      </c>
      <c r="P16" t="s">
        <v>3456</v>
      </c>
      <c r="Q16">
        <v>9000</v>
      </c>
      <c r="R16">
        <v>18</v>
      </c>
      <c r="S16" s="2" t="s">
        <v>764</v>
      </c>
      <c r="T16" s="2" t="s">
        <v>74</v>
      </c>
      <c r="U16">
        <v>9409</v>
      </c>
      <c r="V16" t="str">
        <f>IF(OR(Tabla_producción_serigrafia[[#This Row],[FIN]]&gt;=VALUE("18:50"),Tabla_producción_serigrafia[[#This Row],[FIN]]&lt;VALUE("08:00")),"NOCTURNO","DIURNO")</f>
        <v>DIURNO</v>
      </c>
    </row>
    <row r="17" spans="1:22" hidden="1">
      <c r="A17" s="1">
        <v>46042</v>
      </c>
      <c r="B17" s="2" t="s">
        <v>5061</v>
      </c>
      <c r="C17" s="2" t="s">
        <v>5062</v>
      </c>
      <c r="D17" s="3">
        <v>0.5</v>
      </c>
      <c r="E17" s="3">
        <v>0.60416666666666674</v>
      </c>
      <c r="F17">
        <v>2.5</v>
      </c>
      <c r="G17" s="2" t="s">
        <v>5067</v>
      </c>
      <c r="H17" t="s">
        <v>764</v>
      </c>
      <c r="I17" s="2" t="s">
        <v>764</v>
      </c>
      <c r="J17" s="2" t="s">
        <v>764</v>
      </c>
      <c r="K17" s="2" t="s">
        <v>764</v>
      </c>
      <c r="L17" s="2" t="s">
        <v>764</v>
      </c>
      <c r="M17" t="s">
        <v>764</v>
      </c>
      <c r="N17">
        <v>0</v>
      </c>
      <c r="O17">
        <v>0</v>
      </c>
      <c r="P17">
        <v>0</v>
      </c>
      <c r="Q17">
        <v>0</v>
      </c>
      <c r="R17" t="s">
        <v>764</v>
      </c>
      <c r="S17" s="2" t="s">
        <v>5079</v>
      </c>
      <c r="T17" s="2" t="s">
        <v>74</v>
      </c>
      <c r="U17">
        <v>0</v>
      </c>
      <c r="V17" t="str">
        <f>IF(OR(Tabla_producción_serigrafia[[#This Row],[FIN]]&gt;=VALUE("18:50"),Tabla_producción_serigrafia[[#This Row],[FIN]]&lt;VALUE("08:00")),"NOCTURNO","DIURNO")</f>
        <v>DIURNO</v>
      </c>
    </row>
    <row r="18" spans="1:22" hidden="1">
      <c r="A18" s="1">
        <v>46042</v>
      </c>
      <c r="B18" s="2" t="s">
        <v>5061</v>
      </c>
      <c r="C18" s="2" t="s">
        <v>5062</v>
      </c>
      <c r="D18" s="3">
        <v>0.60416666666666674</v>
      </c>
      <c r="E18" s="3">
        <v>0.625</v>
      </c>
      <c r="F18">
        <v>0.5</v>
      </c>
      <c r="G18" s="2" t="s">
        <v>3471</v>
      </c>
      <c r="H18" t="s">
        <v>764</v>
      </c>
      <c r="I18" s="2" t="s">
        <v>764</v>
      </c>
      <c r="J18" s="2" t="s">
        <v>764</v>
      </c>
      <c r="K18" s="2" t="s">
        <v>764</v>
      </c>
      <c r="L18" s="2" t="s">
        <v>764</v>
      </c>
      <c r="M18" t="s">
        <v>764</v>
      </c>
      <c r="N18">
        <v>0</v>
      </c>
      <c r="O18">
        <v>0</v>
      </c>
      <c r="P18">
        <v>0</v>
      </c>
      <c r="Q18">
        <v>0</v>
      </c>
      <c r="R18" t="s">
        <v>764</v>
      </c>
      <c r="S18" s="2" t="s">
        <v>764</v>
      </c>
      <c r="T18" s="2" t="s">
        <v>74</v>
      </c>
      <c r="U18">
        <v>0</v>
      </c>
      <c r="V18" t="str">
        <f>IF(OR(Tabla_producción_serigrafia[[#This Row],[FIN]]&gt;=VALUE("18:50"),Tabla_producción_serigrafia[[#This Row],[FIN]]&lt;VALUE("08:00")),"NOCTURNO","DIURNO")</f>
        <v>DIURNO</v>
      </c>
    </row>
    <row r="19" spans="1:22">
      <c r="A19" s="1">
        <v>46042</v>
      </c>
      <c r="B19" s="2" t="s">
        <v>5061</v>
      </c>
      <c r="C19" s="2" t="s">
        <v>5072</v>
      </c>
      <c r="D19" s="3">
        <v>0.625</v>
      </c>
      <c r="E19" s="3">
        <v>0.91666666666666674</v>
      </c>
      <c r="F19">
        <v>7</v>
      </c>
      <c r="G19" s="2" t="s">
        <v>3417</v>
      </c>
      <c r="H19">
        <v>12683</v>
      </c>
      <c r="I19" s="2" t="s">
        <v>5080</v>
      </c>
      <c r="J19" s="2" t="s">
        <v>5081</v>
      </c>
      <c r="K19" s="2" t="s">
        <v>5065</v>
      </c>
      <c r="L19" s="2" t="s">
        <v>5082</v>
      </c>
      <c r="M19">
        <v>11400</v>
      </c>
      <c r="N19">
        <v>11500</v>
      </c>
      <c r="O19">
        <v>409</v>
      </c>
      <c r="P19" t="s">
        <v>3456</v>
      </c>
      <c r="Q19">
        <v>11500</v>
      </c>
      <c r="R19">
        <v>18</v>
      </c>
      <c r="S19" s="2" t="s">
        <v>764</v>
      </c>
      <c r="T19" s="2" t="s">
        <v>74</v>
      </c>
      <c r="U19">
        <v>11909</v>
      </c>
      <c r="V19" t="str">
        <f>IF(OR(Tabla_producción_serigrafia[[#This Row],[FIN]]&gt;=VALUE("18:50"),Tabla_producción_serigrafia[[#This Row],[FIN]]&lt;VALUE("08:00")),"NOCTURNO","DIURNO")</f>
        <v>NOCTURNO</v>
      </c>
    </row>
    <row r="20" spans="1:22" hidden="1">
      <c r="A20" s="1">
        <v>46043</v>
      </c>
      <c r="B20" s="2" t="s">
        <v>5061</v>
      </c>
      <c r="C20" s="2" t="s">
        <v>5062</v>
      </c>
      <c r="D20" s="3">
        <v>0.33333333333333326</v>
      </c>
      <c r="E20" s="3">
        <v>0.54166666666666674</v>
      </c>
      <c r="F20">
        <v>5</v>
      </c>
      <c r="G20" s="2" t="s">
        <v>5067</v>
      </c>
      <c r="H20" t="s">
        <v>764</v>
      </c>
      <c r="I20" s="2" t="s">
        <v>764</v>
      </c>
      <c r="J20" s="2" t="s">
        <v>764</v>
      </c>
      <c r="K20" s="2" t="s">
        <v>764</v>
      </c>
      <c r="L20" s="2" t="s">
        <v>764</v>
      </c>
      <c r="M20" t="s">
        <v>764</v>
      </c>
      <c r="N20">
        <v>0</v>
      </c>
      <c r="O20">
        <v>0</v>
      </c>
      <c r="P20">
        <v>0</v>
      </c>
      <c r="Q20">
        <v>0</v>
      </c>
      <c r="R20" t="s">
        <v>764</v>
      </c>
      <c r="S20" s="2" t="s">
        <v>5083</v>
      </c>
      <c r="T20" s="2" t="s">
        <v>74</v>
      </c>
      <c r="U20">
        <v>0</v>
      </c>
      <c r="V20" t="str">
        <f>IF(OR(Tabla_producción_serigrafia[[#This Row],[FIN]]&gt;=VALUE("18:50"),Tabla_producción_serigrafia[[#This Row],[FIN]]&lt;VALUE("08:00")),"NOCTURNO","DIURNO")</f>
        <v>DIURNO</v>
      </c>
    </row>
    <row r="21" spans="1:22" hidden="1">
      <c r="A21" s="1">
        <v>46043</v>
      </c>
      <c r="B21" s="2" t="s">
        <v>5061</v>
      </c>
      <c r="C21" s="2" t="s">
        <v>5062</v>
      </c>
      <c r="D21" s="3">
        <v>0.54166666666666674</v>
      </c>
      <c r="E21" s="3">
        <v>0.5625</v>
      </c>
      <c r="F21">
        <v>0.5</v>
      </c>
      <c r="G21" s="2" t="s">
        <v>3471</v>
      </c>
      <c r="H21" t="s">
        <v>764</v>
      </c>
      <c r="I21" s="2" t="s">
        <v>764</v>
      </c>
      <c r="J21" s="2" t="s">
        <v>764</v>
      </c>
      <c r="K21" s="2" t="s">
        <v>764</v>
      </c>
      <c r="L21" s="2" t="s">
        <v>764</v>
      </c>
      <c r="M21" t="s">
        <v>764</v>
      </c>
      <c r="N21">
        <v>0</v>
      </c>
      <c r="O21">
        <v>0</v>
      </c>
      <c r="P21">
        <v>0</v>
      </c>
      <c r="Q21">
        <v>0</v>
      </c>
      <c r="R21" t="s">
        <v>764</v>
      </c>
      <c r="S21" s="2" t="s">
        <v>5077</v>
      </c>
      <c r="T21" s="2" t="s">
        <v>74</v>
      </c>
      <c r="U21">
        <v>0</v>
      </c>
      <c r="V21" t="str">
        <f>IF(OR(Tabla_producción_serigrafia[[#This Row],[FIN]]&gt;=VALUE("18:50"),Tabla_producción_serigrafia[[#This Row],[FIN]]&lt;VALUE("08:00")),"NOCTURNO","DIURNO")</f>
        <v>DIURNO</v>
      </c>
    </row>
    <row r="22" spans="1:22" hidden="1">
      <c r="A22" s="1">
        <v>46043</v>
      </c>
      <c r="B22" s="2" t="s">
        <v>5061</v>
      </c>
      <c r="C22" s="2" t="s">
        <v>5062</v>
      </c>
      <c r="D22" s="3">
        <v>0.58333333333333326</v>
      </c>
      <c r="E22" s="3">
        <v>0.625</v>
      </c>
      <c r="F22">
        <v>1</v>
      </c>
      <c r="G22" s="2" t="s">
        <v>3417</v>
      </c>
      <c r="H22">
        <v>4126</v>
      </c>
      <c r="I22" s="2" t="s">
        <v>5084</v>
      </c>
      <c r="J22" s="2" t="s">
        <v>5064</v>
      </c>
      <c r="K22" s="2" t="s">
        <v>5085</v>
      </c>
      <c r="L22" s="2" t="s">
        <v>5086</v>
      </c>
      <c r="M22">
        <v>1500</v>
      </c>
      <c r="N22">
        <v>1600</v>
      </c>
      <c r="O22">
        <v>160</v>
      </c>
      <c r="P22" t="s">
        <v>3456</v>
      </c>
      <c r="Q22">
        <v>1600</v>
      </c>
      <c r="R22">
        <v>19</v>
      </c>
      <c r="S22" s="2" t="s">
        <v>764</v>
      </c>
      <c r="T22" s="2" t="s">
        <v>74</v>
      </c>
      <c r="U22">
        <v>1760</v>
      </c>
      <c r="V22" t="str">
        <f>IF(OR(Tabla_producción_serigrafia[[#This Row],[FIN]]&gt;=VALUE("18:50"),Tabla_producción_serigrafia[[#This Row],[FIN]]&lt;VALUE("08:00")),"NOCTURNO","DIURNO")</f>
        <v>DIURNO</v>
      </c>
    </row>
    <row r="23" spans="1:22" hidden="1">
      <c r="A23" s="1">
        <v>46043</v>
      </c>
      <c r="B23" s="2" t="s">
        <v>5061</v>
      </c>
      <c r="C23" s="2" t="s">
        <v>5062</v>
      </c>
      <c r="D23" s="3">
        <v>0.625</v>
      </c>
      <c r="E23" s="3">
        <v>0.64583333333333326</v>
      </c>
      <c r="F23">
        <v>0.5</v>
      </c>
      <c r="G23" s="2" t="s">
        <v>3471</v>
      </c>
      <c r="H23" t="s">
        <v>764</v>
      </c>
      <c r="I23" s="2" t="s">
        <v>764</v>
      </c>
      <c r="J23" s="2" t="s">
        <v>764</v>
      </c>
      <c r="K23" s="2" t="s">
        <v>764</v>
      </c>
      <c r="L23" s="2" t="s">
        <v>764</v>
      </c>
      <c r="M23" t="s">
        <v>764</v>
      </c>
      <c r="N23">
        <v>0</v>
      </c>
      <c r="O23">
        <v>0</v>
      </c>
      <c r="P23">
        <v>0</v>
      </c>
      <c r="Q23">
        <v>0</v>
      </c>
      <c r="R23" t="s">
        <v>764</v>
      </c>
      <c r="S23" s="2" t="s">
        <v>5077</v>
      </c>
      <c r="T23" s="2" t="s">
        <v>74</v>
      </c>
      <c r="U23">
        <v>0</v>
      </c>
      <c r="V23" t="str">
        <f>IF(OR(Tabla_producción_serigrafia[[#This Row],[FIN]]&gt;=VALUE("18:50"),Tabla_producción_serigrafia[[#This Row],[FIN]]&lt;VALUE("08:00")),"NOCTURNO","DIURNO")</f>
        <v>DIURNO</v>
      </c>
    </row>
    <row r="24" spans="1:22" hidden="1">
      <c r="A24" s="1">
        <v>46043</v>
      </c>
      <c r="B24" s="2" t="s">
        <v>5061</v>
      </c>
      <c r="C24" s="2" t="s">
        <v>5062</v>
      </c>
      <c r="D24" s="3">
        <v>0.64583333333333326</v>
      </c>
      <c r="E24" s="3">
        <v>0.72916666666666674</v>
      </c>
      <c r="F24">
        <v>2</v>
      </c>
      <c r="G24" s="2" t="s">
        <v>3417</v>
      </c>
      <c r="H24">
        <v>5126</v>
      </c>
      <c r="I24" s="2" t="s">
        <v>5087</v>
      </c>
      <c r="J24" s="2" t="s">
        <v>5064</v>
      </c>
      <c r="K24" s="2" t="s">
        <v>5065</v>
      </c>
      <c r="L24" s="2" t="s">
        <v>5066</v>
      </c>
      <c r="M24">
        <v>4902</v>
      </c>
      <c r="N24">
        <v>5000</v>
      </c>
      <c r="O24">
        <v>290</v>
      </c>
      <c r="P24" t="s">
        <v>3456</v>
      </c>
      <c r="Q24">
        <v>5000</v>
      </c>
      <c r="R24">
        <v>19</v>
      </c>
      <c r="S24" s="2" t="s">
        <v>764</v>
      </c>
      <c r="T24" s="2" t="s">
        <v>74</v>
      </c>
      <c r="U24">
        <v>5290</v>
      </c>
      <c r="V24" t="str">
        <f>IF(OR(Tabla_producción_serigrafia[[#This Row],[FIN]]&gt;=VALUE("18:50"),Tabla_producción_serigrafia[[#This Row],[FIN]]&lt;VALUE("08:00")),"NOCTURNO","DIURNO")</f>
        <v>DIURNO</v>
      </c>
    </row>
    <row r="25" spans="1:22" hidden="1">
      <c r="A25" s="1">
        <v>46043</v>
      </c>
      <c r="B25" s="2" t="s">
        <v>5061</v>
      </c>
      <c r="C25" s="2" t="s">
        <v>5062</v>
      </c>
      <c r="D25" s="3">
        <v>0.72916666666666674</v>
      </c>
      <c r="E25" s="3">
        <v>0.75</v>
      </c>
      <c r="F25">
        <v>0.5</v>
      </c>
      <c r="G25" s="2" t="s">
        <v>3471</v>
      </c>
      <c r="H25" t="s">
        <v>764</v>
      </c>
      <c r="I25" s="2" t="s">
        <v>764</v>
      </c>
      <c r="J25" s="2" t="s">
        <v>764</v>
      </c>
      <c r="K25" s="2" t="s">
        <v>764</v>
      </c>
      <c r="L25" s="2" t="s">
        <v>764</v>
      </c>
      <c r="M25" t="s">
        <v>764</v>
      </c>
      <c r="N25">
        <v>0</v>
      </c>
      <c r="O25">
        <v>0</v>
      </c>
      <c r="P25">
        <v>0</v>
      </c>
      <c r="Q25">
        <v>0</v>
      </c>
      <c r="R25" t="s">
        <v>764</v>
      </c>
      <c r="S25" s="2" t="s">
        <v>5077</v>
      </c>
      <c r="T25" s="2" t="s">
        <v>74</v>
      </c>
      <c r="U25">
        <v>0</v>
      </c>
      <c r="V25" t="str">
        <f>IF(OR(Tabla_producción_serigrafia[[#This Row],[FIN]]&gt;=VALUE("18:50"),Tabla_producción_serigrafia[[#This Row],[FIN]]&lt;VALUE("08:00")),"NOCTURNO","DIURNO")</f>
        <v>DIURNO</v>
      </c>
    </row>
    <row r="26" spans="1:22">
      <c r="A26" s="1">
        <v>46043</v>
      </c>
      <c r="B26" s="2" t="s">
        <v>5061</v>
      </c>
      <c r="C26" s="2" t="s">
        <v>5072</v>
      </c>
      <c r="D26" s="3">
        <v>0.75</v>
      </c>
      <c r="E26" s="3">
        <v>0.91666666666666674</v>
      </c>
      <c r="F26">
        <v>4</v>
      </c>
      <c r="G26" s="2" t="s">
        <v>3417</v>
      </c>
      <c r="H26">
        <v>12676</v>
      </c>
      <c r="I26" s="2" t="s">
        <v>5088</v>
      </c>
      <c r="J26" s="2" t="s">
        <v>5064</v>
      </c>
      <c r="K26" s="2" t="s">
        <v>5065</v>
      </c>
      <c r="L26" s="2" t="s">
        <v>5066</v>
      </c>
      <c r="M26">
        <v>23529</v>
      </c>
      <c r="N26">
        <v>10000</v>
      </c>
      <c r="O26">
        <v>100</v>
      </c>
      <c r="P26" t="s">
        <v>3459</v>
      </c>
      <c r="Q26">
        <v>10000</v>
      </c>
      <c r="R26" t="s">
        <v>764</v>
      </c>
      <c r="S26" s="2" t="s">
        <v>764</v>
      </c>
      <c r="T26" s="2" t="s">
        <v>74</v>
      </c>
      <c r="U26">
        <v>10100</v>
      </c>
      <c r="V26" t="str">
        <f>IF(OR(Tabla_producción_serigrafia[[#This Row],[FIN]]&gt;=VALUE("18:50"),Tabla_producción_serigrafia[[#This Row],[FIN]]&lt;VALUE("08:00")),"NOCTURNO","DIURNO")</f>
        <v>NOCTURNO</v>
      </c>
    </row>
    <row r="27" spans="1:22" hidden="1">
      <c r="A27" s="1">
        <v>46044</v>
      </c>
      <c r="B27" s="2" t="s">
        <v>5061</v>
      </c>
      <c r="C27" s="2" t="s">
        <v>5062</v>
      </c>
      <c r="D27" s="3">
        <v>0.33333333333333326</v>
      </c>
      <c r="E27" s="3">
        <v>0.35416666666666674</v>
      </c>
      <c r="F27">
        <v>0.5</v>
      </c>
      <c r="G27" s="2" t="s">
        <v>3471</v>
      </c>
      <c r="H27" t="s">
        <v>764</v>
      </c>
      <c r="I27" s="2" t="s">
        <v>764</v>
      </c>
      <c r="J27" s="2" t="s">
        <v>764</v>
      </c>
      <c r="K27" s="2" t="s">
        <v>764</v>
      </c>
      <c r="L27" s="2" t="s">
        <v>764</v>
      </c>
      <c r="M27" t="s">
        <v>764</v>
      </c>
      <c r="N27">
        <v>0</v>
      </c>
      <c r="O27">
        <v>0</v>
      </c>
      <c r="P27">
        <v>0</v>
      </c>
      <c r="Q27">
        <v>0</v>
      </c>
      <c r="R27" t="s">
        <v>764</v>
      </c>
      <c r="S27" s="2" t="s">
        <v>764</v>
      </c>
      <c r="T27" s="2" t="s">
        <v>74</v>
      </c>
      <c r="U27">
        <v>0</v>
      </c>
      <c r="V27" t="str">
        <f>IF(OR(Tabla_producción_serigrafia[[#This Row],[FIN]]&gt;=VALUE("18:50"),Tabla_producción_serigrafia[[#This Row],[FIN]]&lt;VALUE("08:00")),"NOCTURNO","DIURNO")</f>
        <v>DIURNO</v>
      </c>
    </row>
    <row r="28" spans="1:22" hidden="1">
      <c r="A28" s="1">
        <v>46044</v>
      </c>
      <c r="B28" s="2" t="s">
        <v>5061</v>
      </c>
      <c r="C28" s="2" t="s">
        <v>5062</v>
      </c>
      <c r="D28" s="3">
        <v>0.35416666666666674</v>
      </c>
      <c r="E28" s="3">
        <v>0.60416666666666674</v>
      </c>
      <c r="F28">
        <v>6</v>
      </c>
      <c r="G28" s="2" t="s">
        <v>3417</v>
      </c>
      <c r="H28">
        <v>12676</v>
      </c>
      <c r="I28" s="2" t="s">
        <v>5088</v>
      </c>
      <c r="J28" s="2" t="s">
        <v>5064</v>
      </c>
      <c r="K28" s="2" t="s">
        <v>5065</v>
      </c>
      <c r="L28" s="2" t="s">
        <v>5066</v>
      </c>
      <c r="M28">
        <v>23529</v>
      </c>
      <c r="N28">
        <v>13700</v>
      </c>
      <c r="O28">
        <v>309</v>
      </c>
      <c r="P28" t="s">
        <v>3456</v>
      </c>
      <c r="Q28">
        <v>13700</v>
      </c>
      <c r="R28">
        <v>20</v>
      </c>
      <c r="S28" s="2" t="s">
        <v>764</v>
      </c>
      <c r="T28" s="2" t="s">
        <v>74</v>
      </c>
      <c r="U28">
        <v>14009</v>
      </c>
      <c r="V28" t="str">
        <f>IF(OR(Tabla_producción_serigrafia[[#This Row],[FIN]]&gt;=VALUE("18:50"),Tabla_producción_serigrafia[[#This Row],[FIN]]&lt;VALUE("08:00")),"NOCTURNO","DIURNO")</f>
        <v>DIURNO</v>
      </c>
    </row>
    <row r="29" spans="1:22" hidden="1">
      <c r="A29" s="1">
        <v>46044</v>
      </c>
      <c r="B29" s="2" t="s">
        <v>5061</v>
      </c>
      <c r="C29" s="2" t="s">
        <v>5062</v>
      </c>
      <c r="D29" s="3">
        <v>0.60416666666666674</v>
      </c>
      <c r="E29" s="3">
        <v>0.625</v>
      </c>
      <c r="F29">
        <v>0.5</v>
      </c>
      <c r="G29" s="2" t="s">
        <v>3471</v>
      </c>
      <c r="H29" t="s">
        <v>764</v>
      </c>
      <c r="I29" s="2" t="s">
        <v>764</v>
      </c>
      <c r="J29" s="2" t="s">
        <v>764</v>
      </c>
      <c r="K29" s="2" t="s">
        <v>764</v>
      </c>
      <c r="L29" s="2" t="s">
        <v>764</v>
      </c>
      <c r="M29" t="s">
        <v>764</v>
      </c>
      <c r="N29">
        <v>0</v>
      </c>
      <c r="O29">
        <v>0</v>
      </c>
      <c r="P29">
        <v>0</v>
      </c>
      <c r="Q29">
        <v>0</v>
      </c>
      <c r="R29" t="s">
        <v>764</v>
      </c>
      <c r="S29" s="2" t="s">
        <v>764</v>
      </c>
      <c r="T29" s="2" t="s">
        <v>74</v>
      </c>
      <c r="U29">
        <v>0</v>
      </c>
      <c r="V29" t="str">
        <f>IF(OR(Tabla_producción_serigrafia[[#This Row],[FIN]]&gt;=VALUE("18:50"),Tabla_producción_serigrafia[[#This Row],[FIN]]&lt;VALUE("08:00")),"NOCTURNO","DIURNO")</f>
        <v>DIURNO</v>
      </c>
    </row>
    <row r="30" spans="1:22">
      <c r="A30" s="1">
        <v>46044</v>
      </c>
      <c r="B30" s="2" t="s">
        <v>5061</v>
      </c>
      <c r="C30" s="2" t="s">
        <v>5072</v>
      </c>
      <c r="D30" s="3">
        <v>0.625</v>
      </c>
      <c r="E30" s="3">
        <v>0.91666666666666674</v>
      </c>
      <c r="F30">
        <v>7</v>
      </c>
      <c r="G30" s="2" t="s">
        <v>3417</v>
      </c>
      <c r="H30">
        <v>12677</v>
      </c>
      <c r="I30" s="2" t="s">
        <v>5088</v>
      </c>
      <c r="J30" s="2" t="s">
        <v>5064</v>
      </c>
      <c r="K30" s="2" t="s">
        <v>5065</v>
      </c>
      <c r="L30" s="2" t="s">
        <v>5066</v>
      </c>
      <c r="M30">
        <v>23529</v>
      </c>
      <c r="N30">
        <v>15000</v>
      </c>
      <c r="O30">
        <v>150</v>
      </c>
      <c r="P30" t="s">
        <v>3459</v>
      </c>
      <c r="Q30">
        <v>15000</v>
      </c>
      <c r="R30" t="s">
        <v>764</v>
      </c>
      <c r="S30" s="2" t="s">
        <v>764</v>
      </c>
      <c r="T30" s="2" t="s">
        <v>74</v>
      </c>
      <c r="U30">
        <v>15150</v>
      </c>
      <c r="V30" t="str">
        <f>IF(OR(Tabla_producción_serigrafia[[#This Row],[FIN]]&gt;=VALUE("18:50"),Tabla_producción_serigrafia[[#This Row],[FIN]]&lt;VALUE("08:00")),"NOCTURNO","DIURNO")</f>
        <v>NOCTURNO</v>
      </c>
    </row>
    <row r="31" spans="1:22" hidden="1">
      <c r="A31" s="1">
        <v>46048</v>
      </c>
      <c r="B31" s="2" t="s">
        <v>5061</v>
      </c>
      <c r="C31" s="2" t="s">
        <v>5062</v>
      </c>
      <c r="D31" s="3">
        <v>0.33333333333333326</v>
      </c>
      <c r="E31" s="3">
        <v>0.45833333333333326</v>
      </c>
      <c r="F31">
        <v>3</v>
      </c>
      <c r="G31" s="2" t="s">
        <v>5067</v>
      </c>
      <c r="H31" t="s">
        <v>764</v>
      </c>
      <c r="I31" s="2" t="s">
        <v>764</v>
      </c>
      <c r="J31" s="2" t="s">
        <v>764</v>
      </c>
      <c r="K31" s="2" t="s">
        <v>764</v>
      </c>
      <c r="L31" s="2" t="s">
        <v>764</v>
      </c>
      <c r="M31" t="s">
        <v>764</v>
      </c>
      <c r="N31">
        <v>0</v>
      </c>
      <c r="O31">
        <v>0</v>
      </c>
      <c r="P31">
        <v>0</v>
      </c>
      <c r="Q31">
        <v>0</v>
      </c>
      <c r="R31" t="s">
        <v>764</v>
      </c>
      <c r="S31" s="2" t="s">
        <v>5089</v>
      </c>
      <c r="T31" s="2" t="s">
        <v>74</v>
      </c>
      <c r="U31">
        <v>0</v>
      </c>
      <c r="V31" t="str">
        <f>IF(OR(Tabla_producción_serigrafia[[#This Row],[FIN]]&gt;=VALUE("18:50"),Tabla_producción_serigrafia[[#This Row],[FIN]]&lt;VALUE("08:00")),"NOCTURNO","DIURNO")</f>
        <v>DIURNO</v>
      </c>
    </row>
    <row r="32" spans="1:22" hidden="1">
      <c r="A32" s="1">
        <v>46048</v>
      </c>
      <c r="B32" s="2" t="s">
        <v>5061</v>
      </c>
      <c r="C32" s="2" t="s">
        <v>5062</v>
      </c>
      <c r="D32" s="3">
        <v>0.45833333333333326</v>
      </c>
      <c r="E32" s="3">
        <v>0.47916666666666674</v>
      </c>
      <c r="F32">
        <v>0.5</v>
      </c>
      <c r="G32" s="2" t="s">
        <v>3471</v>
      </c>
      <c r="H32" t="s">
        <v>764</v>
      </c>
      <c r="I32" s="2" t="s">
        <v>764</v>
      </c>
      <c r="J32" s="2" t="s">
        <v>764</v>
      </c>
      <c r="K32" s="2" t="s">
        <v>764</v>
      </c>
      <c r="L32" s="2" t="s">
        <v>764</v>
      </c>
      <c r="M32" t="s">
        <v>764</v>
      </c>
      <c r="N32">
        <v>0</v>
      </c>
      <c r="O32">
        <v>0</v>
      </c>
      <c r="P32">
        <v>0</v>
      </c>
      <c r="Q32">
        <v>0</v>
      </c>
      <c r="R32" t="s">
        <v>764</v>
      </c>
      <c r="S32" s="2" t="s">
        <v>764</v>
      </c>
      <c r="T32" s="2" t="s">
        <v>74</v>
      </c>
      <c r="U32">
        <v>0</v>
      </c>
      <c r="V32" t="str">
        <f>IF(OR(Tabla_producción_serigrafia[[#This Row],[FIN]]&gt;=VALUE("18:50"),Tabla_producción_serigrafia[[#This Row],[FIN]]&lt;VALUE("08:00")),"NOCTURNO","DIURNO")</f>
        <v>DIURNO</v>
      </c>
    </row>
    <row r="33" spans="1:22" hidden="1">
      <c r="A33" s="1">
        <v>46048</v>
      </c>
      <c r="B33" s="2" t="s">
        <v>5061</v>
      </c>
      <c r="C33" s="2" t="s">
        <v>5062</v>
      </c>
      <c r="D33" s="3">
        <v>0.47916666666666674</v>
      </c>
      <c r="E33" s="3">
        <v>0.51388888888888884</v>
      </c>
      <c r="F33">
        <v>0.83</v>
      </c>
      <c r="G33" s="2" t="s">
        <v>3417</v>
      </c>
      <c r="H33">
        <v>12670</v>
      </c>
      <c r="I33" s="2" t="s">
        <v>5090</v>
      </c>
      <c r="J33" s="2" t="s">
        <v>5091</v>
      </c>
      <c r="K33" s="2" t="s">
        <v>5065</v>
      </c>
      <c r="L33" s="2" t="s">
        <v>5092</v>
      </c>
      <c r="M33">
        <v>1000</v>
      </c>
      <c r="N33">
        <v>1060</v>
      </c>
      <c r="O33">
        <v>60</v>
      </c>
      <c r="P33" t="s">
        <v>3456</v>
      </c>
      <c r="Q33">
        <v>1060</v>
      </c>
      <c r="R33">
        <v>24</v>
      </c>
      <c r="S33" s="2" t="s">
        <v>764</v>
      </c>
      <c r="T33" s="2" t="s">
        <v>74</v>
      </c>
      <c r="U33">
        <v>1120</v>
      </c>
      <c r="V33" t="str">
        <f>IF(OR(Tabla_producción_serigrafia[[#This Row],[FIN]]&gt;=VALUE("18:50"),Tabla_producción_serigrafia[[#This Row],[FIN]]&lt;VALUE("08:00")),"NOCTURNO","DIURNO")</f>
        <v>DIURNO</v>
      </c>
    </row>
    <row r="34" spans="1:22" hidden="1">
      <c r="A34" s="1">
        <v>46048</v>
      </c>
      <c r="B34" s="2" t="s">
        <v>5061</v>
      </c>
      <c r="C34" s="2" t="s">
        <v>5062</v>
      </c>
      <c r="D34" s="3">
        <v>0.52083333333333326</v>
      </c>
      <c r="E34" s="3">
        <v>0.5625</v>
      </c>
      <c r="F34">
        <v>1</v>
      </c>
      <c r="G34" s="2" t="s">
        <v>3417</v>
      </c>
      <c r="H34">
        <v>12671</v>
      </c>
      <c r="I34" s="2" t="s">
        <v>5090</v>
      </c>
      <c r="J34" s="2" t="s">
        <v>5091</v>
      </c>
      <c r="K34" s="2" t="s">
        <v>5065</v>
      </c>
      <c r="L34" s="2" t="s">
        <v>5092</v>
      </c>
      <c r="M34">
        <v>2000</v>
      </c>
      <c r="N34">
        <v>2100</v>
      </c>
      <c r="O34">
        <v>70</v>
      </c>
      <c r="P34" t="s">
        <v>3456</v>
      </c>
      <c r="Q34">
        <v>2100</v>
      </c>
      <c r="R34">
        <v>24</v>
      </c>
      <c r="S34" s="2" t="s">
        <v>764</v>
      </c>
      <c r="T34" s="2" t="s">
        <v>74</v>
      </c>
      <c r="U34">
        <v>2170</v>
      </c>
      <c r="V34" t="str">
        <f>IF(OR(Tabla_producción_serigrafia[[#This Row],[FIN]]&gt;=VALUE("18:50"),Tabla_producción_serigrafia[[#This Row],[FIN]]&lt;VALUE("08:00")),"NOCTURNO","DIURNO")</f>
        <v>DIURNO</v>
      </c>
    </row>
    <row r="35" spans="1:22" hidden="1">
      <c r="A35" s="1">
        <v>46048</v>
      </c>
      <c r="B35" s="2" t="s">
        <v>5061</v>
      </c>
      <c r="C35" s="2" t="s">
        <v>5062</v>
      </c>
      <c r="D35" s="3">
        <v>0.59027777777777768</v>
      </c>
      <c r="E35" s="3">
        <v>0.63194444444444442</v>
      </c>
      <c r="F35">
        <v>1</v>
      </c>
      <c r="G35" s="2" t="s">
        <v>3417</v>
      </c>
      <c r="H35">
        <v>12672</v>
      </c>
      <c r="I35" s="2" t="s">
        <v>5090</v>
      </c>
      <c r="J35" s="2" t="s">
        <v>5091</v>
      </c>
      <c r="K35" s="2" t="s">
        <v>5065</v>
      </c>
      <c r="L35" s="2" t="s">
        <v>5092</v>
      </c>
      <c r="M35">
        <v>2000</v>
      </c>
      <c r="N35">
        <v>2100</v>
      </c>
      <c r="O35">
        <v>80</v>
      </c>
      <c r="P35" t="s">
        <v>3456</v>
      </c>
      <c r="Q35">
        <v>2100</v>
      </c>
      <c r="R35">
        <v>24</v>
      </c>
      <c r="S35" s="2" t="s">
        <v>764</v>
      </c>
      <c r="T35" s="2" t="s">
        <v>74</v>
      </c>
      <c r="U35">
        <v>2180</v>
      </c>
      <c r="V35" t="str">
        <f>IF(OR(Tabla_producción_serigrafia[[#This Row],[FIN]]&gt;=VALUE("18:50"),Tabla_producción_serigrafia[[#This Row],[FIN]]&lt;VALUE("08:00")),"NOCTURNO","DIURNO")</f>
        <v>DIURNO</v>
      </c>
    </row>
    <row r="36" spans="1:22" hidden="1">
      <c r="A36" s="1">
        <v>46048</v>
      </c>
      <c r="B36" s="2" t="s">
        <v>5061</v>
      </c>
      <c r="C36" s="2" t="s">
        <v>5062</v>
      </c>
      <c r="D36" s="3">
        <v>0.63888888888888884</v>
      </c>
      <c r="E36" s="3">
        <v>0.6875</v>
      </c>
      <c r="F36">
        <v>1.17</v>
      </c>
      <c r="G36" s="2" t="s">
        <v>3417</v>
      </c>
      <c r="H36">
        <v>12673</v>
      </c>
      <c r="I36" s="2" t="s">
        <v>5090</v>
      </c>
      <c r="J36" s="2" t="s">
        <v>5091</v>
      </c>
      <c r="K36" s="2" t="s">
        <v>5065</v>
      </c>
      <c r="L36" s="2" t="s">
        <v>5092</v>
      </c>
      <c r="M36">
        <v>2000</v>
      </c>
      <c r="N36">
        <v>2100</v>
      </c>
      <c r="O36">
        <v>72</v>
      </c>
      <c r="P36" t="s">
        <v>3456</v>
      </c>
      <c r="Q36">
        <v>2100</v>
      </c>
      <c r="R36">
        <v>24</v>
      </c>
      <c r="S36" s="2" t="s">
        <v>764</v>
      </c>
      <c r="T36" s="2" t="s">
        <v>74</v>
      </c>
      <c r="U36">
        <v>2172</v>
      </c>
      <c r="V36" t="str">
        <f>IF(OR(Tabla_producción_serigrafia[[#This Row],[FIN]]&gt;=VALUE("18:50"),Tabla_producción_serigrafia[[#This Row],[FIN]]&lt;VALUE("08:00")),"NOCTURNO","DIURNO")</f>
        <v>DIURNO</v>
      </c>
    </row>
    <row r="37" spans="1:22" hidden="1">
      <c r="A37" s="1">
        <v>46049</v>
      </c>
      <c r="B37" s="2" t="s">
        <v>5061</v>
      </c>
      <c r="C37" s="2" t="s">
        <v>5062</v>
      </c>
      <c r="D37" s="3">
        <v>0.33333333333333326</v>
      </c>
      <c r="E37" s="3">
        <v>0.45833333333333326</v>
      </c>
      <c r="F37">
        <v>3</v>
      </c>
      <c r="G37" s="2" t="s">
        <v>5067</v>
      </c>
      <c r="H37" t="s">
        <v>764</v>
      </c>
      <c r="I37" s="2" t="s">
        <v>764</v>
      </c>
      <c r="J37" s="2" t="s">
        <v>764</v>
      </c>
      <c r="K37" s="2" t="s">
        <v>764</v>
      </c>
      <c r="L37" s="2" t="s">
        <v>764</v>
      </c>
      <c r="M37" t="s">
        <v>764</v>
      </c>
      <c r="N37">
        <v>0</v>
      </c>
      <c r="O37">
        <v>0</v>
      </c>
      <c r="P37">
        <v>0</v>
      </c>
      <c r="Q37">
        <v>0</v>
      </c>
      <c r="R37" t="s">
        <v>764</v>
      </c>
      <c r="S37" s="2" t="s">
        <v>5093</v>
      </c>
      <c r="T37" s="2" t="s">
        <v>74</v>
      </c>
      <c r="U37">
        <v>0</v>
      </c>
      <c r="V37" t="str">
        <f>IF(OR(Tabla_producción_serigrafia[[#This Row],[FIN]]&gt;=VALUE("18:50"),Tabla_producción_serigrafia[[#This Row],[FIN]]&lt;VALUE("08:00")),"NOCTURNO","DIURNO")</f>
        <v>DIURNO</v>
      </c>
    </row>
    <row r="38" spans="1:22" hidden="1">
      <c r="A38" s="1">
        <v>46049</v>
      </c>
      <c r="B38" s="2" t="s">
        <v>5061</v>
      </c>
      <c r="C38" s="2" t="s">
        <v>5062</v>
      </c>
      <c r="D38" s="3">
        <v>0.45833333333333326</v>
      </c>
      <c r="E38" s="3">
        <v>0.47916666666666674</v>
      </c>
      <c r="F38">
        <v>0.5</v>
      </c>
      <c r="G38" s="2" t="s">
        <v>3471</v>
      </c>
      <c r="H38" t="s">
        <v>764</v>
      </c>
      <c r="I38" s="2" t="s">
        <v>764</v>
      </c>
      <c r="J38" s="2" t="s">
        <v>764</v>
      </c>
      <c r="K38" s="2" t="s">
        <v>764</v>
      </c>
      <c r="L38" s="2" t="s">
        <v>764</v>
      </c>
      <c r="M38" t="s">
        <v>764</v>
      </c>
      <c r="N38">
        <v>0</v>
      </c>
      <c r="O38">
        <v>0</v>
      </c>
      <c r="P38">
        <v>0</v>
      </c>
      <c r="Q38">
        <v>0</v>
      </c>
      <c r="R38" t="s">
        <v>764</v>
      </c>
      <c r="S38" s="2" t="s">
        <v>764</v>
      </c>
      <c r="T38" s="2" t="s">
        <v>74</v>
      </c>
      <c r="U38">
        <v>0</v>
      </c>
      <c r="V38" t="str">
        <f>IF(OR(Tabla_producción_serigrafia[[#This Row],[FIN]]&gt;=VALUE("18:50"),Tabla_producción_serigrafia[[#This Row],[FIN]]&lt;VALUE("08:00")),"NOCTURNO","DIURNO")</f>
        <v>DIURNO</v>
      </c>
    </row>
    <row r="39" spans="1:22" hidden="1">
      <c r="A39" s="1">
        <v>46049</v>
      </c>
      <c r="B39" s="2" t="s">
        <v>5061</v>
      </c>
      <c r="C39" s="2" t="s">
        <v>5062</v>
      </c>
      <c r="D39" s="3">
        <v>0.47916666666666674</v>
      </c>
      <c r="E39" s="3">
        <v>0.625</v>
      </c>
      <c r="F39">
        <v>3.5</v>
      </c>
      <c r="G39" s="2" t="s">
        <v>3417</v>
      </c>
      <c r="H39">
        <v>12677</v>
      </c>
      <c r="I39" s="2" t="s">
        <v>5088</v>
      </c>
      <c r="J39" s="2" t="s">
        <v>5064</v>
      </c>
      <c r="K39" s="2" t="s">
        <v>5065</v>
      </c>
      <c r="L39" s="2" t="s">
        <v>5066</v>
      </c>
      <c r="M39">
        <v>23529</v>
      </c>
      <c r="N39">
        <v>8700</v>
      </c>
      <c r="O39">
        <v>309</v>
      </c>
      <c r="P39" t="s">
        <v>3456</v>
      </c>
      <c r="Q39">
        <v>8700</v>
      </c>
      <c r="R39">
        <v>25</v>
      </c>
      <c r="S39" s="2" t="s">
        <v>764</v>
      </c>
      <c r="T39" s="2" t="s">
        <v>74</v>
      </c>
      <c r="U39">
        <v>9009</v>
      </c>
      <c r="V39" t="str">
        <f>IF(OR(Tabla_producción_serigrafia[[#This Row],[FIN]]&gt;=VALUE("18:50"),Tabla_producción_serigrafia[[#This Row],[FIN]]&lt;VALUE("08:00")),"NOCTURNO","DIURNO")</f>
        <v>DIURNO</v>
      </c>
    </row>
    <row r="40" spans="1:22" hidden="1">
      <c r="A40" s="1">
        <v>46049</v>
      </c>
      <c r="B40" s="2" t="s">
        <v>5061</v>
      </c>
      <c r="C40" s="2" t="s">
        <v>5062</v>
      </c>
      <c r="D40" s="3">
        <v>0.625</v>
      </c>
      <c r="E40" s="3">
        <v>0.63888888888888884</v>
      </c>
      <c r="F40">
        <v>0.33</v>
      </c>
      <c r="G40" s="2" t="s">
        <v>3471</v>
      </c>
      <c r="H40" t="s">
        <v>764</v>
      </c>
      <c r="I40" s="2" t="s">
        <v>764</v>
      </c>
      <c r="J40" s="2" t="s">
        <v>764</v>
      </c>
      <c r="K40" s="2" t="s">
        <v>764</v>
      </c>
      <c r="L40" s="2" t="s">
        <v>764</v>
      </c>
      <c r="M40" t="s">
        <v>764</v>
      </c>
      <c r="N40">
        <v>0</v>
      </c>
      <c r="O40">
        <v>0</v>
      </c>
      <c r="P40">
        <v>0</v>
      </c>
      <c r="Q40">
        <v>0</v>
      </c>
      <c r="R40" t="s">
        <v>764</v>
      </c>
      <c r="S40" s="2" t="s">
        <v>764</v>
      </c>
      <c r="T40" s="2" t="s">
        <v>74</v>
      </c>
      <c r="U40">
        <v>0</v>
      </c>
      <c r="V40" t="str">
        <f>IF(OR(Tabla_producción_serigrafia[[#This Row],[FIN]]&gt;=VALUE("18:50"),Tabla_producción_serigrafia[[#This Row],[FIN]]&lt;VALUE("08:00")),"NOCTURNO","DIURNO")</f>
        <v>DIURNO</v>
      </c>
    </row>
    <row r="41" spans="1:22" hidden="1">
      <c r="A41" s="1">
        <v>46049</v>
      </c>
      <c r="B41" s="2" t="s">
        <v>5061</v>
      </c>
      <c r="C41" s="2" t="s">
        <v>5062</v>
      </c>
      <c r="D41" s="3">
        <v>0.63888888888888884</v>
      </c>
      <c r="E41" s="3">
        <v>0.70833333333333326</v>
      </c>
      <c r="F41">
        <v>1.67</v>
      </c>
      <c r="G41" s="2" t="s">
        <v>3417</v>
      </c>
      <c r="H41">
        <v>12678</v>
      </c>
      <c r="I41" s="2" t="s">
        <v>5088</v>
      </c>
      <c r="J41" s="2" t="s">
        <v>5064</v>
      </c>
      <c r="K41" s="2" t="s">
        <v>5065</v>
      </c>
      <c r="L41" s="2" t="s">
        <v>5066</v>
      </c>
      <c r="M41">
        <v>23529</v>
      </c>
      <c r="N41">
        <v>4000</v>
      </c>
      <c r="O41">
        <v>40</v>
      </c>
      <c r="P41" t="s">
        <v>3459</v>
      </c>
      <c r="Q41">
        <v>4000</v>
      </c>
      <c r="R41" t="s">
        <v>764</v>
      </c>
      <c r="S41" s="2" t="s">
        <v>764</v>
      </c>
      <c r="T41" s="2" t="s">
        <v>74</v>
      </c>
      <c r="U41">
        <v>4040</v>
      </c>
      <c r="V41" t="str">
        <f>IF(OR(Tabla_producción_serigrafia[[#This Row],[FIN]]&gt;=VALUE("18:50"),Tabla_producción_serigrafia[[#This Row],[FIN]]&lt;VALUE("08:00")),"NOCTURNO","DIURNO")</f>
        <v>DIURNO</v>
      </c>
    </row>
    <row r="42" spans="1:22" hidden="1">
      <c r="A42" s="1">
        <v>46050</v>
      </c>
      <c r="B42" s="2" t="s">
        <v>5061</v>
      </c>
      <c r="C42" s="2" t="s">
        <v>5062</v>
      </c>
      <c r="D42" s="3">
        <v>0.33333333333333326</v>
      </c>
      <c r="E42" s="3">
        <v>0.34722222222222232</v>
      </c>
      <c r="F42">
        <v>0.33</v>
      </c>
      <c r="G42" s="2" t="s">
        <v>3471</v>
      </c>
      <c r="H42" t="s">
        <v>764</v>
      </c>
      <c r="I42" s="2" t="s">
        <v>764</v>
      </c>
      <c r="J42" s="2" t="s">
        <v>764</v>
      </c>
      <c r="K42" s="2" t="s">
        <v>764</v>
      </c>
      <c r="L42" s="2" t="s">
        <v>764</v>
      </c>
      <c r="M42" t="s">
        <v>764</v>
      </c>
      <c r="N42">
        <v>0</v>
      </c>
      <c r="O42">
        <v>0</v>
      </c>
      <c r="P42">
        <v>0</v>
      </c>
      <c r="Q42">
        <v>0</v>
      </c>
      <c r="R42" t="s">
        <v>764</v>
      </c>
      <c r="S42" s="2" t="s">
        <v>764</v>
      </c>
      <c r="T42" s="2" t="s">
        <v>74</v>
      </c>
      <c r="U42">
        <v>0</v>
      </c>
      <c r="V42" t="str">
        <f>IF(OR(Tabla_producción_serigrafia[[#This Row],[FIN]]&gt;=VALUE("18:50"),Tabla_producción_serigrafia[[#This Row],[FIN]]&lt;VALUE("08:00")),"NOCTURNO","DIURNO")</f>
        <v>DIURNO</v>
      </c>
    </row>
    <row r="43" spans="1:22" hidden="1">
      <c r="A43" s="1">
        <v>46050</v>
      </c>
      <c r="B43" s="2" t="s">
        <v>5061</v>
      </c>
      <c r="C43" s="2" t="s">
        <v>5062</v>
      </c>
      <c r="D43" s="3">
        <v>0.34722222222222232</v>
      </c>
      <c r="E43" s="3">
        <v>0.70833333333333326</v>
      </c>
      <c r="F43">
        <v>8.67</v>
      </c>
      <c r="G43" s="2" t="s">
        <v>3417</v>
      </c>
      <c r="H43">
        <v>12678</v>
      </c>
      <c r="I43" s="2" t="s">
        <v>5088</v>
      </c>
      <c r="J43" s="2" t="s">
        <v>5064</v>
      </c>
      <c r="K43" s="2" t="s">
        <v>5065</v>
      </c>
      <c r="L43" s="2" t="s">
        <v>5066</v>
      </c>
      <c r="M43">
        <v>23529</v>
      </c>
      <c r="N43">
        <v>19700</v>
      </c>
      <c r="O43">
        <v>209</v>
      </c>
      <c r="P43" t="s">
        <v>3456</v>
      </c>
      <c r="Q43">
        <v>19700</v>
      </c>
      <c r="R43">
        <v>26</v>
      </c>
      <c r="S43" s="2" t="s">
        <v>764</v>
      </c>
      <c r="T43" s="2" t="s">
        <v>74</v>
      </c>
      <c r="U43">
        <v>19909</v>
      </c>
      <c r="V43" t="str">
        <f>IF(OR(Tabla_producción_serigrafia[[#This Row],[FIN]]&gt;=VALUE("18:50"),Tabla_producción_serigrafia[[#This Row],[FIN]]&lt;VALUE("08:00")),"NOCTURNO","DIURNO")</f>
        <v>DIURNO</v>
      </c>
    </row>
    <row r="44" spans="1:22" hidden="1">
      <c r="A44" s="1">
        <v>46051</v>
      </c>
      <c r="B44" s="2" t="s">
        <v>5061</v>
      </c>
      <c r="C44" s="2" t="s">
        <v>5062</v>
      </c>
      <c r="D44" s="3">
        <v>0.33333333333333326</v>
      </c>
      <c r="E44" s="3">
        <v>0.35416666666666674</v>
      </c>
      <c r="F44">
        <v>0.5</v>
      </c>
      <c r="G44" s="2" t="s">
        <v>3471</v>
      </c>
      <c r="H44" t="s">
        <v>764</v>
      </c>
      <c r="I44" s="2" t="s">
        <v>764</v>
      </c>
      <c r="J44" s="2" t="s">
        <v>764</v>
      </c>
      <c r="K44" s="2" t="s">
        <v>764</v>
      </c>
      <c r="L44" s="2" t="s">
        <v>764</v>
      </c>
      <c r="M44" t="s">
        <v>764</v>
      </c>
      <c r="N44">
        <v>0</v>
      </c>
      <c r="O44">
        <v>0</v>
      </c>
      <c r="P44">
        <v>0</v>
      </c>
      <c r="Q44">
        <v>0</v>
      </c>
      <c r="R44" t="s">
        <v>764</v>
      </c>
      <c r="S44" s="2" t="s">
        <v>764</v>
      </c>
      <c r="T44" s="2" t="s">
        <v>74</v>
      </c>
      <c r="U44">
        <v>0</v>
      </c>
      <c r="V44" t="str">
        <f>IF(OR(Tabla_producción_serigrafia[[#This Row],[FIN]]&gt;=VALUE("18:50"),Tabla_producción_serigrafia[[#This Row],[FIN]]&lt;VALUE("08:00")),"NOCTURNO","DIURNO")</f>
        <v>DIURNO</v>
      </c>
    </row>
    <row r="45" spans="1:22" hidden="1">
      <c r="A45" s="1">
        <v>46051</v>
      </c>
      <c r="B45" s="2" t="s">
        <v>5061</v>
      </c>
      <c r="C45" s="2" t="s">
        <v>5062</v>
      </c>
      <c r="D45" s="3">
        <v>0.35416666666666674</v>
      </c>
      <c r="E45" s="3">
        <v>0.70833333333333326</v>
      </c>
      <c r="F45">
        <v>8.5</v>
      </c>
      <c r="G45" s="2" t="s">
        <v>3417</v>
      </c>
      <c r="H45">
        <v>12660</v>
      </c>
      <c r="I45" s="2" t="s">
        <v>5094</v>
      </c>
      <c r="J45" s="2" t="s">
        <v>5064</v>
      </c>
      <c r="K45" s="2" t="s">
        <v>5065</v>
      </c>
      <c r="L45" s="2" t="s">
        <v>5066</v>
      </c>
      <c r="M45">
        <v>29703</v>
      </c>
      <c r="N45">
        <v>20000</v>
      </c>
      <c r="O45">
        <v>200</v>
      </c>
      <c r="P45" t="s">
        <v>3459</v>
      </c>
      <c r="Q45">
        <v>20000</v>
      </c>
      <c r="R45" t="s">
        <v>764</v>
      </c>
      <c r="S45" s="2" t="s">
        <v>764</v>
      </c>
      <c r="T45" s="2" t="s">
        <v>74</v>
      </c>
      <c r="U45">
        <v>20200</v>
      </c>
      <c r="V45" t="str">
        <f>IF(OR(Tabla_producción_serigrafia[[#This Row],[FIN]]&gt;=VALUE("18:50"),Tabla_producción_serigrafia[[#This Row],[FIN]]&lt;VALUE("08:00")),"NOCTURNO","DIURNO")</f>
        <v>DIURNO</v>
      </c>
    </row>
    <row r="46" spans="1:22" hidden="1">
      <c r="A46" s="1">
        <v>46052</v>
      </c>
      <c r="B46" s="2" t="s">
        <v>5061</v>
      </c>
      <c r="C46" s="2" t="s">
        <v>5062</v>
      </c>
      <c r="D46" s="3">
        <v>0.33333333333333326</v>
      </c>
      <c r="E46" s="3">
        <v>0.35069444444444442</v>
      </c>
      <c r="F46">
        <v>0.42</v>
      </c>
      <c r="G46" s="2" t="s">
        <v>3471</v>
      </c>
      <c r="H46" t="s">
        <v>764</v>
      </c>
      <c r="I46" s="2" t="s">
        <v>764</v>
      </c>
      <c r="J46" s="2" t="s">
        <v>764</v>
      </c>
      <c r="K46" s="2" t="s">
        <v>764</v>
      </c>
      <c r="L46" s="2" t="s">
        <v>764</v>
      </c>
      <c r="M46" t="s">
        <v>764</v>
      </c>
      <c r="N46">
        <v>0</v>
      </c>
      <c r="O46">
        <v>0</v>
      </c>
      <c r="P46">
        <v>0</v>
      </c>
      <c r="Q46">
        <v>0</v>
      </c>
      <c r="R46" t="s">
        <v>764</v>
      </c>
      <c r="S46" s="2" t="s">
        <v>764</v>
      </c>
      <c r="T46" s="2" t="s">
        <v>74</v>
      </c>
      <c r="U46">
        <v>0</v>
      </c>
      <c r="V46" t="str">
        <f>IF(OR(Tabla_producción_serigrafia[[#This Row],[FIN]]&gt;=VALUE("18:50"),Tabla_producción_serigrafia[[#This Row],[FIN]]&lt;VALUE("08:00")),"NOCTURNO","DIURNO")</f>
        <v>DIURNO</v>
      </c>
    </row>
    <row r="47" spans="1:22" hidden="1">
      <c r="A47" s="1">
        <v>46052</v>
      </c>
      <c r="B47" s="2" t="s">
        <v>5061</v>
      </c>
      <c r="C47" s="2" t="s">
        <v>5062</v>
      </c>
      <c r="D47" s="3">
        <v>0.35069444444444442</v>
      </c>
      <c r="E47" s="3">
        <v>0.50694444444444442</v>
      </c>
      <c r="F47">
        <v>3.75</v>
      </c>
      <c r="G47" s="2" t="s">
        <v>3417</v>
      </c>
      <c r="H47">
        <v>12660</v>
      </c>
      <c r="I47" s="2" t="s">
        <v>5094</v>
      </c>
      <c r="J47" s="2" t="s">
        <v>5064</v>
      </c>
      <c r="K47" s="2" t="s">
        <v>5065</v>
      </c>
      <c r="L47" s="2" t="s">
        <v>5066</v>
      </c>
      <c r="M47">
        <v>29703</v>
      </c>
      <c r="N47">
        <v>9903</v>
      </c>
      <c r="O47">
        <v>200</v>
      </c>
      <c r="P47" t="s">
        <v>3456</v>
      </c>
      <c r="Q47">
        <v>9903</v>
      </c>
      <c r="R47">
        <v>28</v>
      </c>
      <c r="S47" s="2" t="s">
        <v>764</v>
      </c>
      <c r="T47" s="2" t="s">
        <v>74</v>
      </c>
      <c r="U47">
        <v>10103</v>
      </c>
      <c r="V47" t="str">
        <f>IF(OR(Tabla_producción_serigrafia[[#This Row],[FIN]]&gt;=VALUE("18:50"),Tabla_producción_serigrafia[[#This Row],[FIN]]&lt;VALUE("08:00")),"NOCTURNO","DIURNO")</f>
        <v>DIURNO</v>
      </c>
    </row>
    <row r="48" spans="1:22" hidden="1">
      <c r="A48" s="1">
        <v>46052</v>
      </c>
      <c r="B48" s="2" t="s">
        <v>5061</v>
      </c>
      <c r="C48" s="2" t="s">
        <v>5062</v>
      </c>
      <c r="D48" s="3">
        <v>0.50694444444444442</v>
      </c>
      <c r="E48" s="3">
        <v>0.52083333333333326</v>
      </c>
      <c r="F48">
        <v>0.33</v>
      </c>
      <c r="G48" s="2" t="s">
        <v>3471</v>
      </c>
      <c r="H48" t="s">
        <v>764</v>
      </c>
      <c r="I48" s="2" t="s">
        <v>764</v>
      </c>
      <c r="J48" s="2" t="s">
        <v>764</v>
      </c>
      <c r="K48" s="2" t="s">
        <v>764</v>
      </c>
      <c r="L48" s="2" t="s">
        <v>764</v>
      </c>
      <c r="M48" t="s">
        <v>764</v>
      </c>
      <c r="N48">
        <v>0</v>
      </c>
      <c r="O48">
        <v>0</v>
      </c>
      <c r="P48">
        <v>0</v>
      </c>
      <c r="Q48">
        <v>0</v>
      </c>
      <c r="R48" t="s">
        <v>764</v>
      </c>
      <c r="S48" s="2" t="s">
        <v>764</v>
      </c>
      <c r="T48" s="2" t="s">
        <v>74</v>
      </c>
      <c r="U48">
        <v>0</v>
      </c>
      <c r="V48" t="str">
        <f>IF(OR(Tabla_producción_serigrafia[[#This Row],[FIN]]&gt;=VALUE("18:50"),Tabla_producción_serigrafia[[#This Row],[FIN]]&lt;VALUE("08:00")),"NOCTURNO","DIURNO")</f>
        <v>DIURNO</v>
      </c>
    </row>
    <row r="49" spans="1:22" hidden="1">
      <c r="A49" s="1">
        <v>46052</v>
      </c>
      <c r="B49" s="2" t="s">
        <v>5061</v>
      </c>
      <c r="C49" s="2" t="s">
        <v>5062</v>
      </c>
      <c r="D49" s="3">
        <v>0.52083333333333326</v>
      </c>
      <c r="E49" s="3">
        <v>0.70833333333333326</v>
      </c>
      <c r="F49">
        <v>4.5</v>
      </c>
      <c r="G49" s="2" t="s">
        <v>3417</v>
      </c>
      <c r="H49">
        <v>12685</v>
      </c>
      <c r="I49" s="2" t="s">
        <v>5095</v>
      </c>
      <c r="J49" s="2" t="s">
        <v>5064</v>
      </c>
      <c r="K49" s="2" t="s">
        <v>5065</v>
      </c>
      <c r="L49" s="2" t="s">
        <v>5066</v>
      </c>
      <c r="M49">
        <v>14706</v>
      </c>
      <c r="N49">
        <v>10500</v>
      </c>
      <c r="O49">
        <v>100</v>
      </c>
      <c r="P49" t="s">
        <v>3459</v>
      </c>
      <c r="Q49">
        <v>10500</v>
      </c>
      <c r="R49" t="s">
        <v>764</v>
      </c>
      <c r="S49" s="2" t="s">
        <v>764</v>
      </c>
      <c r="T49" s="2" t="s">
        <v>74</v>
      </c>
      <c r="U49">
        <v>10600</v>
      </c>
      <c r="V49" t="str">
        <f>IF(OR(Tabla_producción_serigrafia[[#This Row],[FIN]]&gt;=VALUE("18:50"),Tabla_producción_serigrafia[[#This Row],[FIN]]&lt;VALUE("08:00")),"NOCTURNO","DIURNO")</f>
        <v>DIURNO</v>
      </c>
    </row>
    <row r="50" spans="1:22" hidden="1">
      <c r="A50" s="1">
        <v>46055</v>
      </c>
      <c r="B50" s="2" t="s">
        <v>5061</v>
      </c>
      <c r="C50" s="2" t="s">
        <v>5062</v>
      </c>
      <c r="D50" s="3">
        <v>0.33333333333333326</v>
      </c>
      <c r="E50" s="3">
        <v>0.35416666666666674</v>
      </c>
      <c r="F50">
        <v>0.5</v>
      </c>
      <c r="G50" s="2" t="s">
        <v>3471</v>
      </c>
      <c r="H50" t="s">
        <v>764</v>
      </c>
      <c r="I50" s="2" t="s">
        <v>764</v>
      </c>
      <c r="J50" s="2" t="s">
        <v>764</v>
      </c>
      <c r="K50" s="2" t="s">
        <v>764</v>
      </c>
      <c r="L50" s="2" t="s">
        <v>764</v>
      </c>
      <c r="M50" t="s">
        <v>764</v>
      </c>
      <c r="N50">
        <v>0</v>
      </c>
      <c r="O50">
        <v>0</v>
      </c>
      <c r="P50">
        <v>0</v>
      </c>
      <c r="Q50">
        <v>0</v>
      </c>
      <c r="R50" t="s">
        <v>764</v>
      </c>
      <c r="S50" s="2" t="s">
        <v>764</v>
      </c>
      <c r="T50" s="2" t="s">
        <v>92</v>
      </c>
      <c r="U50">
        <v>0</v>
      </c>
      <c r="V50" t="str">
        <f>IF(OR(Tabla_producción_serigrafia[[#This Row],[FIN]]&gt;=VALUE("18:50"),Tabla_producción_serigrafia[[#This Row],[FIN]]&lt;VALUE("08:00")),"NOCTURNO","DIURNO")</f>
        <v>DIURNO</v>
      </c>
    </row>
    <row r="51" spans="1:22" hidden="1">
      <c r="A51" s="1">
        <v>46055</v>
      </c>
      <c r="B51" s="2" t="s">
        <v>5061</v>
      </c>
      <c r="C51" s="2" t="s">
        <v>5062</v>
      </c>
      <c r="D51" s="3">
        <v>0.35416666666666674</v>
      </c>
      <c r="E51" s="3">
        <v>0.4375</v>
      </c>
      <c r="F51">
        <v>2</v>
      </c>
      <c r="G51" s="2" t="s">
        <v>3417</v>
      </c>
      <c r="H51">
        <v>12685</v>
      </c>
      <c r="I51" s="2" t="s">
        <v>5095</v>
      </c>
      <c r="J51" s="2" t="s">
        <v>5064</v>
      </c>
      <c r="K51" s="2" t="s">
        <v>5065</v>
      </c>
      <c r="L51" s="2" t="s">
        <v>5066</v>
      </c>
      <c r="M51">
        <v>14706</v>
      </c>
      <c r="N51">
        <v>4306</v>
      </c>
      <c r="O51">
        <v>133</v>
      </c>
      <c r="P51" t="s">
        <v>3456</v>
      </c>
      <c r="Q51">
        <v>4306</v>
      </c>
      <c r="R51">
        <v>31</v>
      </c>
      <c r="S51" s="2" t="s">
        <v>764</v>
      </c>
      <c r="T51" s="2" t="s">
        <v>92</v>
      </c>
      <c r="U51">
        <v>4439</v>
      </c>
      <c r="V51" t="str">
        <f>IF(OR(Tabla_producción_serigrafia[[#This Row],[FIN]]&gt;=VALUE("18:50"),Tabla_producción_serigrafia[[#This Row],[FIN]]&lt;VALUE("08:00")),"NOCTURNO","DIURNO")</f>
        <v>DIURNO</v>
      </c>
    </row>
    <row r="52" spans="1:22" hidden="1">
      <c r="A52" s="1">
        <v>46055</v>
      </c>
      <c r="B52" s="2" t="s">
        <v>5061</v>
      </c>
      <c r="C52" s="2" t="s">
        <v>5062</v>
      </c>
      <c r="D52" s="3">
        <v>0.4375</v>
      </c>
      <c r="E52" s="3">
        <v>0.45833333333333326</v>
      </c>
      <c r="F52">
        <v>0.5</v>
      </c>
      <c r="G52" s="2" t="s">
        <v>3471</v>
      </c>
      <c r="H52" t="s">
        <v>764</v>
      </c>
      <c r="I52" s="2" t="s">
        <v>764</v>
      </c>
      <c r="J52" s="2" t="s">
        <v>764</v>
      </c>
      <c r="K52" s="2" t="s">
        <v>764</v>
      </c>
      <c r="L52" s="2" t="s">
        <v>764</v>
      </c>
      <c r="M52" t="s">
        <v>764</v>
      </c>
      <c r="N52">
        <v>0</v>
      </c>
      <c r="O52">
        <v>0</v>
      </c>
      <c r="P52">
        <v>0</v>
      </c>
      <c r="Q52">
        <v>0</v>
      </c>
      <c r="R52" t="s">
        <v>764</v>
      </c>
      <c r="S52" s="2" t="s">
        <v>764</v>
      </c>
      <c r="T52" s="2" t="s">
        <v>92</v>
      </c>
      <c r="U52">
        <v>0</v>
      </c>
      <c r="V52" t="str">
        <f>IF(OR(Tabla_producción_serigrafia[[#This Row],[FIN]]&gt;=VALUE("18:50"),Tabla_producción_serigrafia[[#This Row],[FIN]]&lt;VALUE("08:00")),"NOCTURNO","DIURNO")</f>
        <v>DIURNO</v>
      </c>
    </row>
    <row r="53" spans="1:22" hidden="1">
      <c r="A53" s="1">
        <v>46055</v>
      </c>
      <c r="B53" s="2" t="s">
        <v>5061</v>
      </c>
      <c r="C53" s="2" t="s">
        <v>5062</v>
      </c>
      <c r="D53" s="3">
        <v>0.45833333333333326</v>
      </c>
      <c r="E53" s="3">
        <v>0.5</v>
      </c>
      <c r="F53">
        <v>1</v>
      </c>
      <c r="G53" s="2" t="s">
        <v>3417</v>
      </c>
      <c r="H53">
        <v>12662</v>
      </c>
      <c r="I53" s="2" t="s">
        <v>5096</v>
      </c>
      <c r="J53" s="2" t="s">
        <v>5064</v>
      </c>
      <c r="K53" s="2" t="s">
        <v>5085</v>
      </c>
      <c r="L53" s="2" t="s">
        <v>5086</v>
      </c>
      <c r="M53">
        <v>2000</v>
      </c>
      <c r="N53">
        <v>2100</v>
      </c>
      <c r="O53">
        <v>60</v>
      </c>
      <c r="P53" t="s">
        <v>3456</v>
      </c>
      <c r="Q53">
        <v>2100</v>
      </c>
      <c r="R53">
        <v>31</v>
      </c>
      <c r="S53" s="2" t="s">
        <v>764</v>
      </c>
      <c r="T53" s="2" t="s">
        <v>92</v>
      </c>
      <c r="U53">
        <v>2160</v>
      </c>
      <c r="V53" t="str">
        <f>IF(OR(Tabla_producción_serigrafia[[#This Row],[FIN]]&gt;=VALUE("18:50"),Tabla_producción_serigrafia[[#This Row],[FIN]]&lt;VALUE("08:00")),"NOCTURNO","DIURNO")</f>
        <v>DIURNO</v>
      </c>
    </row>
    <row r="54" spans="1:22" hidden="1">
      <c r="A54" s="1">
        <v>46055</v>
      </c>
      <c r="B54" s="2" t="s">
        <v>5061</v>
      </c>
      <c r="C54" s="2" t="s">
        <v>5062</v>
      </c>
      <c r="D54" s="3">
        <v>0.5</v>
      </c>
      <c r="E54" s="3">
        <v>0.51388888888888884</v>
      </c>
      <c r="F54">
        <v>0.33</v>
      </c>
      <c r="G54" s="2" t="s">
        <v>3471</v>
      </c>
      <c r="H54" t="s">
        <v>764</v>
      </c>
      <c r="I54" s="2" t="s">
        <v>764</v>
      </c>
      <c r="J54" s="2" t="s">
        <v>764</v>
      </c>
      <c r="K54" s="2" t="s">
        <v>764</v>
      </c>
      <c r="L54" s="2" t="s">
        <v>764</v>
      </c>
      <c r="M54" t="s">
        <v>764</v>
      </c>
      <c r="N54">
        <v>0</v>
      </c>
      <c r="O54">
        <v>0</v>
      </c>
      <c r="P54">
        <v>0</v>
      </c>
      <c r="Q54">
        <v>0</v>
      </c>
      <c r="R54" t="s">
        <v>764</v>
      </c>
      <c r="S54" s="2" t="s">
        <v>764</v>
      </c>
      <c r="T54" s="2" t="s">
        <v>92</v>
      </c>
      <c r="U54">
        <v>0</v>
      </c>
      <c r="V54" t="str">
        <f>IF(OR(Tabla_producción_serigrafia[[#This Row],[FIN]]&gt;=VALUE("18:50"),Tabla_producción_serigrafia[[#This Row],[FIN]]&lt;VALUE("08:00")),"NOCTURNO","DIURNO")</f>
        <v>DIURNO</v>
      </c>
    </row>
    <row r="55" spans="1:22" hidden="1">
      <c r="A55" s="1">
        <v>46055</v>
      </c>
      <c r="B55" s="2" t="s">
        <v>5061</v>
      </c>
      <c r="C55" s="2" t="s">
        <v>5062</v>
      </c>
      <c r="D55" s="3">
        <v>0.51388888888888884</v>
      </c>
      <c r="E55" s="3">
        <v>0.60416666666666674</v>
      </c>
      <c r="F55">
        <v>2.17</v>
      </c>
      <c r="G55" s="2" t="s">
        <v>3417</v>
      </c>
      <c r="H55">
        <v>12663</v>
      </c>
      <c r="I55" s="2" t="s">
        <v>5096</v>
      </c>
      <c r="J55" s="2" t="s">
        <v>5064</v>
      </c>
      <c r="K55" s="2" t="s">
        <v>5085</v>
      </c>
      <c r="L55" s="2" t="s">
        <v>5086</v>
      </c>
      <c r="M55">
        <v>6000</v>
      </c>
      <c r="N55">
        <v>6100</v>
      </c>
      <c r="O55">
        <v>70</v>
      </c>
      <c r="P55" t="s">
        <v>3456</v>
      </c>
      <c r="Q55">
        <v>6100</v>
      </c>
      <c r="R55">
        <v>31</v>
      </c>
      <c r="S55" s="2" t="s">
        <v>764</v>
      </c>
      <c r="T55" s="2" t="s">
        <v>92</v>
      </c>
      <c r="U55">
        <v>6170</v>
      </c>
      <c r="V55" t="str">
        <f>IF(OR(Tabla_producción_serigrafia[[#This Row],[FIN]]&gt;=VALUE("18:50"),Tabla_producción_serigrafia[[#This Row],[FIN]]&lt;VALUE("08:00")),"NOCTURNO","DIURNO")</f>
        <v>DIURNO</v>
      </c>
    </row>
    <row r="56" spans="1:22" hidden="1">
      <c r="A56" s="1">
        <v>46055</v>
      </c>
      <c r="B56" s="2" t="s">
        <v>5061</v>
      </c>
      <c r="C56" s="2" t="s">
        <v>5062</v>
      </c>
      <c r="D56" s="3">
        <v>0.61111111111111116</v>
      </c>
      <c r="E56" s="3">
        <v>0.71527777777777768</v>
      </c>
      <c r="F56">
        <v>2.5</v>
      </c>
      <c r="G56" s="2" t="s">
        <v>3417</v>
      </c>
      <c r="H56">
        <v>12664</v>
      </c>
      <c r="I56" s="2" t="s">
        <v>5096</v>
      </c>
      <c r="J56" s="2" t="s">
        <v>5064</v>
      </c>
      <c r="K56" s="2" t="s">
        <v>5085</v>
      </c>
      <c r="L56" s="2" t="s">
        <v>5086</v>
      </c>
      <c r="M56">
        <v>6000</v>
      </c>
      <c r="N56">
        <v>6100</v>
      </c>
      <c r="O56">
        <v>66</v>
      </c>
      <c r="P56" t="s">
        <v>3456</v>
      </c>
      <c r="Q56">
        <v>6100</v>
      </c>
      <c r="R56">
        <v>31</v>
      </c>
      <c r="S56" s="2" t="s">
        <v>764</v>
      </c>
      <c r="T56" s="2" t="s">
        <v>92</v>
      </c>
      <c r="U56">
        <v>6166</v>
      </c>
      <c r="V56" t="str">
        <f>IF(OR(Tabla_producción_serigrafia[[#This Row],[FIN]]&gt;=VALUE("18:50"),Tabla_producción_serigrafia[[#This Row],[FIN]]&lt;VALUE("08:00")),"NOCTURNO","DIURNO")</f>
        <v>DIURNO</v>
      </c>
    </row>
    <row r="57" spans="1:22" hidden="1">
      <c r="A57" s="1">
        <v>46056</v>
      </c>
      <c r="B57" s="2" t="s">
        <v>5061</v>
      </c>
      <c r="C57" s="2" t="s">
        <v>5062</v>
      </c>
      <c r="D57" s="3">
        <v>0.33333333333333326</v>
      </c>
      <c r="E57" s="3">
        <v>0.35416666666666674</v>
      </c>
      <c r="F57">
        <v>0.5</v>
      </c>
      <c r="G57" s="2" t="s">
        <v>3471</v>
      </c>
      <c r="H57" t="s">
        <v>764</v>
      </c>
      <c r="I57" s="2" t="s">
        <v>764</v>
      </c>
      <c r="J57" s="2" t="s">
        <v>764</v>
      </c>
      <c r="K57" s="2" t="s">
        <v>764</v>
      </c>
      <c r="L57" s="2" t="s">
        <v>764</v>
      </c>
      <c r="M57" t="s">
        <v>764</v>
      </c>
      <c r="N57">
        <v>0</v>
      </c>
      <c r="O57">
        <v>0</v>
      </c>
      <c r="P57">
        <v>0</v>
      </c>
      <c r="Q57">
        <v>0</v>
      </c>
      <c r="R57" t="s">
        <v>764</v>
      </c>
      <c r="S57" s="2" t="s">
        <v>764</v>
      </c>
      <c r="T57" s="2" t="s">
        <v>92</v>
      </c>
      <c r="U57">
        <v>0</v>
      </c>
      <c r="V57" t="str">
        <f>IF(OR(Tabla_producción_serigrafia[[#This Row],[FIN]]&gt;=VALUE("18:50"),Tabla_producción_serigrafia[[#This Row],[FIN]]&lt;VALUE("08:00")),"NOCTURNO","DIURNO")</f>
        <v>DIURNO</v>
      </c>
    </row>
    <row r="58" spans="1:22" hidden="1">
      <c r="A58" s="1">
        <v>46056</v>
      </c>
      <c r="B58" s="2" t="s">
        <v>5061</v>
      </c>
      <c r="C58" s="2" t="s">
        <v>5062</v>
      </c>
      <c r="D58" s="3">
        <v>0.35416666666666674</v>
      </c>
      <c r="E58" s="3">
        <v>0.47916666666666674</v>
      </c>
      <c r="F58">
        <v>3</v>
      </c>
      <c r="G58" s="2" t="s">
        <v>3417</v>
      </c>
      <c r="H58">
        <v>12665</v>
      </c>
      <c r="I58" s="2" t="s">
        <v>5096</v>
      </c>
      <c r="J58" s="2" t="s">
        <v>5064</v>
      </c>
      <c r="K58" s="2" t="s">
        <v>5085</v>
      </c>
      <c r="L58" s="2" t="s">
        <v>5086</v>
      </c>
      <c r="M58">
        <v>6000</v>
      </c>
      <c r="N58">
        <v>6100</v>
      </c>
      <c r="O58">
        <v>70</v>
      </c>
      <c r="P58" t="s">
        <v>3456</v>
      </c>
      <c r="Q58">
        <v>6100</v>
      </c>
      <c r="R58">
        <v>32</v>
      </c>
      <c r="S58" s="2" t="s">
        <v>764</v>
      </c>
      <c r="T58" s="2" t="s">
        <v>92</v>
      </c>
      <c r="U58">
        <v>6170</v>
      </c>
      <c r="V58" t="str">
        <f>IF(OR(Tabla_producción_serigrafia[[#This Row],[FIN]]&gt;=VALUE("18:50"),Tabla_producción_serigrafia[[#This Row],[FIN]]&lt;VALUE("08:00")),"NOCTURNO","DIURNO")</f>
        <v>DIURNO</v>
      </c>
    </row>
    <row r="59" spans="1:22" hidden="1">
      <c r="A59" s="1">
        <v>46056</v>
      </c>
      <c r="B59" s="2" t="s">
        <v>5061</v>
      </c>
      <c r="C59" s="2" t="s">
        <v>5062</v>
      </c>
      <c r="D59" s="3">
        <v>0.47916666666666674</v>
      </c>
      <c r="E59" s="3">
        <v>0.5625</v>
      </c>
      <c r="F59">
        <v>2</v>
      </c>
      <c r="G59" s="2" t="s">
        <v>5067</v>
      </c>
      <c r="H59" t="s">
        <v>764</v>
      </c>
      <c r="I59" s="2" t="s">
        <v>764</v>
      </c>
      <c r="J59" s="2" t="s">
        <v>764</v>
      </c>
      <c r="K59" s="2" t="s">
        <v>764</v>
      </c>
      <c r="L59" s="2" t="s">
        <v>764</v>
      </c>
      <c r="M59" t="s">
        <v>764</v>
      </c>
      <c r="N59">
        <v>0</v>
      </c>
      <c r="O59">
        <v>0</v>
      </c>
      <c r="P59">
        <v>0</v>
      </c>
      <c r="Q59">
        <v>0</v>
      </c>
      <c r="R59" t="s">
        <v>764</v>
      </c>
      <c r="S59" s="2" t="s">
        <v>5097</v>
      </c>
      <c r="T59" s="2" t="s">
        <v>92</v>
      </c>
      <c r="U59">
        <v>0</v>
      </c>
      <c r="V59" t="str">
        <f>IF(OR(Tabla_producción_serigrafia[[#This Row],[FIN]]&gt;=VALUE("18:50"),Tabla_producción_serigrafia[[#This Row],[FIN]]&lt;VALUE("08:00")),"NOCTURNO","DIURNO")</f>
        <v>DIURNO</v>
      </c>
    </row>
    <row r="60" spans="1:22" hidden="1">
      <c r="A60" s="1">
        <v>46056</v>
      </c>
      <c r="B60" s="2" t="s">
        <v>5061</v>
      </c>
      <c r="C60" s="2" t="s">
        <v>5062</v>
      </c>
      <c r="D60" s="3">
        <v>0.58333333333333326</v>
      </c>
      <c r="E60" s="3">
        <v>0.59722222222222232</v>
      </c>
      <c r="F60">
        <v>0.33</v>
      </c>
      <c r="G60" s="2" t="s">
        <v>3471</v>
      </c>
      <c r="H60" t="s">
        <v>764</v>
      </c>
      <c r="I60" s="2" t="s">
        <v>764</v>
      </c>
      <c r="J60" s="2" t="s">
        <v>764</v>
      </c>
      <c r="K60" s="2" t="s">
        <v>764</v>
      </c>
      <c r="L60" s="2" t="s">
        <v>764</v>
      </c>
      <c r="M60" t="s">
        <v>764</v>
      </c>
      <c r="N60">
        <v>0</v>
      </c>
      <c r="O60">
        <v>0</v>
      </c>
      <c r="P60">
        <v>0</v>
      </c>
      <c r="Q60">
        <v>0</v>
      </c>
      <c r="R60" t="s">
        <v>764</v>
      </c>
      <c r="S60" s="2" t="s">
        <v>764</v>
      </c>
      <c r="T60" s="2" t="s">
        <v>92</v>
      </c>
      <c r="U60">
        <v>0</v>
      </c>
      <c r="V60" t="str">
        <f>IF(OR(Tabla_producción_serigrafia[[#This Row],[FIN]]&gt;=VALUE("18:50"),Tabla_producción_serigrafia[[#This Row],[FIN]]&lt;VALUE("08:00")),"NOCTURNO","DIURNO")</f>
        <v>DIURNO</v>
      </c>
    </row>
    <row r="61" spans="1:22" hidden="1">
      <c r="A61" s="1">
        <v>46056</v>
      </c>
      <c r="B61" s="2" t="s">
        <v>5061</v>
      </c>
      <c r="C61" s="2" t="s">
        <v>5062</v>
      </c>
      <c r="D61" s="3">
        <v>0.59722222222222232</v>
      </c>
      <c r="E61" s="3">
        <v>0.70833333333333326</v>
      </c>
      <c r="F61">
        <v>2.67</v>
      </c>
      <c r="G61" s="2" t="s">
        <v>3417</v>
      </c>
      <c r="H61">
        <v>12692</v>
      </c>
      <c r="I61" s="2" t="s">
        <v>5098</v>
      </c>
      <c r="J61" s="2" t="s">
        <v>5099</v>
      </c>
      <c r="K61" s="2" t="s">
        <v>5085</v>
      </c>
      <c r="L61" s="2" t="s">
        <v>5100</v>
      </c>
      <c r="M61">
        <v>6000</v>
      </c>
      <c r="N61">
        <v>6100</v>
      </c>
      <c r="O61">
        <v>60</v>
      </c>
      <c r="P61" t="s">
        <v>3456</v>
      </c>
      <c r="Q61">
        <v>6100</v>
      </c>
      <c r="R61">
        <v>18</v>
      </c>
      <c r="S61" s="2" t="s">
        <v>764</v>
      </c>
      <c r="T61" s="2" t="s">
        <v>92</v>
      </c>
      <c r="U61">
        <v>6160</v>
      </c>
      <c r="V61" t="str">
        <f>IF(OR(Tabla_producción_serigrafia[[#This Row],[FIN]]&gt;=VALUE("18:50"),Tabla_producción_serigrafia[[#This Row],[FIN]]&lt;VALUE("08:00")),"NOCTURNO","DIURNO")</f>
        <v>DIURNO</v>
      </c>
    </row>
    <row r="62" spans="1:22" hidden="1">
      <c r="A62" s="1">
        <v>46057</v>
      </c>
      <c r="B62" s="2" t="s">
        <v>5101</v>
      </c>
      <c r="C62" s="2" t="s">
        <v>5072</v>
      </c>
      <c r="D62" s="3">
        <v>0.33333333333333326</v>
      </c>
      <c r="E62" s="3">
        <v>0.4375</v>
      </c>
      <c r="F62">
        <v>2.5</v>
      </c>
      <c r="G62" s="2" t="s">
        <v>3471</v>
      </c>
      <c r="H62" t="s">
        <v>764</v>
      </c>
      <c r="I62" s="2" t="s">
        <v>764</v>
      </c>
      <c r="J62" s="2" t="s">
        <v>764</v>
      </c>
      <c r="K62" s="2" t="s">
        <v>764</v>
      </c>
      <c r="L62" s="2" t="s">
        <v>764</v>
      </c>
      <c r="M62" t="s">
        <v>764</v>
      </c>
      <c r="N62">
        <v>0</v>
      </c>
      <c r="O62">
        <v>0</v>
      </c>
      <c r="P62">
        <v>0</v>
      </c>
      <c r="Q62">
        <v>0</v>
      </c>
      <c r="R62" t="s">
        <v>764</v>
      </c>
      <c r="S62" s="2" t="s">
        <v>764</v>
      </c>
      <c r="T62" s="2" t="s">
        <v>92</v>
      </c>
      <c r="U62">
        <v>0</v>
      </c>
      <c r="V62" t="str">
        <f>IF(OR(Tabla_producción_serigrafia[[#This Row],[FIN]]&gt;=VALUE("18:50"),Tabla_producción_serigrafia[[#This Row],[FIN]]&lt;VALUE("08:00")),"NOCTURNO","DIURNO")</f>
        <v>DIURNO</v>
      </c>
    </row>
    <row r="63" spans="1:22" hidden="1">
      <c r="A63" s="1">
        <v>46057</v>
      </c>
      <c r="B63" s="2" t="s">
        <v>5101</v>
      </c>
      <c r="C63" s="2" t="s">
        <v>5072</v>
      </c>
      <c r="D63" s="3">
        <v>0.4375</v>
      </c>
      <c r="E63" s="3">
        <v>0.72916666666666674</v>
      </c>
      <c r="F63">
        <v>7</v>
      </c>
      <c r="G63" s="2" t="s">
        <v>3417</v>
      </c>
      <c r="H63">
        <v>122567</v>
      </c>
      <c r="I63" s="2" t="s">
        <v>5102</v>
      </c>
      <c r="J63" s="2" t="s">
        <v>5070</v>
      </c>
      <c r="K63" s="2" t="s">
        <v>5085</v>
      </c>
      <c r="L63" s="2" t="s">
        <v>5103</v>
      </c>
      <c r="M63">
        <v>10000</v>
      </c>
      <c r="N63">
        <v>3300</v>
      </c>
      <c r="O63">
        <v>200</v>
      </c>
      <c r="P63" t="s">
        <v>3459</v>
      </c>
      <c r="Q63">
        <v>1650</v>
      </c>
      <c r="R63" t="s">
        <v>764</v>
      </c>
      <c r="S63" s="2" t="s">
        <v>5104</v>
      </c>
      <c r="T63" s="2" t="s">
        <v>92</v>
      </c>
      <c r="U63">
        <v>3500</v>
      </c>
      <c r="V63" t="str">
        <f>IF(OR(Tabla_producción_serigrafia[[#This Row],[FIN]]&gt;=VALUE("18:50"),Tabla_producción_serigrafia[[#This Row],[FIN]]&lt;VALUE("08:00")),"NOCTURNO","DIURNO")</f>
        <v>DIURNO</v>
      </c>
    </row>
    <row r="64" spans="1:22" hidden="1">
      <c r="A64" s="1">
        <v>46058</v>
      </c>
      <c r="B64" s="2" t="s">
        <v>5101</v>
      </c>
      <c r="C64" s="2" t="s">
        <v>5072</v>
      </c>
      <c r="D64" s="3">
        <v>0.375</v>
      </c>
      <c r="E64" s="3">
        <v>0.72916666666666674</v>
      </c>
      <c r="F64">
        <v>8.5</v>
      </c>
      <c r="G64" s="2" t="s">
        <v>3417</v>
      </c>
      <c r="H64">
        <v>122567</v>
      </c>
      <c r="I64" s="2" t="s">
        <v>5102</v>
      </c>
      <c r="J64" s="2" t="s">
        <v>5070</v>
      </c>
      <c r="K64" s="2" t="s">
        <v>5085</v>
      </c>
      <c r="L64" s="2" t="s">
        <v>5103</v>
      </c>
      <c r="M64">
        <v>10000</v>
      </c>
      <c r="N64">
        <v>4000</v>
      </c>
      <c r="O64">
        <v>375</v>
      </c>
      <c r="P64" t="s">
        <v>3459</v>
      </c>
      <c r="Q64">
        <v>2000</v>
      </c>
      <c r="R64" t="s">
        <v>764</v>
      </c>
      <c r="S64" s="2" t="s">
        <v>5104</v>
      </c>
      <c r="T64" s="2" t="s">
        <v>92</v>
      </c>
      <c r="U64">
        <v>4375</v>
      </c>
      <c r="V64" t="str">
        <f>IF(OR(Tabla_producción_serigrafia[[#This Row],[FIN]]&gt;=VALUE("18:50"),Tabla_producción_serigrafia[[#This Row],[FIN]]&lt;VALUE("08:00")),"NOCTURNO","DIURNO")</f>
        <v>DIURNO</v>
      </c>
    </row>
    <row r="65" spans="1:22" hidden="1">
      <c r="A65" s="1">
        <v>46059</v>
      </c>
      <c r="B65" s="2" t="s">
        <v>5101</v>
      </c>
      <c r="C65" s="2" t="s">
        <v>5072</v>
      </c>
      <c r="D65" s="3">
        <v>0.375</v>
      </c>
      <c r="E65" s="3">
        <v>0.625</v>
      </c>
      <c r="F65">
        <v>6</v>
      </c>
      <c r="G65" s="2" t="s">
        <v>3417</v>
      </c>
      <c r="H65">
        <v>122567</v>
      </c>
      <c r="I65" s="2" t="s">
        <v>5102</v>
      </c>
      <c r="J65" s="2" t="s">
        <v>5070</v>
      </c>
      <c r="K65" s="2" t="s">
        <v>5085</v>
      </c>
      <c r="L65" s="2" t="s">
        <v>5103</v>
      </c>
      <c r="M65">
        <v>10000</v>
      </c>
      <c r="N65">
        <v>3200</v>
      </c>
      <c r="O65">
        <v>293</v>
      </c>
      <c r="P65" t="s">
        <v>3459</v>
      </c>
      <c r="Q65">
        <v>1600</v>
      </c>
      <c r="R65" t="s">
        <v>764</v>
      </c>
      <c r="S65" s="2" t="s">
        <v>5104</v>
      </c>
      <c r="T65" s="2" t="s">
        <v>92</v>
      </c>
      <c r="U65">
        <v>3493</v>
      </c>
      <c r="V65" t="str">
        <f>IF(OR(Tabla_producción_serigrafia[[#This Row],[FIN]]&gt;=VALUE("18:50"),Tabla_producción_serigrafia[[#This Row],[FIN]]&lt;VALUE("08:00")),"NOCTURNO","DIURNO")</f>
        <v>DIURNO</v>
      </c>
    </row>
    <row r="66" spans="1:22" hidden="1">
      <c r="A66" s="1">
        <v>46059</v>
      </c>
      <c r="B66" s="2" t="s">
        <v>5101</v>
      </c>
      <c r="C66" s="2" t="s">
        <v>5072</v>
      </c>
      <c r="D66" s="3">
        <v>0.625</v>
      </c>
      <c r="E66" s="3">
        <v>0.72916666666666674</v>
      </c>
      <c r="F66">
        <v>2.5</v>
      </c>
      <c r="G66" s="2" t="s">
        <v>3417</v>
      </c>
      <c r="H66">
        <v>122567</v>
      </c>
      <c r="I66" s="2" t="s">
        <v>5102</v>
      </c>
      <c r="J66" s="2" t="s">
        <v>5070</v>
      </c>
      <c r="K66" s="2" t="s">
        <v>5085</v>
      </c>
      <c r="L66" s="2" t="s">
        <v>5103</v>
      </c>
      <c r="M66">
        <v>10000</v>
      </c>
      <c r="N66">
        <v>500</v>
      </c>
      <c r="O66">
        <v>70</v>
      </c>
      <c r="P66" t="s">
        <v>3459</v>
      </c>
      <c r="Q66">
        <v>250</v>
      </c>
      <c r="R66" t="s">
        <v>764</v>
      </c>
      <c r="S66" s="2" t="s">
        <v>5105</v>
      </c>
      <c r="T66" s="2" t="s">
        <v>92</v>
      </c>
      <c r="U66">
        <v>570</v>
      </c>
      <c r="V66" t="str">
        <f>IF(OR(Tabla_producción_serigrafia[[#This Row],[FIN]]&gt;=VALUE("18:50"),Tabla_producción_serigrafia[[#This Row],[FIN]]&lt;VALUE("08:00")),"NOCTURNO","DIURNO")</f>
        <v>DIURNO</v>
      </c>
    </row>
    <row r="67" spans="1:22" hidden="1">
      <c r="A67" s="1">
        <v>46062</v>
      </c>
      <c r="B67" s="2" t="s">
        <v>5101</v>
      </c>
      <c r="C67" s="2" t="s">
        <v>5072</v>
      </c>
      <c r="D67" s="3">
        <v>0.375</v>
      </c>
      <c r="E67" s="3">
        <v>0.72916666666666674</v>
      </c>
      <c r="F67">
        <v>8.5</v>
      </c>
      <c r="G67" s="2" t="s">
        <v>3417</v>
      </c>
      <c r="H67">
        <v>122567</v>
      </c>
      <c r="I67" s="2" t="s">
        <v>5102</v>
      </c>
      <c r="J67" s="2" t="s">
        <v>5070</v>
      </c>
      <c r="K67" s="2" t="s">
        <v>5085</v>
      </c>
      <c r="L67" s="2" t="s">
        <v>5103</v>
      </c>
      <c r="M67">
        <v>10000</v>
      </c>
      <c r="N67">
        <v>3000</v>
      </c>
      <c r="O67">
        <v>102</v>
      </c>
      <c r="P67" t="s">
        <v>3459</v>
      </c>
      <c r="Q67">
        <v>1500</v>
      </c>
      <c r="R67" t="s">
        <v>764</v>
      </c>
      <c r="S67" s="2" t="s">
        <v>5105</v>
      </c>
      <c r="T67" s="2" t="s">
        <v>92</v>
      </c>
      <c r="U67">
        <v>3102</v>
      </c>
      <c r="V67" t="str">
        <f>IF(OR(Tabla_producción_serigrafia[[#This Row],[FIN]]&gt;=VALUE("18:50"),Tabla_producción_serigrafia[[#This Row],[FIN]]&lt;VALUE("08:00")),"NOCTURNO","DIURNO")</f>
        <v>DIURNO</v>
      </c>
    </row>
    <row r="68" spans="1:22" hidden="1">
      <c r="A68" s="1">
        <v>46063</v>
      </c>
      <c r="B68" s="2" t="s">
        <v>5101</v>
      </c>
      <c r="C68" s="2" t="s">
        <v>5072</v>
      </c>
      <c r="D68" s="3">
        <v>0.375</v>
      </c>
      <c r="E68" s="3">
        <v>0.72916666666666674</v>
      </c>
      <c r="F68">
        <v>8.5</v>
      </c>
      <c r="G68" s="2" t="s">
        <v>3417</v>
      </c>
      <c r="H68">
        <v>122567</v>
      </c>
      <c r="I68" s="2" t="s">
        <v>5102</v>
      </c>
      <c r="J68" s="2" t="s">
        <v>5070</v>
      </c>
      <c r="K68" s="2" t="s">
        <v>5085</v>
      </c>
      <c r="L68" s="2" t="s">
        <v>5103</v>
      </c>
      <c r="M68">
        <v>10000</v>
      </c>
      <c r="N68">
        <v>3500</v>
      </c>
      <c r="O68">
        <v>250</v>
      </c>
      <c r="P68" t="s">
        <v>3459</v>
      </c>
      <c r="Q68">
        <v>1750</v>
      </c>
      <c r="R68" t="s">
        <v>764</v>
      </c>
      <c r="S68" s="2" t="s">
        <v>5105</v>
      </c>
      <c r="T68" s="2" t="s">
        <v>92</v>
      </c>
      <c r="U68">
        <v>3750</v>
      </c>
      <c r="V68" t="str">
        <f>IF(OR(Tabla_producción_serigrafia[[#This Row],[FIN]]&gt;=VALUE("18:50"),Tabla_producción_serigrafia[[#This Row],[FIN]]&lt;VALUE("08:00")),"NOCTURNO","DIURNO")</f>
        <v>DIURNO</v>
      </c>
    </row>
    <row r="69" spans="1:22" hidden="1">
      <c r="A69" s="1">
        <v>46064</v>
      </c>
      <c r="B69" s="2" t="s">
        <v>5101</v>
      </c>
      <c r="C69" s="2" t="s">
        <v>5072</v>
      </c>
      <c r="D69" s="3">
        <v>0.375</v>
      </c>
      <c r="E69" s="3">
        <v>0.70833333333333326</v>
      </c>
      <c r="F69">
        <v>8</v>
      </c>
      <c r="G69" s="2" t="s">
        <v>3417</v>
      </c>
      <c r="H69">
        <v>122567</v>
      </c>
      <c r="I69" s="2" t="s">
        <v>5102</v>
      </c>
      <c r="J69" s="2" t="s">
        <v>5070</v>
      </c>
      <c r="K69" s="2" t="s">
        <v>5085</v>
      </c>
      <c r="L69" s="2" t="s">
        <v>5103</v>
      </c>
      <c r="M69">
        <v>10000</v>
      </c>
      <c r="N69">
        <v>3080</v>
      </c>
      <c r="O69">
        <v>230</v>
      </c>
      <c r="P69" t="s">
        <v>3456</v>
      </c>
      <c r="Q69">
        <v>1540</v>
      </c>
      <c r="R69" t="s">
        <v>764</v>
      </c>
      <c r="S69" s="2" t="s">
        <v>5105</v>
      </c>
      <c r="T69" s="2" t="s">
        <v>92</v>
      </c>
      <c r="U69">
        <v>3310</v>
      </c>
      <c r="V69" t="str">
        <f>IF(OR(Tabla_producción_serigrafia[[#This Row],[FIN]]&gt;=VALUE("18:50"),Tabla_producción_serigrafia[[#This Row],[FIN]]&lt;VALUE("08:00")),"NOCTURNO","DIURNO")</f>
        <v>DIURNO</v>
      </c>
    </row>
    <row r="70" spans="1:22" hidden="1">
      <c r="A70" s="1">
        <v>46065</v>
      </c>
      <c r="B70" s="2" t="s">
        <v>5101</v>
      </c>
      <c r="C70" s="2" t="s">
        <v>5072</v>
      </c>
      <c r="D70" s="3">
        <v>0.33333333333333326</v>
      </c>
      <c r="E70" s="3">
        <v>0.4375</v>
      </c>
      <c r="F70">
        <v>2.5</v>
      </c>
      <c r="G70" s="2" t="s">
        <v>3471</v>
      </c>
      <c r="H70" t="s">
        <v>764</v>
      </c>
      <c r="I70" s="2" t="s">
        <v>764</v>
      </c>
      <c r="J70" s="2" t="s">
        <v>764</v>
      </c>
      <c r="K70" s="2" t="s">
        <v>764</v>
      </c>
      <c r="L70" s="2" t="s">
        <v>764</v>
      </c>
      <c r="M70" t="s">
        <v>764</v>
      </c>
      <c r="N70">
        <v>0</v>
      </c>
      <c r="O70">
        <v>0</v>
      </c>
      <c r="P70">
        <v>0</v>
      </c>
      <c r="Q70">
        <v>0</v>
      </c>
      <c r="R70" t="s">
        <v>764</v>
      </c>
      <c r="S70" s="2" t="s">
        <v>764</v>
      </c>
      <c r="T70" s="2" t="s">
        <v>92</v>
      </c>
      <c r="U70">
        <v>0</v>
      </c>
      <c r="V70" t="str">
        <f>IF(OR(Tabla_producción_serigrafia[[#This Row],[FIN]]&gt;=VALUE("18:50"),Tabla_producción_serigrafia[[#This Row],[FIN]]&lt;VALUE("08:00")),"NOCTURNO","DIURNO")</f>
        <v>DIURNO</v>
      </c>
    </row>
    <row r="71" spans="1:22" hidden="1">
      <c r="A71" s="1">
        <v>46065</v>
      </c>
      <c r="B71" s="2" t="s">
        <v>5101</v>
      </c>
      <c r="C71" s="2" t="s">
        <v>5072</v>
      </c>
      <c r="D71" s="3">
        <v>0.4375</v>
      </c>
      <c r="E71" s="3">
        <v>0.6875</v>
      </c>
      <c r="F71">
        <v>6</v>
      </c>
      <c r="G71" s="2" t="s">
        <v>3417</v>
      </c>
      <c r="H71">
        <v>12683</v>
      </c>
      <c r="I71" s="2" t="s">
        <v>5080</v>
      </c>
      <c r="J71" s="2" t="s">
        <v>5081</v>
      </c>
      <c r="K71" s="2" t="s">
        <v>5065</v>
      </c>
      <c r="L71" s="2" t="s">
        <v>5082</v>
      </c>
      <c r="M71">
        <v>11400</v>
      </c>
      <c r="N71">
        <v>2000</v>
      </c>
      <c r="O71">
        <v>150</v>
      </c>
      <c r="P71" t="s">
        <v>3459</v>
      </c>
      <c r="Q71">
        <v>1000</v>
      </c>
      <c r="R71" t="s">
        <v>764</v>
      </c>
      <c r="S71" s="2" t="s">
        <v>5104</v>
      </c>
      <c r="T71" s="2" t="s">
        <v>92</v>
      </c>
      <c r="U71">
        <v>2150</v>
      </c>
      <c r="V71" t="str">
        <f>IF(OR(Tabla_producción_serigrafia[[#This Row],[FIN]]&gt;=VALUE("18:50"),Tabla_producción_serigrafia[[#This Row],[FIN]]&lt;VALUE("08:00")),"NOCTURNO","DIURNO")</f>
        <v>DIURNO</v>
      </c>
    </row>
    <row r="72" spans="1:22" hidden="1">
      <c r="A72" s="1">
        <v>46065</v>
      </c>
      <c r="B72" s="2" t="s">
        <v>5101</v>
      </c>
      <c r="C72" s="2" t="s">
        <v>5072</v>
      </c>
      <c r="D72" s="3">
        <v>0.6875</v>
      </c>
      <c r="E72" s="3">
        <v>0.72916666666666674</v>
      </c>
      <c r="F72">
        <v>1</v>
      </c>
      <c r="G72" s="2" t="s">
        <v>3417</v>
      </c>
      <c r="H72">
        <v>12683</v>
      </c>
      <c r="I72" s="2" t="s">
        <v>5080</v>
      </c>
      <c r="J72" s="2" t="s">
        <v>5081</v>
      </c>
      <c r="K72" s="2" t="s">
        <v>5065</v>
      </c>
      <c r="L72" s="2" t="s">
        <v>5082</v>
      </c>
      <c r="M72">
        <v>11400</v>
      </c>
      <c r="N72">
        <v>500</v>
      </c>
      <c r="O72">
        <v>40</v>
      </c>
      <c r="P72" t="s">
        <v>3459</v>
      </c>
      <c r="Q72">
        <v>250</v>
      </c>
      <c r="R72" t="s">
        <v>764</v>
      </c>
      <c r="S72" s="2" t="s">
        <v>5105</v>
      </c>
      <c r="T72" s="2" t="s">
        <v>92</v>
      </c>
      <c r="U72">
        <v>540</v>
      </c>
      <c r="V72" t="str">
        <f>IF(OR(Tabla_producción_serigrafia[[#This Row],[FIN]]&gt;=VALUE("18:50"),Tabla_producción_serigrafia[[#This Row],[FIN]]&lt;VALUE("08:00")),"NOCTURNO","DIURNO")</f>
        <v>DIURNO</v>
      </c>
    </row>
    <row r="73" spans="1:22" hidden="1">
      <c r="A73" s="1">
        <v>46066</v>
      </c>
      <c r="B73" s="2" t="s">
        <v>5101</v>
      </c>
      <c r="C73" s="2" t="s">
        <v>5072</v>
      </c>
      <c r="D73" s="3">
        <v>0.35416666666666674</v>
      </c>
      <c r="E73" s="3">
        <v>0.45833333333333326</v>
      </c>
      <c r="F73">
        <v>2.5</v>
      </c>
      <c r="G73" s="2" t="s">
        <v>3417</v>
      </c>
      <c r="H73">
        <v>12683</v>
      </c>
      <c r="I73" s="2" t="s">
        <v>5080</v>
      </c>
      <c r="J73" s="2" t="s">
        <v>5081</v>
      </c>
      <c r="K73" s="2" t="s">
        <v>5065</v>
      </c>
      <c r="L73" s="2" t="s">
        <v>5082</v>
      </c>
      <c r="M73">
        <v>11400</v>
      </c>
      <c r="N73">
        <v>1135</v>
      </c>
      <c r="O73">
        <v>250</v>
      </c>
      <c r="P73" t="s">
        <v>3456</v>
      </c>
      <c r="Q73">
        <v>568</v>
      </c>
      <c r="R73">
        <v>42</v>
      </c>
      <c r="S73" s="2" t="s">
        <v>5106</v>
      </c>
      <c r="T73" s="2" t="s">
        <v>92</v>
      </c>
      <c r="U73">
        <v>1385</v>
      </c>
      <c r="V73" t="str">
        <f>IF(OR(Tabla_producción_serigrafia[[#This Row],[FIN]]&gt;=VALUE("18:50"),Tabla_producción_serigrafia[[#This Row],[FIN]]&lt;VALUE("08:00")),"NOCTURNO","DIURNO")</f>
        <v>DIURNO</v>
      </c>
    </row>
    <row r="74" spans="1:22" hidden="1">
      <c r="A74" s="1">
        <v>46066</v>
      </c>
      <c r="B74" s="2" t="s">
        <v>5101</v>
      </c>
      <c r="C74" s="2" t="s">
        <v>5072</v>
      </c>
      <c r="D74" s="3">
        <v>0.45833333333333326</v>
      </c>
      <c r="E74" s="3">
        <v>0.625</v>
      </c>
      <c r="F74">
        <v>4</v>
      </c>
      <c r="G74" s="2" t="s">
        <v>5067</v>
      </c>
      <c r="H74" t="s">
        <v>764</v>
      </c>
      <c r="I74" s="2" t="s">
        <v>764</v>
      </c>
      <c r="J74" s="2" t="s">
        <v>764</v>
      </c>
      <c r="K74" s="2" t="s">
        <v>764</v>
      </c>
      <c r="L74" s="2" t="s">
        <v>764</v>
      </c>
      <c r="M74" t="s">
        <v>764</v>
      </c>
      <c r="N74">
        <v>0</v>
      </c>
      <c r="O74">
        <v>0</v>
      </c>
      <c r="P74">
        <v>0</v>
      </c>
      <c r="Q74">
        <v>0</v>
      </c>
      <c r="R74" t="s">
        <v>764</v>
      </c>
      <c r="S74" s="2" t="s">
        <v>5107</v>
      </c>
      <c r="T74" s="2" t="s">
        <v>92</v>
      </c>
      <c r="U74">
        <v>0</v>
      </c>
      <c r="V74" t="str">
        <f>IF(OR(Tabla_producción_serigrafia[[#This Row],[FIN]]&gt;=VALUE("18:50"),Tabla_producción_serigrafia[[#This Row],[FIN]]&lt;VALUE("08:00")),"NOCTURNO","DIURNO")</f>
        <v>DIURNO</v>
      </c>
    </row>
    <row r="75" spans="1:22" hidden="1">
      <c r="A75" s="1">
        <v>46071</v>
      </c>
      <c r="B75" s="2" t="s">
        <v>5061</v>
      </c>
      <c r="C75" s="2" t="s">
        <v>5072</v>
      </c>
      <c r="D75" s="3">
        <v>0.35416666666666674</v>
      </c>
      <c r="E75" s="3">
        <v>0.5625</v>
      </c>
      <c r="F75">
        <v>5</v>
      </c>
      <c r="G75" s="2" t="s">
        <v>3471</v>
      </c>
      <c r="H75" t="s">
        <v>764</v>
      </c>
      <c r="I75" s="2" t="s">
        <v>764</v>
      </c>
      <c r="J75" s="2" t="s">
        <v>764</v>
      </c>
      <c r="K75" s="2" t="s">
        <v>764</v>
      </c>
      <c r="L75" s="2" t="s">
        <v>764</v>
      </c>
      <c r="M75" t="s">
        <v>764</v>
      </c>
      <c r="N75">
        <v>0</v>
      </c>
      <c r="O75">
        <v>0</v>
      </c>
      <c r="P75">
        <v>0</v>
      </c>
      <c r="Q75">
        <v>0</v>
      </c>
      <c r="R75" t="s">
        <v>764</v>
      </c>
      <c r="S75" s="2" t="s">
        <v>764</v>
      </c>
      <c r="T75" s="2" t="s">
        <v>92</v>
      </c>
      <c r="U75">
        <v>0</v>
      </c>
      <c r="V75" t="str">
        <f>IF(OR(Tabla_producción_serigrafia[[#This Row],[FIN]]&gt;=VALUE("18:50"),Tabla_producción_serigrafia[[#This Row],[FIN]]&lt;VALUE("08:00")),"NOCTURNO","DIURNO")</f>
        <v>DIURNO</v>
      </c>
    </row>
    <row r="76" spans="1:22" hidden="1">
      <c r="A76" s="1">
        <v>46071</v>
      </c>
      <c r="B76" s="2" t="s">
        <v>5061</v>
      </c>
      <c r="C76" s="2" t="s">
        <v>5072</v>
      </c>
      <c r="D76" s="3">
        <v>0.5625</v>
      </c>
      <c r="E76" s="3">
        <v>0.72916666666666674</v>
      </c>
      <c r="F76">
        <v>4</v>
      </c>
      <c r="G76" s="2" t="s">
        <v>3417</v>
      </c>
      <c r="H76">
        <v>22612</v>
      </c>
      <c r="I76" s="2" t="s">
        <v>5108</v>
      </c>
      <c r="J76" s="2" t="s">
        <v>5109</v>
      </c>
      <c r="K76" s="2" t="s">
        <v>5065</v>
      </c>
      <c r="L76" s="2" t="s">
        <v>5110</v>
      </c>
      <c r="M76">
        <v>44262</v>
      </c>
      <c r="N76">
        <v>5000</v>
      </c>
      <c r="O76">
        <v>230</v>
      </c>
      <c r="P76" t="s">
        <v>3459</v>
      </c>
      <c r="Q76">
        <v>5000</v>
      </c>
      <c r="R76" t="s">
        <v>764</v>
      </c>
      <c r="S76" s="2" t="s">
        <v>764</v>
      </c>
      <c r="T76" s="2" t="s">
        <v>92</v>
      </c>
      <c r="U76">
        <v>5230</v>
      </c>
      <c r="V76" t="str">
        <f>IF(OR(Tabla_producción_serigrafia[[#This Row],[FIN]]&gt;=VALUE("18:50"),Tabla_producción_serigrafia[[#This Row],[FIN]]&lt;VALUE("08:00")),"NOCTURNO","DIURNO")</f>
        <v>DIURNO</v>
      </c>
    </row>
    <row r="77" spans="1:22" hidden="1">
      <c r="A77" s="1">
        <v>46072</v>
      </c>
      <c r="B77" s="2" t="s">
        <v>5061</v>
      </c>
      <c r="C77" s="2" t="s">
        <v>5072</v>
      </c>
      <c r="D77" s="3">
        <v>0.35416666666666674</v>
      </c>
      <c r="E77" s="3">
        <v>0.72916666666666674</v>
      </c>
      <c r="F77">
        <v>9</v>
      </c>
      <c r="G77" s="2" t="s">
        <v>3417</v>
      </c>
      <c r="H77">
        <v>22612</v>
      </c>
      <c r="I77" s="2" t="s">
        <v>5108</v>
      </c>
      <c r="J77" s="2" t="s">
        <v>5109</v>
      </c>
      <c r="K77" s="2" t="s">
        <v>5065</v>
      </c>
      <c r="L77" s="2" t="s">
        <v>5110</v>
      </c>
      <c r="M77">
        <v>44262</v>
      </c>
      <c r="N77">
        <v>20000</v>
      </c>
      <c r="O77">
        <v>238</v>
      </c>
      <c r="P77" t="s">
        <v>3459</v>
      </c>
      <c r="Q77">
        <v>20000</v>
      </c>
      <c r="R77" t="s">
        <v>764</v>
      </c>
      <c r="S77" s="2" t="s">
        <v>764</v>
      </c>
      <c r="T77" s="2" t="s">
        <v>92</v>
      </c>
      <c r="U77">
        <v>20238</v>
      </c>
      <c r="V77" t="str">
        <f>IF(OR(Tabla_producción_serigrafia[[#This Row],[FIN]]&gt;=VALUE("18:50"),Tabla_producción_serigrafia[[#This Row],[FIN]]&lt;VALUE("08:00")),"NOCTURNO","DIURNO")</f>
        <v>DIURNO</v>
      </c>
    </row>
    <row r="78" spans="1:22" hidden="1">
      <c r="A78" s="1">
        <v>46073</v>
      </c>
      <c r="B78" s="2" t="s">
        <v>5061</v>
      </c>
      <c r="C78" s="2" t="s">
        <v>5072</v>
      </c>
      <c r="D78" s="3">
        <v>0.35416666666666674</v>
      </c>
      <c r="E78" s="3">
        <v>0.70833333333333326</v>
      </c>
      <c r="F78">
        <v>8.5</v>
      </c>
      <c r="G78" s="2" t="s">
        <v>3417</v>
      </c>
      <c r="H78">
        <v>22612</v>
      </c>
      <c r="I78" s="2" t="s">
        <v>5108</v>
      </c>
      <c r="J78" s="2" t="s">
        <v>5109</v>
      </c>
      <c r="K78" s="2" t="s">
        <v>5065</v>
      </c>
      <c r="L78" s="2" t="s">
        <v>5110</v>
      </c>
      <c r="M78">
        <v>44262</v>
      </c>
      <c r="N78">
        <v>19437</v>
      </c>
      <c r="O78">
        <v>320</v>
      </c>
      <c r="P78" t="s">
        <v>3456</v>
      </c>
      <c r="Q78">
        <v>19437</v>
      </c>
      <c r="R78">
        <v>18</v>
      </c>
      <c r="S78" s="2" t="s">
        <v>764</v>
      </c>
      <c r="T78" s="2" t="s">
        <v>92</v>
      </c>
      <c r="U78">
        <v>19757</v>
      </c>
      <c r="V78" t="str">
        <f>IF(OR(Tabla_producción_serigrafia[[#This Row],[FIN]]&gt;=VALUE("18:50"),Tabla_producción_serigrafia[[#This Row],[FIN]]&lt;VALUE("08:00")),"NOCTURNO","DIURNO")</f>
        <v>DIURNO</v>
      </c>
    </row>
    <row r="79" spans="1:22" hidden="1">
      <c r="A79" s="1">
        <v>46076</v>
      </c>
      <c r="B79" s="2" t="s">
        <v>5061</v>
      </c>
      <c r="C79" s="2" t="s">
        <v>5072</v>
      </c>
      <c r="D79" s="3">
        <v>0.33333333333333326</v>
      </c>
      <c r="E79" s="3">
        <v>0.39583333333333326</v>
      </c>
      <c r="F79">
        <v>1.5</v>
      </c>
      <c r="G79" s="2" t="s">
        <v>3471</v>
      </c>
      <c r="H79" t="s">
        <v>764</v>
      </c>
      <c r="I79" s="2" t="s">
        <v>764</v>
      </c>
      <c r="J79" s="2" t="s">
        <v>764</v>
      </c>
      <c r="K79" s="2" t="s">
        <v>764</v>
      </c>
      <c r="L79" s="2" t="s">
        <v>764</v>
      </c>
      <c r="M79" t="s">
        <v>764</v>
      </c>
      <c r="N79">
        <v>0</v>
      </c>
      <c r="O79">
        <v>0</v>
      </c>
      <c r="P79">
        <v>0</v>
      </c>
      <c r="Q79">
        <v>0</v>
      </c>
      <c r="R79" t="s">
        <v>764</v>
      </c>
      <c r="S79" s="2" t="s">
        <v>764</v>
      </c>
      <c r="T79" s="2" t="s">
        <v>92</v>
      </c>
      <c r="U79">
        <v>0</v>
      </c>
      <c r="V79" t="str">
        <f>IF(OR(Tabla_producción_serigrafia[[#This Row],[FIN]]&gt;=VALUE("18:50"),Tabla_producción_serigrafia[[#This Row],[FIN]]&lt;VALUE("08:00")),"NOCTURNO","DIURNO")</f>
        <v>DIURNO</v>
      </c>
    </row>
    <row r="80" spans="1:22" hidden="1">
      <c r="A80" s="1">
        <v>46076</v>
      </c>
      <c r="B80" s="2" t="s">
        <v>5061</v>
      </c>
      <c r="C80" s="2" t="s">
        <v>5072</v>
      </c>
      <c r="D80" s="3">
        <v>0.39583333333333326</v>
      </c>
      <c r="E80" s="3">
        <v>0.4375</v>
      </c>
      <c r="F80">
        <v>1</v>
      </c>
      <c r="G80" s="2" t="s">
        <v>3417</v>
      </c>
      <c r="H80">
        <v>22676</v>
      </c>
      <c r="I80" s="2" t="s">
        <v>5111</v>
      </c>
      <c r="J80" s="2" t="s">
        <v>5109</v>
      </c>
      <c r="K80" s="2" t="s">
        <v>5085</v>
      </c>
      <c r="L80" s="2" t="s">
        <v>5112</v>
      </c>
      <c r="M80">
        <v>2200</v>
      </c>
      <c r="N80">
        <v>2250</v>
      </c>
      <c r="O80">
        <v>30</v>
      </c>
      <c r="P80" t="s">
        <v>3456</v>
      </c>
      <c r="Q80">
        <v>2250</v>
      </c>
      <c r="R80">
        <v>21</v>
      </c>
      <c r="S80" s="2" t="s">
        <v>764</v>
      </c>
      <c r="T80" s="2" t="s">
        <v>92</v>
      </c>
      <c r="U80">
        <v>2280</v>
      </c>
      <c r="V80" t="str">
        <f>IF(OR(Tabla_producción_serigrafia[[#This Row],[FIN]]&gt;=VALUE("18:50"),Tabla_producción_serigrafia[[#This Row],[FIN]]&lt;VALUE("08:00")),"NOCTURNO","DIURNO")</f>
        <v>DIURNO</v>
      </c>
    </row>
    <row r="81" spans="1:22" hidden="1">
      <c r="A81" s="1">
        <v>46076</v>
      </c>
      <c r="B81" s="2" t="s">
        <v>5061</v>
      </c>
      <c r="C81" s="2" t="s">
        <v>5072</v>
      </c>
      <c r="D81" s="3">
        <v>0.4375</v>
      </c>
      <c r="E81" s="3">
        <v>0.45833333333333326</v>
      </c>
      <c r="F81">
        <v>0.5</v>
      </c>
      <c r="G81" s="2" t="s">
        <v>3471</v>
      </c>
      <c r="H81" t="s">
        <v>764</v>
      </c>
      <c r="I81" s="2" t="s">
        <v>764</v>
      </c>
      <c r="J81" s="2" t="s">
        <v>764</v>
      </c>
      <c r="K81" s="2" t="s">
        <v>764</v>
      </c>
      <c r="L81" s="2" t="s">
        <v>764</v>
      </c>
      <c r="M81" t="s">
        <v>764</v>
      </c>
      <c r="N81">
        <v>0</v>
      </c>
      <c r="O81">
        <v>0</v>
      </c>
      <c r="P81">
        <v>0</v>
      </c>
      <c r="Q81">
        <v>0</v>
      </c>
      <c r="R81" t="s">
        <v>764</v>
      </c>
      <c r="S81" s="2" t="s">
        <v>764</v>
      </c>
      <c r="T81" s="2" t="s">
        <v>92</v>
      </c>
      <c r="U81">
        <v>0</v>
      </c>
      <c r="V81" t="str">
        <f>IF(OR(Tabla_producción_serigrafia[[#This Row],[FIN]]&gt;=VALUE("18:50"),Tabla_producción_serigrafia[[#This Row],[FIN]]&lt;VALUE("08:00")),"NOCTURNO","DIURNO")</f>
        <v>DIURNO</v>
      </c>
    </row>
    <row r="82" spans="1:22" hidden="1">
      <c r="A82" s="1">
        <v>46076</v>
      </c>
      <c r="B82" s="2" t="s">
        <v>5061</v>
      </c>
      <c r="C82" s="2" t="s">
        <v>5072</v>
      </c>
      <c r="D82" s="3">
        <v>0.45833333333333326</v>
      </c>
      <c r="E82" s="3">
        <v>0.54166666666666674</v>
      </c>
      <c r="F82">
        <v>2</v>
      </c>
      <c r="G82" s="2" t="s">
        <v>3417</v>
      </c>
      <c r="H82">
        <v>22673</v>
      </c>
      <c r="I82" s="2" t="s">
        <v>5113</v>
      </c>
      <c r="J82" s="2" t="s">
        <v>5109</v>
      </c>
      <c r="K82" s="2" t="s">
        <v>5085</v>
      </c>
      <c r="L82" s="2" t="s">
        <v>5112</v>
      </c>
      <c r="M82">
        <v>2500</v>
      </c>
      <c r="N82">
        <v>2500</v>
      </c>
      <c r="O82">
        <v>30</v>
      </c>
      <c r="P82" t="s">
        <v>3456</v>
      </c>
      <c r="Q82">
        <v>2500</v>
      </c>
      <c r="R82">
        <v>21</v>
      </c>
      <c r="S82" s="2" t="s">
        <v>764</v>
      </c>
      <c r="T82" s="2" t="s">
        <v>92</v>
      </c>
      <c r="U82">
        <v>2530</v>
      </c>
      <c r="V82" t="str">
        <f>IF(OR(Tabla_producción_serigrafia[[#This Row],[FIN]]&gt;=VALUE("18:50"),Tabla_producción_serigrafia[[#This Row],[FIN]]&lt;VALUE("08:00")),"NOCTURNO","DIURNO")</f>
        <v>DIURNO</v>
      </c>
    </row>
    <row r="83" spans="1:22" hidden="1">
      <c r="A83" s="1">
        <v>46076</v>
      </c>
      <c r="B83" s="2" t="s">
        <v>5061</v>
      </c>
      <c r="C83" s="2" t="s">
        <v>5072</v>
      </c>
      <c r="D83" s="3">
        <v>0.54166666666666674</v>
      </c>
      <c r="E83" s="3">
        <v>0.72916666666666674</v>
      </c>
      <c r="F83">
        <v>4.5</v>
      </c>
      <c r="G83" s="2" t="s">
        <v>3417</v>
      </c>
      <c r="H83">
        <v>22685</v>
      </c>
      <c r="I83" s="2" t="s">
        <v>5114</v>
      </c>
      <c r="J83" s="2" t="s">
        <v>5109</v>
      </c>
      <c r="K83" s="2" t="s">
        <v>5065</v>
      </c>
      <c r="L83" s="2" t="s">
        <v>5110</v>
      </c>
      <c r="M83">
        <v>29508</v>
      </c>
      <c r="N83">
        <v>14408</v>
      </c>
      <c r="O83">
        <v>310</v>
      </c>
      <c r="P83" t="s">
        <v>3459</v>
      </c>
      <c r="Q83">
        <v>14408</v>
      </c>
      <c r="R83" t="s">
        <v>764</v>
      </c>
      <c r="S83" s="2"/>
      <c r="T83" s="2" t="s">
        <v>92</v>
      </c>
      <c r="U83">
        <v>14718</v>
      </c>
      <c r="V83" t="str">
        <f>IF(OR(Tabla_producción_serigrafia[[#This Row],[FIN]]&gt;=VALUE("18:50"),Tabla_producción_serigrafia[[#This Row],[FIN]]&lt;VALUE("08:00")),"NOCTURNO","DIURNO")</f>
        <v>DIURNO</v>
      </c>
    </row>
    <row r="84" spans="1:22" hidden="1">
      <c r="A84" s="1">
        <v>46076</v>
      </c>
      <c r="B84" s="2" t="s">
        <v>5061</v>
      </c>
      <c r="C84" s="2" t="s">
        <v>5072</v>
      </c>
      <c r="D84" s="3">
        <v>0.58333333333333326</v>
      </c>
      <c r="E84" s="3">
        <v>0.72916666666666674</v>
      </c>
      <c r="F84">
        <v>3.5</v>
      </c>
      <c r="G84" s="2" t="s">
        <v>3417</v>
      </c>
      <c r="H84">
        <v>22685</v>
      </c>
      <c r="I84" s="2" t="s">
        <v>5114</v>
      </c>
      <c r="J84" s="2" t="s">
        <v>5109</v>
      </c>
      <c r="K84" s="2" t="s">
        <v>5065</v>
      </c>
      <c r="L84" s="2" t="s">
        <v>5110</v>
      </c>
      <c r="M84">
        <v>29508</v>
      </c>
      <c r="N84">
        <v>7500</v>
      </c>
      <c r="O84">
        <v>120</v>
      </c>
      <c r="P84" t="s">
        <v>3459</v>
      </c>
      <c r="Q84">
        <v>7500</v>
      </c>
      <c r="R84" t="s">
        <v>764</v>
      </c>
      <c r="S84" s="2" t="s">
        <v>764</v>
      </c>
      <c r="T84" s="2" t="s">
        <v>92</v>
      </c>
      <c r="U84">
        <v>7620</v>
      </c>
      <c r="V84" t="str">
        <f>IF(OR(Tabla_producción_serigrafia[[#This Row],[FIN]]&gt;=VALUE("18:50"),Tabla_producción_serigrafia[[#This Row],[FIN]]&lt;VALUE("08:00")),"NOCTURNO","DIURNO")</f>
        <v>DIURNO</v>
      </c>
    </row>
    <row r="85" spans="1:22" hidden="1">
      <c r="A85" s="1">
        <v>46077</v>
      </c>
      <c r="B85" s="2" t="s">
        <v>5061</v>
      </c>
      <c r="C85" s="2" t="s">
        <v>5072</v>
      </c>
      <c r="D85" s="3">
        <v>0.35416666666666674</v>
      </c>
      <c r="E85" s="3">
        <v>0.48611111111111116</v>
      </c>
      <c r="F85">
        <v>3.17</v>
      </c>
      <c r="G85" s="2" t="s">
        <v>3417</v>
      </c>
      <c r="H85">
        <v>22685</v>
      </c>
      <c r="I85" s="2" t="s">
        <v>5114</v>
      </c>
      <c r="J85" s="2" t="s">
        <v>5109</v>
      </c>
      <c r="K85" s="2" t="s">
        <v>5065</v>
      </c>
      <c r="L85" s="2" t="s">
        <v>5110</v>
      </c>
      <c r="M85">
        <v>29508</v>
      </c>
      <c r="N85">
        <v>7600</v>
      </c>
      <c r="O85">
        <v>310</v>
      </c>
      <c r="P85" t="s">
        <v>3456</v>
      </c>
      <c r="Q85">
        <v>7600</v>
      </c>
      <c r="R85">
        <v>14</v>
      </c>
      <c r="S85" s="2" t="s">
        <v>5115</v>
      </c>
      <c r="T85" s="2" t="s">
        <v>92</v>
      </c>
      <c r="U85">
        <v>7910</v>
      </c>
      <c r="V85" t="str">
        <f>IF(OR(Tabla_producción_serigrafia[[#This Row],[FIN]]&gt;=VALUE("18:50"),Tabla_producción_serigrafia[[#This Row],[FIN]]&lt;VALUE("08:00")),"NOCTURNO","DIURNO")</f>
        <v>DIURNO</v>
      </c>
    </row>
    <row r="86" spans="1:22" hidden="1">
      <c r="A86" s="1">
        <v>46077</v>
      </c>
      <c r="B86" s="2" t="s">
        <v>5061</v>
      </c>
      <c r="C86" s="2" t="s">
        <v>5072</v>
      </c>
      <c r="D86" s="3">
        <v>0.48611111111111116</v>
      </c>
      <c r="E86" s="3">
        <v>0.70833333333333326</v>
      </c>
      <c r="F86">
        <v>5.33</v>
      </c>
      <c r="G86" s="2" t="s">
        <v>5067</v>
      </c>
      <c r="H86" t="s">
        <v>764</v>
      </c>
      <c r="I86" s="2" t="s">
        <v>764</v>
      </c>
      <c r="J86" s="2" t="s">
        <v>764</v>
      </c>
      <c r="K86" s="2" t="s">
        <v>764</v>
      </c>
      <c r="L86" s="2" t="s">
        <v>764</v>
      </c>
      <c r="M86" t="s">
        <v>764</v>
      </c>
      <c r="N86">
        <v>0</v>
      </c>
      <c r="O86">
        <v>0</v>
      </c>
      <c r="P86">
        <v>0</v>
      </c>
      <c r="Q86">
        <v>0</v>
      </c>
      <c r="R86" t="s">
        <v>764</v>
      </c>
      <c r="S86" s="2" t="s">
        <v>5116</v>
      </c>
      <c r="T86" s="2" t="s">
        <v>92</v>
      </c>
      <c r="U86">
        <v>0</v>
      </c>
      <c r="V86" t="str">
        <f>IF(OR(Tabla_producción_serigrafia[[#This Row],[FIN]]&gt;=VALUE("18:50"),Tabla_producción_serigrafia[[#This Row],[FIN]]&lt;VALUE("08:00")),"NOCTURNO","DIURNO")</f>
        <v>DIURNO</v>
      </c>
    </row>
    <row r="87" spans="1:22" hidden="1">
      <c r="A87" s="1">
        <v>46078</v>
      </c>
      <c r="B87" s="2" t="s">
        <v>5061</v>
      </c>
      <c r="C87" s="2" t="s">
        <v>5072</v>
      </c>
      <c r="D87" s="3">
        <v>0.33333333333333326</v>
      </c>
      <c r="E87" s="3">
        <v>0.41666666666666674</v>
      </c>
      <c r="F87">
        <v>2</v>
      </c>
      <c r="G87" s="2" t="s">
        <v>5067</v>
      </c>
      <c r="H87" t="s">
        <v>764</v>
      </c>
      <c r="I87" s="2" t="s">
        <v>764</v>
      </c>
      <c r="J87" s="2" t="s">
        <v>764</v>
      </c>
      <c r="K87" s="2" t="s">
        <v>764</v>
      </c>
      <c r="L87" s="2" t="s">
        <v>764</v>
      </c>
      <c r="M87" t="s">
        <v>764</v>
      </c>
      <c r="N87">
        <v>0</v>
      </c>
      <c r="O87">
        <v>0</v>
      </c>
      <c r="P87">
        <v>0</v>
      </c>
      <c r="Q87">
        <v>0</v>
      </c>
      <c r="R87" t="s">
        <v>764</v>
      </c>
      <c r="S87" s="2" t="s">
        <v>5116</v>
      </c>
      <c r="T87" s="2" t="s">
        <v>92</v>
      </c>
      <c r="U87">
        <v>0</v>
      </c>
      <c r="V87" t="str">
        <f>IF(OR(Tabla_producción_serigrafia[[#This Row],[FIN]]&gt;=VALUE("18:50"),Tabla_producción_serigrafia[[#This Row],[FIN]]&lt;VALUE("08:00")),"NOCTURNO","DIURNO")</f>
        <v>DIURNO</v>
      </c>
    </row>
    <row r="88" spans="1:22" hidden="1">
      <c r="A88" s="1">
        <v>46079</v>
      </c>
      <c r="B88" s="2" t="s">
        <v>5061</v>
      </c>
      <c r="C88" s="2" t="s">
        <v>5072</v>
      </c>
      <c r="D88" s="3">
        <v>0.35416666666666674</v>
      </c>
      <c r="E88" s="3">
        <v>0.5</v>
      </c>
      <c r="F88">
        <v>3.5</v>
      </c>
      <c r="G88" s="2" t="s">
        <v>3417</v>
      </c>
      <c r="H88">
        <v>22613</v>
      </c>
      <c r="I88" s="2" t="s">
        <v>5117</v>
      </c>
      <c r="J88" s="2" t="s">
        <v>5064</v>
      </c>
      <c r="K88" s="2" t="s">
        <v>5065</v>
      </c>
      <c r="L88" s="2" t="s">
        <v>5066</v>
      </c>
      <c r="M88">
        <v>7000</v>
      </c>
      <c r="N88">
        <v>2000</v>
      </c>
      <c r="O88">
        <v>100</v>
      </c>
      <c r="P88" t="s">
        <v>3459</v>
      </c>
      <c r="Q88">
        <v>2000</v>
      </c>
      <c r="R88" t="s">
        <v>764</v>
      </c>
      <c r="S88" s="2" t="s">
        <v>764</v>
      </c>
      <c r="T88" s="2" t="s">
        <v>92</v>
      </c>
      <c r="U88">
        <v>2100</v>
      </c>
      <c r="V88" t="str">
        <f>IF(OR(Tabla_producción_serigrafia[[#This Row],[FIN]]&gt;=VALUE("18:50"),Tabla_producción_serigrafia[[#This Row],[FIN]]&lt;VALUE("08:00")),"NOCTURNO","DIURNO")</f>
        <v>DIURNO</v>
      </c>
    </row>
    <row r="89" spans="1:22" hidden="1">
      <c r="A89" s="1">
        <v>46079</v>
      </c>
      <c r="B89" s="2" t="s">
        <v>5061</v>
      </c>
      <c r="C89" s="2" t="s">
        <v>5072</v>
      </c>
      <c r="D89" s="3">
        <v>0.58333333333333326</v>
      </c>
      <c r="E89" s="3">
        <v>0.68055555555555558</v>
      </c>
      <c r="F89">
        <v>2.33</v>
      </c>
      <c r="G89" s="2" t="s">
        <v>3417</v>
      </c>
      <c r="H89">
        <v>17226</v>
      </c>
      <c r="I89" s="2" t="s">
        <v>5118</v>
      </c>
      <c r="J89" s="2" t="s">
        <v>5091</v>
      </c>
      <c r="K89" s="2" t="s">
        <v>5065</v>
      </c>
      <c r="L89" s="2" t="s">
        <v>5092</v>
      </c>
      <c r="M89">
        <v>1980</v>
      </c>
      <c r="N89">
        <v>1480</v>
      </c>
      <c r="O89">
        <v>80</v>
      </c>
      <c r="P89" t="s">
        <v>3459</v>
      </c>
      <c r="Q89">
        <v>1480</v>
      </c>
      <c r="R89" t="s">
        <v>764</v>
      </c>
      <c r="S89" s="2"/>
      <c r="T89" s="2" t="s">
        <v>92</v>
      </c>
      <c r="U89">
        <v>1560</v>
      </c>
      <c r="V89" t="str">
        <f>IF(OR(Tabla_producción_serigrafia[[#This Row],[FIN]]&gt;=VALUE("18:50"),Tabla_producción_serigrafia[[#This Row],[FIN]]&lt;VALUE("08:00")),"NOCTURNO","DIURNO")</f>
        <v>DIURNO</v>
      </c>
    </row>
    <row r="90" spans="1:22" hidden="1">
      <c r="A90" s="1">
        <v>46079</v>
      </c>
      <c r="B90" s="2" t="s">
        <v>5061</v>
      </c>
      <c r="C90" s="2" t="s">
        <v>5072</v>
      </c>
      <c r="D90" s="3">
        <v>0.68055555555555558</v>
      </c>
      <c r="E90" s="3">
        <v>0.72916666666666674</v>
      </c>
      <c r="F90">
        <v>1.17</v>
      </c>
      <c r="G90" s="2" t="s">
        <v>3417</v>
      </c>
      <c r="H90">
        <v>17226</v>
      </c>
      <c r="I90" s="2" t="s">
        <v>5118</v>
      </c>
      <c r="J90" s="2" t="s">
        <v>5091</v>
      </c>
      <c r="K90" s="2" t="s">
        <v>5065</v>
      </c>
      <c r="L90" s="2" t="s">
        <v>5092</v>
      </c>
      <c r="M90">
        <v>1980</v>
      </c>
      <c r="N90">
        <v>500</v>
      </c>
      <c r="O90">
        <v>30</v>
      </c>
      <c r="P90" t="s">
        <v>3456</v>
      </c>
      <c r="Q90">
        <v>500</v>
      </c>
      <c r="R90">
        <v>24</v>
      </c>
      <c r="S90" s="2" t="s">
        <v>764</v>
      </c>
      <c r="T90" s="2" t="s">
        <v>92</v>
      </c>
      <c r="U90">
        <v>530</v>
      </c>
      <c r="V90" t="str">
        <f>IF(OR(Tabla_producción_serigrafia[[#This Row],[FIN]]&gt;=VALUE("18:50"),Tabla_producción_serigrafia[[#This Row],[FIN]]&lt;VALUE("08:00")),"NOCTURNO","DIURNO")</f>
        <v>DIURNO</v>
      </c>
    </row>
    <row r="91" spans="1:22" hidden="1">
      <c r="A91" s="1">
        <v>46080</v>
      </c>
      <c r="B91" s="2" t="s">
        <v>5061</v>
      </c>
      <c r="C91" s="2" t="s">
        <v>5072</v>
      </c>
      <c r="D91" s="3">
        <v>0.35416666666666674</v>
      </c>
      <c r="E91" s="3">
        <v>0.52083333333333326</v>
      </c>
      <c r="F91">
        <v>4</v>
      </c>
      <c r="G91" s="2" t="s">
        <v>3417</v>
      </c>
      <c r="H91">
        <v>22613</v>
      </c>
      <c r="I91" s="2" t="s">
        <v>5117</v>
      </c>
      <c r="J91" s="2" t="s">
        <v>5064</v>
      </c>
      <c r="K91" s="2" t="s">
        <v>5065</v>
      </c>
      <c r="L91" s="2" t="s">
        <v>5066</v>
      </c>
      <c r="M91">
        <v>7000</v>
      </c>
      <c r="N91">
        <v>5100</v>
      </c>
      <c r="O91">
        <v>270</v>
      </c>
      <c r="P91" t="s">
        <v>3456</v>
      </c>
      <c r="Q91">
        <v>5100</v>
      </c>
      <c r="R91">
        <v>25</v>
      </c>
      <c r="S91" s="2" t="s">
        <v>764</v>
      </c>
      <c r="T91" s="2" t="s">
        <v>92</v>
      </c>
      <c r="U91">
        <v>5370</v>
      </c>
      <c r="V91" t="str">
        <f>IF(OR(Tabla_producción_serigrafia[[#This Row],[FIN]]&gt;=VALUE("18:50"),Tabla_producción_serigrafia[[#This Row],[FIN]]&lt;VALUE("08:00")),"NOCTURNO","DIURNO")</f>
        <v>DIURNO</v>
      </c>
    </row>
    <row r="92" spans="1:22" hidden="1">
      <c r="A92" s="1">
        <v>46080</v>
      </c>
      <c r="B92" s="2" t="s">
        <v>5061</v>
      </c>
      <c r="C92" s="2" t="s">
        <v>5072</v>
      </c>
      <c r="D92" s="3">
        <v>0.52083333333333326</v>
      </c>
      <c r="E92" s="3">
        <v>0.54166666666666674</v>
      </c>
      <c r="F92">
        <v>0.5</v>
      </c>
      <c r="G92" s="2" t="s">
        <v>3471</v>
      </c>
      <c r="H92" t="s">
        <v>764</v>
      </c>
      <c r="I92" s="2" t="s">
        <v>764</v>
      </c>
      <c r="J92" s="2" t="s">
        <v>764</v>
      </c>
      <c r="K92" s="2" t="s">
        <v>764</v>
      </c>
      <c r="L92" s="2" t="s">
        <v>764</v>
      </c>
      <c r="M92" t="s">
        <v>764</v>
      </c>
      <c r="N92">
        <v>0</v>
      </c>
      <c r="O92">
        <v>0</v>
      </c>
      <c r="P92">
        <v>0</v>
      </c>
      <c r="Q92">
        <v>0</v>
      </c>
      <c r="R92" t="s">
        <v>764</v>
      </c>
      <c r="S92" s="2" t="s">
        <v>764</v>
      </c>
      <c r="T92" s="2" t="s">
        <v>92</v>
      </c>
      <c r="U92">
        <v>0</v>
      </c>
      <c r="V92" t="str">
        <f>IF(OR(Tabla_producción_serigrafia[[#This Row],[FIN]]&gt;=VALUE("18:50"),Tabla_producción_serigrafia[[#This Row],[FIN]]&lt;VALUE("08:00")),"NOCTURNO","DIURNO")</f>
        <v>DIURNO</v>
      </c>
    </row>
    <row r="93" spans="1:22" hidden="1">
      <c r="A93" s="1">
        <v>46080</v>
      </c>
      <c r="B93" s="2" t="s">
        <v>5061</v>
      </c>
      <c r="C93" s="2" t="s">
        <v>5072</v>
      </c>
      <c r="D93" s="3">
        <v>0.54166666666666674</v>
      </c>
      <c r="E93" s="3">
        <v>0.72916666666666674</v>
      </c>
      <c r="F93">
        <v>4.5</v>
      </c>
      <c r="G93" s="2" t="s">
        <v>3417</v>
      </c>
      <c r="H93">
        <v>22682</v>
      </c>
      <c r="I93" s="2" t="s">
        <v>5119</v>
      </c>
      <c r="J93" s="2" t="s">
        <v>5064</v>
      </c>
      <c r="K93" s="2" t="s">
        <v>5065</v>
      </c>
      <c r="L93" s="2" t="s">
        <v>5066</v>
      </c>
      <c r="M93">
        <v>9804</v>
      </c>
      <c r="N93">
        <v>9950</v>
      </c>
      <c r="O93">
        <v>319</v>
      </c>
      <c r="P93" t="s">
        <v>3456</v>
      </c>
      <c r="Q93">
        <v>9950</v>
      </c>
      <c r="R93">
        <v>25</v>
      </c>
      <c r="S93" s="2" t="s">
        <v>764</v>
      </c>
      <c r="T93" s="2" t="s">
        <v>92</v>
      </c>
      <c r="U93">
        <v>10269</v>
      </c>
      <c r="V93" t="str">
        <f>IF(OR(Tabla_producción_serigrafia[[#This Row],[FIN]]&gt;=VALUE("18:50"),Tabla_producción_serigrafia[[#This Row],[FIN]]&lt;VALUE("08:00")),"NOCTURNO","DIURNO")</f>
        <v>DIURNO</v>
      </c>
    </row>
    <row r="94" spans="1:22" hidden="1">
      <c r="A94" s="1">
        <v>46083</v>
      </c>
      <c r="B94" s="2" t="s">
        <v>5061</v>
      </c>
      <c r="C94" s="2" t="s">
        <v>5072</v>
      </c>
      <c r="D94" s="3">
        <v>0.33333333333333326</v>
      </c>
      <c r="E94" s="3">
        <v>0.375</v>
      </c>
      <c r="F94">
        <v>1</v>
      </c>
      <c r="G94" s="2" t="s">
        <v>3471</v>
      </c>
      <c r="H94" t="s">
        <v>764</v>
      </c>
      <c r="I94" s="2" t="s">
        <v>764</v>
      </c>
      <c r="J94" s="2" t="s">
        <v>764</v>
      </c>
      <c r="K94" s="2" t="s">
        <v>764</v>
      </c>
      <c r="L94" s="2" t="s">
        <v>764</v>
      </c>
      <c r="M94" t="s">
        <v>764</v>
      </c>
      <c r="N94">
        <v>0</v>
      </c>
      <c r="O94">
        <v>0</v>
      </c>
      <c r="P94">
        <v>0</v>
      </c>
      <c r="Q94">
        <v>0</v>
      </c>
      <c r="R94" t="s">
        <v>764</v>
      </c>
      <c r="S94" s="2" t="s">
        <v>764</v>
      </c>
      <c r="T94" s="2" t="s">
        <v>312</v>
      </c>
      <c r="U94">
        <v>0</v>
      </c>
      <c r="V94" t="str">
        <f>IF(OR(Tabla_producción_serigrafia[[#This Row],[FIN]]&gt;=VALUE("18:50"),Tabla_producción_serigrafia[[#This Row],[FIN]]&lt;VALUE("08:00")),"NOCTURNO","DIURNO")</f>
        <v>DIURNO</v>
      </c>
    </row>
    <row r="95" spans="1:22" hidden="1">
      <c r="A95" s="1">
        <v>46083</v>
      </c>
      <c r="B95" s="2" t="s">
        <v>5061</v>
      </c>
      <c r="C95" s="2" t="s">
        <v>5072</v>
      </c>
      <c r="D95" s="3">
        <v>0.375</v>
      </c>
      <c r="E95" s="3">
        <v>0.5</v>
      </c>
      <c r="F95">
        <v>3</v>
      </c>
      <c r="G95" s="2" t="s">
        <v>3417</v>
      </c>
      <c r="H95">
        <v>22683</v>
      </c>
      <c r="I95" s="2" t="s">
        <v>5119</v>
      </c>
      <c r="J95" s="2" t="s">
        <v>5064</v>
      </c>
      <c r="K95" s="2" t="s">
        <v>5065</v>
      </c>
      <c r="L95" s="2" t="s">
        <v>5066</v>
      </c>
      <c r="M95">
        <v>9804</v>
      </c>
      <c r="N95">
        <v>6000</v>
      </c>
      <c r="O95">
        <v>83</v>
      </c>
      <c r="P95" t="s">
        <v>3459</v>
      </c>
      <c r="Q95">
        <v>6000</v>
      </c>
      <c r="R95" t="s">
        <v>764</v>
      </c>
      <c r="S95" s="2" t="s">
        <v>5115</v>
      </c>
      <c r="T95" s="2" t="s">
        <v>312</v>
      </c>
      <c r="U95">
        <v>6083</v>
      </c>
      <c r="V95" t="str">
        <f>IF(OR(Tabla_producción_serigrafia[[#This Row],[FIN]]&gt;=VALUE("18:50"),Tabla_producción_serigrafia[[#This Row],[FIN]]&lt;VALUE("08:00")),"NOCTURNO","DIURNO")</f>
        <v>DIURNO</v>
      </c>
    </row>
    <row r="96" spans="1:22" hidden="1">
      <c r="A96" s="1">
        <v>46083</v>
      </c>
      <c r="B96" s="2" t="s">
        <v>5061</v>
      </c>
      <c r="C96" s="2" t="s">
        <v>5072</v>
      </c>
      <c r="D96" s="3">
        <v>0.5</v>
      </c>
      <c r="E96" s="3">
        <v>0.52083333333333326</v>
      </c>
      <c r="F96">
        <v>0.5</v>
      </c>
      <c r="G96" s="2" t="s">
        <v>3471</v>
      </c>
      <c r="H96" t="s">
        <v>764</v>
      </c>
      <c r="I96" s="2" t="s">
        <v>764</v>
      </c>
      <c r="J96" s="2" t="s">
        <v>764</v>
      </c>
      <c r="K96" s="2" t="s">
        <v>764</v>
      </c>
      <c r="L96" s="2" t="s">
        <v>764</v>
      </c>
      <c r="M96" t="s">
        <v>764</v>
      </c>
      <c r="N96">
        <v>0</v>
      </c>
      <c r="O96">
        <v>0</v>
      </c>
      <c r="P96">
        <v>0</v>
      </c>
      <c r="Q96">
        <v>0</v>
      </c>
      <c r="R96" t="s">
        <v>764</v>
      </c>
      <c r="S96" s="2" t="s">
        <v>5120</v>
      </c>
      <c r="T96" s="2" t="s">
        <v>312</v>
      </c>
      <c r="U96">
        <v>0</v>
      </c>
      <c r="V96" t="str">
        <f>IF(OR(Tabla_producción_serigrafia[[#This Row],[FIN]]&gt;=VALUE("18:50"),Tabla_producción_serigrafia[[#This Row],[FIN]]&lt;VALUE("08:00")),"NOCTURNO","DIURNO")</f>
        <v>DIURNO</v>
      </c>
    </row>
    <row r="97" spans="1:22" hidden="1">
      <c r="A97" s="1">
        <v>46083</v>
      </c>
      <c r="B97" s="2" t="s">
        <v>5061</v>
      </c>
      <c r="C97" s="2" t="s">
        <v>5072</v>
      </c>
      <c r="D97" s="3">
        <v>0.52083333333333326</v>
      </c>
      <c r="E97" s="3">
        <v>0.60416666666666674</v>
      </c>
      <c r="F97">
        <v>2</v>
      </c>
      <c r="G97" s="2" t="s">
        <v>3417</v>
      </c>
      <c r="H97">
        <v>22683</v>
      </c>
      <c r="I97" s="2" t="s">
        <v>5119</v>
      </c>
      <c r="J97" s="2" t="s">
        <v>5064</v>
      </c>
      <c r="K97" s="2" t="s">
        <v>5065</v>
      </c>
      <c r="L97" s="2" t="s">
        <v>5066</v>
      </c>
      <c r="M97">
        <v>9804</v>
      </c>
      <c r="N97">
        <v>3900</v>
      </c>
      <c r="O97">
        <v>127</v>
      </c>
      <c r="P97" t="s">
        <v>3456</v>
      </c>
      <c r="Q97">
        <v>3900</v>
      </c>
      <c r="R97">
        <v>28</v>
      </c>
      <c r="S97" s="2" t="s">
        <v>764</v>
      </c>
      <c r="T97" s="2" t="s">
        <v>312</v>
      </c>
      <c r="U97">
        <v>4027</v>
      </c>
      <c r="V97" t="str">
        <f>IF(OR(Tabla_producción_serigrafia[[#This Row],[FIN]]&gt;=VALUE("18:50"),Tabla_producción_serigrafia[[#This Row],[FIN]]&lt;VALUE("08:00")),"NOCTURNO","DIURNO")</f>
        <v>DIURNO</v>
      </c>
    </row>
    <row r="98" spans="1:22" hidden="1">
      <c r="A98" s="1">
        <v>46083</v>
      </c>
      <c r="B98" s="2" t="s">
        <v>5061</v>
      </c>
      <c r="C98" s="2" t="s">
        <v>5072</v>
      </c>
      <c r="D98" s="3">
        <v>0.61805555555555558</v>
      </c>
      <c r="E98" s="3">
        <v>0.72916666666666674</v>
      </c>
      <c r="F98">
        <v>2.67</v>
      </c>
      <c r="G98" s="2" t="s">
        <v>3417</v>
      </c>
      <c r="H98">
        <v>22668</v>
      </c>
      <c r="I98" s="2" t="s">
        <v>5121</v>
      </c>
      <c r="J98" s="2" t="s">
        <v>5064</v>
      </c>
      <c r="K98" s="2" t="s">
        <v>5065</v>
      </c>
      <c r="L98" s="2" t="s">
        <v>5066</v>
      </c>
      <c r="M98">
        <v>9901</v>
      </c>
      <c r="N98">
        <v>8000</v>
      </c>
      <c r="O98">
        <v>203</v>
      </c>
      <c r="P98" t="s">
        <v>3459</v>
      </c>
      <c r="Q98">
        <v>8000</v>
      </c>
      <c r="R98" t="s">
        <v>764</v>
      </c>
      <c r="S98" s="2" t="s">
        <v>764</v>
      </c>
      <c r="T98" s="2" t="s">
        <v>312</v>
      </c>
      <c r="U98">
        <v>8203</v>
      </c>
      <c r="V98" t="str">
        <f>IF(OR(Tabla_producción_serigrafia[[#This Row],[FIN]]&gt;=VALUE("18:50"),Tabla_producción_serigrafia[[#This Row],[FIN]]&lt;VALUE("08:00")),"NOCTURNO","DIURNO")</f>
        <v>DIURNO</v>
      </c>
    </row>
    <row r="99" spans="1:22" hidden="1">
      <c r="A99" s="1">
        <v>46084</v>
      </c>
      <c r="B99" s="2" t="s">
        <v>5061</v>
      </c>
      <c r="C99" s="2" t="s">
        <v>5072</v>
      </c>
      <c r="D99" s="3">
        <v>0.35416666666666674</v>
      </c>
      <c r="E99" s="3">
        <v>0.4375</v>
      </c>
      <c r="F99">
        <v>2</v>
      </c>
      <c r="G99" s="2" t="s">
        <v>3417</v>
      </c>
      <c r="H99">
        <v>22668</v>
      </c>
      <c r="I99" s="2" t="s">
        <v>5121</v>
      </c>
      <c r="J99" s="2" t="s">
        <v>5064</v>
      </c>
      <c r="K99" s="2" t="s">
        <v>5065</v>
      </c>
      <c r="L99" s="2" t="s">
        <v>5066</v>
      </c>
      <c r="M99">
        <v>9901</v>
      </c>
      <c r="N99">
        <v>2000</v>
      </c>
      <c r="O99">
        <v>135</v>
      </c>
      <c r="P99" t="s">
        <v>3456</v>
      </c>
      <c r="Q99">
        <v>2000</v>
      </c>
      <c r="R99">
        <v>29</v>
      </c>
      <c r="S99" s="2" t="s">
        <v>764</v>
      </c>
      <c r="T99" s="2" t="s">
        <v>312</v>
      </c>
      <c r="U99">
        <v>2135</v>
      </c>
      <c r="V99" t="str">
        <f>IF(OR(Tabla_producción_serigrafia[[#This Row],[FIN]]&gt;=VALUE("18:50"),Tabla_producción_serigrafia[[#This Row],[FIN]]&lt;VALUE("08:00")),"NOCTURNO","DIURNO")</f>
        <v>DIURNO</v>
      </c>
    </row>
    <row r="100" spans="1:22" hidden="1">
      <c r="A100" s="1">
        <v>46084</v>
      </c>
      <c r="B100" s="2" t="s">
        <v>5061</v>
      </c>
      <c r="C100" s="2" t="s">
        <v>5072</v>
      </c>
      <c r="D100" s="3">
        <v>0.4375</v>
      </c>
      <c r="E100" s="3">
        <v>0.5625</v>
      </c>
      <c r="F100">
        <v>3</v>
      </c>
      <c r="G100" s="2" t="s">
        <v>3417</v>
      </c>
      <c r="H100">
        <v>22686</v>
      </c>
      <c r="I100" s="2" t="s">
        <v>5122</v>
      </c>
      <c r="J100" s="2" t="s">
        <v>5064</v>
      </c>
      <c r="K100" s="2" t="s">
        <v>5065</v>
      </c>
      <c r="L100" s="2" t="s">
        <v>5066</v>
      </c>
      <c r="M100">
        <v>6000</v>
      </c>
      <c r="N100">
        <v>6100</v>
      </c>
      <c r="O100">
        <v>232</v>
      </c>
      <c r="P100" t="s">
        <v>3456</v>
      </c>
      <c r="Q100">
        <v>6100</v>
      </c>
      <c r="R100">
        <v>21</v>
      </c>
      <c r="S100" s="2" t="s">
        <v>764</v>
      </c>
      <c r="T100" s="2" t="s">
        <v>312</v>
      </c>
      <c r="U100">
        <v>6332</v>
      </c>
      <c r="V100" t="str">
        <f>IF(OR(Tabla_producción_serigrafia[[#This Row],[FIN]]&gt;=VALUE("18:50"),Tabla_producción_serigrafia[[#This Row],[FIN]]&lt;VALUE("08:00")),"NOCTURNO","DIURNO")</f>
        <v>DIURNO</v>
      </c>
    </row>
    <row r="101" spans="1:22" hidden="1">
      <c r="A101" s="1">
        <v>46084</v>
      </c>
      <c r="B101" s="2" t="s">
        <v>5061</v>
      </c>
      <c r="C101" s="2" t="s">
        <v>5072</v>
      </c>
      <c r="D101" s="3">
        <v>0.58333333333333326</v>
      </c>
      <c r="E101" s="3">
        <v>0.66666666666666674</v>
      </c>
      <c r="F101">
        <v>2</v>
      </c>
      <c r="G101" s="2" t="s">
        <v>3417</v>
      </c>
      <c r="H101">
        <v>15226</v>
      </c>
      <c r="I101" s="2" t="s">
        <v>5123</v>
      </c>
      <c r="J101" s="2" t="s">
        <v>5064</v>
      </c>
      <c r="K101" s="2" t="s">
        <v>5065</v>
      </c>
      <c r="L101" s="2" t="s">
        <v>5066</v>
      </c>
      <c r="M101">
        <v>2500</v>
      </c>
      <c r="N101">
        <v>2550</v>
      </c>
      <c r="O101">
        <v>120</v>
      </c>
      <c r="P101" t="s">
        <v>3456</v>
      </c>
      <c r="Q101">
        <v>2550</v>
      </c>
      <c r="R101">
        <v>29</v>
      </c>
      <c r="S101" s="2" t="s">
        <v>764</v>
      </c>
      <c r="T101" s="2" t="s">
        <v>312</v>
      </c>
      <c r="U101">
        <v>2670</v>
      </c>
      <c r="V101" t="str">
        <f>IF(OR(Tabla_producción_serigrafia[[#This Row],[FIN]]&gt;=VALUE("18:50"),Tabla_producción_serigrafia[[#This Row],[FIN]]&lt;VALUE("08:00")),"NOCTURNO","DIURNO")</f>
        <v>DIURNO</v>
      </c>
    </row>
    <row r="102" spans="1:22" hidden="1">
      <c r="A102" s="1">
        <v>46084</v>
      </c>
      <c r="B102" s="2" t="s">
        <v>5061</v>
      </c>
      <c r="C102" s="2" t="s">
        <v>5072</v>
      </c>
      <c r="D102" s="3">
        <v>0.66666666666666674</v>
      </c>
      <c r="E102" s="3">
        <v>0.68055555555555558</v>
      </c>
      <c r="F102">
        <v>0.33</v>
      </c>
      <c r="G102" s="2" t="s">
        <v>3471</v>
      </c>
      <c r="H102" t="s">
        <v>764</v>
      </c>
      <c r="I102" s="2" t="s">
        <v>764</v>
      </c>
      <c r="J102" s="2" t="s">
        <v>764</v>
      </c>
      <c r="K102" s="2" t="s">
        <v>764</v>
      </c>
      <c r="L102" s="2" t="s">
        <v>764</v>
      </c>
      <c r="M102" t="s">
        <v>764</v>
      </c>
      <c r="N102">
        <v>0</v>
      </c>
      <c r="O102">
        <v>0</v>
      </c>
      <c r="P102">
        <v>0</v>
      </c>
      <c r="Q102">
        <v>0</v>
      </c>
      <c r="R102" t="s">
        <v>764</v>
      </c>
      <c r="S102" s="2" t="s">
        <v>764</v>
      </c>
      <c r="T102" s="2" t="s">
        <v>312</v>
      </c>
      <c r="U102">
        <v>0</v>
      </c>
      <c r="V102" t="str">
        <f>IF(OR(Tabla_producción_serigrafia[[#This Row],[FIN]]&gt;=VALUE("18:50"),Tabla_producción_serigrafia[[#This Row],[FIN]]&lt;VALUE("08:00")),"NOCTURNO","DIURNO")</f>
        <v>DIURNO</v>
      </c>
    </row>
    <row r="103" spans="1:22" hidden="1">
      <c r="A103" s="1">
        <v>46084</v>
      </c>
      <c r="B103" s="2" t="s">
        <v>5061</v>
      </c>
      <c r="C103" s="2" t="s">
        <v>5072</v>
      </c>
      <c r="D103" s="3">
        <v>0.68055555555555558</v>
      </c>
      <c r="E103" s="3">
        <v>0.72916666666666674</v>
      </c>
      <c r="F103">
        <v>1.17</v>
      </c>
      <c r="G103" s="2" t="s">
        <v>3417</v>
      </c>
      <c r="H103">
        <v>1326</v>
      </c>
      <c r="I103" s="2" t="s">
        <v>5124</v>
      </c>
      <c r="J103" s="2" t="s">
        <v>5064</v>
      </c>
      <c r="K103" s="2" t="s">
        <v>5065</v>
      </c>
      <c r="L103" s="2" t="s">
        <v>5066</v>
      </c>
      <c r="M103">
        <v>2941</v>
      </c>
      <c r="N103">
        <v>2000</v>
      </c>
      <c r="O103">
        <v>93</v>
      </c>
      <c r="P103" t="s">
        <v>3459</v>
      </c>
      <c r="Q103">
        <v>2000</v>
      </c>
      <c r="R103" t="s">
        <v>764</v>
      </c>
      <c r="S103" s="2" t="s">
        <v>764</v>
      </c>
      <c r="T103" s="2" t="s">
        <v>312</v>
      </c>
      <c r="U103">
        <v>2093</v>
      </c>
      <c r="V103" t="str">
        <f>IF(OR(Tabla_producción_serigrafia[[#This Row],[FIN]]&gt;=VALUE("18:50"),Tabla_producción_serigrafia[[#This Row],[FIN]]&lt;VALUE("08:00")),"NOCTURNO","DIURNO")</f>
        <v>DIURNO</v>
      </c>
    </row>
    <row r="104" spans="1:22" hidden="1">
      <c r="A104" s="1">
        <v>46085</v>
      </c>
      <c r="B104" s="2" t="s">
        <v>5061</v>
      </c>
      <c r="C104" s="2" t="s">
        <v>5072</v>
      </c>
      <c r="D104" s="3">
        <v>0.375</v>
      </c>
      <c r="E104" s="3">
        <v>0.41666666666666674</v>
      </c>
      <c r="F104">
        <v>1</v>
      </c>
      <c r="G104" s="2" t="s">
        <v>3417</v>
      </c>
      <c r="H104">
        <v>1326</v>
      </c>
      <c r="I104" s="2" t="s">
        <v>5124</v>
      </c>
      <c r="J104" s="2" t="s">
        <v>5064</v>
      </c>
      <c r="K104" s="2" t="s">
        <v>5065</v>
      </c>
      <c r="L104" s="2" t="s">
        <v>5066</v>
      </c>
      <c r="M104">
        <v>2941</v>
      </c>
      <c r="N104">
        <v>1000</v>
      </c>
      <c r="O104">
        <v>36</v>
      </c>
      <c r="P104" t="s">
        <v>3456</v>
      </c>
      <c r="Q104">
        <v>1000</v>
      </c>
      <c r="R104">
        <v>2</v>
      </c>
      <c r="S104" s="2" t="s">
        <v>764</v>
      </c>
      <c r="T104" s="2" t="s">
        <v>312</v>
      </c>
      <c r="U104">
        <v>1036</v>
      </c>
      <c r="V104" t="str">
        <f>IF(OR(Tabla_producción_serigrafia[[#This Row],[FIN]]&gt;=VALUE("18:50"),Tabla_producción_serigrafia[[#This Row],[FIN]]&lt;VALUE("08:00")),"NOCTURNO","DIURNO")</f>
        <v>DIURNO</v>
      </c>
    </row>
    <row r="105" spans="1:22" hidden="1">
      <c r="A105" s="1">
        <v>46085</v>
      </c>
      <c r="B105" s="2" t="s">
        <v>5061</v>
      </c>
      <c r="C105" s="2" t="s">
        <v>5072</v>
      </c>
      <c r="D105" s="3">
        <v>0.41666666666666674</v>
      </c>
      <c r="E105" s="3">
        <v>0.43055555555555558</v>
      </c>
      <c r="F105">
        <v>0.33</v>
      </c>
      <c r="G105" s="2" t="s">
        <v>3471</v>
      </c>
      <c r="H105" t="s">
        <v>764</v>
      </c>
      <c r="I105" s="2" t="s">
        <v>764</v>
      </c>
      <c r="J105" s="2" t="s">
        <v>764</v>
      </c>
      <c r="K105" s="2" t="s">
        <v>764</v>
      </c>
      <c r="L105" s="2" t="s">
        <v>764</v>
      </c>
      <c r="M105" t="s">
        <v>764</v>
      </c>
      <c r="N105">
        <v>0</v>
      </c>
      <c r="O105">
        <v>0</v>
      </c>
      <c r="P105">
        <v>0</v>
      </c>
      <c r="Q105">
        <v>0</v>
      </c>
      <c r="R105" t="s">
        <v>764</v>
      </c>
      <c r="S105" s="2" t="s">
        <v>764</v>
      </c>
      <c r="T105" s="2" t="s">
        <v>312</v>
      </c>
      <c r="U105">
        <v>0</v>
      </c>
      <c r="V105" t="str">
        <f>IF(OR(Tabla_producción_serigrafia[[#This Row],[FIN]]&gt;=VALUE("18:50"),Tabla_producción_serigrafia[[#This Row],[FIN]]&lt;VALUE("08:00")),"NOCTURNO","DIURNO")</f>
        <v>DIURNO</v>
      </c>
    </row>
    <row r="106" spans="1:22" hidden="1">
      <c r="A106" s="1">
        <v>46085</v>
      </c>
      <c r="B106" s="2" t="s">
        <v>5061</v>
      </c>
      <c r="C106" s="2" t="s">
        <v>5072</v>
      </c>
      <c r="D106" s="3">
        <v>0.43055555555555558</v>
      </c>
      <c r="E106" s="3">
        <v>0.54166666666666674</v>
      </c>
      <c r="F106">
        <v>2.67</v>
      </c>
      <c r="G106" s="2" t="s">
        <v>3417</v>
      </c>
      <c r="H106">
        <v>4326</v>
      </c>
      <c r="I106" s="2" t="s">
        <v>5125</v>
      </c>
      <c r="J106" s="2" t="s">
        <v>5064</v>
      </c>
      <c r="K106" s="2" t="s">
        <v>5085</v>
      </c>
      <c r="L106" s="2" t="s">
        <v>5086</v>
      </c>
      <c r="M106">
        <v>4000</v>
      </c>
      <c r="N106">
        <v>4100</v>
      </c>
      <c r="O106">
        <v>192</v>
      </c>
      <c r="P106" t="s">
        <v>3456</v>
      </c>
      <c r="Q106">
        <v>4100</v>
      </c>
      <c r="R106">
        <v>2</v>
      </c>
      <c r="S106" s="2" t="s">
        <v>764</v>
      </c>
      <c r="T106" s="2" t="s">
        <v>312</v>
      </c>
      <c r="U106">
        <v>4292</v>
      </c>
      <c r="V106" t="str">
        <f>IF(OR(Tabla_producción_serigrafia[[#This Row],[FIN]]&gt;=VALUE("18:50"),Tabla_producción_serigrafia[[#This Row],[FIN]]&lt;VALUE("08:00")),"NOCTURNO","DIURNO")</f>
        <v>DIURNO</v>
      </c>
    </row>
    <row r="107" spans="1:22" hidden="1">
      <c r="A107" s="1">
        <v>46085</v>
      </c>
      <c r="B107" s="2" t="s">
        <v>5061</v>
      </c>
      <c r="C107" s="2" t="s">
        <v>5072</v>
      </c>
      <c r="D107" s="3">
        <v>0.54166666666666674</v>
      </c>
      <c r="E107" s="3">
        <v>0.5625</v>
      </c>
      <c r="F107">
        <v>0.5</v>
      </c>
      <c r="G107" s="2" t="s">
        <v>3471</v>
      </c>
      <c r="H107" t="s">
        <v>764</v>
      </c>
      <c r="I107" s="2" t="s">
        <v>764</v>
      </c>
      <c r="J107" s="2" t="s">
        <v>764</v>
      </c>
      <c r="K107" s="2" t="s">
        <v>764</v>
      </c>
      <c r="L107" s="2" t="s">
        <v>764</v>
      </c>
      <c r="M107" t="s">
        <v>764</v>
      </c>
      <c r="N107">
        <v>0</v>
      </c>
      <c r="O107">
        <v>0</v>
      </c>
      <c r="P107">
        <v>0</v>
      </c>
      <c r="Q107">
        <v>0</v>
      </c>
      <c r="R107" t="s">
        <v>764</v>
      </c>
      <c r="S107" s="2" t="s">
        <v>764</v>
      </c>
      <c r="T107" s="2" t="s">
        <v>312</v>
      </c>
      <c r="U107">
        <v>0</v>
      </c>
      <c r="V107" t="str">
        <f>IF(OR(Tabla_producción_serigrafia[[#This Row],[FIN]]&gt;=VALUE("18:50"),Tabla_producción_serigrafia[[#This Row],[FIN]]&lt;VALUE("08:00")),"NOCTURNO","DIURNO")</f>
        <v>DIURNO</v>
      </c>
    </row>
    <row r="108" spans="1:22" hidden="1">
      <c r="A108" s="1">
        <v>46085</v>
      </c>
      <c r="B108" s="2" t="s">
        <v>5061</v>
      </c>
      <c r="C108" s="2" t="s">
        <v>5072</v>
      </c>
      <c r="D108" s="3">
        <v>0.58333333333333326</v>
      </c>
      <c r="E108" s="3">
        <v>0.72916666666666674</v>
      </c>
      <c r="F108">
        <v>3.5</v>
      </c>
      <c r="G108" s="2" t="s">
        <v>3417</v>
      </c>
      <c r="H108">
        <v>32604</v>
      </c>
      <c r="I108" s="2" t="s">
        <v>5126</v>
      </c>
      <c r="J108" s="2" t="s">
        <v>5064</v>
      </c>
      <c r="K108" s="2" t="s">
        <v>5065</v>
      </c>
      <c r="L108" s="2" t="s">
        <v>5066</v>
      </c>
      <c r="M108">
        <v>19802</v>
      </c>
      <c r="N108">
        <v>8500</v>
      </c>
      <c r="O108">
        <v>200</v>
      </c>
      <c r="P108" t="s">
        <v>3459</v>
      </c>
      <c r="Q108">
        <v>8500</v>
      </c>
      <c r="R108" t="s">
        <v>764</v>
      </c>
      <c r="S108" s="2" t="s">
        <v>764</v>
      </c>
      <c r="T108" s="2" t="s">
        <v>312</v>
      </c>
      <c r="U108">
        <v>8700</v>
      </c>
      <c r="V108" t="str">
        <f>IF(OR(Tabla_producción_serigrafia[[#This Row],[FIN]]&gt;=VALUE("18:50"),Tabla_producción_serigrafia[[#This Row],[FIN]]&lt;VALUE("08:00")),"NOCTURNO","DIURNO")</f>
        <v>DIURNO</v>
      </c>
    </row>
    <row r="109" spans="1:22" hidden="1">
      <c r="A109" s="1">
        <v>46086</v>
      </c>
      <c r="B109" s="2" t="s">
        <v>5061</v>
      </c>
      <c r="C109" s="2" t="s">
        <v>5072</v>
      </c>
      <c r="D109" s="3">
        <v>0.33333333333333326</v>
      </c>
      <c r="E109" s="3">
        <v>0.70833333333333326</v>
      </c>
      <c r="F109">
        <v>9</v>
      </c>
      <c r="G109" s="2" t="s">
        <v>3417</v>
      </c>
      <c r="H109">
        <v>32604</v>
      </c>
      <c r="I109" s="2" t="s">
        <v>5126</v>
      </c>
      <c r="J109" s="2" t="s">
        <v>5064</v>
      </c>
      <c r="K109" s="2" t="s">
        <v>5065</v>
      </c>
      <c r="L109" s="2" t="s">
        <v>5066</v>
      </c>
      <c r="M109">
        <v>19802</v>
      </c>
      <c r="N109">
        <v>11400</v>
      </c>
      <c r="O109">
        <v>263</v>
      </c>
      <c r="P109" t="s">
        <v>3456</v>
      </c>
      <c r="Q109">
        <v>11400</v>
      </c>
      <c r="R109">
        <v>3</v>
      </c>
      <c r="S109" s="2" t="s">
        <v>764</v>
      </c>
      <c r="T109" s="2" t="s">
        <v>312</v>
      </c>
      <c r="U109">
        <v>11663</v>
      </c>
      <c r="V109" t="str">
        <f>IF(OR(Tabla_producción_serigrafia[[#This Row],[FIN]]&gt;=VALUE("18:50"),Tabla_producción_serigrafia[[#This Row],[FIN]]&lt;VALUE("08:00")),"NOCTURNO","DIURNO")</f>
        <v>DIURNO</v>
      </c>
    </row>
    <row r="110" spans="1:22" hidden="1">
      <c r="A110" s="1">
        <v>46087</v>
      </c>
      <c r="B110" s="2" t="s">
        <v>5061</v>
      </c>
      <c r="C110" s="2" t="s">
        <v>5072</v>
      </c>
      <c r="D110" s="3">
        <v>0.375</v>
      </c>
      <c r="E110" s="3">
        <v>0.45833333333333326</v>
      </c>
      <c r="F110">
        <v>2</v>
      </c>
      <c r="G110" s="2" t="s">
        <v>3417</v>
      </c>
      <c r="H110">
        <v>32646</v>
      </c>
      <c r="I110" s="2" t="s">
        <v>5088</v>
      </c>
      <c r="J110" s="2" t="s">
        <v>5064</v>
      </c>
      <c r="K110" s="2" t="s">
        <v>5065</v>
      </c>
      <c r="L110" s="2" t="s">
        <v>5066</v>
      </c>
      <c r="M110">
        <v>23529</v>
      </c>
      <c r="N110">
        <v>3550</v>
      </c>
      <c r="O110">
        <v>93</v>
      </c>
      <c r="P110" t="s">
        <v>3459</v>
      </c>
      <c r="Q110">
        <v>3550</v>
      </c>
      <c r="R110" t="s">
        <v>764</v>
      </c>
      <c r="S110" s="2" t="s">
        <v>764</v>
      </c>
      <c r="T110" s="2" t="s">
        <v>312</v>
      </c>
      <c r="U110">
        <v>3643</v>
      </c>
      <c r="V110" t="str">
        <f>IF(OR(Tabla_producción_serigrafia[[#This Row],[FIN]]&gt;=VALUE("18:50"),Tabla_producción_serigrafia[[#This Row],[FIN]]&lt;VALUE("08:00")),"NOCTURNO","DIURNO")</f>
        <v>DIURNO</v>
      </c>
    </row>
    <row r="111" spans="1:22" hidden="1">
      <c r="A111" s="1">
        <v>46087</v>
      </c>
      <c r="B111" s="2" t="s">
        <v>5061</v>
      </c>
      <c r="C111" s="2" t="s">
        <v>5072</v>
      </c>
      <c r="D111" s="3">
        <v>0.5</v>
      </c>
      <c r="E111" s="3">
        <v>0.72916666666666674</v>
      </c>
      <c r="F111">
        <v>5.5</v>
      </c>
      <c r="G111" s="2" t="s">
        <v>3417</v>
      </c>
      <c r="H111">
        <v>32647</v>
      </c>
      <c r="I111" s="2" t="s">
        <v>5127</v>
      </c>
      <c r="J111" s="2" t="s">
        <v>5064</v>
      </c>
      <c r="K111" s="2" t="s">
        <v>5065</v>
      </c>
      <c r="L111" s="2" t="s">
        <v>5066</v>
      </c>
      <c r="M111">
        <v>15686</v>
      </c>
      <c r="N111">
        <v>8500</v>
      </c>
      <c r="O111">
        <v>230</v>
      </c>
      <c r="P111" t="s">
        <v>3459</v>
      </c>
      <c r="Q111">
        <v>8500</v>
      </c>
      <c r="R111" t="s">
        <v>764</v>
      </c>
      <c r="S111" s="2" t="s">
        <v>764</v>
      </c>
      <c r="T111" s="2" t="s">
        <v>312</v>
      </c>
      <c r="U111">
        <v>8730</v>
      </c>
      <c r="V111" t="str">
        <f>IF(OR(Tabla_producción_serigrafia[[#This Row],[FIN]]&gt;=VALUE("18:50"),Tabla_producción_serigrafia[[#This Row],[FIN]]&lt;VALUE("08:00")),"NOCTURNO","DIURNO")</f>
        <v>DIURNO</v>
      </c>
    </row>
    <row r="112" spans="1:22" hidden="1">
      <c r="A112" s="1">
        <v>46090</v>
      </c>
      <c r="B112" s="2" t="s">
        <v>5061</v>
      </c>
      <c r="C112" s="2" t="s">
        <v>5072</v>
      </c>
      <c r="D112" s="3">
        <v>0.35416666666666674</v>
      </c>
      <c r="E112" s="3">
        <v>0.52083333333333326</v>
      </c>
      <c r="F112">
        <v>4</v>
      </c>
      <c r="G112" s="2" t="s">
        <v>3417</v>
      </c>
      <c r="H112">
        <v>32647</v>
      </c>
      <c r="I112" s="2" t="s">
        <v>5127</v>
      </c>
      <c r="J112" s="2" t="s">
        <v>5064</v>
      </c>
      <c r="K112" s="2" t="s">
        <v>5065</v>
      </c>
      <c r="L112" s="2" t="s">
        <v>5066</v>
      </c>
      <c r="M112">
        <v>15686</v>
      </c>
      <c r="N112">
        <v>7300</v>
      </c>
      <c r="O112">
        <v>193</v>
      </c>
      <c r="P112" t="s">
        <v>3456</v>
      </c>
      <c r="Q112">
        <v>7300</v>
      </c>
      <c r="R112">
        <v>7</v>
      </c>
      <c r="S112" s="2" t="s">
        <v>764</v>
      </c>
      <c r="T112" s="2" t="s">
        <v>312</v>
      </c>
      <c r="U112">
        <v>7493</v>
      </c>
      <c r="V112" t="str">
        <f>IF(OR(Tabla_producción_serigrafia[[#This Row],[FIN]]&gt;=VALUE("18:50"),Tabla_producción_serigrafia[[#This Row],[FIN]]&lt;VALUE("08:00")),"NOCTURNO","DIURNO")</f>
        <v>DIURNO</v>
      </c>
    </row>
    <row r="113" spans="1:22" hidden="1">
      <c r="A113" s="1">
        <v>46090</v>
      </c>
      <c r="B113" s="2" t="s">
        <v>5061</v>
      </c>
      <c r="C113" s="2" t="s">
        <v>5072</v>
      </c>
      <c r="D113" s="3">
        <v>0.625</v>
      </c>
      <c r="E113" s="3">
        <v>0.72916666666666674</v>
      </c>
      <c r="F113">
        <v>2.5</v>
      </c>
      <c r="G113" s="2" t="s">
        <v>3417</v>
      </c>
      <c r="H113">
        <v>32648</v>
      </c>
      <c r="I113" s="2" t="s">
        <v>5128</v>
      </c>
      <c r="J113" s="2" t="s">
        <v>5064</v>
      </c>
      <c r="K113" s="2" t="s">
        <v>5065</v>
      </c>
      <c r="L113" s="2" t="s">
        <v>5066</v>
      </c>
      <c r="M113">
        <v>11764</v>
      </c>
      <c r="N113">
        <v>5000</v>
      </c>
      <c r="O113">
        <v>92</v>
      </c>
      <c r="P113" t="s">
        <v>3459</v>
      </c>
      <c r="Q113">
        <v>5000</v>
      </c>
      <c r="R113" t="s">
        <v>764</v>
      </c>
      <c r="S113" s="2" t="s">
        <v>764</v>
      </c>
      <c r="T113" s="2" t="s">
        <v>312</v>
      </c>
      <c r="U113">
        <v>5092</v>
      </c>
      <c r="V113" t="str">
        <f>IF(OR(Tabla_producción_serigrafia[[#This Row],[FIN]]&gt;=VALUE("18:50"),Tabla_producción_serigrafia[[#This Row],[FIN]]&lt;VALUE("08:00")),"NOCTURNO","DIURNO")</f>
        <v>DIURNO</v>
      </c>
    </row>
    <row r="114" spans="1:22" hidden="1">
      <c r="A114" s="1">
        <v>46091</v>
      </c>
      <c r="B114" s="2" t="s">
        <v>5061</v>
      </c>
      <c r="C114" s="2" t="s">
        <v>5072</v>
      </c>
      <c r="D114" s="3">
        <v>0.41666666666666674</v>
      </c>
      <c r="E114" s="3">
        <v>0.5625</v>
      </c>
      <c r="F114">
        <v>3.5</v>
      </c>
      <c r="G114" s="2" t="s">
        <v>3417</v>
      </c>
      <c r="H114">
        <v>32648</v>
      </c>
      <c r="I114" s="2" t="s">
        <v>5128</v>
      </c>
      <c r="J114" s="2" t="s">
        <v>5064</v>
      </c>
      <c r="K114" s="2" t="s">
        <v>5065</v>
      </c>
      <c r="L114" s="2" t="s">
        <v>5066</v>
      </c>
      <c r="M114">
        <v>11764</v>
      </c>
      <c r="N114">
        <v>6875</v>
      </c>
      <c r="O114">
        <v>232</v>
      </c>
      <c r="P114" t="s">
        <v>3456</v>
      </c>
      <c r="Q114">
        <v>6875</v>
      </c>
      <c r="R114">
        <v>8</v>
      </c>
      <c r="S114" s="2" t="s">
        <v>764</v>
      </c>
      <c r="T114" s="2" t="s">
        <v>312</v>
      </c>
      <c r="U114">
        <v>7107</v>
      </c>
      <c r="V114" t="str">
        <f>IF(OR(Tabla_producción_serigrafia[[#This Row],[FIN]]&gt;=VALUE("18:50"),Tabla_producción_serigrafia[[#This Row],[FIN]]&lt;VALUE("08:00")),"NOCTURNO","DIURNO")</f>
        <v>DIURNO</v>
      </c>
    </row>
    <row r="115" spans="1:22" hidden="1">
      <c r="A115" s="1">
        <v>46091</v>
      </c>
      <c r="B115" s="2" t="s">
        <v>5061</v>
      </c>
      <c r="C115" s="2" t="s">
        <v>5072</v>
      </c>
      <c r="D115" s="3">
        <v>0.5625</v>
      </c>
      <c r="E115" s="3">
        <v>0.72916666666666674</v>
      </c>
      <c r="F115">
        <v>4</v>
      </c>
      <c r="G115" s="2" t="s">
        <v>5067</v>
      </c>
      <c r="H115" t="s">
        <v>764</v>
      </c>
      <c r="I115" s="2" t="s">
        <v>764</v>
      </c>
      <c r="J115" s="2" t="s">
        <v>764</v>
      </c>
      <c r="K115" s="2" t="s">
        <v>764</v>
      </c>
      <c r="L115" s="2" t="s">
        <v>764</v>
      </c>
      <c r="M115" t="s">
        <v>764</v>
      </c>
      <c r="N115">
        <v>0</v>
      </c>
      <c r="O115">
        <v>0</v>
      </c>
      <c r="P115">
        <v>0</v>
      </c>
      <c r="Q115">
        <v>0</v>
      </c>
      <c r="R115" t="s">
        <v>764</v>
      </c>
      <c r="S115" s="2" t="s">
        <v>5129</v>
      </c>
      <c r="T115" s="2" t="s">
        <v>312</v>
      </c>
      <c r="U115">
        <v>0</v>
      </c>
      <c r="V115" t="str">
        <f>IF(OR(Tabla_producción_serigrafia[[#This Row],[FIN]]&gt;=VALUE("18:50"),Tabla_producción_serigrafia[[#This Row],[FIN]]&lt;VALUE("08:00")),"NOCTURNO","DIURNO")</f>
        <v>DIURNO</v>
      </c>
    </row>
    <row r="116" spans="1:22" hidden="1">
      <c r="A116" s="1">
        <v>46093</v>
      </c>
      <c r="B116" s="2" t="s">
        <v>5101</v>
      </c>
      <c r="C116" s="2" t="s">
        <v>5072</v>
      </c>
      <c r="D116" s="3">
        <v>0.41666666666666674</v>
      </c>
      <c r="E116" s="3">
        <v>0.60416666666666674</v>
      </c>
      <c r="F116">
        <v>4.5</v>
      </c>
      <c r="G116" s="2" t="s">
        <v>3417</v>
      </c>
      <c r="H116">
        <v>22695</v>
      </c>
      <c r="I116" s="2" t="s">
        <v>5130</v>
      </c>
      <c r="J116" s="2" t="s">
        <v>5075</v>
      </c>
      <c r="K116" s="2" t="s">
        <v>5065</v>
      </c>
      <c r="L116" s="2" t="s">
        <v>5076</v>
      </c>
      <c r="M116">
        <v>2000</v>
      </c>
      <c r="N116">
        <v>2200</v>
      </c>
      <c r="O116">
        <v>137</v>
      </c>
      <c r="P116" t="s">
        <v>3459</v>
      </c>
      <c r="Q116">
        <v>1100</v>
      </c>
      <c r="R116" t="s">
        <v>764</v>
      </c>
      <c r="S116" s="2" t="s">
        <v>5131</v>
      </c>
      <c r="T116" s="2" t="s">
        <v>312</v>
      </c>
      <c r="U116">
        <v>2337</v>
      </c>
      <c r="V116" t="str">
        <f>IF(OR(Tabla_producción_serigrafia[[#This Row],[FIN]]&gt;=VALUE("18:50"),Tabla_producción_serigrafia[[#This Row],[FIN]]&lt;VALUE("08:00")),"NOCTURNO","DIURNO")</f>
        <v>DIURNO</v>
      </c>
    </row>
    <row r="117" spans="1:22" hidden="1">
      <c r="A117" s="1">
        <v>46093</v>
      </c>
      <c r="B117" s="2" t="s">
        <v>5101</v>
      </c>
      <c r="C117" s="2" t="s">
        <v>5072</v>
      </c>
      <c r="D117" s="3">
        <v>0.625</v>
      </c>
      <c r="E117" s="3">
        <v>0.70833333333333326</v>
      </c>
      <c r="F117">
        <v>2</v>
      </c>
      <c r="G117" s="2" t="s">
        <v>3417</v>
      </c>
      <c r="H117">
        <v>22695</v>
      </c>
      <c r="I117" s="2" t="s">
        <v>5130</v>
      </c>
      <c r="J117" s="2" t="s">
        <v>5075</v>
      </c>
      <c r="K117" s="2" t="s">
        <v>5065</v>
      </c>
      <c r="L117" s="2" t="s">
        <v>5076</v>
      </c>
      <c r="M117">
        <v>2000</v>
      </c>
      <c r="N117">
        <v>1000</v>
      </c>
      <c r="O117">
        <v>70</v>
      </c>
      <c r="P117" t="s">
        <v>3459</v>
      </c>
      <c r="Q117">
        <v>500</v>
      </c>
      <c r="R117" t="s">
        <v>764</v>
      </c>
      <c r="S117" s="2" t="s">
        <v>5132</v>
      </c>
      <c r="T117" s="2" t="s">
        <v>312</v>
      </c>
      <c r="U117">
        <v>1070</v>
      </c>
      <c r="V117" t="str">
        <f>IF(OR(Tabla_producción_serigrafia[[#This Row],[FIN]]&gt;=VALUE("18:50"),Tabla_producción_serigrafia[[#This Row],[FIN]]&lt;VALUE("08:00")),"NOCTURNO","DIURNO")</f>
        <v>DIURNO</v>
      </c>
    </row>
    <row r="118" spans="1:22" hidden="1">
      <c r="A118" s="1">
        <v>46094</v>
      </c>
      <c r="B118" s="2" t="s">
        <v>5101</v>
      </c>
      <c r="C118" s="2" t="s">
        <v>5072</v>
      </c>
      <c r="D118" s="3">
        <v>0.35416666666666674</v>
      </c>
      <c r="E118" s="3">
        <v>0.5</v>
      </c>
      <c r="F118">
        <v>3.5</v>
      </c>
      <c r="G118" s="2" t="s">
        <v>3417</v>
      </c>
      <c r="H118">
        <v>22695</v>
      </c>
      <c r="I118" s="2" t="s">
        <v>5130</v>
      </c>
      <c r="J118" s="2" t="s">
        <v>5075</v>
      </c>
      <c r="K118" s="2" t="s">
        <v>5065</v>
      </c>
      <c r="L118" s="2" t="s">
        <v>5076</v>
      </c>
      <c r="M118">
        <v>2000</v>
      </c>
      <c r="N118">
        <v>1230</v>
      </c>
      <c r="O118">
        <v>130</v>
      </c>
      <c r="P118" t="s">
        <v>3456</v>
      </c>
      <c r="Q118">
        <v>615</v>
      </c>
      <c r="R118">
        <v>30</v>
      </c>
      <c r="S118" s="2" t="s">
        <v>5132</v>
      </c>
      <c r="T118" s="2" t="s">
        <v>312</v>
      </c>
      <c r="U118">
        <v>1360</v>
      </c>
      <c r="V118" t="str">
        <f>IF(OR(Tabla_producción_serigrafia[[#This Row],[FIN]]&gt;=VALUE("18:50"),Tabla_producción_serigrafia[[#This Row],[FIN]]&lt;VALUE("08:00")),"NOCTURNO","DIURNO")</f>
        <v>DIURNO</v>
      </c>
    </row>
    <row r="119" spans="1:22" hidden="1">
      <c r="A119" s="1">
        <v>46113</v>
      </c>
      <c r="B119" s="2" t="s">
        <v>5061</v>
      </c>
      <c r="C119" s="2" t="s">
        <v>5062</v>
      </c>
      <c r="D119" s="3">
        <v>0.33333333333333326</v>
      </c>
      <c r="E119" s="3">
        <v>0.34722222222222232</v>
      </c>
      <c r="F119">
        <v>0.33</v>
      </c>
      <c r="G119" s="2" t="s">
        <v>3471</v>
      </c>
      <c r="H119" t="s">
        <v>764</v>
      </c>
      <c r="I119" s="2" t="s">
        <v>764</v>
      </c>
      <c r="J119" s="2" t="s">
        <v>764</v>
      </c>
      <c r="K119" s="2" t="s">
        <v>764</v>
      </c>
      <c r="L119" s="2" t="s">
        <v>764</v>
      </c>
      <c r="M119" t="s">
        <v>764</v>
      </c>
      <c r="N119">
        <v>0</v>
      </c>
      <c r="O119">
        <v>0</v>
      </c>
      <c r="P119">
        <v>0</v>
      </c>
      <c r="Q119">
        <v>0</v>
      </c>
      <c r="R119" t="s">
        <v>764</v>
      </c>
      <c r="S119" s="2" t="s">
        <v>5077</v>
      </c>
      <c r="T119" s="2" t="s">
        <v>376</v>
      </c>
      <c r="U119">
        <v>0</v>
      </c>
      <c r="V119" t="str">
        <f>IF(OR(Tabla_producción_serigrafia[[#This Row],[FIN]]&gt;=VALUE("18:50"),Tabla_producción_serigrafia[[#This Row],[FIN]]&lt;VALUE("08:00")),"NOCTURNO","DIURNO")</f>
        <v>DIURNO</v>
      </c>
    </row>
    <row r="120" spans="1:22" hidden="1">
      <c r="A120" s="1">
        <v>46113</v>
      </c>
      <c r="B120" s="2" t="s">
        <v>5061</v>
      </c>
      <c r="C120" s="2" t="s">
        <v>5062</v>
      </c>
      <c r="D120" s="3">
        <v>0.34722222222222232</v>
      </c>
      <c r="E120" s="3">
        <v>0.73263888888888884</v>
      </c>
      <c r="F120">
        <v>9.25</v>
      </c>
      <c r="G120" s="2" t="s">
        <v>3417</v>
      </c>
      <c r="H120">
        <v>32646</v>
      </c>
      <c r="I120" s="2" t="s">
        <v>5088</v>
      </c>
      <c r="J120" s="2" t="s">
        <v>5064</v>
      </c>
      <c r="K120" s="2" t="s">
        <v>5065</v>
      </c>
      <c r="L120" s="2" t="s">
        <v>5066</v>
      </c>
      <c r="M120">
        <v>23529</v>
      </c>
      <c r="N120">
        <v>20000</v>
      </c>
      <c r="O120">
        <v>160</v>
      </c>
      <c r="P120" t="s">
        <v>3456</v>
      </c>
      <c r="Q120">
        <v>20000</v>
      </c>
      <c r="R120">
        <v>30</v>
      </c>
      <c r="S120" s="2" t="s">
        <v>764</v>
      </c>
      <c r="T120" s="2" t="s">
        <v>376</v>
      </c>
      <c r="U120">
        <v>20160</v>
      </c>
      <c r="V120" t="str">
        <f>IF(OR(Tabla_producción_serigrafia[[#This Row],[FIN]]&gt;=VALUE("18:50"),Tabla_producción_serigrafia[[#This Row],[FIN]]&lt;VALUE("08:00")),"NOCTURNO","DIURNO")</f>
        <v>DIURNO</v>
      </c>
    </row>
    <row r="121" spans="1:22" hidden="1">
      <c r="A121" s="1">
        <v>46114</v>
      </c>
      <c r="B121" s="2" t="s">
        <v>5061</v>
      </c>
      <c r="C121" s="2" t="s">
        <v>5062</v>
      </c>
      <c r="D121" s="3">
        <v>0.33333333333333326</v>
      </c>
      <c r="E121" s="3">
        <v>0.34722222222222232</v>
      </c>
      <c r="F121">
        <v>0.33</v>
      </c>
      <c r="G121" s="2" t="s">
        <v>3471</v>
      </c>
      <c r="H121" t="s">
        <v>764</v>
      </c>
      <c r="I121" s="2" t="s">
        <v>764</v>
      </c>
      <c r="J121" s="2" t="s">
        <v>764</v>
      </c>
      <c r="K121" s="2" t="s">
        <v>764</v>
      </c>
      <c r="L121" s="2" t="s">
        <v>764</v>
      </c>
      <c r="M121" t="s">
        <v>764</v>
      </c>
      <c r="N121">
        <v>0</v>
      </c>
      <c r="O121">
        <v>0</v>
      </c>
      <c r="P121">
        <v>0</v>
      </c>
      <c r="Q121">
        <v>0</v>
      </c>
      <c r="R121" t="s">
        <v>764</v>
      </c>
      <c r="S121" s="2" t="s">
        <v>5077</v>
      </c>
      <c r="T121" s="2" t="s">
        <v>376</v>
      </c>
      <c r="U121">
        <v>0</v>
      </c>
      <c r="V121" t="str">
        <f>IF(OR(Tabla_producción_serigrafia[[#This Row],[FIN]]&gt;=VALUE("18:50"),Tabla_producción_serigrafia[[#This Row],[FIN]]&lt;VALUE("08:00")),"NOCTURNO","DIURNO")</f>
        <v>DIURNO</v>
      </c>
    </row>
    <row r="122" spans="1:22" hidden="1">
      <c r="A122" s="1">
        <v>46114</v>
      </c>
      <c r="B122" s="2" t="s">
        <v>5061</v>
      </c>
      <c r="C122" s="2" t="s">
        <v>5062</v>
      </c>
      <c r="D122" s="3">
        <v>0.34722222222222232</v>
      </c>
      <c r="E122" s="3">
        <v>0.66666666666666674</v>
      </c>
      <c r="F122">
        <v>7.67</v>
      </c>
      <c r="G122" s="2" t="s">
        <v>3417</v>
      </c>
      <c r="H122">
        <v>32654</v>
      </c>
      <c r="I122" s="2" t="s">
        <v>5088</v>
      </c>
      <c r="J122" s="2" t="s">
        <v>5064</v>
      </c>
      <c r="K122" s="2" t="s">
        <v>5065</v>
      </c>
      <c r="L122" s="2" t="s">
        <v>5066</v>
      </c>
      <c r="M122">
        <v>23529</v>
      </c>
      <c r="N122">
        <v>18000</v>
      </c>
      <c r="O122">
        <v>170</v>
      </c>
      <c r="P122" t="s">
        <v>3456</v>
      </c>
      <c r="Q122">
        <v>18000</v>
      </c>
      <c r="R122">
        <v>31</v>
      </c>
      <c r="S122" s="2" t="s">
        <v>764</v>
      </c>
      <c r="T122" s="2" t="s">
        <v>376</v>
      </c>
      <c r="U122">
        <v>18170</v>
      </c>
      <c r="V122" t="str">
        <f>IF(OR(Tabla_producción_serigrafia[[#This Row],[FIN]]&gt;=VALUE("18:50"),Tabla_producción_serigrafia[[#This Row],[FIN]]&lt;VALUE("08:00")),"NOCTURNO","DIURNO")</f>
        <v>DIURNO</v>
      </c>
    </row>
    <row r="123" spans="1:22" hidden="1">
      <c r="A123" s="1">
        <v>46118</v>
      </c>
      <c r="B123" s="2" t="s">
        <v>5061</v>
      </c>
      <c r="C123" s="2" t="s">
        <v>5062</v>
      </c>
      <c r="D123" s="3">
        <v>0.33333333333333326</v>
      </c>
      <c r="E123" s="3">
        <v>0.34722222222222232</v>
      </c>
      <c r="F123">
        <v>0.33</v>
      </c>
      <c r="G123" s="2" t="s">
        <v>3471</v>
      </c>
      <c r="H123" t="s">
        <v>764</v>
      </c>
      <c r="I123" s="2" t="s">
        <v>764</v>
      </c>
      <c r="J123" s="2" t="s">
        <v>764</v>
      </c>
      <c r="K123" s="2" t="s">
        <v>764</v>
      </c>
      <c r="L123" s="2" t="s">
        <v>764</v>
      </c>
      <c r="M123" t="s">
        <v>764</v>
      </c>
      <c r="N123">
        <v>0</v>
      </c>
      <c r="O123">
        <v>0</v>
      </c>
      <c r="P123">
        <v>0</v>
      </c>
      <c r="Q123">
        <v>0</v>
      </c>
      <c r="R123" t="s">
        <v>764</v>
      </c>
      <c r="S123" s="2" t="s">
        <v>5077</v>
      </c>
      <c r="T123" s="2" t="s">
        <v>376</v>
      </c>
      <c r="U123">
        <v>0</v>
      </c>
      <c r="V123" t="str">
        <f>IF(OR(Tabla_producción_serigrafia[[#This Row],[FIN]]&gt;=VALUE("18:50"),Tabla_producción_serigrafia[[#This Row],[FIN]]&lt;VALUE("08:00")),"NOCTURNO","DIURNO")</f>
        <v>DIURNO</v>
      </c>
    </row>
    <row r="124" spans="1:22" hidden="1">
      <c r="A124" s="1">
        <v>46118</v>
      </c>
      <c r="B124" s="2" t="s">
        <v>5061</v>
      </c>
      <c r="C124" s="2" t="s">
        <v>5062</v>
      </c>
      <c r="D124" s="3">
        <v>0.34722222222222232</v>
      </c>
      <c r="E124" s="3">
        <v>0.44444444444444442</v>
      </c>
      <c r="F124">
        <v>2.33</v>
      </c>
      <c r="G124" s="2" t="s">
        <v>3417</v>
      </c>
      <c r="H124">
        <v>32654</v>
      </c>
      <c r="I124" s="2" t="s">
        <v>5088</v>
      </c>
      <c r="J124" s="2" t="s">
        <v>5064</v>
      </c>
      <c r="K124" s="2" t="s">
        <v>5065</v>
      </c>
      <c r="L124" s="2" t="s">
        <v>5066</v>
      </c>
      <c r="M124">
        <v>23529</v>
      </c>
      <c r="N124">
        <v>7650</v>
      </c>
      <c r="O124">
        <v>120</v>
      </c>
      <c r="P124" t="s">
        <v>3456</v>
      </c>
      <c r="Q124">
        <v>7650</v>
      </c>
      <c r="R124">
        <v>35</v>
      </c>
      <c r="S124" s="2" t="s">
        <v>764</v>
      </c>
      <c r="T124" s="2" t="s">
        <v>376</v>
      </c>
      <c r="U124">
        <v>7770</v>
      </c>
      <c r="V124" t="str">
        <f>IF(OR(Tabla_producción_serigrafia[[#This Row],[FIN]]&gt;=VALUE("18:50"),Tabla_producción_serigrafia[[#This Row],[FIN]]&lt;VALUE("08:00")),"NOCTURNO","DIURNO")</f>
        <v>DIURNO</v>
      </c>
    </row>
    <row r="125" spans="1:22" hidden="1">
      <c r="A125" s="1">
        <v>46118</v>
      </c>
      <c r="B125" s="2" t="s">
        <v>5061</v>
      </c>
      <c r="C125" s="2" t="s">
        <v>5062</v>
      </c>
      <c r="D125" s="3">
        <v>0.44444444444444442</v>
      </c>
      <c r="E125" s="3">
        <v>0.45833333333333326</v>
      </c>
      <c r="F125">
        <v>0.33</v>
      </c>
      <c r="G125" s="2" t="s">
        <v>3471</v>
      </c>
      <c r="H125" t="s">
        <v>764</v>
      </c>
      <c r="I125" s="2" t="s">
        <v>764</v>
      </c>
      <c r="J125" s="2" t="s">
        <v>764</v>
      </c>
      <c r="K125" s="2" t="s">
        <v>764</v>
      </c>
      <c r="L125" s="2" t="s">
        <v>764</v>
      </c>
      <c r="M125" t="s">
        <v>764</v>
      </c>
      <c r="N125">
        <v>0</v>
      </c>
      <c r="O125">
        <v>0</v>
      </c>
      <c r="P125">
        <v>0</v>
      </c>
      <c r="Q125">
        <v>0</v>
      </c>
      <c r="R125" t="s">
        <v>764</v>
      </c>
      <c r="S125" s="2" t="s">
        <v>5077</v>
      </c>
      <c r="T125" s="2" t="s">
        <v>376</v>
      </c>
      <c r="U125">
        <v>0</v>
      </c>
      <c r="V125" t="str">
        <f>IF(OR(Tabla_producción_serigrafia[[#This Row],[FIN]]&gt;=VALUE("18:50"),Tabla_producción_serigrafia[[#This Row],[FIN]]&lt;VALUE("08:00")),"NOCTURNO","DIURNO")</f>
        <v>DIURNO</v>
      </c>
    </row>
    <row r="126" spans="1:22">
      <c r="A126" s="1">
        <v>46118</v>
      </c>
      <c r="B126" s="2" t="s">
        <v>5061</v>
      </c>
      <c r="C126" s="2" t="s">
        <v>5062</v>
      </c>
      <c r="D126" s="3">
        <v>0.45833333333333326</v>
      </c>
      <c r="E126" s="3">
        <v>0.91666666666666674</v>
      </c>
      <c r="F126">
        <v>11</v>
      </c>
      <c r="G126" s="2" t="s">
        <v>3417</v>
      </c>
      <c r="H126">
        <v>32653</v>
      </c>
      <c r="I126" s="2" t="s">
        <v>5088</v>
      </c>
      <c r="J126" s="2" t="s">
        <v>5064</v>
      </c>
      <c r="K126" s="2" t="s">
        <v>5065</v>
      </c>
      <c r="L126" s="2" t="s">
        <v>5066</v>
      </c>
      <c r="M126">
        <v>23529</v>
      </c>
      <c r="N126">
        <v>23650</v>
      </c>
      <c r="O126">
        <v>130</v>
      </c>
      <c r="P126" t="s">
        <v>3456</v>
      </c>
      <c r="Q126">
        <v>23650</v>
      </c>
      <c r="R126">
        <v>35</v>
      </c>
      <c r="S126" s="2" t="s">
        <v>764</v>
      </c>
      <c r="T126" s="2" t="s">
        <v>376</v>
      </c>
      <c r="U126">
        <v>23780</v>
      </c>
      <c r="V126" t="str">
        <f>IF(OR(Tabla_producción_serigrafia[[#This Row],[FIN]]&gt;=VALUE("18:50"),Tabla_producción_serigrafia[[#This Row],[FIN]]&lt;VALUE("08:00")),"NOCTURNO","DIURNO")</f>
        <v>NOCTURNO</v>
      </c>
    </row>
    <row r="127" spans="1:22" hidden="1">
      <c r="A127" s="1">
        <v>46119</v>
      </c>
      <c r="B127" s="2" t="s">
        <v>5061</v>
      </c>
      <c r="C127" s="2" t="s">
        <v>5062</v>
      </c>
      <c r="D127" s="3">
        <v>0.33333333333333326</v>
      </c>
      <c r="E127" s="3">
        <v>0.34722222222222232</v>
      </c>
      <c r="F127">
        <v>0.33</v>
      </c>
      <c r="G127" s="2" t="s">
        <v>3471</v>
      </c>
      <c r="H127" t="s">
        <v>764</v>
      </c>
      <c r="I127" s="2" t="s">
        <v>764</v>
      </c>
      <c r="J127" s="2" t="s">
        <v>764</v>
      </c>
      <c r="K127" s="2" t="s">
        <v>764</v>
      </c>
      <c r="L127" s="2" t="s">
        <v>764</v>
      </c>
      <c r="M127" t="s">
        <v>764</v>
      </c>
      <c r="N127">
        <v>0</v>
      </c>
      <c r="O127">
        <v>0</v>
      </c>
      <c r="P127">
        <v>0</v>
      </c>
      <c r="Q127">
        <v>0</v>
      </c>
      <c r="R127" t="s">
        <v>764</v>
      </c>
      <c r="S127" s="2" t="s">
        <v>5077</v>
      </c>
      <c r="T127" s="2" t="s">
        <v>376</v>
      </c>
      <c r="U127">
        <v>0</v>
      </c>
      <c r="V127" t="str">
        <f>IF(OR(Tabla_producción_serigrafia[[#This Row],[FIN]]&gt;=VALUE("18:50"),Tabla_producción_serigrafia[[#This Row],[FIN]]&lt;VALUE("08:00")),"NOCTURNO","DIURNO")</f>
        <v>DIURNO</v>
      </c>
    </row>
    <row r="128" spans="1:22">
      <c r="A128" s="1">
        <v>46119</v>
      </c>
      <c r="B128" s="2" t="s">
        <v>5061</v>
      </c>
      <c r="C128" s="2" t="s">
        <v>5062</v>
      </c>
      <c r="D128" s="3">
        <v>0.34722222222222232</v>
      </c>
      <c r="E128" s="3">
        <v>0.91666666666666674</v>
      </c>
      <c r="F128">
        <v>13.67</v>
      </c>
      <c r="G128" s="2" t="s">
        <v>3417</v>
      </c>
      <c r="H128">
        <v>42660</v>
      </c>
      <c r="I128" s="2" t="s">
        <v>5133</v>
      </c>
      <c r="J128" s="2" t="s">
        <v>5064</v>
      </c>
      <c r="K128" s="2" t="s">
        <v>5065</v>
      </c>
      <c r="L128" s="2" t="s">
        <v>5066</v>
      </c>
      <c r="M128">
        <v>29703</v>
      </c>
      <c r="N128">
        <v>29850</v>
      </c>
      <c r="O128">
        <v>146</v>
      </c>
      <c r="P128" t="s">
        <v>3456</v>
      </c>
      <c r="Q128">
        <v>29850</v>
      </c>
      <c r="R128">
        <v>6</v>
      </c>
      <c r="S128" s="2" t="s">
        <v>764</v>
      </c>
      <c r="T128" s="2" t="s">
        <v>376</v>
      </c>
      <c r="U128">
        <v>29996</v>
      </c>
      <c r="V128" t="str">
        <f>IF(OR(Tabla_producción_serigrafia[[#This Row],[FIN]]&gt;=VALUE("18:50"),Tabla_producción_serigrafia[[#This Row],[FIN]]&lt;VALUE("08:00")),"NOCTURNO","DIURNO")</f>
        <v>NOCTURNO</v>
      </c>
    </row>
    <row r="129" spans="1:22" hidden="1">
      <c r="A129" s="1">
        <v>46120</v>
      </c>
      <c r="B129" s="2" t="s">
        <v>5061</v>
      </c>
      <c r="C129" s="2" t="s">
        <v>5062</v>
      </c>
      <c r="D129" s="3">
        <v>0.33333333333333326</v>
      </c>
      <c r="E129" s="3">
        <v>0.54166666666666674</v>
      </c>
      <c r="F129">
        <v>5</v>
      </c>
      <c r="G129" s="2" t="s">
        <v>5067</v>
      </c>
      <c r="H129" t="s">
        <v>764</v>
      </c>
      <c r="I129" s="2" t="s">
        <v>764</v>
      </c>
      <c r="J129" s="2" t="s">
        <v>764</v>
      </c>
      <c r="K129" s="2" t="s">
        <v>764</v>
      </c>
      <c r="L129" s="2" t="s">
        <v>764</v>
      </c>
      <c r="M129" t="s">
        <v>764</v>
      </c>
      <c r="N129">
        <v>0</v>
      </c>
      <c r="O129">
        <v>0</v>
      </c>
      <c r="P129">
        <v>0</v>
      </c>
      <c r="Q129">
        <v>0</v>
      </c>
      <c r="R129" t="s">
        <v>764</v>
      </c>
      <c r="S129" s="2" t="s">
        <v>5134</v>
      </c>
      <c r="T129" s="2" t="s">
        <v>376</v>
      </c>
      <c r="U129">
        <v>0</v>
      </c>
      <c r="V129" t="str">
        <f>IF(OR(Tabla_producción_serigrafia[[#This Row],[FIN]]&gt;=VALUE("18:50"),Tabla_producción_serigrafia[[#This Row],[FIN]]&lt;VALUE("08:00")),"NOCTURNO","DIURNO")</f>
        <v>DIURNO</v>
      </c>
    </row>
    <row r="130" spans="1:22" hidden="1">
      <c r="A130" s="1">
        <v>46120</v>
      </c>
      <c r="B130" s="2" t="s">
        <v>5061</v>
      </c>
      <c r="C130" s="2" t="s">
        <v>5062</v>
      </c>
      <c r="D130" s="3">
        <v>0.54166666666666674</v>
      </c>
      <c r="E130" s="3">
        <v>0.5625</v>
      </c>
      <c r="F130">
        <v>0.5</v>
      </c>
      <c r="G130" s="2" t="s">
        <v>3471</v>
      </c>
      <c r="H130" t="s">
        <v>764</v>
      </c>
      <c r="I130" s="2" t="s">
        <v>764</v>
      </c>
      <c r="J130" s="2" t="s">
        <v>764</v>
      </c>
      <c r="K130" s="2" t="s">
        <v>764</v>
      </c>
      <c r="L130" s="2" t="s">
        <v>764</v>
      </c>
      <c r="M130" t="s">
        <v>764</v>
      </c>
      <c r="N130">
        <v>0</v>
      </c>
      <c r="O130">
        <v>0</v>
      </c>
      <c r="P130">
        <v>0</v>
      </c>
      <c r="Q130">
        <v>0</v>
      </c>
      <c r="R130" t="s">
        <v>764</v>
      </c>
      <c r="S130" s="2" t="s">
        <v>5077</v>
      </c>
      <c r="T130" s="2" t="s">
        <v>376</v>
      </c>
      <c r="U130">
        <v>0</v>
      </c>
      <c r="V130" t="str">
        <f>IF(OR(Tabla_producción_serigrafia[[#This Row],[FIN]]&gt;=VALUE("18:50"),Tabla_producción_serigrafia[[#This Row],[FIN]]&lt;VALUE("08:00")),"NOCTURNO","DIURNO")</f>
        <v>DIURNO</v>
      </c>
    </row>
    <row r="131" spans="1:22">
      <c r="A131" s="1">
        <v>46120</v>
      </c>
      <c r="B131" s="2" t="s">
        <v>5061</v>
      </c>
      <c r="C131" s="2" t="s">
        <v>5062</v>
      </c>
      <c r="D131" s="3">
        <v>0.5625</v>
      </c>
      <c r="E131" s="3">
        <v>0.91666666666666674</v>
      </c>
      <c r="F131">
        <v>8.5</v>
      </c>
      <c r="G131" s="2" t="s">
        <v>3417</v>
      </c>
      <c r="H131">
        <v>42669</v>
      </c>
      <c r="I131" s="2" t="s">
        <v>5080</v>
      </c>
      <c r="J131" s="2" t="s">
        <v>5081</v>
      </c>
      <c r="K131" s="2" t="s">
        <v>5065</v>
      </c>
      <c r="L131" s="2" t="s">
        <v>5082</v>
      </c>
      <c r="M131">
        <v>14063</v>
      </c>
      <c r="N131">
        <v>14200</v>
      </c>
      <c r="O131">
        <v>160</v>
      </c>
      <c r="P131" t="s">
        <v>3456</v>
      </c>
      <c r="Q131">
        <v>14200</v>
      </c>
      <c r="R131">
        <v>7</v>
      </c>
      <c r="S131" s="2" t="s">
        <v>764</v>
      </c>
      <c r="T131" s="2" t="s">
        <v>376</v>
      </c>
      <c r="U131">
        <v>14360</v>
      </c>
      <c r="V131" t="str">
        <f>IF(OR(Tabla_producción_serigrafia[[#This Row],[FIN]]&gt;=VALUE("18:50"),Tabla_producción_serigrafia[[#This Row],[FIN]]&lt;VALUE("08:00")),"NOCTURNO","DIURNO")</f>
        <v>NOCTURNO</v>
      </c>
    </row>
    <row r="132" spans="1:22" hidden="1">
      <c r="A132" s="1">
        <v>46121</v>
      </c>
      <c r="B132" s="2" t="s">
        <v>5061</v>
      </c>
      <c r="C132" s="2" t="s">
        <v>5062</v>
      </c>
      <c r="D132" s="3">
        <v>0.33333333333333326</v>
      </c>
      <c r="E132" s="3">
        <v>0.35416666666666674</v>
      </c>
      <c r="F132">
        <v>0.5</v>
      </c>
      <c r="G132" s="2" t="s">
        <v>3471</v>
      </c>
      <c r="H132" t="s">
        <v>764</v>
      </c>
      <c r="I132" s="2" t="s">
        <v>764</v>
      </c>
      <c r="J132" s="2" t="s">
        <v>764</v>
      </c>
      <c r="K132" s="2" t="s">
        <v>764</v>
      </c>
      <c r="L132" s="2" t="s">
        <v>764</v>
      </c>
      <c r="M132" t="s">
        <v>764</v>
      </c>
      <c r="N132">
        <v>0</v>
      </c>
      <c r="O132">
        <v>0</v>
      </c>
      <c r="P132">
        <v>0</v>
      </c>
      <c r="Q132">
        <v>0</v>
      </c>
      <c r="R132" t="s">
        <v>764</v>
      </c>
      <c r="S132" s="2" t="s">
        <v>5077</v>
      </c>
      <c r="T132" s="2" t="s">
        <v>376</v>
      </c>
      <c r="U132">
        <v>0</v>
      </c>
      <c r="V132" t="str">
        <f>IF(OR(Tabla_producción_serigrafia[[#This Row],[FIN]]&gt;=VALUE("18:50"),Tabla_producción_serigrafia[[#This Row],[FIN]]&lt;VALUE("08:00")),"NOCTURNO","DIURNO")</f>
        <v>DIURNO</v>
      </c>
    </row>
    <row r="133" spans="1:22" hidden="1">
      <c r="A133" s="1">
        <v>46121</v>
      </c>
      <c r="B133" s="2" t="s">
        <v>5061</v>
      </c>
      <c r="C133" s="2" t="s">
        <v>5062</v>
      </c>
      <c r="D133" s="3">
        <v>0.35416666666666674</v>
      </c>
      <c r="E133" s="3">
        <v>0.4375</v>
      </c>
      <c r="F133">
        <v>2</v>
      </c>
      <c r="G133" s="2" t="s">
        <v>3417</v>
      </c>
      <c r="H133">
        <v>42672</v>
      </c>
      <c r="I133" s="2" t="s">
        <v>5135</v>
      </c>
      <c r="J133" s="2" t="s">
        <v>5081</v>
      </c>
      <c r="K133" s="2" t="s">
        <v>5065</v>
      </c>
      <c r="L133" s="2" t="s">
        <v>5082</v>
      </c>
      <c r="M133">
        <v>3750</v>
      </c>
      <c r="N133">
        <v>3900</v>
      </c>
      <c r="O133">
        <v>69</v>
      </c>
      <c r="P133" t="s">
        <v>3456</v>
      </c>
      <c r="Q133">
        <v>3900</v>
      </c>
      <c r="R133">
        <v>8</v>
      </c>
      <c r="S133" s="2" t="s">
        <v>764</v>
      </c>
      <c r="T133" s="2" t="s">
        <v>376</v>
      </c>
      <c r="U133">
        <v>3969</v>
      </c>
      <c r="V133" t="str">
        <f>IF(OR(Tabla_producción_serigrafia[[#This Row],[FIN]]&gt;=VALUE("18:50"),Tabla_producción_serigrafia[[#This Row],[FIN]]&lt;VALUE("08:00")),"NOCTURNO","DIURNO")</f>
        <v>DIURNO</v>
      </c>
    </row>
    <row r="134" spans="1:22" hidden="1">
      <c r="A134" s="1">
        <v>46121</v>
      </c>
      <c r="B134" s="2" t="s">
        <v>5061</v>
      </c>
      <c r="C134" s="2" t="s">
        <v>5062</v>
      </c>
      <c r="D134" s="3">
        <v>0.4375</v>
      </c>
      <c r="E134" s="3">
        <v>0.60416666666666674</v>
      </c>
      <c r="F134">
        <v>4</v>
      </c>
      <c r="G134" s="2" t="s">
        <v>5067</v>
      </c>
      <c r="H134" t="s">
        <v>764</v>
      </c>
      <c r="I134" s="2" t="s">
        <v>764</v>
      </c>
      <c r="J134" s="2" t="s">
        <v>764</v>
      </c>
      <c r="K134" s="2" t="s">
        <v>764</v>
      </c>
      <c r="L134" s="2" t="s">
        <v>764</v>
      </c>
      <c r="M134" t="s">
        <v>764</v>
      </c>
      <c r="N134">
        <v>0</v>
      </c>
      <c r="O134">
        <v>0</v>
      </c>
      <c r="P134">
        <v>0</v>
      </c>
      <c r="Q134">
        <v>0</v>
      </c>
      <c r="R134" t="s">
        <v>764</v>
      </c>
      <c r="S134" s="2" t="s">
        <v>5136</v>
      </c>
      <c r="T134" s="2" t="s">
        <v>376</v>
      </c>
      <c r="U134">
        <v>0</v>
      </c>
      <c r="V134" t="str">
        <f>IF(OR(Tabla_producción_serigrafia[[#This Row],[FIN]]&gt;=VALUE("18:50"),Tabla_producción_serigrafia[[#This Row],[FIN]]&lt;VALUE("08:00")),"NOCTURNO","DIURNO")</f>
        <v>DIURNO</v>
      </c>
    </row>
    <row r="135" spans="1:22" hidden="1">
      <c r="A135" s="1">
        <v>46121</v>
      </c>
      <c r="B135" s="2" t="s">
        <v>5061</v>
      </c>
      <c r="C135" s="2" t="s">
        <v>5062</v>
      </c>
      <c r="D135" s="3">
        <v>0.60416666666666674</v>
      </c>
      <c r="E135" s="3">
        <v>0.625</v>
      </c>
      <c r="F135">
        <v>0.5</v>
      </c>
      <c r="G135" s="2" t="s">
        <v>3471</v>
      </c>
      <c r="H135" t="s">
        <v>764</v>
      </c>
      <c r="I135" s="2" t="s">
        <v>764</v>
      </c>
      <c r="J135" s="2" t="s">
        <v>764</v>
      </c>
      <c r="K135" s="2" t="s">
        <v>764</v>
      </c>
      <c r="L135" s="2" t="s">
        <v>764</v>
      </c>
      <c r="M135" t="s">
        <v>764</v>
      </c>
      <c r="N135">
        <v>0</v>
      </c>
      <c r="O135">
        <v>0</v>
      </c>
      <c r="P135">
        <v>0</v>
      </c>
      <c r="Q135">
        <v>0</v>
      </c>
      <c r="R135" t="s">
        <v>764</v>
      </c>
      <c r="S135" s="2" t="s">
        <v>5077</v>
      </c>
      <c r="T135" s="2" t="s">
        <v>376</v>
      </c>
      <c r="U135">
        <v>0</v>
      </c>
      <c r="V135" t="str">
        <f>IF(OR(Tabla_producción_serigrafia[[#This Row],[FIN]]&gt;=VALUE("18:50"),Tabla_producción_serigrafia[[#This Row],[FIN]]&lt;VALUE("08:00")),"NOCTURNO","DIURNO")</f>
        <v>DIURNO</v>
      </c>
    </row>
    <row r="136" spans="1:22">
      <c r="A136" s="1">
        <v>46121</v>
      </c>
      <c r="B136" s="2" t="s">
        <v>5061</v>
      </c>
      <c r="C136" s="2" t="s">
        <v>5062</v>
      </c>
      <c r="D136" s="3">
        <v>0.625</v>
      </c>
      <c r="E136" s="3">
        <v>0.91666666666666674</v>
      </c>
      <c r="F136">
        <v>7</v>
      </c>
      <c r="G136" s="2" t="s">
        <v>3417</v>
      </c>
      <c r="H136">
        <v>32606</v>
      </c>
      <c r="I136" s="2" t="s">
        <v>5137</v>
      </c>
      <c r="J136" s="2" t="s">
        <v>5075</v>
      </c>
      <c r="K136" s="2" t="s">
        <v>5065</v>
      </c>
      <c r="L136" s="2" t="s">
        <v>5076</v>
      </c>
      <c r="M136">
        <v>28570</v>
      </c>
      <c r="N136">
        <v>7500</v>
      </c>
      <c r="O136">
        <v>79</v>
      </c>
      <c r="P136" t="s">
        <v>3459</v>
      </c>
      <c r="Q136">
        <v>7500</v>
      </c>
      <c r="R136" t="s">
        <v>764</v>
      </c>
      <c r="S136" s="2" t="s">
        <v>764</v>
      </c>
      <c r="T136" s="2" t="s">
        <v>376</v>
      </c>
      <c r="U136">
        <v>7579</v>
      </c>
      <c r="V136" t="str">
        <f>IF(OR(Tabla_producción_serigrafia[[#This Row],[FIN]]&gt;=VALUE("18:50"),Tabla_producción_serigrafia[[#This Row],[FIN]]&lt;VALUE("08:00")),"NOCTURNO","DIURNO")</f>
        <v>NOCTURNO</v>
      </c>
    </row>
    <row r="137" spans="1:22" hidden="1">
      <c r="A137" s="1">
        <v>46122</v>
      </c>
      <c r="B137" s="2" t="s">
        <v>5061</v>
      </c>
      <c r="C137" s="2" t="s">
        <v>5062</v>
      </c>
      <c r="D137" s="3">
        <v>0.33333333333333326</v>
      </c>
      <c r="E137" s="3">
        <v>0.35416666666666674</v>
      </c>
      <c r="F137">
        <v>0.5</v>
      </c>
      <c r="G137" s="2" t="s">
        <v>3471</v>
      </c>
      <c r="H137" t="s">
        <v>764</v>
      </c>
      <c r="I137" s="2" t="s">
        <v>764</v>
      </c>
      <c r="J137" s="2" t="s">
        <v>764</v>
      </c>
      <c r="K137" s="2" t="s">
        <v>764</v>
      </c>
      <c r="L137" s="2" t="s">
        <v>764</v>
      </c>
      <c r="M137" t="s">
        <v>764</v>
      </c>
      <c r="N137">
        <v>0</v>
      </c>
      <c r="O137">
        <v>0</v>
      </c>
      <c r="P137">
        <v>0</v>
      </c>
      <c r="Q137">
        <v>0</v>
      </c>
      <c r="R137" t="s">
        <v>764</v>
      </c>
      <c r="S137" s="2" t="s">
        <v>5077</v>
      </c>
      <c r="T137" s="2" t="s">
        <v>376</v>
      </c>
      <c r="U137">
        <v>0</v>
      </c>
      <c r="V137" t="str">
        <f>IF(OR(Tabla_producción_serigrafia[[#This Row],[FIN]]&gt;=VALUE("18:50"),Tabla_producción_serigrafia[[#This Row],[FIN]]&lt;VALUE("08:00")),"NOCTURNO","DIURNO")</f>
        <v>DIURNO</v>
      </c>
    </row>
    <row r="138" spans="1:22">
      <c r="A138" s="1">
        <v>46122</v>
      </c>
      <c r="B138" s="2" t="s">
        <v>5061</v>
      </c>
      <c r="C138" s="2" t="s">
        <v>5062</v>
      </c>
      <c r="D138" s="3">
        <v>0.35416666666666674</v>
      </c>
      <c r="E138" s="3">
        <v>0.91666666666666674</v>
      </c>
      <c r="F138">
        <v>13.5</v>
      </c>
      <c r="G138" s="2" t="s">
        <v>3417</v>
      </c>
      <c r="H138">
        <v>32606</v>
      </c>
      <c r="I138" s="2" t="s">
        <v>5137</v>
      </c>
      <c r="J138" s="2" t="s">
        <v>5075</v>
      </c>
      <c r="K138" s="2" t="s">
        <v>5065</v>
      </c>
      <c r="L138" s="2" t="s">
        <v>5076</v>
      </c>
      <c r="M138">
        <v>28570</v>
      </c>
      <c r="N138">
        <v>24000</v>
      </c>
      <c r="O138">
        <v>186</v>
      </c>
      <c r="P138" t="s">
        <v>3456</v>
      </c>
      <c r="Q138">
        <v>24000</v>
      </c>
      <c r="R138">
        <v>39</v>
      </c>
      <c r="S138" s="2" t="s">
        <v>764</v>
      </c>
      <c r="T138" s="2" t="s">
        <v>376</v>
      </c>
      <c r="U138">
        <v>24186</v>
      </c>
      <c r="V138" t="str">
        <f>IF(OR(Tabla_producción_serigrafia[[#This Row],[FIN]]&gt;=VALUE("18:50"),Tabla_producción_serigrafia[[#This Row],[FIN]]&lt;VALUE("08:00")),"NOCTURNO","DIURNO")</f>
        <v>NOCTURNO</v>
      </c>
    </row>
    <row r="139" spans="1:22" hidden="1">
      <c r="A139" s="1">
        <v>46125</v>
      </c>
      <c r="B139" s="2" t="s">
        <v>5061</v>
      </c>
      <c r="C139" s="2" t="s">
        <v>5062</v>
      </c>
      <c r="D139" s="3">
        <v>0.33333333333333326</v>
      </c>
      <c r="E139" s="3">
        <v>0.35416666666666674</v>
      </c>
      <c r="F139">
        <v>0.5</v>
      </c>
      <c r="G139" s="2" t="s">
        <v>3471</v>
      </c>
      <c r="H139" t="s">
        <v>764</v>
      </c>
      <c r="I139" s="2" t="s">
        <v>764</v>
      </c>
      <c r="J139" s="2" t="s">
        <v>764</v>
      </c>
      <c r="K139" s="2" t="s">
        <v>764</v>
      </c>
      <c r="L139" s="2" t="s">
        <v>764</v>
      </c>
      <c r="M139" t="s">
        <v>764</v>
      </c>
      <c r="N139">
        <v>0</v>
      </c>
      <c r="O139">
        <v>0</v>
      </c>
      <c r="P139">
        <v>0</v>
      </c>
      <c r="Q139">
        <v>0</v>
      </c>
      <c r="R139" t="s">
        <v>764</v>
      </c>
      <c r="S139" s="2" t="s">
        <v>5077</v>
      </c>
      <c r="T139" s="2" t="s">
        <v>376</v>
      </c>
      <c r="U139">
        <v>0</v>
      </c>
      <c r="V139" t="str">
        <f>IF(OR(Tabla_producción_serigrafia[[#This Row],[FIN]]&gt;=VALUE("18:50"),Tabla_producción_serigrafia[[#This Row],[FIN]]&lt;VALUE("08:00")),"NOCTURNO","DIURNO")</f>
        <v>DIURNO</v>
      </c>
    </row>
    <row r="140" spans="1:22" hidden="1">
      <c r="A140" s="1">
        <v>46125</v>
      </c>
      <c r="B140" s="2" t="s">
        <v>5061</v>
      </c>
      <c r="C140" s="2" t="s">
        <v>5062</v>
      </c>
      <c r="D140" s="3">
        <v>0.35416666666666674</v>
      </c>
      <c r="E140" s="3">
        <v>0.45833333333333326</v>
      </c>
      <c r="F140">
        <v>2.5</v>
      </c>
      <c r="G140" s="2" t="s">
        <v>3417</v>
      </c>
      <c r="H140">
        <v>16426</v>
      </c>
      <c r="I140" s="2" t="s">
        <v>5138</v>
      </c>
      <c r="J140" s="2" t="s">
        <v>5075</v>
      </c>
      <c r="K140" s="2" t="s">
        <v>5065</v>
      </c>
      <c r="L140" s="2" t="s">
        <v>5076</v>
      </c>
      <c r="M140">
        <v>2000</v>
      </c>
      <c r="N140">
        <v>2100</v>
      </c>
      <c r="O140">
        <v>65</v>
      </c>
      <c r="P140" t="s">
        <v>3456</v>
      </c>
      <c r="Q140">
        <v>2100</v>
      </c>
      <c r="R140">
        <v>12</v>
      </c>
      <c r="S140" s="2" t="s">
        <v>764</v>
      </c>
      <c r="T140" s="2" t="s">
        <v>376</v>
      </c>
      <c r="U140">
        <v>2165</v>
      </c>
      <c r="V140" t="str">
        <f>IF(OR(Tabla_producción_serigrafia[[#This Row],[FIN]]&gt;=VALUE("18:50"),Tabla_producción_serigrafia[[#This Row],[FIN]]&lt;VALUE("08:00")),"NOCTURNO","DIURNO")</f>
        <v>DIURNO</v>
      </c>
    </row>
    <row r="141" spans="1:22" hidden="1">
      <c r="A141" s="1">
        <v>46125</v>
      </c>
      <c r="B141" s="2" t="s">
        <v>5061</v>
      </c>
      <c r="C141" s="2" t="s">
        <v>5062</v>
      </c>
      <c r="D141" s="3">
        <v>0.45833333333333326</v>
      </c>
      <c r="E141" s="3">
        <v>0.625</v>
      </c>
      <c r="F141">
        <v>4</v>
      </c>
      <c r="G141" s="2" t="s">
        <v>5067</v>
      </c>
      <c r="H141" t="s">
        <v>764</v>
      </c>
      <c r="I141" s="2" t="s">
        <v>764</v>
      </c>
      <c r="J141" s="2" t="s">
        <v>764</v>
      </c>
      <c r="K141" s="2" t="s">
        <v>764</v>
      </c>
      <c r="L141" s="2" t="s">
        <v>764</v>
      </c>
      <c r="M141" t="s">
        <v>764</v>
      </c>
      <c r="N141">
        <v>0</v>
      </c>
      <c r="O141">
        <v>0</v>
      </c>
      <c r="P141">
        <v>0</v>
      </c>
      <c r="Q141">
        <v>0</v>
      </c>
      <c r="R141" t="s">
        <v>764</v>
      </c>
      <c r="S141" s="2" t="s">
        <v>5139</v>
      </c>
      <c r="T141" s="2" t="s">
        <v>376</v>
      </c>
      <c r="U141">
        <v>0</v>
      </c>
      <c r="V141" t="str">
        <f>IF(OR(Tabla_producción_serigrafia[[#This Row],[FIN]]&gt;=VALUE("18:50"),Tabla_producción_serigrafia[[#This Row],[FIN]]&lt;VALUE("08:00")),"NOCTURNO","DIURNO")</f>
        <v>DIURNO</v>
      </c>
    </row>
    <row r="142" spans="1:22" hidden="1">
      <c r="A142" s="1">
        <v>46125</v>
      </c>
      <c r="B142" s="2" t="s">
        <v>5061</v>
      </c>
      <c r="C142" s="2" t="s">
        <v>5062</v>
      </c>
      <c r="D142" s="3">
        <v>0.625</v>
      </c>
      <c r="E142" s="3">
        <v>0.64583333333333326</v>
      </c>
      <c r="F142">
        <v>0.5</v>
      </c>
      <c r="G142" s="2" t="s">
        <v>3471</v>
      </c>
      <c r="H142" t="s">
        <v>764</v>
      </c>
      <c r="I142" s="2" t="s">
        <v>764</v>
      </c>
      <c r="J142" s="2" t="s">
        <v>764</v>
      </c>
      <c r="K142" s="2" t="s">
        <v>764</v>
      </c>
      <c r="L142" s="2" t="s">
        <v>764</v>
      </c>
      <c r="M142" t="s">
        <v>764</v>
      </c>
      <c r="N142">
        <v>0</v>
      </c>
      <c r="O142">
        <v>0</v>
      </c>
      <c r="P142">
        <v>0</v>
      </c>
      <c r="Q142">
        <v>0</v>
      </c>
      <c r="R142" t="s">
        <v>764</v>
      </c>
      <c r="S142" s="2" t="s">
        <v>5077</v>
      </c>
      <c r="T142" s="2" t="s">
        <v>376</v>
      </c>
      <c r="U142">
        <v>0</v>
      </c>
      <c r="V142" t="str">
        <f>IF(OR(Tabla_producción_serigrafia[[#This Row],[FIN]]&gt;=VALUE("18:50"),Tabla_producción_serigrafia[[#This Row],[FIN]]&lt;VALUE("08:00")),"NOCTURNO","DIURNO")</f>
        <v>DIURNO</v>
      </c>
    </row>
    <row r="143" spans="1:22">
      <c r="A143" s="1">
        <v>46125</v>
      </c>
      <c r="B143" s="2" t="s">
        <v>5061</v>
      </c>
      <c r="C143" s="2" t="s">
        <v>5062</v>
      </c>
      <c r="D143" s="3">
        <v>0.64583333333333326</v>
      </c>
      <c r="E143" s="3">
        <v>0.91666666666666674</v>
      </c>
      <c r="F143">
        <v>6.5</v>
      </c>
      <c r="G143" s="2" t="s">
        <v>3417</v>
      </c>
      <c r="H143">
        <v>32637</v>
      </c>
      <c r="I143" s="2" t="s">
        <v>5069</v>
      </c>
      <c r="J143" s="2" t="s">
        <v>5070</v>
      </c>
      <c r="K143" s="2" t="s">
        <v>5065</v>
      </c>
      <c r="L143" s="2" t="s">
        <v>5071</v>
      </c>
      <c r="M143">
        <v>37500</v>
      </c>
      <c r="N143">
        <v>6000</v>
      </c>
      <c r="O143">
        <v>60</v>
      </c>
      <c r="P143" t="s">
        <v>3459</v>
      </c>
      <c r="Q143">
        <v>6000</v>
      </c>
      <c r="R143" t="s">
        <v>764</v>
      </c>
      <c r="S143" s="2" t="s">
        <v>764</v>
      </c>
      <c r="T143" s="2" t="s">
        <v>376</v>
      </c>
      <c r="U143">
        <v>6060</v>
      </c>
      <c r="V143" t="str">
        <f>IF(OR(Tabla_producción_serigrafia[[#This Row],[FIN]]&gt;=VALUE("18:50"),Tabla_producción_serigrafia[[#This Row],[FIN]]&lt;VALUE("08:00")),"NOCTURNO","DIURNO")</f>
        <v>NOCTURNO</v>
      </c>
    </row>
    <row r="144" spans="1:22" hidden="1">
      <c r="A144" s="1">
        <v>46126</v>
      </c>
      <c r="B144" s="2" t="s">
        <v>5061</v>
      </c>
      <c r="C144" s="2" t="s">
        <v>5062</v>
      </c>
      <c r="D144" s="3">
        <v>0.33333333333333326</v>
      </c>
      <c r="E144" s="3">
        <v>0.35416666666666674</v>
      </c>
      <c r="F144">
        <v>0.5</v>
      </c>
      <c r="G144" s="2" t="s">
        <v>3471</v>
      </c>
      <c r="H144" t="s">
        <v>764</v>
      </c>
      <c r="I144" s="2" t="s">
        <v>764</v>
      </c>
      <c r="J144" s="2" t="s">
        <v>764</v>
      </c>
      <c r="K144" s="2" t="s">
        <v>764</v>
      </c>
      <c r="L144" s="2" t="s">
        <v>764</v>
      </c>
      <c r="M144" t="s">
        <v>764</v>
      </c>
      <c r="N144">
        <v>0</v>
      </c>
      <c r="O144">
        <v>0</v>
      </c>
      <c r="P144">
        <v>0</v>
      </c>
      <c r="Q144">
        <v>0</v>
      </c>
      <c r="R144" t="s">
        <v>764</v>
      </c>
      <c r="S144" s="2" t="s">
        <v>5077</v>
      </c>
      <c r="T144" s="2" t="s">
        <v>376</v>
      </c>
      <c r="U144">
        <v>0</v>
      </c>
      <c r="V144" t="str">
        <f>IF(OR(Tabla_producción_serigrafia[[#This Row],[FIN]]&gt;=VALUE("18:50"),Tabla_producción_serigrafia[[#This Row],[FIN]]&lt;VALUE("08:00")),"NOCTURNO","DIURNO")</f>
        <v>DIURNO</v>
      </c>
    </row>
    <row r="145" spans="1:22">
      <c r="A145" s="1">
        <v>46126</v>
      </c>
      <c r="B145" s="2" t="s">
        <v>5061</v>
      </c>
      <c r="C145" s="2" t="s">
        <v>5062</v>
      </c>
      <c r="D145" s="3">
        <v>0.35416666666666674</v>
      </c>
      <c r="E145" s="3">
        <v>0.91666666666666674</v>
      </c>
      <c r="F145">
        <v>13.5</v>
      </c>
      <c r="G145" s="2" t="s">
        <v>3417</v>
      </c>
      <c r="H145">
        <v>32637</v>
      </c>
      <c r="I145" s="2" t="s">
        <v>5069</v>
      </c>
      <c r="J145" s="2" t="s">
        <v>5070</v>
      </c>
      <c r="K145" s="2" t="s">
        <v>5065</v>
      </c>
      <c r="L145" s="2" t="s">
        <v>5071</v>
      </c>
      <c r="M145">
        <v>37500</v>
      </c>
      <c r="N145">
        <v>23000</v>
      </c>
      <c r="O145">
        <v>210</v>
      </c>
      <c r="P145" t="s">
        <v>3459</v>
      </c>
      <c r="Q145">
        <v>23000</v>
      </c>
      <c r="R145" t="s">
        <v>764</v>
      </c>
      <c r="S145" s="2" t="s">
        <v>764</v>
      </c>
      <c r="T145" s="2" t="s">
        <v>376</v>
      </c>
      <c r="U145">
        <v>23210</v>
      </c>
      <c r="V145" t="str">
        <f>IF(OR(Tabla_producción_serigrafia[[#This Row],[FIN]]&gt;=VALUE("18:50"),Tabla_producción_serigrafia[[#This Row],[FIN]]&lt;VALUE("08:00")),"NOCTURNO","DIURNO")</f>
        <v>NOCTURNO</v>
      </c>
    </row>
    <row r="146" spans="1:22" hidden="1">
      <c r="A146" s="1">
        <v>46127</v>
      </c>
      <c r="B146" s="2" t="s">
        <v>5061</v>
      </c>
      <c r="C146" s="2" t="s">
        <v>5062</v>
      </c>
      <c r="D146" s="3">
        <v>0.33333333333333326</v>
      </c>
      <c r="E146" s="3">
        <v>0.35416666666666674</v>
      </c>
      <c r="F146">
        <v>0.5</v>
      </c>
      <c r="G146" s="2" t="s">
        <v>3471</v>
      </c>
      <c r="H146" t="s">
        <v>764</v>
      </c>
      <c r="I146" s="2" t="s">
        <v>764</v>
      </c>
      <c r="J146" s="2" t="s">
        <v>764</v>
      </c>
      <c r="K146" s="2" t="s">
        <v>764</v>
      </c>
      <c r="L146" s="2" t="s">
        <v>764</v>
      </c>
      <c r="M146" t="s">
        <v>764</v>
      </c>
      <c r="N146">
        <v>0</v>
      </c>
      <c r="O146">
        <v>0</v>
      </c>
      <c r="P146">
        <v>0</v>
      </c>
      <c r="Q146">
        <v>0</v>
      </c>
      <c r="R146" t="s">
        <v>764</v>
      </c>
      <c r="S146" s="2" t="s">
        <v>5077</v>
      </c>
      <c r="T146" s="2" t="s">
        <v>376</v>
      </c>
      <c r="U146">
        <v>0</v>
      </c>
      <c r="V146" t="str">
        <f>IF(OR(Tabla_producción_serigrafia[[#This Row],[FIN]]&gt;=VALUE("18:50"),Tabla_producción_serigrafia[[#This Row],[FIN]]&lt;VALUE("08:00")),"NOCTURNO","DIURNO")</f>
        <v>DIURNO</v>
      </c>
    </row>
    <row r="147" spans="1:22" hidden="1">
      <c r="A147" s="1">
        <v>46127</v>
      </c>
      <c r="B147" s="2" t="s">
        <v>5061</v>
      </c>
      <c r="C147" s="2" t="s">
        <v>5062</v>
      </c>
      <c r="D147" s="3">
        <v>0.35416666666666674</v>
      </c>
      <c r="E147" s="3">
        <v>0.5</v>
      </c>
      <c r="F147">
        <v>3.5</v>
      </c>
      <c r="G147" s="2" t="s">
        <v>3417</v>
      </c>
      <c r="H147">
        <v>32637</v>
      </c>
      <c r="I147" s="2" t="s">
        <v>5069</v>
      </c>
      <c r="J147" s="2" t="s">
        <v>5070</v>
      </c>
      <c r="K147" s="2" t="s">
        <v>5065</v>
      </c>
      <c r="L147" s="2" t="s">
        <v>5071</v>
      </c>
      <c r="M147">
        <v>37500</v>
      </c>
      <c r="N147">
        <v>8800</v>
      </c>
      <c r="O147">
        <v>309</v>
      </c>
      <c r="P147" t="s">
        <v>3456</v>
      </c>
      <c r="Q147">
        <v>8800</v>
      </c>
      <c r="R147">
        <v>44</v>
      </c>
      <c r="S147" s="2"/>
      <c r="T147" s="2" t="s">
        <v>376</v>
      </c>
      <c r="U147">
        <v>9109</v>
      </c>
      <c r="V147" t="str">
        <f>IF(OR(Tabla_producción_serigrafia[[#This Row],[FIN]]&gt;=VALUE("18:50"),Tabla_producción_serigrafia[[#This Row],[FIN]]&lt;VALUE("08:00")),"NOCTURNO","DIURNO")</f>
        <v>DIURNO</v>
      </c>
    </row>
    <row r="148" spans="1:22" hidden="1">
      <c r="A148" s="1">
        <v>46127</v>
      </c>
      <c r="B148" s="2" t="s">
        <v>5061</v>
      </c>
      <c r="C148" s="2" t="s">
        <v>5062</v>
      </c>
      <c r="D148" s="3">
        <v>0.5</v>
      </c>
      <c r="E148" s="3">
        <v>0.52083333333333326</v>
      </c>
      <c r="F148">
        <v>0.5</v>
      </c>
      <c r="G148" s="2" t="s">
        <v>3471</v>
      </c>
      <c r="H148" t="s">
        <v>764</v>
      </c>
      <c r="I148" s="2" t="s">
        <v>764</v>
      </c>
      <c r="J148" s="2" t="s">
        <v>764</v>
      </c>
      <c r="K148" s="2" t="s">
        <v>764</v>
      </c>
      <c r="L148" s="2" t="s">
        <v>764</v>
      </c>
      <c r="M148" t="s">
        <v>764</v>
      </c>
      <c r="N148">
        <v>0</v>
      </c>
      <c r="O148">
        <v>0</v>
      </c>
      <c r="P148">
        <v>0</v>
      </c>
      <c r="Q148">
        <v>0</v>
      </c>
      <c r="R148" t="s">
        <v>764</v>
      </c>
      <c r="S148" s="2" t="s">
        <v>5077</v>
      </c>
      <c r="T148" s="2" t="s">
        <v>376</v>
      </c>
      <c r="U148">
        <v>0</v>
      </c>
      <c r="V148" t="str">
        <f>IF(OR(Tabla_producción_serigrafia[[#This Row],[FIN]]&gt;=VALUE("18:50"),Tabla_producción_serigrafia[[#This Row],[FIN]]&lt;VALUE("08:00")),"NOCTURNO","DIURNO")</f>
        <v>DIURNO</v>
      </c>
    </row>
    <row r="149" spans="1:22">
      <c r="A149" s="1">
        <v>46127</v>
      </c>
      <c r="B149" s="2" t="s">
        <v>5061</v>
      </c>
      <c r="C149" s="2" t="s">
        <v>5062</v>
      </c>
      <c r="D149" s="3">
        <v>0.52083333333333326</v>
      </c>
      <c r="E149" s="3">
        <v>0.91666666666666674</v>
      </c>
      <c r="F149">
        <v>9.5</v>
      </c>
      <c r="G149" s="2" t="s">
        <v>3417</v>
      </c>
      <c r="H149">
        <v>32638</v>
      </c>
      <c r="I149" s="2" t="s">
        <v>5069</v>
      </c>
      <c r="J149" s="2" t="s">
        <v>5070</v>
      </c>
      <c r="K149" s="2" t="s">
        <v>5065</v>
      </c>
      <c r="L149" s="2" t="s">
        <v>5071</v>
      </c>
      <c r="M149">
        <v>56250</v>
      </c>
      <c r="N149">
        <v>16000</v>
      </c>
      <c r="O149">
        <v>150</v>
      </c>
      <c r="P149" t="s">
        <v>3459</v>
      </c>
      <c r="Q149">
        <v>16000</v>
      </c>
      <c r="R149" t="s">
        <v>764</v>
      </c>
      <c r="S149" s="2"/>
      <c r="T149" s="2" t="s">
        <v>376</v>
      </c>
      <c r="U149">
        <v>16150</v>
      </c>
      <c r="V149" t="str">
        <f>IF(OR(Tabla_producción_serigrafia[[#This Row],[FIN]]&gt;=VALUE("18:50"),Tabla_producción_serigrafia[[#This Row],[FIN]]&lt;VALUE("08:00")),"NOCTURNO","DIURNO")</f>
        <v>NOCTURNO</v>
      </c>
    </row>
    <row r="150" spans="1:22" hidden="1">
      <c r="A150" s="1">
        <v>46128</v>
      </c>
      <c r="B150" s="2" t="s">
        <v>5061</v>
      </c>
      <c r="C150" s="2" t="s">
        <v>5062</v>
      </c>
      <c r="D150" s="3">
        <v>0.33333333333333326</v>
      </c>
      <c r="E150" s="3">
        <v>0.35416666666666674</v>
      </c>
      <c r="F150">
        <v>0.5</v>
      </c>
      <c r="G150" s="2" t="s">
        <v>3471</v>
      </c>
      <c r="H150" t="s">
        <v>764</v>
      </c>
      <c r="I150" s="2" t="s">
        <v>764</v>
      </c>
      <c r="J150" s="2" t="s">
        <v>764</v>
      </c>
      <c r="K150" s="2" t="s">
        <v>764</v>
      </c>
      <c r="L150" s="2" t="s">
        <v>764</v>
      </c>
      <c r="M150" t="s">
        <v>764</v>
      </c>
      <c r="N150">
        <v>0</v>
      </c>
      <c r="O150">
        <v>0</v>
      </c>
      <c r="P150">
        <v>0</v>
      </c>
      <c r="Q150">
        <v>0</v>
      </c>
      <c r="R150" t="s">
        <v>764</v>
      </c>
      <c r="S150" s="2" t="s">
        <v>5077</v>
      </c>
      <c r="T150" s="2" t="s">
        <v>376</v>
      </c>
      <c r="U150">
        <v>0</v>
      </c>
      <c r="V150" t="str">
        <f>IF(OR(Tabla_producción_serigrafia[[#This Row],[FIN]]&gt;=VALUE("18:50"),Tabla_producción_serigrafia[[#This Row],[FIN]]&lt;VALUE("08:00")),"NOCTURNO","DIURNO")</f>
        <v>DIURNO</v>
      </c>
    </row>
    <row r="151" spans="1:22" hidden="1">
      <c r="A151" s="1">
        <v>46128</v>
      </c>
      <c r="B151" s="2" t="s">
        <v>5061</v>
      </c>
      <c r="C151" s="2" t="s">
        <v>5062</v>
      </c>
      <c r="D151" s="3">
        <v>0.35416666666666674</v>
      </c>
      <c r="E151" s="3">
        <v>0.52083333333333326</v>
      </c>
      <c r="F151">
        <v>4</v>
      </c>
      <c r="G151" s="2" t="s">
        <v>3417</v>
      </c>
      <c r="H151">
        <v>15426</v>
      </c>
      <c r="I151" s="2" t="s">
        <v>5140</v>
      </c>
      <c r="J151" s="2" t="s">
        <v>5070</v>
      </c>
      <c r="K151" s="2" t="s">
        <v>5065</v>
      </c>
      <c r="L151" s="2" t="s">
        <v>5071</v>
      </c>
      <c r="M151">
        <v>7500</v>
      </c>
      <c r="N151">
        <v>7800</v>
      </c>
      <c r="O151">
        <v>102</v>
      </c>
      <c r="P151" t="s">
        <v>3456</v>
      </c>
      <c r="Q151">
        <v>7800</v>
      </c>
      <c r="R151">
        <v>15</v>
      </c>
      <c r="S151" s="2"/>
      <c r="T151" s="2" t="s">
        <v>376</v>
      </c>
      <c r="U151">
        <v>7902</v>
      </c>
      <c r="V151" t="str">
        <f>IF(OR(Tabla_producción_serigrafia[[#This Row],[FIN]]&gt;=VALUE("18:50"),Tabla_producción_serigrafia[[#This Row],[FIN]]&lt;VALUE("08:00")),"NOCTURNO","DIURNO")</f>
        <v>DIURNO</v>
      </c>
    </row>
    <row r="152" spans="1:22" hidden="1">
      <c r="A152" s="1">
        <v>46128</v>
      </c>
      <c r="B152" s="2" t="s">
        <v>5061</v>
      </c>
      <c r="C152" s="2" t="s">
        <v>5062</v>
      </c>
      <c r="D152" s="3">
        <v>0.52083333333333326</v>
      </c>
      <c r="E152" s="3">
        <v>0.54166666666666674</v>
      </c>
      <c r="F152">
        <v>0.5</v>
      </c>
      <c r="G152" s="2" t="s">
        <v>3471</v>
      </c>
      <c r="H152" t="s">
        <v>764</v>
      </c>
      <c r="I152" s="2" t="s">
        <v>764</v>
      </c>
      <c r="J152" s="2" t="s">
        <v>764</v>
      </c>
      <c r="K152" s="2" t="s">
        <v>764</v>
      </c>
      <c r="L152" s="2" t="s">
        <v>764</v>
      </c>
      <c r="M152" t="s">
        <v>764</v>
      </c>
      <c r="N152">
        <v>0</v>
      </c>
      <c r="O152">
        <v>0</v>
      </c>
      <c r="P152">
        <v>0</v>
      </c>
      <c r="Q152">
        <v>0</v>
      </c>
      <c r="R152" t="s">
        <v>764</v>
      </c>
      <c r="S152" s="2" t="s">
        <v>5077</v>
      </c>
      <c r="T152" s="2" t="s">
        <v>376</v>
      </c>
      <c r="U152">
        <v>0</v>
      </c>
      <c r="V152" t="str">
        <f>IF(OR(Tabla_producción_serigrafia[[#This Row],[FIN]]&gt;=VALUE("18:50"),Tabla_producción_serigrafia[[#This Row],[FIN]]&lt;VALUE("08:00")),"NOCTURNO","DIURNO")</f>
        <v>DIURNO</v>
      </c>
    </row>
    <row r="153" spans="1:22">
      <c r="A153" s="1">
        <v>46128</v>
      </c>
      <c r="B153" s="2" t="s">
        <v>5061</v>
      </c>
      <c r="C153" s="2" t="s">
        <v>5062</v>
      </c>
      <c r="D153" s="3">
        <v>0.54166666666666674</v>
      </c>
      <c r="E153" s="3">
        <v>0.91666666666666674</v>
      </c>
      <c r="F153">
        <v>9</v>
      </c>
      <c r="G153" s="2" t="s">
        <v>3417</v>
      </c>
      <c r="H153">
        <v>32638</v>
      </c>
      <c r="I153" s="2" t="s">
        <v>5069</v>
      </c>
      <c r="J153" s="2" t="s">
        <v>5070</v>
      </c>
      <c r="K153" s="2" t="s">
        <v>5065</v>
      </c>
      <c r="L153" s="2" t="s">
        <v>5071</v>
      </c>
      <c r="M153">
        <v>56250</v>
      </c>
      <c r="N153">
        <v>16000</v>
      </c>
      <c r="O153">
        <v>140</v>
      </c>
      <c r="P153" t="s">
        <v>3459</v>
      </c>
      <c r="Q153">
        <v>16000</v>
      </c>
      <c r="R153" t="s">
        <v>764</v>
      </c>
      <c r="S153" s="2"/>
      <c r="T153" s="2" t="s">
        <v>376</v>
      </c>
      <c r="U153">
        <v>16140</v>
      </c>
      <c r="V153" t="str">
        <f>IF(OR(Tabla_producción_serigrafia[[#This Row],[FIN]]&gt;=VALUE("18:50"),Tabla_producción_serigrafia[[#This Row],[FIN]]&lt;VALUE("08:00")),"NOCTURNO","DIURNO")</f>
        <v>NOCTURNO</v>
      </c>
    </row>
    <row r="154" spans="1:22" hidden="1">
      <c r="A154" s="1">
        <v>46129</v>
      </c>
      <c r="B154" s="2" t="s">
        <v>5061</v>
      </c>
      <c r="C154" s="2" t="s">
        <v>5062</v>
      </c>
      <c r="D154" s="3">
        <v>0.33333333333333326</v>
      </c>
      <c r="E154" s="3">
        <v>0.34722222222222232</v>
      </c>
      <c r="F154">
        <v>0.33</v>
      </c>
      <c r="G154" s="2" t="s">
        <v>3471</v>
      </c>
      <c r="H154" t="s">
        <v>764</v>
      </c>
      <c r="I154" s="2" t="s">
        <v>764</v>
      </c>
      <c r="J154" s="2" t="s">
        <v>764</v>
      </c>
      <c r="K154" s="2" t="s">
        <v>764</v>
      </c>
      <c r="L154" s="2" t="s">
        <v>764</v>
      </c>
      <c r="M154" t="s">
        <v>764</v>
      </c>
      <c r="N154">
        <v>0</v>
      </c>
      <c r="O154">
        <v>0</v>
      </c>
      <c r="P154">
        <v>0</v>
      </c>
      <c r="Q154">
        <v>0</v>
      </c>
      <c r="R154" t="s">
        <v>764</v>
      </c>
      <c r="S154" s="2" t="s">
        <v>5077</v>
      </c>
      <c r="T154" s="2" t="s">
        <v>376</v>
      </c>
      <c r="U154">
        <v>0</v>
      </c>
      <c r="V154" t="str">
        <f>IF(OR(Tabla_producción_serigrafia[[#This Row],[FIN]]&gt;=VALUE("18:50"),Tabla_producción_serigrafia[[#This Row],[FIN]]&lt;VALUE("08:00")),"NOCTURNO","DIURNO")</f>
        <v>DIURNO</v>
      </c>
    </row>
    <row r="155" spans="1:22">
      <c r="A155" s="1">
        <v>46129</v>
      </c>
      <c r="B155" s="2" t="s">
        <v>5061</v>
      </c>
      <c r="C155" s="2" t="s">
        <v>5062</v>
      </c>
      <c r="D155" s="3">
        <v>0.34722222222222232</v>
      </c>
      <c r="E155" s="3">
        <v>0.91666666666666674</v>
      </c>
      <c r="F155">
        <v>13.67</v>
      </c>
      <c r="G155" s="2" t="s">
        <v>3417</v>
      </c>
      <c r="H155">
        <v>32638</v>
      </c>
      <c r="I155" s="2" t="s">
        <v>5069</v>
      </c>
      <c r="J155" s="2" t="s">
        <v>5070</v>
      </c>
      <c r="K155" s="2" t="s">
        <v>5065</v>
      </c>
      <c r="L155" s="2" t="s">
        <v>5071</v>
      </c>
      <c r="M155">
        <v>56250</v>
      </c>
      <c r="N155">
        <v>24600</v>
      </c>
      <c r="O155">
        <v>450</v>
      </c>
      <c r="P155" t="s">
        <v>3456</v>
      </c>
      <c r="Q155">
        <v>24600</v>
      </c>
      <c r="R155">
        <v>46</v>
      </c>
      <c r="S155" s="2"/>
      <c r="T155" s="2" t="s">
        <v>376</v>
      </c>
      <c r="U155">
        <v>25050</v>
      </c>
      <c r="V155" t="str">
        <f>IF(OR(Tabla_producción_serigrafia[[#This Row],[FIN]]&gt;=VALUE("18:50"),Tabla_producción_serigrafia[[#This Row],[FIN]]&lt;VALUE("08:00")),"NOCTURNO","DIURNO")</f>
        <v>NOCTURNO</v>
      </c>
    </row>
    <row r="156" spans="1:22" hidden="1">
      <c r="A156" s="1">
        <v>46132</v>
      </c>
      <c r="B156" s="2" t="s">
        <v>5061</v>
      </c>
      <c r="C156" s="2" t="s">
        <v>5062</v>
      </c>
      <c r="D156" s="3">
        <v>0.33333333333333326</v>
      </c>
      <c r="E156" s="3">
        <v>0.52083333333333326</v>
      </c>
      <c r="F156">
        <v>4.5</v>
      </c>
      <c r="G156" s="2" t="s">
        <v>5067</v>
      </c>
      <c r="H156" t="s">
        <v>764</v>
      </c>
      <c r="I156" s="2" t="s">
        <v>764</v>
      </c>
      <c r="J156" s="2" t="s">
        <v>764</v>
      </c>
      <c r="K156" s="2" t="s">
        <v>764</v>
      </c>
      <c r="L156" s="2" t="s">
        <v>764</v>
      </c>
      <c r="M156" t="s">
        <v>764</v>
      </c>
      <c r="N156">
        <v>0</v>
      </c>
      <c r="O156">
        <v>0</v>
      </c>
      <c r="P156">
        <v>0</v>
      </c>
      <c r="Q156">
        <v>0</v>
      </c>
      <c r="R156" t="s">
        <v>764</v>
      </c>
      <c r="S156" s="2" t="s">
        <v>5141</v>
      </c>
      <c r="T156" s="2" t="s">
        <v>376</v>
      </c>
      <c r="U156">
        <v>0</v>
      </c>
      <c r="V156" t="str">
        <f>IF(OR(Tabla_producción_serigrafia[[#This Row],[FIN]]&gt;=VALUE("18:50"),Tabla_producción_serigrafia[[#This Row],[FIN]]&lt;VALUE("08:00")),"NOCTURNO","DIURNO")</f>
        <v>DIURNO</v>
      </c>
    </row>
    <row r="157" spans="1:22" hidden="1">
      <c r="A157" s="1">
        <v>46132</v>
      </c>
      <c r="B157" s="2" t="s">
        <v>5061</v>
      </c>
      <c r="C157" s="2" t="s">
        <v>5062</v>
      </c>
      <c r="D157" s="3">
        <v>0.52083333333333326</v>
      </c>
      <c r="E157" s="3">
        <v>0.54166666666666674</v>
      </c>
      <c r="F157">
        <v>0.5</v>
      </c>
      <c r="G157" s="2" t="s">
        <v>3471</v>
      </c>
      <c r="H157" t="s">
        <v>764</v>
      </c>
      <c r="I157" s="2" t="s">
        <v>764</v>
      </c>
      <c r="J157" s="2" t="s">
        <v>764</v>
      </c>
      <c r="K157" s="2" t="s">
        <v>764</v>
      </c>
      <c r="L157" s="2" t="s">
        <v>764</v>
      </c>
      <c r="M157" t="s">
        <v>764</v>
      </c>
      <c r="N157">
        <v>0</v>
      </c>
      <c r="O157">
        <v>0</v>
      </c>
      <c r="P157">
        <v>0</v>
      </c>
      <c r="Q157">
        <v>0</v>
      </c>
      <c r="R157" t="s">
        <v>764</v>
      </c>
      <c r="S157" s="2" t="s">
        <v>5077</v>
      </c>
      <c r="T157" s="2" t="s">
        <v>376</v>
      </c>
      <c r="U157">
        <v>0</v>
      </c>
      <c r="V157" t="str">
        <f>IF(OR(Tabla_producción_serigrafia[[#This Row],[FIN]]&gt;=VALUE("18:50"),Tabla_producción_serigrafia[[#This Row],[FIN]]&lt;VALUE("08:00")),"NOCTURNO","DIURNO")</f>
        <v>DIURNO</v>
      </c>
    </row>
    <row r="158" spans="1:22">
      <c r="A158" s="1">
        <v>46132</v>
      </c>
      <c r="B158" s="2" t="s">
        <v>5061</v>
      </c>
      <c r="C158" s="2" t="s">
        <v>5062</v>
      </c>
      <c r="D158" s="3">
        <v>0.54166666666666674</v>
      </c>
      <c r="E158" s="3">
        <v>8.3333333333333259E-2</v>
      </c>
      <c r="F158">
        <v>13</v>
      </c>
      <c r="G158" s="2" t="s">
        <v>3417</v>
      </c>
      <c r="H158">
        <v>32655</v>
      </c>
      <c r="I158" s="2" t="s">
        <v>5088</v>
      </c>
      <c r="J158" s="2" t="s">
        <v>5064</v>
      </c>
      <c r="K158" s="2" t="s">
        <v>5065</v>
      </c>
      <c r="L158" s="2" t="s">
        <v>5066</v>
      </c>
      <c r="M158">
        <v>23529</v>
      </c>
      <c r="N158">
        <v>23700</v>
      </c>
      <c r="O158">
        <v>110</v>
      </c>
      <c r="P158" t="s">
        <v>3456</v>
      </c>
      <c r="Q158">
        <v>23700</v>
      </c>
      <c r="R158">
        <v>49</v>
      </c>
      <c r="S158" s="2"/>
      <c r="T158" s="2" t="s">
        <v>376</v>
      </c>
      <c r="U158">
        <v>23810</v>
      </c>
      <c r="V158" t="str">
        <f>IF(OR(Tabla_producción_serigrafia[[#This Row],[FIN]]&gt;=VALUE("18:50"),Tabla_producción_serigrafia[[#This Row],[FIN]]&lt;VALUE("08:00")),"NOCTURNO","DIURNO")</f>
        <v>NOCTURNO</v>
      </c>
    </row>
    <row r="159" spans="1:22">
      <c r="A159" s="1">
        <v>46132</v>
      </c>
      <c r="B159" s="2" t="s">
        <v>5061</v>
      </c>
      <c r="C159" s="2" t="s">
        <v>5062</v>
      </c>
      <c r="D159" s="3">
        <v>8.3333333333333259E-2</v>
      </c>
      <c r="E159" s="3">
        <v>0.10416666666666674</v>
      </c>
      <c r="F159">
        <v>0.5</v>
      </c>
      <c r="G159" s="2" t="s">
        <v>3471</v>
      </c>
      <c r="H159" t="s">
        <v>764</v>
      </c>
      <c r="I159" s="2" t="s">
        <v>764</v>
      </c>
      <c r="J159" s="2" t="s">
        <v>764</v>
      </c>
      <c r="K159" s="2" t="s">
        <v>764</v>
      </c>
      <c r="L159" s="2" t="s">
        <v>764</v>
      </c>
      <c r="M159" t="s">
        <v>764</v>
      </c>
      <c r="N159">
        <v>0</v>
      </c>
      <c r="O159">
        <v>0</v>
      </c>
      <c r="P159">
        <v>0</v>
      </c>
      <c r="Q159">
        <v>0</v>
      </c>
      <c r="R159" t="s">
        <v>764</v>
      </c>
      <c r="S159" s="2" t="s">
        <v>5077</v>
      </c>
      <c r="T159" s="2" t="s">
        <v>376</v>
      </c>
      <c r="U159">
        <v>0</v>
      </c>
      <c r="V159" t="str">
        <f>IF(OR(Tabla_producción_serigrafia[[#This Row],[FIN]]&gt;=VALUE("18:50"),Tabla_producción_serigrafia[[#This Row],[FIN]]&lt;VALUE("08:00")),"NOCTURNO","DIURNO")</f>
        <v>NOCTURNO</v>
      </c>
    </row>
    <row r="160" spans="1:22" hidden="1">
      <c r="A160" s="1">
        <v>46132</v>
      </c>
      <c r="B160" s="2" t="s">
        <v>5061</v>
      </c>
      <c r="C160" s="2" t="s">
        <v>5062</v>
      </c>
      <c r="D160" s="3">
        <v>0.10416666666666674</v>
      </c>
      <c r="E160" s="3">
        <v>0.33333333333333326</v>
      </c>
      <c r="F160">
        <v>5.5</v>
      </c>
      <c r="G160" s="2" t="s">
        <v>3417</v>
      </c>
      <c r="H160">
        <v>32656</v>
      </c>
      <c r="I160" s="2" t="s">
        <v>5088</v>
      </c>
      <c r="J160" s="2" t="s">
        <v>5064</v>
      </c>
      <c r="K160" s="2" t="s">
        <v>5065</v>
      </c>
      <c r="L160" s="2" t="s">
        <v>5066</v>
      </c>
      <c r="M160">
        <v>23529</v>
      </c>
      <c r="N160">
        <v>12000</v>
      </c>
      <c r="O160">
        <v>120</v>
      </c>
      <c r="P160" t="s">
        <v>3459</v>
      </c>
      <c r="Q160">
        <v>12000</v>
      </c>
      <c r="R160" t="s">
        <v>764</v>
      </c>
      <c r="S160" s="2"/>
      <c r="T160" s="2" t="s">
        <v>376</v>
      </c>
      <c r="U160">
        <v>12120</v>
      </c>
      <c r="V160" t="str">
        <f>IF(OR(Tabla_producción_serigrafia[[#This Row],[FIN]]&gt;=VALUE("18:50"),Tabla_producción_serigrafia[[#This Row],[FIN]]&lt;VALUE("08:00")),"NOCTURNO","DIURNO")</f>
        <v>DIURNO</v>
      </c>
    </row>
    <row r="161" spans="1:22" hidden="1">
      <c r="A161" s="1">
        <v>46133</v>
      </c>
      <c r="B161" s="2" t="s">
        <v>5061</v>
      </c>
      <c r="C161" s="2" t="s">
        <v>5062</v>
      </c>
      <c r="D161" s="3">
        <v>0.33333333333333326</v>
      </c>
      <c r="E161" s="3">
        <v>0.34722222222222232</v>
      </c>
      <c r="F161">
        <v>0.33</v>
      </c>
      <c r="G161" s="2" t="s">
        <v>3471</v>
      </c>
      <c r="H161" t="s">
        <v>764</v>
      </c>
      <c r="I161" s="2" t="s">
        <v>764</v>
      </c>
      <c r="J161" s="2" t="s">
        <v>764</v>
      </c>
      <c r="K161" s="2" t="s">
        <v>764</v>
      </c>
      <c r="L161" s="2" t="s">
        <v>764</v>
      </c>
      <c r="M161" t="s">
        <v>764</v>
      </c>
      <c r="N161">
        <v>0</v>
      </c>
      <c r="O161">
        <v>0</v>
      </c>
      <c r="P161">
        <v>0</v>
      </c>
      <c r="Q161">
        <v>0</v>
      </c>
      <c r="R161" t="s">
        <v>764</v>
      </c>
      <c r="S161" s="2" t="s">
        <v>5077</v>
      </c>
      <c r="T161" s="2" t="s">
        <v>376</v>
      </c>
      <c r="U161">
        <v>0</v>
      </c>
      <c r="V161" t="str">
        <f>IF(OR(Tabla_producción_serigrafia[[#This Row],[FIN]]&gt;=VALUE("18:50"),Tabla_producción_serigrafia[[#This Row],[FIN]]&lt;VALUE("08:00")),"NOCTURNO","DIURNO")</f>
        <v>DIURNO</v>
      </c>
    </row>
    <row r="162" spans="1:22" hidden="1">
      <c r="A162" s="1">
        <v>46133</v>
      </c>
      <c r="B162" s="2" t="s">
        <v>5061</v>
      </c>
      <c r="C162" s="2" t="s">
        <v>5062</v>
      </c>
      <c r="D162" s="3">
        <v>0.34722222222222232</v>
      </c>
      <c r="E162" s="3">
        <v>0.54166666666666674</v>
      </c>
      <c r="F162">
        <v>4.67</v>
      </c>
      <c r="G162" s="2" t="s">
        <v>3417</v>
      </c>
      <c r="H162">
        <v>32656</v>
      </c>
      <c r="I162" s="2" t="s">
        <v>5088</v>
      </c>
      <c r="J162" s="2" t="s">
        <v>5064</v>
      </c>
      <c r="K162" s="2" t="s">
        <v>5065</v>
      </c>
      <c r="L162" s="2" t="s">
        <v>5066</v>
      </c>
      <c r="M162">
        <v>23529</v>
      </c>
      <c r="N162">
        <v>11700</v>
      </c>
      <c r="O162">
        <v>110</v>
      </c>
      <c r="P162" t="s">
        <v>3456</v>
      </c>
      <c r="Q162">
        <v>11700</v>
      </c>
      <c r="R162">
        <v>50</v>
      </c>
      <c r="S162" s="2"/>
      <c r="T162" s="2" t="s">
        <v>376</v>
      </c>
      <c r="U162">
        <v>11810</v>
      </c>
      <c r="V162" t="str">
        <f>IF(OR(Tabla_producción_serigrafia[[#This Row],[FIN]]&gt;=VALUE("18:50"),Tabla_producción_serigrafia[[#This Row],[FIN]]&lt;VALUE("08:00")),"NOCTURNO","DIURNO")</f>
        <v>DIURNO</v>
      </c>
    </row>
    <row r="163" spans="1:22" hidden="1">
      <c r="A163" s="1">
        <v>46133</v>
      </c>
      <c r="B163" s="2" t="s">
        <v>5061</v>
      </c>
      <c r="C163" s="2" t="s">
        <v>5062</v>
      </c>
      <c r="D163" s="3">
        <v>0.54166666666666674</v>
      </c>
      <c r="E163" s="3">
        <v>0.5625</v>
      </c>
      <c r="F163">
        <v>0.5</v>
      </c>
      <c r="G163" s="2" t="s">
        <v>3471</v>
      </c>
      <c r="H163" t="s">
        <v>764</v>
      </c>
      <c r="I163" s="2" t="s">
        <v>764</v>
      </c>
      <c r="J163" s="2" t="s">
        <v>764</v>
      </c>
      <c r="K163" s="2" t="s">
        <v>764</v>
      </c>
      <c r="L163" s="2" t="s">
        <v>764</v>
      </c>
      <c r="M163" t="s">
        <v>764</v>
      </c>
      <c r="N163">
        <v>0</v>
      </c>
      <c r="O163">
        <v>0</v>
      </c>
      <c r="P163">
        <v>0</v>
      </c>
      <c r="Q163">
        <v>0</v>
      </c>
      <c r="R163" t="s">
        <v>764</v>
      </c>
      <c r="S163" s="2" t="s">
        <v>5077</v>
      </c>
      <c r="T163" s="2" t="s">
        <v>376</v>
      </c>
      <c r="U163">
        <v>0</v>
      </c>
      <c r="V163" t="str">
        <f>IF(OR(Tabla_producción_serigrafia[[#This Row],[FIN]]&gt;=VALUE("18:50"),Tabla_producción_serigrafia[[#This Row],[FIN]]&lt;VALUE("08:00")),"NOCTURNO","DIURNO")</f>
        <v>DIURNO</v>
      </c>
    </row>
    <row r="164" spans="1:22" hidden="1">
      <c r="A164" s="1">
        <v>46133</v>
      </c>
      <c r="B164" s="2" t="s">
        <v>5061</v>
      </c>
      <c r="C164" s="2" t="s">
        <v>5062</v>
      </c>
      <c r="D164" s="3">
        <v>0.5625</v>
      </c>
      <c r="E164" s="3">
        <v>0.72916666666666674</v>
      </c>
      <c r="F164">
        <v>4</v>
      </c>
      <c r="G164" s="2" t="s">
        <v>3417</v>
      </c>
      <c r="H164">
        <v>42659</v>
      </c>
      <c r="I164" s="2" t="s">
        <v>5142</v>
      </c>
      <c r="J164" s="2" t="s">
        <v>5064</v>
      </c>
      <c r="K164" s="2" t="s">
        <v>5065</v>
      </c>
      <c r="L164" s="2" t="s">
        <v>5066</v>
      </c>
      <c r="M164">
        <v>9901</v>
      </c>
      <c r="N164">
        <v>10000</v>
      </c>
      <c r="O164">
        <v>80</v>
      </c>
      <c r="P164" t="s">
        <v>3456</v>
      </c>
      <c r="Q164">
        <v>10000</v>
      </c>
      <c r="R164">
        <v>20</v>
      </c>
      <c r="S164" s="2"/>
      <c r="T164" s="2" t="s">
        <v>376</v>
      </c>
      <c r="U164">
        <v>10080</v>
      </c>
      <c r="V164" t="str">
        <f>IF(OR(Tabla_producción_serigrafia[[#This Row],[FIN]]&gt;=VALUE("18:50"),Tabla_producción_serigrafia[[#This Row],[FIN]]&lt;VALUE("08:00")),"NOCTURNO","DIURNO")</f>
        <v>DIURNO</v>
      </c>
    </row>
    <row r="165" spans="1:22" hidden="1">
      <c r="A165" s="1">
        <v>46133</v>
      </c>
      <c r="B165" s="2" t="s">
        <v>5061</v>
      </c>
      <c r="C165" s="2" t="s">
        <v>5062</v>
      </c>
      <c r="D165" s="3">
        <v>0.72916666666666674</v>
      </c>
      <c r="E165" s="3">
        <v>0.75</v>
      </c>
      <c r="F165">
        <v>0.5</v>
      </c>
      <c r="G165" s="2" t="s">
        <v>3471</v>
      </c>
      <c r="H165" t="s">
        <v>764</v>
      </c>
      <c r="I165" s="2" t="s">
        <v>764</v>
      </c>
      <c r="J165" s="2" t="s">
        <v>764</v>
      </c>
      <c r="K165" s="2" t="s">
        <v>764</v>
      </c>
      <c r="L165" s="2" t="s">
        <v>764</v>
      </c>
      <c r="M165" t="s">
        <v>764</v>
      </c>
      <c r="N165">
        <v>0</v>
      </c>
      <c r="O165">
        <v>0</v>
      </c>
      <c r="P165">
        <v>0</v>
      </c>
      <c r="Q165">
        <v>0</v>
      </c>
      <c r="R165" t="s">
        <v>764</v>
      </c>
      <c r="S165" s="2" t="s">
        <v>5077</v>
      </c>
      <c r="T165" s="2" t="s">
        <v>376</v>
      </c>
      <c r="U165">
        <v>0</v>
      </c>
      <c r="V165" t="str">
        <f>IF(OR(Tabla_producción_serigrafia[[#This Row],[FIN]]&gt;=VALUE("18:50"),Tabla_producción_serigrafia[[#This Row],[FIN]]&lt;VALUE("08:00")),"NOCTURNO","DIURNO")</f>
        <v>DIURNO</v>
      </c>
    </row>
    <row r="166" spans="1:22" hidden="1">
      <c r="A166" s="1">
        <v>46133</v>
      </c>
      <c r="B166" s="2" t="s">
        <v>5061</v>
      </c>
      <c r="C166" s="2" t="s">
        <v>5062</v>
      </c>
      <c r="D166" s="3">
        <v>0.75</v>
      </c>
      <c r="E166" s="3">
        <v>0.33333333333333326</v>
      </c>
      <c r="F166">
        <v>14</v>
      </c>
      <c r="G166" s="2" t="s">
        <v>3417</v>
      </c>
      <c r="H166">
        <v>42647</v>
      </c>
      <c r="I166" s="2" t="s">
        <v>5143</v>
      </c>
      <c r="J166" s="2" t="s">
        <v>5064</v>
      </c>
      <c r="K166" s="2" t="s">
        <v>5065</v>
      </c>
      <c r="L166" s="2" t="s">
        <v>5066</v>
      </c>
      <c r="M166">
        <v>29703</v>
      </c>
      <c r="N166">
        <v>25000</v>
      </c>
      <c r="O166">
        <v>250</v>
      </c>
      <c r="P166" t="s">
        <v>3459</v>
      </c>
      <c r="Q166">
        <v>25000</v>
      </c>
      <c r="R166" t="s">
        <v>764</v>
      </c>
      <c r="S166" s="2"/>
      <c r="T166" s="2" t="s">
        <v>376</v>
      </c>
      <c r="U166">
        <v>25250</v>
      </c>
      <c r="V166" t="str">
        <f>IF(OR(Tabla_producción_serigrafia[[#This Row],[FIN]]&gt;=VALUE("18:50"),Tabla_producción_serigrafia[[#This Row],[FIN]]&lt;VALUE("08:00")),"NOCTURNO","DIURNO")</f>
        <v>DIURNO</v>
      </c>
    </row>
    <row r="167" spans="1:22" hidden="1">
      <c r="A167" s="1">
        <v>46134</v>
      </c>
      <c r="B167" s="2" t="s">
        <v>5061</v>
      </c>
      <c r="C167" s="2" t="s">
        <v>5062</v>
      </c>
      <c r="D167" s="3">
        <v>0.33333333333333326</v>
      </c>
      <c r="E167" s="3">
        <v>0.34722222222222232</v>
      </c>
      <c r="F167">
        <v>0.33</v>
      </c>
      <c r="G167" s="2" t="s">
        <v>3471</v>
      </c>
      <c r="H167" t="s">
        <v>764</v>
      </c>
      <c r="I167" s="2" t="s">
        <v>764</v>
      </c>
      <c r="J167" s="2" t="s">
        <v>764</v>
      </c>
      <c r="K167" s="2" t="s">
        <v>764</v>
      </c>
      <c r="L167" s="2" t="s">
        <v>764</v>
      </c>
      <c r="M167" t="s">
        <v>764</v>
      </c>
      <c r="N167">
        <v>0</v>
      </c>
      <c r="O167">
        <v>0</v>
      </c>
      <c r="P167">
        <v>0</v>
      </c>
      <c r="Q167">
        <v>0</v>
      </c>
      <c r="R167" t="s">
        <v>764</v>
      </c>
      <c r="S167" s="2" t="s">
        <v>5077</v>
      </c>
      <c r="T167" s="2" t="s">
        <v>376</v>
      </c>
      <c r="U167">
        <v>0</v>
      </c>
      <c r="V167" t="str">
        <f>IF(OR(Tabla_producción_serigrafia[[#This Row],[FIN]]&gt;=VALUE("18:50"),Tabla_producción_serigrafia[[#This Row],[FIN]]&lt;VALUE("08:00")),"NOCTURNO","DIURNO")</f>
        <v>DIURNO</v>
      </c>
    </row>
    <row r="168" spans="1:22" hidden="1">
      <c r="A168" s="1">
        <v>46134</v>
      </c>
      <c r="B168" s="2" t="s">
        <v>5061</v>
      </c>
      <c r="C168" s="2" t="s">
        <v>5062</v>
      </c>
      <c r="D168" s="3">
        <v>0.34722222222222232</v>
      </c>
      <c r="E168" s="3">
        <v>0.45833333333333326</v>
      </c>
      <c r="F168">
        <v>2.67</v>
      </c>
      <c r="G168" s="2" t="s">
        <v>3417</v>
      </c>
      <c r="H168">
        <v>42647</v>
      </c>
      <c r="I168" s="2" t="s">
        <v>5143</v>
      </c>
      <c r="J168" s="2" t="s">
        <v>5064</v>
      </c>
      <c r="K168" s="2" t="s">
        <v>5065</v>
      </c>
      <c r="L168" s="2" t="s">
        <v>5066</v>
      </c>
      <c r="M168">
        <v>29703</v>
      </c>
      <c r="N168">
        <v>4800</v>
      </c>
      <c r="O168">
        <v>209</v>
      </c>
      <c r="P168" t="s">
        <v>3456</v>
      </c>
      <c r="Q168">
        <v>4800</v>
      </c>
      <c r="R168">
        <v>21</v>
      </c>
      <c r="S168" s="2"/>
      <c r="T168" s="2" t="s">
        <v>376</v>
      </c>
      <c r="U168">
        <v>5009</v>
      </c>
      <c r="V168" t="str">
        <f>IF(OR(Tabla_producción_serigrafia[[#This Row],[FIN]]&gt;=VALUE("18:50"),Tabla_producción_serigrafia[[#This Row],[FIN]]&lt;VALUE("08:00")),"NOCTURNO","DIURNO")</f>
        <v>DIURNO</v>
      </c>
    </row>
    <row r="169" spans="1:22" hidden="1">
      <c r="A169" s="1">
        <v>46134</v>
      </c>
      <c r="B169" s="2" t="s">
        <v>5061</v>
      </c>
      <c r="C169" s="2" t="s">
        <v>5062</v>
      </c>
      <c r="D169" s="3">
        <v>0.45833333333333326</v>
      </c>
      <c r="E169" s="3">
        <v>0.47916666666666674</v>
      </c>
      <c r="F169">
        <v>0.5</v>
      </c>
      <c r="G169" s="2" t="s">
        <v>3471</v>
      </c>
      <c r="H169" t="s">
        <v>764</v>
      </c>
      <c r="I169" s="2" t="s">
        <v>764</v>
      </c>
      <c r="J169" s="2" t="s">
        <v>764</v>
      </c>
      <c r="K169" s="2" t="s">
        <v>764</v>
      </c>
      <c r="L169" s="2" t="s">
        <v>764</v>
      </c>
      <c r="M169" t="s">
        <v>764</v>
      </c>
      <c r="N169">
        <v>0</v>
      </c>
      <c r="O169">
        <v>0</v>
      </c>
      <c r="P169">
        <v>0</v>
      </c>
      <c r="Q169">
        <v>0</v>
      </c>
      <c r="R169" t="s">
        <v>764</v>
      </c>
      <c r="S169" s="2" t="s">
        <v>5077</v>
      </c>
      <c r="T169" s="2" t="s">
        <v>376</v>
      </c>
      <c r="U169">
        <v>0</v>
      </c>
      <c r="V169" t="str">
        <f>IF(OR(Tabla_producción_serigrafia[[#This Row],[FIN]]&gt;=VALUE("18:50"),Tabla_producción_serigrafia[[#This Row],[FIN]]&lt;VALUE("08:00")),"NOCTURNO","DIURNO")</f>
        <v>DIURNO</v>
      </c>
    </row>
    <row r="170" spans="1:22">
      <c r="A170" s="1">
        <v>46134</v>
      </c>
      <c r="B170" s="2" t="s">
        <v>5061</v>
      </c>
      <c r="C170" s="2" t="s">
        <v>5062</v>
      </c>
      <c r="D170" s="3">
        <v>0.47916666666666674</v>
      </c>
      <c r="E170" s="3">
        <v>0.83333333333333326</v>
      </c>
      <c r="F170">
        <v>8.5</v>
      </c>
      <c r="G170" s="2" t="s">
        <v>3417</v>
      </c>
      <c r="H170">
        <v>32669</v>
      </c>
      <c r="I170" s="2" t="s">
        <v>5063</v>
      </c>
      <c r="J170" s="2" t="s">
        <v>5064</v>
      </c>
      <c r="K170" s="2" t="s">
        <v>5065</v>
      </c>
      <c r="L170" s="2" t="s">
        <v>5066</v>
      </c>
      <c r="M170">
        <v>19802</v>
      </c>
      <c r="N170">
        <v>19900</v>
      </c>
      <c r="O170">
        <v>80</v>
      </c>
      <c r="P170" t="s">
        <v>3456</v>
      </c>
      <c r="Q170">
        <v>19900</v>
      </c>
      <c r="R170">
        <v>51</v>
      </c>
      <c r="S170" s="2"/>
      <c r="T170" s="2" t="s">
        <v>376</v>
      </c>
      <c r="U170">
        <v>19980</v>
      </c>
      <c r="V170" t="str">
        <f>IF(OR(Tabla_producción_serigrafia[[#This Row],[FIN]]&gt;=VALUE("18:50"),Tabla_producción_serigrafia[[#This Row],[FIN]]&lt;VALUE("08:00")),"NOCTURNO","DIURNO")</f>
        <v>NOCTURNO</v>
      </c>
    </row>
    <row r="171" spans="1:22">
      <c r="A171" s="1">
        <v>46134</v>
      </c>
      <c r="B171" s="2" t="s">
        <v>5061</v>
      </c>
      <c r="C171" s="2" t="s">
        <v>5062</v>
      </c>
      <c r="D171" s="3">
        <v>0.83333333333333326</v>
      </c>
      <c r="E171" s="3">
        <v>0.85416666666666674</v>
      </c>
      <c r="F171">
        <v>0.5</v>
      </c>
      <c r="G171" s="2" t="s">
        <v>3471</v>
      </c>
      <c r="H171" t="s">
        <v>764</v>
      </c>
      <c r="I171" s="2" t="s">
        <v>764</v>
      </c>
      <c r="J171" s="2" t="s">
        <v>764</v>
      </c>
      <c r="K171" s="2" t="s">
        <v>764</v>
      </c>
      <c r="L171" s="2" t="s">
        <v>764</v>
      </c>
      <c r="M171" t="s">
        <v>764</v>
      </c>
      <c r="N171">
        <v>0</v>
      </c>
      <c r="O171">
        <v>0</v>
      </c>
      <c r="P171">
        <v>0</v>
      </c>
      <c r="Q171">
        <v>0</v>
      </c>
      <c r="R171" t="s">
        <v>764</v>
      </c>
      <c r="S171" s="2" t="s">
        <v>5077</v>
      </c>
      <c r="T171" s="2" t="s">
        <v>376</v>
      </c>
      <c r="U171">
        <v>0</v>
      </c>
      <c r="V171" t="str">
        <f>IF(OR(Tabla_producción_serigrafia[[#This Row],[FIN]]&gt;=VALUE("18:50"),Tabla_producción_serigrafia[[#This Row],[FIN]]&lt;VALUE("08:00")),"NOCTURNO","DIURNO")</f>
        <v>NOCTURNO</v>
      </c>
    </row>
    <row r="172" spans="1:22" hidden="1">
      <c r="A172" s="1">
        <v>46134</v>
      </c>
      <c r="B172" s="2" t="s">
        <v>5061</v>
      </c>
      <c r="C172" s="2" t="s">
        <v>5062</v>
      </c>
      <c r="D172" s="3">
        <v>0.85416666666666674</v>
      </c>
      <c r="E172" s="3">
        <v>0.33333333333333326</v>
      </c>
      <c r="F172">
        <v>11.5</v>
      </c>
      <c r="G172" s="2" t="s">
        <v>3417</v>
      </c>
      <c r="H172">
        <v>42648</v>
      </c>
      <c r="I172" s="2" t="s">
        <v>5143</v>
      </c>
      <c r="J172" s="2" t="s">
        <v>5064</v>
      </c>
      <c r="K172" s="2" t="s">
        <v>5065</v>
      </c>
      <c r="L172" s="2" t="s">
        <v>5066</v>
      </c>
      <c r="M172">
        <v>29703</v>
      </c>
      <c r="N172">
        <v>22500</v>
      </c>
      <c r="O172">
        <v>220</v>
      </c>
      <c r="P172" t="s">
        <v>3459</v>
      </c>
      <c r="Q172">
        <v>22500</v>
      </c>
      <c r="R172" t="s">
        <v>764</v>
      </c>
      <c r="S172" s="2"/>
      <c r="T172" s="2" t="s">
        <v>376</v>
      </c>
      <c r="U172">
        <v>22720</v>
      </c>
      <c r="V172" t="str">
        <f>IF(OR(Tabla_producción_serigrafia[[#This Row],[FIN]]&gt;=VALUE("18:50"),Tabla_producción_serigrafia[[#This Row],[FIN]]&lt;VALUE("08:00")),"NOCTURNO","DIURNO")</f>
        <v>DIURNO</v>
      </c>
    </row>
    <row r="173" spans="1:22" hidden="1">
      <c r="A173" s="1">
        <v>46135</v>
      </c>
      <c r="B173" s="2" t="s">
        <v>5061</v>
      </c>
      <c r="C173" s="2" t="s">
        <v>5062</v>
      </c>
      <c r="D173" s="3">
        <v>0.33333333333333326</v>
      </c>
      <c r="E173" s="3">
        <v>0.35416666666666674</v>
      </c>
      <c r="F173">
        <v>0.5</v>
      </c>
      <c r="G173" s="2" t="s">
        <v>3471</v>
      </c>
      <c r="H173" t="s">
        <v>764</v>
      </c>
      <c r="I173" s="2" t="s">
        <v>764</v>
      </c>
      <c r="J173" s="2" t="s">
        <v>764</v>
      </c>
      <c r="K173" s="2" t="s">
        <v>764</v>
      </c>
      <c r="L173" s="2" t="s">
        <v>764</v>
      </c>
      <c r="M173" t="s">
        <v>764</v>
      </c>
      <c r="N173">
        <v>0</v>
      </c>
      <c r="O173">
        <v>0</v>
      </c>
      <c r="P173">
        <v>0</v>
      </c>
      <c r="Q173">
        <v>0</v>
      </c>
      <c r="R173" t="s">
        <v>764</v>
      </c>
      <c r="S173" s="2" t="s">
        <v>5077</v>
      </c>
      <c r="T173" s="2" t="s">
        <v>376</v>
      </c>
      <c r="U173">
        <v>0</v>
      </c>
      <c r="V173" t="str">
        <f>IF(OR(Tabla_producción_serigrafia[[#This Row],[FIN]]&gt;=VALUE("18:50"),Tabla_producción_serigrafia[[#This Row],[FIN]]&lt;VALUE("08:00")),"NOCTURNO","DIURNO")</f>
        <v>DIURNO</v>
      </c>
    </row>
    <row r="174" spans="1:22" hidden="1">
      <c r="A174" s="1">
        <v>46135</v>
      </c>
      <c r="B174" s="2" t="s">
        <v>5061</v>
      </c>
      <c r="C174" s="2" t="s">
        <v>5062</v>
      </c>
      <c r="D174" s="3">
        <v>0.35416666666666674</v>
      </c>
      <c r="E174" s="3">
        <v>0.45833333333333326</v>
      </c>
      <c r="F174">
        <v>2.5</v>
      </c>
      <c r="G174" s="2" t="s">
        <v>3417</v>
      </c>
      <c r="H174">
        <v>42648</v>
      </c>
      <c r="I174" s="2" t="s">
        <v>5143</v>
      </c>
      <c r="J174" s="2" t="s">
        <v>5064</v>
      </c>
      <c r="K174" s="2" t="s">
        <v>5065</v>
      </c>
      <c r="L174" s="2" t="s">
        <v>5066</v>
      </c>
      <c r="M174">
        <v>29703</v>
      </c>
      <c r="N174">
        <v>7350</v>
      </c>
      <c r="O174">
        <v>158</v>
      </c>
      <c r="P174" t="s">
        <v>3456</v>
      </c>
      <c r="Q174">
        <v>7350</v>
      </c>
      <c r="R174">
        <v>22</v>
      </c>
      <c r="S174" s="2"/>
      <c r="T174" s="2" t="s">
        <v>376</v>
      </c>
      <c r="U174">
        <v>7508</v>
      </c>
      <c r="V174" t="str">
        <f>IF(OR(Tabla_producción_serigrafia[[#This Row],[FIN]]&gt;=VALUE("18:50"),Tabla_producción_serigrafia[[#This Row],[FIN]]&lt;VALUE("08:00")),"NOCTURNO","DIURNO")</f>
        <v>DIURNO</v>
      </c>
    </row>
    <row r="175" spans="1:22" hidden="1">
      <c r="A175" s="1">
        <v>46135</v>
      </c>
      <c r="B175" s="2" t="s">
        <v>5061</v>
      </c>
      <c r="C175" s="2" t="s">
        <v>5062</v>
      </c>
      <c r="D175" s="3">
        <v>0.45833333333333326</v>
      </c>
      <c r="E175" s="3">
        <v>0.47916666666666674</v>
      </c>
      <c r="F175">
        <v>0.5</v>
      </c>
      <c r="G175" s="2" t="s">
        <v>3471</v>
      </c>
      <c r="H175" t="s">
        <v>764</v>
      </c>
      <c r="I175" s="2" t="s">
        <v>764</v>
      </c>
      <c r="J175" s="2" t="s">
        <v>764</v>
      </c>
      <c r="K175" s="2" t="s">
        <v>764</v>
      </c>
      <c r="L175" s="2" t="s">
        <v>764</v>
      </c>
      <c r="M175" t="s">
        <v>764</v>
      </c>
      <c r="N175">
        <v>0</v>
      </c>
      <c r="O175">
        <v>0</v>
      </c>
      <c r="P175">
        <v>0</v>
      </c>
      <c r="Q175">
        <v>0</v>
      </c>
      <c r="R175" t="s">
        <v>764</v>
      </c>
      <c r="S175" s="2" t="s">
        <v>5077</v>
      </c>
      <c r="T175" s="2" t="s">
        <v>376</v>
      </c>
      <c r="U175">
        <v>0</v>
      </c>
      <c r="V175" t="str">
        <f>IF(OR(Tabla_producción_serigrafia[[#This Row],[FIN]]&gt;=VALUE("18:50"),Tabla_producción_serigrafia[[#This Row],[FIN]]&lt;VALUE("08:00")),"NOCTURNO","DIURNO")</f>
        <v>DIURNO</v>
      </c>
    </row>
    <row r="176" spans="1:22">
      <c r="A176" s="1">
        <v>46135</v>
      </c>
      <c r="B176" s="2" t="s">
        <v>5061</v>
      </c>
      <c r="C176" s="2" t="s">
        <v>5062</v>
      </c>
      <c r="D176" s="3">
        <v>0.47916666666666674</v>
      </c>
      <c r="E176" s="3">
        <v>0.16666666666666674</v>
      </c>
      <c r="F176">
        <v>16.5</v>
      </c>
      <c r="G176" s="2" t="s">
        <v>3417</v>
      </c>
      <c r="H176">
        <v>42649</v>
      </c>
      <c r="I176" s="2" t="s">
        <v>5143</v>
      </c>
      <c r="J176" s="2" t="s">
        <v>5064</v>
      </c>
      <c r="K176" s="2" t="s">
        <v>5065</v>
      </c>
      <c r="L176" s="2" t="s">
        <v>5066</v>
      </c>
      <c r="M176">
        <v>29703</v>
      </c>
      <c r="N176">
        <v>29850</v>
      </c>
      <c r="O176">
        <v>185</v>
      </c>
      <c r="P176" t="s">
        <v>3456</v>
      </c>
      <c r="Q176">
        <v>29850</v>
      </c>
      <c r="R176">
        <v>22</v>
      </c>
      <c r="S176" s="2"/>
      <c r="T176" s="2" t="s">
        <v>376</v>
      </c>
      <c r="U176">
        <v>30035</v>
      </c>
      <c r="V176" t="str">
        <f>IF(OR(Tabla_producción_serigrafia[[#This Row],[FIN]]&gt;=VALUE("18:50"),Tabla_producción_serigrafia[[#This Row],[FIN]]&lt;VALUE("08:00")),"NOCTURNO","DIURNO")</f>
        <v>NOCTURNO</v>
      </c>
    </row>
    <row r="177" spans="1:22">
      <c r="A177" s="1">
        <v>46135</v>
      </c>
      <c r="B177" s="2" t="s">
        <v>5061</v>
      </c>
      <c r="C177" s="2" t="s">
        <v>5062</v>
      </c>
      <c r="D177" s="3">
        <v>0.16666666666666674</v>
      </c>
      <c r="E177" s="3">
        <v>0.1875</v>
      </c>
      <c r="F177">
        <v>0.5</v>
      </c>
      <c r="G177" s="2" t="s">
        <v>3471</v>
      </c>
      <c r="H177" t="s">
        <v>764</v>
      </c>
      <c r="I177" s="2" t="s">
        <v>764</v>
      </c>
      <c r="J177" s="2" t="s">
        <v>764</v>
      </c>
      <c r="K177" s="2" t="s">
        <v>764</v>
      </c>
      <c r="L177" s="2" t="s">
        <v>764</v>
      </c>
      <c r="M177" t="s">
        <v>764</v>
      </c>
      <c r="N177">
        <v>0</v>
      </c>
      <c r="O177">
        <v>0</v>
      </c>
      <c r="P177">
        <v>0</v>
      </c>
      <c r="Q177">
        <v>0</v>
      </c>
      <c r="R177" t="s">
        <v>764</v>
      </c>
      <c r="S177" s="2" t="s">
        <v>5077</v>
      </c>
      <c r="T177" s="2" t="s">
        <v>376</v>
      </c>
      <c r="U177">
        <v>0</v>
      </c>
      <c r="V177" t="str">
        <f>IF(OR(Tabla_producción_serigrafia[[#This Row],[FIN]]&gt;=VALUE("18:50"),Tabla_producción_serigrafia[[#This Row],[FIN]]&lt;VALUE("08:00")),"NOCTURNO","DIURNO")</f>
        <v>NOCTURNO</v>
      </c>
    </row>
    <row r="178" spans="1:22" hidden="1">
      <c r="A178" s="1">
        <v>46135</v>
      </c>
      <c r="B178" s="2" t="s">
        <v>5061</v>
      </c>
      <c r="C178" s="2" t="s">
        <v>5062</v>
      </c>
      <c r="D178" s="3">
        <v>0.1875</v>
      </c>
      <c r="E178" s="3">
        <v>0.33333333333333326</v>
      </c>
      <c r="F178">
        <v>3.5</v>
      </c>
      <c r="G178" s="2" t="s">
        <v>3417</v>
      </c>
      <c r="H178">
        <v>42650</v>
      </c>
      <c r="I178" s="2" t="s">
        <v>5143</v>
      </c>
      <c r="J178" s="2" t="s">
        <v>5064</v>
      </c>
      <c r="K178" s="2" t="s">
        <v>5065</v>
      </c>
      <c r="L178" s="2" t="s">
        <v>5066</v>
      </c>
      <c r="M178">
        <v>29703</v>
      </c>
      <c r="N178">
        <v>14000</v>
      </c>
      <c r="O178">
        <v>140</v>
      </c>
      <c r="P178" t="s">
        <v>3459</v>
      </c>
      <c r="Q178">
        <v>14000</v>
      </c>
      <c r="R178" t="s">
        <v>764</v>
      </c>
      <c r="S178" s="2"/>
      <c r="T178" s="2" t="s">
        <v>376</v>
      </c>
      <c r="U178">
        <v>14140</v>
      </c>
      <c r="V178" t="str">
        <f>IF(OR(Tabla_producción_serigrafia[[#This Row],[FIN]]&gt;=VALUE("18:50"),Tabla_producción_serigrafia[[#This Row],[FIN]]&lt;VALUE("08:00")),"NOCTURNO","DIURNO")</f>
        <v>DIURNO</v>
      </c>
    </row>
    <row r="179" spans="1:22" hidden="1">
      <c r="A179" s="1">
        <v>46136</v>
      </c>
      <c r="B179" s="2" t="s">
        <v>5061</v>
      </c>
      <c r="C179" s="2" t="s">
        <v>5062</v>
      </c>
      <c r="D179" s="3">
        <v>0.33333333333333326</v>
      </c>
      <c r="E179" s="3">
        <v>0.34722222222222232</v>
      </c>
      <c r="F179">
        <v>0.33</v>
      </c>
      <c r="G179" s="2" t="s">
        <v>3471</v>
      </c>
      <c r="H179" t="s">
        <v>764</v>
      </c>
      <c r="I179" s="2" t="s">
        <v>764</v>
      </c>
      <c r="J179" s="2" t="s">
        <v>764</v>
      </c>
      <c r="K179" s="2" t="s">
        <v>764</v>
      </c>
      <c r="L179" s="2" t="s">
        <v>764</v>
      </c>
      <c r="M179" t="s">
        <v>764</v>
      </c>
      <c r="N179">
        <v>0</v>
      </c>
      <c r="O179">
        <v>0</v>
      </c>
      <c r="P179">
        <v>0</v>
      </c>
      <c r="Q179">
        <v>0</v>
      </c>
      <c r="R179" t="s">
        <v>764</v>
      </c>
      <c r="S179" s="2" t="s">
        <v>5077</v>
      </c>
      <c r="T179" s="2" t="s">
        <v>376</v>
      </c>
      <c r="U179">
        <v>0</v>
      </c>
      <c r="V179" t="str">
        <f>IF(OR(Tabla_producción_serigrafia[[#This Row],[FIN]]&gt;=VALUE("18:50"),Tabla_producción_serigrafia[[#This Row],[FIN]]&lt;VALUE("08:00")),"NOCTURNO","DIURNO")</f>
        <v>DIURNO</v>
      </c>
    </row>
    <row r="180" spans="1:22" hidden="1">
      <c r="A180" s="1">
        <v>46136</v>
      </c>
      <c r="B180" s="2" t="s">
        <v>5061</v>
      </c>
      <c r="C180" s="2" t="s">
        <v>5062</v>
      </c>
      <c r="D180" s="3">
        <v>0.34722222222222232</v>
      </c>
      <c r="E180" s="3">
        <v>0.64583333333333326</v>
      </c>
      <c r="F180">
        <v>7.17</v>
      </c>
      <c r="G180" s="2" t="s">
        <v>3417</v>
      </c>
      <c r="H180">
        <v>42650</v>
      </c>
      <c r="I180" s="2" t="s">
        <v>5143</v>
      </c>
      <c r="J180" s="2" t="s">
        <v>5064</v>
      </c>
      <c r="K180" s="2" t="s">
        <v>5065</v>
      </c>
      <c r="L180" s="2" t="s">
        <v>5066</v>
      </c>
      <c r="M180">
        <v>29703</v>
      </c>
      <c r="N180">
        <v>15850</v>
      </c>
      <c r="O180">
        <v>140</v>
      </c>
      <c r="P180" t="s">
        <v>3456</v>
      </c>
      <c r="Q180">
        <v>15850</v>
      </c>
      <c r="R180">
        <v>23</v>
      </c>
      <c r="S180" s="2"/>
      <c r="T180" s="2" t="s">
        <v>376</v>
      </c>
      <c r="U180">
        <v>15990</v>
      </c>
      <c r="V180" t="str">
        <f>IF(OR(Tabla_producción_serigrafia[[#This Row],[FIN]]&gt;=VALUE("18:50"),Tabla_producción_serigrafia[[#This Row],[FIN]]&lt;VALUE("08:00")),"NOCTURNO","DIURNO")</f>
        <v>DIURNO</v>
      </c>
    </row>
    <row r="181" spans="1:22" hidden="1">
      <c r="A181" s="1">
        <v>46136</v>
      </c>
      <c r="B181" s="2" t="s">
        <v>5061</v>
      </c>
      <c r="C181" s="2" t="s">
        <v>5062</v>
      </c>
      <c r="D181" s="3">
        <v>0.64583333333333326</v>
      </c>
      <c r="E181" s="3">
        <v>0.66666666666666674</v>
      </c>
      <c r="F181">
        <v>0.5</v>
      </c>
      <c r="G181" s="2" t="s">
        <v>3471</v>
      </c>
      <c r="H181" t="s">
        <v>764</v>
      </c>
      <c r="I181" s="2" t="s">
        <v>764</v>
      </c>
      <c r="J181" s="2" t="s">
        <v>764</v>
      </c>
      <c r="K181" s="2" t="s">
        <v>764</v>
      </c>
      <c r="L181" s="2" t="s">
        <v>764</v>
      </c>
      <c r="M181" t="s">
        <v>764</v>
      </c>
      <c r="N181">
        <v>0</v>
      </c>
      <c r="O181">
        <v>0</v>
      </c>
      <c r="P181">
        <v>0</v>
      </c>
      <c r="Q181">
        <v>0</v>
      </c>
      <c r="R181" t="s">
        <v>764</v>
      </c>
      <c r="S181" s="2" t="s">
        <v>5077</v>
      </c>
      <c r="T181" s="2" t="s">
        <v>376</v>
      </c>
      <c r="U181">
        <v>0</v>
      </c>
      <c r="V181" t="str">
        <f>IF(OR(Tabla_producción_serigrafia[[#This Row],[FIN]]&gt;=VALUE("18:50"),Tabla_producción_serigrafia[[#This Row],[FIN]]&lt;VALUE("08:00")),"NOCTURNO","DIURNO")</f>
        <v>DIURNO</v>
      </c>
    </row>
    <row r="182" spans="1:22" hidden="1">
      <c r="A182" s="1">
        <v>46136</v>
      </c>
      <c r="B182" s="2" t="s">
        <v>5061</v>
      </c>
      <c r="C182" s="2" t="s">
        <v>5062</v>
      </c>
      <c r="D182" s="3">
        <v>0.66666666666666674</v>
      </c>
      <c r="E182" s="3">
        <v>0.33333333333333326</v>
      </c>
      <c r="F182">
        <v>16</v>
      </c>
      <c r="G182" s="2" t="s">
        <v>3417</v>
      </c>
      <c r="H182">
        <v>42651</v>
      </c>
      <c r="I182" s="2" t="s">
        <v>5143</v>
      </c>
      <c r="J182" s="2" t="s">
        <v>5064</v>
      </c>
      <c r="K182" s="2" t="s">
        <v>5065</v>
      </c>
      <c r="L182" s="2" t="s">
        <v>5066</v>
      </c>
      <c r="M182">
        <v>29703</v>
      </c>
      <c r="N182">
        <v>29850</v>
      </c>
      <c r="O182">
        <v>161</v>
      </c>
      <c r="P182" t="s">
        <v>3456</v>
      </c>
      <c r="Q182">
        <v>29850</v>
      </c>
      <c r="R182">
        <v>23</v>
      </c>
      <c r="S182" s="2"/>
      <c r="T182" s="2" t="s">
        <v>376</v>
      </c>
      <c r="U182">
        <v>30011</v>
      </c>
      <c r="V182" t="str">
        <f>IF(OR(Tabla_producción_serigrafia[[#This Row],[FIN]]&gt;=VALUE("18:50"),Tabla_producción_serigrafia[[#This Row],[FIN]]&lt;VALUE("08:00")),"NOCTURNO","DIURNO")</f>
        <v>DIURNO</v>
      </c>
    </row>
    <row r="183" spans="1:22" hidden="1">
      <c r="A183" s="1">
        <v>46139</v>
      </c>
      <c r="B183" s="2" t="s">
        <v>5061</v>
      </c>
      <c r="C183" s="2" t="s">
        <v>5062</v>
      </c>
      <c r="D183" s="3">
        <v>0.33333333333333326</v>
      </c>
      <c r="E183" s="3">
        <v>0.35416666666666674</v>
      </c>
      <c r="F183">
        <v>0.5</v>
      </c>
      <c r="G183" s="2" t="s">
        <v>3471</v>
      </c>
      <c r="H183" t="s">
        <v>764</v>
      </c>
      <c r="I183" s="2" t="s">
        <v>764</v>
      </c>
      <c r="J183" s="2" t="s">
        <v>764</v>
      </c>
      <c r="K183" s="2" t="s">
        <v>764</v>
      </c>
      <c r="L183" s="2" t="s">
        <v>764</v>
      </c>
      <c r="M183" t="s">
        <v>764</v>
      </c>
      <c r="N183">
        <v>0</v>
      </c>
      <c r="O183">
        <v>0</v>
      </c>
      <c r="P183">
        <v>0</v>
      </c>
      <c r="Q183">
        <v>0</v>
      </c>
      <c r="R183" t="s">
        <v>764</v>
      </c>
      <c r="S183" s="2" t="s">
        <v>5077</v>
      </c>
      <c r="T183" s="2" t="s">
        <v>376</v>
      </c>
      <c r="U183">
        <v>0</v>
      </c>
      <c r="V183" t="str">
        <f>IF(OR(Tabla_producción_serigrafia[[#This Row],[FIN]]&gt;=VALUE("18:50"),Tabla_producción_serigrafia[[#This Row],[FIN]]&lt;VALUE("08:00")),"NOCTURNO","DIURNO")</f>
        <v>DIURNO</v>
      </c>
    </row>
    <row r="184" spans="1:22">
      <c r="A184" s="1">
        <v>46139</v>
      </c>
      <c r="B184" s="2" t="s">
        <v>5061</v>
      </c>
      <c r="C184" s="2" t="s">
        <v>5062</v>
      </c>
      <c r="D184" s="3">
        <v>0.35416666666666674</v>
      </c>
      <c r="E184" s="3">
        <v>0.91666666666666674</v>
      </c>
      <c r="F184">
        <v>13.5</v>
      </c>
      <c r="G184" s="2" t="s">
        <v>3417</v>
      </c>
      <c r="H184">
        <v>42652</v>
      </c>
      <c r="I184" s="2" t="s">
        <v>5143</v>
      </c>
      <c r="J184" s="2" t="s">
        <v>5064</v>
      </c>
      <c r="K184" s="2" t="s">
        <v>5065</v>
      </c>
      <c r="L184" s="2" t="s">
        <v>5066</v>
      </c>
      <c r="M184">
        <v>29703</v>
      </c>
      <c r="N184">
        <v>29850</v>
      </c>
      <c r="O184">
        <v>300</v>
      </c>
      <c r="P184" t="s">
        <v>3456</v>
      </c>
      <c r="Q184">
        <v>29850</v>
      </c>
      <c r="R184">
        <v>26</v>
      </c>
      <c r="S184" s="2"/>
      <c r="T184" s="2" t="s">
        <v>376</v>
      </c>
      <c r="U184">
        <v>30150</v>
      </c>
      <c r="V184" t="str">
        <f>IF(OR(Tabla_producción_serigrafia[[#This Row],[FIN]]&gt;=VALUE("18:50"),Tabla_producción_serigrafia[[#This Row],[FIN]]&lt;VALUE("08:00")),"NOCTURNO","DIURNO")</f>
        <v>NOCTURNO</v>
      </c>
    </row>
    <row r="185" spans="1:22" hidden="1">
      <c r="A185" s="1">
        <v>46140</v>
      </c>
      <c r="B185" s="2" t="s">
        <v>5061</v>
      </c>
      <c r="C185" s="2" t="s">
        <v>5062</v>
      </c>
      <c r="D185" s="3">
        <v>0.33333333333333326</v>
      </c>
      <c r="E185" s="3">
        <v>0.35416666666666674</v>
      </c>
      <c r="F185">
        <v>0.5</v>
      </c>
      <c r="G185" s="2" t="s">
        <v>3471</v>
      </c>
      <c r="H185" t="s">
        <v>764</v>
      </c>
      <c r="I185" s="2" t="s">
        <v>764</v>
      </c>
      <c r="J185" s="2" t="s">
        <v>764</v>
      </c>
      <c r="K185" s="2" t="s">
        <v>764</v>
      </c>
      <c r="L185" s="2" t="s">
        <v>764</v>
      </c>
      <c r="M185" t="s">
        <v>764</v>
      </c>
      <c r="N185">
        <v>0</v>
      </c>
      <c r="O185">
        <v>0</v>
      </c>
      <c r="P185">
        <v>0</v>
      </c>
      <c r="Q185">
        <v>0</v>
      </c>
      <c r="R185" t="s">
        <v>764</v>
      </c>
      <c r="S185" s="2" t="s">
        <v>5077</v>
      </c>
      <c r="T185" s="2" t="s">
        <v>376</v>
      </c>
      <c r="U185">
        <v>0</v>
      </c>
      <c r="V185" t="str">
        <f>IF(OR(Tabla_producción_serigrafia[[#This Row],[FIN]]&gt;=VALUE("18:50"),Tabla_producción_serigrafia[[#This Row],[FIN]]&lt;VALUE("08:00")),"NOCTURNO","DIURNO")</f>
        <v>DIURNO</v>
      </c>
    </row>
    <row r="186" spans="1:22" hidden="1">
      <c r="A186" s="1">
        <v>46140</v>
      </c>
      <c r="B186" s="2" t="s">
        <v>5061</v>
      </c>
      <c r="C186" s="2" t="s">
        <v>5062</v>
      </c>
      <c r="D186" s="3">
        <v>0.35416666666666674</v>
      </c>
      <c r="E186" s="3">
        <v>0.45833333333333326</v>
      </c>
      <c r="F186">
        <v>2.5</v>
      </c>
      <c r="G186" s="2" t="s">
        <v>3417</v>
      </c>
      <c r="H186">
        <v>42676</v>
      </c>
      <c r="I186" s="2" t="s">
        <v>5144</v>
      </c>
      <c r="J186" s="2" t="s">
        <v>5064</v>
      </c>
      <c r="K186" s="2" t="s">
        <v>5085</v>
      </c>
      <c r="L186" s="2" t="s">
        <v>5086</v>
      </c>
      <c r="M186">
        <v>5100</v>
      </c>
      <c r="N186">
        <v>5200</v>
      </c>
      <c r="O186">
        <v>60</v>
      </c>
      <c r="P186" t="s">
        <v>3456</v>
      </c>
      <c r="Q186">
        <v>5200</v>
      </c>
      <c r="R186">
        <v>27</v>
      </c>
      <c r="S186" s="2"/>
      <c r="T186" s="2" t="s">
        <v>376</v>
      </c>
      <c r="U186">
        <v>5260</v>
      </c>
      <c r="V186" t="str">
        <f>IF(OR(Tabla_producción_serigrafia[[#This Row],[FIN]]&gt;=VALUE("18:50"),Tabla_producción_serigrafia[[#This Row],[FIN]]&lt;VALUE("08:00")),"NOCTURNO","DIURNO")</f>
        <v>DIURNO</v>
      </c>
    </row>
    <row r="187" spans="1:22" hidden="1">
      <c r="A187" s="1">
        <v>46140</v>
      </c>
      <c r="B187" s="2" t="s">
        <v>5061</v>
      </c>
      <c r="C187" s="2" t="s">
        <v>5062</v>
      </c>
      <c r="D187" s="3">
        <v>0.45833333333333326</v>
      </c>
      <c r="E187" s="3">
        <v>0.54166666666666674</v>
      </c>
      <c r="F187">
        <v>2</v>
      </c>
      <c r="G187" s="2" t="s">
        <v>3417</v>
      </c>
      <c r="H187">
        <v>42675</v>
      </c>
      <c r="I187" s="2" t="s">
        <v>5144</v>
      </c>
      <c r="J187" s="2" t="s">
        <v>5064</v>
      </c>
      <c r="K187" s="2" t="s">
        <v>5085</v>
      </c>
      <c r="L187" s="2" t="s">
        <v>5086</v>
      </c>
      <c r="M187">
        <v>5100</v>
      </c>
      <c r="N187">
        <v>5200</v>
      </c>
      <c r="O187">
        <v>50</v>
      </c>
      <c r="P187" t="s">
        <v>3456</v>
      </c>
      <c r="Q187">
        <v>5200</v>
      </c>
      <c r="R187">
        <v>27</v>
      </c>
      <c r="S187" s="2"/>
      <c r="T187" s="2" t="s">
        <v>376</v>
      </c>
      <c r="U187">
        <v>5250</v>
      </c>
      <c r="V187" t="str">
        <f>IF(OR(Tabla_producción_serigrafia[[#This Row],[FIN]]&gt;=VALUE("18:50"),Tabla_producción_serigrafia[[#This Row],[FIN]]&lt;VALUE("08:00")),"NOCTURNO","DIURNO")</f>
        <v>DIURNO</v>
      </c>
    </row>
    <row r="188" spans="1:22" hidden="1">
      <c r="A188" s="1">
        <v>46140</v>
      </c>
      <c r="B188" s="2" t="s">
        <v>5061</v>
      </c>
      <c r="C188" s="2" t="s">
        <v>5062</v>
      </c>
      <c r="D188" s="3">
        <v>0.54166666666666674</v>
      </c>
      <c r="E188" s="3">
        <v>0.58333333333333326</v>
      </c>
      <c r="F188">
        <v>1</v>
      </c>
      <c r="G188" s="2" t="s">
        <v>3417</v>
      </c>
      <c r="H188">
        <v>42674</v>
      </c>
      <c r="I188" s="2" t="s">
        <v>5144</v>
      </c>
      <c r="J188" s="2" t="s">
        <v>5064</v>
      </c>
      <c r="K188" s="2" t="s">
        <v>5085</v>
      </c>
      <c r="L188" s="2" t="s">
        <v>5086</v>
      </c>
      <c r="M188">
        <v>1700</v>
      </c>
      <c r="N188">
        <v>1800</v>
      </c>
      <c r="O188">
        <v>48</v>
      </c>
      <c r="P188" t="s">
        <v>3456</v>
      </c>
      <c r="Q188">
        <v>1800</v>
      </c>
      <c r="R188">
        <v>27</v>
      </c>
      <c r="S188" s="2"/>
      <c r="T188" s="2" t="s">
        <v>376</v>
      </c>
      <c r="U188">
        <v>1848</v>
      </c>
      <c r="V188" t="str">
        <f>IF(OR(Tabla_producción_serigrafia[[#This Row],[FIN]]&gt;=VALUE("18:50"),Tabla_producción_serigrafia[[#This Row],[FIN]]&lt;VALUE("08:00")),"NOCTURNO","DIURNO")</f>
        <v>DIURNO</v>
      </c>
    </row>
    <row r="189" spans="1:22" hidden="1">
      <c r="A189" s="1">
        <v>46140</v>
      </c>
      <c r="B189" s="2" t="s">
        <v>5061</v>
      </c>
      <c r="C189" s="2" t="s">
        <v>5062</v>
      </c>
      <c r="D189" s="3">
        <v>0.58333333333333326</v>
      </c>
      <c r="E189" s="3">
        <v>0.70833333333333326</v>
      </c>
      <c r="F189">
        <v>3</v>
      </c>
      <c r="G189" s="2" t="s">
        <v>3417</v>
      </c>
      <c r="H189">
        <v>42673</v>
      </c>
      <c r="I189" s="2" t="s">
        <v>5145</v>
      </c>
      <c r="J189" s="2" t="s">
        <v>5064</v>
      </c>
      <c r="K189" s="2" t="s">
        <v>5085</v>
      </c>
      <c r="L189" s="2" t="s">
        <v>5086</v>
      </c>
      <c r="M189">
        <v>6000</v>
      </c>
      <c r="N189">
        <v>6100</v>
      </c>
      <c r="O189">
        <v>40</v>
      </c>
      <c r="P189" t="s">
        <v>3456</v>
      </c>
      <c r="Q189">
        <v>6100</v>
      </c>
      <c r="R189">
        <v>27</v>
      </c>
      <c r="S189" s="2"/>
      <c r="T189" s="2" t="s">
        <v>376</v>
      </c>
      <c r="U189">
        <v>6140</v>
      </c>
      <c r="V189" t="str">
        <f>IF(OR(Tabla_producción_serigrafia[[#This Row],[FIN]]&gt;=VALUE("18:50"),Tabla_producción_serigrafia[[#This Row],[FIN]]&lt;VALUE("08:00")),"NOCTURNO","DIURNO")</f>
        <v>DIURNO</v>
      </c>
    </row>
    <row r="190" spans="1:22" hidden="1">
      <c r="A190" s="1">
        <v>46140</v>
      </c>
      <c r="B190" s="2" t="s">
        <v>5061</v>
      </c>
      <c r="C190" s="2" t="s">
        <v>5062</v>
      </c>
      <c r="D190" s="3">
        <v>0.70833333333333326</v>
      </c>
      <c r="E190" s="3">
        <v>0.72916666666666674</v>
      </c>
      <c r="F190">
        <v>0.5</v>
      </c>
      <c r="G190" s="2" t="s">
        <v>3471</v>
      </c>
      <c r="H190" t="s">
        <v>764</v>
      </c>
      <c r="I190" s="2" t="s">
        <v>764</v>
      </c>
      <c r="J190" s="2" t="s">
        <v>764</v>
      </c>
      <c r="K190" s="2" t="s">
        <v>764</v>
      </c>
      <c r="L190" s="2" t="s">
        <v>764</v>
      </c>
      <c r="M190" t="s">
        <v>764</v>
      </c>
      <c r="N190">
        <v>0</v>
      </c>
      <c r="O190">
        <v>0</v>
      </c>
      <c r="P190">
        <v>0</v>
      </c>
      <c r="Q190">
        <v>0</v>
      </c>
      <c r="R190" t="s">
        <v>764</v>
      </c>
      <c r="S190" s="2" t="s">
        <v>5077</v>
      </c>
      <c r="T190" s="2" t="s">
        <v>376</v>
      </c>
      <c r="U190">
        <v>0</v>
      </c>
      <c r="V190" t="str">
        <f>IF(OR(Tabla_producción_serigrafia[[#This Row],[FIN]]&gt;=VALUE("18:50"),Tabla_producción_serigrafia[[#This Row],[FIN]]&lt;VALUE("08:00")),"NOCTURNO","DIURNO")</f>
        <v>DIURNO</v>
      </c>
    </row>
    <row r="191" spans="1:22">
      <c r="A191" s="1">
        <v>46140</v>
      </c>
      <c r="B191" s="2" t="s">
        <v>5061</v>
      </c>
      <c r="C191" s="2" t="s">
        <v>5062</v>
      </c>
      <c r="D191" s="3">
        <v>0.72916666666666674</v>
      </c>
      <c r="E191" s="3">
        <v>0.91666666666666674</v>
      </c>
      <c r="F191">
        <v>4.5</v>
      </c>
      <c r="G191" s="2" t="s">
        <v>3417</v>
      </c>
      <c r="H191">
        <v>42653</v>
      </c>
      <c r="I191" s="2" t="s">
        <v>5143</v>
      </c>
      <c r="J191" s="2" t="s">
        <v>5064</v>
      </c>
      <c r="K191" s="2" t="s">
        <v>5065</v>
      </c>
      <c r="L191" s="2" t="s">
        <v>5066</v>
      </c>
      <c r="M191">
        <v>29703</v>
      </c>
      <c r="N191">
        <v>12000</v>
      </c>
      <c r="O191">
        <v>120</v>
      </c>
      <c r="P191" t="s">
        <v>3459</v>
      </c>
      <c r="Q191">
        <v>12000</v>
      </c>
      <c r="R191" t="s">
        <v>764</v>
      </c>
      <c r="S191" s="2"/>
      <c r="T191" s="2" t="s">
        <v>376</v>
      </c>
      <c r="U191">
        <v>12120</v>
      </c>
      <c r="V191" t="str">
        <f>IF(OR(Tabla_producción_serigrafia[[#This Row],[FIN]]&gt;=VALUE("18:50"),Tabla_producción_serigrafia[[#This Row],[FIN]]&lt;VALUE("08:00")),"NOCTURNO","DIURNO")</f>
        <v>NOCTURNO</v>
      </c>
    </row>
    <row r="192" spans="1:22" hidden="1">
      <c r="A192" s="1">
        <v>46141</v>
      </c>
      <c r="B192" s="2" t="s">
        <v>5061</v>
      </c>
      <c r="C192" s="2" t="s">
        <v>5062</v>
      </c>
      <c r="D192" s="3">
        <v>0.33333333333333326</v>
      </c>
      <c r="E192" s="3">
        <v>0.35416666666666674</v>
      </c>
      <c r="F192">
        <v>0.5</v>
      </c>
      <c r="G192" s="2" t="s">
        <v>3471</v>
      </c>
      <c r="H192" t="s">
        <v>764</v>
      </c>
      <c r="I192" s="2" t="s">
        <v>764</v>
      </c>
      <c r="J192" s="2" t="s">
        <v>764</v>
      </c>
      <c r="K192" s="2" t="s">
        <v>764</v>
      </c>
      <c r="L192" s="2" t="s">
        <v>764</v>
      </c>
      <c r="M192" t="s">
        <v>764</v>
      </c>
      <c r="N192">
        <v>0</v>
      </c>
      <c r="O192">
        <v>0</v>
      </c>
      <c r="P192">
        <v>0</v>
      </c>
      <c r="Q192">
        <v>0</v>
      </c>
      <c r="R192" t="s">
        <v>764</v>
      </c>
      <c r="S192" s="2" t="s">
        <v>5077</v>
      </c>
      <c r="T192" s="2" t="s">
        <v>376</v>
      </c>
      <c r="U192">
        <v>0</v>
      </c>
      <c r="V192" t="str">
        <f>IF(OR(Tabla_producción_serigrafia[[#This Row],[FIN]]&gt;=VALUE("18:50"),Tabla_producción_serigrafia[[#This Row],[FIN]]&lt;VALUE("08:00")),"NOCTURNO","DIURNO")</f>
        <v>DIURNO</v>
      </c>
    </row>
    <row r="193" spans="1:22" hidden="1">
      <c r="A193" s="1">
        <v>46141</v>
      </c>
      <c r="B193" s="2" t="s">
        <v>5061</v>
      </c>
      <c r="C193" s="2" t="s">
        <v>5062</v>
      </c>
      <c r="D193" s="3">
        <v>0.35416666666666674</v>
      </c>
      <c r="E193" s="3">
        <v>0.45833333333333326</v>
      </c>
      <c r="F193">
        <v>2.5</v>
      </c>
      <c r="G193" s="2" t="s">
        <v>3417</v>
      </c>
      <c r="H193">
        <v>42680</v>
      </c>
      <c r="I193" s="2" t="s">
        <v>5096</v>
      </c>
      <c r="J193" s="2" t="s">
        <v>5064</v>
      </c>
      <c r="K193" s="2" t="s">
        <v>5085</v>
      </c>
      <c r="L193" s="2" t="s">
        <v>5086</v>
      </c>
      <c r="M193">
        <v>6000</v>
      </c>
      <c r="N193">
        <v>6100</v>
      </c>
      <c r="O193">
        <v>60</v>
      </c>
      <c r="P193" t="s">
        <v>3456</v>
      </c>
      <c r="Q193">
        <v>6100</v>
      </c>
      <c r="R193">
        <v>28</v>
      </c>
      <c r="S193" s="2"/>
      <c r="T193" s="2" t="s">
        <v>376</v>
      </c>
      <c r="U193">
        <v>6160</v>
      </c>
      <c r="V193" t="str">
        <f>IF(OR(Tabla_producción_serigrafia[[#This Row],[FIN]]&gt;=VALUE("18:50"),Tabla_producción_serigrafia[[#This Row],[FIN]]&lt;VALUE("08:00")),"NOCTURNO","DIURNO")</f>
        <v>DIURNO</v>
      </c>
    </row>
    <row r="194" spans="1:22" hidden="1">
      <c r="A194" s="1">
        <v>46141</v>
      </c>
      <c r="B194" s="2" t="s">
        <v>5061</v>
      </c>
      <c r="C194" s="2" t="s">
        <v>5062</v>
      </c>
      <c r="D194" s="3">
        <v>0.45833333333333326</v>
      </c>
      <c r="E194" s="3">
        <v>0.5625</v>
      </c>
      <c r="F194">
        <v>2.5</v>
      </c>
      <c r="G194" s="2" t="s">
        <v>3417</v>
      </c>
      <c r="H194">
        <v>42678</v>
      </c>
      <c r="I194" s="2" t="s">
        <v>5096</v>
      </c>
      <c r="J194" s="2" t="s">
        <v>5064</v>
      </c>
      <c r="K194" s="2" t="s">
        <v>5085</v>
      </c>
      <c r="L194" s="2" t="s">
        <v>5086</v>
      </c>
      <c r="M194">
        <v>4000</v>
      </c>
      <c r="N194">
        <v>4100</v>
      </c>
      <c r="O194">
        <v>40</v>
      </c>
      <c r="P194" t="s">
        <v>3456</v>
      </c>
      <c r="Q194">
        <v>4100</v>
      </c>
      <c r="R194">
        <v>28</v>
      </c>
      <c r="S194" s="2"/>
      <c r="T194" s="2" t="s">
        <v>376</v>
      </c>
      <c r="U194">
        <v>4140</v>
      </c>
      <c r="V194" t="str">
        <f>IF(OR(Tabla_producción_serigrafia[[#This Row],[FIN]]&gt;=VALUE("18:50"),Tabla_producción_serigrafia[[#This Row],[FIN]]&lt;VALUE("08:00")),"NOCTURNO","DIURNO")</f>
        <v>DIURNO</v>
      </c>
    </row>
    <row r="195" spans="1:22" hidden="1">
      <c r="A195" s="1">
        <v>46141</v>
      </c>
      <c r="B195" s="2" t="s">
        <v>5061</v>
      </c>
      <c r="C195" s="2" t="s">
        <v>5062</v>
      </c>
      <c r="D195" s="3">
        <v>0.5625</v>
      </c>
      <c r="E195" s="3">
        <v>0.625</v>
      </c>
      <c r="F195">
        <v>1.5</v>
      </c>
      <c r="G195" s="2" t="s">
        <v>3417</v>
      </c>
      <c r="H195">
        <v>42679</v>
      </c>
      <c r="I195" s="2" t="s">
        <v>5096</v>
      </c>
      <c r="J195" s="2" t="s">
        <v>5064</v>
      </c>
      <c r="K195" s="2" t="s">
        <v>5085</v>
      </c>
      <c r="L195" s="2" t="s">
        <v>5086</v>
      </c>
      <c r="M195">
        <v>4000</v>
      </c>
      <c r="N195">
        <v>4100</v>
      </c>
      <c r="O195">
        <v>50</v>
      </c>
      <c r="P195" t="s">
        <v>3456</v>
      </c>
      <c r="Q195">
        <v>4100</v>
      </c>
      <c r="R195">
        <v>28</v>
      </c>
      <c r="S195" s="2"/>
      <c r="T195" s="2" t="s">
        <v>376</v>
      </c>
      <c r="U195">
        <v>4150</v>
      </c>
      <c r="V195" t="str">
        <f>IF(OR(Tabla_producción_serigrafia[[#This Row],[FIN]]&gt;=VALUE("18:50"),Tabla_producción_serigrafia[[#This Row],[FIN]]&lt;VALUE("08:00")),"NOCTURNO","DIURNO")</f>
        <v>DIURNO</v>
      </c>
    </row>
    <row r="196" spans="1:22">
      <c r="A196" s="1">
        <v>46141</v>
      </c>
      <c r="B196" s="2" t="s">
        <v>5061</v>
      </c>
      <c r="C196" s="2" t="s">
        <v>5062</v>
      </c>
      <c r="D196" s="3">
        <v>0.625</v>
      </c>
      <c r="E196" s="3">
        <v>0.79166666666666674</v>
      </c>
      <c r="F196">
        <v>4</v>
      </c>
      <c r="G196" s="2" t="s">
        <v>3417</v>
      </c>
      <c r="H196">
        <v>42681</v>
      </c>
      <c r="I196" s="2" t="s">
        <v>5096</v>
      </c>
      <c r="J196" s="2" t="s">
        <v>5064</v>
      </c>
      <c r="K196" s="2" t="s">
        <v>5085</v>
      </c>
      <c r="L196" s="2" t="s">
        <v>5086</v>
      </c>
      <c r="M196">
        <v>6000</v>
      </c>
      <c r="N196">
        <v>6100</v>
      </c>
      <c r="O196">
        <v>50</v>
      </c>
      <c r="P196" t="s">
        <v>3456</v>
      </c>
      <c r="Q196">
        <v>6100</v>
      </c>
      <c r="R196">
        <v>28</v>
      </c>
      <c r="S196" s="2"/>
      <c r="T196" s="2" t="s">
        <v>376</v>
      </c>
      <c r="U196">
        <v>6150</v>
      </c>
      <c r="V196" t="str">
        <f>IF(OR(Tabla_producción_serigrafia[[#This Row],[FIN]]&gt;=VALUE("18:50"),Tabla_producción_serigrafia[[#This Row],[FIN]]&lt;VALUE("08:00")),"NOCTURNO","DIURNO")</f>
        <v>NOCTURNO</v>
      </c>
    </row>
    <row r="197" spans="1:22">
      <c r="A197" s="1">
        <v>46141</v>
      </c>
      <c r="B197" s="2" t="s">
        <v>5061</v>
      </c>
      <c r="C197" s="2" t="s">
        <v>5062</v>
      </c>
      <c r="D197" s="3">
        <v>0.79166666666666674</v>
      </c>
      <c r="E197" s="3">
        <v>0.91666666666666674</v>
      </c>
      <c r="F197">
        <v>3</v>
      </c>
      <c r="G197" s="2" t="s">
        <v>3417</v>
      </c>
      <c r="H197">
        <v>42682</v>
      </c>
      <c r="I197" s="2" t="s">
        <v>5096</v>
      </c>
      <c r="J197" s="2" t="s">
        <v>5064</v>
      </c>
      <c r="K197" s="2" t="s">
        <v>5085</v>
      </c>
      <c r="L197" s="2" t="s">
        <v>5086</v>
      </c>
      <c r="M197">
        <v>6000</v>
      </c>
      <c r="N197">
        <v>6100</v>
      </c>
      <c r="O197">
        <v>46</v>
      </c>
      <c r="P197" t="s">
        <v>3456</v>
      </c>
      <c r="Q197">
        <v>6100</v>
      </c>
      <c r="R197">
        <v>28</v>
      </c>
      <c r="S197" s="2"/>
      <c r="T197" s="2" t="s">
        <v>376</v>
      </c>
      <c r="U197">
        <v>6146</v>
      </c>
      <c r="V197" t="str">
        <f>IF(OR(Tabla_producción_serigrafia[[#This Row],[FIN]]&gt;=VALUE("18:50"),Tabla_producción_serigrafia[[#This Row],[FIN]]&lt;VALUE("08:00")),"NOCTURNO","DIURNO")</f>
        <v>NOCTURNO</v>
      </c>
    </row>
    <row r="198" spans="1:22" hidden="1">
      <c r="A198" s="1">
        <v>46142</v>
      </c>
      <c r="B198" s="2" t="s">
        <v>5061</v>
      </c>
      <c r="C198" s="2" t="s">
        <v>5062</v>
      </c>
      <c r="D198" s="3">
        <v>0.33333333333333326</v>
      </c>
      <c r="E198" s="3">
        <v>0.34722222222222232</v>
      </c>
      <c r="F198">
        <v>0.33</v>
      </c>
      <c r="G198" s="2" t="s">
        <v>3471</v>
      </c>
      <c r="H198" t="s">
        <v>764</v>
      </c>
      <c r="I198" s="2" t="s">
        <v>764</v>
      </c>
      <c r="J198" s="2" t="s">
        <v>764</v>
      </c>
      <c r="K198" s="2" t="s">
        <v>764</v>
      </c>
      <c r="L198" s="2" t="s">
        <v>764</v>
      </c>
      <c r="M198" t="s">
        <v>764</v>
      </c>
      <c r="N198">
        <v>0</v>
      </c>
      <c r="O198">
        <v>0</v>
      </c>
      <c r="P198">
        <v>0</v>
      </c>
      <c r="Q198">
        <v>0</v>
      </c>
      <c r="R198" t="s">
        <v>764</v>
      </c>
      <c r="S198" s="2" t="s">
        <v>5077</v>
      </c>
      <c r="T198" s="2" t="s">
        <v>376</v>
      </c>
      <c r="U198">
        <v>0</v>
      </c>
      <c r="V198" t="str">
        <f>IF(OR(Tabla_producción_serigrafia[[#This Row],[FIN]]&gt;=VALUE("18:50"),Tabla_producción_serigrafia[[#This Row],[FIN]]&lt;VALUE("08:00")),"NOCTURNO","DIURNO")</f>
        <v>DIURNO</v>
      </c>
    </row>
    <row r="199" spans="1:22" hidden="1">
      <c r="A199" s="1">
        <v>46142</v>
      </c>
      <c r="B199" s="2" t="s">
        <v>5061</v>
      </c>
      <c r="C199" s="2" t="s">
        <v>5062</v>
      </c>
      <c r="D199" s="3">
        <v>0.34722222222222232</v>
      </c>
      <c r="E199" s="3">
        <v>0.64583333333333326</v>
      </c>
      <c r="F199">
        <v>7.17</v>
      </c>
      <c r="G199" s="2" t="s">
        <v>3417</v>
      </c>
      <c r="H199">
        <v>42653</v>
      </c>
      <c r="I199" s="2" t="s">
        <v>5143</v>
      </c>
      <c r="J199" s="2" t="s">
        <v>5064</v>
      </c>
      <c r="K199" s="2" t="s">
        <v>5065</v>
      </c>
      <c r="L199" s="2" t="s">
        <v>5066</v>
      </c>
      <c r="M199">
        <v>29703</v>
      </c>
      <c r="N199">
        <v>17850</v>
      </c>
      <c r="O199">
        <v>286</v>
      </c>
      <c r="P199" t="s">
        <v>3456</v>
      </c>
      <c r="Q199">
        <v>17850</v>
      </c>
      <c r="R199">
        <v>29</v>
      </c>
      <c r="S199" s="2"/>
      <c r="T199" s="2" t="s">
        <v>376</v>
      </c>
      <c r="U199">
        <v>18136</v>
      </c>
      <c r="V199" t="str">
        <f>IF(OR(Tabla_producción_serigrafia[[#This Row],[FIN]]&gt;=VALUE("18:50"),Tabla_producción_serigrafia[[#This Row],[FIN]]&lt;VALUE("08:00")),"NOCTURNO","DIURNO")</f>
        <v>DIURNO</v>
      </c>
    </row>
    <row r="200" spans="1:22" hidden="1">
      <c r="A200" s="1">
        <v>46142</v>
      </c>
      <c r="B200" s="2" t="s">
        <v>5061</v>
      </c>
      <c r="C200" s="2" t="s">
        <v>5062</v>
      </c>
      <c r="D200" s="3">
        <v>0.64583333333333326</v>
      </c>
      <c r="E200" s="3">
        <v>0.65972222222222232</v>
      </c>
      <c r="F200">
        <v>0.33</v>
      </c>
      <c r="G200" s="2" t="s">
        <v>3471</v>
      </c>
      <c r="H200" t="s">
        <v>764</v>
      </c>
      <c r="I200" s="2" t="s">
        <v>764</v>
      </c>
      <c r="J200" s="2" t="s">
        <v>764</v>
      </c>
      <c r="K200" s="2" t="s">
        <v>764</v>
      </c>
      <c r="L200" s="2" t="s">
        <v>764</v>
      </c>
      <c r="M200" t="s">
        <v>764</v>
      </c>
      <c r="N200">
        <v>0</v>
      </c>
      <c r="O200">
        <v>0</v>
      </c>
      <c r="P200">
        <v>0</v>
      </c>
      <c r="Q200">
        <v>0</v>
      </c>
      <c r="R200" t="s">
        <v>764</v>
      </c>
      <c r="S200" s="2" t="s">
        <v>5077</v>
      </c>
      <c r="T200" s="2" t="s">
        <v>376</v>
      </c>
      <c r="U200">
        <v>0</v>
      </c>
      <c r="V200" t="str">
        <f>IF(OR(Tabla_producción_serigrafia[[#This Row],[FIN]]&gt;=VALUE("18:50"),Tabla_producción_serigrafia[[#This Row],[FIN]]&lt;VALUE("08:00")),"NOCTURNO","DIURNO")</f>
        <v>DIURNO</v>
      </c>
    </row>
    <row r="201" spans="1:22">
      <c r="A201" s="1">
        <v>46142</v>
      </c>
      <c r="B201" s="2" t="s">
        <v>5061</v>
      </c>
      <c r="C201" s="2" t="s">
        <v>5062</v>
      </c>
      <c r="D201" s="3">
        <v>0.65972222222222232</v>
      </c>
      <c r="E201" s="3">
        <v>0.91666666666666674</v>
      </c>
      <c r="F201">
        <v>6.17</v>
      </c>
      <c r="G201" s="2" t="s">
        <v>3417</v>
      </c>
      <c r="H201">
        <v>42654</v>
      </c>
      <c r="I201" s="2" t="s">
        <v>5143</v>
      </c>
      <c r="J201" s="2" t="s">
        <v>5064</v>
      </c>
      <c r="K201" s="2" t="s">
        <v>5065</v>
      </c>
      <c r="L201" s="2" t="s">
        <v>5066</v>
      </c>
      <c r="M201">
        <v>29703</v>
      </c>
      <c r="N201">
        <v>14000</v>
      </c>
      <c r="O201">
        <v>156</v>
      </c>
      <c r="P201" t="s">
        <v>3459</v>
      </c>
      <c r="Q201">
        <v>14000</v>
      </c>
      <c r="R201" t="s">
        <v>764</v>
      </c>
      <c r="S201" s="2"/>
      <c r="T201" s="2" t="s">
        <v>376</v>
      </c>
      <c r="U201">
        <v>14156</v>
      </c>
      <c r="V201" t="str">
        <f>IF(OR(Tabla_producción_serigrafia[[#This Row],[FIN]]&gt;=VALUE("18:50"),Tabla_producción_serigrafia[[#This Row],[FIN]]&lt;VALUE("08:00")),"NOCTURNO","DIURNO")</f>
        <v>NOCTURNO</v>
      </c>
    </row>
    <row r="202" spans="1:22" hidden="1">
      <c r="A202" s="1">
        <v>46146</v>
      </c>
      <c r="B202" s="2" t="s">
        <v>5061</v>
      </c>
      <c r="C202" s="2" t="s">
        <v>5062</v>
      </c>
      <c r="D202" s="3">
        <v>0.25</v>
      </c>
      <c r="E202" s="3">
        <v>0.35416666666666674</v>
      </c>
      <c r="F202">
        <v>2.5</v>
      </c>
      <c r="G202" s="2" t="s">
        <v>3471</v>
      </c>
      <c r="H202" t="s">
        <v>764</v>
      </c>
      <c r="I202" s="2" t="s">
        <v>764</v>
      </c>
      <c r="J202" s="2" t="s">
        <v>764</v>
      </c>
      <c r="K202" s="2" t="s">
        <v>764</v>
      </c>
      <c r="L202" s="2" t="s">
        <v>764</v>
      </c>
      <c r="M202" t="s">
        <v>764</v>
      </c>
      <c r="N202">
        <v>0</v>
      </c>
      <c r="O202">
        <v>0</v>
      </c>
      <c r="P202">
        <v>0</v>
      </c>
      <c r="Q202">
        <v>0</v>
      </c>
      <c r="R202" t="s">
        <v>764</v>
      </c>
      <c r="S202" s="2" t="s">
        <v>5077</v>
      </c>
      <c r="T202" s="2" t="s">
        <v>463</v>
      </c>
      <c r="U202">
        <v>0</v>
      </c>
      <c r="V202" t="str">
        <f>IF(OR(Tabla_producción_serigrafia[[#This Row],[FIN]]&gt;=VALUE("18:50"),Tabla_producción_serigrafia[[#This Row],[FIN]]&lt;VALUE("08:00")),"NOCTURNO","DIURNO")</f>
        <v>DIURNO</v>
      </c>
    </row>
    <row r="203" spans="1:22" hidden="1">
      <c r="A203" s="1">
        <v>46146</v>
      </c>
      <c r="B203" s="2" t="s">
        <v>5061</v>
      </c>
      <c r="C203" s="2" t="s">
        <v>5062</v>
      </c>
      <c r="D203" s="3">
        <v>0.35416666666666674</v>
      </c>
      <c r="E203" s="3">
        <v>0.625</v>
      </c>
      <c r="F203">
        <v>6.5</v>
      </c>
      <c r="G203" s="2" t="s">
        <v>3417</v>
      </c>
      <c r="H203">
        <v>42654</v>
      </c>
      <c r="I203" s="2" t="s">
        <v>5143</v>
      </c>
      <c r="J203" s="2" t="s">
        <v>5064</v>
      </c>
      <c r="K203" s="2" t="s">
        <v>5065</v>
      </c>
      <c r="L203" s="2" t="s">
        <v>5066</v>
      </c>
      <c r="M203">
        <v>29703</v>
      </c>
      <c r="N203">
        <v>15850</v>
      </c>
      <c r="O203">
        <v>120</v>
      </c>
      <c r="P203" t="s">
        <v>3456</v>
      </c>
      <c r="Q203">
        <v>15850</v>
      </c>
      <c r="R203">
        <v>33</v>
      </c>
      <c r="S203" s="2"/>
      <c r="T203" s="2" t="s">
        <v>463</v>
      </c>
      <c r="U203">
        <v>15970</v>
      </c>
      <c r="V203" t="str">
        <f>IF(OR(Tabla_producción_serigrafia[[#This Row],[FIN]]&gt;=VALUE("18:50"),Tabla_producción_serigrafia[[#This Row],[FIN]]&lt;VALUE("08:00")),"NOCTURNO","DIURNO")</f>
        <v>DIURNO</v>
      </c>
    </row>
    <row r="204" spans="1:22" hidden="1">
      <c r="A204" s="1">
        <v>46146</v>
      </c>
      <c r="B204" s="2" t="s">
        <v>5061</v>
      </c>
      <c r="C204" s="2" t="s">
        <v>5062</v>
      </c>
      <c r="D204" s="3">
        <v>0.625</v>
      </c>
      <c r="E204" s="3">
        <v>0.64583333333333326</v>
      </c>
      <c r="F204">
        <v>0.5</v>
      </c>
      <c r="G204" s="2" t="s">
        <v>3471</v>
      </c>
      <c r="H204" t="s">
        <v>764</v>
      </c>
      <c r="I204" s="2" t="s">
        <v>764</v>
      </c>
      <c r="J204" s="2" t="s">
        <v>764</v>
      </c>
      <c r="K204" s="2" t="s">
        <v>764</v>
      </c>
      <c r="L204" s="2" t="s">
        <v>764</v>
      </c>
      <c r="M204" t="s">
        <v>764</v>
      </c>
      <c r="N204">
        <v>0</v>
      </c>
      <c r="O204">
        <v>0</v>
      </c>
      <c r="P204">
        <v>0</v>
      </c>
      <c r="Q204">
        <v>0</v>
      </c>
      <c r="R204" t="s">
        <v>764</v>
      </c>
      <c r="S204" s="2" t="s">
        <v>5077</v>
      </c>
      <c r="T204" s="2" t="s">
        <v>463</v>
      </c>
      <c r="U204">
        <v>0</v>
      </c>
      <c r="V204" t="str">
        <f>IF(OR(Tabla_producción_serigrafia[[#This Row],[FIN]]&gt;=VALUE("18:50"),Tabla_producción_serigrafia[[#This Row],[FIN]]&lt;VALUE("08:00")),"NOCTURNO","DIURNO")</f>
        <v>DIURNO</v>
      </c>
    </row>
    <row r="205" spans="1:22">
      <c r="A205" s="1">
        <v>46146</v>
      </c>
      <c r="B205" s="2" t="s">
        <v>5061</v>
      </c>
      <c r="C205" s="2" t="s">
        <v>5062</v>
      </c>
      <c r="D205" s="3">
        <v>0.64583333333333326</v>
      </c>
      <c r="E205" s="3">
        <v>0.91666666666666674</v>
      </c>
      <c r="F205">
        <v>6.5</v>
      </c>
      <c r="G205" s="2" t="s">
        <v>3417</v>
      </c>
      <c r="H205">
        <v>42655</v>
      </c>
      <c r="I205" s="2" t="s">
        <v>5143</v>
      </c>
      <c r="J205" s="2" t="s">
        <v>5064</v>
      </c>
      <c r="K205" s="2" t="s">
        <v>5065</v>
      </c>
      <c r="L205" s="2" t="s">
        <v>5066</v>
      </c>
      <c r="M205">
        <v>29703</v>
      </c>
      <c r="N205">
        <v>15000</v>
      </c>
      <c r="O205">
        <v>0</v>
      </c>
      <c r="P205" t="s">
        <v>3459</v>
      </c>
      <c r="Q205">
        <v>15000</v>
      </c>
      <c r="R205" t="s">
        <v>764</v>
      </c>
      <c r="S205" s="2"/>
      <c r="T205" s="2" t="s">
        <v>463</v>
      </c>
      <c r="U205">
        <v>15000</v>
      </c>
      <c r="V205" t="str">
        <f>IF(OR(Tabla_producción_serigrafia[[#This Row],[FIN]]&gt;=VALUE("18:50"),Tabla_producción_serigrafia[[#This Row],[FIN]]&lt;VALUE("08:00")),"NOCTURNO","DIURNO")</f>
        <v>NOCTURNO</v>
      </c>
    </row>
    <row r="206" spans="1:22" hidden="1">
      <c r="A206" s="1">
        <v>46147</v>
      </c>
      <c r="B206" s="2" t="s">
        <v>5061</v>
      </c>
      <c r="C206" s="2" t="s">
        <v>5062</v>
      </c>
      <c r="D206" s="3">
        <v>0.33333333333333326</v>
      </c>
      <c r="E206" s="3">
        <v>0.5</v>
      </c>
      <c r="F206">
        <v>4</v>
      </c>
      <c r="G206" s="2" t="s">
        <v>5067</v>
      </c>
      <c r="H206" t="s">
        <v>764</v>
      </c>
      <c r="I206" s="2" t="s">
        <v>764</v>
      </c>
      <c r="J206" s="2" t="s">
        <v>764</v>
      </c>
      <c r="K206" s="2" t="s">
        <v>764</v>
      </c>
      <c r="L206" s="2" t="s">
        <v>764</v>
      </c>
      <c r="M206" t="s">
        <v>764</v>
      </c>
      <c r="P206">
        <v>0</v>
      </c>
      <c r="Q206">
        <v>0</v>
      </c>
      <c r="R206" t="s">
        <v>764</v>
      </c>
      <c r="S206" s="2" t="s">
        <v>5146</v>
      </c>
      <c r="T206" s="2" t="s">
        <v>463</v>
      </c>
      <c r="U206">
        <v>0</v>
      </c>
      <c r="V206" t="str">
        <f>IF(OR(Tabla_producción_serigrafia[[#This Row],[FIN]]&gt;=VALUE("18:50"),Tabla_producción_serigrafia[[#This Row],[FIN]]&lt;VALUE("08:00")),"NOCTURNO","DIURNO")</f>
        <v>DIURNO</v>
      </c>
    </row>
    <row r="207" spans="1:22" hidden="1">
      <c r="A207" s="1">
        <v>46147</v>
      </c>
      <c r="B207" s="2" t="s">
        <v>5061</v>
      </c>
      <c r="C207" s="2" t="s">
        <v>5062</v>
      </c>
      <c r="D207" s="3">
        <v>0.5</v>
      </c>
      <c r="E207" s="3">
        <v>0.52083333333333326</v>
      </c>
      <c r="F207">
        <v>0.5</v>
      </c>
      <c r="G207" s="2" t="s">
        <v>3471</v>
      </c>
      <c r="H207" t="s">
        <v>764</v>
      </c>
      <c r="I207" s="2" t="s">
        <v>764</v>
      </c>
      <c r="J207" s="2" t="s">
        <v>764</v>
      </c>
      <c r="K207" s="2" t="s">
        <v>764</v>
      </c>
      <c r="L207" s="2" t="s">
        <v>764</v>
      </c>
      <c r="M207" t="s">
        <v>764</v>
      </c>
      <c r="N207">
        <v>0</v>
      </c>
      <c r="O207">
        <v>0</v>
      </c>
      <c r="P207">
        <v>0</v>
      </c>
      <c r="Q207">
        <v>0</v>
      </c>
      <c r="R207" t="s">
        <v>764</v>
      </c>
      <c r="S207" s="2" t="s">
        <v>5077</v>
      </c>
      <c r="T207" s="2" t="s">
        <v>463</v>
      </c>
      <c r="U207">
        <v>0</v>
      </c>
      <c r="V207" t="str">
        <f>IF(OR(Tabla_producción_serigrafia[[#This Row],[FIN]]&gt;=VALUE("18:50"),Tabla_producción_serigrafia[[#This Row],[FIN]]&lt;VALUE("08:00")),"NOCTURNO","DIURNO")</f>
        <v>DIURNO</v>
      </c>
    </row>
    <row r="208" spans="1:22">
      <c r="A208" s="1">
        <v>46147</v>
      </c>
      <c r="B208" s="2" t="s">
        <v>5061</v>
      </c>
      <c r="C208" s="2" t="s">
        <v>5062</v>
      </c>
      <c r="D208" s="3">
        <v>0.52083333333333326</v>
      </c>
      <c r="E208" s="3">
        <v>0.91666666666666674</v>
      </c>
      <c r="F208">
        <v>9.5</v>
      </c>
      <c r="G208" s="2" t="s">
        <v>3417</v>
      </c>
      <c r="H208">
        <v>52601</v>
      </c>
      <c r="I208" s="2" t="s">
        <v>5147</v>
      </c>
      <c r="J208" s="2" t="s">
        <v>5109</v>
      </c>
      <c r="K208" s="2" t="s">
        <v>5085</v>
      </c>
      <c r="L208" s="2" t="s">
        <v>5112</v>
      </c>
      <c r="M208">
        <v>24000</v>
      </c>
      <c r="N208">
        <v>24150</v>
      </c>
      <c r="O208">
        <v>188</v>
      </c>
      <c r="P208" t="s">
        <v>3456</v>
      </c>
      <c r="Q208">
        <v>24150</v>
      </c>
      <c r="R208">
        <v>4</v>
      </c>
      <c r="S208" s="2"/>
      <c r="T208" s="2" t="s">
        <v>463</v>
      </c>
      <c r="U208">
        <v>24338</v>
      </c>
      <c r="V208" t="str">
        <f>IF(OR(Tabla_producción_serigrafia[[#This Row],[FIN]]&gt;=VALUE("18:50"),Tabla_producción_serigrafia[[#This Row],[FIN]]&lt;VALUE("08:00")),"NOCTURNO","DIURNO")</f>
        <v>NOCTURNO</v>
      </c>
    </row>
    <row r="209" spans="1:22" hidden="1">
      <c r="A209" s="1">
        <v>46148</v>
      </c>
      <c r="B209" s="2" t="s">
        <v>5061</v>
      </c>
      <c r="C209" s="2" t="s">
        <v>5062</v>
      </c>
      <c r="D209" s="3">
        <v>0.33333333333333326</v>
      </c>
      <c r="E209" s="3">
        <v>0.35416666666666674</v>
      </c>
      <c r="F209">
        <v>0.5</v>
      </c>
      <c r="G209" s="2" t="s">
        <v>3471</v>
      </c>
      <c r="H209" t="s">
        <v>764</v>
      </c>
      <c r="I209" s="2" t="s">
        <v>764</v>
      </c>
      <c r="J209" s="2" t="s">
        <v>764</v>
      </c>
      <c r="K209" s="2" t="s">
        <v>764</v>
      </c>
      <c r="L209" s="2" t="s">
        <v>764</v>
      </c>
      <c r="M209" t="s">
        <v>764</v>
      </c>
      <c r="N209">
        <v>0</v>
      </c>
      <c r="O209">
        <v>0</v>
      </c>
      <c r="P209">
        <v>0</v>
      </c>
      <c r="Q209">
        <v>0</v>
      </c>
      <c r="R209" t="s">
        <v>764</v>
      </c>
      <c r="S209" s="2" t="s">
        <v>5077</v>
      </c>
      <c r="T209" s="2" t="s">
        <v>463</v>
      </c>
      <c r="U209">
        <v>0</v>
      </c>
      <c r="V209" t="str">
        <f>IF(OR(Tabla_producción_serigrafia[[#This Row],[FIN]]&gt;=VALUE("18:50"),Tabla_producción_serigrafia[[#This Row],[FIN]]&lt;VALUE("08:00")),"NOCTURNO","DIURNO")</f>
        <v>DIURNO</v>
      </c>
    </row>
    <row r="210" spans="1:22">
      <c r="A210" s="1">
        <v>46148</v>
      </c>
      <c r="B210" s="2" t="s">
        <v>5061</v>
      </c>
      <c r="C210" s="2" t="s">
        <v>5062</v>
      </c>
      <c r="D210" s="3">
        <v>0.35416666666666674</v>
      </c>
      <c r="E210" s="3">
        <v>0.83333333333333326</v>
      </c>
      <c r="F210">
        <v>11.5</v>
      </c>
      <c r="G210" s="2" t="s">
        <v>3417</v>
      </c>
      <c r="H210">
        <v>52602</v>
      </c>
      <c r="I210" s="2" t="s">
        <v>5147</v>
      </c>
      <c r="J210" s="2" t="s">
        <v>5109</v>
      </c>
      <c r="K210" s="2" t="s">
        <v>5085</v>
      </c>
      <c r="L210" s="2" t="s">
        <v>5112</v>
      </c>
      <c r="M210">
        <v>24000</v>
      </c>
      <c r="N210">
        <v>24150</v>
      </c>
      <c r="O210">
        <v>164</v>
      </c>
      <c r="P210">
        <v>0</v>
      </c>
      <c r="Q210">
        <v>24150</v>
      </c>
      <c r="R210" t="s">
        <v>764</v>
      </c>
      <c r="S210" s="2"/>
      <c r="T210" s="2" t="s">
        <v>463</v>
      </c>
      <c r="U210">
        <v>24314</v>
      </c>
      <c r="V210" t="str">
        <f>IF(OR(Tabla_producción_serigrafia[[#This Row],[FIN]]&gt;=VALUE("18:50"),Tabla_producción_serigrafia[[#This Row],[FIN]]&lt;VALUE("08:00")),"NOCTURNO","DIURNO")</f>
        <v>NOCTURNO</v>
      </c>
    </row>
    <row r="211" spans="1:22">
      <c r="A211" s="1">
        <v>46148</v>
      </c>
      <c r="B211" s="2" t="s">
        <v>5061</v>
      </c>
      <c r="C211" s="2" t="s">
        <v>5062</v>
      </c>
      <c r="D211" s="3">
        <v>0.83333333333333326</v>
      </c>
      <c r="E211" s="3">
        <v>0.84375</v>
      </c>
      <c r="F211">
        <v>0.25</v>
      </c>
      <c r="G211" s="2" t="s">
        <v>3471</v>
      </c>
      <c r="H211" t="s">
        <v>764</v>
      </c>
      <c r="I211" s="2" t="s">
        <v>764</v>
      </c>
      <c r="J211" s="2" t="s">
        <v>764</v>
      </c>
      <c r="K211" s="2" t="s">
        <v>764</v>
      </c>
      <c r="L211" s="2" t="s">
        <v>764</v>
      </c>
      <c r="M211" t="s">
        <v>764</v>
      </c>
      <c r="N211">
        <v>0</v>
      </c>
      <c r="O211">
        <v>0</v>
      </c>
      <c r="P211">
        <v>0</v>
      </c>
      <c r="Q211">
        <v>0</v>
      </c>
      <c r="R211" t="s">
        <v>764</v>
      </c>
      <c r="S211" s="2" t="s">
        <v>5077</v>
      </c>
      <c r="T211" s="2" t="s">
        <v>463</v>
      </c>
      <c r="U211">
        <v>0</v>
      </c>
      <c r="V211" t="str">
        <f>IF(OR(Tabla_producción_serigrafia[[#This Row],[FIN]]&gt;=VALUE("18:50"),Tabla_producción_serigrafia[[#This Row],[FIN]]&lt;VALUE("08:00")),"NOCTURNO","DIURNO")</f>
        <v>NOCTURNO</v>
      </c>
    </row>
    <row r="212" spans="1:22">
      <c r="A212" s="1">
        <v>46148</v>
      </c>
      <c r="B212" s="2" t="s">
        <v>5061</v>
      </c>
      <c r="C212" s="2" t="s">
        <v>5062</v>
      </c>
      <c r="D212" s="3">
        <v>0.84375</v>
      </c>
      <c r="E212" s="3">
        <v>0.91666666666666674</v>
      </c>
      <c r="F212">
        <v>1.75</v>
      </c>
      <c r="G212" s="2" t="s">
        <v>3417</v>
      </c>
      <c r="H212">
        <v>52603</v>
      </c>
      <c r="I212" s="2" t="s">
        <v>5147</v>
      </c>
      <c r="J212" s="2" t="s">
        <v>5109</v>
      </c>
      <c r="K212" s="2" t="s">
        <v>5085</v>
      </c>
      <c r="L212" s="2" t="s">
        <v>5112</v>
      </c>
      <c r="M212">
        <v>24000</v>
      </c>
      <c r="N212">
        <v>4000</v>
      </c>
      <c r="O212">
        <v>0</v>
      </c>
      <c r="P212" t="s">
        <v>3459</v>
      </c>
      <c r="Q212">
        <v>4000</v>
      </c>
      <c r="R212" t="s">
        <v>764</v>
      </c>
      <c r="S212" s="2"/>
      <c r="T212" s="2" t="s">
        <v>463</v>
      </c>
      <c r="U212">
        <v>4000</v>
      </c>
      <c r="V212" t="str">
        <f>IF(OR(Tabla_producción_serigrafia[[#This Row],[FIN]]&gt;=VALUE("18:50"),Tabla_producción_serigrafia[[#This Row],[FIN]]&lt;VALUE("08:00")),"NOCTURNO","DIURNO")</f>
        <v>NOCTURNO</v>
      </c>
    </row>
    <row r="213" spans="1:22" hidden="1">
      <c r="A213" s="1">
        <v>46149</v>
      </c>
      <c r="B213" s="2" t="s">
        <v>5061</v>
      </c>
      <c r="C213" s="2" t="s">
        <v>5062</v>
      </c>
      <c r="D213" s="3">
        <v>0.33333333333333326</v>
      </c>
      <c r="E213" s="3">
        <v>0.34722222222222232</v>
      </c>
      <c r="F213">
        <v>0.33</v>
      </c>
      <c r="G213" s="2" t="s">
        <v>3471</v>
      </c>
      <c r="H213" t="s">
        <v>764</v>
      </c>
      <c r="I213" s="2" t="s">
        <v>764</v>
      </c>
      <c r="J213" s="2" t="s">
        <v>764</v>
      </c>
      <c r="K213" s="2" t="s">
        <v>764</v>
      </c>
      <c r="L213" s="2" t="s">
        <v>764</v>
      </c>
      <c r="M213" t="s">
        <v>764</v>
      </c>
      <c r="N213">
        <v>0</v>
      </c>
      <c r="O213">
        <v>0</v>
      </c>
      <c r="P213">
        <v>0</v>
      </c>
      <c r="Q213">
        <v>0</v>
      </c>
      <c r="R213" t="s">
        <v>764</v>
      </c>
      <c r="S213" s="2" t="s">
        <v>5077</v>
      </c>
      <c r="T213" s="2" t="s">
        <v>463</v>
      </c>
      <c r="U213">
        <v>0</v>
      </c>
      <c r="V213" t="str">
        <f>IF(OR(Tabla_producción_serigrafia[[#This Row],[FIN]]&gt;=VALUE("18:50"),Tabla_producción_serigrafia[[#This Row],[FIN]]&lt;VALUE("08:00")),"NOCTURNO","DIURNO")</f>
        <v>DIURNO</v>
      </c>
    </row>
    <row r="214" spans="1:22" hidden="1">
      <c r="A214" s="1">
        <v>46149</v>
      </c>
      <c r="B214" s="2" t="s">
        <v>5061</v>
      </c>
      <c r="C214" s="2" t="s">
        <v>5062</v>
      </c>
      <c r="D214" s="3">
        <v>0.34722222222222232</v>
      </c>
      <c r="E214" s="3">
        <v>0.72916666666666674</v>
      </c>
      <c r="F214">
        <v>9.17</v>
      </c>
      <c r="G214" s="2" t="s">
        <v>3417</v>
      </c>
      <c r="H214">
        <v>52603</v>
      </c>
      <c r="I214" s="2" t="s">
        <v>5147</v>
      </c>
      <c r="J214" s="2" t="s">
        <v>5109</v>
      </c>
      <c r="K214" s="2" t="s">
        <v>5085</v>
      </c>
      <c r="L214" s="2" t="s">
        <v>5112</v>
      </c>
      <c r="M214">
        <v>24000</v>
      </c>
      <c r="N214">
        <v>20150</v>
      </c>
      <c r="O214">
        <v>147</v>
      </c>
      <c r="P214" t="s">
        <v>3456</v>
      </c>
      <c r="Q214">
        <v>20150</v>
      </c>
      <c r="R214">
        <v>6</v>
      </c>
      <c r="S214" s="2"/>
      <c r="T214" s="2" t="s">
        <v>463</v>
      </c>
      <c r="U214">
        <v>20297</v>
      </c>
      <c r="V214" t="str">
        <f>IF(OR(Tabla_producción_serigrafia[[#This Row],[FIN]]&gt;=VALUE("18:50"),Tabla_producción_serigrafia[[#This Row],[FIN]]&lt;VALUE("08:00")),"NOCTURNO","DIURNO")</f>
        <v>DIURNO</v>
      </c>
    </row>
    <row r="215" spans="1:22" hidden="1">
      <c r="A215" s="1">
        <v>46149</v>
      </c>
      <c r="B215" s="2" t="s">
        <v>5061</v>
      </c>
      <c r="C215" s="2" t="s">
        <v>5062</v>
      </c>
      <c r="D215" s="3">
        <v>0.72916666666666674</v>
      </c>
      <c r="E215" s="3">
        <v>0.73958333333333326</v>
      </c>
      <c r="F215">
        <v>0.25</v>
      </c>
      <c r="G215" s="2" t="s">
        <v>3471</v>
      </c>
      <c r="H215" t="s">
        <v>764</v>
      </c>
      <c r="I215" s="2" t="s">
        <v>764</v>
      </c>
      <c r="J215" s="2" t="s">
        <v>764</v>
      </c>
      <c r="K215" s="2" t="s">
        <v>764</v>
      </c>
      <c r="L215" s="2" t="s">
        <v>764</v>
      </c>
      <c r="M215" t="s">
        <v>764</v>
      </c>
      <c r="N215">
        <v>0</v>
      </c>
      <c r="O215">
        <v>0</v>
      </c>
      <c r="P215">
        <v>0</v>
      </c>
      <c r="Q215">
        <v>0</v>
      </c>
      <c r="R215" t="s">
        <v>764</v>
      </c>
      <c r="S215" s="2" t="s">
        <v>5077</v>
      </c>
      <c r="T215" s="2" t="s">
        <v>463</v>
      </c>
      <c r="U215">
        <v>0</v>
      </c>
      <c r="V215" t="str">
        <f>IF(OR(Tabla_producción_serigrafia[[#This Row],[FIN]]&gt;=VALUE("18:50"),Tabla_producción_serigrafia[[#This Row],[FIN]]&lt;VALUE("08:00")),"NOCTURNO","DIURNO")</f>
        <v>DIURNO</v>
      </c>
    </row>
    <row r="216" spans="1:22">
      <c r="A216" s="1">
        <v>46149</v>
      </c>
      <c r="B216" s="2" t="s">
        <v>5061</v>
      </c>
      <c r="C216" s="2" t="s">
        <v>5062</v>
      </c>
      <c r="D216" s="3">
        <v>0.73958333333333326</v>
      </c>
      <c r="E216" s="3">
        <v>0.91666666666666674</v>
      </c>
      <c r="F216">
        <v>4.25</v>
      </c>
      <c r="G216" s="2" t="s">
        <v>3417</v>
      </c>
      <c r="H216">
        <v>52604</v>
      </c>
      <c r="I216" s="2" t="s">
        <v>5147</v>
      </c>
      <c r="J216" s="2" t="s">
        <v>5109</v>
      </c>
      <c r="K216" s="2" t="s">
        <v>5085</v>
      </c>
      <c r="L216" s="2" t="s">
        <v>5112</v>
      </c>
      <c r="M216">
        <v>24000</v>
      </c>
      <c r="N216">
        <v>12000</v>
      </c>
      <c r="O216">
        <v>0</v>
      </c>
      <c r="P216" t="s">
        <v>3459</v>
      </c>
      <c r="Q216">
        <v>12000</v>
      </c>
      <c r="R216" t="s">
        <v>764</v>
      </c>
      <c r="S216" s="2"/>
      <c r="T216" s="2" t="s">
        <v>463</v>
      </c>
      <c r="U216">
        <v>12000</v>
      </c>
      <c r="V216" t="str">
        <f>IF(OR(Tabla_producción_serigrafia[[#This Row],[FIN]]&gt;=VALUE("18:50"),Tabla_producción_serigrafia[[#This Row],[FIN]]&lt;VALUE("08:00")),"NOCTURNO","DIURNO")</f>
        <v>NOCTURNO</v>
      </c>
    </row>
    <row r="217" spans="1:22" hidden="1">
      <c r="A217" s="1">
        <v>46150</v>
      </c>
      <c r="B217" s="2" t="s">
        <v>5061</v>
      </c>
      <c r="C217" s="2" t="s">
        <v>5062</v>
      </c>
      <c r="D217" s="3">
        <v>0.33333333333333326</v>
      </c>
      <c r="E217" s="3">
        <v>0.34722222222222232</v>
      </c>
      <c r="F217">
        <v>0.33</v>
      </c>
      <c r="G217" s="2" t="s">
        <v>3471</v>
      </c>
      <c r="H217" t="s">
        <v>764</v>
      </c>
      <c r="I217" s="2" t="s">
        <v>764</v>
      </c>
      <c r="J217" s="2" t="s">
        <v>764</v>
      </c>
      <c r="K217" s="2" t="s">
        <v>764</v>
      </c>
      <c r="L217" s="2" t="s">
        <v>764</v>
      </c>
      <c r="M217" t="s">
        <v>764</v>
      </c>
      <c r="N217">
        <v>0</v>
      </c>
      <c r="O217">
        <v>0</v>
      </c>
      <c r="P217">
        <v>0</v>
      </c>
      <c r="Q217">
        <v>0</v>
      </c>
      <c r="R217" t="s">
        <v>764</v>
      </c>
      <c r="S217" s="2" t="s">
        <v>5077</v>
      </c>
      <c r="T217" s="2" t="s">
        <v>463</v>
      </c>
      <c r="U217">
        <v>0</v>
      </c>
      <c r="V217" t="str">
        <f>IF(OR(Tabla_producción_serigrafia[[#This Row],[FIN]]&gt;=VALUE("18:50"),Tabla_producción_serigrafia[[#This Row],[FIN]]&lt;VALUE("08:00")),"NOCTURNO","DIURNO")</f>
        <v>DIURNO</v>
      </c>
    </row>
    <row r="218" spans="1:22" hidden="1">
      <c r="A218" s="1">
        <v>46150</v>
      </c>
      <c r="B218" s="2" t="s">
        <v>5061</v>
      </c>
      <c r="C218" s="2" t="s">
        <v>5062</v>
      </c>
      <c r="D218" s="3">
        <v>0.34722222222222232</v>
      </c>
      <c r="E218" s="3">
        <v>0.5625</v>
      </c>
      <c r="F218">
        <v>5.17</v>
      </c>
      <c r="G218" s="2" t="s">
        <v>3417</v>
      </c>
      <c r="H218">
        <v>52604</v>
      </c>
      <c r="I218" s="2" t="s">
        <v>5147</v>
      </c>
      <c r="J218" s="2" t="s">
        <v>5109</v>
      </c>
      <c r="K218" s="2" t="s">
        <v>5085</v>
      </c>
      <c r="L218" s="2" t="s">
        <v>5112</v>
      </c>
      <c r="M218">
        <v>24000</v>
      </c>
      <c r="N218">
        <v>12150</v>
      </c>
      <c r="O218">
        <v>164</v>
      </c>
      <c r="P218" t="s">
        <v>3456</v>
      </c>
      <c r="Q218">
        <v>12150</v>
      </c>
      <c r="R218">
        <v>7</v>
      </c>
      <c r="S218" s="2"/>
      <c r="T218" s="2" t="s">
        <v>463</v>
      </c>
      <c r="U218">
        <v>12314</v>
      </c>
      <c r="V218" t="str">
        <f>IF(OR(Tabla_producción_serigrafia[[#This Row],[FIN]]&gt;=VALUE("18:50"),Tabla_producción_serigrafia[[#This Row],[FIN]]&lt;VALUE("08:00")),"NOCTURNO","DIURNO")</f>
        <v>DIURNO</v>
      </c>
    </row>
    <row r="219" spans="1:22" hidden="1">
      <c r="A219" s="1">
        <v>46150</v>
      </c>
      <c r="B219" s="2" t="s">
        <v>5061</v>
      </c>
      <c r="C219" s="2" t="s">
        <v>5062</v>
      </c>
      <c r="D219" s="3">
        <v>0.5625</v>
      </c>
      <c r="E219" s="3">
        <v>0.58333333333333326</v>
      </c>
      <c r="F219">
        <v>0.5</v>
      </c>
      <c r="G219" s="2" t="s">
        <v>3471</v>
      </c>
      <c r="H219" t="s">
        <v>764</v>
      </c>
      <c r="I219" s="2" t="s">
        <v>764</v>
      </c>
      <c r="J219" s="2" t="s">
        <v>764</v>
      </c>
      <c r="K219" s="2" t="s">
        <v>764</v>
      </c>
      <c r="L219" s="2" t="s">
        <v>764</v>
      </c>
      <c r="M219" t="s">
        <v>764</v>
      </c>
      <c r="N219">
        <v>0</v>
      </c>
      <c r="O219">
        <v>0</v>
      </c>
      <c r="P219">
        <v>0</v>
      </c>
      <c r="Q219">
        <v>0</v>
      </c>
      <c r="R219" t="s">
        <v>764</v>
      </c>
      <c r="S219" s="2" t="s">
        <v>5077</v>
      </c>
      <c r="T219" s="2" t="s">
        <v>463</v>
      </c>
      <c r="U219">
        <v>0</v>
      </c>
      <c r="V219" t="str">
        <f>IF(OR(Tabla_producción_serigrafia[[#This Row],[FIN]]&gt;=VALUE("18:50"),Tabla_producción_serigrafia[[#This Row],[FIN]]&lt;VALUE("08:00")),"NOCTURNO","DIURNO")</f>
        <v>DIURNO</v>
      </c>
    </row>
    <row r="220" spans="1:22" hidden="1">
      <c r="A220" s="1">
        <v>46150</v>
      </c>
      <c r="B220" s="2" t="s">
        <v>5061</v>
      </c>
      <c r="C220" s="2" t="s">
        <v>5062</v>
      </c>
      <c r="D220" s="3">
        <v>0.58333333333333326</v>
      </c>
      <c r="E220" s="3">
        <v>0.70833333333333326</v>
      </c>
      <c r="F220">
        <v>3</v>
      </c>
      <c r="G220" s="2" t="s">
        <v>3417</v>
      </c>
      <c r="H220">
        <v>52605</v>
      </c>
      <c r="I220" s="2" t="s">
        <v>5147</v>
      </c>
      <c r="J220" s="2" t="s">
        <v>5109</v>
      </c>
      <c r="K220" s="2" t="s">
        <v>5085</v>
      </c>
      <c r="L220" s="2" t="s">
        <v>5112</v>
      </c>
      <c r="M220">
        <v>24000</v>
      </c>
      <c r="N220">
        <v>8000</v>
      </c>
      <c r="O220">
        <v>0</v>
      </c>
      <c r="P220" t="s">
        <v>3459</v>
      </c>
      <c r="Q220">
        <v>8000</v>
      </c>
      <c r="R220" t="s">
        <v>764</v>
      </c>
      <c r="S220" s="2"/>
      <c r="T220" s="2" t="s">
        <v>463</v>
      </c>
      <c r="U220">
        <v>8000</v>
      </c>
      <c r="V220" t="str">
        <f>IF(OR(Tabla_producción_serigrafia[[#This Row],[FIN]]&gt;=VALUE("18:50"),Tabla_producción_serigrafia[[#This Row],[FIN]]&lt;VALUE("08:00")),"NOCTURNO","DIURNO")</f>
        <v>DIURNO</v>
      </c>
    </row>
    <row r="221" spans="1:22">
      <c r="A221" s="1">
        <v>46150</v>
      </c>
      <c r="B221" s="2" t="s">
        <v>5061</v>
      </c>
      <c r="C221" s="2" t="s">
        <v>5062</v>
      </c>
      <c r="D221" s="3">
        <v>0.70833333333333326</v>
      </c>
      <c r="E221" s="3">
        <v>0.91666666666666674</v>
      </c>
      <c r="F221">
        <v>5</v>
      </c>
      <c r="G221" s="2" t="s">
        <v>3417</v>
      </c>
      <c r="H221">
        <v>52605</v>
      </c>
      <c r="I221" s="2" t="s">
        <v>5147</v>
      </c>
      <c r="J221" s="2" t="s">
        <v>5109</v>
      </c>
      <c r="K221" s="2" t="s">
        <v>5085</v>
      </c>
      <c r="L221" s="2" t="s">
        <v>5112</v>
      </c>
      <c r="M221">
        <v>24000</v>
      </c>
      <c r="N221">
        <v>10000</v>
      </c>
      <c r="O221">
        <v>0</v>
      </c>
      <c r="P221" t="s">
        <v>3459</v>
      </c>
      <c r="Q221">
        <v>10000</v>
      </c>
      <c r="R221" t="s">
        <v>764</v>
      </c>
      <c r="S221" s="2"/>
      <c r="T221" s="2" t="s">
        <v>463</v>
      </c>
      <c r="U221">
        <v>10000</v>
      </c>
      <c r="V221" t="str">
        <f>IF(OR(Tabla_producción_serigrafia[[#This Row],[FIN]]&gt;=VALUE("18:50"),Tabla_producción_serigrafia[[#This Row],[FIN]]&lt;VALUE("08:00")),"NOCTURNO","DIURNO")</f>
        <v>NOCTURNO</v>
      </c>
    </row>
    <row r="222" spans="1:22" hidden="1">
      <c r="A222" s="1">
        <v>46153</v>
      </c>
      <c r="B222" s="2" t="s">
        <v>5061</v>
      </c>
      <c r="C222" s="2" t="s">
        <v>5062</v>
      </c>
      <c r="D222" s="3">
        <v>0.33333333333333326</v>
      </c>
      <c r="E222" s="3">
        <v>0.47916666666666674</v>
      </c>
      <c r="F222">
        <v>3.5</v>
      </c>
      <c r="G222" s="2" t="s">
        <v>3442</v>
      </c>
      <c r="H222" t="s">
        <v>764</v>
      </c>
      <c r="I222" s="2" t="s">
        <v>764</v>
      </c>
      <c r="J222" s="2" t="s">
        <v>764</v>
      </c>
      <c r="K222" s="2" t="s">
        <v>764</v>
      </c>
      <c r="L222" s="2" t="s">
        <v>764</v>
      </c>
      <c r="M222" t="s">
        <v>764</v>
      </c>
      <c r="N222">
        <v>0</v>
      </c>
      <c r="O222">
        <v>0</v>
      </c>
      <c r="P222">
        <v>0</v>
      </c>
      <c r="Q222">
        <v>0</v>
      </c>
      <c r="R222" t="s">
        <v>764</v>
      </c>
      <c r="S222" s="2" t="s">
        <v>5148</v>
      </c>
      <c r="T222" s="2" t="s">
        <v>463</v>
      </c>
      <c r="U222">
        <v>0</v>
      </c>
      <c r="V222" t="str">
        <f>IF(OR(Tabla_producción_serigrafia[[#This Row],[FIN]]&gt;=VALUE("18:50"),Tabla_producción_serigrafia[[#This Row],[FIN]]&lt;VALUE("08:00")),"NOCTURNO","DIURNO")</f>
        <v>DIURNO</v>
      </c>
    </row>
    <row r="223" spans="1:22" hidden="1">
      <c r="A223" s="1">
        <v>46153</v>
      </c>
      <c r="B223" s="2" t="s">
        <v>5061</v>
      </c>
      <c r="C223" s="2" t="s">
        <v>5062</v>
      </c>
      <c r="D223" s="3">
        <v>0.47916666666666674</v>
      </c>
      <c r="E223" s="3">
        <v>0.5</v>
      </c>
      <c r="F223">
        <v>0.5</v>
      </c>
      <c r="G223" s="2" t="s">
        <v>3471</v>
      </c>
      <c r="H223" t="s">
        <v>764</v>
      </c>
      <c r="I223" s="2" t="s">
        <v>764</v>
      </c>
      <c r="J223" s="2" t="s">
        <v>764</v>
      </c>
      <c r="K223" s="2" t="s">
        <v>764</v>
      </c>
      <c r="L223" s="2" t="s">
        <v>764</v>
      </c>
      <c r="M223" t="s">
        <v>764</v>
      </c>
      <c r="N223">
        <v>0</v>
      </c>
      <c r="O223">
        <v>0</v>
      </c>
      <c r="P223">
        <v>0</v>
      </c>
      <c r="Q223">
        <v>0</v>
      </c>
      <c r="R223" t="s">
        <v>764</v>
      </c>
      <c r="S223" s="2" t="s">
        <v>5077</v>
      </c>
      <c r="T223" s="2" t="s">
        <v>463</v>
      </c>
      <c r="U223">
        <v>0</v>
      </c>
      <c r="V223" t="str">
        <f>IF(OR(Tabla_producción_serigrafia[[#This Row],[FIN]]&gt;=VALUE("18:50"),Tabla_producción_serigrafia[[#This Row],[FIN]]&lt;VALUE("08:00")),"NOCTURNO","DIURNO")</f>
        <v>DIURNO</v>
      </c>
    </row>
    <row r="224" spans="1:22" hidden="1">
      <c r="A224" s="1">
        <v>46153</v>
      </c>
      <c r="B224" s="2" t="s">
        <v>5061</v>
      </c>
      <c r="C224" s="2" t="s">
        <v>5062</v>
      </c>
      <c r="D224" s="3">
        <v>0.5</v>
      </c>
      <c r="E224" s="3">
        <v>0.60416666666666674</v>
      </c>
      <c r="F224">
        <v>2.5</v>
      </c>
      <c r="G224" s="2" t="s">
        <v>3417</v>
      </c>
      <c r="H224">
        <v>52605</v>
      </c>
      <c r="I224" s="2" t="s">
        <v>5147</v>
      </c>
      <c r="J224" s="2" t="s">
        <v>5109</v>
      </c>
      <c r="K224" s="2" t="s">
        <v>5085</v>
      </c>
      <c r="L224" s="2" t="s">
        <v>5112</v>
      </c>
      <c r="M224">
        <v>24000</v>
      </c>
      <c r="N224">
        <v>6150</v>
      </c>
      <c r="O224">
        <v>146</v>
      </c>
      <c r="P224" t="s">
        <v>3456</v>
      </c>
      <c r="Q224">
        <v>6150</v>
      </c>
      <c r="R224">
        <v>10</v>
      </c>
      <c r="S224" s="2"/>
      <c r="T224" s="2" t="s">
        <v>463</v>
      </c>
      <c r="U224">
        <v>6296</v>
      </c>
      <c r="V224" t="str">
        <f>IF(OR(Tabla_producción_serigrafia[[#This Row],[FIN]]&gt;=VALUE("18:50"),Tabla_producción_serigrafia[[#This Row],[FIN]]&lt;VALUE("08:00")),"NOCTURNO","DIURNO")</f>
        <v>DIURNO</v>
      </c>
    </row>
    <row r="225" spans="1:22" hidden="1">
      <c r="A225" s="1">
        <v>46153</v>
      </c>
      <c r="B225" s="2" t="s">
        <v>5061</v>
      </c>
      <c r="C225" s="2" t="s">
        <v>5062</v>
      </c>
      <c r="D225" s="3">
        <v>0.60416666666666674</v>
      </c>
      <c r="E225" s="3">
        <v>0.625</v>
      </c>
      <c r="F225">
        <v>0.5</v>
      </c>
      <c r="G225" s="2" t="s">
        <v>3471</v>
      </c>
      <c r="H225" t="s">
        <v>764</v>
      </c>
      <c r="I225" s="2" t="s">
        <v>764</v>
      </c>
      <c r="J225" s="2" t="s">
        <v>764</v>
      </c>
      <c r="K225" s="2" t="s">
        <v>764</v>
      </c>
      <c r="L225" s="2" t="s">
        <v>764</v>
      </c>
      <c r="M225" t="s">
        <v>764</v>
      </c>
      <c r="N225">
        <v>0</v>
      </c>
      <c r="O225">
        <v>0</v>
      </c>
      <c r="P225">
        <v>0</v>
      </c>
      <c r="Q225">
        <v>0</v>
      </c>
      <c r="R225" t="s">
        <v>764</v>
      </c>
      <c r="S225" s="2" t="s">
        <v>5077</v>
      </c>
      <c r="T225" s="2" t="s">
        <v>463</v>
      </c>
      <c r="U225">
        <v>0</v>
      </c>
      <c r="V225" t="str">
        <f>IF(OR(Tabla_producción_serigrafia[[#This Row],[FIN]]&gt;=VALUE("18:50"),Tabla_producción_serigrafia[[#This Row],[FIN]]&lt;VALUE("08:00")),"NOCTURNO","DIURNO")</f>
        <v>DIURNO</v>
      </c>
    </row>
    <row r="226" spans="1:22" hidden="1">
      <c r="A226" s="1">
        <v>46153</v>
      </c>
      <c r="B226" s="2" t="s">
        <v>5061</v>
      </c>
      <c r="C226" s="2" t="s">
        <v>5062</v>
      </c>
      <c r="D226" s="3">
        <v>0.625</v>
      </c>
      <c r="E226" s="3">
        <v>0.72916666666666674</v>
      </c>
      <c r="F226">
        <v>2.5</v>
      </c>
      <c r="G226" s="2" t="s">
        <v>3417</v>
      </c>
      <c r="H226">
        <v>52606</v>
      </c>
      <c r="I226" s="2" t="s">
        <v>5147</v>
      </c>
      <c r="J226" s="2" t="s">
        <v>5109</v>
      </c>
      <c r="K226" s="2" t="s">
        <v>5085</v>
      </c>
      <c r="L226" s="2" t="s">
        <v>5112</v>
      </c>
      <c r="M226">
        <v>24000</v>
      </c>
      <c r="N226">
        <v>6000</v>
      </c>
      <c r="O226">
        <v>0</v>
      </c>
      <c r="P226" t="s">
        <v>3459</v>
      </c>
      <c r="Q226">
        <v>6000</v>
      </c>
      <c r="R226" t="s">
        <v>764</v>
      </c>
      <c r="S226" s="2"/>
      <c r="T226" s="2" t="s">
        <v>463</v>
      </c>
      <c r="U226">
        <v>6000</v>
      </c>
      <c r="V226" t="str">
        <f>IF(OR(Tabla_producción_serigrafia[[#This Row],[FIN]]&gt;=VALUE("18:50"),Tabla_producción_serigrafia[[#This Row],[FIN]]&lt;VALUE("08:00")),"NOCTURNO","DIURNO")</f>
        <v>DIURNO</v>
      </c>
    </row>
    <row r="227" spans="1:22">
      <c r="A227" s="1">
        <v>46153</v>
      </c>
      <c r="B227" s="2" t="s">
        <v>5061</v>
      </c>
      <c r="C227" s="2" t="s">
        <v>5062</v>
      </c>
      <c r="D227" s="3">
        <v>0.72916666666666674</v>
      </c>
      <c r="E227" s="3">
        <v>0.91666666666666674</v>
      </c>
      <c r="F227">
        <v>4.5</v>
      </c>
      <c r="G227" s="2" t="s">
        <v>3417</v>
      </c>
      <c r="H227">
        <v>52606</v>
      </c>
      <c r="I227" s="2" t="s">
        <v>5147</v>
      </c>
      <c r="J227" s="2" t="s">
        <v>5109</v>
      </c>
      <c r="K227" s="2" t="s">
        <v>5085</v>
      </c>
      <c r="L227" s="2" t="s">
        <v>5112</v>
      </c>
      <c r="M227">
        <v>24000</v>
      </c>
      <c r="N227">
        <v>10000</v>
      </c>
      <c r="O227">
        <v>0</v>
      </c>
      <c r="P227" t="s">
        <v>3459</v>
      </c>
      <c r="Q227">
        <v>10000</v>
      </c>
      <c r="R227" t="s">
        <v>764</v>
      </c>
      <c r="S227" s="2"/>
      <c r="T227" s="2" t="s">
        <v>463</v>
      </c>
      <c r="U227">
        <v>10000</v>
      </c>
      <c r="V227" t="str">
        <f>IF(OR(Tabla_producción_serigrafia[[#This Row],[FIN]]&gt;=VALUE("18:50"),Tabla_producción_serigrafia[[#This Row],[FIN]]&lt;VALUE("08:00")),"NOCTURNO","DIURNO")</f>
        <v>NOCTURNO</v>
      </c>
    </row>
    <row r="228" spans="1:22" hidden="1">
      <c r="A228" s="1">
        <v>46154</v>
      </c>
      <c r="B228" s="2" t="s">
        <v>5061</v>
      </c>
      <c r="C228" s="2" t="s">
        <v>5062</v>
      </c>
      <c r="D228" s="3">
        <v>0.33333333333333326</v>
      </c>
      <c r="E228" s="3">
        <v>0.5</v>
      </c>
      <c r="F228">
        <v>4</v>
      </c>
      <c r="G228" s="2" t="s">
        <v>3417</v>
      </c>
      <c r="H228">
        <v>52606</v>
      </c>
      <c r="I228" s="2" t="s">
        <v>5147</v>
      </c>
      <c r="J228" s="2" t="s">
        <v>5109</v>
      </c>
      <c r="K228" s="2" t="s">
        <v>5085</v>
      </c>
      <c r="L228" s="2" t="s">
        <v>5112</v>
      </c>
      <c r="M228">
        <v>24000</v>
      </c>
      <c r="N228">
        <v>8150</v>
      </c>
      <c r="O228">
        <v>146</v>
      </c>
      <c r="P228" t="s">
        <v>3456</v>
      </c>
      <c r="Q228">
        <v>8150</v>
      </c>
      <c r="R228">
        <v>11</v>
      </c>
      <c r="S228" s="2"/>
      <c r="T228" s="2" t="s">
        <v>463</v>
      </c>
      <c r="U228">
        <v>8296</v>
      </c>
      <c r="V228" t="str">
        <f>IF(OR(Tabla_producción_serigrafia[[#This Row],[FIN]]&gt;=VALUE("18:50"),Tabla_producción_serigrafia[[#This Row],[FIN]]&lt;VALUE("08:00")),"NOCTURNO","DIURNO")</f>
        <v>DIURNO</v>
      </c>
    </row>
    <row r="229" spans="1:22" hidden="1">
      <c r="A229" s="1">
        <v>46154</v>
      </c>
      <c r="B229" s="2" t="s">
        <v>5061</v>
      </c>
      <c r="C229" s="2" t="s">
        <v>5062</v>
      </c>
      <c r="D229" s="3">
        <v>0.5</v>
      </c>
      <c r="E229" s="3">
        <v>0.54166666666666674</v>
      </c>
      <c r="F229">
        <v>1</v>
      </c>
      <c r="G229" s="2" t="s">
        <v>3417</v>
      </c>
      <c r="H229">
        <v>52693</v>
      </c>
      <c r="I229" s="2" t="s">
        <v>5111</v>
      </c>
      <c r="J229" s="2" t="s">
        <v>5109</v>
      </c>
      <c r="K229" s="2" t="s">
        <v>5085</v>
      </c>
      <c r="L229" s="2" t="s">
        <v>5112</v>
      </c>
      <c r="M229">
        <v>2000</v>
      </c>
      <c r="N229">
        <v>2100</v>
      </c>
      <c r="O229">
        <v>46</v>
      </c>
      <c r="P229" t="s">
        <v>3456</v>
      </c>
      <c r="Q229">
        <v>2100</v>
      </c>
      <c r="R229">
        <v>11</v>
      </c>
      <c r="S229" s="2"/>
      <c r="T229" s="2" t="s">
        <v>463</v>
      </c>
      <c r="U229">
        <v>2146</v>
      </c>
      <c r="V229" t="str">
        <f>IF(OR(Tabla_producción_serigrafia[[#This Row],[FIN]]&gt;=VALUE("18:50"),Tabla_producción_serigrafia[[#This Row],[FIN]]&lt;VALUE("08:00")),"NOCTURNO","DIURNO")</f>
        <v>DIURNO</v>
      </c>
    </row>
    <row r="230" spans="1:22" hidden="1">
      <c r="A230" s="1">
        <v>46154</v>
      </c>
      <c r="B230" s="2" t="s">
        <v>5061</v>
      </c>
      <c r="C230" s="2" t="s">
        <v>5062</v>
      </c>
      <c r="D230" s="3">
        <v>0.54166666666666674</v>
      </c>
      <c r="E230" s="3">
        <v>0.68055555555555558</v>
      </c>
      <c r="F230">
        <v>3.33</v>
      </c>
      <c r="G230" s="2" t="s">
        <v>3417</v>
      </c>
      <c r="H230">
        <v>42677</v>
      </c>
      <c r="I230" s="2" t="s">
        <v>5149</v>
      </c>
      <c r="J230" s="2" t="s">
        <v>5109</v>
      </c>
      <c r="K230" s="2" t="s">
        <v>5085</v>
      </c>
      <c r="L230" s="2" t="s">
        <v>5112</v>
      </c>
      <c r="M230">
        <v>8000</v>
      </c>
      <c r="N230">
        <v>8100</v>
      </c>
      <c r="O230">
        <v>88</v>
      </c>
      <c r="P230" t="s">
        <v>3456</v>
      </c>
      <c r="Q230">
        <v>8100</v>
      </c>
      <c r="R230">
        <v>41</v>
      </c>
      <c r="S230" s="2"/>
      <c r="T230" s="2" t="s">
        <v>463</v>
      </c>
      <c r="U230">
        <v>8188</v>
      </c>
      <c r="V230" t="str">
        <f>IF(OR(Tabla_producción_serigrafia[[#This Row],[FIN]]&gt;=VALUE("18:50"),Tabla_producción_serigrafia[[#This Row],[FIN]]&lt;VALUE("08:00")),"NOCTURNO","DIURNO")</f>
        <v>DIURNO</v>
      </c>
    </row>
    <row r="231" spans="1:22" hidden="1">
      <c r="A231" s="1">
        <v>46154</v>
      </c>
      <c r="B231" s="2" t="s">
        <v>5061</v>
      </c>
      <c r="C231" s="2" t="s">
        <v>5062</v>
      </c>
      <c r="D231" s="3">
        <v>0.68055555555555558</v>
      </c>
      <c r="E231" s="3">
        <v>0.72916666666666674</v>
      </c>
      <c r="F231">
        <v>1.17</v>
      </c>
      <c r="G231" s="2" t="s">
        <v>3417</v>
      </c>
      <c r="H231">
        <v>13426</v>
      </c>
      <c r="I231" s="2" t="s">
        <v>5150</v>
      </c>
      <c r="J231" s="2" t="s">
        <v>5109</v>
      </c>
      <c r="K231" s="2" t="s">
        <v>5085</v>
      </c>
      <c r="L231" s="2" t="s">
        <v>5112</v>
      </c>
      <c r="M231">
        <v>10000</v>
      </c>
      <c r="N231">
        <v>1500</v>
      </c>
      <c r="O231">
        <v>0</v>
      </c>
      <c r="P231" t="s">
        <v>3459</v>
      </c>
      <c r="Q231">
        <v>1500</v>
      </c>
      <c r="R231" t="s">
        <v>764</v>
      </c>
      <c r="S231" s="2"/>
      <c r="T231" s="2" t="s">
        <v>463</v>
      </c>
      <c r="U231">
        <v>1500</v>
      </c>
      <c r="V231" t="str">
        <f>IF(OR(Tabla_producción_serigrafia[[#This Row],[FIN]]&gt;=VALUE("18:50"),Tabla_producción_serigrafia[[#This Row],[FIN]]&lt;VALUE("08:00")),"NOCTURNO","DIURNO")</f>
        <v>DIURNO</v>
      </c>
    </row>
    <row r="232" spans="1:22">
      <c r="A232" s="1">
        <v>46154</v>
      </c>
      <c r="B232" s="2" t="s">
        <v>5061</v>
      </c>
      <c r="C232" s="2" t="s">
        <v>5062</v>
      </c>
      <c r="D232" s="3">
        <v>0.72986111111111107</v>
      </c>
      <c r="E232" s="3">
        <v>0.91666666666666674</v>
      </c>
      <c r="F232">
        <v>4.4800000000000004</v>
      </c>
      <c r="G232" s="2" t="s">
        <v>3417</v>
      </c>
      <c r="H232">
        <v>13426</v>
      </c>
      <c r="I232" s="2" t="s">
        <v>5150</v>
      </c>
      <c r="J232" s="2" t="s">
        <v>5109</v>
      </c>
      <c r="K232" s="2" t="s">
        <v>5085</v>
      </c>
      <c r="L232" s="2" t="s">
        <v>5112</v>
      </c>
      <c r="M232">
        <v>10000</v>
      </c>
      <c r="N232">
        <v>8600</v>
      </c>
      <c r="O232">
        <v>146</v>
      </c>
      <c r="P232" t="s">
        <v>3456</v>
      </c>
      <c r="Q232">
        <v>8600</v>
      </c>
      <c r="R232">
        <v>41</v>
      </c>
      <c r="S232" s="2"/>
      <c r="T232" s="2" t="s">
        <v>463</v>
      </c>
      <c r="U232">
        <v>8746</v>
      </c>
      <c r="V232" t="str">
        <f>IF(OR(Tabla_producción_serigrafia[[#This Row],[FIN]]&gt;=VALUE("18:50"),Tabla_producción_serigrafia[[#This Row],[FIN]]&lt;VALUE("08:00")),"NOCTURNO","DIURNO")</f>
        <v>NOCTURNO</v>
      </c>
    </row>
    <row r="233" spans="1:22" hidden="1">
      <c r="A233" s="1">
        <v>46155</v>
      </c>
      <c r="B233" s="2" t="s">
        <v>5061</v>
      </c>
      <c r="C233" s="2" t="s">
        <v>5062</v>
      </c>
      <c r="D233" s="3">
        <v>0.33333333333333326</v>
      </c>
      <c r="E233" s="3">
        <v>0.34722222222222232</v>
      </c>
      <c r="F233">
        <v>0.33</v>
      </c>
      <c r="G233" s="2" t="s">
        <v>3471</v>
      </c>
      <c r="H233">
        <v>42668</v>
      </c>
      <c r="I233" s="2" t="s">
        <v>5151</v>
      </c>
      <c r="J233" s="2" t="s">
        <v>5109</v>
      </c>
      <c r="K233" s="2" t="s">
        <v>5065</v>
      </c>
      <c r="L233" s="2" t="s">
        <v>764</v>
      </c>
      <c r="M233">
        <v>19354</v>
      </c>
      <c r="N233">
        <v>0</v>
      </c>
      <c r="O233">
        <v>0</v>
      </c>
      <c r="Q233">
        <v>0</v>
      </c>
      <c r="R233" t="s">
        <v>764</v>
      </c>
      <c r="S233" s="2" t="s">
        <v>5077</v>
      </c>
      <c r="T233" s="2" t="s">
        <v>463</v>
      </c>
      <c r="U233">
        <v>0</v>
      </c>
      <c r="V233" t="str">
        <f>IF(OR(Tabla_producción_serigrafia[[#This Row],[FIN]]&gt;=VALUE("18:50"),Tabla_producción_serigrafia[[#This Row],[FIN]]&lt;VALUE("08:00")),"NOCTURNO","DIURNO")</f>
        <v>DIURNO</v>
      </c>
    </row>
    <row r="234" spans="1:22" hidden="1">
      <c r="A234" s="1">
        <v>46155</v>
      </c>
      <c r="B234" s="2" t="s">
        <v>5061</v>
      </c>
      <c r="C234" s="2" t="s">
        <v>5062</v>
      </c>
      <c r="D234" s="3">
        <v>0.34722222222222232</v>
      </c>
      <c r="E234" s="3">
        <v>0.72916666666666674</v>
      </c>
      <c r="F234">
        <v>9.17</v>
      </c>
      <c r="G234" s="2" t="s">
        <v>3417</v>
      </c>
      <c r="H234">
        <v>42668</v>
      </c>
      <c r="I234" s="2" t="s">
        <v>5151</v>
      </c>
      <c r="J234" s="2" t="s">
        <v>5109</v>
      </c>
      <c r="K234" s="2" t="s">
        <v>5065</v>
      </c>
      <c r="L234" s="2" t="s">
        <v>5110</v>
      </c>
      <c r="M234">
        <v>19354</v>
      </c>
      <c r="N234">
        <v>19500</v>
      </c>
      <c r="O234">
        <v>169</v>
      </c>
      <c r="P234" t="s">
        <v>3456</v>
      </c>
      <c r="Q234">
        <v>19500</v>
      </c>
      <c r="R234">
        <v>42</v>
      </c>
      <c r="S234" s="2"/>
      <c r="T234" s="2" t="s">
        <v>463</v>
      </c>
      <c r="U234">
        <v>19669</v>
      </c>
      <c r="V234" t="str">
        <f>IF(OR(Tabla_producción_serigrafia[[#This Row],[FIN]]&gt;=VALUE("18:50"),Tabla_producción_serigrafia[[#This Row],[FIN]]&lt;VALUE("08:00")),"NOCTURNO","DIURNO")</f>
        <v>DIURNO</v>
      </c>
    </row>
    <row r="235" spans="1:22" hidden="1">
      <c r="A235" s="1">
        <v>46155</v>
      </c>
      <c r="B235" s="2" t="s">
        <v>5061</v>
      </c>
      <c r="C235" s="2" t="s">
        <v>5062</v>
      </c>
      <c r="D235" s="3">
        <v>0.72986111111111107</v>
      </c>
      <c r="E235" s="3">
        <v>0.74305555555555558</v>
      </c>
      <c r="F235">
        <v>0.32</v>
      </c>
      <c r="G235" s="2" t="s">
        <v>3471</v>
      </c>
      <c r="H235">
        <v>52676</v>
      </c>
      <c r="I235" s="2" t="s">
        <v>5108</v>
      </c>
      <c r="J235" s="2" t="s">
        <v>5109</v>
      </c>
      <c r="K235" s="2" t="s">
        <v>5065</v>
      </c>
      <c r="L235" s="2" t="s">
        <v>764</v>
      </c>
      <c r="M235">
        <v>29508</v>
      </c>
      <c r="N235">
        <v>0</v>
      </c>
      <c r="O235">
        <v>0</v>
      </c>
      <c r="Q235">
        <v>0</v>
      </c>
      <c r="R235" t="s">
        <v>764</v>
      </c>
      <c r="S235" s="2" t="s">
        <v>5077</v>
      </c>
      <c r="T235" s="2" t="s">
        <v>463</v>
      </c>
      <c r="U235">
        <v>0</v>
      </c>
      <c r="V235" t="str">
        <f>IF(OR(Tabla_producción_serigrafia[[#This Row],[FIN]]&gt;=VALUE("18:50"),Tabla_producción_serigrafia[[#This Row],[FIN]]&lt;VALUE("08:00")),"NOCTURNO","DIURNO")</f>
        <v>DIURNO</v>
      </c>
    </row>
    <row r="236" spans="1:22">
      <c r="A236" s="1">
        <v>46155</v>
      </c>
      <c r="B236" s="2" t="s">
        <v>5061</v>
      </c>
      <c r="C236" s="2" t="s">
        <v>5062</v>
      </c>
      <c r="D236" s="3">
        <v>0.74305555555555558</v>
      </c>
      <c r="E236" s="3">
        <v>0.91666666666666674</v>
      </c>
      <c r="F236">
        <v>4.17</v>
      </c>
      <c r="G236" s="2" t="s">
        <v>3417</v>
      </c>
      <c r="H236">
        <v>52676</v>
      </c>
      <c r="I236" s="2" t="s">
        <v>5108</v>
      </c>
      <c r="J236" s="2" t="s">
        <v>5109</v>
      </c>
      <c r="K236" s="2" t="s">
        <v>5065</v>
      </c>
      <c r="L236" s="2" t="s">
        <v>5110</v>
      </c>
      <c r="M236">
        <v>29508</v>
      </c>
      <c r="N236">
        <v>10000</v>
      </c>
      <c r="O236">
        <v>0</v>
      </c>
      <c r="P236" t="s">
        <v>3459</v>
      </c>
      <c r="Q236">
        <v>10000</v>
      </c>
      <c r="R236" t="s">
        <v>764</v>
      </c>
      <c r="S236" s="2"/>
      <c r="T236" s="2" t="s">
        <v>463</v>
      </c>
      <c r="U236">
        <v>10000</v>
      </c>
      <c r="V236" t="str">
        <f>IF(OR(Tabla_producción_serigrafia[[#This Row],[FIN]]&gt;=VALUE("18:50"),Tabla_producción_serigrafia[[#This Row],[FIN]]&lt;VALUE("08:00")),"NOCTURNO","DIURNO")</f>
        <v>NOCTURNO</v>
      </c>
    </row>
    <row r="237" spans="1:22" hidden="1">
      <c r="A237" s="1">
        <v>46156</v>
      </c>
      <c r="B237" s="2" t="s">
        <v>5061</v>
      </c>
      <c r="C237" s="2" t="s">
        <v>5062</v>
      </c>
      <c r="D237" s="3">
        <v>0.33333333333333326</v>
      </c>
      <c r="E237" s="3">
        <v>0.35416666666666674</v>
      </c>
      <c r="F237">
        <v>0.5</v>
      </c>
      <c r="G237" s="2" t="s">
        <v>3471</v>
      </c>
      <c r="H237">
        <v>52676</v>
      </c>
      <c r="I237" s="2" t="s">
        <v>5108</v>
      </c>
      <c r="J237" s="2" t="s">
        <v>5109</v>
      </c>
      <c r="K237" s="2" t="s">
        <v>5065</v>
      </c>
      <c r="L237" s="2" t="s">
        <v>764</v>
      </c>
      <c r="M237">
        <v>29508</v>
      </c>
      <c r="N237">
        <v>0</v>
      </c>
      <c r="O237">
        <v>0</v>
      </c>
      <c r="Q237">
        <v>0</v>
      </c>
      <c r="R237" t="s">
        <v>764</v>
      </c>
      <c r="S237" s="2" t="s">
        <v>5077</v>
      </c>
      <c r="T237" s="2" t="s">
        <v>463</v>
      </c>
      <c r="U237">
        <v>0</v>
      </c>
      <c r="V237" t="str">
        <f>IF(OR(Tabla_producción_serigrafia[[#This Row],[FIN]]&gt;=VALUE("18:50"),Tabla_producción_serigrafia[[#This Row],[FIN]]&lt;VALUE("08:00")),"NOCTURNO","DIURNO")</f>
        <v>DIURNO</v>
      </c>
    </row>
    <row r="238" spans="1:22" hidden="1">
      <c r="A238" s="1">
        <v>46156</v>
      </c>
      <c r="B238" s="2" t="s">
        <v>5061</v>
      </c>
      <c r="C238" s="2" t="s">
        <v>5062</v>
      </c>
      <c r="D238" s="3">
        <v>0.35416666666666674</v>
      </c>
      <c r="E238" s="3">
        <v>0.70833333333333326</v>
      </c>
      <c r="F238">
        <v>8.5</v>
      </c>
      <c r="G238" s="2" t="s">
        <v>3417</v>
      </c>
      <c r="H238">
        <v>52676</v>
      </c>
      <c r="I238" s="2" t="s">
        <v>5108</v>
      </c>
      <c r="J238" s="2" t="s">
        <v>5109</v>
      </c>
      <c r="K238" s="2" t="s">
        <v>5065</v>
      </c>
      <c r="L238" s="2" t="s">
        <v>5110</v>
      </c>
      <c r="M238">
        <v>29508</v>
      </c>
      <c r="N238">
        <v>19700</v>
      </c>
      <c r="O238">
        <v>148</v>
      </c>
      <c r="P238" t="s">
        <v>3456</v>
      </c>
      <c r="Q238">
        <v>19700</v>
      </c>
      <c r="R238">
        <v>13</v>
      </c>
      <c r="S238" s="2"/>
      <c r="T238" s="2" t="s">
        <v>463</v>
      </c>
      <c r="U238">
        <v>19848</v>
      </c>
      <c r="V238" t="str">
        <f>IF(OR(Tabla_producción_serigrafia[[#This Row],[FIN]]&gt;=VALUE("18:50"),Tabla_producción_serigrafia[[#This Row],[FIN]]&lt;VALUE("08:00")),"NOCTURNO","DIURNO")</f>
        <v>DIURNO</v>
      </c>
    </row>
    <row r="239" spans="1:22" hidden="1">
      <c r="A239" s="1">
        <v>46156</v>
      </c>
      <c r="B239" s="2" t="s">
        <v>5061</v>
      </c>
      <c r="C239" s="2" t="s">
        <v>5062</v>
      </c>
      <c r="D239" s="3">
        <v>0.70833333333333326</v>
      </c>
      <c r="E239" s="3">
        <v>0.72222222222222232</v>
      </c>
      <c r="F239">
        <v>0.33</v>
      </c>
      <c r="G239" s="2" t="s">
        <v>3471</v>
      </c>
      <c r="H239">
        <v>52690</v>
      </c>
      <c r="I239" s="2" t="s">
        <v>5152</v>
      </c>
      <c r="J239" s="2" t="s">
        <v>5109</v>
      </c>
      <c r="K239" s="2" t="s">
        <v>5065</v>
      </c>
      <c r="L239" s="2" t="s">
        <v>764</v>
      </c>
      <c r="M239">
        <v>3225</v>
      </c>
      <c r="N239">
        <v>0</v>
      </c>
      <c r="O239">
        <v>0</v>
      </c>
      <c r="Q239">
        <v>0</v>
      </c>
      <c r="R239" t="s">
        <v>764</v>
      </c>
      <c r="S239" s="2" t="s">
        <v>5077</v>
      </c>
      <c r="T239" s="2" t="s">
        <v>463</v>
      </c>
      <c r="U239">
        <v>0</v>
      </c>
      <c r="V239" t="str">
        <f>IF(OR(Tabla_producción_serigrafia[[#This Row],[FIN]]&gt;=VALUE("18:50"),Tabla_producción_serigrafia[[#This Row],[FIN]]&lt;VALUE("08:00")),"NOCTURNO","DIURNO")</f>
        <v>DIURNO</v>
      </c>
    </row>
    <row r="240" spans="1:22" hidden="1">
      <c r="A240" s="1">
        <v>46156</v>
      </c>
      <c r="B240" s="2" t="s">
        <v>5061</v>
      </c>
      <c r="C240" s="2" t="s">
        <v>5062</v>
      </c>
      <c r="D240" s="3">
        <v>0.72222222222222232</v>
      </c>
      <c r="E240" s="3">
        <v>0.77083333333333326</v>
      </c>
      <c r="F240">
        <v>1.17</v>
      </c>
      <c r="G240" s="2" t="s">
        <v>3417</v>
      </c>
      <c r="H240">
        <v>52690</v>
      </c>
      <c r="I240" s="2" t="s">
        <v>5152</v>
      </c>
      <c r="J240" s="2" t="s">
        <v>5109</v>
      </c>
      <c r="K240" s="2" t="s">
        <v>5065</v>
      </c>
      <c r="L240" s="2" t="s">
        <v>5110</v>
      </c>
      <c r="M240">
        <v>3225</v>
      </c>
      <c r="N240">
        <v>3320</v>
      </c>
      <c r="O240">
        <v>58</v>
      </c>
      <c r="P240" t="s">
        <v>3456</v>
      </c>
      <c r="Q240">
        <v>3320</v>
      </c>
      <c r="R240">
        <v>13</v>
      </c>
      <c r="S240" s="2"/>
      <c r="T240" s="2" t="s">
        <v>463</v>
      </c>
      <c r="U240">
        <v>3378</v>
      </c>
      <c r="V240" t="str">
        <f>IF(OR(Tabla_producción_serigrafia[[#This Row],[FIN]]&gt;=VALUE("18:50"),Tabla_producción_serigrafia[[#This Row],[FIN]]&lt;VALUE("08:00")),"NOCTURNO","DIURNO")</f>
        <v>DIURNO</v>
      </c>
    </row>
    <row r="241" spans="1:22">
      <c r="A241" s="1">
        <v>46156</v>
      </c>
      <c r="B241" s="2" t="s">
        <v>5061</v>
      </c>
      <c r="C241" s="2" t="s">
        <v>5062</v>
      </c>
      <c r="D241" s="3">
        <v>0.77083333333333326</v>
      </c>
      <c r="E241" s="3">
        <v>0.91666666666666674</v>
      </c>
      <c r="F241">
        <v>3.5</v>
      </c>
      <c r="G241" s="2" t="s">
        <v>5067</v>
      </c>
      <c r="H241" t="s">
        <v>764</v>
      </c>
      <c r="I241" s="2" t="s">
        <v>764</v>
      </c>
      <c r="J241" s="2" t="s">
        <v>764</v>
      </c>
      <c r="K241" s="2" t="s">
        <v>764</v>
      </c>
      <c r="L241" s="2" t="s">
        <v>764</v>
      </c>
      <c r="M241" t="s">
        <v>764</v>
      </c>
      <c r="N241">
        <v>0</v>
      </c>
      <c r="O241">
        <v>0</v>
      </c>
      <c r="Q241">
        <v>0</v>
      </c>
      <c r="R241" t="s">
        <v>764</v>
      </c>
      <c r="S241" s="2" t="s">
        <v>5153</v>
      </c>
      <c r="T241" s="2" t="s">
        <v>463</v>
      </c>
      <c r="U241">
        <v>0</v>
      </c>
      <c r="V241" t="str">
        <f>IF(OR(Tabla_producción_serigrafia[[#This Row],[FIN]]&gt;=VALUE("18:50"),Tabla_producción_serigrafia[[#This Row],[FIN]]&lt;VALUE("08:00")),"NOCTURNO","DIURNO")</f>
        <v>NOCTURNO</v>
      </c>
    </row>
    <row r="242" spans="1:22" hidden="1">
      <c r="A242" s="1">
        <v>46157</v>
      </c>
      <c r="B242" s="2" t="s">
        <v>5061</v>
      </c>
      <c r="C242" s="2" t="s">
        <v>5062</v>
      </c>
      <c r="D242" s="3">
        <v>0.33333333333333326</v>
      </c>
      <c r="E242" s="3">
        <v>0.34722222222222232</v>
      </c>
      <c r="F242">
        <v>0.33</v>
      </c>
      <c r="G242" s="2" t="s">
        <v>3471</v>
      </c>
      <c r="H242">
        <v>42662</v>
      </c>
      <c r="I242" s="2" t="s">
        <v>5122</v>
      </c>
      <c r="J242" s="2" t="s">
        <v>5064</v>
      </c>
      <c r="K242" s="2" t="s">
        <v>5065</v>
      </c>
      <c r="L242" s="2" t="s">
        <v>764</v>
      </c>
      <c r="M242">
        <v>9901</v>
      </c>
      <c r="N242">
        <v>0</v>
      </c>
      <c r="O242">
        <v>0</v>
      </c>
      <c r="Q242">
        <v>0</v>
      </c>
      <c r="R242" t="s">
        <v>764</v>
      </c>
      <c r="S242" s="2" t="s">
        <v>5077</v>
      </c>
      <c r="T242" s="2" t="s">
        <v>463</v>
      </c>
      <c r="U242">
        <v>0</v>
      </c>
      <c r="V242" t="str">
        <f>IF(OR(Tabla_producción_serigrafia[[#This Row],[FIN]]&gt;=VALUE("18:50"),Tabla_producción_serigrafia[[#This Row],[FIN]]&lt;VALUE("08:00")),"NOCTURNO","DIURNO")</f>
        <v>DIURNO</v>
      </c>
    </row>
    <row r="243" spans="1:22" hidden="1">
      <c r="A243" s="1">
        <v>46157</v>
      </c>
      <c r="B243" s="2" t="s">
        <v>5061</v>
      </c>
      <c r="C243" s="2" t="s">
        <v>5062</v>
      </c>
      <c r="D243" s="3">
        <v>0.34722222222222232</v>
      </c>
      <c r="E243" s="3">
        <v>0.54166666666666674</v>
      </c>
      <c r="F243">
        <v>4.67</v>
      </c>
      <c r="G243" s="2" t="s">
        <v>3417</v>
      </c>
      <c r="H243">
        <v>42662</v>
      </c>
      <c r="I243" s="2" t="s">
        <v>5122</v>
      </c>
      <c r="J243" s="2" t="s">
        <v>5064</v>
      </c>
      <c r="K243" s="2" t="s">
        <v>5065</v>
      </c>
      <c r="L243" s="2" t="s">
        <v>5066</v>
      </c>
      <c r="M243">
        <v>9901</v>
      </c>
      <c r="N243">
        <v>10000</v>
      </c>
      <c r="O243">
        <v>130</v>
      </c>
      <c r="P243" t="s">
        <v>3456</v>
      </c>
      <c r="Q243">
        <v>10000</v>
      </c>
      <c r="R243">
        <v>44</v>
      </c>
      <c r="S243" s="2"/>
      <c r="T243" s="2" t="s">
        <v>463</v>
      </c>
      <c r="U243">
        <v>10130</v>
      </c>
      <c r="V243" t="str">
        <f>IF(OR(Tabla_producción_serigrafia[[#This Row],[FIN]]&gt;=VALUE("18:50"),Tabla_producción_serigrafia[[#This Row],[FIN]]&lt;VALUE("08:00")),"NOCTURNO","DIURNO")</f>
        <v>DIURNO</v>
      </c>
    </row>
    <row r="244" spans="1:22" hidden="1">
      <c r="A244" s="1">
        <v>46157</v>
      </c>
      <c r="B244" s="2" t="s">
        <v>5061</v>
      </c>
      <c r="C244" s="2" t="s">
        <v>5062</v>
      </c>
      <c r="D244" s="3">
        <v>0.54166666666666674</v>
      </c>
      <c r="E244" s="3">
        <v>0.55555555555555558</v>
      </c>
      <c r="F244">
        <v>0.33</v>
      </c>
      <c r="G244" s="2" t="s">
        <v>3471</v>
      </c>
      <c r="H244">
        <v>42655</v>
      </c>
      <c r="I244" s="2" t="s">
        <v>5143</v>
      </c>
      <c r="J244" s="2" t="s">
        <v>5064</v>
      </c>
      <c r="K244" s="2" t="s">
        <v>5065</v>
      </c>
      <c r="L244" s="2" t="s">
        <v>764</v>
      </c>
      <c r="M244">
        <v>29703</v>
      </c>
      <c r="N244">
        <v>0</v>
      </c>
      <c r="O244">
        <v>0</v>
      </c>
      <c r="Q244">
        <v>0</v>
      </c>
      <c r="R244" t="s">
        <v>764</v>
      </c>
      <c r="S244" s="2" t="s">
        <v>5077</v>
      </c>
      <c r="T244" s="2" t="s">
        <v>463</v>
      </c>
      <c r="U244">
        <v>0</v>
      </c>
      <c r="V244" t="str">
        <f>IF(OR(Tabla_producción_serigrafia[[#This Row],[FIN]]&gt;=VALUE("18:50"),Tabla_producción_serigrafia[[#This Row],[FIN]]&lt;VALUE("08:00")),"NOCTURNO","DIURNO")</f>
        <v>DIURNO</v>
      </c>
    </row>
    <row r="245" spans="1:22">
      <c r="A245" s="1">
        <v>46157</v>
      </c>
      <c r="B245" s="2" t="s">
        <v>5061</v>
      </c>
      <c r="C245" s="2" t="s">
        <v>5062</v>
      </c>
      <c r="D245" s="3">
        <v>0.55555555555555558</v>
      </c>
      <c r="E245" s="3">
        <v>0.83333333333333326</v>
      </c>
      <c r="F245">
        <v>6.67</v>
      </c>
      <c r="G245" s="2" t="s">
        <v>3417</v>
      </c>
      <c r="H245">
        <v>42655</v>
      </c>
      <c r="I245" s="2" t="s">
        <v>5143</v>
      </c>
      <c r="J245" s="2" t="s">
        <v>5064</v>
      </c>
      <c r="K245" s="2" t="s">
        <v>5065</v>
      </c>
      <c r="L245" s="2" t="s">
        <v>5066</v>
      </c>
      <c r="M245">
        <v>29703</v>
      </c>
      <c r="N245">
        <v>14850</v>
      </c>
      <c r="O245">
        <v>148</v>
      </c>
      <c r="P245" t="s">
        <v>3456</v>
      </c>
      <c r="Q245">
        <v>14850</v>
      </c>
      <c r="R245">
        <v>44</v>
      </c>
      <c r="S245" s="2"/>
      <c r="T245" s="2" t="s">
        <v>463</v>
      </c>
      <c r="U245">
        <v>14998</v>
      </c>
      <c r="V245" t="str">
        <f>IF(OR(Tabla_producción_serigrafia[[#This Row],[FIN]]&gt;=VALUE("18:50"),Tabla_producción_serigrafia[[#This Row],[FIN]]&lt;VALUE("08:00")),"NOCTURNO","DIURNO")</f>
        <v>NOCTURNO</v>
      </c>
    </row>
    <row r="246" spans="1:22">
      <c r="A246" s="1">
        <v>46157</v>
      </c>
      <c r="B246" s="2" t="s">
        <v>5061</v>
      </c>
      <c r="C246" s="2" t="s">
        <v>5062</v>
      </c>
      <c r="D246" s="3">
        <v>0.83333333333333326</v>
      </c>
      <c r="E246" s="3">
        <v>0.84722222222222232</v>
      </c>
      <c r="F246">
        <v>0.33</v>
      </c>
      <c r="G246" s="2" t="s">
        <v>3471</v>
      </c>
      <c r="H246">
        <v>42656</v>
      </c>
      <c r="I246" s="2" t="s">
        <v>5143</v>
      </c>
      <c r="J246" s="2" t="s">
        <v>5064</v>
      </c>
      <c r="K246" s="2" t="s">
        <v>5065</v>
      </c>
      <c r="L246" s="2" t="s">
        <v>764</v>
      </c>
      <c r="M246">
        <v>29703</v>
      </c>
      <c r="N246">
        <v>0</v>
      </c>
      <c r="O246">
        <v>0</v>
      </c>
      <c r="Q246">
        <v>0</v>
      </c>
      <c r="R246" t="s">
        <v>764</v>
      </c>
      <c r="S246" s="2" t="s">
        <v>5077</v>
      </c>
      <c r="T246" s="2" t="s">
        <v>463</v>
      </c>
      <c r="U246">
        <v>0</v>
      </c>
      <c r="V246" t="str">
        <f>IF(OR(Tabla_producción_serigrafia[[#This Row],[FIN]]&gt;=VALUE("18:50"),Tabla_producción_serigrafia[[#This Row],[FIN]]&lt;VALUE("08:00")),"NOCTURNO","DIURNO")</f>
        <v>NOCTURNO</v>
      </c>
    </row>
    <row r="247" spans="1:22">
      <c r="A247" s="1">
        <v>46157</v>
      </c>
      <c r="B247" s="2" t="s">
        <v>5061</v>
      </c>
      <c r="C247" s="2" t="s">
        <v>5062</v>
      </c>
      <c r="D247" s="3">
        <v>0.84722222222222232</v>
      </c>
      <c r="E247" s="3">
        <v>0.91666666666666674</v>
      </c>
      <c r="F247">
        <v>1.67</v>
      </c>
      <c r="G247" s="2" t="s">
        <v>3417</v>
      </c>
      <c r="H247">
        <v>42656</v>
      </c>
      <c r="I247" s="2" t="s">
        <v>5143</v>
      </c>
      <c r="J247" s="2" t="s">
        <v>5064</v>
      </c>
      <c r="K247" s="2" t="s">
        <v>5065</v>
      </c>
      <c r="L247" s="2" t="s">
        <v>5066</v>
      </c>
      <c r="M247">
        <v>29703</v>
      </c>
      <c r="N247">
        <v>3000</v>
      </c>
      <c r="O247">
        <v>0</v>
      </c>
      <c r="P247" t="s">
        <v>3459</v>
      </c>
      <c r="Q247">
        <v>3000</v>
      </c>
      <c r="R247" t="s">
        <v>764</v>
      </c>
      <c r="S247" s="2"/>
      <c r="T247" s="2" t="s">
        <v>463</v>
      </c>
      <c r="U247">
        <v>3000</v>
      </c>
      <c r="V247" t="str">
        <f>IF(OR(Tabla_producción_serigrafia[[#This Row],[FIN]]&gt;=VALUE("18:50"),Tabla_producción_serigrafia[[#This Row],[FIN]]&lt;VALUE("08:00")),"NOCTURNO","DIURNO")</f>
        <v>NOCTURNO</v>
      </c>
    </row>
    <row r="248" spans="1:22" hidden="1">
      <c r="A248" s="1">
        <v>46160</v>
      </c>
      <c r="B248" s="2" t="s">
        <v>5061</v>
      </c>
      <c r="C248" s="2" t="s">
        <v>5062</v>
      </c>
      <c r="D248" s="3">
        <v>0.33333333333333326</v>
      </c>
      <c r="E248" s="3">
        <v>0.34722222222222232</v>
      </c>
      <c r="F248">
        <v>0.33</v>
      </c>
      <c r="G248" s="2" t="s">
        <v>3471</v>
      </c>
      <c r="H248">
        <v>42656</v>
      </c>
      <c r="I248" s="2" t="s">
        <v>5143</v>
      </c>
      <c r="J248" s="2" t="s">
        <v>5064</v>
      </c>
      <c r="K248" s="2" t="s">
        <v>5065</v>
      </c>
      <c r="L248" s="2" t="s">
        <v>764</v>
      </c>
      <c r="M248">
        <v>29703</v>
      </c>
      <c r="N248">
        <v>0</v>
      </c>
      <c r="O248">
        <v>0</v>
      </c>
      <c r="Q248">
        <v>0</v>
      </c>
      <c r="R248" t="s">
        <v>764</v>
      </c>
      <c r="S248" s="2" t="s">
        <v>5077</v>
      </c>
      <c r="T248" s="2" t="s">
        <v>463</v>
      </c>
      <c r="U248">
        <v>0</v>
      </c>
      <c r="V248" t="str">
        <f>IF(OR(Tabla_producción_serigrafia[[#This Row],[FIN]]&gt;=VALUE("18:50"),Tabla_producción_serigrafia[[#This Row],[FIN]]&lt;VALUE("08:00")),"NOCTURNO","DIURNO")</f>
        <v>DIURNO</v>
      </c>
    </row>
    <row r="249" spans="1:22" hidden="1">
      <c r="A249" s="1">
        <v>46160</v>
      </c>
      <c r="B249" s="2" t="s">
        <v>5061</v>
      </c>
      <c r="C249" s="2" t="s">
        <v>5062</v>
      </c>
      <c r="D249" s="3">
        <v>0.34722222222222232</v>
      </c>
      <c r="E249" s="3">
        <v>0.70833333333333326</v>
      </c>
      <c r="F249">
        <v>8.67</v>
      </c>
      <c r="G249" s="2" t="s">
        <v>3417</v>
      </c>
      <c r="H249">
        <v>42656</v>
      </c>
      <c r="I249" s="2" t="s">
        <v>5143</v>
      </c>
      <c r="J249" s="2" t="s">
        <v>5064</v>
      </c>
      <c r="K249" s="2" t="s">
        <v>5065</v>
      </c>
      <c r="L249" s="2" t="s">
        <v>5066</v>
      </c>
      <c r="M249">
        <v>29703</v>
      </c>
      <c r="N249">
        <v>20000</v>
      </c>
      <c r="O249">
        <v>0</v>
      </c>
      <c r="P249" t="s">
        <v>3459</v>
      </c>
      <c r="Q249">
        <v>20000</v>
      </c>
      <c r="R249" t="s">
        <v>764</v>
      </c>
      <c r="S249" s="2"/>
      <c r="T249" s="2" t="s">
        <v>463</v>
      </c>
      <c r="U249">
        <v>20000</v>
      </c>
      <c r="V249" t="str">
        <f>IF(OR(Tabla_producción_serigrafia[[#This Row],[FIN]]&gt;=VALUE("18:50"),Tabla_producción_serigrafia[[#This Row],[FIN]]&lt;VALUE("08:00")),"NOCTURNO","DIURNO")</f>
        <v>DIURNO</v>
      </c>
    </row>
    <row r="250" spans="1:22" hidden="1">
      <c r="A250" s="1">
        <v>46161</v>
      </c>
      <c r="B250" s="2" t="s">
        <v>5061</v>
      </c>
      <c r="C250" s="2" t="s">
        <v>5062</v>
      </c>
      <c r="D250" s="3">
        <v>0.33333333333333326</v>
      </c>
      <c r="E250" s="3">
        <v>0.34722222222222232</v>
      </c>
      <c r="F250">
        <v>0.33</v>
      </c>
      <c r="G250" s="2" t="s">
        <v>3471</v>
      </c>
      <c r="H250">
        <v>42656</v>
      </c>
      <c r="I250" s="2" t="s">
        <v>5143</v>
      </c>
      <c r="J250" s="2" t="s">
        <v>5064</v>
      </c>
      <c r="K250" s="2" t="s">
        <v>5065</v>
      </c>
      <c r="L250" s="2" t="s">
        <v>764</v>
      </c>
      <c r="M250">
        <v>29703</v>
      </c>
      <c r="N250">
        <v>0</v>
      </c>
      <c r="O250">
        <v>0</v>
      </c>
      <c r="Q250">
        <v>0</v>
      </c>
      <c r="R250" t="s">
        <v>764</v>
      </c>
      <c r="S250" s="2" t="s">
        <v>5077</v>
      </c>
      <c r="T250" s="2" t="s">
        <v>463</v>
      </c>
      <c r="U250">
        <v>0</v>
      </c>
      <c r="V250" t="str">
        <f>IF(OR(Tabla_producción_serigrafia[[#This Row],[FIN]]&gt;=VALUE("18:50"),Tabla_producción_serigrafia[[#This Row],[FIN]]&lt;VALUE("08:00")),"NOCTURNO","DIURNO")</f>
        <v>DIURNO</v>
      </c>
    </row>
    <row r="251" spans="1:22" hidden="1">
      <c r="A251" s="1">
        <v>46161</v>
      </c>
      <c r="B251" s="2" t="s">
        <v>5061</v>
      </c>
      <c r="C251" s="2" t="s">
        <v>5062</v>
      </c>
      <c r="D251" s="3">
        <v>0.34722222222222232</v>
      </c>
      <c r="E251" s="3">
        <v>0.45833333333333326</v>
      </c>
      <c r="F251">
        <v>2.67</v>
      </c>
      <c r="G251" s="2" t="s">
        <v>3417</v>
      </c>
      <c r="H251">
        <v>42656</v>
      </c>
      <c r="I251" s="2" t="s">
        <v>5143</v>
      </c>
      <c r="J251" s="2" t="s">
        <v>5064</v>
      </c>
      <c r="K251" s="2" t="s">
        <v>5065</v>
      </c>
      <c r="L251" s="2" t="s">
        <v>5066</v>
      </c>
      <c r="M251">
        <v>29703</v>
      </c>
      <c r="N251">
        <v>4850</v>
      </c>
      <c r="O251">
        <v>168</v>
      </c>
      <c r="P251" t="s">
        <v>3456</v>
      </c>
      <c r="Q251">
        <v>4850</v>
      </c>
      <c r="R251">
        <v>48</v>
      </c>
      <c r="S251" s="2"/>
      <c r="T251" s="2" t="s">
        <v>463</v>
      </c>
      <c r="U251">
        <v>5018</v>
      </c>
      <c r="V251" t="str">
        <f>IF(OR(Tabla_producción_serigrafia[[#This Row],[FIN]]&gt;=VALUE("18:50"),Tabla_producción_serigrafia[[#This Row],[FIN]]&lt;VALUE("08:00")),"NOCTURNO","DIURNO")</f>
        <v>DIURNO</v>
      </c>
    </row>
    <row r="252" spans="1:22" hidden="1">
      <c r="A252" s="1">
        <v>46161</v>
      </c>
      <c r="B252" s="2" t="s">
        <v>5061</v>
      </c>
      <c r="C252" s="2" t="s">
        <v>5062</v>
      </c>
      <c r="D252" s="3">
        <v>0.45833333333333326</v>
      </c>
      <c r="E252" s="3">
        <v>0.47222222222222232</v>
      </c>
      <c r="F252">
        <v>0.33</v>
      </c>
      <c r="G252" s="2" t="s">
        <v>3471</v>
      </c>
      <c r="H252">
        <v>42657</v>
      </c>
      <c r="I252" s="2" t="s">
        <v>5143</v>
      </c>
      <c r="J252" s="2" t="s">
        <v>5064</v>
      </c>
      <c r="K252" s="2" t="s">
        <v>5065</v>
      </c>
      <c r="L252" s="2" t="s">
        <v>764</v>
      </c>
      <c r="M252">
        <v>29703</v>
      </c>
      <c r="N252">
        <v>0</v>
      </c>
      <c r="O252">
        <v>0</v>
      </c>
      <c r="Q252">
        <v>0</v>
      </c>
      <c r="R252" t="s">
        <v>764</v>
      </c>
      <c r="S252" s="2" t="s">
        <v>5077</v>
      </c>
      <c r="T252" s="2" t="s">
        <v>463</v>
      </c>
      <c r="U252">
        <v>0</v>
      </c>
      <c r="V252" t="str">
        <f>IF(OR(Tabla_producción_serigrafia[[#This Row],[FIN]]&gt;=VALUE("18:50"),Tabla_producción_serigrafia[[#This Row],[FIN]]&lt;VALUE("08:00")),"NOCTURNO","DIURNO")</f>
        <v>DIURNO</v>
      </c>
    </row>
    <row r="253" spans="1:22" hidden="1">
      <c r="A253" s="1">
        <v>46161</v>
      </c>
      <c r="B253" s="2" t="s">
        <v>5061</v>
      </c>
      <c r="C253" s="2" t="s">
        <v>5062</v>
      </c>
      <c r="D253" s="3">
        <v>0.47222222222222232</v>
      </c>
      <c r="E253" s="3">
        <v>0.70833333333333326</v>
      </c>
      <c r="F253">
        <v>5.67</v>
      </c>
      <c r="G253" s="2" t="s">
        <v>3417</v>
      </c>
      <c r="H253">
        <v>42657</v>
      </c>
      <c r="I253" s="2" t="s">
        <v>5143</v>
      </c>
      <c r="J253" s="2" t="s">
        <v>5064</v>
      </c>
      <c r="K253" s="2" t="s">
        <v>5065</v>
      </c>
      <c r="L253" s="2" t="s">
        <v>5066</v>
      </c>
      <c r="M253">
        <v>29703</v>
      </c>
      <c r="N253">
        <v>16000</v>
      </c>
      <c r="O253">
        <v>0</v>
      </c>
      <c r="P253" t="s">
        <v>3459</v>
      </c>
      <c r="Q253">
        <v>16000</v>
      </c>
      <c r="R253" t="s">
        <v>764</v>
      </c>
      <c r="S253" s="2"/>
      <c r="T253" s="2" t="s">
        <v>463</v>
      </c>
      <c r="U253">
        <v>16000</v>
      </c>
      <c r="V253" t="str">
        <f>IF(OR(Tabla_producción_serigrafia[[#This Row],[FIN]]&gt;=VALUE("18:50"),Tabla_producción_serigrafia[[#This Row],[FIN]]&lt;VALUE("08:00")),"NOCTURNO","DIURNO")</f>
        <v>DIURNO</v>
      </c>
    </row>
    <row r="254" spans="1:22" hidden="1">
      <c r="A254" s="1">
        <v>46162</v>
      </c>
      <c r="B254" s="2" t="s">
        <v>5061</v>
      </c>
      <c r="C254" s="2" t="s">
        <v>5062</v>
      </c>
      <c r="D254" s="3">
        <v>0.33333333333333326</v>
      </c>
      <c r="E254" s="3">
        <v>0.35069444444444442</v>
      </c>
      <c r="F254">
        <v>0.42</v>
      </c>
      <c r="G254" s="2" t="s">
        <v>3471</v>
      </c>
      <c r="H254">
        <v>42657</v>
      </c>
      <c r="I254" s="2" t="s">
        <v>5143</v>
      </c>
      <c r="J254" s="2" t="s">
        <v>5064</v>
      </c>
      <c r="K254" s="2" t="s">
        <v>5065</v>
      </c>
      <c r="L254" s="2" t="s">
        <v>764</v>
      </c>
      <c r="M254">
        <v>29703</v>
      </c>
      <c r="N254">
        <v>0</v>
      </c>
      <c r="O254">
        <v>0</v>
      </c>
      <c r="Q254">
        <v>0</v>
      </c>
      <c r="R254" t="s">
        <v>764</v>
      </c>
      <c r="S254" s="2" t="s">
        <v>5077</v>
      </c>
      <c r="T254" s="2" t="s">
        <v>463</v>
      </c>
      <c r="U254">
        <v>0</v>
      </c>
      <c r="V254" t="str">
        <f>IF(OR(Tabla_producción_serigrafia[[#This Row],[FIN]]&gt;=VALUE("18:50"),Tabla_producción_serigrafia[[#This Row],[FIN]]&lt;VALUE("08:00")),"NOCTURNO","DIURNO")</f>
        <v>DIURNO</v>
      </c>
    </row>
    <row r="255" spans="1:22" hidden="1">
      <c r="A255" s="1">
        <v>46162</v>
      </c>
      <c r="B255" s="2" t="s">
        <v>5061</v>
      </c>
      <c r="C255" s="2" t="s">
        <v>5062</v>
      </c>
      <c r="D255" s="3">
        <v>0.35069444444444442</v>
      </c>
      <c r="E255" s="3">
        <v>0.58333333333333326</v>
      </c>
      <c r="F255">
        <v>5.58</v>
      </c>
      <c r="G255" s="2" t="s">
        <v>3417</v>
      </c>
      <c r="H255">
        <v>42657</v>
      </c>
      <c r="I255" s="2" t="s">
        <v>5143</v>
      </c>
      <c r="J255" s="2" t="s">
        <v>5064</v>
      </c>
      <c r="K255" s="2" t="s">
        <v>5065</v>
      </c>
      <c r="L255" s="2" t="s">
        <v>5066</v>
      </c>
      <c r="M255">
        <v>29703</v>
      </c>
      <c r="N255">
        <v>13850</v>
      </c>
      <c r="O255">
        <v>148</v>
      </c>
      <c r="P255" t="s">
        <v>3456</v>
      </c>
      <c r="Q255">
        <v>13850</v>
      </c>
      <c r="R255">
        <v>49</v>
      </c>
      <c r="S255" s="2"/>
      <c r="T255" s="2" t="s">
        <v>463</v>
      </c>
      <c r="U255">
        <v>13998</v>
      </c>
      <c r="V255" t="str">
        <f>IF(OR(Tabla_producción_serigrafia[[#This Row],[FIN]]&gt;=VALUE("18:50"),Tabla_producción_serigrafia[[#This Row],[FIN]]&lt;VALUE("08:00")),"NOCTURNO","DIURNO")</f>
        <v>DIURNO</v>
      </c>
    </row>
    <row r="256" spans="1:22" hidden="1">
      <c r="A256" s="1">
        <v>46162</v>
      </c>
      <c r="B256" s="2" t="s">
        <v>5061</v>
      </c>
      <c r="C256" s="2" t="s">
        <v>5062</v>
      </c>
      <c r="D256" s="3">
        <v>0.58333333333333326</v>
      </c>
      <c r="E256" s="3">
        <v>0.59722222222222232</v>
      </c>
      <c r="F256">
        <v>0.33</v>
      </c>
      <c r="G256" s="2" t="s">
        <v>3471</v>
      </c>
      <c r="H256">
        <v>42658</v>
      </c>
      <c r="I256" s="2" t="s">
        <v>5143</v>
      </c>
      <c r="J256" s="2" t="s">
        <v>5064</v>
      </c>
      <c r="K256" s="2" t="s">
        <v>5065</v>
      </c>
      <c r="L256" s="2" t="s">
        <v>764</v>
      </c>
      <c r="M256">
        <v>29703</v>
      </c>
      <c r="N256">
        <v>0</v>
      </c>
      <c r="O256">
        <v>0</v>
      </c>
      <c r="Q256">
        <v>0</v>
      </c>
      <c r="R256" t="s">
        <v>764</v>
      </c>
      <c r="S256" s="2" t="s">
        <v>5077</v>
      </c>
      <c r="T256" s="2" t="s">
        <v>463</v>
      </c>
      <c r="U256">
        <v>0</v>
      </c>
      <c r="V256" t="str">
        <f>IF(OR(Tabla_producción_serigrafia[[#This Row],[FIN]]&gt;=VALUE("18:50"),Tabla_producción_serigrafia[[#This Row],[FIN]]&lt;VALUE("08:00")),"NOCTURNO","DIURNO")</f>
        <v>DIURNO</v>
      </c>
    </row>
    <row r="257" spans="1:22" hidden="1">
      <c r="A257" s="1">
        <v>46162</v>
      </c>
      <c r="B257" s="2" t="s">
        <v>5061</v>
      </c>
      <c r="C257" s="2" t="s">
        <v>5062</v>
      </c>
      <c r="D257" s="3">
        <v>0.59722222222222232</v>
      </c>
      <c r="E257" s="3">
        <v>0.70833333333333326</v>
      </c>
      <c r="F257">
        <v>2.67</v>
      </c>
      <c r="G257" s="2" t="s">
        <v>3417</v>
      </c>
      <c r="H257">
        <v>42658</v>
      </c>
      <c r="I257" s="2" t="s">
        <v>5143</v>
      </c>
      <c r="J257" s="2" t="s">
        <v>5064</v>
      </c>
      <c r="K257" s="2" t="s">
        <v>5065</v>
      </c>
      <c r="L257" s="2" t="s">
        <v>5066</v>
      </c>
      <c r="M257">
        <v>29703</v>
      </c>
      <c r="N257">
        <v>6500</v>
      </c>
      <c r="O257">
        <v>0</v>
      </c>
      <c r="P257" t="s">
        <v>3459</v>
      </c>
      <c r="Q257">
        <v>6500</v>
      </c>
      <c r="R257" t="s">
        <v>764</v>
      </c>
      <c r="S257" s="2"/>
      <c r="T257" s="2" t="s">
        <v>463</v>
      </c>
      <c r="U257">
        <v>6500</v>
      </c>
      <c r="V257" t="str">
        <f>IF(OR(Tabla_producción_serigrafia[[#This Row],[FIN]]&gt;=VALUE("18:50"),Tabla_producción_serigrafia[[#This Row],[FIN]]&lt;VALUE("08:00")),"NOCTURNO","DIURNO")</f>
        <v>DIURNO</v>
      </c>
    </row>
    <row r="258" spans="1:22" hidden="1">
      <c r="A258" s="1">
        <v>46163</v>
      </c>
      <c r="B258" s="2" t="s">
        <v>5061</v>
      </c>
      <c r="C258" s="2" t="s">
        <v>5062</v>
      </c>
      <c r="D258" s="3">
        <v>0.33333333333333326</v>
      </c>
      <c r="E258" s="3">
        <v>0.35416666666666674</v>
      </c>
      <c r="F258">
        <v>0.5</v>
      </c>
      <c r="G258" s="2" t="s">
        <v>3471</v>
      </c>
      <c r="H258">
        <v>42658</v>
      </c>
      <c r="I258" s="2" t="s">
        <v>5143</v>
      </c>
      <c r="J258" s="2" t="s">
        <v>5064</v>
      </c>
      <c r="K258" s="2" t="s">
        <v>5065</v>
      </c>
      <c r="L258" s="2" t="s">
        <v>764</v>
      </c>
      <c r="M258">
        <v>29703</v>
      </c>
      <c r="N258">
        <v>0</v>
      </c>
      <c r="O258">
        <v>0</v>
      </c>
      <c r="Q258">
        <v>0</v>
      </c>
      <c r="R258" t="s">
        <v>764</v>
      </c>
      <c r="S258" s="2" t="s">
        <v>5077</v>
      </c>
      <c r="T258" s="2" t="s">
        <v>463</v>
      </c>
      <c r="U258">
        <v>0</v>
      </c>
      <c r="V258" t="str">
        <f>IF(OR(Tabla_producción_serigrafia[[#This Row],[FIN]]&gt;=VALUE("18:50"),Tabla_producción_serigrafia[[#This Row],[FIN]]&lt;VALUE("08:00")),"NOCTURNO","DIURNO")</f>
        <v>DIURNO</v>
      </c>
    </row>
    <row r="259" spans="1:22" hidden="1">
      <c r="A259" s="1">
        <v>46163</v>
      </c>
      <c r="B259" s="2" t="s">
        <v>5061</v>
      </c>
      <c r="C259" s="2" t="s">
        <v>5062</v>
      </c>
      <c r="D259" s="3">
        <v>0.35416666666666674</v>
      </c>
      <c r="E259" s="3">
        <v>0.70833333333333326</v>
      </c>
      <c r="F259">
        <v>8.5</v>
      </c>
      <c r="G259" s="2" t="s">
        <v>3417</v>
      </c>
      <c r="H259">
        <v>42658</v>
      </c>
      <c r="I259" s="2" t="s">
        <v>5143</v>
      </c>
      <c r="J259" s="2" t="s">
        <v>5064</v>
      </c>
      <c r="K259" s="2" t="s">
        <v>5065</v>
      </c>
      <c r="L259" s="2" t="s">
        <v>5066</v>
      </c>
      <c r="M259">
        <v>29703</v>
      </c>
      <c r="N259">
        <v>20000</v>
      </c>
      <c r="O259">
        <v>0</v>
      </c>
      <c r="P259" t="s">
        <v>3459</v>
      </c>
      <c r="Q259">
        <v>20000</v>
      </c>
      <c r="R259" t="s">
        <v>764</v>
      </c>
      <c r="S259" s="2"/>
      <c r="T259" s="2" t="s">
        <v>463</v>
      </c>
      <c r="U259">
        <v>20000</v>
      </c>
      <c r="V259" t="str">
        <f>IF(OR(Tabla_producción_serigrafia[[#This Row],[FIN]]&gt;=VALUE("18:50"),Tabla_producción_serigrafia[[#This Row],[FIN]]&lt;VALUE("08:00")),"NOCTURNO","DIURNO")</f>
        <v>DIURNO</v>
      </c>
    </row>
    <row r="260" spans="1:22" hidden="1">
      <c r="A260" s="1">
        <v>46164</v>
      </c>
      <c r="B260" s="2" t="s">
        <v>5061</v>
      </c>
      <c r="C260" s="2" t="s">
        <v>5062</v>
      </c>
      <c r="D260" s="3">
        <v>0.33333333333333326</v>
      </c>
      <c r="E260" s="3">
        <v>0.35416666666666674</v>
      </c>
      <c r="F260">
        <v>0.5</v>
      </c>
      <c r="G260" s="2" t="s">
        <v>3471</v>
      </c>
      <c r="H260">
        <v>42658</v>
      </c>
      <c r="I260" s="2" t="s">
        <v>5143</v>
      </c>
      <c r="J260" s="2" t="s">
        <v>5064</v>
      </c>
      <c r="K260" s="2" t="s">
        <v>5065</v>
      </c>
      <c r="L260" s="2" t="s">
        <v>764</v>
      </c>
      <c r="M260">
        <v>29703</v>
      </c>
      <c r="N260">
        <v>0</v>
      </c>
      <c r="O260">
        <v>0</v>
      </c>
      <c r="Q260">
        <v>0</v>
      </c>
      <c r="R260" t="s">
        <v>764</v>
      </c>
      <c r="S260" s="2" t="s">
        <v>5077</v>
      </c>
      <c r="T260" s="2" t="s">
        <v>463</v>
      </c>
      <c r="U260">
        <v>0</v>
      </c>
      <c r="V260" t="str">
        <f>IF(OR(Tabla_producción_serigrafia[[#This Row],[FIN]]&gt;=VALUE("18:50"),Tabla_producción_serigrafia[[#This Row],[FIN]]&lt;VALUE("08:00")),"NOCTURNO","DIURNO")</f>
        <v>DIURNO</v>
      </c>
    </row>
    <row r="261" spans="1:22" hidden="1">
      <c r="A261" s="1">
        <v>46164</v>
      </c>
      <c r="B261" s="2" t="s">
        <v>5061</v>
      </c>
      <c r="C261" s="2" t="s">
        <v>5062</v>
      </c>
      <c r="D261" s="3">
        <v>0.35416666666666674</v>
      </c>
      <c r="E261" s="3">
        <v>0.4375</v>
      </c>
      <c r="F261">
        <v>2</v>
      </c>
      <c r="G261" s="2" t="s">
        <v>3417</v>
      </c>
      <c r="H261">
        <v>42658</v>
      </c>
      <c r="I261" s="2" t="s">
        <v>5143</v>
      </c>
      <c r="J261" s="2" t="s">
        <v>5064</v>
      </c>
      <c r="K261" s="2" t="s">
        <v>5065</v>
      </c>
      <c r="L261" s="2" t="s">
        <v>5066</v>
      </c>
      <c r="M261">
        <v>29703</v>
      </c>
      <c r="N261">
        <v>3350</v>
      </c>
      <c r="O261">
        <v>187</v>
      </c>
      <c r="P261" t="s">
        <v>3456</v>
      </c>
      <c r="Q261">
        <v>3350</v>
      </c>
      <c r="R261">
        <v>51</v>
      </c>
      <c r="S261" s="2"/>
      <c r="T261" s="2" t="s">
        <v>463</v>
      </c>
      <c r="U261">
        <v>3537</v>
      </c>
      <c r="V261" t="str">
        <f>IF(OR(Tabla_producción_serigrafia[[#This Row],[FIN]]&gt;=VALUE("18:50"),Tabla_producción_serigrafia[[#This Row],[FIN]]&lt;VALUE("08:00")),"NOCTURNO","DIURNO")</f>
        <v>DIURNO</v>
      </c>
    </row>
    <row r="262" spans="1:22" hidden="1">
      <c r="A262" s="1">
        <v>46164</v>
      </c>
      <c r="B262" s="2" t="s">
        <v>5061</v>
      </c>
      <c r="C262" s="2" t="s">
        <v>5062</v>
      </c>
      <c r="D262" s="3">
        <v>0.4375</v>
      </c>
      <c r="E262" s="3">
        <v>0.45833333333333326</v>
      </c>
      <c r="F262">
        <v>0.5</v>
      </c>
      <c r="G262" s="2" t="s">
        <v>3471</v>
      </c>
      <c r="H262">
        <v>6426</v>
      </c>
      <c r="I262" s="2" t="s">
        <v>5154</v>
      </c>
      <c r="J262" s="2" t="s">
        <v>5064</v>
      </c>
      <c r="K262" s="2" t="s">
        <v>5065</v>
      </c>
      <c r="L262" s="2" t="s">
        <v>764</v>
      </c>
      <c r="M262">
        <v>9901</v>
      </c>
      <c r="N262">
        <v>0</v>
      </c>
      <c r="O262">
        <v>0</v>
      </c>
      <c r="Q262">
        <v>0</v>
      </c>
      <c r="R262" t="s">
        <v>764</v>
      </c>
      <c r="S262" s="2" t="s">
        <v>5077</v>
      </c>
      <c r="T262" s="2" t="s">
        <v>463</v>
      </c>
      <c r="U262">
        <v>0</v>
      </c>
      <c r="V262" t="str">
        <f>IF(OR(Tabla_producción_serigrafia[[#This Row],[FIN]]&gt;=VALUE("18:50"),Tabla_producción_serigrafia[[#This Row],[FIN]]&lt;VALUE("08:00")),"NOCTURNO","DIURNO")</f>
        <v>DIURNO</v>
      </c>
    </row>
    <row r="263" spans="1:22" hidden="1">
      <c r="A263" s="1">
        <v>46164</v>
      </c>
      <c r="B263" s="2" t="s">
        <v>5061</v>
      </c>
      <c r="C263" s="2" t="s">
        <v>5062</v>
      </c>
      <c r="D263" s="3">
        <v>0.45833333333333326</v>
      </c>
      <c r="E263" s="3">
        <v>0.625</v>
      </c>
      <c r="F263">
        <v>4</v>
      </c>
      <c r="G263" s="2" t="s">
        <v>3417</v>
      </c>
      <c r="H263">
        <v>6426</v>
      </c>
      <c r="I263" s="2" t="s">
        <v>5154</v>
      </c>
      <c r="J263" s="2" t="s">
        <v>5064</v>
      </c>
      <c r="K263" s="2" t="s">
        <v>5065</v>
      </c>
      <c r="L263" s="2" t="s">
        <v>5066</v>
      </c>
      <c r="M263">
        <v>9901</v>
      </c>
      <c r="N263">
        <v>10000</v>
      </c>
      <c r="O263">
        <v>121</v>
      </c>
      <c r="P263" t="s">
        <v>3456</v>
      </c>
      <c r="Q263">
        <v>10000</v>
      </c>
      <c r="R263">
        <v>51</v>
      </c>
      <c r="S263" s="2"/>
      <c r="T263" s="2" t="s">
        <v>463</v>
      </c>
      <c r="U263">
        <v>10121</v>
      </c>
      <c r="V263" t="str">
        <f>IF(OR(Tabla_producción_serigrafia[[#This Row],[FIN]]&gt;=VALUE("18:50"),Tabla_producción_serigrafia[[#This Row],[FIN]]&lt;VALUE("08:00")),"NOCTURNO","DIURNO")</f>
        <v>DIURNO</v>
      </c>
    </row>
    <row r="264" spans="1:22" hidden="1">
      <c r="A264" s="1">
        <v>46164</v>
      </c>
      <c r="B264" s="2" t="s">
        <v>5061</v>
      </c>
      <c r="C264" s="2" t="s">
        <v>5062</v>
      </c>
      <c r="D264" s="3">
        <v>0.625</v>
      </c>
      <c r="E264" s="3">
        <v>0.63888888888888884</v>
      </c>
      <c r="F264">
        <v>0.33</v>
      </c>
      <c r="G264" s="2" t="s">
        <v>3471</v>
      </c>
      <c r="H264">
        <v>11426</v>
      </c>
      <c r="I264" s="2" t="s">
        <v>5155</v>
      </c>
      <c r="J264" s="2" t="s">
        <v>5064</v>
      </c>
      <c r="K264" s="2" t="s">
        <v>5065</v>
      </c>
      <c r="L264" s="2" t="s">
        <v>764</v>
      </c>
      <c r="M264">
        <v>4902</v>
      </c>
      <c r="N264">
        <v>0</v>
      </c>
      <c r="O264">
        <v>0</v>
      </c>
      <c r="Q264">
        <v>0</v>
      </c>
      <c r="R264" t="s">
        <v>764</v>
      </c>
      <c r="S264" s="2" t="s">
        <v>5077</v>
      </c>
      <c r="T264" s="2" t="s">
        <v>463</v>
      </c>
      <c r="U264">
        <v>0</v>
      </c>
      <c r="V264" t="str">
        <f>IF(OR(Tabla_producción_serigrafia[[#This Row],[FIN]]&gt;=VALUE("18:50"),Tabla_producción_serigrafia[[#This Row],[FIN]]&lt;VALUE("08:00")),"NOCTURNO","DIURNO")</f>
        <v>DIURNO</v>
      </c>
    </row>
    <row r="265" spans="1:22" hidden="1">
      <c r="A265" s="1">
        <v>46164</v>
      </c>
      <c r="B265" s="2" t="s">
        <v>5061</v>
      </c>
      <c r="C265" s="2" t="s">
        <v>5062</v>
      </c>
      <c r="D265" s="3">
        <v>0.63888888888888884</v>
      </c>
      <c r="E265" s="3">
        <v>0.72916666666666674</v>
      </c>
      <c r="F265">
        <v>2.17</v>
      </c>
      <c r="G265" s="2" t="s">
        <v>3417</v>
      </c>
      <c r="H265">
        <v>11426</v>
      </c>
      <c r="I265" s="2" t="s">
        <v>5155</v>
      </c>
      <c r="J265" s="2" t="s">
        <v>5064</v>
      </c>
      <c r="K265" s="2" t="s">
        <v>5065</v>
      </c>
      <c r="L265" s="2" t="s">
        <v>5066</v>
      </c>
      <c r="M265">
        <v>4902</v>
      </c>
      <c r="N265">
        <v>5000</v>
      </c>
      <c r="O265">
        <v>56</v>
      </c>
      <c r="P265" t="s">
        <v>3456</v>
      </c>
      <c r="Q265">
        <v>5000</v>
      </c>
      <c r="R265">
        <v>51</v>
      </c>
      <c r="S265" s="2"/>
      <c r="T265" s="2" t="s">
        <v>463</v>
      </c>
      <c r="U265">
        <v>5056</v>
      </c>
      <c r="V265" t="str">
        <f>IF(OR(Tabla_producción_serigrafia[[#This Row],[FIN]]&gt;=VALUE("18:50"),Tabla_producción_serigrafia[[#This Row],[FIN]]&lt;VALUE("08:00")),"NOCTURNO","DIURNO")</f>
        <v>DIURNO</v>
      </c>
    </row>
    <row r="266" spans="1:22" hidden="1">
      <c r="A266" s="1">
        <v>46167</v>
      </c>
      <c r="B266" s="2" t="s">
        <v>5061</v>
      </c>
      <c r="C266" s="2" t="s">
        <v>5062</v>
      </c>
      <c r="D266" s="3">
        <v>0.375</v>
      </c>
      <c r="E266" s="3">
        <v>0.39583333333333326</v>
      </c>
      <c r="F266">
        <v>0.5</v>
      </c>
      <c r="G266" s="2" t="s">
        <v>3471</v>
      </c>
      <c r="H266">
        <v>4526</v>
      </c>
      <c r="I266" s="2" t="s">
        <v>5087</v>
      </c>
      <c r="J266" s="2" t="s">
        <v>5064</v>
      </c>
      <c r="K266" s="2" t="s">
        <v>5065</v>
      </c>
      <c r="L266" s="2" t="s">
        <v>764</v>
      </c>
      <c r="M266">
        <v>4902</v>
      </c>
      <c r="N266">
        <v>0</v>
      </c>
      <c r="O266">
        <v>0</v>
      </c>
      <c r="Q266">
        <v>0</v>
      </c>
      <c r="R266" t="s">
        <v>764</v>
      </c>
      <c r="S266" s="2" t="s">
        <v>5077</v>
      </c>
      <c r="T266" s="2" t="s">
        <v>463</v>
      </c>
      <c r="U266">
        <v>0</v>
      </c>
      <c r="V266" t="str">
        <f>IF(OR(Tabla_producción_serigrafia[[#This Row],[FIN]]&gt;=VALUE("18:50"),Tabla_producción_serigrafia[[#This Row],[FIN]]&lt;VALUE("08:00")),"NOCTURNO","DIURNO")</f>
        <v>DIURNO</v>
      </c>
    </row>
    <row r="267" spans="1:22" hidden="1">
      <c r="A267" s="1">
        <v>46167</v>
      </c>
      <c r="B267" s="2" t="s">
        <v>5061</v>
      </c>
      <c r="C267" s="2" t="s">
        <v>5062</v>
      </c>
      <c r="D267" s="3">
        <v>0.39583333333333326</v>
      </c>
      <c r="E267" s="3">
        <v>0.52083333333333326</v>
      </c>
      <c r="F267">
        <v>3</v>
      </c>
      <c r="G267" s="2" t="s">
        <v>3417</v>
      </c>
      <c r="H267">
        <v>4526</v>
      </c>
      <c r="I267" s="2" t="s">
        <v>5087</v>
      </c>
      <c r="J267" s="2" t="s">
        <v>5064</v>
      </c>
      <c r="K267" s="2" t="s">
        <v>5065</v>
      </c>
      <c r="L267" s="2" t="s">
        <v>5066</v>
      </c>
      <c r="M267">
        <v>4902</v>
      </c>
      <c r="N267">
        <v>5000</v>
      </c>
      <c r="O267">
        <v>98</v>
      </c>
      <c r="P267" t="s">
        <v>3456</v>
      </c>
      <c r="Q267">
        <v>5000</v>
      </c>
      <c r="R267">
        <v>24</v>
      </c>
      <c r="S267" s="2"/>
      <c r="T267" s="2" t="s">
        <v>463</v>
      </c>
      <c r="U267">
        <v>5098</v>
      </c>
      <c r="V267" t="str">
        <f>IF(OR(Tabla_producción_serigrafia[[#This Row],[FIN]]&gt;=VALUE("18:50"),Tabla_producción_serigrafia[[#This Row],[FIN]]&lt;VALUE("08:00")),"NOCTURNO","DIURNO")</f>
        <v>DIURNO</v>
      </c>
    </row>
    <row r="268" spans="1:22" hidden="1">
      <c r="A268" s="1">
        <v>46167</v>
      </c>
      <c r="B268" s="2" t="s">
        <v>5061</v>
      </c>
      <c r="C268" s="2" t="s">
        <v>5062</v>
      </c>
      <c r="D268" s="3">
        <v>0.52083333333333326</v>
      </c>
      <c r="E268" s="3">
        <v>0.53472222222222232</v>
      </c>
      <c r="F268">
        <v>0.33</v>
      </c>
      <c r="G268" s="2" t="s">
        <v>3471</v>
      </c>
      <c r="H268">
        <v>14426</v>
      </c>
      <c r="I268" s="2" t="s">
        <v>5156</v>
      </c>
      <c r="J268" s="2" t="s">
        <v>5064</v>
      </c>
      <c r="K268" s="2" t="s">
        <v>5065</v>
      </c>
      <c r="L268" s="2" t="s">
        <v>764</v>
      </c>
      <c r="M268">
        <v>1800</v>
      </c>
      <c r="N268">
        <v>0</v>
      </c>
      <c r="O268">
        <v>0</v>
      </c>
      <c r="Q268">
        <v>0</v>
      </c>
      <c r="R268" t="s">
        <v>764</v>
      </c>
      <c r="S268" s="2" t="s">
        <v>5077</v>
      </c>
      <c r="T268" s="2" t="s">
        <v>463</v>
      </c>
      <c r="U268">
        <v>0</v>
      </c>
      <c r="V268" t="str">
        <f>IF(OR(Tabla_producción_serigrafia[[#This Row],[FIN]]&gt;=VALUE("18:50"),Tabla_producción_serigrafia[[#This Row],[FIN]]&lt;VALUE("08:00")),"NOCTURNO","DIURNO")</f>
        <v>DIURNO</v>
      </c>
    </row>
    <row r="269" spans="1:22" hidden="1">
      <c r="A269" s="1">
        <v>46167</v>
      </c>
      <c r="B269" s="2" t="s">
        <v>5061</v>
      </c>
      <c r="C269" s="2" t="s">
        <v>5062</v>
      </c>
      <c r="D269" s="3">
        <v>0.53472222222222232</v>
      </c>
      <c r="E269" s="3">
        <v>0.58333333333333326</v>
      </c>
      <c r="F269">
        <v>1.17</v>
      </c>
      <c r="G269" s="2" t="s">
        <v>3417</v>
      </c>
      <c r="H269">
        <v>14426</v>
      </c>
      <c r="I269" s="2" t="s">
        <v>5156</v>
      </c>
      <c r="J269" s="2" t="s">
        <v>5064</v>
      </c>
      <c r="K269" s="2" t="s">
        <v>5065</v>
      </c>
      <c r="L269" s="2" t="s">
        <v>5066</v>
      </c>
      <c r="M269">
        <v>1800</v>
      </c>
      <c r="N269">
        <v>1900</v>
      </c>
      <c r="O269">
        <v>50</v>
      </c>
      <c r="P269" t="s">
        <v>3456</v>
      </c>
      <c r="Q269">
        <v>1900</v>
      </c>
      <c r="R269">
        <v>54</v>
      </c>
      <c r="S269" s="2"/>
      <c r="T269" s="2" t="s">
        <v>463</v>
      </c>
      <c r="U269">
        <v>1950</v>
      </c>
      <c r="V269" t="str">
        <f>IF(OR(Tabla_producción_serigrafia[[#This Row],[FIN]]&gt;=VALUE("18:50"),Tabla_producción_serigrafia[[#This Row],[FIN]]&lt;VALUE("08:00")),"NOCTURNO","DIURNO")</f>
        <v>DIURNO</v>
      </c>
    </row>
    <row r="270" spans="1:22" hidden="1">
      <c r="A270" s="1">
        <v>46167</v>
      </c>
      <c r="B270" s="2" t="s">
        <v>5061</v>
      </c>
      <c r="C270" s="2" t="s">
        <v>5062</v>
      </c>
      <c r="D270" s="3">
        <v>0.58333333333333326</v>
      </c>
      <c r="E270" s="3">
        <v>0.59722222222222232</v>
      </c>
      <c r="F270">
        <v>0.33</v>
      </c>
      <c r="G270" s="2" t="s">
        <v>3471</v>
      </c>
      <c r="H270">
        <v>52686</v>
      </c>
      <c r="I270" s="2" t="s">
        <v>5095</v>
      </c>
      <c r="J270" s="2" t="s">
        <v>5064</v>
      </c>
      <c r="K270" s="2" t="s">
        <v>5065</v>
      </c>
      <c r="L270" s="2" t="s">
        <v>764</v>
      </c>
      <c r="M270">
        <v>9804</v>
      </c>
      <c r="N270">
        <v>0</v>
      </c>
      <c r="O270">
        <v>0</v>
      </c>
      <c r="Q270">
        <v>0</v>
      </c>
      <c r="R270" t="s">
        <v>764</v>
      </c>
      <c r="S270" s="2" t="s">
        <v>5077</v>
      </c>
      <c r="T270" s="2" t="s">
        <v>463</v>
      </c>
      <c r="U270">
        <v>0</v>
      </c>
      <c r="V270" t="str">
        <f>IF(OR(Tabla_producción_serigrafia[[#This Row],[FIN]]&gt;=VALUE("18:50"),Tabla_producción_serigrafia[[#This Row],[FIN]]&lt;VALUE("08:00")),"NOCTURNO","DIURNO")</f>
        <v>DIURNO</v>
      </c>
    </row>
    <row r="271" spans="1:22" hidden="1">
      <c r="A271" s="1">
        <v>46167</v>
      </c>
      <c r="B271" s="2" t="s">
        <v>5061</v>
      </c>
      <c r="C271" s="2" t="s">
        <v>5062</v>
      </c>
      <c r="D271" s="3">
        <v>0.59722222222222232</v>
      </c>
      <c r="E271" s="3">
        <v>0.72916666666666674</v>
      </c>
      <c r="F271">
        <v>3.17</v>
      </c>
      <c r="G271" s="2" t="s">
        <v>3417</v>
      </c>
      <c r="H271">
        <v>52686</v>
      </c>
      <c r="I271" s="2" t="s">
        <v>5095</v>
      </c>
      <c r="J271" s="2" t="s">
        <v>5064</v>
      </c>
      <c r="K271" s="2" t="s">
        <v>5065</v>
      </c>
      <c r="L271" s="2" t="s">
        <v>5066</v>
      </c>
      <c r="M271">
        <v>9804</v>
      </c>
      <c r="N271">
        <v>9904</v>
      </c>
      <c r="O271">
        <v>101</v>
      </c>
      <c r="P271" t="s">
        <v>3456</v>
      </c>
      <c r="Q271">
        <v>9904</v>
      </c>
      <c r="R271">
        <v>24</v>
      </c>
      <c r="S271" s="2"/>
      <c r="T271" s="2" t="s">
        <v>463</v>
      </c>
      <c r="U271">
        <v>10005</v>
      </c>
      <c r="V271" t="str">
        <f>IF(OR(Tabla_producción_serigrafia[[#This Row],[FIN]]&gt;=VALUE("18:50"),Tabla_producción_serigrafia[[#This Row],[FIN]]&lt;VALUE("08:00")),"NOCTURNO","DIURNO")</f>
        <v>DIURNO</v>
      </c>
    </row>
    <row r="272" spans="1:22" hidden="1">
      <c r="A272" s="1">
        <v>46079</v>
      </c>
      <c r="B272" s="2" t="s">
        <v>5061</v>
      </c>
      <c r="C272" s="2" t="s">
        <v>5062</v>
      </c>
      <c r="D272" s="3">
        <v>0.33333333333333326</v>
      </c>
      <c r="E272" s="3">
        <v>0.35416666666666674</v>
      </c>
      <c r="F272">
        <v>0.5</v>
      </c>
      <c r="G272" s="2" t="s">
        <v>3471</v>
      </c>
      <c r="H272">
        <v>52687</v>
      </c>
      <c r="I272" s="2" t="s">
        <v>5095</v>
      </c>
      <c r="J272" s="2" t="s">
        <v>5064</v>
      </c>
      <c r="K272" s="2" t="s">
        <v>5065</v>
      </c>
      <c r="L272" s="2" t="s">
        <v>764</v>
      </c>
      <c r="M272">
        <v>9804</v>
      </c>
      <c r="N272">
        <v>0</v>
      </c>
      <c r="O272">
        <v>0</v>
      </c>
      <c r="Q272">
        <v>0</v>
      </c>
      <c r="R272" t="s">
        <v>764</v>
      </c>
      <c r="S272" s="2" t="s">
        <v>5077</v>
      </c>
      <c r="T272" s="2" t="s">
        <v>92</v>
      </c>
      <c r="U272">
        <v>0</v>
      </c>
      <c r="V272" t="str">
        <f>IF(OR(Tabla_producción_serigrafia[[#This Row],[FIN]]&gt;=VALUE("18:50"),Tabla_producción_serigrafia[[#This Row],[FIN]]&lt;VALUE("08:00")),"NOCTURNO","DIURNO")</f>
        <v>DIURNO</v>
      </c>
    </row>
    <row r="273" spans="1:22" hidden="1">
      <c r="A273" s="1">
        <v>46079</v>
      </c>
      <c r="B273" s="2" t="s">
        <v>5061</v>
      </c>
      <c r="C273" s="2" t="s">
        <v>5062</v>
      </c>
      <c r="D273" s="3">
        <v>0.35416666666666674</v>
      </c>
      <c r="E273" s="3">
        <v>0.55555555555555558</v>
      </c>
      <c r="F273">
        <v>4.83</v>
      </c>
      <c r="G273" s="2" t="s">
        <v>3417</v>
      </c>
      <c r="H273">
        <v>52687</v>
      </c>
      <c r="I273" s="2" t="s">
        <v>5095</v>
      </c>
      <c r="J273" s="2" t="s">
        <v>5064</v>
      </c>
      <c r="K273" s="2" t="s">
        <v>5065</v>
      </c>
      <c r="L273" s="2" t="s">
        <v>5066</v>
      </c>
      <c r="M273">
        <v>9804</v>
      </c>
      <c r="N273">
        <v>9904</v>
      </c>
      <c r="O273">
        <v>92</v>
      </c>
      <c r="P273" t="s">
        <v>3456</v>
      </c>
      <c r="Q273">
        <v>9904</v>
      </c>
      <c r="R273">
        <v>-64</v>
      </c>
      <c r="S273" s="2"/>
      <c r="T273" s="2" t="s">
        <v>92</v>
      </c>
      <c r="U273">
        <v>9996</v>
      </c>
      <c r="V273" t="str">
        <f>IF(OR(Tabla_producción_serigrafia[[#This Row],[FIN]]&gt;=VALUE("18:50"),Tabla_producción_serigrafia[[#This Row],[FIN]]&lt;VALUE("08:00")),"NOCTURNO","DIURNO")</f>
        <v>DIURNO</v>
      </c>
    </row>
    <row r="274" spans="1:22" hidden="1">
      <c r="A274" s="1">
        <v>46079</v>
      </c>
      <c r="B274" s="2" t="s">
        <v>5061</v>
      </c>
      <c r="C274" s="2" t="s">
        <v>5062</v>
      </c>
      <c r="D274" s="3">
        <v>0.55555555555555558</v>
      </c>
      <c r="E274" s="3">
        <v>0.57291666666666674</v>
      </c>
      <c r="F274">
        <v>0.42</v>
      </c>
      <c r="G274" s="2" t="s">
        <v>3471</v>
      </c>
      <c r="H274">
        <v>52688</v>
      </c>
      <c r="I274" s="2" t="s">
        <v>5119</v>
      </c>
      <c r="J274" s="2" t="s">
        <v>5064</v>
      </c>
      <c r="K274" s="2" t="s">
        <v>5065</v>
      </c>
      <c r="L274" s="2" t="s">
        <v>764</v>
      </c>
      <c r="M274">
        <v>9804</v>
      </c>
      <c r="N274">
        <v>0</v>
      </c>
      <c r="O274">
        <v>0</v>
      </c>
      <c r="Q274">
        <v>0</v>
      </c>
      <c r="R274" t="s">
        <v>764</v>
      </c>
      <c r="S274" s="2" t="s">
        <v>5077</v>
      </c>
      <c r="T274" s="2" t="s">
        <v>92</v>
      </c>
      <c r="U274">
        <v>0</v>
      </c>
      <c r="V274" t="str">
        <f>IF(OR(Tabla_producción_serigrafia[[#This Row],[FIN]]&gt;=VALUE("18:50"),Tabla_producción_serigrafia[[#This Row],[FIN]]&lt;VALUE("08:00")),"NOCTURNO","DIURNO")</f>
        <v>DIURNO</v>
      </c>
    </row>
    <row r="275" spans="1:22" hidden="1">
      <c r="A275" s="1">
        <v>46079</v>
      </c>
      <c r="B275" s="2" t="s">
        <v>5061</v>
      </c>
      <c r="C275" s="2" t="s">
        <v>5062</v>
      </c>
      <c r="D275" s="3">
        <v>0.57291666666666674</v>
      </c>
      <c r="E275" s="3">
        <v>0.72916666666666674</v>
      </c>
      <c r="F275">
        <v>3.75</v>
      </c>
      <c r="G275" s="2" t="s">
        <v>3417</v>
      </c>
      <c r="H275">
        <v>52688</v>
      </c>
      <c r="I275" s="2" t="s">
        <v>5119</v>
      </c>
      <c r="J275" s="2" t="s">
        <v>5064</v>
      </c>
      <c r="K275" s="2" t="s">
        <v>5065</v>
      </c>
      <c r="L275" s="2" t="s">
        <v>5066</v>
      </c>
      <c r="M275">
        <v>9804</v>
      </c>
      <c r="N275">
        <v>9904</v>
      </c>
      <c r="O275">
        <v>80</v>
      </c>
      <c r="P275" t="s">
        <v>3456</v>
      </c>
      <c r="Q275">
        <v>9904</v>
      </c>
      <c r="R275">
        <v>-64</v>
      </c>
      <c r="S275" s="2"/>
      <c r="T275" s="2" t="s">
        <v>92</v>
      </c>
      <c r="U275">
        <v>9984</v>
      </c>
      <c r="V275" t="str">
        <f>IF(OR(Tabla_producción_serigrafia[[#This Row],[FIN]]&gt;=VALUE("18:50"),Tabla_producción_serigrafia[[#This Row],[FIN]]&lt;VALUE("08:00")),"NOCTURNO","DIURNO")</f>
        <v>DIURNO</v>
      </c>
    </row>
    <row r="276" spans="1:22" hidden="1">
      <c r="A276" s="1">
        <v>46169</v>
      </c>
      <c r="B276" s="2" t="s">
        <v>5061</v>
      </c>
      <c r="C276" s="2" t="s">
        <v>5062</v>
      </c>
      <c r="D276" s="3">
        <v>0.33333333333333326</v>
      </c>
      <c r="E276" s="3">
        <v>0.34722222222222232</v>
      </c>
      <c r="F276">
        <v>0.33</v>
      </c>
      <c r="G276" s="2" t="s">
        <v>3471</v>
      </c>
      <c r="H276">
        <v>52689</v>
      </c>
      <c r="I276" s="2" t="s">
        <v>5119</v>
      </c>
      <c r="J276" s="2" t="s">
        <v>5064</v>
      </c>
      <c r="K276" s="2" t="s">
        <v>5065</v>
      </c>
      <c r="L276" s="2" t="s">
        <v>764</v>
      </c>
      <c r="M276">
        <v>9804</v>
      </c>
      <c r="N276">
        <v>0</v>
      </c>
      <c r="O276">
        <v>0</v>
      </c>
      <c r="Q276">
        <v>0</v>
      </c>
      <c r="R276" t="s">
        <v>764</v>
      </c>
      <c r="S276" s="2" t="s">
        <v>5077</v>
      </c>
      <c r="T276" s="2" t="s">
        <v>463</v>
      </c>
      <c r="U276">
        <v>0</v>
      </c>
      <c r="V276" t="str">
        <f>IF(OR(Tabla_producción_serigrafia[[#This Row],[FIN]]&gt;=VALUE("18:50"),Tabla_producción_serigrafia[[#This Row],[FIN]]&lt;VALUE("08:00")),"NOCTURNO","DIURNO")</f>
        <v>DIURNO</v>
      </c>
    </row>
    <row r="277" spans="1:22" hidden="1">
      <c r="A277" s="1">
        <v>46169</v>
      </c>
      <c r="B277" s="2" t="s">
        <v>5061</v>
      </c>
      <c r="C277" s="2" t="s">
        <v>5062</v>
      </c>
      <c r="D277" s="3">
        <v>0.34722222222222232</v>
      </c>
      <c r="E277" s="3">
        <v>0.54166666666666674</v>
      </c>
      <c r="F277">
        <v>4.67</v>
      </c>
      <c r="G277" s="2" t="s">
        <v>3417</v>
      </c>
      <c r="H277">
        <v>52689</v>
      </c>
      <c r="I277" s="2" t="s">
        <v>5119</v>
      </c>
      <c r="J277" s="2" t="s">
        <v>5064</v>
      </c>
      <c r="K277" s="2" t="s">
        <v>5065</v>
      </c>
      <c r="L277" s="2" t="s">
        <v>5066</v>
      </c>
      <c r="M277">
        <v>9804</v>
      </c>
      <c r="N277">
        <v>9904</v>
      </c>
      <c r="O277">
        <v>82</v>
      </c>
      <c r="P277" t="s">
        <v>3456</v>
      </c>
      <c r="Q277">
        <v>9904</v>
      </c>
      <c r="R277">
        <v>26</v>
      </c>
      <c r="S277" s="2"/>
      <c r="T277" s="2" t="s">
        <v>463</v>
      </c>
      <c r="U277">
        <v>9986</v>
      </c>
      <c r="V277" t="str">
        <f>IF(OR(Tabla_producción_serigrafia[[#This Row],[FIN]]&gt;=VALUE("18:50"),Tabla_producción_serigrafia[[#This Row],[FIN]]&lt;VALUE("08:00")),"NOCTURNO","DIURNO")</f>
        <v>DIURNO</v>
      </c>
    </row>
    <row r="278" spans="1:22" hidden="1">
      <c r="A278" s="1">
        <v>46169</v>
      </c>
      <c r="B278" s="2" t="s">
        <v>5061</v>
      </c>
      <c r="C278" s="2" t="s">
        <v>5062</v>
      </c>
      <c r="D278" s="3">
        <v>0.54166666666666674</v>
      </c>
      <c r="E278" s="3">
        <v>0.55555555555555558</v>
      </c>
      <c r="F278">
        <v>0.33</v>
      </c>
      <c r="G278" s="2" t="s">
        <v>3471</v>
      </c>
      <c r="H278">
        <v>52677</v>
      </c>
      <c r="I278" s="2" t="s">
        <v>5094</v>
      </c>
      <c r="J278" s="2" t="s">
        <v>5064</v>
      </c>
      <c r="K278" s="2" t="s">
        <v>5065</v>
      </c>
      <c r="L278" s="2" t="s">
        <v>764</v>
      </c>
      <c r="M278">
        <v>29703</v>
      </c>
      <c r="N278">
        <v>0</v>
      </c>
      <c r="O278">
        <v>0</v>
      </c>
      <c r="Q278">
        <v>0</v>
      </c>
      <c r="R278" t="s">
        <v>764</v>
      </c>
      <c r="S278" s="2" t="s">
        <v>5077</v>
      </c>
      <c r="T278" s="2" t="s">
        <v>463</v>
      </c>
      <c r="U278">
        <v>0</v>
      </c>
      <c r="V278" t="str">
        <f>IF(OR(Tabla_producción_serigrafia[[#This Row],[FIN]]&gt;=VALUE("18:50"),Tabla_producción_serigrafia[[#This Row],[FIN]]&lt;VALUE("08:00")),"NOCTURNO","DIURNO")</f>
        <v>DIURNO</v>
      </c>
    </row>
    <row r="279" spans="1:22" hidden="1">
      <c r="A279" s="1">
        <v>46169</v>
      </c>
      <c r="B279" s="2" t="s">
        <v>5061</v>
      </c>
      <c r="C279" s="2" t="s">
        <v>5062</v>
      </c>
      <c r="D279" s="3">
        <v>0.55555555555555558</v>
      </c>
      <c r="E279" s="3">
        <v>0.72222222222222232</v>
      </c>
      <c r="F279">
        <v>4</v>
      </c>
      <c r="G279" s="2" t="s">
        <v>3417</v>
      </c>
      <c r="H279">
        <v>52677</v>
      </c>
      <c r="I279" s="2" t="s">
        <v>5094</v>
      </c>
      <c r="J279" s="2" t="s">
        <v>5064</v>
      </c>
      <c r="K279" s="2" t="s">
        <v>5065</v>
      </c>
      <c r="L279" s="2" t="s">
        <v>5066</v>
      </c>
      <c r="M279">
        <v>29703</v>
      </c>
      <c r="N279">
        <v>10000</v>
      </c>
      <c r="O279">
        <v>0</v>
      </c>
      <c r="P279" t="s">
        <v>3459</v>
      </c>
      <c r="Q279">
        <v>10000</v>
      </c>
      <c r="R279" t="s">
        <v>764</v>
      </c>
      <c r="S279" s="2"/>
      <c r="T279" s="2" t="s">
        <v>463</v>
      </c>
      <c r="U279">
        <v>10000</v>
      </c>
      <c r="V279" t="str">
        <f>IF(OR(Tabla_producción_serigrafia[[#This Row],[FIN]]&gt;=VALUE("18:50"),Tabla_producción_serigrafia[[#This Row],[FIN]]&lt;VALUE("08:00")),"NOCTURNO","DIURNO")</f>
        <v>DIURNO</v>
      </c>
    </row>
    <row r="280" spans="1:22" hidden="1">
      <c r="A280" s="1">
        <v>46170</v>
      </c>
      <c r="B280" s="2" t="s">
        <v>5061</v>
      </c>
      <c r="C280" s="2" t="s">
        <v>5062</v>
      </c>
      <c r="D280" s="3">
        <v>0.33333333333333326</v>
      </c>
      <c r="E280" s="3">
        <v>0.35416666666666674</v>
      </c>
      <c r="F280">
        <v>0.5</v>
      </c>
      <c r="G280" s="2" t="s">
        <v>3471</v>
      </c>
      <c r="H280">
        <v>52677</v>
      </c>
      <c r="I280" s="2" t="s">
        <v>5094</v>
      </c>
      <c r="J280" s="2" t="s">
        <v>5064</v>
      </c>
      <c r="K280" s="2" t="s">
        <v>5065</v>
      </c>
      <c r="L280" s="2" t="s">
        <v>764</v>
      </c>
      <c r="M280">
        <v>29703</v>
      </c>
      <c r="N280">
        <v>0</v>
      </c>
      <c r="O280">
        <v>0</v>
      </c>
      <c r="Q280">
        <v>0</v>
      </c>
      <c r="R280" t="s">
        <v>764</v>
      </c>
      <c r="S280" s="2" t="s">
        <v>5077</v>
      </c>
      <c r="T280" s="2" t="s">
        <v>463</v>
      </c>
      <c r="U280">
        <v>0</v>
      </c>
      <c r="V280" t="str">
        <f>IF(OR(Tabla_producción_serigrafia[[#This Row],[FIN]]&gt;=VALUE("18:50"),Tabla_producción_serigrafia[[#This Row],[FIN]]&lt;VALUE("08:00")),"NOCTURNO","DIURNO")</f>
        <v>DIURNO</v>
      </c>
    </row>
    <row r="281" spans="1:22" hidden="1">
      <c r="A281" s="1">
        <v>46170</v>
      </c>
      <c r="B281" s="2" t="s">
        <v>5061</v>
      </c>
      <c r="C281" s="2" t="s">
        <v>5062</v>
      </c>
      <c r="D281" s="3">
        <v>0.35416666666666674</v>
      </c>
      <c r="E281" s="3">
        <v>0.70833333333333326</v>
      </c>
      <c r="F281">
        <v>8.5</v>
      </c>
      <c r="G281" s="2" t="s">
        <v>3417</v>
      </c>
      <c r="H281">
        <v>52677</v>
      </c>
      <c r="I281" s="2" t="s">
        <v>5094</v>
      </c>
      <c r="J281" s="2" t="s">
        <v>5064</v>
      </c>
      <c r="K281" s="2" t="s">
        <v>5065</v>
      </c>
      <c r="L281" s="2" t="s">
        <v>5066</v>
      </c>
      <c r="M281">
        <v>29703</v>
      </c>
      <c r="N281">
        <v>19850</v>
      </c>
      <c r="O281">
        <v>148</v>
      </c>
      <c r="P281" t="s">
        <v>3456</v>
      </c>
      <c r="Q281">
        <v>19850</v>
      </c>
      <c r="R281">
        <v>27</v>
      </c>
      <c r="S281" s="2"/>
      <c r="T281" s="2" t="s">
        <v>463</v>
      </c>
      <c r="U281">
        <v>19998</v>
      </c>
      <c r="V281" t="str">
        <f>IF(OR(Tabla_producción_serigrafia[[#This Row],[FIN]]&gt;=VALUE("18:50"),Tabla_producción_serigrafia[[#This Row],[FIN]]&lt;VALUE("08:00")),"NOCTURNO","DIURNO")</f>
        <v>DIURNO</v>
      </c>
    </row>
    <row r="282" spans="1:22" hidden="1">
      <c r="A282" s="1">
        <v>46171</v>
      </c>
      <c r="B282" s="2" t="s">
        <v>5061</v>
      </c>
      <c r="C282" s="2" t="s">
        <v>5062</v>
      </c>
      <c r="D282" s="3">
        <v>0.33333333333333326</v>
      </c>
      <c r="E282" s="3">
        <v>0.35416666666666674</v>
      </c>
      <c r="F282">
        <v>0.5</v>
      </c>
      <c r="G282" s="2" t="s">
        <v>3471</v>
      </c>
      <c r="H282">
        <v>52680</v>
      </c>
      <c r="I282" s="2" t="s">
        <v>5126</v>
      </c>
      <c r="J282" s="2" t="s">
        <v>5064</v>
      </c>
      <c r="K282" s="2" t="s">
        <v>5065</v>
      </c>
      <c r="L282" s="2" t="s">
        <v>764</v>
      </c>
      <c r="M282">
        <v>19802</v>
      </c>
      <c r="N282">
        <v>0</v>
      </c>
      <c r="O282">
        <v>0</v>
      </c>
      <c r="Q282">
        <v>0</v>
      </c>
      <c r="R282" t="s">
        <v>764</v>
      </c>
      <c r="S282" s="2" t="s">
        <v>5077</v>
      </c>
      <c r="T282" s="2" t="s">
        <v>463</v>
      </c>
      <c r="U282">
        <v>0</v>
      </c>
      <c r="V282" t="str">
        <f>IF(OR(Tabla_producción_serigrafia[[#This Row],[FIN]]&gt;=VALUE("18:50"),Tabla_producción_serigrafia[[#This Row],[FIN]]&lt;VALUE("08:00")),"NOCTURNO","DIURNO")</f>
        <v>DIURNO</v>
      </c>
    </row>
    <row r="283" spans="1:22" hidden="1">
      <c r="A283" s="1">
        <v>46171</v>
      </c>
      <c r="B283" s="2" t="s">
        <v>5061</v>
      </c>
      <c r="C283" s="2" t="s">
        <v>5062</v>
      </c>
      <c r="D283" s="3">
        <v>0.35416666666666674</v>
      </c>
      <c r="E283" s="3">
        <v>0.70833333333333326</v>
      </c>
      <c r="F283">
        <v>8.5</v>
      </c>
      <c r="G283" s="2" t="s">
        <v>3417</v>
      </c>
      <c r="H283">
        <v>52680</v>
      </c>
      <c r="I283" s="2" t="s">
        <v>5126</v>
      </c>
      <c r="J283" s="2" t="s">
        <v>5064</v>
      </c>
      <c r="K283" s="2" t="s">
        <v>5065</v>
      </c>
      <c r="L283" s="2" t="s">
        <v>5066</v>
      </c>
      <c r="M283">
        <v>19802</v>
      </c>
      <c r="N283">
        <v>19920</v>
      </c>
      <c r="O283">
        <v>165</v>
      </c>
      <c r="P283" t="s">
        <v>3456</v>
      </c>
      <c r="Q283">
        <v>19920</v>
      </c>
      <c r="R283">
        <v>28</v>
      </c>
      <c r="S283" s="2"/>
      <c r="T283" s="2" t="s">
        <v>463</v>
      </c>
      <c r="U283">
        <v>20085</v>
      </c>
      <c r="V283" t="str">
        <f>IF(OR(Tabla_producción_serigrafia[[#This Row],[FIN]]&gt;=VALUE("18:50"),Tabla_producción_serigrafia[[#This Row],[FIN]]&lt;VALUE("08:00")),"NOCTURNO","DIURNO")</f>
        <v>DIURNO</v>
      </c>
    </row>
    <row r="284" spans="1:22" hidden="1">
      <c r="A284" s="1">
        <v>46174</v>
      </c>
      <c r="B284" s="2" t="s">
        <v>5061</v>
      </c>
      <c r="C284" s="2" t="s">
        <v>5062</v>
      </c>
      <c r="D284" s="3">
        <v>0.33333333333333326</v>
      </c>
      <c r="E284" s="3">
        <v>0.35416666666666674</v>
      </c>
      <c r="F284">
        <v>0.5</v>
      </c>
      <c r="G284" s="2" t="s">
        <v>3471</v>
      </c>
      <c r="H284">
        <v>52678</v>
      </c>
      <c r="I284" s="2" t="s">
        <v>5121</v>
      </c>
      <c r="J284" s="2" t="s">
        <v>5064</v>
      </c>
      <c r="K284" s="2" t="s">
        <v>5065</v>
      </c>
      <c r="L284" s="2" t="s">
        <v>764</v>
      </c>
      <c r="M284">
        <v>19802</v>
      </c>
      <c r="N284">
        <v>0</v>
      </c>
      <c r="O284">
        <v>0</v>
      </c>
      <c r="Q284">
        <v>0</v>
      </c>
      <c r="R284" t="s">
        <v>764</v>
      </c>
      <c r="S284" s="2" t="s">
        <v>5077</v>
      </c>
      <c r="T284" s="2" t="s">
        <v>2099</v>
      </c>
      <c r="U284">
        <v>0</v>
      </c>
      <c r="V284" t="str">
        <f>IF(OR(Tabla_producción_serigrafia[[#This Row],[FIN]]&gt;=VALUE("18:50"),Tabla_producción_serigrafia[[#This Row],[FIN]]&lt;VALUE("08:00")),"NOCTURNO","DIURNO")</f>
        <v>DIURNO</v>
      </c>
    </row>
    <row r="285" spans="1:22" hidden="1">
      <c r="A285" s="1">
        <v>46174</v>
      </c>
      <c r="B285" s="2" t="s">
        <v>5061</v>
      </c>
      <c r="C285" s="2" t="s">
        <v>5062</v>
      </c>
      <c r="D285" s="3">
        <v>0.35416666666666674</v>
      </c>
      <c r="E285" s="3">
        <v>0.70833333333333326</v>
      </c>
      <c r="F285">
        <v>8.5</v>
      </c>
      <c r="G285" s="2" t="s">
        <v>3417</v>
      </c>
      <c r="H285">
        <v>52678</v>
      </c>
      <c r="I285" s="2" t="s">
        <v>5121</v>
      </c>
      <c r="J285" s="2" t="s">
        <v>5064</v>
      </c>
      <c r="K285" s="2" t="s">
        <v>5065</v>
      </c>
      <c r="L285" s="2" t="s">
        <v>5066</v>
      </c>
      <c r="M285">
        <v>19802</v>
      </c>
      <c r="N285">
        <v>19920</v>
      </c>
      <c r="O285">
        <v>186</v>
      </c>
      <c r="P285" t="s">
        <v>3456</v>
      </c>
      <c r="Q285">
        <v>19920</v>
      </c>
      <c r="R285">
        <v>31</v>
      </c>
      <c r="S285" s="2"/>
      <c r="T285" s="2" t="s">
        <v>2099</v>
      </c>
      <c r="U285">
        <v>20106</v>
      </c>
      <c r="V285" t="str">
        <f>IF(OR(Tabla_producción_serigrafia[[#This Row],[FIN]]&gt;=VALUE("18:50"),Tabla_producción_serigrafia[[#This Row],[FIN]]&lt;VALUE("08:00")),"NOCTURNO","DIURNO")</f>
        <v>DIURNO</v>
      </c>
    </row>
    <row r="286" spans="1:22" hidden="1">
      <c r="A286" s="1">
        <v>46175</v>
      </c>
      <c r="B286" s="2" t="s">
        <v>5061</v>
      </c>
      <c r="C286" s="2" t="s">
        <v>5062</v>
      </c>
      <c r="D286" s="3">
        <v>0.33333333333333326</v>
      </c>
      <c r="E286" s="3">
        <v>0.5</v>
      </c>
      <c r="F286">
        <v>4</v>
      </c>
      <c r="G286" s="2" t="s">
        <v>5067</v>
      </c>
      <c r="H286" t="s">
        <v>764</v>
      </c>
      <c r="I286" s="2" t="s">
        <v>764</v>
      </c>
      <c r="J286" s="2" t="s">
        <v>764</v>
      </c>
      <c r="K286" s="2" t="s">
        <v>764</v>
      </c>
      <c r="L286" s="2" t="s">
        <v>764</v>
      </c>
      <c r="M286" t="s">
        <v>764</v>
      </c>
      <c r="N286">
        <v>0</v>
      </c>
      <c r="O286">
        <v>0</v>
      </c>
      <c r="Q286">
        <v>0</v>
      </c>
      <c r="R286" t="s">
        <v>764</v>
      </c>
      <c r="S286" s="2"/>
      <c r="T286" s="2" t="s">
        <v>2099</v>
      </c>
      <c r="U286">
        <v>0</v>
      </c>
      <c r="V286" t="str">
        <f>IF(OR(Tabla_producción_serigrafia[[#This Row],[FIN]]&gt;=VALUE("18:50"),Tabla_producción_serigrafia[[#This Row],[FIN]]&lt;VALUE("08:00")),"NOCTURNO","DIURNO")</f>
        <v>DIURNO</v>
      </c>
    </row>
    <row r="287" spans="1:22" hidden="1">
      <c r="A287" s="1">
        <v>46175</v>
      </c>
      <c r="B287" s="2" t="s">
        <v>5061</v>
      </c>
      <c r="C287" s="2" t="s">
        <v>5062</v>
      </c>
      <c r="D287" s="3">
        <v>0.5</v>
      </c>
      <c r="E287" s="3">
        <v>0.52083333333333326</v>
      </c>
      <c r="F287">
        <v>0.5</v>
      </c>
      <c r="G287" s="2" t="s">
        <v>3471</v>
      </c>
      <c r="H287">
        <v>6526</v>
      </c>
      <c r="I287" s="2" t="s">
        <v>5157</v>
      </c>
      <c r="J287" s="2" t="s">
        <v>5091</v>
      </c>
      <c r="K287" s="2" t="s">
        <v>5065</v>
      </c>
      <c r="L287" s="2" t="s">
        <v>764</v>
      </c>
      <c r="M287">
        <v>3000</v>
      </c>
      <c r="N287">
        <v>0</v>
      </c>
      <c r="O287">
        <v>0</v>
      </c>
      <c r="Q287">
        <v>0</v>
      </c>
      <c r="R287" t="s">
        <v>764</v>
      </c>
      <c r="S287" s="2" t="s">
        <v>5077</v>
      </c>
      <c r="T287" s="2" t="s">
        <v>2099</v>
      </c>
      <c r="U287">
        <v>0</v>
      </c>
      <c r="V287" t="str">
        <f>IF(OR(Tabla_producción_serigrafia[[#This Row],[FIN]]&gt;=VALUE("18:50"),Tabla_producción_serigrafia[[#This Row],[FIN]]&lt;VALUE("08:00")),"NOCTURNO","DIURNO")</f>
        <v>DIURNO</v>
      </c>
    </row>
    <row r="288" spans="1:22" hidden="1">
      <c r="A288" s="1">
        <v>46175</v>
      </c>
      <c r="B288" s="2" t="s">
        <v>5061</v>
      </c>
      <c r="C288" s="2" t="s">
        <v>5062</v>
      </c>
      <c r="D288" s="3">
        <v>0.52083333333333326</v>
      </c>
      <c r="E288" s="3">
        <v>0.60416666666666674</v>
      </c>
      <c r="F288">
        <v>2</v>
      </c>
      <c r="G288" s="2" t="s">
        <v>3417</v>
      </c>
      <c r="H288">
        <v>6526</v>
      </c>
      <c r="I288" s="2" t="s">
        <v>5157</v>
      </c>
      <c r="J288" s="2" t="s">
        <v>5091</v>
      </c>
      <c r="K288" s="2" t="s">
        <v>5065</v>
      </c>
      <c r="L288" s="2" t="s">
        <v>5092</v>
      </c>
      <c r="M288">
        <v>3000</v>
      </c>
      <c r="N288">
        <v>3100</v>
      </c>
      <c r="O288">
        <v>36</v>
      </c>
      <c r="P288" t="s">
        <v>3456</v>
      </c>
      <c r="Q288">
        <v>3100</v>
      </c>
      <c r="R288">
        <v>32</v>
      </c>
      <c r="S288" s="2"/>
      <c r="T288" s="2" t="s">
        <v>2099</v>
      </c>
      <c r="U288">
        <v>3136</v>
      </c>
      <c r="V288" t="str">
        <f>IF(OR(Tabla_producción_serigrafia[[#This Row],[FIN]]&gt;=VALUE("18:50"),Tabla_producción_serigrafia[[#This Row],[FIN]]&lt;VALUE("08:00")),"NOCTURNO","DIURNO")</f>
        <v>DIURNO</v>
      </c>
    </row>
    <row r="289" spans="1:22" hidden="1">
      <c r="A289" s="1">
        <v>46175</v>
      </c>
      <c r="B289" s="2" t="s">
        <v>5061</v>
      </c>
      <c r="C289" s="2" t="s">
        <v>5062</v>
      </c>
      <c r="D289" s="3">
        <v>0.60416666666666674</v>
      </c>
      <c r="E289" s="3">
        <v>0.625</v>
      </c>
      <c r="F289">
        <v>0.5</v>
      </c>
      <c r="G289" s="2" t="s">
        <v>3471</v>
      </c>
      <c r="H289">
        <v>7526</v>
      </c>
      <c r="I289" s="2" t="s">
        <v>5157</v>
      </c>
      <c r="J289" s="2" t="s">
        <v>5091</v>
      </c>
      <c r="K289" s="2" t="s">
        <v>5065</v>
      </c>
      <c r="L289" s="2" t="s">
        <v>764</v>
      </c>
      <c r="M289">
        <v>3000</v>
      </c>
      <c r="N289">
        <v>0</v>
      </c>
      <c r="O289">
        <v>0</v>
      </c>
      <c r="Q289">
        <v>0</v>
      </c>
      <c r="R289" t="s">
        <v>764</v>
      </c>
      <c r="S289" s="2" t="s">
        <v>5077</v>
      </c>
      <c r="T289" s="2" t="s">
        <v>2099</v>
      </c>
      <c r="U289">
        <v>0</v>
      </c>
      <c r="V289" t="str">
        <f>IF(OR(Tabla_producción_serigrafia[[#This Row],[FIN]]&gt;=VALUE("18:50"),Tabla_producción_serigrafia[[#This Row],[FIN]]&lt;VALUE("08:00")),"NOCTURNO","DIURNO")</f>
        <v>DIURNO</v>
      </c>
    </row>
    <row r="290" spans="1:22" hidden="1">
      <c r="A290" s="1">
        <v>46175</v>
      </c>
      <c r="B290" s="2" t="s">
        <v>5061</v>
      </c>
      <c r="C290" s="2" t="s">
        <v>5062</v>
      </c>
      <c r="D290" s="3">
        <v>0.625</v>
      </c>
      <c r="E290" s="3">
        <v>0.72916666666666674</v>
      </c>
      <c r="F290">
        <v>2.5</v>
      </c>
      <c r="G290" s="2" t="s">
        <v>3417</v>
      </c>
      <c r="H290">
        <v>7526</v>
      </c>
      <c r="I290" s="2" t="s">
        <v>5157</v>
      </c>
      <c r="J290" s="2" t="s">
        <v>5091</v>
      </c>
      <c r="K290" s="2" t="s">
        <v>5065</v>
      </c>
      <c r="L290" s="2" t="s">
        <v>5092</v>
      </c>
      <c r="M290">
        <v>3000</v>
      </c>
      <c r="N290">
        <v>3100</v>
      </c>
      <c r="O290">
        <v>40</v>
      </c>
      <c r="P290" t="s">
        <v>3456</v>
      </c>
      <c r="Q290">
        <v>3100</v>
      </c>
      <c r="R290">
        <v>32</v>
      </c>
      <c r="S290" s="2"/>
      <c r="T290" s="2" t="s">
        <v>2099</v>
      </c>
      <c r="U290">
        <v>3140</v>
      </c>
      <c r="V290" t="str">
        <f>IF(OR(Tabla_producción_serigrafia[[#This Row],[FIN]]&gt;=VALUE("18:50"),Tabla_producción_serigrafia[[#This Row],[FIN]]&lt;VALUE("08:00")),"NOCTURNO","DIURNO")</f>
        <v>DIURNO</v>
      </c>
    </row>
    <row r="291" spans="1:22" hidden="1">
      <c r="A291" s="1">
        <v>46176</v>
      </c>
      <c r="B291" s="2" t="s">
        <v>5061</v>
      </c>
      <c r="C291" s="2" t="s">
        <v>5062</v>
      </c>
      <c r="D291" s="3">
        <v>0.33333333333333326</v>
      </c>
      <c r="E291" s="3">
        <v>0.5625</v>
      </c>
      <c r="F291">
        <v>5.5</v>
      </c>
      <c r="G291" s="2" t="s">
        <v>5067</v>
      </c>
      <c r="H291" t="s">
        <v>764</v>
      </c>
      <c r="I291" s="2" t="s">
        <v>764</v>
      </c>
      <c r="J291" s="2" t="s">
        <v>764</v>
      </c>
      <c r="K291" s="2" t="s">
        <v>764</v>
      </c>
      <c r="L291" s="2" t="s">
        <v>764</v>
      </c>
      <c r="M291" t="s">
        <v>764</v>
      </c>
      <c r="N291">
        <v>0</v>
      </c>
      <c r="O291">
        <v>0</v>
      </c>
      <c r="Q291">
        <v>0</v>
      </c>
      <c r="R291" t="s">
        <v>764</v>
      </c>
      <c r="S291" s="2"/>
      <c r="T291" s="2" t="s">
        <v>2099</v>
      </c>
      <c r="U291">
        <v>0</v>
      </c>
      <c r="V291" t="str">
        <f>IF(OR(Tabla_producción_serigrafia[[#This Row],[FIN]]&gt;=VALUE("18:50"),Tabla_producción_serigrafia[[#This Row],[FIN]]&lt;VALUE("08:00")),"NOCTURNO","DIURNO")</f>
        <v>DIURNO</v>
      </c>
    </row>
    <row r="292" spans="1:22" hidden="1">
      <c r="A292" s="1">
        <v>46176</v>
      </c>
      <c r="B292" s="2" t="s">
        <v>5061</v>
      </c>
      <c r="C292" s="2" t="s">
        <v>5062</v>
      </c>
      <c r="D292" s="3">
        <v>0.5625</v>
      </c>
      <c r="E292" s="3">
        <v>0.58333333333333326</v>
      </c>
      <c r="F292">
        <v>0.5</v>
      </c>
      <c r="G292" s="2" t="s">
        <v>3471</v>
      </c>
      <c r="H292">
        <v>52639</v>
      </c>
      <c r="I292" s="2" t="s">
        <v>5158</v>
      </c>
      <c r="J292" s="2" t="s">
        <v>5081</v>
      </c>
      <c r="K292" s="2" t="s">
        <v>5065</v>
      </c>
      <c r="L292" s="2" t="s">
        <v>764</v>
      </c>
      <c r="M292">
        <v>8824</v>
      </c>
      <c r="N292">
        <v>0</v>
      </c>
      <c r="O292">
        <v>0</v>
      </c>
      <c r="Q292">
        <v>0</v>
      </c>
      <c r="R292" t="s">
        <v>764</v>
      </c>
      <c r="S292" s="2" t="s">
        <v>5077</v>
      </c>
      <c r="T292" s="2" t="s">
        <v>2099</v>
      </c>
      <c r="U292">
        <v>0</v>
      </c>
      <c r="V292" t="str">
        <f>IF(OR(Tabla_producción_serigrafia[[#This Row],[FIN]]&gt;=VALUE("18:50"),Tabla_producción_serigrafia[[#This Row],[FIN]]&lt;VALUE("08:00")),"NOCTURNO","DIURNO")</f>
        <v>DIURNO</v>
      </c>
    </row>
    <row r="293" spans="1:22" hidden="1">
      <c r="A293" s="1">
        <v>46176</v>
      </c>
      <c r="B293" s="2" t="s">
        <v>5061</v>
      </c>
      <c r="C293" s="2" t="s">
        <v>5062</v>
      </c>
      <c r="D293" s="3">
        <v>0.58333333333333326</v>
      </c>
      <c r="E293" s="3">
        <v>0.70833333333333326</v>
      </c>
      <c r="F293">
        <v>3</v>
      </c>
      <c r="G293" s="2" t="s">
        <v>3417</v>
      </c>
      <c r="H293">
        <v>52639</v>
      </c>
      <c r="I293" s="2" t="s">
        <v>5158</v>
      </c>
      <c r="J293" s="2" t="s">
        <v>5081</v>
      </c>
      <c r="K293" s="2" t="s">
        <v>5065</v>
      </c>
      <c r="L293" s="2" t="s">
        <v>5082</v>
      </c>
      <c r="M293">
        <v>8824</v>
      </c>
      <c r="N293">
        <v>6000</v>
      </c>
      <c r="O293">
        <v>0</v>
      </c>
      <c r="P293" t="s">
        <v>3459</v>
      </c>
      <c r="Q293">
        <v>6000</v>
      </c>
      <c r="R293" t="s">
        <v>764</v>
      </c>
      <c r="S293" s="2"/>
      <c r="T293" s="2" t="s">
        <v>2099</v>
      </c>
      <c r="U293">
        <v>6000</v>
      </c>
      <c r="V293" t="str">
        <f>IF(OR(Tabla_producción_serigrafia[[#This Row],[FIN]]&gt;=VALUE("18:50"),Tabla_producción_serigrafia[[#This Row],[FIN]]&lt;VALUE("08:00")),"NOCTURNO","DIURNO")</f>
        <v>DIURNO</v>
      </c>
    </row>
    <row r="294" spans="1:22" hidden="1">
      <c r="A294" s="1">
        <v>46181</v>
      </c>
      <c r="B294" s="2" t="s">
        <v>5061</v>
      </c>
      <c r="C294" s="2" t="s">
        <v>5062</v>
      </c>
      <c r="D294" s="3">
        <v>0.33333333333333326</v>
      </c>
      <c r="E294" s="3">
        <v>0.35416666666666674</v>
      </c>
      <c r="F294">
        <v>0.5</v>
      </c>
      <c r="G294" s="2" t="s">
        <v>3471</v>
      </c>
      <c r="H294">
        <v>52639</v>
      </c>
      <c r="I294" s="2" t="s">
        <v>5158</v>
      </c>
      <c r="J294" s="2" t="s">
        <v>5081</v>
      </c>
      <c r="K294" s="2" t="s">
        <v>5065</v>
      </c>
      <c r="L294" s="2" t="s">
        <v>764</v>
      </c>
      <c r="M294">
        <v>8824</v>
      </c>
      <c r="N294">
        <v>0</v>
      </c>
      <c r="O294">
        <v>0</v>
      </c>
      <c r="Q294">
        <v>0</v>
      </c>
      <c r="R294" t="s">
        <v>764</v>
      </c>
      <c r="S294" s="2" t="s">
        <v>5077</v>
      </c>
      <c r="T294" s="2" t="s">
        <v>2099</v>
      </c>
      <c r="U294">
        <v>0</v>
      </c>
      <c r="V294" t="str">
        <f>IF(OR(Tabla_producción_serigrafia[[#This Row],[FIN]]&gt;=VALUE("18:50"),Tabla_producción_serigrafia[[#This Row],[FIN]]&lt;VALUE("08:00")),"NOCTURNO","DIURNO")</f>
        <v>DIURNO</v>
      </c>
    </row>
    <row r="295" spans="1:22" hidden="1">
      <c r="A295" s="1">
        <v>46181</v>
      </c>
      <c r="B295" s="2" t="s">
        <v>5061</v>
      </c>
      <c r="C295" s="2" t="s">
        <v>5062</v>
      </c>
      <c r="D295" s="3">
        <v>0.35416666666666674</v>
      </c>
      <c r="E295" s="3">
        <v>0.45833333333333326</v>
      </c>
      <c r="F295">
        <v>2.5</v>
      </c>
      <c r="G295" s="2" t="s">
        <v>3417</v>
      </c>
      <c r="H295">
        <v>52639</v>
      </c>
      <c r="I295" s="2" t="s">
        <v>5158</v>
      </c>
      <c r="J295" s="2" t="s">
        <v>5081</v>
      </c>
      <c r="K295" s="2" t="s">
        <v>5065</v>
      </c>
      <c r="L295" s="2" t="s">
        <v>5082</v>
      </c>
      <c r="M295">
        <v>8824</v>
      </c>
      <c r="N295">
        <v>3000</v>
      </c>
      <c r="O295">
        <v>209</v>
      </c>
      <c r="P295" t="s">
        <v>3456</v>
      </c>
      <c r="Q295">
        <v>3000</v>
      </c>
      <c r="R295">
        <v>38</v>
      </c>
      <c r="S295" s="2"/>
      <c r="T295" s="2" t="s">
        <v>2099</v>
      </c>
      <c r="U295">
        <v>3209</v>
      </c>
      <c r="V295" t="str">
        <f>IF(OR(Tabla_producción_serigrafia[[#This Row],[FIN]]&gt;=VALUE("18:50"),Tabla_producción_serigrafia[[#This Row],[FIN]]&lt;VALUE("08:00")),"NOCTURNO","DIURNO")</f>
        <v>DIURNO</v>
      </c>
    </row>
    <row r="296" spans="1:22" hidden="1">
      <c r="A296" s="1">
        <v>46181</v>
      </c>
      <c r="B296" s="2" t="s">
        <v>5061</v>
      </c>
      <c r="C296" s="2" t="s">
        <v>5062</v>
      </c>
      <c r="D296" s="3">
        <v>0.45833333333333326</v>
      </c>
      <c r="E296" s="3">
        <v>0.625</v>
      </c>
      <c r="F296">
        <v>4</v>
      </c>
      <c r="G296" s="2" t="s">
        <v>5067</v>
      </c>
      <c r="H296" t="s">
        <v>764</v>
      </c>
      <c r="I296" s="2" t="s">
        <v>764</v>
      </c>
      <c r="J296" s="2" t="s">
        <v>764</v>
      </c>
      <c r="K296" s="2" t="s">
        <v>764</v>
      </c>
      <c r="L296" s="2" t="s">
        <v>764</v>
      </c>
      <c r="M296" t="s">
        <v>764</v>
      </c>
      <c r="N296">
        <v>0</v>
      </c>
      <c r="O296">
        <v>0</v>
      </c>
      <c r="Q296">
        <v>0</v>
      </c>
      <c r="R296" t="s">
        <v>764</v>
      </c>
      <c r="S296" s="2"/>
      <c r="T296" s="2" t="s">
        <v>2099</v>
      </c>
      <c r="U296">
        <v>0</v>
      </c>
      <c r="V296" t="str">
        <f>IF(OR(Tabla_producción_serigrafia[[#This Row],[FIN]]&gt;=VALUE("18:50"),Tabla_producción_serigrafia[[#This Row],[FIN]]&lt;VALUE("08:00")),"NOCTURNO","DIURNO")</f>
        <v>DIURNO</v>
      </c>
    </row>
    <row r="297" spans="1:22" hidden="1">
      <c r="A297" s="1">
        <v>46181</v>
      </c>
      <c r="B297" s="2" t="s">
        <v>5061</v>
      </c>
      <c r="C297" s="2" t="s">
        <v>5062</v>
      </c>
      <c r="D297" s="3">
        <v>0.625</v>
      </c>
      <c r="E297" s="3">
        <v>0.64583333333333326</v>
      </c>
      <c r="F297">
        <v>0.5</v>
      </c>
      <c r="G297" s="2" t="s">
        <v>3471</v>
      </c>
      <c r="H297">
        <v>1526</v>
      </c>
      <c r="I297" s="2" t="s">
        <v>5159</v>
      </c>
      <c r="J297" s="2" t="s">
        <v>5075</v>
      </c>
      <c r="K297" s="2" t="s">
        <v>5160</v>
      </c>
      <c r="L297" s="2" t="s">
        <v>764</v>
      </c>
      <c r="M297">
        <v>2700</v>
      </c>
      <c r="N297">
        <v>0</v>
      </c>
      <c r="O297">
        <v>0</v>
      </c>
      <c r="Q297">
        <v>0</v>
      </c>
      <c r="R297" t="s">
        <v>764</v>
      </c>
      <c r="S297" s="2" t="s">
        <v>5077</v>
      </c>
      <c r="T297" s="2" t="s">
        <v>2099</v>
      </c>
      <c r="U297">
        <v>0</v>
      </c>
      <c r="V297" t="str">
        <f>IF(OR(Tabla_producción_serigrafia[[#This Row],[FIN]]&gt;=VALUE("18:50"),Tabla_producción_serigrafia[[#This Row],[FIN]]&lt;VALUE("08:00")),"NOCTURNO","DIURNO")</f>
        <v>DIURNO</v>
      </c>
    </row>
    <row r="298" spans="1:22" hidden="1">
      <c r="A298" s="1">
        <v>46181</v>
      </c>
      <c r="B298" s="2" t="s">
        <v>5061</v>
      </c>
      <c r="C298" s="2" t="s">
        <v>5062</v>
      </c>
      <c r="D298" s="3">
        <v>0.64583333333333326</v>
      </c>
      <c r="E298" s="3">
        <v>0.72916666666666674</v>
      </c>
      <c r="F298">
        <v>2</v>
      </c>
      <c r="G298" s="2" t="s">
        <v>3417</v>
      </c>
      <c r="H298">
        <v>1526</v>
      </c>
      <c r="I298" s="2" t="s">
        <v>5159</v>
      </c>
      <c r="J298" s="2" t="s">
        <v>5075</v>
      </c>
      <c r="K298" s="2" t="s">
        <v>5160</v>
      </c>
      <c r="L298" s="2" t="s">
        <v>5161</v>
      </c>
      <c r="M298">
        <v>2700</v>
      </c>
      <c r="N298">
        <v>2800</v>
      </c>
      <c r="O298">
        <v>130</v>
      </c>
      <c r="P298" t="s">
        <v>3456</v>
      </c>
      <c r="Q298">
        <v>2800</v>
      </c>
      <c r="R298">
        <v>38</v>
      </c>
      <c r="S298" s="2"/>
      <c r="T298" s="2" t="s">
        <v>2099</v>
      </c>
      <c r="U298">
        <v>2930</v>
      </c>
      <c r="V298" t="str">
        <f>IF(OR(Tabla_producción_serigrafia[[#This Row],[FIN]]&gt;=VALUE("18:50"),Tabla_producción_serigrafia[[#This Row],[FIN]]&lt;VALUE("08:00")),"NOCTURNO","DIURNO")</f>
        <v>DIURNO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2E3C3-2BC1-4C32-9F3D-3C12CAABE0D6}">
  <dimension ref="A1:P9"/>
  <sheetViews>
    <sheetView topLeftCell="G1" workbookViewId="0">
      <selection activeCell="M3" sqref="M3"/>
    </sheetView>
  </sheetViews>
  <sheetFormatPr baseColWidth="10" defaultRowHeight="13.8"/>
  <cols>
    <col min="1" max="1" width="21.3984375" bestFit="1" customWidth="1"/>
    <col min="2" max="2" width="16.59765625" bestFit="1" customWidth="1"/>
    <col min="3" max="3" width="12.09765625" bestFit="1" customWidth="1"/>
    <col min="4" max="4" width="9" bestFit="1" customWidth="1"/>
    <col min="5" max="5" width="22.8984375" bestFit="1" customWidth="1"/>
    <col min="6" max="6" width="13.09765625" bestFit="1" customWidth="1"/>
    <col min="7" max="7" width="11.8984375" bestFit="1" customWidth="1"/>
    <col min="8" max="8" width="18.09765625" bestFit="1" customWidth="1"/>
    <col min="9" max="9" width="15" bestFit="1" customWidth="1"/>
    <col min="10" max="10" width="20.3984375" bestFit="1" customWidth="1"/>
    <col min="11" max="11" width="13.3984375" bestFit="1" customWidth="1"/>
    <col min="12" max="12" width="24.69921875" bestFit="1" customWidth="1"/>
    <col min="13" max="13" width="25.8984375" bestFit="1" customWidth="1"/>
    <col min="14" max="14" width="17.69921875" bestFit="1" customWidth="1"/>
    <col min="15" max="16" width="12" bestFit="1" customWidth="1"/>
  </cols>
  <sheetData>
    <row r="1" spans="1:16">
      <c r="A1" t="s">
        <v>5162</v>
      </c>
      <c r="B1" t="s">
        <v>5163</v>
      </c>
      <c r="C1" t="s">
        <v>5164</v>
      </c>
      <c r="D1" t="s">
        <v>5165</v>
      </c>
      <c r="E1" t="s">
        <v>3</v>
      </c>
      <c r="F1" t="s">
        <v>5166</v>
      </c>
      <c r="G1" t="s">
        <v>5167</v>
      </c>
      <c r="H1" t="s">
        <v>5168</v>
      </c>
      <c r="I1" t="s">
        <v>5169</v>
      </c>
      <c r="J1" t="s">
        <v>5170</v>
      </c>
      <c r="K1" t="s">
        <v>5171</v>
      </c>
      <c r="L1" t="s">
        <v>5172</v>
      </c>
      <c r="M1" t="s">
        <v>5173</v>
      </c>
      <c r="N1" t="s">
        <v>5174</v>
      </c>
      <c r="O1" t="s">
        <v>5175</v>
      </c>
      <c r="P1" t="s">
        <v>5176</v>
      </c>
    </row>
    <row r="2" spans="1:16">
      <c r="A2">
        <v>1</v>
      </c>
      <c r="B2" s="2" t="s">
        <v>5177</v>
      </c>
      <c r="C2" s="2" t="s">
        <v>5109</v>
      </c>
      <c r="D2" s="2" t="s">
        <v>5178</v>
      </c>
      <c r="E2" s="2" t="s">
        <v>5179</v>
      </c>
      <c r="F2" s="2" t="s">
        <v>5180</v>
      </c>
      <c r="G2">
        <v>405</v>
      </c>
      <c r="H2" s="1">
        <v>46035</v>
      </c>
      <c r="I2" s="3">
        <v>0.58333333333333326</v>
      </c>
      <c r="J2" s="1">
        <v>46039</v>
      </c>
      <c r="K2" s="3">
        <v>0.29166666666666674</v>
      </c>
      <c r="L2">
        <v>22500</v>
      </c>
      <c r="M2">
        <v>0</v>
      </c>
      <c r="N2">
        <v>58</v>
      </c>
      <c r="O2">
        <v>387.93103448275861</v>
      </c>
      <c r="P2">
        <v>9310.3448275862065</v>
      </c>
    </row>
    <row r="3" spans="1:16">
      <c r="A3">
        <v>2</v>
      </c>
      <c r="B3" s="2" t="s">
        <v>5181</v>
      </c>
      <c r="C3" s="2" t="s">
        <v>5064</v>
      </c>
      <c r="D3" s="2" t="s">
        <v>5182</v>
      </c>
      <c r="E3" s="2" t="s">
        <v>5183</v>
      </c>
      <c r="F3" s="2" t="s">
        <v>5180</v>
      </c>
      <c r="G3" t="s">
        <v>5184</v>
      </c>
      <c r="H3" s="1">
        <v>46038</v>
      </c>
      <c r="I3" s="3">
        <v>0.70833333333333326</v>
      </c>
      <c r="J3" s="1">
        <v>46066</v>
      </c>
      <c r="K3" s="3">
        <v>0.33333333333333326</v>
      </c>
      <c r="L3">
        <v>300000</v>
      </c>
      <c r="M3">
        <v>0</v>
      </c>
      <c r="N3">
        <v>384</v>
      </c>
      <c r="O3">
        <v>781.25</v>
      </c>
      <c r="P3">
        <v>18750</v>
      </c>
    </row>
    <row r="4" spans="1:16">
      <c r="A4">
        <v>3</v>
      </c>
      <c r="B4" s="2" t="s">
        <v>5185</v>
      </c>
      <c r="C4" s="2" t="s">
        <v>5064</v>
      </c>
      <c r="D4" s="2" t="s">
        <v>5178</v>
      </c>
      <c r="E4" s="2" t="s">
        <v>5186</v>
      </c>
      <c r="F4" s="2" t="s">
        <v>5180</v>
      </c>
      <c r="G4" t="s">
        <v>5184</v>
      </c>
      <c r="H4" s="1">
        <v>46076</v>
      </c>
      <c r="I4" s="3">
        <v>0.66666666666666674</v>
      </c>
      <c r="J4" s="1">
        <v>46080</v>
      </c>
      <c r="K4" s="3">
        <v>0.33333333333333326</v>
      </c>
      <c r="L4">
        <v>66000</v>
      </c>
      <c r="M4">
        <v>0</v>
      </c>
      <c r="N4">
        <v>80</v>
      </c>
      <c r="O4">
        <v>825</v>
      </c>
      <c r="P4">
        <v>19800</v>
      </c>
    </row>
    <row r="5" spans="1:16">
      <c r="A5">
        <v>4</v>
      </c>
      <c r="B5" s="2" t="s">
        <v>5187</v>
      </c>
      <c r="C5" s="2" t="s">
        <v>5081</v>
      </c>
      <c r="D5" s="2" t="s">
        <v>5178</v>
      </c>
      <c r="E5" s="2" t="s">
        <v>5188</v>
      </c>
      <c r="F5" s="2" t="s">
        <v>5180</v>
      </c>
      <c r="G5" t="s">
        <v>5184</v>
      </c>
      <c r="H5" s="1">
        <v>46084</v>
      </c>
      <c r="I5" s="3">
        <v>0.72916666666666674</v>
      </c>
      <c r="J5" s="1">
        <v>46091</v>
      </c>
      <c r="K5" s="3">
        <v>0.33333333333333326</v>
      </c>
      <c r="L5">
        <v>76000</v>
      </c>
      <c r="M5">
        <v>0</v>
      </c>
      <c r="N5">
        <v>86.5</v>
      </c>
      <c r="O5">
        <v>878.61271676300578</v>
      </c>
      <c r="P5">
        <v>21086.70520231214</v>
      </c>
    </row>
    <row r="6" spans="1:16">
      <c r="A6">
        <v>5</v>
      </c>
      <c r="B6" s="2" t="s">
        <v>5187</v>
      </c>
      <c r="C6" s="2" t="s">
        <v>5070</v>
      </c>
      <c r="D6" s="2" t="s">
        <v>5182</v>
      </c>
      <c r="E6" s="2" t="s">
        <v>5189</v>
      </c>
      <c r="F6" s="2" t="s">
        <v>5180</v>
      </c>
      <c r="G6" t="s">
        <v>5184</v>
      </c>
      <c r="H6" s="1">
        <v>46099</v>
      </c>
      <c r="I6" s="3">
        <v>0.70833333333333326</v>
      </c>
      <c r="J6" s="1">
        <v>46113</v>
      </c>
      <c r="K6" s="3">
        <v>0.33333333333333326</v>
      </c>
      <c r="L6">
        <v>208000</v>
      </c>
      <c r="M6">
        <v>0</v>
      </c>
      <c r="N6">
        <v>183</v>
      </c>
      <c r="O6">
        <v>1136.6120218579235</v>
      </c>
      <c r="P6">
        <v>27278.688524590165</v>
      </c>
    </row>
    <row r="7" spans="1:16">
      <c r="A7">
        <v>6</v>
      </c>
      <c r="B7" s="2" t="s">
        <v>5187</v>
      </c>
      <c r="C7" s="2" t="s">
        <v>5081</v>
      </c>
      <c r="D7" s="2" t="s">
        <v>5182</v>
      </c>
      <c r="E7" s="2" t="s">
        <v>5190</v>
      </c>
      <c r="F7" s="2" t="s">
        <v>5180</v>
      </c>
      <c r="G7" t="s">
        <v>5184</v>
      </c>
      <c r="H7" s="1">
        <v>46091</v>
      </c>
      <c r="I7" s="3">
        <v>0.41666666666666674</v>
      </c>
      <c r="J7" s="1">
        <v>46094</v>
      </c>
      <c r="K7" s="3">
        <v>0.33333333333333326</v>
      </c>
      <c r="L7">
        <v>66000</v>
      </c>
      <c r="M7">
        <v>0</v>
      </c>
      <c r="N7">
        <v>62</v>
      </c>
      <c r="O7">
        <v>1064.516129032258</v>
      </c>
      <c r="P7">
        <v>25548.387096774193</v>
      </c>
    </row>
    <row r="8" spans="1:16">
      <c r="A8">
        <v>7</v>
      </c>
      <c r="B8" s="2" t="s">
        <v>5191</v>
      </c>
      <c r="C8" s="2" t="s">
        <v>5091</v>
      </c>
      <c r="D8" s="2" t="s">
        <v>5182</v>
      </c>
      <c r="E8" s="2" t="s">
        <v>5192</v>
      </c>
      <c r="F8" s="2" t="s">
        <v>5180</v>
      </c>
      <c r="G8">
        <v>405</v>
      </c>
      <c r="H8" s="1">
        <v>46125</v>
      </c>
      <c r="I8" s="3">
        <v>0.75</v>
      </c>
      <c r="J8" s="1">
        <v>46129</v>
      </c>
      <c r="K8" s="3">
        <v>0.29166666666666674</v>
      </c>
      <c r="L8">
        <v>17500</v>
      </c>
      <c r="M8">
        <v>0</v>
      </c>
      <c r="N8">
        <v>78</v>
      </c>
      <c r="O8">
        <v>224.35897435897436</v>
      </c>
      <c r="P8">
        <v>5384.6153846153848</v>
      </c>
    </row>
    <row r="9" spans="1:16">
      <c r="A9">
        <v>8</v>
      </c>
      <c r="B9" s="2" t="s">
        <v>5177</v>
      </c>
      <c r="C9" s="2" t="s">
        <v>5109</v>
      </c>
      <c r="D9" s="2" t="s">
        <v>5182</v>
      </c>
      <c r="E9" s="2" t="s">
        <v>5193</v>
      </c>
      <c r="F9" s="2" t="s">
        <v>5180</v>
      </c>
      <c r="G9">
        <v>405</v>
      </c>
      <c r="H9" s="1">
        <v>46041</v>
      </c>
      <c r="I9" s="3">
        <v>0.33333333333333326</v>
      </c>
      <c r="J9" s="1">
        <v>46091</v>
      </c>
      <c r="K9" s="3">
        <v>0.33333333333333326</v>
      </c>
      <c r="L9">
        <v>167000</v>
      </c>
      <c r="M9">
        <v>0</v>
      </c>
      <c r="N9">
        <v>696</v>
      </c>
      <c r="O9">
        <v>239.94252873563218</v>
      </c>
      <c r="P9">
        <v>5758.6206896551721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D24AB-78E3-44A6-9CE8-C80E5E7AA5AB}">
  <dimension ref="A1"/>
  <sheetViews>
    <sheetView workbookViewId="0"/>
  </sheetViews>
  <sheetFormatPr baseColWidth="10" defaultRowHeight="13.8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8261F29-29BF-4684-AB29-413C4663AD7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Tabla_proceso</vt:lpstr>
      <vt:lpstr>1-PRE-PROD</vt:lpstr>
      <vt:lpstr>2-PROD</vt:lpstr>
      <vt:lpstr>3-DESTROQ</vt:lpstr>
      <vt:lpstr>SEMANAL</vt:lpstr>
      <vt:lpstr>4-PEGADORA</vt:lpstr>
      <vt:lpstr>5-DEST-REV</vt:lpstr>
      <vt:lpstr>Tabla_producción_serigrafia</vt:lpstr>
      <vt:lpstr>Tabla_produccion_plasticos</vt:lpstr>
      <vt:lpstr>MENSUAL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IFA-PLANTA</dc:creator>
  <cp:lastModifiedBy>Aydee Nogales Vergara</cp:lastModifiedBy>
  <cp:lastPrinted>2026-06-23T06:15:43Z</cp:lastPrinted>
  <dcterms:created xsi:type="dcterms:W3CDTF">2026-06-15T18:14:09Z</dcterms:created>
  <dcterms:modified xsi:type="dcterms:W3CDTF">2026-06-23T06:16:24Z</dcterms:modified>
</cp:coreProperties>
</file>